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R:\ROK 2026\Vsetín - Horní Lideč\OVZ\Archiv\ZD 06-02-2026\"/>
    </mc:Choice>
  </mc:AlternateContent>
  <bookViews>
    <workbookView xWindow="0" yWindow="0" windowWidth="0" windowHeight="0"/>
  </bookViews>
  <sheets>
    <sheet name="Rekapitulace stavby" sheetId="1" r:id="rId1"/>
    <sheet name="SO111.11.01 - Horní Lideč..." sheetId="2" r:id="rId2"/>
    <sheet name="SO111.11.01 (ÚRS) - Horní..." sheetId="3" r:id="rId3"/>
    <sheet name="SO112.11.01 - Horní Lideč..." sheetId="4" r:id="rId4"/>
    <sheet name="SO111.12.01 - ŽST Valašsk..." sheetId="5" r:id="rId5"/>
    <sheet name="SO112.12.01 - ŽST Valašsk..." sheetId="6" r:id="rId6"/>
    <sheet name="SO111.13.01 - Valašská Po..." sheetId="7" r:id="rId7"/>
    <sheet name="SO112.13.01 - Valašská Po..." sheetId="8" r:id="rId8"/>
    <sheet name="SO115.10.01 - Horní Lideč..." sheetId="9" r:id="rId9"/>
    <sheet name="SO121.11.01 - Zast. Lužná..." sheetId="10" r:id="rId10"/>
    <sheet name="SO121.13.01 - Zast. Lesko..." sheetId="11" r:id="rId11"/>
    <sheet name="SO141.11.01 - Horní Lideč..." sheetId="12" r:id="rId12"/>
    <sheet name="SO141.11.02 - Horní Lideč..." sheetId="13" r:id="rId13"/>
    <sheet name="SO141.11.03 - Horní Lideč..." sheetId="14" r:id="rId14"/>
    <sheet name="SO141.13.02 - Valašská Po..." sheetId="15" r:id="rId15"/>
    <sheet name="SO141.13.03 - Horní Lideč..." sheetId="16" r:id="rId16"/>
    <sheet name="SO141.13.04 - Valašská Po..." sheetId="17" r:id="rId17"/>
    <sheet name="SO142.11.01 - Horní Lideč..." sheetId="18" r:id="rId18"/>
    <sheet name="SO142.11.02 - Horní Lideč..." sheetId="19" r:id="rId19"/>
    <sheet name="SO142.11.03 - Horní Lideč..." sheetId="20" r:id="rId20"/>
    <sheet name="SO142.11.04 - Horní Lideč..." sheetId="21" r:id="rId21"/>
    <sheet name="SO142.13.01 - Valašská Po..." sheetId="22" r:id="rId22"/>
    <sheet name="SO142.13.02 - Valašská Po..." sheetId="23" r:id="rId23"/>
    <sheet name="SO141.11.04 - Horní Lideč..." sheetId="24" r:id="rId24"/>
    <sheet name="SO141.13.01 - Valašská Po..." sheetId="25" r:id="rId25"/>
    <sheet name="SO144.11.01 (ÚRS) - Horní..." sheetId="26" r:id="rId26"/>
    <sheet name="SO144.11.01 - Horní Lideč..." sheetId="27" r:id="rId27"/>
    <sheet name="SO840.00.01 - Náhradní vý..." sheetId="28" r:id="rId28"/>
    <sheet name="SO820.00.01 - Kácení zeleně" sheetId="29" r:id="rId29"/>
    <sheet name="VON-K - Vedlejší a ostatn..." sheetId="30" r:id="rId30"/>
    <sheet name="VON-M - Vedlejší a ostatn..." sheetId="31" r:id="rId31"/>
    <sheet name="Seznam figur" sheetId="32" r:id="rId32"/>
  </sheets>
  <definedNames>
    <definedName name="_xlnm.Print_Area" localSheetId="0">'Rekapitulace stavby'!$D$4:$AO$76,'Rekapitulace stavby'!$C$82:$AQ$125</definedName>
    <definedName name="_xlnm.Print_Titles" localSheetId="0">'Rekapitulace stavby'!$92:$92</definedName>
    <definedName name="_xlnm._FilterDatabase" localSheetId="1" hidden="1">'SO111.11.01 - Horní Lideč...'!$C$119:$K$575</definedName>
    <definedName name="_xlnm.Print_Area" localSheetId="1">'SO111.11.01 - Horní Lideč...'!$C$107:$K$575</definedName>
    <definedName name="_xlnm.Print_Titles" localSheetId="1">'SO111.11.01 - Horní Lideč...'!$119:$119</definedName>
    <definedName name="_xlnm._FilterDatabase" localSheetId="2" hidden="1">'SO111.11.01 (ÚRS) - Horní...'!$C$124:$K$366</definedName>
    <definedName name="_xlnm.Print_Area" localSheetId="2">'SO111.11.01 (ÚRS) - Horní...'!$C$112:$K$366</definedName>
    <definedName name="_xlnm.Print_Titles" localSheetId="2">'SO111.11.01 (ÚRS) - Horní...'!$124:$124</definedName>
    <definedName name="_xlnm._FilterDatabase" localSheetId="3" hidden="1">'SO112.11.01 - Horní Lideč...'!$C$119:$K$468</definedName>
    <definedName name="_xlnm.Print_Area" localSheetId="3">'SO112.11.01 - Horní Lideč...'!$C$107:$K$468</definedName>
    <definedName name="_xlnm.Print_Titles" localSheetId="3">'SO112.11.01 - Horní Lideč...'!$119:$119</definedName>
    <definedName name="_xlnm._FilterDatabase" localSheetId="4" hidden="1">'SO111.12.01 - ŽST Valašsk...'!$C$119:$K$433</definedName>
    <definedName name="_xlnm.Print_Area" localSheetId="4">'SO111.12.01 - ŽST Valašsk...'!$C$107:$K$433</definedName>
    <definedName name="_xlnm.Print_Titles" localSheetId="4">'SO111.12.01 - ŽST Valašsk...'!$119:$119</definedName>
    <definedName name="_xlnm._FilterDatabase" localSheetId="5" hidden="1">'SO112.12.01 - ŽST Valašsk...'!$C$119:$K$204</definedName>
    <definedName name="_xlnm.Print_Area" localSheetId="5">'SO112.12.01 - ŽST Valašsk...'!$C$107:$K$204</definedName>
    <definedName name="_xlnm.Print_Titles" localSheetId="5">'SO112.12.01 - ŽST Valašsk...'!$119:$119</definedName>
    <definedName name="_xlnm._FilterDatabase" localSheetId="6" hidden="1">'SO111.13.01 - Valašská Po...'!$C$119:$K$477</definedName>
    <definedName name="_xlnm.Print_Area" localSheetId="6">'SO111.13.01 - Valašská Po...'!$C$107:$K$477</definedName>
    <definedName name="_xlnm.Print_Titles" localSheetId="6">'SO111.13.01 - Valašská Po...'!$119:$119</definedName>
    <definedName name="_xlnm._FilterDatabase" localSheetId="7" hidden="1">'SO112.13.01 - Valašská Po...'!$C$119:$K$422</definedName>
    <definedName name="_xlnm.Print_Area" localSheetId="7">'SO112.13.01 - Valašská Po...'!$C$107:$K$422</definedName>
    <definedName name="_xlnm.Print_Titles" localSheetId="7">'SO112.13.01 - Valašská Po...'!$119:$119</definedName>
    <definedName name="_xlnm._FilterDatabase" localSheetId="8" hidden="1">'SO115.10.01 - Horní Lideč...'!$C$119:$K$275</definedName>
    <definedName name="_xlnm.Print_Area" localSheetId="8">'SO115.10.01 - Horní Lideč...'!$C$107:$K$275</definedName>
    <definedName name="_xlnm.Print_Titles" localSheetId="8">'SO115.10.01 - Horní Lideč...'!$119:$119</definedName>
    <definedName name="_xlnm._FilterDatabase" localSheetId="9" hidden="1">'SO121.11.01 - Zast. Lužná...'!$C$119:$K$441</definedName>
    <definedName name="_xlnm.Print_Area" localSheetId="9">'SO121.11.01 - Zast. Lužná...'!$C$107:$K$441</definedName>
    <definedName name="_xlnm.Print_Titles" localSheetId="9">'SO121.11.01 - Zast. Lužná...'!$119:$119</definedName>
    <definedName name="_xlnm._FilterDatabase" localSheetId="10" hidden="1">'SO121.13.01 - Zast. Lesko...'!$C$119:$K$456</definedName>
    <definedName name="_xlnm.Print_Area" localSheetId="10">'SO121.13.01 - Zast. Lesko...'!$C$107:$K$456</definedName>
    <definedName name="_xlnm.Print_Titles" localSheetId="10">'SO121.13.01 - Zast. Lesko...'!$119:$119</definedName>
    <definedName name="_xlnm._FilterDatabase" localSheetId="11" hidden="1">'SO141.11.01 - Horní Lideč...'!$C$127:$K$560</definedName>
    <definedName name="_xlnm.Print_Area" localSheetId="11">'SO141.11.01 - Horní Lideč...'!$C$115:$K$560</definedName>
    <definedName name="_xlnm.Print_Titles" localSheetId="11">'SO141.11.01 - Horní Lideč...'!$127:$127</definedName>
    <definedName name="_xlnm._FilterDatabase" localSheetId="12" hidden="1">'SO141.11.02 - Horní Lideč...'!$C$127:$K$594</definedName>
    <definedName name="_xlnm.Print_Area" localSheetId="12">'SO141.11.02 - Horní Lideč...'!$C$115:$K$594</definedName>
    <definedName name="_xlnm.Print_Titles" localSheetId="12">'SO141.11.02 - Horní Lideč...'!$127:$127</definedName>
    <definedName name="_xlnm._FilterDatabase" localSheetId="13" hidden="1">'SO141.11.03 - Horní Lideč...'!$C$130:$K$813</definedName>
    <definedName name="_xlnm.Print_Area" localSheetId="13">'SO141.11.03 - Horní Lideč...'!$C$118:$K$813</definedName>
    <definedName name="_xlnm.Print_Titles" localSheetId="13">'SO141.11.03 - Horní Lideč...'!$130:$130</definedName>
    <definedName name="_xlnm._FilterDatabase" localSheetId="14" hidden="1">'SO141.13.02 - Valašská Po...'!$C$130:$K$1101</definedName>
    <definedName name="_xlnm.Print_Area" localSheetId="14">'SO141.13.02 - Valašská Po...'!$C$118:$K$1101</definedName>
    <definedName name="_xlnm.Print_Titles" localSheetId="14">'SO141.13.02 - Valašská Po...'!$130:$130</definedName>
    <definedName name="_xlnm._FilterDatabase" localSheetId="15" hidden="1">'SO141.13.03 - Horní Lideč...'!$C$130:$K$801</definedName>
    <definedName name="_xlnm.Print_Area" localSheetId="15">'SO141.13.03 - Horní Lideč...'!$C$118:$K$801</definedName>
    <definedName name="_xlnm.Print_Titles" localSheetId="15">'SO141.13.03 - Horní Lideč...'!$130:$130</definedName>
    <definedName name="_xlnm._FilterDatabase" localSheetId="16" hidden="1">'SO141.13.04 - Valašská Po...'!$C$131:$K$907</definedName>
    <definedName name="_xlnm.Print_Area" localSheetId="16">'SO141.13.04 - Valašská Po...'!$C$119:$K$907</definedName>
    <definedName name="_xlnm.Print_Titles" localSheetId="16">'SO141.13.04 - Valašská Po...'!$131:$131</definedName>
    <definedName name="_xlnm._FilterDatabase" localSheetId="17" hidden="1">'SO142.11.01 - Horní Lideč...'!$C$126:$K$536</definedName>
    <definedName name="_xlnm.Print_Area" localSheetId="17">'SO142.11.01 - Horní Lideč...'!$C$114:$K$536</definedName>
    <definedName name="_xlnm.Print_Titles" localSheetId="17">'SO142.11.01 - Horní Lideč...'!$126:$126</definedName>
    <definedName name="_xlnm._FilterDatabase" localSheetId="18" hidden="1">'SO142.11.02 - Horní Lideč...'!$C$126:$K$562</definedName>
    <definedName name="_xlnm.Print_Area" localSheetId="18">'SO142.11.02 - Horní Lideč...'!$C$114:$K$562</definedName>
    <definedName name="_xlnm.Print_Titles" localSheetId="18">'SO142.11.02 - Horní Lideč...'!$126:$126</definedName>
    <definedName name="_xlnm._FilterDatabase" localSheetId="19" hidden="1">'SO142.11.03 - Horní Lideč...'!$C$126:$K$509</definedName>
    <definedName name="_xlnm.Print_Area" localSheetId="19">'SO142.11.03 - Horní Lideč...'!$C$114:$K$509</definedName>
    <definedName name="_xlnm.Print_Titles" localSheetId="19">'SO142.11.03 - Horní Lideč...'!$126:$126</definedName>
    <definedName name="_xlnm._FilterDatabase" localSheetId="20" hidden="1">'SO142.11.04 - Horní Lideč...'!$C$127:$K$563</definedName>
    <definedName name="_xlnm.Print_Area" localSheetId="20">'SO142.11.04 - Horní Lideč...'!$C$115:$K$563</definedName>
    <definedName name="_xlnm.Print_Titles" localSheetId="20">'SO142.11.04 - Horní Lideč...'!$127:$127</definedName>
    <definedName name="_xlnm._FilterDatabase" localSheetId="21" hidden="1">'SO142.13.01 - Valašská Po...'!$C$127:$K$543</definedName>
    <definedName name="_xlnm.Print_Area" localSheetId="21">'SO142.13.01 - Valašská Po...'!$C$115:$K$543</definedName>
    <definedName name="_xlnm.Print_Titles" localSheetId="21">'SO142.13.01 - Valašská Po...'!$127:$127</definedName>
    <definedName name="_xlnm._FilterDatabase" localSheetId="22" hidden="1">'SO142.13.02 - Valašská Po...'!$C$128:$K$573</definedName>
    <definedName name="_xlnm.Print_Area" localSheetId="22">'SO142.13.02 - Valašská Po...'!$C$116:$K$573</definedName>
    <definedName name="_xlnm.Print_Titles" localSheetId="22">'SO142.13.02 - Valašská Po...'!$128:$128</definedName>
    <definedName name="_xlnm._FilterDatabase" localSheetId="23" hidden="1">'SO141.11.04 - Horní Lideč...'!$C$130:$K$797</definedName>
    <definedName name="_xlnm.Print_Area" localSheetId="23">'SO141.11.04 - Horní Lideč...'!$C$118:$K$797</definedName>
    <definedName name="_xlnm.Print_Titles" localSheetId="23">'SO141.11.04 - Horní Lideč...'!$130:$130</definedName>
    <definedName name="_xlnm._FilterDatabase" localSheetId="24" hidden="1">'SO141.13.01 - Valašská Po...'!$C$131:$K$926</definedName>
    <definedName name="_xlnm.Print_Area" localSheetId="24">'SO141.13.01 - Valašská Po...'!$C$119:$K$926</definedName>
    <definedName name="_xlnm.Print_Titles" localSheetId="24">'SO141.13.01 - Valašská Po...'!$131:$131</definedName>
    <definedName name="_xlnm._FilterDatabase" localSheetId="25" hidden="1">'SO144.11.01 (ÚRS) - Horní...'!$C$120:$K$213</definedName>
    <definedName name="_xlnm.Print_Area" localSheetId="25">'SO144.11.01 (ÚRS) - Horní...'!$C$108:$K$213</definedName>
    <definedName name="_xlnm.Print_Titles" localSheetId="25">'SO144.11.01 (ÚRS) - Horní...'!$120:$120</definedName>
    <definedName name="_xlnm._FilterDatabase" localSheetId="26" hidden="1">'SO144.11.01 - Horní Lideč...'!$C$119:$K$231</definedName>
    <definedName name="_xlnm.Print_Area" localSheetId="26">'SO144.11.01 - Horní Lideč...'!$C$107:$K$231</definedName>
    <definedName name="_xlnm.Print_Titles" localSheetId="26">'SO144.11.01 - Horní Lideč...'!$119:$119</definedName>
    <definedName name="_xlnm._FilterDatabase" localSheetId="27" hidden="1">'SO840.00.01 - Náhradní vý...'!$C$116:$K$204</definedName>
    <definedName name="_xlnm.Print_Area" localSheetId="27">'SO840.00.01 - Náhradní vý...'!$C$104:$K$204</definedName>
    <definedName name="_xlnm.Print_Titles" localSheetId="27">'SO840.00.01 - Náhradní vý...'!$116:$116</definedName>
    <definedName name="_xlnm._FilterDatabase" localSheetId="28" hidden="1">'SO820.00.01 - Kácení zeleně'!$C$116:$K$128</definedName>
    <definedName name="_xlnm.Print_Area" localSheetId="28">'SO820.00.01 - Kácení zeleně'!$C$104:$K$128</definedName>
    <definedName name="_xlnm.Print_Titles" localSheetId="28">'SO820.00.01 - Kácení zeleně'!$116:$116</definedName>
    <definedName name="_xlnm._FilterDatabase" localSheetId="29" hidden="1">'VON-K - Vedlejší a ostatn...'!$C$116:$K$176</definedName>
    <definedName name="_xlnm.Print_Area" localSheetId="29">'VON-K - Vedlejší a ostatn...'!$C$104:$K$176</definedName>
    <definedName name="_xlnm.Print_Titles" localSheetId="29">'VON-K - Vedlejší a ostatn...'!$116:$116</definedName>
    <definedName name="_xlnm._FilterDatabase" localSheetId="30" hidden="1">'VON-M - Vedlejší a ostatn...'!$C$120:$K$276</definedName>
    <definedName name="_xlnm.Print_Area" localSheetId="30">'VON-M - Vedlejší a ostatn...'!$C$108:$K$276</definedName>
    <definedName name="_xlnm.Print_Titles" localSheetId="30">'VON-M - Vedlejší a ostatn...'!$120:$120</definedName>
    <definedName name="_xlnm.Print_Area" localSheetId="31">'Seznam figur'!$C$4:$G$2046</definedName>
    <definedName name="_xlnm.Print_Titles" localSheetId="31">'Seznam figur'!$9:$9</definedName>
  </definedNames>
  <calcPr/>
</workbook>
</file>

<file path=xl/calcChain.xml><?xml version="1.0" encoding="utf-8"?>
<calcChain xmlns="http://schemas.openxmlformats.org/spreadsheetml/2006/main">
  <c i="32" l="1" r="D7"/>
  <c i="1" r="AX124"/>
  <c i="31" r="J37"/>
  <c r="J36"/>
  <c i="1" r="AY124"/>
  <c i="31" r="J35"/>
  <c r="BI271"/>
  <c r="BH271"/>
  <c r="BG271"/>
  <c r="BF271"/>
  <c r="T271"/>
  <c r="T263"/>
  <c r="R271"/>
  <c r="R263"/>
  <c r="P271"/>
  <c r="P263"/>
  <c r="BI264"/>
  <c r="BH264"/>
  <c r="BG264"/>
  <c r="BF264"/>
  <c r="T264"/>
  <c r="R264"/>
  <c r="P264"/>
  <c r="BI254"/>
  <c r="BH254"/>
  <c r="BG254"/>
  <c r="BF254"/>
  <c r="T254"/>
  <c r="R254"/>
  <c r="P254"/>
  <c r="BI243"/>
  <c r="BH243"/>
  <c r="BG243"/>
  <c r="BF243"/>
  <c r="T243"/>
  <c r="R243"/>
  <c r="P243"/>
  <c r="BI238"/>
  <c r="BH238"/>
  <c r="BG238"/>
  <c r="BF238"/>
  <c r="T238"/>
  <c r="R238"/>
  <c r="P238"/>
  <c r="BI230"/>
  <c r="BH230"/>
  <c r="BG230"/>
  <c r="BF230"/>
  <c r="T230"/>
  <c r="T210"/>
  <c r="R230"/>
  <c r="R210"/>
  <c r="P230"/>
  <c r="P210"/>
  <c r="BI211"/>
  <c r="BH211"/>
  <c r="BG211"/>
  <c r="BF211"/>
  <c r="T211"/>
  <c r="R211"/>
  <c r="P211"/>
  <c r="BI207"/>
  <c r="BH207"/>
  <c r="BG207"/>
  <c r="BF207"/>
  <c r="T207"/>
  <c r="R207"/>
  <c r="P207"/>
  <c r="BI189"/>
  <c r="BH189"/>
  <c r="BG189"/>
  <c r="BF189"/>
  <c r="T189"/>
  <c r="R189"/>
  <c r="P189"/>
  <c r="BI184"/>
  <c r="BH184"/>
  <c r="BG184"/>
  <c r="BF184"/>
  <c r="T184"/>
  <c r="R184"/>
  <c r="P184"/>
  <c r="BI178"/>
  <c r="BH178"/>
  <c r="BG178"/>
  <c r="BF178"/>
  <c r="T178"/>
  <c r="R178"/>
  <c r="P178"/>
  <c r="BI160"/>
  <c r="BH160"/>
  <c r="BG160"/>
  <c r="BF160"/>
  <c r="T160"/>
  <c r="R160"/>
  <c r="P160"/>
  <c r="BI142"/>
  <c r="BH142"/>
  <c r="BG142"/>
  <c r="BF142"/>
  <c r="T142"/>
  <c r="R142"/>
  <c r="P142"/>
  <c r="BI124"/>
  <c r="BH124"/>
  <c r="BG124"/>
  <c r="BF124"/>
  <c r="T124"/>
  <c r="R124"/>
  <c r="P124"/>
  <c r="J118"/>
  <c r="F117"/>
  <c r="F115"/>
  <c r="E113"/>
  <c r="J92"/>
  <c r="F91"/>
  <c r="F89"/>
  <c r="E87"/>
  <c r="J21"/>
  <c r="E21"/>
  <c r="J91"/>
  <c r="J20"/>
  <c r="J18"/>
  <c r="E18"/>
  <c r="F118"/>
  <c r="J17"/>
  <c r="J12"/>
  <c r="J89"/>
  <c r="E7"/>
  <c r="E111"/>
  <c i="30" r="J37"/>
  <c r="J36"/>
  <c i="1" r="AY123"/>
  <c i="30" r="J35"/>
  <c i="1" r="AX123"/>
  <c i="30"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19"/>
  <c r="BH119"/>
  <c r="BG119"/>
  <c r="BF119"/>
  <c r="T119"/>
  <c r="R119"/>
  <c r="P119"/>
  <c r="J114"/>
  <c r="F113"/>
  <c r="F111"/>
  <c r="E109"/>
  <c r="J92"/>
  <c r="F92"/>
  <c r="F91"/>
  <c r="F89"/>
  <c r="E87"/>
  <c r="J21"/>
  <c r="E21"/>
  <c r="J113"/>
  <c r="J20"/>
  <c r="J18"/>
  <c r="E18"/>
  <c r="F114"/>
  <c r="J17"/>
  <c r="J12"/>
  <c r="J89"/>
  <c r="E7"/>
  <c r="E107"/>
  <c i="29" r="J37"/>
  <c r="J36"/>
  <c i="1" r="AY122"/>
  <c i="29" r="J35"/>
  <c i="1" r="AX122"/>
  <c i="29"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J114"/>
  <c r="J113"/>
  <c r="F113"/>
  <c r="F111"/>
  <c r="E109"/>
  <c r="J92"/>
  <c r="J91"/>
  <c r="F91"/>
  <c r="F89"/>
  <c r="E87"/>
  <c r="J18"/>
  <c r="E18"/>
  <c r="F114"/>
  <c r="J17"/>
  <c r="J12"/>
  <c r="J89"/>
  <c r="E7"/>
  <c r="E107"/>
  <c i="28" r="J37"/>
  <c r="J36"/>
  <c i="1" r="AY121"/>
  <c i="28" r="J35"/>
  <c i="1" r="AX121"/>
  <c i="28"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J114"/>
  <c r="J113"/>
  <c r="F113"/>
  <c r="F111"/>
  <c r="E109"/>
  <c r="J92"/>
  <c r="J91"/>
  <c r="F91"/>
  <c r="F89"/>
  <c r="E87"/>
  <c r="J18"/>
  <c r="E18"/>
  <c r="F92"/>
  <c r="J17"/>
  <c r="J12"/>
  <c r="J89"/>
  <c r="E7"/>
  <c r="E85"/>
  <c i="27" r="J37"/>
  <c r="J36"/>
  <c i="1" r="AY120"/>
  <c i="27" r="J35"/>
  <c i="1" r="AX120"/>
  <c i="27" r="BI228"/>
  <c r="BH228"/>
  <c r="BG228"/>
  <c r="BF228"/>
  <c r="T228"/>
  <c r="R228"/>
  <c r="P228"/>
  <c r="BI222"/>
  <c r="BH222"/>
  <c r="BG222"/>
  <c r="BF222"/>
  <c r="T222"/>
  <c r="R222"/>
  <c r="P222"/>
  <c r="BI216"/>
  <c r="BH216"/>
  <c r="BG216"/>
  <c r="BF216"/>
  <c r="T216"/>
  <c r="R216"/>
  <c r="P216"/>
  <c r="BI207"/>
  <c r="BH207"/>
  <c r="BG207"/>
  <c r="BF207"/>
  <c r="T207"/>
  <c r="R207"/>
  <c r="P207"/>
  <c r="BI198"/>
  <c r="BH198"/>
  <c r="BG198"/>
  <c r="BF198"/>
  <c r="T198"/>
  <c r="R198"/>
  <c r="P198"/>
  <c r="BI194"/>
  <c r="BH194"/>
  <c r="BG194"/>
  <c r="BF194"/>
  <c r="T194"/>
  <c r="R194"/>
  <c r="P194"/>
  <c r="BI187"/>
  <c r="BH187"/>
  <c r="BG187"/>
  <c r="BF187"/>
  <c r="T187"/>
  <c r="R187"/>
  <c r="P187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R165"/>
  <c r="P165"/>
  <c r="BI159"/>
  <c r="BH159"/>
  <c r="BG159"/>
  <c r="BF159"/>
  <c r="T159"/>
  <c r="R159"/>
  <c r="P159"/>
  <c r="BI153"/>
  <c r="BH153"/>
  <c r="BG153"/>
  <c r="BF153"/>
  <c r="T153"/>
  <c r="R153"/>
  <c r="P153"/>
  <c r="BI149"/>
  <c r="BH149"/>
  <c r="BG149"/>
  <c r="BF149"/>
  <c r="T149"/>
  <c r="R149"/>
  <c r="P149"/>
  <c r="BI146"/>
  <c r="BH146"/>
  <c r="BG146"/>
  <c r="BF146"/>
  <c r="T146"/>
  <c r="R146"/>
  <c r="P146"/>
  <c r="BI142"/>
  <c r="BH142"/>
  <c r="BG142"/>
  <c r="BF142"/>
  <c r="T142"/>
  <c r="R142"/>
  <c r="P142"/>
  <c r="BI136"/>
  <c r="BH136"/>
  <c r="BG136"/>
  <c r="BF136"/>
  <c r="T136"/>
  <c r="R136"/>
  <c r="P136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116"/>
  <c r="J20"/>
  <c r="J18"/>
  <c r="E18"/>
  <c r="F92"/>
  <c r="J17"/>
  <c r="J12"/>
  <c r="J114"/>
  <c r="E7"/>
  <c r="E110"/>
  <c i="26" r="J37"/>
  <c r="J36"/>
  <c i="1" r="AY119"/>
  <c i="26" r="J35"/>
  <c i="1" r="AX119"/>
  <c i="26" r="BI208"/>
  <c r="BH208"/>
  <c r="BG208"/>
  <c r="BF208"/>
  <c r="T208"/>
  <c r="R208"/>
  <c r="P208"/>
  <c r="BI202"/>
  <c r="BH202"/>
  <c r="BG202"/>
  <c r="BF202"/>
  <c r="T202"/>
  <c r="R202"/>
  <c r="P202"/>
  <c r="BI196"/>
  <c r="BH196"/>
  <c r="BG196"/>
  <c r="BF196"/>
  <c r="T196"/>
  <c r="R196"/>
  <c r="P196"/>
  <c r="BI191"/>
  <c r="BH191"/>
  <c r="BG191"/>
  <c r="BF191"/>
  <c r="T191"/>
  <c r="R191"/>
  <c r="P191"/>
  <c r="BI187"/>
  <c r="BH187"/>
  <c r="BG187"/>
  <c r="BF187"/>
  <c r="T187"/>
  <c r="R187"/>
  <c r="P187"/>
  <c r="BI183"/>
  <c r="BH183"/>
  <c r="BG183"/>
  <c r="BF183"/>
  <c r="T183"/>
  <c r="R183"/>
  <c r="P183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0"/>
  <c r="BH160"/>
  <c r="BG160"/>
  <c r="BF160"/>
  <c r="T160"/>
  <c r="R160"/>
  <c r="P160"/>
  <c r="BI156"/>
  <c r="BH156"/>
  <c r="BG156"/>
  <c r="BF156"/>
  <c r="T156"/>
  <c r="R156"/>
  <c r="P156"/>
  <c r="BI151"/>
  <c r="BH151"/>
  <c r="BG151"/>
  <c r="BF151"/>
  <c r="T151"/>
  <c r="R151"/>
  <c r="P151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30"/>
  <c r="BH130"/>
  <c r="BG130"/>
  <c r="BF130"/>
  <c r="T130"/>
  <c r="R130"/>
  <c r="P130"/>
  <c r="BI124"/>
  <c r="BH124"/>
  <c r="BG124"/>
  <c r="BF124"/>
  <c r="T124"/>
  <c r="R124"/>
  <c r="P124"/>
  <c r="J118"/>
  <c r="F117"/>
  <c r="F115"/>
  <c r="E113"/>
  <c r="J92"/>
  <c r="F91"/>
  <c r="F89"/>
  <c r="E87"/>
  <c r="J21"/>
  <c r="E21"/>
  <c r="J117"/>
  <c r="J20"/>
  <c r="J18"/>
  <c r="E18"/>
  <c r="F118"/>
  <c r="J17"/>
  <c r="J12"/>
  <c r="J89"/>
  <c r="E7"/>
  <c r="E111"/>
  <c i="25" r="J37"/>
  <c r="J36"/>
  <c i="1" r="AY118"/>
  <c i="25" r="J35"/>
  <c i="1" r="AX118"/>
  <c i="25" r="BI922"/>
  <c r="BH922"/>
  <c r="BG922"/>
  <c r="BF922"/>
  <c r="T922"/>
  <c r="R922"/>
  <c r="P922"/>
  <c r="BI917"/>
  <c r="BH917"/>
  <c r="BG917"/>
  <c r="BF917"/>
  <c r="T917"/>
  <c r="R917"/>
  <c r="P917"/>
  <c r="BI911"/>
  <c r="BH911"/>
  <c r="BG911"/>
  <c r="BF911"/>
  <c r="T911"/>
  <c r="R911"/>
  <c r="P911"/>
  <c r="BI905"/>
  <c r="BH905"/>
  <c r="BG905"/>
  <c r="BF905"/>
  <c r="T905"/>
  <c r="R905"/>
  <c r="P905"/>
  <c r="BI899"/>
  <c r="BH899"/>
  <c r="BG899"/>
  <c r="BF899"/>
  <c r="T899"/>
  <c r="R899"/>
  <c r="P899"/>
  <c r="BI893"/>
  <c r="BH893"/>
  <c r="BG893"/>
  <c r="BF893"/>
  <c r="T893"/>
  <c r="R893"/>
  <c r="P893"/>
  <c r="BI888"/>
  <c r="BH888"/>
  <c r="BG888"/>
  <c r="BF888"/>
  <c r="T888"/>
  <c r="R888"/>
  <c r="P888"/>
  <c r="BI882"/>
  <c r="BH882"/>
  <c r="BG882"/>
  <c r="BF882"/>
  <c r="T882"/>
  <c r="R882"/>
  <c r="P882"/>
  <c r="BI878"/>
  <c r="BH878"/>
  <c r="BG878"/>
  <c r="BF878"/>
  <c r="T878"/>
  <c r="R878"/>
  <c r="P878"/>
  <c r="BI875"/>
  <c r="BH875"/>
  <c r="BG875"/>
  <c r="BF875"/>
  <c r="T875"/>
  <c r="R875"/>
  <c r="P875"/>
  <c r="BI870"/>
  <c r="BH870"/>
  <c r="BG870"/>
  <c r="BF870"/>
  <c r="T870"/>
  <c r="R870"/>
  <c r="P870"/>
  <c r="BI866"/>
  <c r="BH866"/>
  <c r="BG866"/>
  <c r="BF866"/>
  <c r="T866"/>
  <c r="R866"/>
  <c r="P866"/>
  <c r="BI862"/>
  <c r="BH862"/>
  <c r="BG862"/>
  <c r="BF862"/>
  <c r="T862"/>
  <c r="R862"/>
  <c r="P862"/>
  <c r="BI856"/>
  <c r="BH856"/>
  <c r="BG856"/>
  <c r="BF856"/>
  <c r="T856"/>
  <c r="R856"/>
  <c r="P856"/>
  <c r="BI851"/>
  <c r="BH851"/>
  <c r="BG851"/>
  <c r="BF851"/>
  <c r="T851"/>
  <c r="R851"/>
  <c r="P851"/>
  <c r="BI843"/>
  <c r="BH843"/>
  <c r="BG843"/>
  <c r="BF843"/>
  <c r="T843"/>
  <c r="R843"/>
  <c r="P843"/>
  <c r="BI838"/>
  <c r="BH838"/>
  <c r="BG838"/>
  <c r="BF838"/>
  <c r="T838"/>
  <c r="R838"/>
  <c r="P838"/>
  <c r="BI834"/>
  <c r="BH834"/>
  <c r="BG834"/>
  <c r="BF834"/>
  <c r="T834"/>
  <c r="R834"/>
  <c r="P834"/>
  <c r="BI829"/>
  <c r="BH829"/>
  <c r="BG829"/>
  <c r="BF829"/>
  <c r="T829"/>
  <c r="R829"/>
  <c r="P829"/>
  <c r="BI826"/>
  <c r="BH826"/>
  <c r="BG826"/>
  <c r="BF826"/>
  <c r="T826"/>
  <c r="R826"/>
  <c r="P826"/>
  <c r="BI821"/>
  <c r="BH821"/>
  <c r="BG821"/>
  <c r="BF821"/>
  <c r="T821"/>
  <c r="R821"/>
  <c r="P821"/>
  <c r="BI818"/>
  <c r="BH818"/>
  <c r="BG818"/>
  <c r="BF818"/>
  <c r="T818"/>
  <c r="R818"/>
  <c r="P818"/>
  <c r="BI814"/>
  <c r="BH814"/>
  <c r="BG814"/>
  <c r="BF814"/>
  <c r="T814"/>
  <c r="R814"/>
  <c r="P814"/>
  <c r="BI810"/>
  <c r="BH810"/>
  <c r="BG810"/>
  <c r="BF810"/>
  <c r="T810"/>
  <c r="R810"/>
  <c r="P810"/>
  <c r="BI805"/>
  <c r="BH805"/>
  <c r="BG805"/>
  <c r="BF805"/>
  <c r="T805"/>
  <c r="R805"/>
  <c r="P805"/>
  <c r="BI800"/>
  <c r="BH800"/>
  <c r="BG800"/>
  <c r="BF800"/>
  <c r="T800"/>
  <c r="R800"/>
  <c r="P800"/>
  <c r="BI797"/>
  <c r="BH797"/>
  <c r="BG797"/>
  <c r="BF797"/>
  <c r="T797"/>
  <c r="R797"/>
  <c r="P797"/>
  <c r="BI789"/>
  <c r="BH789"/>
  <c r="BG789"/>
  <c r="BF789"/>
  <c r="T789"/>
  <c r="R789"/>
  <c r="P789"/>
  <c r="BI786"/>
  <c r="BH786"/>
  <c r="BG786"/>
  <c r="BF786"/>
  <c r="T786"/>
  <c r="R786"/>
  <c r="P786"/>
  <c r="BI778"/>
  <c r="BH778"/>
  <c r="BG778"/>
  <c r="BF778"/>
  <c r="T778"/>
  <c r="R778"/>
  <c r="P778"/>
  <c r="BI771"/>
  <c r="BH771"/>
  <c r="BG771"/>
  <c r="BF771"/>
  <c r="T771"/>
  <c r="R771"/>
  <c r="P771"/>
  <c r="BI767"/>
  <c r="BH767"/>
  <c r="BG767"/>
  <c r="BF767"/>
  <c r="T767"/>
  <c r="R767"/>
  <c r="P767"/>
  <c r="BI764"/>
  <c r="BH764"/>
  <c r="BG764"/>
  <c r="BF764"/>
  <c r="T764"/>
  <c r="R764"/>
  <c r="P764"/>
  <c r="BI760"/>
  <c r="BH760"/>
  <c r="BG760"/>
  <c r="BF760"/>
  <c r="T760"/>
  <c r="R760"/>
  <c r="P760"/>
  <c r="BI756"/>
  <c r="BH756"/>
  <c r="BG756"/>
  <c r="BF756"/>
  <c r="T756"/>
  <c r="R756"/>
  <c r="P756"/>
  <c r="BI751"/>
  <c r="BH751"/>
  <c r="BG751"/>
  <c r="BF751"/>
  <c r="T751"/>
  <c r="R751"/>
  <c r="P751"/>
  <c r="BI747"/>
  <c r="BH747"/>
  <c r="BG747"/>
  <c r="BF747"/>
  <c r="T747"/>
  <c r="T746"/>
  <c r="R747"/>
  <c r="R746"/>
  <c r="P747"/>
  <c r="P746"/>
  <c r="BI743"/>
  <c r="BH743"/>
  <c r="BG743"/>
  <c r="BF743"/>
  <c r="T743"/>
  <c r="R743"/>
  <c r="P743"/>
  <c r="BI738"/>
  <c r="BH738"/>
  <c r="BG738"/>
  <c r="BF738"/>
  <c r="T738"/>
  <c r="R738"/>
  <c r="P738"/>
  <c r="BI735"/>
  <c r="BH735"/>
  <c r="BG735"/>
  <c r="BF735"/>
  <c r="T735"/>
  <c r="R735"/>
  <c r="P735"/>
  <c r="BI726"/>
  <c r="BH726"/>
  <c r="BG726"/>
  <c r="BF726"/>
  <c r="T726"/>
  <c r="R726"/>
  <c r="P726"/>
  <c r="BI721"/>
  <c r="BH721"/>
  <c r="BG721"/>
  <c r="BF721"/>
  <c r="T721"/>
  <c r="R721"/>
  <c r="P721"/>
  <c r="BI716"/>
  <c r="BH716"/>
  <c r="BG716"/>
  <c r="BF716"/>
  <c r="T716"/>
  <c r="R716"/>
  <c r="P716"/>
  <c r="BI710"/>
  <c r="BH710"/>
  <c r="BG710"/>
  <c r="BF710"/>
  <c r="T710"/>
  <c r="R710"/>
  <c r="P710"/>
  <c r="BI705"/>
  <c r="BH705"/>
  <c r="BG705"/>
  <c r="BF705"/>
  <c r="T705"/>
  <c r="R705"/>
  <c r="P705"/>
  <c r="BI701"/>
  <c r="BH701"/>
  <c r="BG701"/>
  <c r="BF701"/>
  <c r="T701"/>
  <c r="R701"/>
  <c r="P701"/>
  <c r="BI695"/>
  <c r="BH695"/>
  <c r="BG695"/>
  <c r="BF695"/>
  <c r="T695"/>
  <c r="R695"/>
  <c r="P695"/>
  <c r="BI692"/>
  <c r="BH692"/>
  <c r="BG692"/>
  <c r="BF692"/>
  <c r="T692"/>
  <c r="R692"/>
  <c r="P692"/>
  <c r="BI687"/>
  <c r="BH687"/>
  <c r="BG687"/>
  <c r="BF687"/>
  <c r="T687"/>
  <c r="R687"/>
  <c r="P687"/>
  <c r="BI684"/>
  <c r="BH684"/>
  <c r="BG684"/>
  <c r="BF684"/>
  <c r="T684"/>
  <c r="R684"/>
  <c r="P684"/>
  <c r="BI679"/>
  <c r="BH679"/>
  <c r="BG679"/>
  <c r="BF679"/>
  <c r="T679"/>
  <c r="R679"/>
  <c r="P679"/>
  <c r="BI674"/>
  <c r="BH674"/>
  <c r="BG674"/>
  <c r="BF674"/>
  <c r="T674"/>
  <c r="R674"/>
  <c r="P674"/>
  <c r="BI668"/>
  <c r="BH668"/>
  <c r="BG668"/>
  <c r="BF668"/>
  <c r="T668"/>
  <c r="R668"/>
  <c r="P668"/>
  <c r="BI663"/>
  <c r="BH663"/>
  <c r="BG663"/>
  <c r="BF663"/>
  <c r="T663"/>
  <c r="R663"/>
  <c r="P663"/>
  <c r="BI658"/>
  <c r="BH658"/>
  <c r="BG658"/>
  <c r="BF658"/>
  <c r="T658"/>
  <c r="R658"/>
  <c r="P658"/>
  <c r="BI653"/>
  <c r="BH653"/>
  <c r="BG653"/>
  <c r="BF653"/>
  <c r="T653"/>
  <c r="R653"/>
  <c r="P653"/>
  <c r="BI647"/>
  <c r="BH647"/>
  <c r="BG647"/>
  <c r="BF647"/>
  <c r="T647"/>
  <c r="R647"/>
  <c r="P647"/>
  <c r="BI642"/>
  <c r="BH642"/>
  <c r="BG642"/>
  <c r="BF642"/>
  <c r="T642"/>
  <c r="R642"/>
  <c r="P642"/>
  <c r="BI640"/>
  <c r="BH640"/>
  <c r="BG640"/>
  <c r="BF640"/>
  <c r="T640"/>
  <c r="R640"/>
  <c r="P640"/>
  <c r="BI635"/>
  <c r="BH635"/>
  <c r="BG635"/>
  <c r="BF635"/>
  <c r="T635"/>
  <c r="R635"/>
  <c r="P635"/>
  <c r="BI633"/>
  <c r="BH633"/>
  <c r="BG633"/>
  <c r="BF633"/>
  <c r="T633"/>
  <c r="R633"/>
  <c r="P633"/>
  <c r="BI628"/>
  <c r="BH628"/>
  <c r="BG628"/>
  <c r="BF628"/>
  <c r="T628"/>
  <c r="R628"/>
  <c r="P628"/>
  <c r="BI623"/>
  <c r="BH623"/>
  <c r="BG623"/>
  <c r="BF623"/>
  <c r="T623"/>
  <c r="R623"/>
  <c r="P623"/>
  <c r="BI618"/>
  <c r="BH618"/>
  <c r="BG618"/>
  <c r="BF618"/>
  <c r="T618"/>
  <c r="R618"/>
  <c r="P618"/>
  <c r="BI616"/>
  <c r="BH616"/>
  <c r="BG616"/>
  <c r="BF616"/>
  <c r="T616"/>
  <c r="R616"/>
  <c r="P616"/>
  <c r="BI611"/>
  <c r="BH611"/>
  <c r="BG611"/>
  <c r="BF611"/>
  <c r="T611"/>
  <c r="R611"/>
  <c r="P611"/>
  <c r="BI606"/>
  <c r="BH606"/>
  <c r="BG606"/>
  <c r="BF606"/>
  <c r="T606"/>
  <c r="R606"/>
  <c r="P606"/>
  <c r="BI603"/>
  <c r="BH603"/>
  <c r="BG603"/>
  <c r="BF603"/>
  <c r="T603"/>
  <c r="R603"/>
  <c r="P603"/>
  <c r="BI599"/>
  <c r="BH599"/>
  <c r="BG599"/>
  <c r="BF599"/>
  <c r="T599"/>
  <c r="R599"/>
  <c r="P599"/>
  <c r="BI595"/>
  <c r="BH595"/>
  <c r="BG595"/>
  <c r="BF595"/>
  <c r="T595"/>
  <c r="R595"/>
  <c r="P595"/>
  <c r="BI591"/>
  <c r="BH591"/>
  <c r="BG591"/>
  <c r="BF591"/>
  <c r="T591"/>
  <c r="R591"/>
  <c r="P591"/>
  <c r="BI587"/>
  <c r="BH587"/>
  <c r="BG587"/>
  <c r="BF587"/>
  <c r="T587"/>
  <c r="R587"/>
  <c r="P587"/>
  <c r="BI582"/>
  <c r="BH582"/>
  <c r="BG582"/>
  <c r="BF582"/>
  <c r="T582"/>
  <c r="R582"/>
  <c r="P582"/>
  <c r="BI577"/>
  <c r="BH577"/>
  <c r="BG577"/>
  <c r="BF577"/>
  <c r="T577"/>
  <c r="R577"/>
  <c r="P577"/>
  <c r="BI572"/>
  <c r="BH572"/>
  <c r="BG572"/>
  <c r="BF572"/>
  <c r="T572"/>
  <c r="R572"/>
  <c r="P572"/>
  <c r="BI564"/>
  <c r="BH564"/>
  <c r="BG564"/>
  <c r="BF564"/>
  <c r="T564"/>
  <c r="R564"/>
  <c r="P564"/>
  <c r="BI556"/>
  <c r="BH556"/>
  <c r="BG556"/>
  <c r="BF556"/>
  <c r="T556"/>
  <c r="R556"/>
  <c r="P556"/>
  <c r="BI551"/>
  <c r="BH551"/>
  <c r="BG551"/>
  <c r="BF551"/>
  <c r="T551"/>
  <c r="R551"/>
  <c r="P551"/>
  <c r="BI548"/>
  <c r="BH548"/>
  <c r="BG548"/>
  <c r="BF548"/>
  <c r="T548"/>
  <c r="R548"/>
  <c r="P548"/>
  <c r="BI542"/>
  <c r="BH542"/>
  <c r="BG542"/>
  <c r="BF542"/>
  <c r="T542"/>
  <c r="R542"/>
  <c r="P542"/>
  <c r="BI539"/>
  <c r="BH539"/>
  <c r="BG539"/>
  <c r="BF539"/>
  <c r="T539"/>
  <c r="R539"/>
  <c r="P539"/>
  <c r="BI534"/>
  <c r="BH534"/>
  <c r="BG534"/>
  <c r="BF534"/>
  <c r="T534"/>
  <c r="R534"/>
  <c r="P534"/>
  <c r="BI528"/>
  <c r="BH528"/>
  <c r="BG528"/>
  <c r="BF528"/>
  <c r="T528"/>
  <c r="R528"/>
  <c r="P528"/>
  <c r="BI525"/>
  <c r="BH525"/>
  <c r="BG525"/>
  <c r="BF525"/>
  <c r="T525"/>
  <c r="R525"/>
  <c r="P525"/>
  <c r="BI519"/>
  <c r="BH519"/>
  <c r="BG519"/>
  <c r="BF519"/>
  <c r="T519"/>
  <c r="R519"/>
  <c r="P519"/>
  <c r="BI513"/>
  <c r="BH513"/>
  <c r="BG513"/>
  <c r="BF513"/>
  <c r="T513"/>
  <c r="R513"/>
  <c r="P513"/>
  <c r="BI509"/>
  <c r="BH509"/>
  <c r="BG509"/>
  <c r="BF509"/>
  <c r="T509"/>
  <c r="R509"/>
  <c r="P509"/>
  <c r="BI503"/>
  <c r="BH503"/>
  <c r="BG503"/>
  <c r="BF503"/>
  <c r="T503"/>
  <c r="R503"/>
  <c r="P503"/>
  <c r="BI497"/>
  <c r="BH497"/>
  <c r="BG497"/>
  <c r="BF497"/>
  <c r="T497"/>
  <c r="R497"/>
  <c r="P497"/>
  <c r="BI492"/>
  <c r="BH492"/>
  <c r="BG492"/>
  <c r="BF492"/>
  <c r="T492"/>
  <c r="R492"/>
  <c r="P492"/>
  <c r="BI488"/>
  <c r="BH488"/>
  <c r="BG488"/>
  <c r="BF488"/>
  <c r="T488"/>
  <c r="R488"/>
  <c r="P488"/>
  <c r="BI482"/>
  <c r="BH482"/>
  <c r="BG482"/>
  <c r="BF482"/>
  <c r="T482"/>
  <c r="R482"/>
  <c r="P482"/>
  <c r="BI476"/>
  <c r="BH476"/>
  <c r="BG476"/>
  <c r="BF476"/>
  <c r="T476"/>
  <c r="R476"/>
  <c r="P476"/>
  <c r="BI470"/>
  <c r="BH470"/>
  <c r="BG470"/>
  <c r="BF470"/>
  <c r="T470"/>
  <c r="R470"/>
  <c r="P470"/>
  <c r="BI465"/>
  <c r="BH465"/>
  <c r="BG465"/>
  <c r="BF465"/>
  <c r="T465"/>
  <c r="R465"/>
  <c r="P465"/>
  <c r="BI459"/>
  <c r="BH459"/>
  <c r="BG459"/>
  <c r="BF459"/>
  <c r="T459"/>
  <c r="R459"/>
  <c r="P459"/>
  <c r="BI456"/>
  <c r="BH456"/>
  <c r="BG456"/>
  <c r="BF456"/>
  <c r="T456"/>
  <c r="R456"/>
  <c r="P456"/>
  <c r="BI451"/>
  <c r="BH451"/>
  <c r="BG451"/>
  <c r="BF451"/>
  <c r="T451"/>
  <c r="R451"/>
  <c r="P451"/>
  <c r="BI445"/>
  <c r="BH445"/>
  <c r="BG445"/>
  <c r="BF445"/>
  <c r="T445"/>
  <c r="R445"/>
  <c r="P445"/>
  <c r="BI440"/>
  <c r="BH440"/>
  <c r="BG440"/>
  <c r="BF440"/>
  <c r="T440"/>
  <c r="R440"/>
  <c r="P440"/>
  <c r="BI436"/>
  <c r="BH436"/>
  <c r="BG436"/>
  <c r="BF436"/>
  <c r="T436"/>
  <c r="R436"/>
  <c r="P436"/>
  <c r="BI430"/>
  <c r="BH430"/>
  <c r="BG430"/>
  <c r="BF430"/>
  <c r="T430"/>
  <c r="R430"/>
  <c r="P430"/>
  <c r="BI428"/>
  <c r="BH428"/>
  <c r="BG428"/>
  <c r="BF428"/>
  <c r="T428"/>
  <c r="R428"/>
  <c r="P428"/>
  <c r="BI424"/>
  <c r="BH424"/>
  <c r="BG424"/>
  <c r="BF424"/>
  <c r="T424"/>
  <c r="R424"/>
  <c r="P424"/>
  <c r="BI421"/>
  <c r="BH421"/>
  <c r="BG421"/>
  <c r="BF421"/>
  <c r="T421"/>
  <c r="R421"/>
  <c r="P421"/>
  <c r="BI415"/>
  <c r="BH415"/>
  <c r="BG415"/>
  <c r="BF415"/>
  <c r="T415"/>
  <c r="R415"/>
  <c r="P415"/>
  <c r="BI410"/>
  <c r="BH410"/>
  <c r="BG410"/>
  <c r="BF410"/>
  <c r="T410"/>
  <c r="R410"/>
  <c r="P410"/>
  <c r="BI407"/>
  <c r="BH407"/>
  <c r="BG407"/>
  <c r="BF407"/>
  <c r="T407"/>
  <c r="R407"/>
  <c r="P407"/>
  <c r="BI403"/>
  <c r="BH403"/>
  <c r="BG403"/>
  <c r="BF403"/>
  <c r="T403"/>
  <c r="R403"/>
  <c r="P403"/>
  <c r="BI399"/>
  <c r="BH399"/>
  <c r="BG399"/>
  <c r="BF399"/>
  <c r="T399"/>
  <c r="R399"/>
  <c r="P399"/>
  <c r="BI387"/>
  <c r="BH387"/>
  <c r="BG387"/>
  <c r="BF387"/>
  <c r="T387"/>
  <c r="R387"/>
  <c r="P387"/>
  <c r="BI382"/>
  <c r="BH382"/>
  <c r="BG382"/>
  <c r="BF382"/>
  <c r="T382"/>
  <c r="R382"/>
  <c r="P382"/>
  <c r="BI378"/>
  <c r="BH378"/>
  <c r="BG378"/>
  <c r="BF378"/>
  <c r="T378"/>
  <c r="R378"/>
  <c r="P378"/>
  <c r="BI373"/>
  <c r="BH373"/>
  <c r="BG373"/>
  <c r="BF373"/>
  <c r="T373"/>
  <c r="R373"/>
  <c r="P373"/>
  <c r="BI370"/>
  <c r="BH370"/>
  <c r="BG370"/>
  <c r="BF370"/>
  <c r="T370"/>
  <c r="R370"/>
  <c r="P370"/>
  <c r="BI364"/>
  <c r="BH364"/>
  <c r="BG364"/>
  <c r="BF364"/>
  <c r="T364"/>
  <c r="R364"/>
  <c r="P364"/>
  <c r="BI361"/>
  <c r="BH361"/>
  <c r="BG361"/>
  <c r="BF361"/>
  <c r="T361"/>
  <c r="R361"/>
  <c r="P361"/>
  <c r="BI355"/>
  <c r="BH355"/>
  <c r="BG355"/>
  <c r="BF355"/>
  <c r="T355"/>
  <c r="R355"/>
  <c r="P355"/>
  <c r="BI352"/>
  <c r="BH352"/>
  <c r="BG352"/>
  <c r="BF352"/>
  <c r="T352"/>
  <c r="R352"/>
  <c r="P352"/>
  <c r="BI343"/>
  <c r="BH343"/>
  <c r="BG343"/>
  <c r="BF343"/>
  <c r="T343"/>
  <c r="R343"/>
  <c r="P343"/>
  <c r="BI340"/>
  <c r="BH340"/>
  <c r="BG340"/>
  <c r="BF340"/>
  <c r="T340"/>
  <c r="R340"/>
  <c r="P340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4"/>
  <c r="BH324"/>
  <c r="BG324"/>
  <c r="BF324"/>
  <c r="T324"/>
  <c r="R324"/>
  <c r="P324"/>
  <c r="BI318"/>
  <c r="BH318"/>
  <c r="BG318"/>
  <c r="BF318"/>
  <c r="T318"/>
  <c r="R318"/>
  <c r="P318"/>
  <c r="BI315"/>
  <c r="BH315"/>
  <c r="BG315"/>
  <c r="BF315"/>
  <c r="T315"/>
  <c r="R315"/>
  <c r="P315"/>
  <c r="BI311"/>
  <c r="BH311"/>
  <c r="BG311"/>
  <c r="BF311"/>
  <c r="T311"/>
  <c r="R311"/>
  <c r="P311"/>
  <c r="BI304"/>
  <c r="BH304"/>
  <c r="BG304"/>
  <c r="BF304"/>
  <c r="T304"/>
  <c r="R304"/>
  <c r="P304"/>
  <c r="BI299"/>
  <c r="BH299"/>
  <c r="BG299"/>
  <c r="BF299"/>
  <c r="T299"/>
  <c r="R299"/>
  <c r="P299"/>
  <c r="BI293"/>
  <c r="BH293"/>
  <c r="BG293"/>
  <c r="BF293"/>
  <c r="T293"/>
  <c r="R293"/>
  <c r="P293"/>
  <c r="BI288"/>
  <c r="BH288"/>
  <c r="BG288"/>
  <c r="BF288"/>
  <c r="T288"/>
  <c r="R288"/>
  <c r="P288"/>
  <c r="BI283"/>
  <c r="BH283"/>
  <c r="BG283"/>
  <c r="BF283"/>
  <c r="T283"/>
  <c r="R283"/>
  <c r="P283"/>
  <c r="BI281"/>
  <c r="BH281"/>
  <c r="BG281"/>
  <c r="BF281"/>
  <c r="T281"/>
  <c r="R281"/>
  <c r="P281"/>
  <c r="BI276"/>
  <c r="BH276"/>
  <c r="BG276"/>
  <c r="BF276"/>
  <c r="T276"/>
  <c r="R276"/>
  <c r="P276"/>
  <c r="BI272"/>
  <c r="BH272"/>
  <c r="BG272"/>
  <c r="BF272"/>
  <c r="T272"/>
  <c r="R272"/>
  <c r="P272"/>
  <c r="BI267"/>
  <c r="BH267"/>
  <c r="BG267"/>
  <c r="BF267"/>
  <c r="T267"/>
  <c r="R267"/>
  <c r="P267"/>
  <c r="BI262"/>
  <c r="BH262"/>
  <c r="BG262"/>
  <c r="BF262"/>
  <c r="T262"/>
  <c r="R262"/>
  <c r="P262"/>
  <c r="BI259"/>
  <c r="BH259"/>
  <c r="BG259"/>
  <c r="BF259"/>
  <c r="T259"/>
  <c r="R259"/>
  <c r="P259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2"/>
  <c r="BH242"/>
  <c r="BG242"/>
  <c r="BF242"/>
  <c r="T242"/>
  <c r="R242"/>
  <c r="P242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3"/>
  <c r="BH223"/>
  <c r="BG223"/>
  <c r="BF223"/>
  <c r="T223"/>
  <c r="R223"/>
  <c r="P223"/>
  <c r="BI218"/>
  <c r="BH218"/>
  <c r="BG218"/>
  <c r="BF218"/>
  <c r="T218"/>
  <c r="R218"/>
  <c r="P218"/>
  <c r="BI210"/>
  <c r="BH210"/>
  <c r="BG210"/>
  <c r="BF210"/>
  <c r="T210"/>
  <c r="R210"/>
  <c r="P210"/>
  <c r="BI205"/>
  <c r="BH205"/>
  <c r="BG205"/>
  <c r="BF205"/>
  <c r="T205"/>
  <c r="R205"/>
  <c r="P205"/>
  <c r="BI200"/>
  <c r="BH200"/>
  <c r="BG200"/>
  <c r="BF200"/>
  <c r="T200"/>
  <c r="R200"/>
  <c r="P200"/>
  <c r="BI195"/>
  <c r="BH195"/>
  <c r="BG195"/>
  <c r="BF195"/>
  <c r="T195"/>
  <c r="R195"/>
  <c r="P195"/>
  <c r="BI190"/>
  <c r="BH190"/>
  <c r="BG190"/>
  <c r="BF190"/>
  <c r="T190"/>
  <c r="R190"/>
  <c r="P190"/>
  <c r="BI185"/>
  <c r="BH185"/>
  <c r="BG185"/>
  <c r="BF185"/>
  <c r="T185"/>
  <c r="R185"/>
  <c r="P185"/>
  <c r="BI180"/>
  <c r="BH180"/>
  <c r="BG180"/>
  <c r="BF180"/>
  <c r="T180"/>
  <c r="R180"/>
  <c r="P180"/>
  <c r="BI175"/>
  <c r="BH175"/>
  <c r="BG175"/>
  <c r="BF175"/>
  <c r="T175"/>
  <c r="R175"/>
  <c r="P175"/>
  <c r="BI165"/>
  <c r="BH165"/>
  <c r="BG165"/>
  <c r="BF165"/>
  <c r="T165"/>
  <c r="R165"/>
  <c r="P165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J129"/>
  <c r="F128"/>
  <c r="F126"/>
  <c r="E124"/>
  <c r="J92"/>
  <c r="F91"/>
  <c r="F89"/>
  <c r="E87"/>
  <c r="J21"/>
  <c r="E21"/>
  <c r="J128"/>
  <c r="J20"/>
  <c r="J18"/>
  <c r="E18"/>
  <c r="F92"/>
  <c r="J17"/>
  <c r="J12"/>
  <c r="J89"/>
  <c r="E7"/>
  <c r="E122"/>
  <c i="24" r="J37"/>
  <c r="J36"/>
  <c i="1" r="AY117"/>
  <c i="24" r="J35"/>
  <c i="1" r="AX117"/>
  <c i="24" r="BI793"/>
  <c r="BH793"/>
  <c r="BG793"/>
  <c r="BF793"/>
  <c r="T793"/>
  <c r="R793"/>
  <c r="P793"/>
  <c r="BI788"/>
  <c r="BH788"/>
  <c r="BG788"/>
  <c r="BF788"/>
  <c r="T788"/>
  <c r="R788"/>
  <c r="P788"/>
  <c r="BI782"/>
  <c r="BH782"/>
  <c r="BG782"/>
  <c r="BF782"/>
  <c r="T782"/>
  <c r="R782"/>
  <c r="P782"/>
  <c r="BI776"/>
  <c r="BH776"/>
  <c r="BG776"/>
  <c r="BF776"/>
  <c r="T776"/>
  <c r="R776"/>
  <c r="P776"/>
  <c r="BI770"/>
  <c r="BH770"/>
  <c r="BG770"/>
  <c r="BF770"/>
  <c r="T770"/>
  <c r="R770"/>
  <c r="P770"/>
  <c r="BI764"/>
  <c r="BH764"/>
  <c r="BG764"/>
  <c r="BF764"/>
  <c r="T764"/>
  <c r="R764"/>
  <c r="P764"/>
  <c r="BI759"/>
  <c r="BH759"/>
  <c r="BG759"/>
  <c r="BF759"/>
  <c r="T759"/>
  <c r="R759"/>
  <c r="P759"/>
  <c r="BI753"/>
  <c r="BH753"/>
  <c r="BG753"/>
  <c r="BF753"/>
  <c r="T753"/>
  <c r="R753"/>
  <c r="P753"/>
  <c r="BI749"/>
  <c r="BH749"/>
  <c r="BG749"/>
  <c r="BF749"/>
  <c r="T749"/>
  <c r="R749"/>
  <c r="P749"/>
  <c r="BI746"/>
  <c r="BH746"/>
  <c r="BG746"/>
  <c r="BF746"/>
  <c r="T746"/>
  <c r="R746"/>
  <c r="P746"/>
  <c r="BI741"/>
  <c r="BH741"/>
  <c r="BG741"/>
  <c r="BF741"/>
  <c r="T741"/>
  <c r="R741"/>
  <c r="P741"/>
  <c r="BI737"/>
  <c r="BH737"/>
  <c r="BG737"/>
  <c r="BF737"/>
  <c r="T737"/>
  <c r="R737"/>
  <c r="P737"/>
  <c r="BI733"/>
  <c r="BH733"/>
  <c r="BG733"/>
  <c r="BF733"/>
  <c r="T733"/>
  <c r="R733"/>
  <c r="P733"/>
  <c r="BI727"/>
  <c r="BH727"/>
  <c r="BG727"/>
  <c r="BF727"/>
  <c r="T727"/>
  <c r="R727"/>
  <c r="P727"/>
  <c r="BI724"/>
  <c r="BH724"/>
  <c r="BG724"/>
  <c r="BF724"/>
  <c r="T724"/>
  <c r="R724"/>
  <c r="P724"/>
  <c r="BI716"/>
  <c r="BH716"/>
  <c r="BG716"/>
  <c r="BF716"/>
  <c r="T716"/>
  <c r="R716"/>
  <c r="P716"/>
  <c r="BI711"/>
  <c r="BH711"/>
  <c r="BG711"/>
  <c r="BF711"/>
  <c r="T711"/>
  <c r="R711"/>
  <c r="P711"/>
  <c r="BI707"/>
  <c r="BH707"/>
  <c r="BG707"/>
  <c r="BF707"/>
  <c r="T707"/>
  <c r="R707"/>
  <c r="P707"/>
  <c r="BI702"/>
  <c r="BH702"/>
  <c r="BG702"/>
  <c r="BF702"/>
  <c r="T702"/>
  <c r="R702"/>
  <c r="P702"/>
  <c r="BI699"/>
  <c r="BH699"/>
  <c r="BG699"/>
  <c r="BF699"/>
  <c r="T699"/>
  <c r="R699"/>
  <c r="P699"/>
  <c r="BI694"/>
  <c r="BH694"/>
  <c r="BG694"/>
  <c r="BF694"/>
  <c r="T694"/>
  <c r="R694"/>
  <c r="P694"/>
  <c r="BI691"/>
  <c r="BH691"/>
  <c r="BG691"/>
  <c r="BF691"/>
  <c r="T691"/>
  <c r="R691"/>
  <c r="P691"/>
  <c r="BI686"/>
  <c r="BH686"/>
  <c r="BG686"/>
  <c r="BF686"/>
  <c r="T686"/>
  <c r="R686"/>
  <c r="P686"/>
  <c r="BI682"/>
  <c r="BH682"/>
  <c r="BG682"/>
  <c r="BF682"/>
  <c r="T682"/>
  <c r="R682"/>
  <c r="P682"/>
  <c r="BI677"/>
  <c r="BH677"/>
  <c r="BG677"/>
  <c r="BF677"/>
  <c r="T677"/>
  <c r="R677"/>
  <c r="P677"/>
  <c r="BI674"/>
  <c r="BH674"/>
  <c r="BG674"/>
  <c r="BF674"/>
  <c r="T674"/>
  <c r="R674"/>
  <c r="P674"/>
  <c r="BI667"/>
  <c r="BH667"/>
  <c r="BG667"/>
  <c r="BF667"/>
  <c r="T667"/>
  <c r="R667"/>
  <c r="P667"/>
  <c r="BI662"/>
  <c r="BH662"/>
  <c r="BG662"/>
  <c r="BF662"/>
  <c r="T662"/>
  <c r="T661"/>
  <c r="R662"/>
  <c r="R661"/>
  <c r="P662"/>
  <c r="P661"/>
  <c r="BI657"/>
  <c r="BH657"/>
  <c r="BG657"/>
  <c r="BF657"/>
  <c r="T657"/>
  <c r="R657"/>
  <c r="P657"/>
  <c r="BI652"/>
  <c r="BH652"/>
  <c r="BG652"/>
  <c r="BF652"/>
  <c r="T652"/>
  <c r="R652"/>
  <c r="P652"/>
  <c r="BI649"/>
  <c r="BH649"/>
  <c r="BG649"/>
  <c r="BF649"/>
  <c r="T649"/>
  <c r="R649"/>
  <c r="P649"/>
  <c r="BI640"/>
  <c r="BH640"/>
  <c r="BG640"/>
  <c r="BF640"/>
  <c r="T640"/>
  <c r="R640"/>
  <c r="P640"/>
  <c r="BI635"/>
  <c r="BH635"/>
  <c r="BG635"/>
  <c r="BF635"/>
  <c r="T635"/>
  <c r="R635"/>
  <c r="P635"/>
  <c r="BI629"/>
  <c r="BH629"/>
  <c r="BG629"/>
  <c r="BF629"/>
  <c r="T629"/>
  <c r="R629"/>
  <c r="P629"/>
  <c r="BI624"/>
  <c r="BH624"/>
  <c r="BG624"/>
  <c r="BF624"/>
  <c r="T624"/>
  <c r="R624"/>
  <c r="P624"/>
  <c r="BI620"/>
  <c r="BH620"/>
  <c r="BG620"/>
  <c r="BF620"/>
  <c r="T620"/>
  <c r="R620"/>
  <c r="P620"/>
  <c r="BI614"/>
  <c r="BH614"/>
  <c r="BG614"/>
  <c r="BF614"/>
  <c r="T614"/>
  <c r="R614"/>
  <c r="P614"/>
  <c r="BI611"/>
  <c r="BH611"/>
  <c r="BG611"/>
  <c r="BF611"/>
  <c r="T611"/>
  <c r="R611"/>
  <c r="P611"/>
  <c r="BI606"/>
  <c r="BH606"/>
  <c r="BG606"/>
  <c r="BF606"/>
  <c r="T606"/>
  <c r="R606"/>
  <c r="P606"/>
  <c r="BI603"/>
  <c r="BH603"/>
  <c r="BG603"/>
  <c r="BF603"/>
  <c r="T603"/>
  <c r="R603"/>
  <c r="P603"/>
  <c r="BI598"/>
  <c r="BH598"/>
  <c r="BG598"/>
  <c r="BF598"/>
  <c r="T598"/>
  <c r="R598"/>
  <c r="P598"/>
  <c r="BI593"/>
  <c r="BH593"/>
  <c r="BG593"/>
  <c r="BF593"/>
  <c r="T593"/>
  <c r="R593"/>
  <c r="P593"/>
  <c r="BI587"/>
  <c r="BH587"/>
  <c r="BG587"/>
  <c r="BF587"/>
  <c r="T587"/>
  <c r="R587"/>
  <c r="P587"/>
  <c r="BI582"/>
  <c r="BH582"/>
  <c r="BG582"/>
  <c r="BF582"/>
  <c r="T582"/>
  <c r="R582"/>
  <c r="P582"/>
  <c r="BI574"/>
  <c r="BH574"/>
  <c r="BG574"/>
  <c r="BF574"/>
  <c r="T574"/>
  <c r="R574"/>
  <c r="P574"/>
  <c r="BI568"/>
  <c r="BH568"/>
  <c r="BG568"/>
  <c r="BF568"/>
  <c r="T568"/>
  <c r="R568"/>
  <c r="P568"/>
  <c r="BI563"/>
  <c r="BH563"/>
  <c r="BG563"/>
  <c r="BF563"/>
  <c r="T563"/>
  <c r="R563"/>
  <c r="P563"/>
  <c r="BI558"/>
  <c r="BH558"/>
  <c r="BG558"/>
  <c r="BF558"/>
  <c r="T558"/>
  <c r="R558"/>
  <c r="P558"/>
  <c r="BI553"/>
  <c r="BH553"/>
  <c r="BG553"/>
  <c r="BF553"/>
  <c r="T553"/>
  <c r="R553"/>
  <c r="P553"/>
  <c r="BI550"/>
  <c r="BH550"/>
  <c r="BG550"/>
  <c r="BF550"/>
  <c r="T550"/>
  <c r="R550"/>
  <c r="P550"/>
  <c r="BI546"/>
  <c r="BH546"/>
  <c r="BG546"/>
  <c r="BF546"/>
  <c r="T546"/>
  <c r="R546"/>
  <c r="P546"/>
  <c r="BI542"/>
  <c r="BH542"/>
  <c r="BG542"/>
  <c r="BF542"/>
  <c r="T542"/>
  <c r="R542"/>
  <c r="P542"/>
  <c r="BI538"/>
  <c r="BH538"/>
  <c r="BG538"/>
  <c r="BF538"/>
  <c r="T538"/>
  <c r="R538"/>
  <c r="P538"/>
  <c r="BI533"/>
  <c r="BH533"/>
  <c r="BG533"/>
  <c r="BF533"/>
  <c r="T533"/>
  <c r="R533"/>
  <c r="P533"/>
  <c r="BI530"/>
  <c r="BH530"/>
  <c r="BG530"/>
  <c r="BF530"/>
  <c r="T530"/>
  <c r="R530"/>
  <c r="P530"/>
  <c r="BI524"/>
  <c r="BH524"/>
  <c r="BG524"/>
  <c r="BF524"/>
  <c r="T524"/>
  <c r="R524"/>
  <c r="P524"/>
  <c r="BI519"/>
  <c r="BH519"/>
  <c r="BG519"/>
  <c r="BF519"/>
  <c r="T519"/>
  <c r="R519"/>
  <c r="P519"/>
  <c r="BI514"/>
  <c r="BH514"/>
  <c r="BG514"/>
  <c r="BF514"/>
  <c r="T514"/>
  <c r="R514"/>
  <c r="P514"/>
  <c r="BI509"/>
  <c r="BH509"/>
  <c r="BG509"/>
  <c r="BF509"/>
  <c r="T509"/>
  <c r="R509"/>
  <c r="P509"/>
  <c r="BI504"/>
  <c r="BH504"/>
  <c r="BG504"/>
  <c r="BF504"/>
  <c r="T504"/>
  <c r="R504"/>
  <c r="P504"/>
  <c r="BI499"/>
  <c r="BH499"/>
  <c r="BG499"/>
  <c r="BF499"/>
  <c r="T499"/>
  <c r="R499"/>
  <c r="P499"/>
  <c r="BI494"/>
  <c r="BH494"/>
  <c r="BG494"/>
  <c r="BF494"/>
  <c r="T494"/>
  <c r="R494"/>
  <c r="P494"/>
  <c r="BI491"/>
  <c r="BH491"/>
  <c r="BG491"/>
  <c r="BF491"/>
  <c r="T491"/>
  <c r="R491"/>
  <c r="P491"/>
  <c r="BI487"/>
  <c r="BH487"/>
  <c r="BG487"/>
  <c r="BF487"/>
  <c r="T487"/>
  <c r="R487"/>
  <c r="P487"/>
  <c r="BI482"/>
  <c r="BH482"/>
  <c r="BG482"/>
  <c r="BF482"/>
  <c r="T482"/>
  <c r="R482"/>
  <c r="P482"/>
  <c r="BI476"/>
  <c r="BH476"/>
  <c r="BG476"/>
  <c r="BF476"/>
  <c r="T476"/>
  <c r="R476"/>
  <c r="P476"/>
  <c r="BI473"/>
  <c r="BH473"/>
  <c r="BG473"/>
  <c r="BF473"/>
  <c r="T473"/>
  <c r="R473"/>
  <c r="P473"/>
  <c r="BI467"/>
  <c r="BH467"/>
  <c r="BG467"/>
  <c r="BF467"/>
  <c r="T467"/>
  <c r="R467"/>
  <c r="P467"/>
  <c r="BI461"/>
  <c r="BH461"/>
  <c r="BG461"/>
  <c r="BF461"/>
  <c r="T461"/>
  <c r="R461"/>
  <c r="P461"/>
  <c r="BI457"/>
  <c r="BH457"/>
  <c r="BG457"/>
  <c r="BF457"/>
  <c r="T457"/>
  <c r="R457"/>
  <c r="P457"/>
  <c r="BI451"/>
  <c r="BH451"/>
  <c r="BG451"/>
  <c r="BF451"/>
  <c r="T451"/>
  <c r="R451"/>
  <c r="P451"/>
  <c r="BI446"/>
  <c r="BH446"/>
  <c r="BG446"/>
  <c r="BF446"/>
  <c r="T446"/>
  <c r="R446"/>
  <c r="P446"/>
  <c r="BI439"/>
  <c r="BH439"/>
  <c r="BG439"/>
  <c r="BF439"/>
  <c r="T439"/>
  <c r="R439"/>
  <c r="P439"/>
  <c r="BI434"/>
  <c r="BH434"/>
  <c r="BG434"/>
  <c r="BF434"/>
  <c r="T434"/>
  <c r="R434"/>
  <c r="P434"/>
  <c r="BI427"/>
  <c r="BH427"/>
  <c r="BG427"/>
  <c r="BF427"/>
  <c r="T427"/>
  <c r="R427"/>
  <c r="P427"/>
  <c r="BI421"/>
  <c r="BH421"/>
  <c r="BG421"/>
  <c r="BF421"/>
  <c r="T421"/>
  <c r="R421"/>
  <c r="P421"/>
  <c r="BI415"/>
  <c r="BH415"/>
  <c r="BG415"/>
  <c r="BF415"/>
  <c r="T415"/>
  <c r="R415"/>
  <c r="P415"/>
  <c r="BI410"/>
  <c r="BH410"/>
  <c r="BG410"/>
  <c r="BF410"/>
  <c r="T410"/>
  <c r="R410"/>
  <c r="P410"/>
  <c r="BI404"/>
  <c r="BH404"/>
  <c r="BG404"/>
  <c r="BF404"/>
  <c r="T404"/>
  <c r="R404"/>
  <c r="P404"/>
  <c r="BI399"/>
  <c r="BH399"/>
  <c r="BG399"/>
  <c r="BF399"/>
  <c r="T399"/>
  <c r="R399"/>
  <c r="P399"/>
  <c r="BI393"/>
  <c r="BH393"/>
  <c r="BG393"/>
  <c r="BF393"/>
  <c r="T393"/>
  <c r="R393"/>
  <c r="P393"/>
  <c r="BI391"/>
  <c r="BH391"/>
  <c r="BG391"/>
  <c r="BF391"/>
  <c r="T391"/>
  <c r="R391"/>
  <c r="P391"/>
  <c r="BI387"/>
  <c r="BH387"/>
  <c r="BG387"/>
  <c r="BF387"/>
  <c r="T387"/>
  <c r="R387"/>
  <c r="P387"/>
  <c r="BI384"/>
  <c r="BH384"/>
  <c r="BG384"/>
  <c r="BF384"/>
  <c r="T384"/>
  <c r="R384"/>
  <c r="P384"/>
  <c r="BI378"/>
  <c r="BH378"/>
  <c r="BG378"/>
  <c r="BF378"/>
  <c r="T378"/>
  <c r="R378"/>
  <c r="P378"/>
  <c r="BI373"/>
  <c r="BH373"/>
  <c r="BG373"/>
  <c r="BF373"/>
  <c r="T373"/>
  <c r="R373"/>
  <c r="P373"/>
  <c r="BI370"/>
  <c r="BH370"/>
  <c r="BG370"/>
  <c r="BF370"/>
  <c r="T370"/>
  <c r="R370"/>
  <c r="P370"/>
  <c r="BI365"/>
  <c r="BH365"/>
  <c r="BG365"/>
  <c r="BF365"/>
  <c r="T365"/>
  <c r="R365"/>
  <c r="P365"/>
  <c r="BI359"/>
  <c r="BH359"/>
  <c r="BG359"/>
  <c r="BF359"/>
  <c r="T359"/>
  <c r="R359"/>
  <c r="P359"/>
  <c r="BI356"/>
  <c r="BH356"/>
  <c r="BG356"/>
  <c r="BF356"/>
  <c r="T356"/>
  <c r="R356"/>
  <c r="P356"/>
  <c r="BI344"/>
  <c r="BH344"/>
  <c r="BG344"/>
  <c r="BF344"/>
  <c r="T344"/>
  <c r="R344"/>
  <c r="P344"/>
  <c r="BI339"/>
  <c r="BH339"/>
  <c r="BG339"/>
  <c r="BF339"/>
  <c r="T339"/>
  <c r="R339"/>
  <c r="P339"/>
  <c r="BI333"/>
  <c r="BH333"/>
  <c r="BG333"/>
  <c r="BF333"/>
  <c r="T333"/>
  <c r="R333"/>
  <c r="P333"/>
  <c r="BI330"/>
  <c r="BH330"/>
  <c r="BG330"/>
  <c r="BF330"/>
  <c r="T330"/>
  <c r="R330"/>
  <c r="P330"/>
  <c r="BI324"/>
  <c r="BH324"/>
  <c r="BG324"/>
  <c r="BF324"/>
  <c r="T324"/>
  <c r="R324"/>
  <c r="P324"/>
  <c r="BI319"/>
  <c r="BH319"/>
  <c r="BG319"/>
  <c r="BF319"/>
  <c r="T319"/>
  <c r="R319"/>
  <c r="P319"/>
  <c r="BI316"/>
  <c r="BH316"/>
  <c r="BG316"/>
  <c r="BF316"/>
  <c r="T316"/>
  <c r="R316"/>
  <c r="P316"/>
  <c r="BI307"/>
  <c r="BH307"/>
  <c r="BG307"/>
  <c r="BF307"/>
  <c r="T307"/>
  <c r="R307"/>
  <c r="P307"/>
  <c r="BI304"/>
  <c r="BH304"/>
  <c r="BG304"/>
  <c r="BF304"/>
  <c r="T304"/>
  <c r="R304"/>
  <c r="P304"/>
  <c r="BI299"/>
  <c r="BH299"/>
  <c r="BG299"/>
  <c r="BF299"/>
  <c r="T299"/>
  <c r="R299"/>
  <c r="P299"/>
  <c r="BI295"/>
  <c r="BH295"/>
  <c r="BG295"/>
  <c r="BF295"/>
  <c r="T295"/>
  <c r="R295"/>
  <c r="P295"/>
  <c r="BI291"/>
  <c r="BH291"/>
  <c r="BG291"/>
  <c r="BF291"/>
  <c r="T291"/>
  <c r="R291"/>
  <c r="P291"/>
  <c r="BI288"/>
  <c r="BH288"/>
  <c r="BG288"/>
  <c r="BF288"/>
  <c r="T288"/>
  <c r="R288"/>
  <c r="P288"/>
  <c r="BI282"/>
  <c r="BH282"/>
  <c r="BG282"/>
  <c r="BF282"/>
  <c r="T282"/>
  <c r="R282"/>
  <c r="P282"/>
  <c r="BI279"/>
  <c r="BH279"/>
  <c r="BG279"/>
  <c r="BF279"/>
  <c r="T279"/>
  <c r="R279"/>
  <c r="P279"/>
  <c r="BI275"/>
  <c r="BH275"/>
  <c r="BG275"/>
  <c r="BF275"/>
  <c r="T275"/>
  <c r="R275"/>
  <c r="P275"/>
  <c r="BI269"/>
  <c r="BH269"/>
  <c r="BG269"/>
  <c r="BF269"/>
  <c r="T269"/>
  <c r="R269"/>
  <c r="P269"/>
  <c r="BI264"/>
  <c r="BH264"/>
  <c r="BG264"/>
  <c r="BF264"/>
  <c r="T264"/>
  <c r="R264"/>
  <c r="P264"/>
  <c r="BI257"/>
  <c r="BH257"/>
  <c r="BG257"/>
  <c r="BF257"/>
  <c r="T257"/>
  <c r="R257"/>
  <c r="P257"/>
  <c r="BI252"/>
  <c r="BH252"/>
  <c r="BG252"/>
  <c r="BF252"/>
  <c r="T252"/>
  <c r="R252"/>
  <c r="P252"/>
  <c r="BI247"/>
  <c r="BH247"/>
  <c r="BG247"/>
  <c r="BF247"/>
  <c r="T247"/>
  <c r="R247"/>
  <c r="P247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30"/>
  <c r="BH230"/>
  <c r="BG230"/>
  <c r="BF230"/>
  <c r="T230"/>
  <c r="R230"/>
  <c r="P230"/>
  <c r="BI225"/>
  <c r="BH225"/>
  <c r="BG225"/>
  <c r="BF225"/>
  <c r="T225"/>
  <c r="R225"/>
  <c r="P225"/>
  <c r="BI221"/>
  <c r="BH221"/>
  <c r="BG221"/>
  <c r="BF221"/>
  <c r="T221"/>
  <c r="R221"/>
  <c r="P221"/>
  <c r="BI215"/>
  <c r="BH215"/>
  <c r="BG215"/>
  <c r="BF215"/>
  <c r="T215"/>
  <c r="R215"/>
  <c r="P215"/>
  <c r="BI210"/>
  <c r="BH210"/>
  <c r="BG210"/>
  <c r="BF210"/>
  <c r="T210"/>
  <c r="R210"/>
  <c r="P210"/>
  <c r="BI207"/>
  <c r="BH207"/>
  <c r="BG207"/>
  <c r="BF207"/>
  <c r="T207"/>
  <c r="R207"/>
  <c r="P207"/>
  <c r="BI202"/>
  <c r="BH202"/>
  <c r="BG202"/>
  <c r="BF202"/>
  <c r="T202"/>
  <c r="R202"/>
  <c r="P202"/>
  <c r="BI199"/>
  <c r="BH199"/>
  <c r="BG199"/>
  <c r="BF199"/>
  <c r="T199"/>
  <c r="R199"/>
  <c r="P199"/>
  <c r="BI193"/>
  <c r="BH193"/>
  <c r="BG193"/>
  <c r="BF193"/>
  <c r="T193"/>
  <c r="R193"/>
  <c r="P193"/>
  <c r="BI191"/>
  <c r="BH191"/>
  <c r="BG191"/>
  <c r="BF191"/>
  <c r="T191"/>
  <c r="R191"/>
  <c r="P191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1"/>
  <c r="BH171"/>
  <c r="BG171"/>
  <c r="BF171"/>
  <c r="T171"/>
  <c r="R171"/>
  <c r="P171"/>
  <c r="BI166"/>
  <c r="BH166"/>
  <c r="BG166"/>
  <c r="BF166"/>
  <c r="T166"/>
  <c r="R166"/>
  <c r="P166"/>
  <c r="BI161"/>
  <c r="BH161"/>
  <c r="BG161"/>
  <c r="BF161"/>
  <c r="T161"/>
  <c r="R161"/>
  <c r="P161"/>
  <c r="BI156"/>
  <c r="BH156"/>
  <c r="BG156"/>
  <c r="BF156"/>
  <c r="T156"/>
  <c r="R156"/>
  <c r="P156"/>
  <c r="BI149"/>
  <c r="BH149"/>
  <c r="BG149"/>
  <c r="BF149"/>
  <c r="T149"/>
  <c r="R149"/>
  <c r="P149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J128"/>
  <c r="F127"/>
  <c r="F125"/>
  <c r="E123"/>
  <c r="J92"/>
  <c r="F91"/>
  <c r="F89"/>
  <c r="E87"/>
  <c r="J21"/>
  <c r="E21"/>
  <c r="J127"/>
  <c r="J20"/>
  <c r="J18"/>
  <c r="E18"/>
  <c r="F128"/>
  <c r="J17"/>
  <c r="J12"/>
  <c r="J125"/>
  <c r="E7"/>
  <c r="E121"/>
  <c i="23" r="J37"/>
  <c r="J36"/>
  <c i="1" r="AY116"/>
  <c i="23" r="J35"/>
  <c i="1" r="AX116"/>
  <c i="23" r="BI571"/>
  <c r="BH571"/>
  <c r="BG571"/>
  <c r="BF571"/>
  <c r="T571"/>
  <c r="R571"/>
  <c r="P571"/>
  <c r="BI568"/>
  <c r="BH568"/>
  <c r="BG568"/>
  <c r="BF568"/>
  <c r="T568"/>
  <c r="R568"/>
  <c r="P568"/>
  <c r="BI564"/>
  <c r="BH564"/>
  <c r="BG564"/>
  <c r="BF564"/>
  <c r="T564"/>
  <c r="R564"/>
  <c r="P564"/>
  <c r="BI558"/>
  <c r="BH558"/>
  <c r="BG558"/>
  <c r="BF558"/>
  <c r="T558"/>
  <c r="R558"/>
  <c r="P558"/>
  <c r="BI556"/>
  <c r="BH556"/>
  <c r="BG556"/>
  <c r="BF556"/>
  <c r="T556"/>
  <c r="R556"/>
  <c r="P556"/>
  <c r="BI554"/>
  <c r="BH554"/>
  <c r="BG554"/>
  <c r="BF554"/>
  <c r="T554"/>
  <c r="R554"/>
  <c r="P554"/>
  <c r="BI547"/>
  <c r="BH547"/>
  <c r="BG547"/>
  <c r="BF547"/>
  <c r="T547"/>
  <c r="R547"/>
  <c r="P547"/>
  <c r="BI543"/>
  <c r="BH543"/>
  <c r="BG543"/>
  <c r="BF543"/>
  <c r="T543"/>
  <c r="R543"/>
  <c r="P543"/>
  <c r="BI539"/>
  <c r="BH539"/>
  <c r="BG539"/>
  <c r="BF539"/>
  <c r="T539"/>
  <c r="R539"/>
  <c r="P539"/>
  <c r="BI532"/>
  <c r="BH532"/>
  <c r="BG532"/>
  <c r="BF532"/>
  <c r="T532"/>
  <c r="R532"/>
  <c r="P532"/>
  <c r="BI528"/>
  <c r="BH528"/>
  <c r="BG528"/>
  <c r="BF528"/>
  <c r="T528"/>
  <c r="R528"/>
  <c r="P528"/>
  <c r="BI521"/>
  <c r="BH521"/>
  <c r="BG521"/>
  <c r="BF521"/>
  <c r="T521"/>
  <c r="R521"/>
  <c r="P521"/>
  <c r="BI516"/>
  <c r="BH516"/>
  <c r="BG516"/>
  <c r="BF516"/>
  <c r="T516"/>
  <c r="R516"/>
  <c r="P516"/>
  <c r="BI512"/>
  <c r="BH512"/>
  <c r="BG512"/>
  <c r="BF512"/>
  <c r="T512"/>
  <c r="R512"/>
  <c r="P512"/>
  <c r="BI508"/>
  <c r="BH508"/>
  <c r="BG508"/>
  <c r="BF508"/>
  <c r="T508"/>
  <c r="R508"/>
  <c r="P508"/>
  <c r="BI504"/>
  <c r="BH504"/>
  <c r="BG504"/>
  <c r="BF504"/>
  <c r="T504"/>
  <c r="R504"/>
  <c r="P504"/>
  <c r="BI495"/>
  <c r="BH495"/>
  <c r="BG495"/>
  <c r="BF495"/>
  <c r="T495"/>
  <c r="R495"/>
  <c r="P495"/>
  <c r="BI490"/>
  <c r="BH490"/>
  <c r="BG490"/>
  <c r="BF490"/>
  <c r="T490"/>
  <c r="R490"/>
  <c r="P490"/>
  <c r="BI485"/>
  <c r="BH485"/>
  <c r="BG485"/>
  <c r="BF485"/>
  <c r="T485"/>
  <c r="R485"/>
  <c r="P485"/>
  <c r="BI480"/>
  <c r="BH480"/>
  <c r="BG480"/>
  <c r="BF480"/>
  <c r="T480"/>
  <c r="R480"/>
  <c r="P480"/>
  <c r="BI475"/>
  <c r="BH475"/>
  <c r="BG475"/>
  <c r="BF475"/>
  <c r="T475"/>
  <c r="R475"/>
  <c r="P475"/>
  <c r="BI470"/>
  <c r="BH470"/>
  <c r="BG470"/>
  <c r="BF470"/>
  <c r="T470"/>
  <c r="R470"/>
  <c r="P470"/>
  <c r="BI463"/>
  <c r="BH463"/>
  <c r="BG463"/>
  <c r="BF463"/>
  <c r="T463"/>
  <c r="R463"/>
  <c r="P463"/>
  <c r="BI457"/>
  <c r="BH457"/>
  <c r="BG457"/>
  <c r="BF457"/>
  <c r="T457"/>
  <c r="R457"/>
  <c r="P457"/>
  <c r="BI450"/>
  <c r="BH450"/>
  <c r="BG450"/>
  <c r="BF450"/>
  <c r="T450"/>
  <c r="R450"/>
  <c r="P450"/>
  <c r="BI446"/>
  <c r="BH446"/>
  <c r="BG446"/>
  <c r="BF446"/>
  <c r="T446"/>
  <c r="R446"/>
  <c r="P446"/>
  <c r="BI441"/>
  <c r="BH441"/>
  <c r="BG441"/>
  <c r="BF441"/>
  <c r="T441"/>
  <c r="R441"/>
  <c r="P441"/>
  <c r="BI436"/>
  <c r="BH436"/>
  <c r="BG436"/>
  <c r="BF436"/>
  <c r="T436"/>
  <c r="R436"/>
  <c r="P436"/>
  <c r="BI432"/>
  <c r="BH432"/>
  <c r="BG432"/>
  <c r="BF432"/>
  <c r="T432"/>
  <c r="R432"/>
  <c r="P432"/>
  <c r="BI430"/>
  <c r="BH430"/>
  <c r="BG430"/>
  <c r="BF430"/>
  <c r="T430"/>
  <c r="R430"/>
  <c r="P430"/>
  <c r="BI427"/>
  <c r="BH427"/>
  <c r="BG427"/>
  <c r="BF427"/>
  <c r="T427"/>
  <c r="R427"/>
  <c r="P427"/>
  <c r="BI421"/>
  <c r="BH421"/>
  <c r="BG421"/>
  <c r="BF421"/>
  <c r="T421"/>
  <c r="R421"/>
  <c r="P421"/>
  <c r="BI416"/>
  <c r="BH416"/>
  <c r="BG416"/>
  <c r="BF416"/>
  <c r="T416"/>
  <c r="T415"/>
  <c r="R416"/>
  <c r="R415"/>
  <c r="P416"/>
  <c r="P415"/>
  <c r="BI411"/>
  <c r="BH411"/>
  <c r="BG411"/>
  <c r="BF411"/>
  <c r="T411"/>
  <c r="R411"/>
  <c r="P411"/>
  <c r="BI407"/>
  <c r="BH407"/>
  <c r="BG407"/>
  <c r="BF407"/>
  <c r="T407"/>
  <c r="R407"/>
  <c r="P407"/>
  <c r="BI401"/>
  <c r="BH401"/>
  <c r="BG401"/>
  <c r="BF401"/>
  <c r="T401"/>
  <c r="R401"/>
  <c r="P401"/>
  <c r="BI396"/>
  <c r="BH396"/>
  <c r="BG396"/>
  <c r="BF396"/>
  <c r="T396"/>
  <c r="R396"/>
  <c r="P396"/>
  <c r="BI389"/>
  <c r="BH389"/>
  <c r="BG389"/>
  <c r="BF389"/>
  <c r="T389"/>
  <c r="R389"/>
  <c r="P389"/>
  <c r="BI384"/>
  <c r="BH384"/>
  <c r="BG384"/>
  <c r="BF384"/>
  <c r="T384"/>
  <c r="R384"/>
  <c r="P384"/>
  <c r="BI380"/>
  <c r="BH380"/>
  <c r="BG380"/>
  <c r="BF380"/>
  <c r="T380"/>
  <c r="R380"/>
  <c r="P380"/>
  <c r="BI377"/>
  <c r="BH377"/>
  <c r="BG377"/>
  <c r="BF377"/>
  <c r="T377"/>
  <c r="R377"/>
  <c r="P377"/>
  <c r="BI375"/>
  <c r="BH375"/>
  <c r="BG375"/>
  <c r="BF375"/>
  <c r="T375"/>
  <c r="R375"/>
  <c r="P375"/>
  <c r="BI372"/>
  <c r="BH372"/>
  <c r="BG372"/>
  <c r="BF372"/>
  <c r="T372"/>
  <c r="R372"/>
  <c r="P372"/>
  <c r="BI369"/>
  <c r="BH369"/>
  <c r="BG369"/>
  <c r="BF369"/>
  <c r="T369"/>
  <c r="R369"/>
  <c r="P369"/>
  <c r="BI365"/>
  <c r="BH365"/>
  <c r="BG365"/>
  <c r="BF365"/>
  <c r="T365"/>
  <c r="R365"/>
  <c r="P365"/>
  <c r="BI361"/>
  <c r="BH361"/>
  <c r="BG361"/>
  <c r="BF361"/>
  <c r="T361"/>
  <c r="R361"/>
  <c r="P361"/>
  <c r="BI354"/>
  <c r="BH354"/>
  <c r="BG354"/>
  <c r="BF354"/>
  <c r="T354"/>
  <c r="R354"/>
  <c r="P354"/>
  <c r="BI350"/>
  <c r="BH350"/>
  <c r="BG350"/>
  <c r="BF350"/>
  <c r="T350"/>
  <c r="R350"/>
  <c r="P350"/>
  <c r="BI344"/>
  <c r="BH344"/>
  <c r="BG344"/>
  <c r="BF344"/>
  <c r="T344"/>
  <c r="R344"/>
  <c r="P344"/>
  <c r="BI340"/>
  <c r="BH340"/>
  <c r="BG340"/>
  <c r="BF340"/>
  <c r="T340"/>
  <c r="R340"/>
  <c r="P340"/>
  <c r="BI336"/>
  <c r="BH336"/>
  <c r="BG336"/>
  <c r="BF336"/>
  <c r="T336"/>
  <c r="R336"/>
  <c r="P336"/>
  <c r="BI332"/>
  <c r="BH332"/>
  <c r="BG332"/>
  <c r="BF332"/>
  <c r="T332"/>
  <c r="R332"/>
  <c r="P332"/>
  <c r="BI328"/>
  <c r="BH328"/>
  <c r="BG328"/>
  <c r="BF328"/>
  <c r="T328"/>
  <c r="R328"/>
  <c r="P328"/>
  <c r="BI323"/>
  <c r="BH323"/>
  <c r="BG323"/>
  <c r="BF323"/>
  <c r="T323"/>
  <c r="R323"/>
  <c r="P323"/>
  <c r="BI319"/>
  <c r="BH319"/>
  <c r="BG319"/>
  <c r="BF319"/>
  <c r="T319"/>
  <c r="R319"/>
  <c r="P319"/>
  <c r="BI315"/>
  <c r="BH315"/>
  <c r="BG315"/>
  <c r="BF315"/>
  <c r="T315"/>
  <c r="R315"/>
  <c r="P315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4"/>
  <c r="BH294"/>
  <c r="BG294"/>
  <c r="BF294"/>
  <c r="T294"/>
  <c r="R294"/>
  <c r="P294"/>
  <c r="BI289"/>
  <c r="BH289"/>
  <c r="BG289"/>
  <c r="BF289"/>
  <c r="T289"/>
  <c r="R289"/>
  <c r="P289"/>
  <c r="BI285"/>
  <c r="BH285"/>
  <c r="BG285"/>
  <c r="BF285"/>
  <c r="T285"/>
  <c r="R285"/>
  <c r="P285"/>
  <c r="BI280"/>
  <c r="BH280"/>
  <c r="BG280"/>
  <c r="BF280"/>
  <c r="T280"/>
  <c r="R280"/>
  <c r="P280"/>
  <c r="BI276"/>
  <c r="BH276"/>
  <c r="BG276"/>
  <c r="BF276"/>
  <c r="T276"/>
  <c r="R276"/>
  <c r="P276"/>
  <c r="BI273"/>
  <c r="BH273"/>
  <c r="BG273"/>
  <c r="BF273"/>
  <c r="T273"/>
  <c r="R273"/>
  <c r="P273"/>
  <c r="BI269"/>
  <c r="BH269"/>
  <c r="BG269"/>
  <c r="BF269"/>
  <c r="T269"/>
  <c r="R269"/>
  <c r="P269"/>
  <c r="BI263"/>
  <c r="BH263"/>
  <c r="BG263"/>
  <c r="BF263"/>
  <c r="T263"/>
  <c r="R263"/>
  <c r="P263"/>
  <c r="BI261"/>
  <c r="BH261"/>
  <c r="BG261"/>
  <c r="BF261"/>
  <c r="T261"/>
  <c r="R261"/>
  <c r="P261"/>
  <c r="BI257"/>
  <c r="BH257"/>
  <c r="BG257"/>
  <c r="BF257"/>
  <c r="T257"/>
  <c r="R257"/>
  <c r="P257"/>
  <c r="BI253"/>
  <c r="BH253"/>
  <c r="BG253"/>
  <c r="BF253"/>
  <c r="T253"/>
  <c r="R253"/>
  <c r="P253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3"/>
  <c r="BH173"/>
  <c r="BG173"/>
  <c r="BF173"/>
  <c r="T173"/>
  <c r="R173"/>
  <c r="P173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48"/>
  <c r="BH148"/>
  <c r="BG148"/>
  <c r="BF148"/>
  <c r="T148"/>
  <c r="R148"/>
  <c r="P148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J126"/>
  <c r="F125"/>
  <c r="F123"/>
  <c r="E121"/>
  <c r="J92"/>
  <c r="F91"/>
  <c r="F89"/>
  <c r="E87"/>
  <c r="J21"/>
  <c r="E21"/>
  <c r="J125"/>
  <c r="J20"/>
  <c r="J18"/>
  <c r="E18"/>
  <c r="F92"/>
  <c r="J17"/>
  <c r="J12"/>
  <c r="J123"/>
  <c r="E7"/>
  <c r="E119"/>
  <c i="22" r="J37"/>
  <c r="J36"/>
  <c i="1" r="AY115"/>
  <c i="22" r="J35"/>
  <c i="1" r="AX115"/>
  <c i="22" r="BI541"/>
  <c r="BH541"/>
  <c r="BG541"/>
  <c r="BF541"/>
  <c r="T541"/>
  <c r="R541"/>
  <c r="P541"/>
  <c r="BI538"/>
  <c r="BH538"/>
  <c r="BG538"/>
  <c r="BF538"/>
  <c r="T538"/>
  <c r="R538"/>
  <c r="P538"/>
  <c r="BI534"/>
  <c r="BH534"/>
  <c r="BG534"/>
  <c r="BF534"/>
  <c r="T534"/>
  <c r="R534"/>
  <c r="P534"/>
  <c r="BI529"/>
  <c r="BH529"/>
  <c r="BG529"/>
  <c r="BF529"/>
  <c r="T529"/>
  <c r="R529"/>
  <c r="P529"/>
  <c r="BI525"/>
  <c r="BH525"/>
  <c r="BG525"/>
  <c r="BF525"/>
  <c r="T525"/>
  <c r="R525"/>
  <c r="P525"/>
  <c r="BI518"/>
  <c r="BH518"/>
  <c r="BG518"/>
  <c r="BF518"/>
  <c r="T518"/>
  <c r="R518"/>
  <c r="P518"/>
  <c r="BI514"/>
  <c r="BH514"/>
  <c r="BG514"/>
  <c r="BF514"/>
  <c r="T514"/>
  <c r="R514"/>
  <c r="P514"/>
  <c r="BI507"/>
  <c r="BH507"/>
  <c r="BG507"/>
  <c r="BF507"/>
  <c r="T507"/>
  <c r="R507"/>
  <c r="P507"/>
  <c r="BI503"/>
  <c r="BH503"/>
  <c r="BG503"/>
  <c r="BF503"/>
  <c r="T503"/>
  <c r="R503"/>
  <c r="P503"/>
  <c r="BI499"/>
  <c r="BH499"/>
  <c r="BG499"/>
  <c r="BF499"/>
  <c r="T499"/>
  <c r="R499"/>
  <c r="P499"/>
  <c r="BI495"/>
  <c r="BH495"/>
  <c r="BG495"/>
  <c r="BF495"/>
  <c r="T495"/>
  <c r="R495"/>
  <c r="P495"/>
  <c r="BI491"/>
  <c r="BH491"/>
  <c r="BG491"/>
  <c r="BF491"/>
  <c r="T491"/>
  <c r="R491"/>
  <c r="P491"/>
  <c r="BI483"/>
  <c r="BH483"/>
  <c r="BG483"/>
  <c r="BF483"/>
  <c r="T483"/>
  <c r="R483"/>
  <c r="P483"/>
  <c r="BI478"/>
  <c r="BH478"/>
  <c r="BG478"/>
  <c r="BF478"/>
  <c r="T478"/>
  <c r="R478"/>
  <c r="P478"/>
  <c r="BI473"/>
  <c r="BH473"/>
  <c r="BG473"/>
  <c r="BF473"/>
  <c r="T473"/>
  <c r="R473"/>
  <c r="P473"/>
  <c r="BI469"/>
  <c r="BH469"/>
  <c r="BG469"/>
  <c r="BF469"/>
  <c r="T469"/>
  <c r="R469"/>
  <c r="P469"/>
  <c r="BI465"/>
  <c r="BH465"/>
  <c r="BG465"/>
  <c r="BF465"/>
  <c r="T465"/>
  <c r="R465"/>
  <c r="P465"/>
  <c r="BI460"/>
  <c r="BH460"/>
  <c r="BG460"/>
  <c r="BF460"/>
  <c r="T460"/>
  <c r="R460"/>
  <c r="P460"/>
  <c r="BI453"/>
  <c r="BH453"/>
  <c r="BG453"/>
  <c r="BF453"/>
  <c r="T453"/>
  <c r="R453"/>
  <c r="P453"/>
  <c r="BI447"/>
  <c r="BH447"/>
  <c r="BG447"/>
  <c r="BF447"/>
  <c r="T447"/>
  <c r="R447"/>
  <c r="P447"/>
  <c r="BI440"/>
  <c r="BH440"/>
  <c r="BG440"/>
  <c r="BF440"/>
  <c r="T440"/>
  <c r="R440"/>
  <c r="P440"/>
  <c r="BI438"/>
  <c r="BH438"/>
  <c r="BG438"/>
  <c r="BF438"/>
  <c r="T438"/>
  <c r="R438"/>
  <c r="P438"/>
  <c r="BI434"/>
  <c r="BH434"/>
  <c r="BG434"/>
  <c r="BF434"/>
  <c r="T434"/>
  <c r="R434"/>
  <c r="P434"/>
  <c r="BI429"/>
  <c r="BH429"/>
  <c r="BG429"/>
  <c r="BF429"/>
  <c r="T429"/>
  <c r="T428"/>
  <c r="R429"/>
  <c r="R428"/>
  <c r="P429"/>
  <c r="P428"/>
  <c r="BI424"/>
  <c r="BH424"/>
  <c r="BG424"/>
  <c r="BF424"/>
  <c r="T424"/>
  <c r="R424"/>
  <c r="P424"/>
  <c r="BI419"/>
  <c r="BH419"/>
  <c r="BG419"/>
  <c r="BF419"/>
  <c r="T419"/>
  <c r="R419"/>
  <c r="P419"/>
  <c r="BI415"/>
  <c r="BH415"/>
  <c r="BG415"/>
  <c r="BF415"/>
  <c r="T415"/>
  <c r="R415"/>
  <c r="P415"/>
  <c r="BI411"/>
  <c r="BH411"/>
  <c r="BG411"/>
  <c r="BF411"/>
  <c r="T411"/>
  <c r="R411"/>
  <c r="P411"/>
  <c r="BI407"/>
  <c r="BH407"/>
  <c r="BG407"/>
  <c r="BF407"/>
  <c r="T407"/>
  <c r="R407"/>
  <c r="P407"/>
  <c r="BI403"/>
  <c r="BH403"/>
  <c r="BG403"/>
  <c r="BF403"/>
  <c r="T403"/>
  <c r="R403"/>
  <c r="P403"/>
  <c r="BI397"/>
  <c r="BH397"/>
  <c r="BG397"/>
  <c r="BF397"/>
  <c r="T397"/>
  <c r="R397"/>
  <c r="P397"/>
  <c r="BI392"/>
  <c r="BH392"/>
  <c r="BG392"/>
  <c r="BF392"/>
  <c r="T392"/>
  <c r="R392"/>
  <c r="P392"/>
  <c r="BI387"/>
  <c r="BH387"/>
  <c r="BG387"/>
  <c r="BF387"/>
  <c r="T387"/>
  <c r="R387"/>
  <c r="P387"/>
  <c r="BI380"/>
  <c r="BH380"/>
  <c r="BG380"/>
  <c r="BF380"/>
  <c r="T380"/>
  <c r="R380"/>
  <c r="P380"/>
  <c r="BI376"/>
  <c r="BH376"/>
  <c r="BG376"/>
  <c r="BF376"/>
  <c r="T376"/>
  <c r="R376"/>
  <c r="P376"/>
  <c r="BI371"/>
  <c r="BH371"/>
  <c r="BG371"/>
  <c r="BF371"/>
  <c r="T371"/>
  <c r="R371"/>
  <c r="P371"/>
  <c r="BI369"/>
  <c r="BH369"/>
  <c r="BG369"/>
  <c r="BF369"/>
  <c r="T369"/>
  <c r="R369"/>
  <c r="P369"/>
  <c r="BI367"/>
  <c r="BH367"/>
  <c r="BG367"/>
  <c r="BF367"/>
  <c r="T367"/>
  <c r="R367"/>
  <c r="P367"/>
  <c r="BI364"/>
  <c r="BH364"/>
  <c r="BG364"/>
  <c r="BF364"/>
  <c r="T364"/>
  <c r="R364"/>
  <c r="P364"/>
  <c r="BI361"/>
  <c r="BH361"/>
  <c r="BG361"/>
  <c r="BF361"/>
  <c r="T361"/>
  <c r="R361"/>
  <c r="P361"/>
  <c r="BI357"/>
  <c r="BH357"/>
  <c r="BG357"/>
  <c r="BF357"/>
  <c r="T357"/>
  <c r="R357"/>
  <c r="P357"/>
  <c r="BI353"/>
  <c r="BH353"/>
  <c r="BG353"/>
  <c r="BF353"/>
  <c r="T353"/>
  <c r="R353"/>
  <c r="P353"/>
  <c r="BI346"/>
  <c r="BH346"/>
  <c r="BG346"/>
  <c r="BF346"/>
  <c r="T346"/>
  <c r="R346"/>
  <c r="P346"/>
  <c r="BI342"/>
  <c r="BH342"/>
  <c r="BG342"/>
  <c r="BF342"/>
  <c r="T342"/>
  <c r="R342"/>
  <c r="P342"/>
  <c r="BI336"/>
  <c r="BH336"/>
  <c r="BG336"/>
  <c r="BF336"/>
  <c r="T336"/>
  <c r="R336"/>
  <c r="P336"/>
  <c r="BI332"/>
  <c r="BH332"/>
  <c r="BG332"/>
  <c r="BF332"/>
  <c r="T332"/>
  <c r="R332"/>
  <c r="P332"/>
  <c r="BI328"/>
  <c r="BH328"/>
  <c r="BG328"/>
  <c r="BF328"/>
  <c r="T328"/>
  <c r="R328"/>
  <c r="P328"/>
  <c r="BI324"/>
  <c r="BH324"/>
  <c r="BG324"/>
  <c r="BF324"/>
  <c r="T324"/>
  <c r="R324"/>
  <c r="P324"/>
  <c r="BI320"/>
  <c r="BH320"/>
  <c r="BG320"/>
  <c r="BF320"/>
  <c r="T320"/>
  <c r="R320"/>
  <c r="P320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3"/>
  <c r="BH303"/>
  <c r="BG303"/>
  <c r="BF303"/>
  <c r="T303"/>
  <c r="R303"/>
  <c r="P303"/>
  <c r="BI298"/>
  <c r="BH298"/>
  <c r="BG298"/>
  <c r="BF298"/>
  <c r="T298"/>
  <c r="R298"/>
  <c r="P298"/>
  <c r="BI294"/>
  <c r="BH294"/>
  <c r="BG294"/>
  <c r="BF294"/>
  <c r="T294"/>
  <c r="R294"/>
  <c r="P294"/>
  <c r="BI290"/>
  <c r="BH290"/>
  <c r="BG290"/>
  <c r="BF290"/>
  <c r="T290"/>
  <c r="R290"/>
  <c r="P290"/>
  <c r="BI286"/>
  <c r="BH286"/>
  <c r="BG286"/>
  <c r="BF286"/>
  <c r="T286"/>
  <c r="R286"/>
  <c r="P286"/>
  <c r="BI281"/>
  <c r="BH281"/>
  <c r="BG281"/>
  <c r="BF281"/>
  <c r="T281"/>
  <c r="R281"/>
  <c r="P281"/>
  <c r="BI277"/>
  <c r="BH277"/>
  <c r="BG277"/>
  <c r="BF277"/>
  <c r="T277"/>
  <c r="R277"/>
  <c r="P277"/>
  <c r="BI272"/>
  <c r="BH272"/>
  <c r="BG272"/>
  <c r="BF272"/>
  <c r="T272"/>
  <c r="R272"/>
  <c r="P272"/>
  <c r="BI268"/>
  <c r="BH268"/>
  <c r="BG268"/>
  <c r="BF268"/>
  <c r="T268"/>
  <c r="R268"/>
  <c r="P268"/>
  <c r="BI265"/>
  <c r="BH265"/>
  <c r="BG265"/>
  <c r="BF265"/>
  <c r="T265"/>
  <c r="R265"/>
  <c r="P265"/>
  <c r="BI261"/>
  <c r="BH261"/>
  <c r="BG261"/>
  <c r="BF261"/>
  <c r="T261"/>
  <c r="R261"/>
  <c r="P261"/>
  <c r="BI257"/>
  <c r="BH257"/>
  <c r="BG257"/>
  <c r="BF257"/>
  <c r="T257"/>
  <c r="R257"/>
  <c r="P257"/>
  <c r="BI253"/>
  <c r="BH253"/>
  <c r="BG253"/>
  <c r="BF253"/>
  <c r="T253"/>
  <c r="R253"/>
  <c r="P253"/>
  <c r="BI249"/>
  <c r="BH249"/>
  <c r="BG249"/>
  <c r="BF249"/>
  <c r="T249"/>
  <c r="R249"/>
  <c r="P249"/>
  <c r="BI245"/>
  <c r="BH245"/>
  <c r="BG245"/>
  <c r="BF245"/>
  <c r="T245"/>
  <c r="R245"/>
  <c r="P245"/>
  <c r="BI241"/>
  <c r="BH241"/>
  <c r="BG241"/>
  <c r="BF241"/>
  <c r="T241"/>
  <c r="R241"/>
  <c r="P241"/>
  <c r="BI237"/>
  <c r="BH237"/>
  <c r="BG237"/>
  <c r="BF237"/>
  <c r="T237"/>
  <c r="R237"/>
  <c r="P237"/>
  <c r="BI232"/>
  <c r="BH232"/>
  <c r="BG232"/>
  <c r="BF232"/>
  <c r="T232"/>
  <c r="R232"/>
  <c r="P232"/>
  <c r="BI229"/>
  <c r="BH229"/>
  <c r="BG229"/>
  <c r="BF229"/>
  <c r="T229"/>
  <c r="R229"/>
  <c r="P229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8"/>
  <c r="BH208"/>
  <c r="BG208"/>
  <c r="BF208"/>
  <c r="T208"/>
  <c r="R208"/>
  <c r="P208"/>
  <c r="BI204"/>
  <c r="BH204"/>
  <c r="BG204"/>
  <c r="BF204"/>
  <c r="T204"/>
  <c r="R204"/>
  <c r="P204"/>
  <c r="BI201"/>
  <c r="BH201"/>
  <c r="BG201"/>
  <c r="BF201"/>
  <c r="T201"/>
  <c r="R201"/>
  <c r="P201"/>
  <c r="BI197"/>
  <c r="BH197"/>
  <c r="BG197"/>
  <c r="BF197"/>
  <c r="T197"/>
  <c r="R197"/>
  <c r="P197"/>
  <c r="BI193"/>
  <c r="BH193"/>
  <c r="BG193"/>
  <c r="BF193"/>
  <c r="T193"/>
  <c r="R193"/>
  <c r="P193"/>
  <c r="BI190"/>
  <c r="BH190"/>
  <c r="BG190"/>
  <c r="BF190"/>
  <c r="T190"/>
  <c r="R190"/>
  <c r="P190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3"/>
  <c r="BH173"/>
  <c r="BG173"/>
  <c r="BF173"/>
  <c r="T173"/>
  <c r="R173"/>
  <c r="P173"/>
  <c r="BI169"/>
  <c r="BH169"/>
  <c r="BG169"/>
  <c r="BF169"/>
  <c r="T169"/>
  <c r="R169"/>
  <c r="P169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3"/>
  <c r="BH153"/>
  <c r="BG153"/>
  <c r="BF153"/>
  <c r="T153"/>
  <c r="R153"/>
  <c r="P153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J125"/>
  <c r="F124"/>
  <c r="F122"/>
  <c r="E120"/>
  <c r="J92"/>
  <c r="F91"/>
  <c r="F89"/>
  <c r="E87"/>
  <c r="J21"/>
  <c r="E21"/>
  <c r="J91"/>
  <c r="J20"/>
  <c r="J18"/>
  <c r="E18"/>
  <c r="F125"/>
  <c r="J17"/>
  <c r="J12"/>
  <c r="J122"/>
  <c r="E7"/>
  <c r="E118"/>
  <c i="21" r="J37"/>
  <c r="J36"/>
  <c i="1" r="AY114"/>
  <c i="21" r="J35"/>
  <c i="1" r="AX114"/>
  <c i="21" r="BI560"/>
  <c r="BH560"/>
  <c r="BG560"/>
  <c r="BF560"/>
  <c r="T560"/>
  <c r="R560"/>
  <c r="P560"/>
  <c r="BI558"/>
  <c r="BH558"/>
  <c r="BG558"/>
  <c r="BF558"/>
  <c r="T558"/>
  <c r="R558"/>
  <c r="P558"/>
  <c r="BI556"/>
  <c r="BH556"/>
  <c r="BG556"/>
  <c r="BF556"/>
  <c r="T556"/>
  <c r="R556"/>
  <c r="P556"/>
  <c r="BI549"/>
  <c r="BH549"/>
  <c r="BG549"/>
  <c r="BF549"/>
  <c r="T549"/>
  <c r="R549"/>
  <c r="P549"/>
  <c r="BI545"/>
  <c r="BH545"/>
  <c r="BG545"/>
  <c r="BF545"/>
  <c r="T545"/>
  <c r="R545"/>
  <c r="P545"/>
  <c r="BI541"/>
  <c r="BH541"/>
  <c r="BG541"/>
  <c r="BF541"/>
  <c r="T541"/>
  <c r="R541"/>
  <c r="P541"/>
  <c r="BI534"/>
  <c r="BH534"/>
  <c r="BG534"/>
  <c r="BF534"/>
  <c r="T534"/>
  <c r="R534"/>
  <c r="P534"/>
  <c r="BI530"/>
  <c r="BH530"/>
  <c r="BG530"/>
  <c r="BF530"/>
  <c r="T530"/>
  <c r="R530"/>
  <c r="P530"/>
  <c r="BI523"/>
  <c r="BH523"/>
  <c r="BG523"/>
  <c r="BF523"/>
  <c r="T523"/>
  <c r="R523"/>
  <c r="P523"/>
  <c r="BI518"/>
  <c r="BH518"/>
  <c r="BG518"/>
  <c r="BF518"/>
  <c r="T518"/>
  <c r="R518"/>
  <c r="P518"/>
  <c r="BI514"/>
  <c r="BH514"/>
  <c r="BG514"/>
  <c r="BF514"/>
  <c r="T514"/>
  <c r="R514"/>
  <c r="P514"/>
  <c r="BI510"/>
  <c r="BH510"/>
  <c r="BG510"/>
  <c r="BF510"/>
  <c r="T510"/>
  <c r="R510"/>
  <c r="P510"/>
  <c r="BI506"/>
  <c r="BH506"/>
  <c r="BG506"/>
  <c r="BF506"/>
  <c r="T506"/>
  <c r="R506"/>
  <c r="P506"/>
  <c r="BI497"/>
  <c r="BH497"/>
  <c r="BG497"/>
  <c r="BF497"/>
  <c r="T497"/>
  <c r="R497"/>
  <c r="P497"/>
  <c r="BI492"/>
  <c r="BH492"/>
  <c r="BG492"/>
  <c r="BF492"/>
  <c r="T492"/>
  <c r="R492"/>
  <c r="P492"/>
  <c r="BI487"/>
  <c r="BH487"/>
  <c r="BG487"/>
  <c r="BF487"/>
  <c r="T487"/>
  <c r="R487"/>
  <c r="P487"/>
  <c r="BI483"/>
  <c r="BH483"/>
  <c r="BG483"/>
  <c r="BF483"/>
  <c r="T483"/>
  <c r="R483"/>
  <c r="P483"/>
  <c r="BI479"/>
  <c r="BH479"/>
  <c r="BG479"/>
  <c r="BF479"/>
  <c r="T479"/>
  <c r="R479"/>
  <c r="P479"/>
  <c r="BI472"/>
  <c r="BH472"/>
  <c r="BG472"/>
  <c r="BF472"/>
  <c r="T472"/>
  <c r="R472"/>
  <c r="P472"/>
  <c r="BI468"/>
  <c r="BH468"/>
  <c r="BG468"/>
  <c r="BF468"/>
  <c r="T468"/>
  <c r="R468"/>
  <c r="P468"/>
  <c r="BI461"/>
  <c r="BH461"/>
  <c r="BG461"/>
  <c r="BF461"/>
  <c r="T461"/>
  <c r="R461"/>
  <c r="P461"/>
  <c r="BI455"/>
  <c r="BH455"/>
  <c r="BG455"/>
  <c r="BF455"/>
  <c r="T455"/>
  <c r="R455"/>
  <c r="P455"/>
  <c r="BI450"/>
  <c r="BH450"/>
  <c r="BG450"/>
  <c r="BF450"/>
  <c r="T450"/>
  <c r="R450"/>
  <c r="P450"/>
  <c r="BI446"/>
  <c r="BH446"/>
  <c r="BG446"/>
  <c r="BF446"/>
  <c r="T446"/>
  <c r="R446"/>
  <c r="P446"/>
  <c r="BI444"/>
  <c r="BH444"/>
  <c r="BG444"/>
  <c r="BF444"/>
  <c r="T444"/>
  <c r="R444"/>
  <c r="P444"/>
  <c r="BI441"/>
  <c r="BH441"/>
  <c r="BG441"/>
  <c r="BF441"/>
  <c r="T441"/>
  <c r="R441"/>
  <c r="P441"/>
  <c r="BI437"/>
  <c r="BH437"/>
  <c r="BG437"/>
  <c r="BF437"/>
  <c r="T437"/>
  <c r="R437"/>
  <c r="P437"/>
  <c r="BI432"/>
  <c r="BH432"/>
  <c r="BG432"/>
  <c r="BF432"/>
  <c r="T432"/>
  <c r="R432"/>
  <c r="P432"/>
  <c r="BI429"/>
  <c r="BH429"/>
  <c r="BG429"/>
  <c r="BF429"/>
  <c r="T429"/>
  <c r="R429"/>
  <c r="P429"/>
  <c r="BI424"/>
  <c r="BH424"/>
  <c r="BG424"/>
  <c r="BF424"/>
  <c r="T424"/>
  <c r="R424"/>
  <c r="P424"/>
  <c r="BI420"/>
  <c r="BH420"/>
  <c r="BG420"/>
  <c r="BF420"/>
  <c r="T420"/>
  <c r="R420"/>
  <c r="P420"/>
  <c r="BI416"/>
  <c r="BH416"/>
  <c r="BG416"/>
  <c r="BF416"/>
  <c r="T416"/>
  <c r="R416"/>
  <c r="P416"/>
  <c r="BI410"/>
  <c r="BH410"/>
  <c r="BG410"/>
  <c r="BF410"/>
  <c r="T410"/>
  <c r="R410"/>
  <c r="P410"/>
  <c r="BI405"/>
  <c r="BH405"/>
  <c r="BG405"/>
  <c r="BF405"/>
  <c r="T405"/>
  <c r="R405"/>
  <c r="P405"/>
  <c r="BI398"/>
  <c r="BH398"/>
  <c r="BG398"/>
  <c r="BF398"/>
  <c r="T398"/>
  <c r="R398"/>
  <c r="P398"/>
  <c r="BI394"/>
  <c r="BH394"/>
  <c r="BG394"/>
  <c r="BF394"/>
  <c r="T394"/>
  <c r="R394"/>
  <c r="P394"/>
  <c r="BI389"/>
  <c r="BH389"/>
  <c r="BG389"/>
  <c r="BF389"/>
  <c r="T389"/>
  <c r="R389"/>
  <c r="P389"/>
  <c r="BI385"/>
  <c r="BH385"/>
  <c r="BG385"/>
  <c r="BF385"/>
  <c r="T385"/>
  <c r="R385"/>
  <c r="P385"/>
  <c r="BI382"/>
  <c r="BH382"/>
  <c r="BG382"/>
  <c r="BF382"/>
  <c r="T382"/>
  <c r="R382"/>
  <c r="P382"/>
  <c r="BI380"/>
  <c r="BH380"/>
  <c r="BG380"/>
  <c r="BF380"/>
  <c r="T380"/>
  <c r="R380"/>
  <c r="P380"/>
  <c r="BI377"/>
  <c r="BH377"/>
  <c r="BG377"/>
  <c r="BF377"/>
  <c r="T377"/>
  <c r="R377"/>
  <c r="P377"/>
  <c r="BI374"/>
  <c r="BH374"/>
  <c r="BG374"/>
  <c r="BF374"/>
  <c r="T374"/>
  <c r="R374"/>
  <c r="P374"/>
  <c r="BI370"/>
  <c r="BH370"/>
  <c r="BG370"/>
  <c r="BF370"/>
  <c r="T370"/>
  <c r="R370"/>
  <c r="P370"/>
  <c r="BI366"/>
  <c r="BH366"/>
  <c r="BG366"/>
  <c r="BF366"/>
  <c r="T366"/>
  <c r="R366"/>
  <c r="P366"/>
  <c r="BI362"/>
  <c r="BH362"/>
  <c r="BG362"/>
  <c r="BF362"/>
  <c r="T362"/>
  <c r="R362"/>
  <c r="P362"/>
  <c r="BI355"/>
  <c r="BH355"/>
  <c r="BG355"/>
  <c r="BF355"/>
  <c r="T355"/>
  <c r="R355"/>
  <c r="P355"/>
  <c r="BI351"/>
  <c r="BH351"/>
  <c r="BG351"/>
  <c r="BF351"/>
  <c r="T351"/>
  <c r="R351"/>
  <c r="P351"/>
  <c r="BI346"/>
  <c r="BH346"/>
  <c r="BG346"/>
  <c r="BF346"/>
  <c r="T346"/>
  <c r="R346"/>
  <c r="P346"/>
  <c r="BI343"/>
  <c r="BH343"/>
  <c r="BG343"/>
  <c r="BF343"/>
  <c r="T343"/>
  <c r="R343"/>
  <c r="P343"/>
  <c r="BI340"/>
  <c r="BH340"/>
  <c r="BG340"/>
  <c r="BF340"/>
  <c r="T340"/>
  <c r="R340"/>
  <c r="P340"/>
  <c r="BI336"/>
  <c r="BH336"/>
  <c r="BG336"/>
  <c r="BF336"/>
  <c r="T336"/>
  <c r="R336"/>
  <c r="P336"/>
  <c r="BI332"/>
  <c r="BH332"/>
  <c r="BG332"/>
  <c r="BF332"/>
  <c r="T332"/>
  <c r="R332"/>
  <c r="P332"/>
  <c r="BI328"/>
  <c r="BH328"/>
  <c r="BG328"/>
  <c r="BF328"/>
  <c r="T328"/>
  <c r="R328"/>
  <c r="P328"/>
  <c r="BI324"/>
  <c r="BH324"/>
  <c r="BG324"/>
  <c r="BF324"/>
  <c r="T324"/>
  <c r="R324"/>
  <c r="P324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08"/>
  <c r="BH308"/>
  <c r="BG308"/>
  <c r="BF308"/>
  <c r="T308"/>
  <c r="R308"/>
  <c r="P308"/>
  <c r="BI303"/>
  <c r="BH303"/>
  <c r="BG303"/>
  <c r="BF303"/>
  <c r="T303"/>
  <c r="R303"/>
  <c r="P303"/>
  <c r="BI299"/>
  <c r="BH299"/>
  <c r="BG299"/>
  <c r="BF299"/>
  <c r="T299"/>
  <c r="R299"/>
  <c r="P299"/>
  <c r="BI293"/>
  <c r="BH293"/>
  <c r="BG293"/>
  <c r="BF293"/>
  <c r="T293"/>
  <c r="R293"/>
  <c r="P293"/>
  <c r="BI289"/>
  <c r="BH289"/>
  <c r="BG289"/>
  <c r="BF289"/>
  <c r="T289"/>
  <c r="R289"/>
  <c r="P289"/>
  <c r="BI283"/>
  <c r="BH283"/>
  <c r="BG283"/>
  <c r="BF283"/>
  <c r="T283"/>
  <c r="R283"/>
  <c r="P283"/>
  <c r="BI279"/>
  <c r="BH279"/>
  <c r="BG279"/>
  <c r="BF279"/>
  <c r="T279"/>
  <c r="R279"/>
  <c r="P279"/>
  <c r="BI275"/>
  <c r="BH275"/>
  <c r="BG275"/>
  <c r="BF275"/>
  <c r="T275"/>
  <c r="R275"/>
  <c r="P275"/>
  <c r="BI270"/>
  <c r="BH270"/>
  <c r="BG270"/>
  <c r="BF270"/>
  <c r="T270"/>
  <c r="R270"/>
  <c r="P270"/>
  <c r="BI266"/>
  <c r="BH266"/>
  <c r="BG266"/>
  <c r="BF266"/>
  <c r="T266"/>
  <c r="R266"/>
  <c r="P266"/>
  <c r="BI261"/>
  <c r="BH261"/>
  <c r="BG261"/>
  <c r="BF261"/>
  <c r="T261"/>
  <c r="R261"/>
  <c r="P261"/>
  <c r="BI257"/>
  <c r="BH257"/>
  <c r="BG257"/>
  <c r="BF257"/>
  <c r="T257"/>
  <c r="R257"/>
  <c r="P257"/>
  <c r="BI254"/>
  <c r="BH254"/>
  <c r="BG254"/>
  <c r="BF254"/>
  <c r="T254"/>
  <c r="R254"/>
  <c r="P254"/>
  <c r="BI250"/>
  <c r="BH250"/>
  <c r="BG250"/>
  <c r="BF250"/>
  <c r="T250"/>
  <c r="R250"/>
  <c r="P250"/>
  <c r="BI245"/>
  <c r="BH245"/>
  <c r="BG245"/>
  <c r="BF245"/>
  <c r="T245"/>
  <c r="R245"/>
  <c r="P245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19"/>
  <c r="BH219"/>
  <c r="BG219"/>
  <c r="BF219"/>
  <c r="T219"/>
  <c r="R219"/>
  <c r="P219"/>
  <c r="BI213"/>
  <c r="BH213"/>
  <c r="BG213"/>
  <c r="BF213"/>
  <c r="T213"/>
  <c r="R213"/>
  <c r="P213"/>
  <c r="BI209"/>
  <c r="BH209"/>
  <c r="BG209"/>
  <c r="BF209"/>
  <c r="T209"/>
  <c r="R209"/>
  <c r="P209"/>
  <c r="BI205"/>
  <c r="BH205"/>
  <c r="BG205"/>
  <c r="BF205"/>
  <c r="T205"/>
  <c r="R205"/>
  <c r="P205"/>
  <c r="BI201"/>
  <c r="BH201"/>
  <c r="BG201"/>
  <c r="BF201"/>
  <c r="T201"/>
  <c r="R201"/>
  <c r="P201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1"/>
  <c r="BH181"/>
  <c r="BG181"/>
  <c r="BF181"/>
  <c r="T181"/>
  <c r="R181"/>
  <c r="P181"/>
  <c r="BI176"/>
  <c r="BH176"/>
  <c r="BG176"/>
  <c r="BF176"/>
  <c r="T176"/>
  <c r="R176"/>
  <c r="P176"/>
  <c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J125"/>
  <c r="F124"/>
  <c r="F122"/>
  <c r="E120"/>
  <c r="J92"/>
  <c r="F91"/>
  <c r="F89"/>
  <c r="E87"/>
  <c r="J21"/>
  <c r="E21"/>
  <c r="J124"/>
  <c r="J20"/>
  <c r="J18"/>
  <c r="E18"/>
  <c r="F92"/>
  <c r="J17"/>
  <c r="J12"/>
  <c r="J122"/>
  <c r="E7"/>
  <c r="E85"/>
  <c i="20" r="J37"/>
  <c r="J36"/>
  <c i="1" r="AY113"/>
  <c i="20" r="J35"/>
  <c i="1" r="AX113"/>
  <c i="20" r="BI505"/>
  <c r="BH505"/>
  <c r="BG505"/>
  <c r="BF505"/>
  <c r="T505"/>
  <c r="R505"/>
  <c r="P505"/>
  <c r="BI503"/>
  <c r="BH503"/>
  <c r="BG503"/>
  <c r="BF503"/>
  <c r="T503"/>
  <c r="R503"/>
  <c r="P503"/>
  <c r="BI501"/>
  <c r="BH501"/>
  <c r="BG501"/>
  <c r="BF501"/>
  <c r="T501"/>
  <c r="R501"/>
  <c r="P501"/>
  <c r="BI494"/>
  <c r="BH494"/>
  <c r="BG494"/>
  <c r="BF494"/>
  <c r="T494"/>
  <c r="R494"/>
  <c r="P494"/>
  <c r="BI490"/>
  <c r="BH490"/>
  <c r="BG490"/>
  <c r="BF490"/>
  <c r="T490"/>
  <c r="R490"/>
  <c r="P490"/>
  <c r="BI486"/>
  <c r="BH486"/>
  <c r="BG486"/>
  <c r="BF486"/>
  <c r="T486"/>
  <c r="R486"/>
  <c r="P486"/>
  <c r="BI479"/>
  <c r="BH479"/>
  <c r="BG479"/>
  <c r="BF479"/>
  <c r="T479"/>
  <c r="R479"/>
  <c r="P479"/>
  <c r="BI475"/>
  <c r="BH475"/>
  <c r="BG475"/>
  <c r="BF475"/>
  <c r="T475"/>
  <c r="R475"/>
  <c r="P475"/>
  <c r="BI468"/>
  <c r="BH468"/>
  <c r="BG468"/>
  <c r="BF468"/>
  <c r="T468"/>
  <c r="R468"/>
  <c r="P468"/>
  <c r="BI463"/>
  <c r="BH463"/>
  <c r="BG463"/>
  <c r="BF463"/>
  <c r="T463"/>
  <c r="R463"/>
  <c r="P463"/>
  <c r="BI459"/>
  <c r="BH459"/>
  <c r="BG459"/>
  <c r="BF459"/>
  <c r="T459"/>
  <c r="R459"/>
  <c r="P459"/>
  <c r="BI455"/>
  <c r="BH455"/>
  <c r="BG455"/>
  <c r="BF455"/>
  <c r="T455"/>
  <c r="R455"/>
  <c r="P455"/>
  <c r="BI451"/>
  <c r="BH451"/>
  <c r="BG451"/>
  <c r="BF451"/>
  <c r="T451"/>
  <c r="R451"/>
  <c r="P451"/>
  <c r="BI443"/>
  <c r="BH443"/>
  <c r="BG443"/>
  <c r="BF443"/>
  <c r="T443"/>
  <c r="R443"/>
  <c r="P443"/>
  <c r="BI438"/>
  <c r="BH438"/>
  <c r="BG438"/>
  <c r="BF438"/>
  <c r="T438"/>
  <c r="R438"/>
  <c r="P438"/>
  <c r="BI433"/>
  <c r="BH433"/>
  <c r="BG433"/>
  <c r="BF433"/>
  <c r="T433"/>
  <c r="R433"/>
  <c r="P433"/>
  <c r="BI429"/>
  <c r="BH429"/>
  <c r="BG429"/>
  <c r="BF429"/>
  <c r="T429"/>
  <c r="R429"/>
  <c r="P429"/>
  <c r="BI425"/>
  <c r="BH425"/>
  <c r="BG425"/>
  <c r="BF425"/>
  <c r="T425"/>
  <c r="R425"/>
  <c r="P425"/>
  <c r="BI416"/>
  <c r="BH416"/>
  <c r="BG416"/>
  <c r="BF416"/>
  <c r="T416"/>
  <c r="R416"/>
  <c r="P416"/>
  <c r="BI410"/>
  <c r="BH410"/>
  <c r="BG410"/>
  <c r="BF410"/>
  <c r="T410"/>
  <c r="R410"/>
  <c r="P410"/>
  <c r="BI405"/>
  <c r="BH405"/>
  <c r="BG405"/>
  <c r="BF405"/>
  <c r="T405"/>
  <c r="R405"/>
  <c r="P405"/>
  <c r="BI401"/>
  <c r="BH401"/>
  <c r="BG401"/>
  <c r="BF401"/>
  <c r="T401"/>
  <c r="R401"/>
  <c r="P401"/>
  <c r="BI399"/>
  <c r="BH399"/>
  <c r="BG399"/>
  <c r="BF399"/>
  <c r="T399"/>
  <c r="R399"/>
  <c r="P399"/>
  <c r="BI396"/>
  <c r="BH396"/>
  <c r="BG396"/>
  <c r="BF396"/>
  <c r="T396"/>
  <c r="R396"/>
  <c r="P396"/>
  <c r="BI392"/>
  <c r="BH392"/>
  <c r="BG392"/>
  <c r="BF392"/>
  <c r="T392"/>
  <c r="R392"/>
  <c r="P392"/>
  <c r="BI387"/>
  <c r="BH387"/>
  <c r="BG387"/>
  <c r="BF387"/>
  <c r="T387"/>
  <c r="R387"/>
  <c r="P387"/>
  <c r="BI383"/>
  <c r="BH383"/>
  <c r="BG383"/>
  <c r="BF383"/>
  <c r="T383"/>
  <c r="R383"/>
  <c r="P383"/>
  <c r="BI377"/>
  <c r="BH377"/>
  <c r="BG377"/>
  <c r="BF377"/>
  <c r="T377"/>
  <c r="R377"/>
  <c r="P377"/>
  <c r="BI372"/>
  <c r="BH372"/>
  <c r="BG372"/>
  <c r="BF372"/>
  <c r="T372"/>
  <c r="R372"/>
  <c r="P372"/>
  <c r="BI368"/>
  <c r="BH368"/>
  <c r="BG368"/>
  <c r="BF368"/>
  <c r="T368"/>
  <c r="R368"/>
  <c r="P368"/>
  <c r="BI364"/>
  <c r="BH364"/>
  <c r="BG364"/>
  <c r="BF364"/>
  <c r="T364"/>
  <c r="R364"/>
  <c r="P364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49"/>
  <c r="BH349"/>
  <c r="BG349"/>
  <c r="BF349"/>
  <c r="T349"/>
  <c r="R349"/>
  <c r="P349"/>
  <c r="BI345"/>
  <c r="BH345"/>
  <c r="BG345"/>
  <c r="BF345"/>
  <c r="T345"/>
  <c r="R345"/>
  <c r="P345"/>
  <c r="BI338"/>
  <c r="BH338"/>
  <c r="BG338"/>
  <c r="BF338"/>
  <c r="T338"/>
  <c r="R338"/>
  <c r="P338"/>
  <c r="BI334"/>
  <c r="BH334"/>
  <c r="BG334"/>
  <c r="BF334"/>
  <c r="T334"/>
  <c r="R334"/>
  <c r="P334"/>
  <c r="BI329"/>
  <c r="BH329"/>
  <c r="BG329"/>
  <c r="BF329"/>
  <c r="T329"/>
  <c r="R329"/>
  <c r="P329"/>
  <c r="BI326"/>
  <c r="BH326"/>
  <c r="BG326"/>
  <c r="BF326"/>
  <c r="T326"/>
  <c r="R326"/>
  <c r="P326"/>
  <c r="BI322"/>
  <c r="BH322"/>
  <c r="BG322"/>
  <c r="BF322"/>
  <c r="T322"/>
  <c r="R322"/>
  <c r="P322"/>
  <c r="BI319"/>
  <c r="BH319"/>
  <c r="BG319"/>
  <c r="BF319"/>
  <c r="T319"/>
  <c r="R319"/>
  <c r="P319"/>
  <c r="BI315"/>
  <c r="BH315"/>
  <c r="BG315"/>
  <c r="BF315"/>
  <c r="T315"/>
  <c r="R315"/>
  <c r="P315"/>
  <c r="BI310"/>
  <c r="BH310"/>
  <c r="BG310"/>
  <c r="BF310"/>
  <c r="T310"/>
  <c r="R310"/>
  <c r="P310"/>
  <c r="BI305"/>
  <c r="BH305"/>
  <c r="BG305"/>
  <c r="BF305"/>
  <c r="T305"/>
  <c r="R305"/>
  <c r="P305"/>
  <c r="BI301"/>
  <c r="BH301"/>
  <c r="BG301"/>
  <c r="BF301"/>
  <c r="T301"/>
  <c r="R301"/>
  <c r="P301"/>
  <c r="BI294"/>
  <c r="BH294"/>
  <c r="BG294"/>
  <c r="BF294"/>
  <c r="T294"/>
  <c r="R294"/>
  <c r="P294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R278"/>
  <c r="P278"/>
  <c r="BI273"/>
  <c r="BH273"/>
  <c r="BG273"/>
  <c r="BF273"/>
  <c r="T273"/>
  <c r="R273"/>
  <c r="P273"/>
  <c r="BI269"/>
  <c r="BH269"/>
  <c r="BG269"/>
  <c r="BF269"/>
  <c r="T269"/>
  <c r="R269"/>
  <c r="P269"/>
  <c r="BI264"/>
  <c r="BH264"/>
  <c r="BG264"/>
  <c r="BF264"/>
  <c r="T264"/>
  <c r="R264"/>
  <c r="P264"/>
  <c r="BI260"/>
  <c r="BH260"/>
  <c r="BG260"/>
  <c r="BF260"/>
  <c r="T260"/>
  <c r="R260"/>
  <c r="P260"/>
  <c r="BI257"/>
  <c r="BH257"/>
  <c r="BG257"/>
  <c r="BF257"/>
  <c r="T257"/>
  <c r="R257"/>
  <c r="P257"/>
  <c r="BI253"/>
  <c r="BH253"/>
  <c r="BG253"/>
  <c r="BF253"/>
  <c r="T253"/>
  <c r="R253"/>
  <c r="P253"/>
  <c r="BI250"/>
  <c r="BH250"/>
  <c r="BG250"/>
  <c r="BF250"/>
  <c r="T250"/>
  <c r="R250"/>
  <c r="P250"/>
  <c r="BI248"/>
  <c r="BH248"/>
  <c r="BG248"/>
  <c r="BF248"/>
  <c r="T248"/>
  <c r="R248"/>
  <c r="P248"/>
  <c r="BI244"/>
  <c r="BH244"/>
  <c r="BG244"/>
  <c r="BF244"/>
  <c r="T244"/>
  <c r="R244"/>
  <c r="P244"/>
  <c r="BI240"/>
  <c r="BH240"/>
  <c r="BG240"/>
  <c r="BF240"/>
  <c r="T240"/>
  <c r="R240"/>
  <c r="P240"/>
  <c r="BI237"/>
  <c r="BH237"/>
  <c r="BG237"/>
  <c r="BF237"/>
  <c r="T237"/>
  <c r="R237"/>
  <c r="P237"/>
  <c r="BI233"/>
  <c r="BH233"/>
  <c r="BG233"/>
  <c r="BF233"/>
  <c r="T233"/>
  <c r="R233"/>
  <c r="P233"/>
  <c r="BI229"/>
  <c r="BH229"/>
  <c r="BG229"/>
  <c r="BF229"/>
  <c r="T229"/>
  <c r="R229"/>
  <c r="P229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J124"/>
  <c r="F123"/>
  <c r="F121"/>
  <c r="E119"/>
  <c r="J92"/>
  <c r="F91"/>
  <c r="F89"/>
  <c r="E87"/>
  <c r="J21"/>
  <c r="E21"/>
  <c r="J91"/>
  <c r="J20"/>
  <c r="J18"/>
  <c r="E18"/>
  <c r="F92"/>
  <c r="J17"/>
  <c r="J12"/>
  <c r="J121"/>
  <c r="E7"/>
  <c r="E85"/>
  <c i="19" r="J37"/>
  <c r="J36"/>
  <c i="1" r="AY112"/>
  <c i="19" r="J35"/>
  <c i="1" r="AX112"/>
  <c i="19" r="BI558"/>
  <c r="BH558"/>
  <c r="BG558"/>
  <c r="BF558"/>
  <c r="T558"/>
  <c r="R558"/>
  <c r="P558"/>
  <c r="BI553"/>
  <c r="BH553"/>
  <c r="BG553"/>
  <c r="BF553"/>
  <c r="T553"/>
  <c r="R553"/>
  <c r="P553"/>
  <c r="BI547"/>
  <c r="BH547"/>
  <c r="BG547"/>
  <c r="BF547"/>
  <c r="T547"/>
  <c r="R547"/>
  <c r="P547"/>
  <c r="BI541"/>
  <c r="BH541"/>
  <c r="BG541"/>
  <c r="BF541"/>
  <c r="T541"/>
  <c r="R541"/>
  <c r="P541"/>
  <c r="BI535"/>
  <c r="BH535"/>
  <c r="BG535"/>
  <c r="BF535"/>
  <c r="T535"/>
  <c r="R535"/>
  <c r="P535"/>
  <c r="BI529"/>
  <c r="BH529"/>
  <c r="BG529"/>
  <c r="BF529"/>
  <c r="T529"/>
  <c r="R529"/>
  <c r="P529"/>
  <c r="BI524"/>
  <c r="BH524"/>
  <c r="BG524"/>
  <c r="BF524"/>
  <c r="T524"/>
  <c r="R524"/>
  <c r="P524"/>
  <c r="BI518"/>
  <c r="BH518"/>
  <c r="BG518"/>
  <c r="BF518"/>
  <c r="T518"/>
  <c r="R518"/>
  <c r="P518"/>
  <c r="BI513"/>
  <c r="BH513"/>
  <c r="BG513"/>
  <c r="BF513"/>
  <c r="T513"/>
  <c r="R513"/>
  <c r="P513"/>
  <c r="BI509"/>
  <c r="BH509"/>
  <c r="BG509"/>
  <c r="BF509"/>
  <c r="T509"/>
  <c r="R509"/>
  <c r="P509"/>
  <c r="BI503"/>
  <c r="BH503"/>
  <c r="BG503"/>
  <c r="BF503"/>
  <c r="T503"/>
  <c r="R503"/>
  <c r="P503"/>
  <c r="BI499"/>
  <c r="BH499"/>
  <c r="BG499"/>
  <c r="BF499"/>
  <c r="T499"/>
  <c r="R499"/>
  <c r="P499"/>
  <c r="BI493"/>
  <c r="BH493"/>
  <c r="BG493"/>
  <c r="BF493"/>
  <c r="T493"/>
  <c r="R493"/>
  <c r="P493"/>
  <c r="BI488"/>
  <c r="BH488"/>
  <c r="BG488"/>
  <c r="BF488"/>
  <c r="T488"/>
  <c r="R488"/>
  <c r="P488"/>
  <c r="BI484"/>
  <c r="BH484"/>
  <c r="BG484"/>
  <c r="BF484"/>
  <c r="T484"/>
  <c r="R484"/>
  <c r="P484"/>
  <c r="BI480"/>
  <c r="BH480"/>
  <c r="BG480"/>
  <c r="BF480"/>
  <c r="T480"/>
  <c r="R480"/>
  <c r="P480"/>
  <c r="BI476"/>
  <c r="BH476"/>
  <c r="BG476"/>
  <c r="BF476"/>
  <c r="T476"/>
  <c r="R476"/>
  <c r="P476"/>
  <c r="BI469"/>
  <c r="BH469"/>
  <c r="BG469"/>
  <c r="BF469"/>
  <c r="T469"/>
  <c r="R469"/>
  <c r="P469"/>
  <c r="BI464"/>
  <c r="BH464"/>
  <c r="BG464"/>
  <c r="BF464"/>
  <c r="T464"/>
  <c r="R464"/>
  <c r="P464"/>
  <c r="BI459"/>
  <c r="BH459"/>
  <c r="BG459"/>
  <c r="BF459"/>
  <c r="T459"/>
  <c r="R459"/>
  <c r="P459"/>
  <c r="BI455"/>
  <c r="BH455"/>
  <c r="BG455"/>
  <c r="BF455"/>
  <c r="T455"/>
  <c r="R455"/>
  <c r="P455"/>
  <c r="BI449"/>
  <c r="BH449"/>
  <c r="BG449"/>
  <c r="BF449"/>
  <c r="T449"/>
  <c r="R449"/>
  <c r="P449"/>
  <c r="BI444"/>
  <c r="BH444"/>
  <c r="BG444"/>
  <c r="BF444"/>
  <c r="T444"/>
  <c r="R444"/>
  <c r="P444"/>
  <c r="BI438"/>
  <c r="BH438"/>
  <c r="BG438"/>
  <c r="BF438"/>
  <c r="T438"/>
  <c r="R438"/>
  <c r="P438"/>
  <c r="BI432"/>
  <c r="BH432"/>
  <c r="BG432"/>
  <c r="BF432"/>
  <c r="T432"/>
  <c r="R432"/>
  <c r="P432"/>
  <c r="BI427"/>
  <c r="BH427"/>
  <c r="BG427"/>
  <c r="BF427"/>
  <c r="T427"/>
  <c r="R427"/>
  <c r="P427"/>
  <c r="BI423"/>
  <c r="BH423"/>
  <c r="BG423"/>
  <c r="BF423"/>
  <c r="T423"/>
  <c r="R423"/>
  <c r="P423"/>
  <c r="BI419"/>
  <c r="BH419"/>
  <c r="BG419"/>
  <c r="BF419"/>
  <c r="T419"/>
  <c r="R419"/>
  <c r="P419"/>
  <c r="BI417"/>
  <c r="BH417"/>
  <c r="BG417"/>
  <c r="BF417"/>
  <c r="T417"/>
  <c r="R417"/>
  <c r="P417"/>
  <c r="BI414"/>
  <c r="BH414"/>
  <c r="BG414"/>
  <c r="BF414"/>
  <c r="T414"/>
  <c r="R414"/>
  <c r="P414"/>
  <c r="BI410"/>
  <c r="BH410"/>
  <c r="BG410"/>
  <c r="BF410"/>
  <c r="T410"/>
  <c r="R410"/>
  <c r="P410"/>
  <c r="BI406"/>
  <c r="BH406"/>
  <c r="BG406"/>
  <c r="BF406"/>
  <c r="T406"/>
  <c r="R406"/>
  <c r="P406"/>
  <c r="BI401"/>
  <c r="BH401"/>
  <c r="BG401"/>
  <c r="BF401"/>
  <c r="T401"/>
  <c r="R401"/>
  <c r="P401"/>
  <c r="BI397"/>
  <c r="BH397"/>
  <c r="BG397"/>
  <c r="BF397"/>
  <c r="T397"/>
  <c r="R397"/>
  <c r="P397"/>
  <c r="BI391"/>
  <c r="BH391"/>
  <c r="BG391"/>
  <c r="BF391"/>
  <c r="T391"/>
  <c r="R391"/>
  <c r="P391"/>
  <c r="BI385"/>
  <c r="BH385"/>
  <c r="BG385"/>
  <c r="BF385"/>
  <c r="T385"/>
  <c r="R385"/>
  <c r="P385"/>
  <c r="BI379"/>
  <c r="BH379"/>
  <c r="BG379"/>
  <c r="BF379"/>
  <c r="T379"/>
  <c r="R379"/>
  <c r="P379"/>
  <c r="BI374"/>
  <c r="BH374"/>
  <c r="BG374"/>
  <c r="BF374"/>
  <c r="T374"/>
  <c r="R374"/>
  <c r="P374"/>
  <c r="BI368"/>
  <c r="BH368"/>
  <c r="BG368"/>
  <c r="BF368"/>
  <c r="T368"/>
  <c r="R368"/>
  <c r="P368"/>
  <c r="BI363"/>
  <c r="BH363"/>
  <c r="BG363"/>
  <c r="BF363"/>
  <c r="T363"/>
  <c r="R363"/>
  <c r="P363"/>
  <c r="BI359"/>
  <c r="BH359"/>
  <c r="BG359"/>
  <c r="BF359"/>
  <c r="T359"/>
  <c r="R359"/>
  <c r="P359"/>
  <c r="BI355"/>
  <c r="BH355"/>
  <c r="BG355"/>
  <c r="BF355"/>
  <c r="T355"/>
  <c r="R355"/>
  <c r="P355"/>
  <c r="BI349"/>
  <c r="BH349"/>
  <c r="BG349"/>
  <c r="BF349"/>
  <c r="T349"/>
  <c r="R349"/>
  <c r="P349"/>
  <c r="BI343"/>
  <c r="BH343"/>
  <c r="BG343"/>
  <c r="BF343"/>
  <c r="T343"/>
  <c r="R343"/>
  <c r="P343"/>
  <c r="BI338"/>
  <c r="BH338"/>
  <c r="BG338"/>
  <c r="BF338"/>
  <c r="T338"/>
  <c r="R338"/>
  <c r="P338"/>
  <c r="BI334"/>
  <c r="BH334"/>
  <c r="BG334"/>
  <c r="BF334"/>
  <c r="T334"/>
  <c r="R334"/>
  <c r="P334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0"/>
  <c r="BH320"/>
  <c r="BG320"/>
  <c r="BF320"/>
  <c r="T320"/>
  <c r="R320"/>
  <c r="P320"/>
  <c r="BI316"/>
  <c r="BH316"/>
  <c r="BG316"/>
  <c r="BF316"/>
  <c r="T316"/>
  <c r="R316"/>
  <c r="P316"/>
  <c r="BI309"/>
  <c r="BH309"/>
  <c r="BG309"/>
  <c r="BF309"/>
  <c r="T309"/>
  <c r="R309"/>
  <c r="P309"/>
  <c r="BI306"/>
  <c r="BH306"/>
  <c r="BG306"/>
  <c r="BF306"/>
  <c r="T306"/>
  <c r="R306"/>
  <c r="P306"/>
  <c r="BI299"/>
  <c r="BH299"/>
  <c r="BG299"/>
  <c r="BF299"/>
  <c r="T299"/>
  <c r="R299"/>
  <c r="P299"/>
  <c r="BI296"/>
  <c r="BH296"/>
  <c r="BG296"/>
  <c r="BF296"/>
  <c r="T296"/>
  <c r="R296"/>
  <c r="P296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79"/>
  <c r="BH279"/>
  <c r="BG279"/>
  <c r="BF279"/>
  <c r="T279"/>
  <c r="R279"/>
  <c r="P279"/>
  <c r="BI275"/>
  <c r="BH275"/>
  <c r="BG275"/>
  <c r="BF275"/>
  <c r="T275"/>
  <c r="R275"/>
  <c r="P275"/>
  <c r="BI269"/>
  <c r="BH269"/>
  <c r="BG269"/>
  <c r="BF269"/>
  <c r="T269"/>
  <c r="R269"/>
  <c r="P269"/>
  <c r="BI265"/>
  <c r="BH265"/>
  <c r="BG265"/>
  <c r="BF265"/>
  <c r="T265"/>
  <c r="R265"/>
  <c r="P265"/>
  <c r="BI258"/>
  <c r="BH258"/>
  <c r="BG258"/>
  <c r="BF258"/>
  <c r="T258"/>
  <c r="R258"/>
  <c r="P258"/>
  <c r="BI254"/>
  <c r="BH254"/>
  <c r="BG254"/>
  <c r="BF254"/>
  <c r="T254"/>
  <c r="R254"/>
  <c r="P254"/>
  <c r="BI250"/>
  <c r="BH250"/>
  <c r="BG250"/>
  <c r="BF250"/>
  <c r="T250"/>
  <c r="R250"/>
  <c r="P250"/>
  <c r="BI246"/>
  <c r="BH246"/>
  <c r="BG246"/>
  <c r="BF246"/>
  <c r="T246"/>
  <c r="R246"/>
  <c r="P246"/>
  <c r="BI241"/>
  <c r="BH241"/>
  <c r="BG241"/>
  <c r="BF241"/>
  <c r="T241"/>
  <c r="R241"/>
  <c r="P241"/>
  <c r="BI237"/>
  <c r="BH237"/>
  <c r="BG237"/>
  <c r="BF237"/>
  <c r="T237"/>
  <c r="R237"/>
  <c r="P237"/>
  <c r="BI232"/>
  <c r="BH232"/>
  <c r="BG232"/>
  <c r="BF232"/>
  <c r="T232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1"/>
  <c r="BH221"/>
  <c r="BG221"/>
  <c r="BF221"/>
  <c r="T221"/>
  <c r="R221"/>
  <c r="P221"/>
  <c r="BI217"/>
  <c r="BH217"/>
  <c r="BG217"/>
  <c r="BF217"/>
  <c r="T217"/>
  <c r="R217"/>
  <c r="P217"/>
  <c r="BI213"/>
  <c r="BH213"/>
  <c r="BG213"/>
  <c r="BF213"/>
  <c r="T213"/>
  <c r="R213"/>
  <c r="P213"/>
  <c r="BI210"/>
  <c r="BH210"/>
  <c r="BG210"/>
  <c r="BF210"/>
  <c r="T210"/>
  <c r="R210"/>
  <c r="P210"/>
  <c r="BI206"/>
  <c r="BH206"/>
  <c r="BG206"/>
  <c r="BF206"/>
  <c r="T206"/>
  <c r="R206"/>
  <c r="P206"/>
  <c r="BI203"/>
  <c r="BH203"/>
  <c r="BG203"/>
  <c r="BF203"/>
  <c r="T203"/>
  <c r="R203"/>
  <c r="P203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6"/>
  <c r="BH176"/>
  <c r="BG176"/>
  <c r="BF176"/>
  <c r="T176"/>
  <c r="R176"/>
  <c r="P176"/>
  <c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J124"/>
  <c r="F123"/>
  <c r="F121"/>
  <c r="E119"/>
  <c r="J92"/>
  <c r="F91"/>
  <c r="F89"/>
  <c r="E87"/>
  <c r="J21"/>
  <c r="E21"/>
  <c r="J123"/>
  <c r="J20"/>
  <c r="J18"/>
  <c r="E18"/>
  <c r="F92"/>
  <c r="J17"/>
  <c r="J12"/>
  <c r="J89"/>
  <c r="E7"/>
  <c r="E85"/>
  <c i="18" r="J465"/>
  <c r="J37"/>
  <c r="J36"/>
  <c i="1" r="AY111"/>
  <c i="18" r="J35"/>
  <c i="1" r="AX111"/>
  <c i="18" r="BI532"/>
  <c r="BH532"/>
  <c r="BG532"/>
  <c r="BF532"/>
  <c r="T532"/>
  <c r="R532"/>
  <c r="P532"/>
  <c r="BI527"/>
  <c r="BH527"/>
  <c r="BG527"/>
  <c r="BF527"/>
  <c r="T527"/>
  <c r="R527"/>
  <c r="P527"/>
  <c r="BI521"/>
  <c r="BH521"/>
  <c r="BG521"/>
  <c r="BF521"/>
  <c r="T521"/>
  <c r="R521"/>
  <c r="P521"/>
  <c r="BI515"/>
  <c r="BH515"/>
  <c r="BG515"/>
  <c r="BF515"/>
  <c r="T515"/>
  <c r="R515"/>
  <c r="P515"/>
  <c r="BI509"/>
  <c r="BH509"/>
  <c r="BG509"/>
  <c r="BF509"/>
  <c r="T509"/>
  <c r="R509"/>
  <c r="P509"/>
  <c r="BI503"/>
  <c r="BH503"/>
  <c r="BG503"/>
  <c r="BF503"/>
  <c r="T503"/>
  <c r="R503"/>
  <c r="P503"/>
  <c r="BI498"/>
  <c r="BH498"/>
  <c r="BG498"/>
  <c r="BF498"/>
  <c r="T498"/>
  <c r="R498"/>
  <c r="P498"/>
  <c r="BI492"/>
  <c r="BH492"/>
  <c r="BG492"/>
  <c r="BF492"/>
  <c r="T492"/>
  <c r="R492"/>
  <c r="P492"/>
  <c r="BI487"/>
  <c r="BH487"/>
  <c r="BG487"/>
  <c r="BF487"/>
  <c r="T487"/>
  <c r="R487"/>
  <c r="P487"/>
  <c r="BI483"/>
  <c r="BH483"/>
  <c r="BG483"/>
  <c r="BF483"/>
  <c r="T483"/>
  <c r="R483"/>
  <c r="P483"/>
  <c r="BI477"/>
  <c r="BH477"/>
  <c r="BG477"/>
  <c r="BF477"/>
  <c r="T477"/>
  <c r="R477"/>
  <c r="P477"/>
  <c r="BI473"/>
  <c r="BH473"/>
  <c r="BG473"/>
  <c r="BF473"/>
  <c r="T473"/>
  <c r="R473"/>
  <c r="P473"/>
  <c r="BI467"/>
  <c r="BH467"/>
  <c r="BG467"/>
  <c r="BF467"/>
  <c r="T467"/>
  <c r="R467"/>
  <c r="P467"/>
  <c r="J105"/>
  <c r="BI462"/>
  <c r="BH462"/>
  <c r="BG462"/>
  <c r="BF462"/>
  <c r="T462"/>
  <c r="R462"/>
  <c r="P462"/>
  <c r="BI458"/>
  <c r="BH458"/>
  <c r="BG458"/>
  <c r="BF458"/>
  <c r="T458"/>
  <c r="R458"/>
  <c r="P458"/>
  <c r="BI454"/>
  <c r="BH454"/>
  <c r="BG454"/>
  <c r="BF454"/>
  <c r="T454"/>
  <c r="R454"/>
  <c r="P454"/>
  <c r="BI450"/>
  <c r="BH450"/>
  <c r="BG450"/>
  <c r="BF450"/>
  <c r="T450"/>
  <c r="R450"/>
  <c r="P450"/>
  <c r="BI442"/>
  <c r="BH442"/>
  <c r="BG442"/>
  <c r="BF442"/>
  <c r="T442"/>
  <c r="R442"/>
  <c r="P442"/>
  <c r="BI437"/>
  <c r="BH437"/>
  <c r="BG437"/>
  <c r="BF437"/>
  <c r="T437"/>
  <c r="R437"/>
  <c r="P437"/>
  <c r="BI433"/>
  <c r="BH433"/>
  <c r="BG433"/>
  <c r="BF433"/>
  <c r="T433"/>
  <c r="R433"/>
  <c r="P433"/>
  <c r="BI428"/>
  <c r="BH428"/>
  <c r="BG428"/>
  <c r="BF428"/>
  <c r="T428"/>
  <c r="R428"/>
  <c r="P428"/>
  <c r="BI422"/>
  <c r="BH422"/>
  <c r="BG422"/>
  <c r="BF422"/>
  <c r="T422"/>
  <c r="R422"/>
  <c r="P422"/>
  <c r="BI417"/>
  <c r="BH417"/>
  <c r="BG417"/>
  <c r="BF417"/>
  <c r="T417"/>
  <c r="R417"/>
  <c r="P417"/>
  <c r="BI410"/>
  <c r="BH410"/>
  <c r="BG410"/>
  <c r="BF410"/>
  <c r="T410"/>
  <c r="R410"/>
  <c r="P410"/>
  <c r="BI404"/>
  <c r="BH404"/>
  <c r="BG404"/>
  <c r="BF404"/>
  <c r="T404"/>
  <c r="R404"/>
  <c r="P404"/>
  <c r="BI398"/>
  <c r="BH398"/>
  <c r="BG398"/>
  <c r="BF398"/>
  <c r="T398"/>
  <c r="R398"/>
  <c r="P398"/>
  <c r="BI394"/>
  <c r="BH394"/>
  <c r="BG394"/>
  <c r="BF394"/>
  <c r="T394"/>
  <c r="R394"/>
  <c r="P394"/>
  <c r="BI390"/>
  <c r="BH390"/>
  <c r="BG390"/>
  <c r="BF390"/>
  <c r="T390"/>
  <c r="R390"/>
  <c r="P390"/>
  <c r="BI388"/>
  <c r="BH388"/>
  <c r="BG388"/>
  <c r="BF388"/>
  <c r="T388"/>
  <c r="R388"/>
  <c r="P388"/>
  <c r="BI385"/>
  <c r="BH385"/>
  <c r="BG385"/>
  <c r="BF385"/>
  <c r="T385"/>
  <c r="R385"/>
  <c r="P385"/>
  <c r="BI381"/>
  <c r="BH381"/>
  <c r="BG381"/>
  <c r="BF381"/>
  <c r="T381"/>
  <c r="R381"/>
  <c r="P381"/>
  <c r="BI378"/>
  <c r="BH378"/>
  <c r="BG378"/>
  <c r="BF378"/>
  <c r="T378"/>
  <c r="R378"/>
  <c r="P378"/>
  <c r="BI374"/>
  <c r="BH374"/>
  <c r="BG374"/>
  <c r="BF374"/>
  <c r="T374"/>
  <c r="R374"/>
  <c r="P374"/>
  <c r="BI370"/>
  <c r="BH370"/>
  <c r="BG370"/>
  <c r="BF370"/>
  <c r="T370"/>
  <c r="R370"/>
  <c r="P370"/>
  <c r="BI365"/>
  <c r="BH365"/>
  <c r="BG365"/>
  <c r="BF365"/>
  <c r="T365"/>
  <c r="R365"/>
  <c r="P365"/>
  <c r="BI361"/>
  <c r="BH361"/>
  <c r="BG361"/>
  <c r="BF361"/>
  <c r="T361"/>
  <c r="R361"/>
  <c r="P361"/>
  <c r="BI357"/>
  <c r="BH357"/>
  <c r="BG357"/>
  <c r="BF357"/>
  <c r="T357"/>
  <c r="R357"/>
  <c r="P357"/>
  <c r="BI353"/>
  <c r="BH353"/>
  <c r="BG353"/>
  <c r="BF353"/>
  <c r="T353"/>
  <c r="R353"/>
  <c r="P353"/>
  <c r="BI349"/>
  <c r="BH349"/>
  <c r="BG349"/>
  <c r="BF349"/>
  <c r="T349"/>
  <c r="R349"/>
  <c r="P349"/>
  <c r="BI346"/>
  <c r="BH346"/>
  <c r="BG346"/>
  <c r="BF346"/>
  <c r="T346"/>
  <c r="R346"/>
  <c r="P346"/>
  <c r="BI340"/>
  <c r="BH340"/>
  <c r="BG340"/>
  <c r="BF340"/>
  <c r="T340"/>
  <c r="R340"/>
  <c r="P340"/>
  <c r="BI335"/>
  <c r="BH335"/>
  <c r="BG335"/>
  <c r="BF335"/>
  <c r="T335"/>
  <c r="R335"/>
  <c r="P335"/>
  <c r="BI331"/>
  <c r="BH331"/>
  <c r="BG331"/>
  <c r="BF331"/>
  <c r="T331"/>
  <c r="R331"/>
  <c r="P331"/>
  <c r="BI325"/>
  <c r="BH325"/>
  <c r="BG325"/>
  <c r="BF325"/>
  <c r="T325"/>
  <c r="R325"/>
  <c r="P325"/>
  <c r="BI319"/>
  <c r="BH319"/>
  <c r="BG319"/>
  <c r="BF319"/>
  <c r="T319"/>
  <c r="R319"/>
  <c r="P319"/>
  <c r="BI314"/>
  <c r="BH314"/>
  <c r="BG314"/>
  <c r="BF314"/>
  <c r="T314"/>
  <c r="R314"/>
  <c r="P314"/>
  <c r="BI309"/>
  <c r="BH309"/>
  <c r="BG309"/>
  <c r="BF309"/>
  <c r="T309"/>
  <c r="R309"/>
  <c r="P309"/>
  <c r="BI305"/>
  <c r="BH305"/>
  <c r="BG305"/>
  <c r="BF305"/>
  <c r="T305"/>
  <c r="R305"/>
  <c r="P305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2"/>
  <c r="BH292"/>
  <c r="BG292"/>
  <c r="BF292"/>
  <c r="T292"/>
  <c r="R292"/>
  <c r="P292"/>
  <c r="BI288"/>
  <c r="BH288"/>
  <c r="BG288"/>
  <c r="BF288"/>
  <c r="T288"/>
  <c r="R288"/>
  <c r="P288"/>
  <c r="BI282"/>
  <c r="BH282"/>
  <c r="BG282"/>
  <c r="BF282"/>
  <c r="T282"/>
  <c r="R282"/>
  <c r="P282"/>
  <c r="BI279"/>
  <c r="BH279"/>
  <c r="BG279"/>
  <c r="BF279"/>
  <c r="T279"/>
  <c r="R279"/>
  <c r="P279"/>
  <c r="BI273"/>
  <c r="BH273"/>
  <c r="BG273"/>
  <c r="BF273"/>
  <c r="T273"/>
  <c r="R273"/>
  <c r="P273"/>
  <c r="BI270"/>
  <c r="BH270"/>
  <c r="BG270"/>
  <c r="BF270"/>
  <c r="T270"/>
  <c r="R270"/>
  <c r="P270"/>
  <c r="BI266"/>
  <c r="BH266"/>
  <c r="BG266"/>
  <c r="BF266"/>
  <c r="T266"/>
  <c r="R266"/>
  <c r="P266"/>
  <c r="BI262"/>
  <c r="BH262"/>
  <c r="BG262"/>
  <c r="BF262"/>
  <c r="T262"/>
  <c r="R262"/>
  <c r="P262"/>
  <c r="BI258"/>
  <c r="BH258"/>
  <c r="BG258"/>
  <c r="BF258"/>
  <c r="T258"/>
  <c r="R258"/>
  <c r="P258"/>
  <c r="BI253"/>
  <c r="BH253"/>
  <c r="BG253"/>
  <c r="BF253"/>
  <c r="T253"/>
  <c r="R253"/>
  <c r="P253"/>
  <c r="BI247"/>
  <c r="BH247"/>
  <c r="BG247"/>
  <c r="BF247"/>
  <c r="T247"/>
  <c r="R247"/>
  <c r="P247"/>
  <c r="BI243"/>
  <c r="BH243"/>
  <c r="BG243"/>
  <c r="BF243"/>
  <c r="T243"/>
  <c r="R243"/>
  <c r="P243"/>
  <c r="BI236"/>
  <c r="BH236"/>
  <c r="BG236"/>
  <c r="BF236"/>
  <c r="T236"/>
  <c r="R236"/>
  <c r="P236"/>
  <c r="BI232"/>
  <c r="BH232"/>
  <c r="BG232"/>
  <c r="BF232"/>
  <c r="T232"/>
  <c r="R232"/>
  <c r="P232"/>
  <c r="BI228"/>
  <c r="BH228"/>
  <c r="BG228"/>
  <c r="BF228"/>
  <c r="T228"/>
  <c r="R228"/>
  <c r="P228"/>
  <c r="BI224"/>
  <c r="BH224"/>
  <c r="BG224"/>
  <c r="BF224"/>
  <c r="T224"/>
  <c r="R224"/>
  <c r="P224"/>
  <c r="BI220"/>
  <c r="BH220"/>
  <c r="BG220"/>
  <c r="BF220"/>
  <c r="T220"/>
  <c r="R220"/>
  <c r="P220"/>
  <c r="BI215"/>
  <c r="BH215"/>
  <c r="BG215"/>
  <c r="BF215"/>
  <c r="T215"/>
  <c r="R215"/>
  <c r="P215"/>
  <c r="BI211"/>
  <c r="BH211"/>
  <c r="BG211"/>
  <c r="BF211"/>
  <c r="T211"/>
  <c r="R211"/>
  <c r="P211"/>
  <c r="BI206"/>
  <c r="BH206"/>
  <c r="BG206"/>
  <c r="BF206"/>
  <c r="T206"/>
  <c r="R206"/>
  <c r="P206"/>
  <c r="BI202"/>
  <c r="BH202"/>
  <c r="BG202"/>
  <c r="BF202"/>
  <c r="T202"/>
  <c r="R202"/>
  <c r="P202"/>
  <c r="BI198"/>
  <c r="BH198"/>
  <c r="BG198"/>
  <c r="BF198"/>
  <c r="T198"/>
  <c r="R198"/>
  <c r="P198"/>
  <c r="BI195"/>
  <c r="BH195"/>
  <c r="BG195"/>
  <c r="BF195"/>
  <c r="T195"/>
  <c r="R195"/>
  <c r="P195"/>
  <c r="BI191"/>
  <c r="BH191"/>
  <c r="BG191"/>
  <c r="BF191"/>
  <c r="T191"/>
  <c r="R191"/>
  <c r="P191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7"/>
  <c r="BH177"/>
  <c r="BG177"/>
  <c r="BF177"/>
  <c r="T177"/>
  <c r="R177"/>
  <c r="P177"/>
  <c r="BI173"/>
  <c r="BH173"/>
  <c r="BG173"/>
  <c r="BF173"/>
  <c r="T173"/>
  <c r="R173"/>
  <c r="P173"/>
  <c r="BI169"/>
  <c r="BH169"/>
  <c r="BG169"/>
  <c r="BF169"/>
  <c r="T169"/>
  <c r="R169"/>
  <c r="P169"/>
  <c r="BI165"/>
  <c r="BH165"/>
  <c r="BG165"/>
  <c r="BF165"/>
  <c r="T165"/>
  <c r="R165"/>
  <c r="P165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J124"/>
  <c r="F123"/>
  <c r="F121"/>
  <c r="E119"/>
  <c r="J92"/>
  <c r="F91"/>
  <c r="F89"/>
  <c r="E87"/>
  <c r="J21"/>
  <c r="E21"/>
  <c r="J123"/>
  <c r="J20"/>
  <c r="J18"/>
  <c r="E18"/>
  <c r="F124"/>
  <c r="J17"/>
  <c r="J12"/>
  <c r="J121"/>
  <c r="E7"/>
  <c r="E117"/>
  <c i="17" r="J37"/>
  <c r="J36"/>
  <c i="1" r="AY110"/>
  <c i="17" r="J35"/>
  <c i="1" r="AX110"/>
  <c i="17" r="BI903"/>
  <c r="BH903"/>
  <c r="BG903"/>
  <c r="BF903"/>
  <c r="T903"/>
  <c r="R903"/>
  <c r="P903"/>
  <c r="BI900"/>
  <c r="BH900"/>
  <c r="BG900"/>
  <c r="BF900"/>
  <c r="T900"/>
  <c r="R900"/>
  <c r="P900"/>
  <c r="BI893"/>
  <c r="BH893"/>
  <c r="BG893"/>
  <c r="BF893"/>
  <c r="T893"/>
  <c r="R893"/>
  <c r="P893"/>
  <c r="BI887"/>
  <c r="BH887"/>
  <c r="BG887"/>
  <c r="BF887"/>
  <c r="T887"/>
  <c r="R887"/>
  <c r="P887"/>
  <c r="BI881"/>
  <c r="BH881"/>
  <c r="BG881"/>
  <c r="BF881"/>
  <c r="T881"/>
  <c r="R881"/>
  <c r="P881"/>
  <c r="BI875"/>
  <c r="BH875"/>
  <c r="BG875"/>
  <c r="BF875"/>
  <c r="T875"/>
  <c r="R875"/>
  <c r="P875"/>
  <c r="BI869"/>
  <c r="BH869"/>
  <c r="BG869"/>
  <c r="BF869"/>
  <c r="T869"/>
  <c r="R869"/>
  <c r="P869"/>
  <c r="BI861"/>
  <c r="BH861"/>
  <c r="BG861"/>
  <c r="BF861"/>
  <c r="T861"/>
  <c r="R861"/>
  <c r="P861"/>
  <c r="BI857"/>
  <c r="BH857"/>
  <c r="BG857"/>
  <c r="BF857"/>
  <c r="T857"/>
  <c r="R857"/>
  <c r="P857"/>
  <c r="BI854"/>
  <c r="BH854"/>
  <c r="BG854"/>
  <c r="BF854"/>
  <c r="T854"/>
  <c r="R854"/>
  <c r="P854"/>
  <c r="BI848"/>
  <c r="BH848"/>
  <c r="BG848"/>
  <c r="BF848"/>
  <c r="T848"/>
  <c r="R848"/>
  <c r="P848"/>
  <c r="BI844"/>
  <c r="BH844"/>
  <c r="BG844"/>
  <c r="BF844"/>
  <c r="T844"/>
  <c r="R844"/>
  <c r="P844"/>
  <c r="BI841"/>
  <c r="BH841"/>
  <c r="BG841"/>
  <c r="BF841"/>
  <c r="T841"/>
  <c r="R841"/>
  <c r="P841"/>
  <c r="BI837"/>
  <c r="BH837"/>
  <c r="BG837"/>
  <c r="BF837"/>
  <c r="T837"/>
  <c r="R837"/>
  <c r="P837"/>
  <c r="BI833"/>
  <c r="BH833"/>
  <c r="BG833"/>
  <c r="BF833"/>
  <c r="T833"/>
  <c r="R833"/>
  <c r="P833"/>
  <c r="BI829"/>
  <c r="BH829"/>
  <c r="BG829"/>
  <c r="BF829"/>
  <c r="T829"/>
  <c r="R829"/>
  <c r="P829"/>
  <c r="BI826"/>
  <c r="BH826"/>
  <c r="BG826"/>
  <c r="BF826"/>
  <c r="T826"/>
  <c r="R826"/>
  <c r="P826"/>
  <c r="BI823"/>
  <c r="BH823"/>
  <c r="BG823"/>
  <c r="BF823"/>
  <c r="T823"/>
  <c r="R823"/>
  <c r="P823"/>
  <c r="BI815"/>
  <c r="BH815"/>
  <c r="BG815"/>
  <c r="BF815"/>
  <c r="T815"/>
  <c r="R815"/>
  <c r="P815"/>
  <c r="BI810"/>
  <c r="BH810"/>
  <c r="BG810"/>
  <c r="BF810"/>
  <c r="T810"/>
  <c r="R810"/>
  <c r="P810"/>
  <c r="BI806"/>
  <c r="BH806"/>
  <c r="BG806"/>
  <c r="BF806"/>
  <c r="T806"/>
  <c r="R806"/>
  <c r="P806"/>
  <c r="BI801"/>
  <c r="BH801"/>
  <c r="BG801"/>
  <c r="BF801"/>
  <c r="T801"/>
  <c r="R801"/>
  <c r="P801"/>
  <c r="BI798"/>
  <c r="BH798"/>
  <c r="BG798"/>
  <c r="BF798"/>
  <c r="T798"/>
  <c r="R798"/>
  <c r="P798"/>
  <c r="BI794"/>
  <c r="BH794"/>
  <c r="BG794"/>
  <c r="BF794"/>
  <c r="T794"/>
  <c r="R794"/>
  <c r="P794"/>
  <c r="BI790"/>
  <c r="BH790"/>
  <c r="BG790"/>
  <c r="BF790"/>
  <c r="T790"/>
  <c r="R790"/>
  <c r="P790"/>
  <c r="BI786"/>
  <c r="BH786"/>
  <c r="BG786"/>
  <c r="BF786"/>
  <c r="T786"/>
  <c r="R786"/>
  <c r="P786"/>
  <c r="BI782"/>
  <c r="BH782"/>
  <c r="BG782"/>
  <c r="BF782"/>
  <c r="T782"/>
  <c r="R782"/>
  <c r="P782"/>
  <c r="BI778"/>
  <c r="BH778"/>
  <c r="BG778"/>
  <c r="BF778"/>
  <c r="T778"/>
  <c r="R778"/>
  <c r="P778"/>
  <c r="BI773"/>
  <c r="BH773"/>
  <c r="BG773"/>
  <c r="BF773"/>
  <c r="T773"/>
  <c r="R773"/>
  <c r="P773"/>
  <c r="BI768"/>
  <c r="BH768"/>
  <c r="BG768"/>
  <c r="BF768"/>
  <c r="T768"/>
  <c r="R768"/>
  <c r="P768"/>
  <c r="BI763"/>
  <c r="BH763"/>
  <c r="BG763"/>
  <c r="BF763"/>
  <c r="T763"/>
  <c r="R763"/>
  <c r="P763"/>
  <c r="BI759"/>
  <c r="BH759"/>
  <c r="BG759"/>
  <c r="BF759"/>
  <c r="T759"/>
  <c r="R759"/>
  <c r="P759"/>
  <c r="BI752"/>
  <c r="BH752"/>
  <c r="BG752"/>
  <c r="BF752"/>
  <c r="T752"/>
  <c r="R752"/>
  <c r="P752"/>
  <c r="BI747"/>
  <c r="BH747"/>
  <c r="BG747"/>
  <c r="BF747"/>
  <c r="T747"/>
  <c r="R747"/>
  <c r="P747"/>
  <c r="BI742"/>
  <c r="BH742"/>
  <c r="BG742"/>
  <c r="BF742"/>
  <c r="T742"/>
  <c r="R742"/>
  <c r="P742"/>
  <c r="BI739"/>
  <c r="BH739"/>
  <c r="BG739"/>
  <c r="BF739"/>
  <c r="T739"/>
  <c r="R739"/>
  <c r="P739"/>
  <c r="BI735"/>
  <c r="BH735"/>
  <c r="BG735"/>
  <c r="BF735"/>
  <c r="T735"/>
  <c r="R735"/>
  <c r="P735"/>
  <c r="BI730"/>
  <c r="BH730"/>
  <c r="BG730"/>
  <c r="BF730"/>
  <c r="T730"/>
  <c r="R730"/>
  <c r="P730"/>
  <c r="BI727"/>
  <c r="BH727"/>
  <c r="BG727"/>
  <c r="BF727"/>
  <c r="T727"/>
  <c r="R727"/>
  <c r="P727"/>
  <c r="BI722"/>
  <c r="BH722"/>
  <c r="BG722"/>
  <c r="BF722"/>
  <c r="T722"/>
  <c r="R722"/>
  <c r="P722"/>
  <c r="BI718"/>
  <c r="BH718"/>
  <c r="BG718"/>
  <c r="BF718"/>
  <c r="T718"/>
  <c r="R718"/>
  <c r="P718"/>
  <c r="BI712"/>
  <c r="BH712"/>
  <c r="BG712"/>
  <c r="BF712"/>
  <c r="T712"/>
  <c r="R712"/>
  <c r="P712"/>
  <c r="BI706"/>
  <c r="BH706"/>
  <c r="BG706"/>
  <c r="BF706"/>
  <c r="T706"/>
  <c r="R706"/>
  <c r="P706"/>
  <c r="BI702"/>
  <c r="BH702"/>
  <c r="BG702"/>
  <c r="BF702"/>
  <c r="T702"/>
  <c r="R702"/>
  <c r="P702"/>
  <c r="BI698"/>
  <c r="BH698"/>
  <c r="BG698"/>
  <c r="BF698"/>
  <c r="T698"/>
  <c r="R698"/>
  <c r="P698"/>
  <c r="BI694"/>
  <c r="BH694"/>
  <c r="BG694"/>
  <c r="BF694"/>
  <c r="T694"/>
  <c r="R694"/>
  <c r="P694"/>
  <c r="BI687"/>
  <c r="BH687"/>
  <c r="BG687"/>
  <c r="BF687"/>
  <c r="T687"/>
  <c r="R687"/>
  <c r="P687"/>
  <c r="BI680"/>
  <c r="BH680"/>
  <c r="BG680"/>
  <c r="BF680"/>
  <c r="T680"/>
  <c r="R680"/>
  <c r="P680"/>
  <c r="BI676"/>
  <c r="BH676"/>
  <c r="BG676"/>
  <c r="BF676"/>
  <c r="T676"/>
  <c r="R676"/>
  <c r="P676"/>
  <c r="BI671"/>
  <c r="BH671"/>
  <c r="BG671"/>
  <c r="BF671"/>
  <c r="T671"/>
  <c r="R671"/>
  <c r="P671"/>
  <c r="BI668"/>
  <c r="BH668"/>
  <c r="BG668"/>
  <c r="BF668"/>
  <c r="T668"/>
  <c r="R668"/>
  <c r="P668"/>
  <c r="BI665"/>
  <c r="BH665"/>
  <c r="BG665"/>
  <c r="BF665"/>
  <c r="T665"/>
  <c r="R665"/>
  <c r="P665"/>
  <c r="BI661"/>
  <c r="BH661"/>
  <c r="BG661"/>
  <c r="BF661"/>
  <c r="T661"/>
  <c r="R661"/>
  <c r="P661"/>
  <c r="BI657"/>
  <c r="BH657"/>
  <c r="BG657"/>
  <c r="BF657"/>
  <c r="T657"/>
  <c r="R657"/>
  <c r="P657"/>
  <c r="BI653"/>
  <c r="BH653"/>
  <c r="BG653"/>
  <c r="BF653"/>
  <c r="T653"/>
  <c r="R653"/>
  <c r="P653"/>
  <c r="BI649"/>
  <c r="BH649"/>
  <c r="BG649"/>
  <c r="BF649"/>
  <c r="T649"/>
  <c r="R649"/>
  <c r="P649"/>
  <c r="BI644"/>
  <c r="BH644"/>
  <c r="BG644"/>
  <c r="BF644"/>
  <c r="T644"/>
  <c r="R644"/>
  <c r="P644"/>
  <c r="BI640"/>
  <c r="BH640"/>
  <c r="BG640"/>
  <c r="BF640"/>
  <c r="T640"/>
  <c r="R640"/>
  <c r="P640"/>
  <c r="BI636"/>
  <c r="BH636"/>
  <c r="BG636"/>
  <c r="BF636"/>
  <c r="T636"/>
  <c r="R636"/>
  <c r="P636"/>
  <c r="BI632"/>
  <c r="BH632"/>
  <c r="BG632"/>
  <c r="BF632"/>
  <c r="T632"/>
  <c r="R632"/>
  <c r="P632"/>
  <c r="BI628"/>
  <c r="BH628"/>
  <c r="BG628"/>
  <c r="BF628"/>
  <c r="T628"/>
  <c r="R628"/>
  <c r="P628"/>
  <c r="BI625"/>
  <c r="BH625"/>
  <c r="BG625"/>
  <c r="BF625"/>
  <c r="T625"/>
  <c r="R625"/>
  <c r="P625"/>
  <c r="BI621"/>
  <c r="BH621"/>
  <c r="BG621"/>
  <c r="BF621"/>
  <c r="T621"/>
  <c r="R621"/>
  <c r="P621"/>
  <c r="BI617"/>
  <c r="BH617"/>
  <c r="BG617"/>
  <c r="BF617"/>
  <c r="T617"/>
  <c r="R617"/>
  <c r="P617"/>
  <c r="BI614"/>
  <c r="BH614"/>
  <c r="BG614"/>
  <c r="BF614"/>
  <c r="T614"/>
  <c r="R614"/>
  <c r="P614"/>
  <c r="BI609"/>
  <c r="BH609"/>
  <c r="BG609"/>
  <c r="BF609"/>
  <c r="T609"/>
  <c r="R609"/>
  <c r="P609"/>
  <c r="BI605"/>
  <c r="BH605"/>
  <c r="BG605"/>
  <c r="BF605"/>
  <c r="T605"/>
  <c r="R605"/>
  <c r="P605"/>
  <c r="BI600"/>
  <c r="BH600"/>
  <c r="BG600"/>
  <c r="BF600"/>
  <c r="T600"/>
  <c r="R600"/>
  <c r="P600"/>
  <c r="BI596"/>
  <c r="BH596"/>
  <c r="BG596"/>
  <c r="BF596"/>
  <c r="T596"/>
  <c r="R596"/>
  <c r="P596"/>
  <c r="BI592"/>
  <c r="BH592"/>
  <c r="BG592"/>
  <c r="BF592"/>
  <c r="T592"/>
  <c r="R592"/>
  <c r="P592"/>
  <c r="BI588"/>
  <c r="BH588"/>
  <c r="BG588"/>
  <c r="BF588"/>
  <c r="T588"/>
  <c r="R588"/>
  <c r="P588"/>
  <c r="BI584"/>
  <c r="BH584"/>
  <c r="BG584"/>
  <c r="BF584"/>
  <c r="T584"/>
  <c r="R584"/>
  <c r="P584"/>
  <c r="BI581"/>
  <c r="BH581"/>
  <c r="BG581"/>
  <c r="BF581"/>
  <c r="T581"/>
  <c r="R581"/>
  <c r="P581"/>
  <c r="BI577"/>
  <c r="BH577"/>
  <c r="BG577"/>
  <c r="BF577"/>
  <c r="T577"/>
  <c r="R577"/>
  <c r="P577"/>
  <c r="BI573"/>
  <c r="BH573"/>
  <c r="BG573"/>
  <c r="BF573"/>
  <c r="T573"/>
  <c r="R573"/>
  <c r="P573"/>
  <c r="BI566"/>
  <c r="BH566"/>
  <c r="BG566"/>
  <c r="BF566"/>
  <c r="T566"/>
  <c r="R566"/>
  <c r="P566"/>
  <c r="BI562"/>
  <c r="BH562"/>
  <c r="BG562"/>
  <c r="BF562"/>
  <c r="T562"/>
  <c r="R562"/>
  <c r="P562"/>
  <c r="BI557"/>
  <c r="BH557"/>
  <c r="BG557"/>
  <c r="BF557"/>
  <c r="T557"/>
  <c r="R557"/>
  <c r="P557"/>
  <c r="BI553"/>
  <c r="BH553"/>
  <c r="BG553"/>
  <c r="BF553"/>
  <c r="T553"/>
  <c r="R553"/>
  <c r="P553"/>
  <c r="BI547"/>
  <c r="BH547"/>
  <c r="BG547"/>
  <c r="BF547"/>
  <c r="T547"/>
  <c r="R547"/>
  <c r="P547"/>
  <c r="BI543"/>
  <c r="BH543"/>
  <c r="BG543"/>
  <c r="BF543"/>
  <c r="T543"/>
  <c r="R543"/>
  <c r="P543"/>
  <c r="BI539"/>
  <c r="BH539"/>
  <c r="BG539"/>
  <c r="BF539"/>
  <c r="T539"/>
  <c r="R539"/>
  <c r="P539"/>
  <c r="BI536"/>
  <c r="BH536"/>
  <c r="BG536"/>
  <c r="BF536"/>
  <c r="T536"/>
  <c r="R536"/>
  <c r="P536"/>
  <c r="BI531"/>
  <c r="BH531"/>
  <c r="BG531"/>
  <c r="BF531"/>
  <c r="T531"/>
  <c r="R531"/>
  <c r="P531"/>
  <c r="BI527"/>
  <c r="BH527"/>
  <c r="BG527"/>
  <c r="BF527"/>
  <c r="T527"/>
  <c r="R527"/>
  <c r="P527"/>
  <c r="BI521"/>
  <c r="BH521"/>
  <c r="BG521"/>
  <c r="BF521"/>
  <c r="T521"/>
  <c r="R521"/>
  <c r="P521"/>
  <c r="BI515"/>
  <c r="BH515"/>
  <c r="BG515"/>
  <c r="BF515"/>
  <c r="T515"/>
  <c r="R515"/>
  <c r="P515"/>
  <c r="BI510"/>
  <c r="BH510"/>
  <c r="BG510"/>
  <c r="BF510"/>
  <c r="T510"/>
  <c r="R510"/>
  <c r="P510"/>
  <c r="BI506"/>
  <c r="BH506"/>
  <c r="BG506"/>
  <c r="BF506"/>
  <c r="T506"/>
  <c r="R506"/>
  <c r="P506"/>
  <c r="BI502"/>
  <c r="BH502"/>
  <c r="BG502"/>
  <c r="BF502"/>
  <c r="T502"/>
  <c r="R502"/>
  <c r="P502"/>
  <c r="BI498"/>
  <c r="BH498"/>
  <c r="BG498"/>
  <c r="BF498"/>
  <c r="T498"/>
  <c r="R498"/>
  <c r="P498"/>
  <c r="BI495"/>
  <c r="BH495"/>
  <c r="BG495"/>
  <c r="BF495"/>
  <c r="T495"/>
  <c r="R495"/>
  <c r="P495"/>
  <c r="BI492"/>
  <c r="BH492"/>
  <c r="BG492"/>
  <c r="BF492"/>
  <c r="T492"/>
  <c r="R492"/>
  <c r="P492"/>
  <c r="BI488"/>
  <c r="BH488"/>
  <c r="BG488"/>
  <c r="BF488"/>
  <c r="T488"/>
  <c r="R488"/>
  <c r="P488"/>
  <c r="BI485"/>
  <c r="BH485"/>
  <c r="BG485"/>
  <c r="BF485"/>
  <c r="T485"/>
  <c r="R485"/>
  <c r="P485"/>
  <c r="BI481"/>
  <c r="BH481"/>
  <c r="BG481"/>
  <c r="BF481"/>
  <c r="T481"/>
  <c r="R481"/>
  <c r="P481"/>
  <c r="BI478"/>
  <c r="BH478"/>
  <c r="BG478"/>
  <c r="BF478"/>
  <c r="T478"/>
  <c r="R478"/>
  <c r="P478"/>
  <c r="BI474"/>
  <c r="BH474"/>
  <c r="BG474"/>
  <c r="BF474"/>
  <c r="T474"/>
  <c r="R474"/>
  <c r="P474"/>
  <c r="BI470"/>
  <c r="BH470"/>
  <c r="BG470"/>
  <c r="BF470"/>
  <c r="T470"/>
  <c r="R470"/>
  <c r="P470"/>
  <c r="BI466"/>
  <c r="BH466"/>
  <c r="BG466"/>
  <c r="BF466"/>
  <c r="T466"/>
  <c r="R466"/>
  <c r="P466"/>
  <c r="BI462"/>
  <c r="BH462"/>
  <c r="BG462"/>
  <c r="BF462"/>
  <c r="T462"/>
  <c r="R462"/>
  <c r="P462"/>
  <c r="BI458"/>
  <c r="BH458"/>
  <c r="BG458"/>
  <c r="BF458"/>
  <c r="T458"/>
  <c r="R458"/>
  <c r="P458"/>
  <c r="BI454"/>
  <c r="BH454"/>
  <c r="BG454"/>
  <c r="BF454"/>
  <c r="T454"/>
  <c r="R454"/>
  <c r="P454"/>
  <c r="BI450"/>
  <c r="BH450"/>
  <c r="BG450"/>
  <c r="BF450"/>
  <c r="T450"/>
  <c r="R450"/>
  <c r="P450"/>
  <c r="BI446"/>
  <c r="BH446"/>
  <c r="BG446"/>
  <c r="BF446"/>
  <c r="T446"/>
  <c r="R446"/>
  <c r="P446"/>
  <c r="BI442"/>
  <c r="BH442"/>
  <c r="BG442"/>
  <c r="BF442"/>
  <c r="T442"/>
  <c r="R442"/>
  <c r="P442"/>
  <c r="BI436"/>
  <c r="BH436"/>
  <c r="BG436"/>
  <c r="BF436"/>
  <c r="T436"/>
  <c r="R436"/>
  <c r="P436"/>
  <c r="BI432"/>
  <c r="BH432"/>
  <c r="BG432"/>
  <c r="BF432"/>
  <c r="T432"/>
  <c r="R432"/>
  <c r="P432"/>
  <c r="BI428"/>
  <c r="BH428"/>
  <c r="BG428"/>
  <c r="BF428"/>
  <c r="T428"/>
  <c r="R428"/>
  <c r="P428"/>
  <c r="BI424"/>
  <c r="BH424"/>
  <c r="BG424"/>
  <c r="BF424"/>
  <c r="T424"/>
  <c r="R424"/>
  <c r="P424"/>
  <c r="BI419"/>
  <c r="BH419"/>
  <c r="BG419"/>
  <c r="BF419"/>
  <c r="T419"/>
  <c r="R419"/>
  <c r="P419"/>
  <c r="BI415"/>
  <c r="BH415"/>
  <c r="BG415"/>
  <c r="BF415"/>
  <c r="T415"/>
  <c r="R415"/>
  <c r="P415"/>
  <c r="BI411"/>
  <c r="BH411"/>
  <c r="BG411"/>
  <c r="BF411"/>
  <c r="T411"/>
  <c r="R411"/>
  <c r="P411"/>
  <c r="BI407"/>
  <c r="BH407"/>
  <c r="BG407"/>
  <c r="BF407"/>
  <c r="T407"/>
  <c r="R407"/>
  <c r="P407"/>
  <c r="BI403"/>
  <c r="BH403"/>
  <c r="BG403"/>
  <c r="BF403"/>
  <c r="T403"/>
  <c r="R403"/>
  <c r="P403"/>
  <c r="BI399"/>
  <c r="BH399"/>
  <c r="BG399"/>
  <c r="BF399"/>
  <c r="T399"/>
  <c r="R399"/>
  <c r="P399"/>
  <c r="BI393"/>
  <c r="BH393"/>
  <c r="BG393"/>
  <c r="BF393"/>
  <c r="T393"/>
  <c r="R393"/>
  <c r="P393"/>
  <c r="BI387"/>
  <c r="BH387"/>
  <c r="BG387"/>
  <c r="BF387"/>
  <c r="T387"/>
  <c r="R387"/>
  <c r="P387"/>
  <c r="BI383"/>
  <c r="BH383"/>
  <c r="BG383"/>
  <c r="BF383"/>
  <c r="T383"/>
  <c r="R383"/>
  <c r="P383"/>
  <c r="BI379"/>
  <c r="BH379"/>
  <c r="BG379"/>
  <c r="BF379"/>
  <c r="T379"/>
  <c r="R379"/>
  <c r="P379"/>
  <c r="BI376"/>
  <c r="BH376"/>
  <c r="BG376"/>
  <c r="BF376"/>
  <c r="T376"/>
  <c r="R376"/>
  <c r="P376"/>
  <c r="BI371"/>
  <c r="BH371"/>
  <c r="BG371"/>
  <c r="BF371"/>
  <c r="T371"/>
  <c r="R371"/>
  <c r="P371"/>
  <c r="BI368"/>
  <c r="BH368"/>
  <c r="BG368"/>
  <c r="BF368"/>
  <c r="T368"/>
  <c r="R368"/>
  <c r="P368"/>
  <c r="BI364"/>
  <c r="BH364"/>
  <c r="BG364"/>
  <c r="BF364"/>
  <c r="T364"/>
  <c r="R364"/>
  <c r="P364"/>
  <c r="BI361"/>
  <c r="BH361"/>
  <c r="BG361"/>
  <c r="BF361"/>
  <c r="T361"/>
  <c r="R361"/>
  <c r="P361"/>
  <c r="BI357"/>
  <c r="BH357"/>
  <c r="BG357"/>
  <c r="BF357"/>
  <c r="T357"/>
  <c r="R357"/>
  <c r="P357"/>
  <c r="BI353"/>
  <c r="BH353"/>
  <c r="BG353"/>
  <c r="BF353"/>
  <c r="T353"/>
  <c r="R353"/>
  <c r="P353"/>
  <c r="BI349"/>
  <c r="BH349"/>
  <c r="BG349"/>
  <c r="BF349"/>
  <c r="T349"/>
  <c r="R349"/>
  <c r="P349"/>
  <c r="BI345"/>
  <c r="BH345"/>
  <c r="BG345"/>
  <c r="BF345"/>
  <c r="T345"/>
  <c r="R345"/>
  <c r="P345"/>
  <c r="BI340"/>
  <c r="BH340"/>
  <c r="BG340"/>
  <c r="BF340"/>
  <c r="T340"/>
  <c r="R340"/>
  <c r="P340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3"/>
  <c r="BH323"/>
  <c r="BG323"/>
  <c r="BF323"/>
  <c r="T323"/>
  <c r="R323"/>
  <c r="P323"/>
  <c r="BI319"/>
  <c r="BH319"/>
  <c r="BG319"/>
  <c r="BF319"/>
  <c r="T319"/>
  <c r="R319"/>
  <c r="P319"/>
  <c r="BI315"/>
  <c r="BH315"/>
  <c r="BG315"/>
  <c r="BF315"/>
  <c r="T315"/>
  <c r="R315"/>
  <c r="P315"/>
  <c r="BI311"/>
  <c r="BH311"/>
  <c r="BG311"/>
  <c r="BF311"/>
  <c r="T311"/>
  <c r="R311"/>
  <c r="P311"/>
  <c r="BI307"/>
  <c r="BH307"/>
  <c r="BG307"/>
  <c r="BF307"/>
  <c r="T307"/>
  <c r="R307"/>
  <c r="P307"/>
  <c r="BI305"/>
  <c r="BH305"/>
  <c r="BG305"/>
  <c r="BF305"/>
  <c r="T305"/>
  <c r="R305"/>
  <c r="P305"/>
  <c r="BI301"/>
  <c r="BH301"/>
  <c r="BG301"/>
  <c r="BF301"/>
  <c r="T301"/>
  <c r="R301"/>
  <c r="P301"/>
  <c r="BI298"/>
  <c r="BH298"/>
  <c r="BG298"/>
  <c r="BF298"/>
  <c r="T298"/>
  <c r="R298"/>
  <c r="P298"/>
  <c r="BI294"/>
  <c r="BH294"/>
  <c r="BG294"/>
  <c r="BF294"/>
  <c r="T294"/>
  <c r="R294"/>
  <c r="P294"/>
  <c r="BI288"/>
  <c r="BH288"/>
  <c r="BG288"/>
  <c r="BF288"/>
  <c r="T288"/>
  <c r="R288"/>
  <c r="P288"/>
  <c r="BI284"/>
  <c r="BH284"/>
  <c r="BG284"/>
  <c r="BF284"/>
  <c r="T284"/>
  <c r="R284"/>
  <c r="P284"/>
  <c r="BI281"/>
  <c r="BH281"/>
  <c r="BG281"/>
  <c r="BF281"/>
  <c r="T281"/>
  <c r="R281"/>
  <c r="P281"/>
  <c r="BI277"/>
  <c r="BH277"/>
  <c r="BG277"/>
  <c r="BF277"/>
  <c r="T277"/>
  <c r="R277"/>
  <c r="P277"/>
  <c r="BI273"/>
  <c r="BH273"/>
  <c r="BG273"/>
  <c r="BF273"/>
  <c r="T273"/>
  <c r="R273"/>
  <c r="P273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8"/>
  <c r="BH258"/>
  <c r="BG258"/>
  <c r="BF258"/>
  <c r="T258"/>
  <c r="R258"/>
  <c r="P258"/>
  <c r="BI253"/>
  <c r="BH253"/>
  <c r="BG253"/>
  <c r="BF253"/>
  <c r="T253"/>
  <c r="R253"/>
  <c r="P253"/>
  <c r="BI250"/>
  <c r="BH250"/>
  <c r="BG250"/>
  <c r="BF250"/>
  <c r="T250"/>
  <c r="R250"/>
  <c r="P250"/>
  <c r="BI244"/>
  <c r="BH244"/>
  <c r="BG244"/>
  <c r="BF244"/>
  <c r="T244"/>
  <c r="R244"/>
  <c r="P244"/>
  <c r="BI240"/>
  <c r="BH240"/>
  <c r="BG240"/>
  <c r="BF240"/>
  <c r="T240"/>
  <c r="R240"/>
  <c r="P240"/>
  <c r="BI236"/>
  <c r="BH236"/>
  <c r="BG236"/>
  <c r="BF236"/>
  <c r="T236"/>
  <c r="R236"/>
  <c r="P236"/>
  <c r="BI232"/>
  <c r="BH232"/>
  <c r="BG232"/>
  <c r="BF232"/>
  <c r="T232"/>
  <c r="R232"/>
  <c r="P232"/>
  <c r="BI227"/>
  <c r="BH227"/>
  <c r="BG227"/>
  <c r="BF227"/>
  <c r="T227"/>
  <c r="R227"/>
  <c r="P227"/>
  <c r="BI223"/>
  <c r="BH223"/>
  <c r="BG223"/>
  <c r="BF223"/>
  <c r="T223"/>
  <c r="R223"/>
  <c r="P223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3"/>
  <c r="BH203"/>
  <c r="BG203"/>
  <c r="BF203"/>
  <c r="T203"/>
  <c r="R203"/>
  <c r="P203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68"/>
  <c r="BH168"/>
  <c r="BG168"/>
  <c r="BF168"/>
  <c r="T168"/>
  <c r="R168"/>
  <c r="P168"/>
  <c r="BI160"/>
  <c r="BH160"/>
  <c r="BG160"/>
  <c r="BF160"/>
  <c r="T160"/>
  <c r="R160"/>
  <c r="P160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J129"/>
  <c r="F128"/>
  <c r="F126"/>
  <c r="E124"/>
  <c r="J92"/>
  <c r="F91"/>
  <c r="F89"/>
  <c r="E87"/>
  <c r="J21"/>
  <c r="E21"/>
  <c r="J128"/>
  <c r="J20"/>
  <c r="J18"/>
  <c r="E18"/>
  <c r="F129"/>
  <c r="J17"/>
  <c r="J12"/>
  <c r="J89"/>
  <c r="E7"/>
  <c r="E122"/>
  <c i="16" r="T755"/>
  <c r="J37"/>
  <c r="J36"/>
  <c i="1" r="AY109"/>
  <c i="16" r="J35"/>
  <c i="1" r="AX109"/>
  <c i="16" r="BI797"/>
  <c r="BH797"/>
  <c r="BG797"/>
  <c r="BF797"/>
  <c r="T797"/>
  <c r="R797"/>
  <c r="P797"/>
  <c r="BI791"/>
  <c r="BH791"/>
  <c r="BG791"/>
  <c r="BF791"/>
  <c r="T791"/>
  <c r="R791"/>
  <c r="P791"/>
  <c r="BI785"/>
  <c r="BH785"/>
  <c r="BG785"/>
  <c r="BF785"/>
  <c r="T785"/>
  <c r="R785"/>
  <c r="P785"/>
  <c r="BI779"/>
  <c r="BH779"/>
  <c r="BG779"/>
  <c r="BF779"/>
  <c r="T779"/>
  <c r="R779"/>
  <c r="P779"/>
  <c r="BI773"/>
  <c r="BH773"/>
  <c r="BG773"/>
  <c r="BF773"/>
  <c r="T773"/>
  <c r="R773"/>
  <c r="P773"/>
  <c r="BI767"/>
  <c r="BH767"/>
  <c r="BG767"/>
  <c r="BF767"/>
  <c r="T767"/>
  <c r="R767"/>
  <c r="P767"/>
  <c r="BI762"/>
  <c r="BH762"/>
  <c r="BG762"/>
  <c r="BF762"/>
  <c r="T762"/>
  <c r="R762"/>
  <c r="P762"/>
  <c r="BI756"/>
  <c r="BH756"/>
  <c r="BG756"/>
  <c r="BF756"/>
  <c r="T756"/>
  <c r="R756"/>
  <c r="P756"/>
  <c r="BI752"/>
  <c r="BH752"/>
  <c r="BG752"/>
  <c r="BF752"/>
  <c r="T752"/>
  <c r="R752"/>
  <c r="P752"/>
  <c r="BI749"/>
  <c r="BH749"/>
  <c r="BG749"/>
  <c r="BF749"/>
  <c r="T749"/>
  <c r="R749"/>
  <c r="P749"/>
  <c r="BI743"/>
  <c r="BH743"/>
  <c r="BG743"/>
  <c r="BF743"/>
  <c r="T743"/>
  <c r="R743"/>
  <c r="P743"/>
  <c r="BI739"/>
  <c r="BH739"/>
  <c r="BG739"/>
  <c r="BF739"/>
  <c r="T739"/>
  <c r="R739"/>
  <c r="P739"/>
  <c r="BI736"/>
  <c r="BH736"/>
  <c r="BG736"/>
  <c r="BF736"/>
  <c r="T736"/>
  <c r="R736"/>
  <c r="P736"/>
  <c r="BI732"/>
  <c r="BH732"/>
  <c r="BG732"/>
  <c r="BF732"/>
  <c r="T732"/>
  <c r="R732"/>
  <c r="P732"/>
  <c r="BI728"/>
  <c r="BH728"/>
  <c r="BG728"/>
  <c r="BF728"/>
  <c r="T728"/>
  <c r="R728"/>
  <c r="P728"/>
  <c r="BI724"/>
  <c r="BH724"/>
  <c r="BG724"/>
  <c r="BF724"/>
  <c r="T724"/>
  <c r="R724"/>
  <c r="P724"/>
  <c r="BI721"/>
  <c r="BH721"/>
  <c r="BG721"/>
  <c r="BF721"/>
  <c r="T721"/>
  <c r="R721"/>
  <c r="P721"/>
  <c r="BI718"/>
  <c r="BH718"/>
  <c r="BG718"/>
  <c r="BF718"/>
  <c r="T718"/>
  <c r="R718"/>
  <c r="P718"/>
  <c r="BI710"/>
  <c r="BH710"/>
  <c r="BG710"/>
  <c r="BF710"/>
  <c r="T710"/>
  <c r="R710"/>
  <c r="P710"/>
  <c r="BI705"/>
  <c r="BH705"/>
  <c r="BG705"/>
  <c r="BF705"/>
  <c r="T705"/>
  <c r="R705"/>
  <c r="P705"/>
  <c r="BI701"/>
  <c r="BH701"/>
  <c r="BG701"/>
  <c r="BF701"/>
  <c r="T701"/>
  <c r="R701"/>
  <c r="P701"/>
  <c r="BI696"/>
  <c r="BH696"/>
  <c r="BG696"/>
  <c r="BF696"/>
  <c r="T696"/>
  <c r="R696"/>
  <c r="P696"/>
  <c r="BI693"/>
  <c r="BH693"/>
  <c r="BG693"/>
  <c r="BF693"/>
  <c r="T693"/>
  <c r="R693"/>
  <c r="P693"/>
  <c r="BI689"/>
  <c r="BH689"/>
  <c r="BG689"/>
  <c r="BF689"/>
  <c r="T689"/>
  <c r="R689"/>
  <c r="P689"/>
  <c r="BI685"/>
  <c r="BH685"/>
  <c r="BG685"/>
  <c r="BF685"/>
  <c r="T685"/>
  <c r="R685"/>
  <c r="P685"/>
  <c r="BI681"/>
  <c r="BH681"/>
  <c r="BG681"/>
  <c r="BF681"/>
  <c r="T681"/>
  <c r="R681"/>
  <c r="P681"/>
  <c r="BI677"/>
  <c r="BH677"/>
  <c r="BG677"/>
  <c r="BF677"/>
  <c r="T677"/>
  <c r="R677"/>
  <c r="P677"/>
  <c r="BI673"/>
  <c r="BH673"/>
  <c r="BG673"/>
  <c r="BF673"/>
  <c r="T673"/>
  <c r="R673"/>
  <c r="P673"/>
  <c r="BI668"/>
  <c r="BH668"/>
  <c r="BG668"/>
  <c r="BF668"/>
  <c r="T668"/>
  <c r="R668"/>
  <c r="P668"/>
  <c r="BI663"/>
  <c r="BH663"/>
  <c r="BG663"/>
  <c r="BF663"/>
  <c r="T663"/>
  <c r="R663"/>
  <c r="P663"/>
  <c r="BI659"/>
  <c r="BH659"/>
  <c r="BG659"/>
  <c r="BF659"/>
  <c r="T659"/>
  <c r="R659"/>
  <c r="P659"/>
  <c r="BI655"/>
  <c r="BH655"/>
  <c r="BG655"/>
  <c r="BF655"/>
  <c r="T655"/>
  <c r="R655"/>
  <c r="P655"/>
  <c r="BI651"/>
  <c r="BH651"/>
  <c r="BG651"/>
  <c r="BF651"/>
  <c r="T651"/>
  <c r="R651"/>
  <c r="P651"/>
  <c r="BI643"/>
  <c r="BH643"/>
  <c r="BG643"/>
  <c r="BF643"/>
  <c r="T643"/>
  <c r="R643"/>
  <c r="P643"/>
  <c r="BI638"/>
  <c r="BH638"/>
  <c r="BG638"/>
  <c r="BF638"/>
  <c r="T638"/>
  <c r="R638"/>
  <c r="P638"/>
  <c r="BI635"/>
  <c r="BH635"/>
  <c r="BG635"/>
  <c r="BF635"/>
  <c r="T635"/>
  <c r="R635"/>
  <c r="P635"/>
  <c r="BI630"/>
  <c r="BH630"/>
  <c r="BG630"/>
  <c r="BF630"/>
  <c r="T630"/>
  <c r="R630"/>
  <c r="P630"/>
  <c r="BI626"/>
  <c r="BH626"/>
  <c r="BG626"/>
  <c r="BF626"/>
  <c r="T626"/>
  <c r="R626"/>
  <c r="P626"/>
  <c r="BI623"/>
  <c r="BH623"/>
  <c r="BG623"/>
  <c r="BF623"/>
  <c r="T623"/>
  <c r="R623"/>
  <c r="P623"/>
  <c r="BI618"/>
  <c r="BH618"/>
  <c r="BG618"/>
  <c r="BF618"/>
  <c r="T618"/>
  <c r="R618"/>
  <c r="P618"/>
  <c r="BI612"/>
  <c r="BH612"/>
  <c r="BG612"/>
  <c r="BF612"/>
  <c r="T612"/>
  <c r="R612"/>
  <c r="P612"/>
  <c r="BI607"/>
  <c r="BH607"/>
  <c r="BG607"/>
  <c r="BF607"/>
  <c r="T607"/>
  <c r="R607"/>
  <c r="P607"/>
  <c r="BI600"/>
  <c r="BH600"/>
  <c r="BG600"/>
  <c r="BF600"/>
  <c r="T600"/>
  <c r="R600"/>
  <c r="P600"/>
  <c r="BI591"/>
  <c r="BH591"/>
  <c r="BG591"/>
  <c r="BF591"/>
  <c r="T591"/>
  <c r="R591"/>
  <c r="P591"/>
  <c r="BI587"/>
  <c r="BH587"/>
  <c r="BG587"/>
  <c r="BF587"/>
  <c r="T587"/>
  <c r="R587"/>
  <c r="P587"/>
  <c r="BI584"/>
  <c r="BH584"/>
  <c r="BG584"/>
  <c r="BF584"/>
  <c r="T584"/>
  <c r="R584"/>
  <c r="P584"/>
  <c r="BI580"/>
  <c r="BH580"/>
  <c r="BG580"/>
  <c r="BF580"/>
  <c r="T580"/>
  <c r="R580"/>
  <c r="P580"/>
  <c r="BI576"/>
  <c r="BH576"/>
  <c r="BG576"/>
  <c r="BF576"/>
  <c r="T576"/>
  <c r="R576"/>
  <c r="P576"/>
  <c r="BI572"/>
  <c r="BH572"/>
  <c r="BG572"/>
  <c r="BF572"/>
  <c r="T572"/>
  <c r="R572"/>
  <c r="P572"/>
  <c r="BI568"/>
  <c r="BH568"/>
  <c r="BG568"/>
  <c r="BF568"/>
  <c r="T568"/>
  <c r="R568"/>
  <c r="P568"/>
  <c r="BI563"/>
  <c r="BH563"/>
  <c r="BG563"/>
  <c r="BF563"/>
  <c r="T563"/>
  <c r="R563"/>
  <c r="P563"/>
  <c r="BI559"/>
  <c r="BH559"/>
  <c r="BG559"/>
  <c r="BF559"/>
  <c r="T559"/>
  <c r="R559"/>
  <c r="P559"/>
  <c r="BI555"/>
  <c r="BH555"/>
  <c r="BG555"/>
  <c r="BF555"/>
  <c r="T555"/>
  <c r="R555"/>
  <c r="P555"/>
  <c r="BI551"/>
  <c r="BH551"/>
  <c r="BG551"/>
  <c r="BF551"/>
  <c r="T551"/>
  <c r="R551"/>
  <c r="P551"/>
  <c r="BI548"/>
  <c r="BH548"/>
  <c r="BG548"/>
  <c r="BF548"/>
  <c r="T548"/>
  <c r="R548"/>
  <c r="P548"/>
  <c r="BI542"/>
  <c r="BH542"/>
  <c r="BG542"/>
  <c r="BF542"/>
  <c r="T542"/>
  <c r="R542"/>
  <c r="P542"/>
  <c r="BI538"/>
  <c r="BH538"/>
  <c r="BG538"/>
  <c r="BF538"/>
  <c r="T538"/>
  <c r="R538"/>
  <c r="P538"/>
  <c r="BI533"/>
  <c r="BH533"/>
  <c r="BG533"/>
  <c r="BF533"/>
  <c r="T533"/>
  <c r="R533"/>
  <c r="P533"/>
  <c r="BI529"/>
  <c r="BH529"/>
  <c r="BG529"/>
  <c r="BF529"/>
  <c r="T529"/>
  <c r="R529"/>
  <c r="P529"/>
  <c r="BI520"/>
  <c r="BH520"/>
  <c r="BG520"/>
  <c r="BF520"/>
  <c r="T520"/>
  <c r="R520"/>
  <c r="P520"/>
  <c r="BI511"/>
  <c r="BH511"/>
  <c r="BG511"/>
  <c r="BF511"/>
  <c r="T511"/>
  <c r="R511"/>
  <c r="P511"/>
  <c r="BI502"/>
  <c r="BH502"/>
  <c r="BG502"/>
  <c r="BF502"/>
  <c r="T502"/>
  <c r="R502"/>
  <c r="P502"/>
  <c r="BI499"/>
  <c r="BH499"/>
  <c r="BG499"/>
  <c r="BF499"/>
  <c r="T499"/>
  <c r="R499"/>
  <c r="P499"/>
  <c r="BI492"/>
  <c r="BH492"/>
  <c r="BG492"/>
  <c r="BF492"/>
  <c r="T492"/>
  <c r="T487"/>
  <c r="R492"/>
  <c r="R487"/>
  <c r="P492"/>
  <c r="P487"/>
  <c r="BI488"/>
  <c r="BH488"/>
  <c r="BG488"/>
  <c r="BF488"/>
  <c r="T488"/>
  <c r="R488"/>
  <c r="P488"/>
  <c r="BI483"/>
  <c r="BH483"/>
  <c r="BG483"/>
  <c r="BF483"/>
  <c r="T483"/>
  <c r="R483"/>
  <c r="P483"/>
  <c r="BI479"/>
  <c r="BH479"/>
  <c r="BG479"/>
  <c r="BF479"/>
  <c r="T479"/>
  <c r="R479"/>
  <c r="P479"/>
  <c r="BI475"/>
  <c r="BH475"/>
  <c r="BG475"/>
  <c r="BF475"/>
  <c r="T475"/>
  <c r="R475"/>
  <c r="P475"/>
  <c r="BI471"/>
  <c r="BH471"/>
  <c r="BG471"/>
  <c r="BF471"/>
  <c r="T471"/>
  <c r="T470"/>
  <c r="R471"/>
  <c r="R470"/>
  <c r="P471"/>
  <c r="P470"/>
  <c r="BI467"/>
  <c r="BH467"/>
  <c r="BG467"/>
  <c r="BF467"/>
  <c r="T467"/>
  <c r="R467"/>
  <c r="P467"/>
  <c r="BI462"/>
  <c r="BH462"/>
  <c r="BG462"/>
  <c r="BF462"/>
  <c r="T462"/>
  <c r="R462"/>
  <c r="P462"/>
  <c r="BI456"/>
  <c r="BH456"/>
  <c r="BG456"/>
  <c r="BF456"/>
  <c r="T456"/>
  <c r="R456"/>
  <c r="P456"/>
  <c r="BI451"/>
  <c r="BH451"/>
  <c r="BG451"/>
  <c r="BF451"/>
  <c r="T451"/>
  <c r="R451"/>
  <c r="P451"/>
  <c r="BI445"/>
  <c r="BH445"/>
  <c r="BG445"/>
  <c r="BF445"/>
  <c r="T445"/>
  <c r="R445"/>
  <c r="P445"/>
  <c r="BI439"/>
  <c r="BH439"/>
  <c r="BG439"/>
  <c r="BF439"/>
  <c r="T439"/>
  <c r="R439"/>
  <c r="P439"/>
  <c r="BI435"/>
  <c r="BH435"/>
  <c r="BG435"/>
  <c r="BF435"/>
  <c r="T435"/>
  <c r="R435"/>
  <c r="P435"/>
  <c r="BI431"/>
  <c r="BH431"/>
  <c r="BG431"/>
  <c r="BF431"/>
  <c r="T431"/>
  <c r="R431"/>
  <c r="P431"/>
  <c r="BI427"/>
  <c r="BH427"/>
  <c r="BG427"/>
  <c r="BF427"/>
  <c r="T427"/>
  <c r="R427"/>
  <c r="P427"/>
  <c r="BI423"/>
  <c r="BH423"/>
  <c r="BG423"/>
  <c r="BF423"/>
  <c r="T423"/>
  <c r="R423"/>
  <c r="P423"/>
  <c r="BI419"/>
  <c r="BH419"/>
  <c r="BG419"/>
  <c r="BF419"/>
  <c r="T419"/>
  <c r="R419"/>
  <c r="P419"/>
  <c r="BI415"/>
  <c r="BH415"/>
  <c r="BG415"/>
  <c r="BF415"/>
  <c r="T415"/>
  <c r="R415"/>
  <c r="P415"/>
  <c r="BI411"/>
  <c r="BH411"/>
  <c r="BG411"/>
  <c r="BF411"/>
  <c r="T411"/>
  <c r="R411"/>
  <c r="P411"/>
  <c r="BI407"/>
  <c r="BH407"/>
  <c r="BG407"/>
  <c r="BF407"/>
  <c r="T407"/>
  <c r="R407"/>
  <c r="P407"/>
  <c r="BI403"/>
  <c r="BH403"/>
  <c r="BG403"/>
  <c r="BF403"/>
  <c r="T403"/>
  <c r="R403"/>
  <c r="P403"/>
  <c r="BI399"/>
  <c r="BH399"/>
  <c r="BG399"/>
  <c r="BF399"/>
  <c r="T399"/>
  <c r="R399"/>
  <c r="P399"/>
  <c r="BI395"/>
  <c r="BH395"/>
  <c r="BG395"/>
  <c r="BF395"/>
  <c r="T395"/>
  <c r="R395"/>
  <c r="P395"/>
  <c r="BI387"/>
  <c r="BH387"/>
  <c r="BG387"/>
  <c r="BF387"/>
  <c r="T387"/>
  <c r="R387"/>
  <c r="P387"/>
  <c r="BI383"/>
  <c r="BH383"/>
  <c r="BG383"/>
  <c r="BF383"/>
  <c r="T383"/>
  <c r="R383"/>
  <c r="P383"/>
  <c r="BI377"/>
  <c r="BH377"/>
  <c r="BG377"/>
  <c r="BF377"/>
  <c r="T377"/>
  <c r="R377"/>
  <c r="P377"/>
  <c r="BI372"/>
  <c r="BH372"/>
  <c r="BG372"/>
  <c r="BF372"/>
  <c r="T372"/>
  <c r="R372"/>
  <c r="P372"/>
  <c r="BI368"/>
  <c r="BH368"/>
  <c r="BG368"/>
  <c r="BF368"/>
  <c r="T368"/>
  <c r="R368"/>
  <c r="P368"/>
  <c r="BI363"/>
  <c r="BH363"/>
  <c r="BG363"/>
  <c r="BF363"/>
  <c r="T363"/>
  <c r="R363"/>
  <c r="P363"/>
  <c r="BI359"/>
  <c r="BH359"/>
  <c r="BG359"/>
  <c r="BF359"/>
  <c r="T359"/>
  <c r="R359"/>
  <c r="P359"/>
  <c r="BI347"/>
  <c r="BH347"/>
  <c r="BG347"/>
  <c r="BF347"/>
  <c r="T347"/>
  <c r="R347"/>
  <c r="P347"/>
  <c r="BI343"/>
  <c r="BH343"/>
  <c r="BG343"/>
  <c r="BF343"/>
  <c r="T343"/>
  <c r="R343"/>
  <c r="P343"/>
  <c r="BI338"/>
  <c r="BH338"/>
  <c r="BG338"/>
  <c r="BF338"/>
  <c r="T338"/>
  <c r="R338"/>
  <c r="P338"/>
  <c r="BI333"/>
  <c r="BH333"/>
  <c r="BG333"/>
  <c r="BF333"/>
  <c r="T333"/>
  <c r="R333"/>
  <c r="P333"/>
  <c r="BI325"/>
  <c r="BH325"/>
  <c r="BG325"/>
  <c r="BF325"/>
  <c r="T325"/>
  <c r="R325"/>
  <c r="P325"/>
  <c r="BI322"/>
  <c r="BH322"/>
  <c r="BG322"/>
  <c r="BF322"/>
  <c r="T322"/>
  <c r="R322"/>
  <c r="P322"/>
  <c r="BI317"/>
  <c r="BH317"/>
  <c r="BG317"/>
  <c r="BF317"/>
  <c r="T317"/>
  <c r="R317"/>
  <c r="P317"/>
  <c r="BI313"/>
  <c r="BH313"/>
  <c r="BG313"/>
  <c r="BF313"/>
  <c r="T313"/>
  <c r="R313"/>
  <c r="P313"/>
  <c r="BI309"/>
  <c r="BH309"/>
  <c r="BG309"/>
  <c r="BF309"/>
  <c r="T309"/>
  <c r="R309"/>
  <c r="P309"/>
  <c r="BI304"/>
  <c r="BH304"/>
  <c r="BG304"/>
  <c r="BF304"/>
  <c r="T304"/>
  <c r="R304"/>
  <c r="P304"/>
  <c r="BI300"/>
  <c r="BH300"/>
  <c r="BG300"/>
  <c r="BF300"/>
  <c r="T300"/>
  <c r="R300"/>
  <c r="P300"/>
  <c r="BI297"/>
  <c r="BH297"/>
  <c r="BG297"/>
  <c r="BF297"/>
  <c r="T297"/>
  <c r="R297"/>
  <c r="P297"/>
  <c r="BI293"/>
  <c r="BH293"/>
  <c r="BG293"/>
  <c r="BF293"/>
  <c r="T293"/>
  <c r="R293"/>
  <c r="P293"/>
  <c r="BI289"/>
  <c r="BH289"/>
  <c r="BG289"/>
  <c r="BF289"/>
  <c r="T289"/>
  <c r="R289"/>
  <c r="P289"/>
  <c r="BI285"/>
  <c r="BH285"/>
  <c r="BG285"/>
  <c r="BF285"/>
  <c r="T285"/>
  <c r="R285"/>
  <c r="P285"/>
  <c r="BI281"/>
  <c r="BH281"/>
  <c r="BG281"/>
  <c r="BF281"/>
  <c r="T281"/>
  <c r="R281"/>
  <c r="P281"/>
  <c r="BI277"/>
  <c r="BH277"/>
  <c r="BG277"/>
  <c r="BF277"/>
  <c r="T277"/>
  <c r="R277"/>
  <c r="P277"/>
  <c r="BI273"/>
  <c r="BH273"/>
  <c r="BG273"/>
  <c r="BF273"/>
  <c r="T273"/>
  <c r="R273"/>
  <c r="P273"/>
  <c r="BI266"/>
  <c r="BH266"/>
  <c r="BG266"/>
  <c r="BF266"/>
  <c r="T266"/>
  <c r="R266"/>
  <c r="P266"/>
  <c r="BI262"/>
  <c r="BH262"/>
  <c r="BG262"/>
  <c r="BF262"/>
  <c r="T262"/>
  <c r="R262"/>
  <c r="P262"/>
  <c r="BI259"/>
  <c r="BH259"/>
  <c r="BG259"/>
  <c r="BF259"/>
  <c r="T259"/>
  <c r="R259"/>
  <c r="P259"/>
  <c r="BI255"/>
  <c r="BH255"/>
  <c r="BG255"/>
  <c r="BF255"/>
  <c r="T255"/>
  <c r="R255"/>
  <c r="P255"/>
  <c r="BI251"/>
  <c r="BH251"/>
  <c r="BG251"/>
  <c r="BF251"/>
  <c r="T251"/>
  <c r="R251"/>
  <c r="P251"/>
  <c r="BI247"/>
  <c r="BH247"/>
  <c r="BG247"/>
  <c r="BF247"/>
  <c r="T247"/>
  <c r="R247"/>
  <c r="P247"/>
  <c r="BI244"/>
  <c r="BH244"/>
  <c r="BG244"/>
  <c r="BF244"/>
  <c r="T244"/>
  <c r="R244"/>
  <c r="P244"/>
  <c r="BI239"/>
  <c r="BH239"/>
  <c r="BG239"/>
  <c r="BF239"/>
  <c r="T239"/>
  <c r="R239"/>
  <c r="P239"/>
  <c r="BI235"/>
  <c r="BH235"/>
  <c r="BG235"/>
  <c r="BF235"/>
  <c r="T235"/>
  <c r="R235"/>
  <c r="P235"/>
  <c r="BI232"/>
  <c r="BH232"/>
  <c r="BG232"/>
  <c r="BF232"/>
  <c r="T232"/>
  <c r="R232"/>
  <c r="P232"/>
  <c r="BI227"/>
  <c r="BH227"/>
  <c r="BG227"/>
  <c r="BF227"/>
  <c r="T227"/>
  <c r="R227"/>
  <c r="P227"/>
  <c r="BI223"/>
  <c r="BH223"/>
  <c r="BG223"/>
  <c r="BF223"/>
  <c r="T223"/>
  <c r="R223"/>
  <c r="P223"/>
  <c r="BI219"/>
  <c r="BH219"/>
  <c r="BG219"/>
  <c r="BF219"/>
  <c r="T219"/>
  <c r="R219"/>
  <c r="P219"/>
  <c r="BI214"/>
  <c r="BH214"/>
  <c r="BG214"/>
  <c r="BF214"/>
  <c r="T214"/>
  <c r="R214"/>
  <c r="P214"/>
  <c r="BI208"/>
  <c r="BH208"/>
  <c r="BG208"/>
  <c r="BF208"/>
  <c r="T208"/>
  <c r="R208"/>
  <c r="P208"/>
  <c r="BI204"/>
  <c r="BH204"/>
  <c r="BG204"/>
  <c r="BF204"/>
  <c r="T204"/>
  <c r="R204"/>
  <c r="P204"/>
  <c r="BI200"/>
  <c r="BH200"/>
  <c r="BG200"/>
  <c r="BF200"/>
  <c r="T200"/>
  <c r="R200"/>
  <c r="P200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39"/>
  <c r="BH139"/>
  <c r="BG139"/>
  <c r="BF139"/>
  <c r="T139"/>
  <c r="R139"/>
  <c r="P139"/>
  <c r="BI134"/>
  <c r="BH134"/>
  <c r="BG134"/>
  <c r="BF134"/>
  <c r="T134"/>
  <c r="R134"/>
  <c r="P134"/>
  <c r="J128"/>
  <c r="F127"/>
  <c r="F125"/>
  <c r="E123"/>
  <c r="J92"/>
  <c r="F91"/>
  <c r="F89"/>
  <c r="E87"/>
  <c r="J21"/>
  <c r="E21"/>
  <c r="J127"/>
  <c r="J20"/>
  <c r="J18"/>
  <c r="E18"/>
  <c r="F92"/>
  <c r="J17"/>
  <c r="J12"/>
  <c r="J125"/>
  <c r="E7"/>
  <c r="E121"/>
  <c i="15" r="J37"/>
  <c r="J36"/>
  <c i="1" r="AY108"/>
  <c i="15" r="J35"/>
  <c i="1" r="AX108"/>
  <c i="15" r="BI1099"/>
  <c r="BH1099"/>
  <c r="BG1099"/>
  <c r="BF1099"/>
  <c r="T1099"/>
  <c r="R1099"/>
  <c r="P1099"/>
  <c r="BI1096"/>
  <c r="BH1096"/>
  <c r="BG1096"/>
  <c r="BF1096"/>
  <c r="T1096"/>
  <c r="R1096"/>
  <c r="P1096"/>
  <c r="BI1090"/>
  <c r="BH1090"/>
  <c r="BG1090"/>
  <c r="BF1090"/>
  <c r="T1090"/>
  <c r="R1090"/>
  <c r="P1090"/>
  <c r="BI1084"/>
  <c r="BH1084"/>
  <c r="BG1084"/>
  <c r="BF1084"/>
  <c r="T1084"/>
  <c r="R1084"/>
  <c r="P1084"/>
  <c r="BI1079"/>
  <c r="BH1079"/>
  <c r="BG1079"/>
  <c r="BF1079"/>
  <c r="T1079"/>
  <c r="R1079"/>
  <c r="P1079"/>
  <c r="BI1075"/>
  <c r="BH1075"/>
  <c r="BG1075"/>
  <c r="BF1075"/>
  <c r="T1075"/>
  <c r="R1075"/>
  <c r="P1075"/>
  <c r="BI1071"/>
  <c r="BH1071"/>
  <c r="BG1071"/>
  <c r="BF1071"/>
  <c r="T1071"/>
  <c r="R1071"/>
  <c r="P1071"/>
  <c r="BI1068"/>
  <c r="BH1068"/>
  <c r="BG1068"/>
  <c r="BF1068"/>
  <c r="T1068"/>
  <c r="R1068"/>
  <c r="P1068"/>
  <c r="BI1064"/>
  <c r="BH1064"/>
  <c r="BG1064"/>
  <c r="BF1064"/>
  <c r="T1064"/>
  <c r="R1064"/>
  <c r="P1064"/>
  <c r="BI1058"/>
  <c r="BH1058"/>
  <c r="BG1058"/>
  <c r="BF1058"/>
  <c r="T1058"/>
  <c r="R1058"/>
  <c r="P1058"/>
  <c r="BI1054"/>
  <c r="BH1054"/>
  <c r="BG1054"/>
  <c r="BF1054"/>
  <c r="T1054"/>
  <c r="R1054"/>
  <c r="P1054"/>
  <c r="BI1051"/>
  <c r="BH1051"/>
  <c r="BG1051"/>
  <c r="BF1051"/>
  <c r="T1051"/>
  <c r="R1051"/>
  <c r="P1051"/>
  <c r="BI1048"/>
  <c r="BH1048"/>
  <c r="BG1048"/>
  <c r="BF1048"/>
  <c r="T1048"/>
  <c r="R1048"/>
  <c r="P1048"/>
  <c r="BI1040"/>
  <c r="BH1040"/>
  <c r="BG1040"/>
  <c r="BF1040"/>
  <c r="T1040"/>
  <c r="R1040"/>
  <c r="P1040"/>
  <c r="BI1035"/>
  <c r="BH1035"/>
  <c r="BG1035"/>
  <c r="BF1035"/>
  <c r="T1035"/>
  <c r="R1035"/>
  <c r="P1035"/>
  <c r="BI1031"/>
  <c r="BH1031"/>
  <c r="BG1031"/>
  <c r="BF1031"/>
  <c r="T1031"/>
  <c r="R1031"/>
  <c r="P1031"/>
  <c r="BI1026"/>
  <c r="BH1026"/>
  <c r="BG1026"/>
  <c r="BF1026"/>
  <c r="T1026"/>
  <c r="R1026"/>
  <c r="P1026"/>
  <c r="BI1023"/>
  <c r="BH1023"/>
  <c r="BG1023"/>
  <c r="BF1023"/>
  <c r="T1023"/>
  <c r="R1023"/>
  <c r="P1023"/>
  <c r="BI1019"/>
  <c r="BH1019"/>
  <c r="BG1019"/>
  <c r="BF1019"/>
  <c r="T1019"/>
  <c r="R1019"/>
  <c r="P1019"/>
  <c r="BI1015"/>
  <c r="BH1015"/>
  <c r="BG1015"/>
  <c r="BF1015"/>
  <c r="T1015"/>
  <c r="R1015"/>
  <c r="P1015"/>
  <c r="BI1011"/>
  <c r="BH1011"/>
  <c r="BG1011"/>
  <c r="BF1011"/>
  <c r="T1011"/>
  <c r="R1011"/>
  <c r="P1011"/>
  <c r="BI1007"/>
  <c r="BH1007"/>
  <c r="BG1007"/>
  <c r="BF1007"/>
  <c r="T1007"/>
  <c r="R1007"/>
  <c r="P1007"/>
  <c r="BI1003"/>
  <c r="BH1003"/>
  <c r="BG1003"/>
  <c r="BF1003"/>
  <c r="T1003"/>
  <c r="R1003"/>
  <c r="P1003"/>
  <c r="BI998"/>
  <c r="BH998"/>
  <c r="BG998"/>
  <c r="BF998"/>
  <c r="T998"/>
  <c r="R998"/>
  <c r="P998"/>
  <c r="BI994"/>
  <c r="BH994"/>
  <c r="BG994"/>
  <c r="BF994"/>
  <c r="T994"/>
  <c r="R994"/>
  <c r="P994"/>
  <c r="BI986"/>
  <c r="BH986"/>
  <c r="BG986"/>
  <c r="BF986"/>
  <c r="T986"/>
  <c r="R986"/>
  <c r="P986"/>
  <c r="BI980"/>
  <c r="BH980"/>
  <c r="BG980"/>
  <c r="BF980"/>
  <c r="T980"/>
  <c r="R980"/>
  <c r="P980"/>
  <c r="BI972"/>
  <c r="BH972"/>
  <c r="BG972"/>
  <c r="BF972"/>
  <c r="T972"/>
  <c r="R972"/>
  <c r="P972"/>
  <c r="BI964"/>
  <c r="BH964"/>
  <c r="BG964"/>
  <c r="BF964"/>
  <c r="T964"/>
  <c r="R964"/>
  <c r="P964"/>
  <c r="BI956"/>
  <c r="BH956"/>
  <c r="BG956"/>
  <c r="BF956"/>
  <c r="T956"/>
  <c r="R956"/>
  <c r="P956"/>
  <c r="BI950"/>
  <c r="BH950"/>
  <c r="BG950"/>
  <c r="BF950"/>
  <c r="T950"/>
  <c r="R950"/>
  <c r="P950"/>
  <c r="BI940"/>
  <c r="BH940"/>
  <c r="BG940"/>
  <c r="BF940"/>
  <c r="T940"/>
  <c r="R940"/>
  <c r="P940"/>
  <c r="BI934"/>
  <c r="BH934"/>
  <c r="BG934"/>
  <c r="BF934"/>
  <c r="T934"/>
  <c r="R934"/>
  <c r="P934"/>
  <c r="BI929"/>
  <c r="BH929"/>
  <c r="BG929"/>
  <c r="BF929"/>
  <c r="T929"/>
  <c r="R929"/>
  <c r="P929"/>
  <c r="BI925"/>
  <c r="BH925"/>
  <c r="BG925"/>
  <c r="BF925"/>
  <c r="T925"/>
  <c r="R925"/>
  <c r="P925"/>
  <c r="BI921"/>
  <c r="BH921"/>
  <c r="BG921"/>
  <c r="BF921"/>
  <c r="T921"/>
  <c r="R921"/>
  <c r="P921"/>
  <c r="BI917"/>
  <c r="BH917"/>
  <c r="BG917"/>
  <c r="BF917"/>
  <c r="T917"/>
  <c r="R917"/>
  <c r="P917"/>
  <c r="BI909"/>
  <c r="BH909"/>
  <c r="BG909"/>
  <c r="BF909"/>
  <c r="T909"/>
  <c r="R909"/>
  <c r="P909"/>
  <c r="BI905"/>
  <c r="BH905"/>
  <c r="BG905"/>
  <c r="BF905"/>
  <c r="T905"/>
  <c r="R905"/>
  <c r="P905"/>
  <c r="BI900"/>
  <c r="BH900"/>
  <c r="BG900"/>
  <c r="BF900"/>
  <c r="T900"/>
  <c r="R900"/>
  <c r="P900"/>
  <c r="BI895"/>
  <c r="BH895"/>
  <c r="BG895"/>
  <c r="BF895"/>
  <c r="T895"/>
  <c r="R895"/>
  <c r="P895"/>
  <c r="BI889"/>
  <c r="BH889"/>
  <c r="BG889"/>
  <c r="BF889"/>
  <c r="T889"/>
  <c r="R889"/>
  <c r="P889"/>
  <c r="BI884"/>
  <c r="BH884"/>
  <c r="BG884"/>
  <c r="BF884"/>
  <c r="T884"/>
  <c r="R884"/>
  <c r="P884"/>
  <c r="BI880"/>
  <c r="BH880"/>
  <c r="BG880"/>
  <c r="BF880"/>
  <c r="T880"/>
  <c r="R880"/>
  <c r="P880"/>
  <c r="BI877"/>
  <c r="BH877"/>
  <c r="BG877"/>
  <c r="BF877"/>
  <c r="T877"/>
  <c r="R877"/>
  <c r="P877"/>
  <c r="BI874"/>
  <c r="BH874"/>
  <c r="BG874"/>
  <c r="BF874"/>
  <c r="T874"/>
  <c r="R874"/>
  <c r="P874"/>
  <c r="BI870"/>
  <c r="BH870"/>
  <c r="BG870"/>
  <c r="BF870"/>
  <c r="T870"/>
  <c r="R870"/>
  <c r="P870"/>
  <c r="BI865"/>
  <c r="BH865"/>
  <c r="BG865"/>
  <c r="BF865"/>
  <c r="T865"/>
  <c r="R865"/>
  <c r="P865"/>
  <c r="BI861"/>
  <c r="BH861"/>
  <c r="BG861"/>
  <c r="BF861"/>
  <c r="T861"/>
  <c r="R861"/>
  <c r="P861"/>
  <c r="BI856"/>
  <c r="BH856"/>
  <c r="BG856"/>
  <c r="BF856"/>
  <c r="T856"/>
  <c r="R856"/>
  <c r="P856"/>
  <c r="BI851"/>
  <c r="BH851"/>
  <c r="BG851"/>
  <c r="BF851"/>
  <c r="T851"/>
  <c r="R851"/>
  <c r="P851"/>
  <c r="BI847"/>
  <c r="BH847"/>
  <c r="BG847"/>
  <c r="BF847"/>
  <c r="T847"/>
  <c r="R847"/>
  <c r="P847"/>
  <c r="BI841"/>
  <c r="BH841"/>
  <c r="BG841"/>
  <c r="BF841"/>
  <c r="T841"/>
  <c r="R841"/>
  <c r="P841"/>
  <c r="BI837"/>
  <c r="BH837"/>
  <c r="BG837"/>
  <c r="BF837"/>
  <c r="T837"/>
  <c r="R837"/>
  <c r="P837"/>
  <c r="BI833"/>
  <c r="BH833"/>
  <c r="BG833"/>
  <c r="BF833"/>
  <c r="T833"/>
  <c r="R833"/>
  <c r="P833"/>
  <c r="BI829"/>
  <c r="BH829"/>
  <c r="BG829"/>
  <c r="BF829"/>
  <c r="T829"/>
  <c r="R829"/>
  <c r="P829"/>
  <c r="BI825"/>
  <c r="BH825"/>
  <c r="BG825"/>
  <c r="BF825"/>
  <c r="T825"/>
  <c r="R825"/>
  <c r="P825"/>
  <c r="BI816"/>
  <c r="BH816"/>
  <c r="BG816"/>
  <c r="BF816"/>
  <c r="T816"/>
  <c r="R816"/>
  <c r="P816"/>
  <c r="BI809"/>
  <c r="BH809"/>
  <c r="BG809"/>
  <c r="BF809"/>
  <c r="T809"/>
  <c r="R809"/>
  <c r="P809"/>
  <c r="BI805"/>
  <c r="BH805"/>
  <c r="BG805"/>
  <c r="BF805"/>
  <c r="T805"/>
  <c r="R805"/>
  <c r="P805"/>
  <c r="BI801"/>
  <c r="BH801"/>
  <c r="BG801"/>
  <c r="BF801"/>
  <c r="T801"/>
  <c r="R801"/>
  <c r="P801"/>
  <c r="BI798"/>
  <c r="BH798"/>
  <c r="BG798"/>
  <c r="BF798"/>
  <c r="T798"/>
  <c r="R798"/>
  <c r="P798"/>
  <c r="BI794"/>
  <c r="BH794"/>
  <c r="BG794"/>
  <c r="BF794"/>
  <c r="T794"/>
  <c r="R794"/>
  <c r="P794"/>
  <c r="BI790"/>
  <c r="BH790"/>
  <c r="BG790"/>
  <c r="BF790"/>
  <c r="T790"/>
  <c r="R790"/>
  <c r="P790"/>
  <c r="BI786"/>
  <c r="BH786"/>
  <c r="BG786"/>
  <c r="BF786"/>
  <c r="T786"/>
  <c r="R786"/>
  <c r="P786"/>
  <c r="BI782"/>
  <c r="BH782"/>
  <c r="BG782"/>
  <c r="BF782"/>
  <c r="T782"/>
  <c r="R782"/>
  <c r="P782"/>
  <c r="BI777"/>
  <c r="BH777"/>
  <c r="BG777"/>
  <c r="BF777"/>
  <c r="T777"/>
  <c r="R777"/>
  <c r="P777"/>
  <c r="BI773"/>
  <c r="BH773"/>
  <c r="BG773"/>
  <c r="BF773"/>
  <c r="T773"/>
  <c r="R773"/>
  <c r="P773"/>
  <c r="BI769"/>
  <c r="BH769"/>
  <c r="BG769"/>
  <c r="BF769"/>
  <c r="T769"/>
  <c r="R769"/>
  <c r="P769"/>
  <c r="BI765"/>
  <c r="BH765"/>
  <c r="BG765"/>
  <c r="BF765"/>
  <c r="T765"/>
  <c r="R765"/>
  <c r="P765"/>
  <c r="BI761"/>
  <c r="BH761"/>
  <c r="BG761"/>
  <c r="BF761"/>
  <c r="T761"/>
  <c r="R761"/>
  <c r="P761"/>
  <c r="BI757"/>
  <c r="BH757"/>
  <c r="BG757"/>
  <c r="BF757"/>
  <c r="T757"/>
  <c r="R757"/>
  <c r="P757"/>
  <c r="BI753"/>
  <c r="BH753"/>
  <c r="BG753"/>
  <c r="BF753"/>
  <c r="T753"/>
  <c r="R753"/>
  <c r="P753"/>
  <c r="BI750"/>
  <c r="BH750"/>
  <c r="BG750"/>
  <c r="BF750"/>
  <c r="T750"/>
  <c r="R750"/>
  <c r="P750"/>
  <c r="BI744"/>
  <c r="BH744"/>
  <c r="BG744"/>
  <c r="BF744"/>
  <c r="T744"/>
  <c r="R744"/>
  <c r="P744"/>
  <c r="BI740"/>
  <c r="BH740"/>
  <c r="BG740"/>
  <c r="BF740"/>
  <c r="T740"/>
  <c r="R740"/>
  <c r="P740"/>
  <c r="BI736"/>
  <c r="BH736"/>
  <c r="BG736"/>
  <c r="BF736"/>
  <c r="T736"/>
  <c r="R736"/>
  <c r="P736"/>
  <c r="BI731"/>
  <c r="BH731"/>
  <c r="BG731"/>
  <c r="BF731"/>
  <c r="T731"/>
  <c r="R731"/>
  <c r="P731"/>
  <c r="BI723"/>
  <c r="BH723"/>
  <c r="BG723"/>
  <c r="BF723"/>
  <c r="T723"/>
  <c r="R723"/>
  <c r="P723"/>
  <c r="BI718"/>
  <c r="BH718"/>
  <c r="BG718"/>
  <c r="BF718"/>
  <c r="T718"/>
  <c r="R718"/>
  <c r="P718"/>
  <c r="BI710"/>
  <c r="BH710"/>
  <c r="BG710"/>
  <c r="BF710"/>
  <c r="T710"/>
  <c r="R710"/>
  <c r="P710"/>
  <c r="BI705"/>
  <c r="BH705"/>
  <c r="BG705"/>
  <c r="BF705"/>
  <c r="T705"/>
  <c r="R705"/>
  <c r="P705"/>
  <c r="BI695"/>
  <c r="BH695"/>
  <c r="BG695"/>
  <c r="BF695"/>
  <c r="T695"/>
  <c r="R695"/>
  <c r="P695"/>
  <c r="BI685"/>
  <c r="BH685"/>
  <c r="BG685"/>
  <c r="BF685"/>
  <c r="T685"/>
  <c r="R685"/>
  <c r="P685"/>
  <c r="BI681"/>
  <c r="BH681"/>
  <c r="BG681"/>
  <c r="BF681"/>
  <c r="T681"/>
  <c r="R681"/>
  <c r="P681"/>
  <c r="BI664"/>
  <c r="BH664"/>
  <c r="BG664"/>
  <c r="BF664"/>
  <c r="T664"/>
  <c r="R664"/>
  <c r="P664"/>
  <c r="BI647"/>
  <c r="BH647"/>
  <c r="BG647"/>
  <c r="BF647"/>
  <c r="T647"/>
  <c r="R647"/>
  <c r="P647"/>
  <c r="BI630"/>
  <c r="BH630"/>
  <c r="BG630"/>
  <c r="BF630"/>
  <c r="T630"/>
  <c r="R630"/>
  <c r="P630"/>
  <c r="BI627"/>
  <c r="BH627"/>
  <c r="BG627"/>
  <c r="BF627"/>
  <c r="T627"/>
  <c r="R627"/>
  <c r="P627"/>
  <c r="BI620"/>
  <c r="BH620"/>
  <c r="BG620"/>
  <c r="BF620"/>
  <c r="T620"/>
  <c r="T615"/>
  <c r="R620"/>
  <c r="R615"/>
  <c r="P620"/>
  <c r="P615"/>
  <c r="BI616"/>
  <c r="BH616"/>
  <c r="BG616"/>
  <c r="BF616"/>
  <c r="T616"/>
  <c r="R616"/>
  <c r="P616"/>
  <c r="BI611"/>
  <c r="BH611"/>
  <c r="BG611"/>
  <c r="BF611"/>
  <c r="T611"/>
  <c r="R611"/>
  <c r="P611"/>
  <c r="BI607"/>
  <c r="BH607"/>
  <c r="BG607"/>
  <c r="BF607"/>
  <c r="T607"/>
  <c r="R607"/>
  <c r="P607"/>
  <c r="BI603"/>
  <c r="BH603"/>
  <c r="BG603"/>
  <c r="BF603"/>
  <c r="T603"/>
  <c r="R603"/>
  <c r="P603"/>
  <c r="BI599"/>
  <c r="BH599"/>
  <c r="BG599"/>
  <c r="BF599"/>
  <c r="T599"/>
  <c r="R599"/>
  <c r="P599"/>
  <c r="BI594"/>
  <c r="BH594"/>
  <c r="BG594"/>
  <c r="BF594"/>
  <c r="T594"/>
  <c r="R594"/>
  <c r="P594"/>
  <c r="BI591"/>
  <c r="BH591"/>
  <c r="BG591"/>
  <c r="BF591"/>
  <c r="T591"/>
  <c r="R591"/>
  <c r="P591"/>
  <c r="BI587"/>
  <c r="BH587"/>
  <c r="BG587"/>
  <c r="BF587"/>
  <c r="T587"/>
  <c r="R587"/>
  <c r="P587"/>
  <c r="BI584"/>
  <c r="BH584"/>
  <c r="BG584"/>
  <c r="BF584"/>
  <c r="T584"/>
  <c r="R584"/>
  <c r="P584"/>
  <c r="BI580"/>
  <c r="BH580"/>
  <c r="BG580"/>
  <c r="BF580"/>
  <c r="T580"/>
  <c r="R580"/>
  <c r="P580"/>
  <c r="BI573"/>
  <c r="BH573"/>
  <c r="BG573"/>
  <c r="BF573"/>
  <c r="T573"/>
  <c r="R573"/>
  <c r="P573"/>
  <c r="BI569"/>
  <c r="BH569"/>
  <c r="BG569"/>
  <c r="BF569"/>
  <c r="T569"/>
  <c r="R569"/>
  <c r="P569"/>
  <c r="BI565"/>
  <c r="BH565"/>
  <c r="BG565"/>
  <c r="BF565"/>
  <c r="T565"/>
  <c r="R565"/>
  <c r="P565"/>
  <c r="BI559"/>
  <c r="BH559"/>
  <c r="BG559"/>
  <c r="BF559"/>
  <c r="T559"/>
  <c r="R559"/>
  <c r="P559"/>
  <c r="BI554"/>
  <c r="BH554"/>
  <c r="BG554"/>
  <c r="BF554"/>
  <c r="T554"/>
  <c r="R554"/>
  <c r="P554"/>
  <c r="BI548"/>
  <c r="BH548"/>
  <c r="BG548"/>
  <c r="BF548"/>
  <c r="T548"/>
  <c r="R548"/>
  <c r="P548"/>
  <c r="BI542"/>
  <c r="BH542"/>
  <c r="BG542"/>
  <c r="BF542"/>
  <c r="T542"/>
  <c r="R542"/>
  <c r="P542"/>
  <c r="BI536"/>
  <c r="BH536"/>
  <c r="BG536"/>
  <c r="BF536"/>
  <c r="T536"/>
  <c r="R536"/>
  <c r="P536"/>
  <c r="BI532"/>
  <c r="BH532"/>
  <c r="BG532"/>
  <c r="BF532"/>
  <c r="T532"/>
  <c r="R532"/>
  <c r="P532"/>
  <c r="BI529"/>
  <c r="BH529"/>
  <c r="BG529"/>
  <c r="BF529"/>
  <c r="T529"/>
  <c r="R529"/>
  <c r="P529"/>
  <c r="BI526"/>
  <c r="BH526"/>
  <c r="BG526"/>
  <c r="BF526"/>
  <c r="T526"/>
  <c r="R526"/>
  <c r="P526"/>
  <c r="BI522"/>
  <c r="BH522"/>
  <c r="BG522"/>
  <c r="BF522"/>
  <c r="T522"/>
  <c r="R522"/>
  <c r="P522"/>
  <c r="BI519"/>
  <c r="BH519"/>
  <c r="BG519"/>
  <c r="BF519"/>
  <c r="T519"/>
  <c r="R519"/>
  <c r="P519"/>
  <c r="BI515"/>
  <c r="BH515"/>
  <c r="BG515"/>
  <c r="BF515"/>
  <c r="T515"/>
  <c r="R515"/>
  <c r="P515"/>
  <c r="BI511"/>
  <c r="BH511"/>
  <c r="BG511"/>
  <c r="BF511"/>
  <c r="T511"/>
  <c r="R511"/>
  <c r="P511"/>
  <c r="BI507"/>
  <c r="BH507"/>
  <c r="BG507"/>
  <c r="BF507"/>
  <c r="T507"/>
  <c r="R507"/>
  <c r="P507"/>
  <c r="BI502"/>
  <c r="BH502"/>
  <c r="BG502"/>
  <c r="BF502"/>
  <c r="T502"/>
  <c r="R502"/>
  <c r="P502"/>
  <c r="BI498"/>
  <c r="BH498"/>
  <c r="BG498"/>
  <c r="BF498"/>
  <c r="T498"/>
  <c r="R498"/>
  <c r="P498"/>
  <c r="BI492"/>
  <c r="BH492"/>
  <c r="BG492"/>
  <c r="BF492"/>
  <c r="T492"/>
  <c r="R492"/>
  <c r="P492"/>
  <c r="BI488"/>
  <c r="BH488"/>
  <c r="BG488"/>
  <c r="BF488"/>
  <c r="T488"/>
  <c r="R488"/>
  <c r="P488"/>
  <c r="BI476"/>
  <c r="BH476"/>
  <c r="BG476"/>
  <c r="BF476"/>
  <c r="T476"/>
  <c r="R476"/>
  <c r="P476"/>
  <c r="BI473"/>
  <c r="BH473"/>
  <c r="BG473"/>
  <c r="BF473"/>
  <c r="T473"/>
  <c r="R473"/>
  <c r="P473"/>
  <c r="BI463"/>
  <c r="BH463"/>
  <c r="BG463"/>
  <c r="BF463"/>
  <c r="T463"/>
  <c r="R463"/>
  <c r="P463"/>
  <c r="BI460"/>
  <c r="BH460"/>
  <c r="BG460"/>
  <c r="BF460"/>
  <c r="T460"/>
  <c r="R460"/>
  <c r="P460"/>
  <c r="BI454"/>
  <c r="BH454"/>
  <c r="BG454"/>
  <c r="BF454"/>
  <c r="T454"/>
  <c r="R454"/>
  <c r="P454"/>
  <c r="BI451"/>
  <c r="BH451"/>
  <c r="BG451"/>
  <c r="BF451"/>
  <c r="T451"/>
  <c r="R451"/>
  <c r="P451"/>
  <c r="BI443"/>
  <c r="BH443"/>
  <c r="BG443"/>
  <c r="BF443"/>
  <c r="T443"/>
  <c r="R443"/>
  <c r="P443"/>
  <c r="BI439"/>
  <c r="BH439"/>
  <c r="BG439"/>
  <c r="BF439"/>
  <c r="T439"/>
  <c r="R439"/>
  <c r="P439"/>
  <c r="BI427"/>
  <c r="BH427"/>
  <c r="BG427"/>
  <c r="BF427"/>
  <c r="T427"/>
  <c r="R427"/>
  <c r="P427"/>
  <c r="BI423"/>
  <c r="BH423"/>
  <c r="BG423"/>
  <c r="BF423"/>
  <c r="T423"/>
  <c r="R423"/>
  <c r="P423"/>
  <c r="BI417"/>
  <c r="BH417"/>
  <c r="BG417"/>
  <c r="BF417"/>
  <c r="T417"/>
  <c r="R417"/>
  <c r="P417"/>
  <c r="BI411"/>
  <c r="BH411"/>
  <c r="BG411"/>
  <c r="BF411"/>
  <c r="T411"/>
  <c r="R411"/>
  <c r="P411"/>
  <c r="BI407"/>
  <c r="BH407"/>
  <c r="BG407"/>
  <c r="BF407"/>
  <c r="T407"/>
  <c r="R407"/>
  <c r="P407"/>
  <c r="BI403"/>
  <c r="BH403"/>
  <c r="BG403"/>
  <c r="BF403"/>
  <c r="T403"/>
  <c r="R403"/>
  <c r="P403"/>
  <c r="BI400"/>
  <c r="BH400"/>
  <c r="BG400"/>
  <c r="BF400"/>
  <c r="T400"/>
  <c r="R400"/>
  <c r="P400"/>
  <c r="BI395"/>
  <c r="BH395"/>
  <c r="BG395"/>
  <c r="BF395"/>
  <c r="T395"/>
  <c r="R395"/>
  <c r="P395"/>
  <c r="BI392"/>
  <c r="BH392"/>
  <c r="BG392"/>
  <c r="BF392"/>
  <c r="T392"/>
  <c r="R392"/>
  <c r="P392"/>
  <c r="BI388"/>
  <c r="BH388"/>
  <c r="BG388"/>
  <c r="BF388"/>
  <c r="T388"/>
  <c r="R388"/>
  <c r="P388"/>
  <c r="BI385"/>
  <c r="BH385"/>
  <c r="BG385"/>
  <c r="BF385"/>
  <c r="T385"/>
  <c r="R385"/>
  <c r="P385"/>
  <c r="BI381"/>
  <c r="BH381"/>
  <c r="BG381"/>
  <c r="BF381"/>
  <c r="T381"/>
  <c r="R381"/>
  <c r="P381"/>
  <c r="BI377"/>
  <c r="BH377"/>
  <c r="BG377"/>
  <c r="BF377"/>
  <c r="T377"/>
  <c r="R377"/>
  <c r="P377"/>
  <c r="BI369"/>
  <c r="BH369"/>
  <c r="BG369"/>
  <c r="BF369"/>
  <c r="T369"/>
  <c r="R369"/>
  <c r="P369"/>
  <c r="BI365"/>
  <c r="BH365"/>
  <c r="BG365"/>
  <c r="BF365"/>
  <c r="T365"/>
  <c r="R365"/>
  <c r="P365"/>
  <c r="BI360"/>
  <c r="BH360"/>
  <c r="BG360"/>
  <c r="BF360"/>
  <c r="T360"/>
  <c r="R360"/>
  <c r="P360"/>
  <c r="BI355"/>
  <c r="BH355"/>
  <c r="BG355"/>
  <c r="BF355"/>
  <c r="T355"/>
  <c r="R355"/>
  <c r="P355"/>
  <c r="BI351"/>
  <c r="BH351"/>
  <c r="BG351"/>
  <c r="BF351"/>
  <c r="T351"/>
  <c r="R351"/>
  <c r="P351"/>
  <c r="BI347"/>
  <c r="BH347"/>
  <c r="BG347"/>
  <c r="BF347"/>
  <c r="T347"/>
  <c r="R347"/>
  <c r="P347"/>
  <c r="BI344"/>
  <c r="BH344"/>
  <c r="BG344"/>
  <c r="BF344"/>
  <c r="T344"/>
  <c r="R344"/>
  <c r="P344"/>
  <c r="BI340"/>
  <c r="BH340"/>
  <c r="BG340"/>
  <c r="BF340"/>
  <c r="T340"/>
  <c r="R340"/>
  <c r="P340"/>
  <c r="BI336"/>
  <c r="BH336"/>
  <c r="BG336"/>
  <c r="BF336"/>
  <c r="T336"/>
  <c r="R336"/>
  <c r="P336"/>
  <c r="BI332"/>
  <c r="BH332"/>
  <c r="BG332"/>
  <c r="BF332"/>
  <c r="T332"/>
  <c r="R332"/>
  <c r="P332"/>
  <c r="BI328"/>
  <c r="BH328"/>
  <c r="BG328"/>
  <c r="BF328"/>
  <c r="T328"/>
  <c r="R328"/>
  <c r="P328"/>
  <c r="BI326"/>
  <c r="BH326"/>
  <c r="BG326"/>
  <c r="BF326"/>
  <c r="T326"/>
  <c r="R326"/>
  <c r="P326"/>
  <c r="BI322"/>
  <c r="BH322"/>
  <c r="BG322"/>
  <c r="BF322"/>
  <c r="T322"/>
  <c r="R322"/>
  <c r="P322"/>
  <c r="BI318"/>
  <c r="BH318"/>
  <c r="BG318"/>
  <c r="BF318"/>
  <c r="T318"/>
  <c r="R318"/>
  <c r="P318"/>
  <c r="BI315"/>
  <c r="BH315"/>
  <c r="BG315"/>
  <c r="BF315"/>
  <c r="T315"/>
  <c r="R315"/>
  <c r="P315"/>
  <c r="BI311"/>
  <c r="BH311"/>
  <c r="BG311"/>
  <c r="BF311"/>
  <c r="T311"/>
  <c r="R311"/>
  <c r="P311"/>
  <c r="BI308"/>
  <c r="BH308"/>
  <c r="BG308"/>
  <c r="BF308"/>
  <c r="T308"/>
  <c r="R308"/>
  <c r="P308"/>
  <c r="BI304"/>
  <c r="BH304"/>
  <c r="BG304"/>
  <c r="BF304"/>
  <c r="T304"/>
  <c r="R304"/>
  <c r="P304"/>
  <c r="BI298"/>
  <c r="BH298"/>
  <c r="BG298"/>
  <c r="BF298"/>
  <c r="T298"/>
  <c r="R298"/>
  <c r="P298"/>
  <c r="BI294"/>
  <c r="BH294"/>
  <c r="BG294"/>
  <c r="BF294"/>
  <c r="T294"/>
  <c r="R294"/>
  <c r="P294"/>
  <c r="BI291"/>
  <c r="BH291"/>
  <c r="BG291"/>
  <c r="BF291"/>
  <c r="T291"/>
  <c r="R291"/>
  <c r="P291"/>
  <c r="BI287"/>
  <c r="BH287"/>
  <c r="BG287"/>
  <c r="BF287"/>
  <c r="T287"/>
  <c r="R287"/>
  <c r="P287"/>
  <c r="BI283"/>
  <c r="BH283"/>
  <c r="BG283"/>
  <c r="BF283"/>
  <c r="T283"/>
  <c r="R283"/>
  <c r="P283"/>
  <c r="BI280"/>
  <c r="BH280"/>
  <c r="BG280"/>
  <c r="BF280"/>
  <c r="T280"/>
  <c r="R280"/>
  <c r="P280"/>
  <c r="BI275"/>
  <c r="BH275"/>
  <c r="BG275"/>
  <c r="BF275"/>
  <c r="T275"/>
  <c r="R275"/>
  <c r="P275"/>
  <c r="BI271"/>
  <c r="BH271"/>
  <c r="BG271"/>
  <c r="BF271"/>
  <c r="T271"/>
  <c r="R271"/>
  <c r="P271"/>
  <c r="BI268"/>
  <c r="BH268"/>
  <c r="BG268"/>
  <c r="BF268"/>
  <c r="T268"/>
  <c r="R268"/>
  <c r="P268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39"/>
  <c r="BH239"/>
  <c r="BG239"/>
  <c r="BF239"/>
  <c r="T239"/>
  <c r="R239"/>
  <c r="P239"/>
  <c r="BI235"/>
  <c r="BH235"/>
  <c r="BG235"/>
  <c r="BF235"/>
  <c r="T235"/>
  <c r="R235"/>
  <c r="P235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207"/>
  <c r="BH207"/>
  <c r="BG207"/>
  <c r="BF207"/>
  <c r="T207"/>
  <c r="R207"/>
  <c r="P207"/>
  <c r="BI203"/>
  <c r="BH203"/>
  <c r="BG203"/>
  <c r="BF203"/>
  <c r="T203"/>
  <c r="R203"/>
  <c r="P203"/>
  <c r="BI199"/>
  <c r="BH199"/>
  <c r="BG199"/>
  <c r="BF199"/>
  <c r="T199"/>
  <c r="R199"/>
  <c r="P199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1"/>
  <c r="BH171"/>
  <c r="BG171"/>
  <c r="BF171"/>
  <c r="T171"/>
  <c r="R171"/>
  <c r="P171"/>
  <c r="BI163"/>
  <c r="BH163"/>
  <c r="BG163"/>
  <c r="BF163"/>
  <c r="T163"/>
  <c r="R163"/>
  <c r="P163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J128"/>
  <c r="F127"/>
  <c r="F125"/>
  <c r="E123"/>
  <c r="J92"/>
  <c r="F91"/>
  <c r="F89"/>
  <c r="E87"/>
  <c r="J21"/>
  <c r="E21"/>
  <c r="J127"/>
  <c r="J20"/>
  <c r="J18"/>
  <c r="E18"/>
  <c r="F92"/>
  <c r="J17"/>
  <c r="J12"/>
  <c r="J125"/>
  <c r="E7"/>
  <c r="E85"/>
  <c i="14" r="J37"/>
  <c r="J36"/>
  <c i="1" r="AY107"/>
  <c i="14" r="J35"/>
  <c i="1" r="AX107"/>
  <c i="14" r="BI809"/>
  <c r="BH809"/>
  <c r="BG809"/>
  <c r="BF809"/>
  <c r="T809"/>
  <c r="R809"/>
  <c r="P809"/>
  <c r="BI804"/>
  <c r="BH804"/>
  <c r="BG804"/>
  <c r="BF804"/>
  <c r="T804"/>
  <c r="R804"/>
  <c r="P804"/>
  <c r="BI798"/>
  <c r="BH798"/>
  <c r="BG798"/>
  <c r="BF798"/>
  <c r="T798"/>
  <c r="R798"/>
  <c r="P798"/>
  <c r="BI792"/>
  <c r="BH792"/>
  <c r="BG792"/>
  <c r="BF792"/>
  <c r="T792"/>
  <c r="R792"/>
  <c r="P792"/>
  <c r="BI786"/>
  <c r="BH786"/>
  <c r="BG786"/>
  <c r="BF786"/>
  <c r="T786"/>
  <c r="R786"/>
  <c r="P786"/>
  <c r="BI780"/>
  <c r="BH780"/>
  <c r="BG780"/>
  <c r="BF780"/>
  <c r="T780"/>
  <c r="R780"/>
  <c r="P780"/>
  <c r="BI775"/>
  <c r="BH775"/>
  <c r="BG775"/>
  <c r="BF775"/>
  <c r="T775"/>
  <c r="R775"/>
  <c r="P775"/>
  <c r="BI769"/>
  <c r="BH769"/>
  <c r="BG769"/>
  <c r="BF769"/>
  <c r="T769"/>
  <c r="R769"/>
  <c r="P769"/>
  <c r="BI763"/>
  <c r="BH763"/>
  <c r="BG763"/>
  <c r="BF763"/>
  <c r="T763"/>
  <c r="R763"/>
  <c r="P763"/>
  <c r="BI757"/>
  <c r="BH757"/>
  <c r="BG757"/>
  <c r="BF757"/>
  <c r="T757"/>
  <c r="R757"/>
  <c r="P757"/>
  <c r="BI752"/>
  <c r="BH752"/>
  <c r="BG752"/>
  <c r="BF752"/>
  <c r="T752"/>
  <c r="R752"/>
  <c r="P752"/>
  <c r="BI749"/>
  <c r="BH749"/>
  <c r="BG749"/>
  <c r="BF749"/>
  <c r="T749"/>
  <c r="R749"/>
  <c r="P749"/>
  <c r="BI745"/>
  <c r="BH745"/>
  <c r="BG745"/>
  <c r="BF745"/>
  <c r="T745"/>
  <c r="R745"/>
  <c r="P745"/>
  <c r="BI742"/>
  <c r="BH742"/>
  <c r="BG742"/>
  <c r="BF742"/>
  <c r="T742"/>
  <c r="R742"/>
  <c r="P742"/>
  <c r="BI738"/>
  <c r="BH738"/>
  <c r="BG738"/>
  <c r="BF738"/>
  <c r="T738"/>
  <c r="R738"/>
  <c r="P738"/>
  <c r="BI734"/>
  <c r="BH734"/>
  <c r="BG734"/>
  <c r="BF734"/>
  <c r="T734"/>
  <c r="R734"/>
  <c r="P734"/>
  <c r="BI731"/>
  <c r="BH731"/>
  <c r="BG731"/>
  <c r="BF731"/>
  <c r="T731"/>
  <c r="R731"/>
  <c r="P731"/>
  <c r="BI727"/>
  <c r="BH727"/>
  <c r="BG727"/>
  <c r="BF727"/>
  <c r="T727"/>
  <c r="R727"/>
  <c r="P727"/>
  <c r="BI718"/>
  <c r="BH718"/>
  <c r="BG718"/>
  <c r="BF718"/>
  <c r="T718"/>
  <c r="R718"/>
  <c r="P718"/>
  <c r="BI715"/>
  <c r="BH715"/>
  <c r="BG715"/>
  <c r="BF715"/>
  <c r="T715"/>
  <c r="R715"/>
  <c r="P715"/>
  <c r="BI711"/>
  <c r="BH711"/>
  <c r="BG711"/>
  <c r="BF711"/>
  <c r="T711"/>
  <c r="R711"/>
  <c r="P711"/>
  <c r="BI706"/>
  <c r="BH706"/>
  <c r="BG706"/>
  <c r="BF706"/>
  <c r="T706"/>
  <c r="R706"/>
  <c r="P706"/>
  <c r="BI702"/>
  <c r="BH702"/>
  <c r="BG702"/>
  <c r="BF702"/>
  <c r="T702"/>
  <c r="R702"/>
  <c r="P702"/>
  <c r="BI697"/>
  <c r="BH697"/>
  <c r="BG697"/>
  <c r="BF697"/>
  <c r="T697"/>
  <c r="R697"/>
  <c r="P697"/>
  <c r="BI694"/>
  <c r="BH694"/>
  <c r="BG694"/>
  <c r="BF694"/>
  <c r="T694"/>
  <c r="R694"/>
  <c r="P694"/>
  <c r="BI690"/>
  <c r="BH690"/>
  <c r="BG690"/>
  <c r="BF690"/>
  <c r="T690"/>
  <c r="R690"/>
  <c r="P690"/>
  <c r="BI686"/>
  <c r="BH686"/>
  <c r="BG686"/>
  <c r="BF686"/>
  <c r="T686"/>
  <c r="R686"/>
  <c r="P686"/>
  <c r="BI677"/>
  <c r="BH677"/>
  <c r="BG677"/>
  <c r="BF677"/>
  <c r="T677"/>
  <c r="R677"/>
  <c r="P677"/>
  <c r="BI673"/>
  <c r="BH673"/>
  <c r="BG673"/>
  <c r="BF673"/>
  <c r="T673"/>
  <c r="R673"/>
  <c r="P673"/>
  <c r="BI668"/>
  <c r="BH668"/>
  <c r="BG668"/>
  <c r="BF668"/>
  <c r="T668"/>
  <c r="R668"/>
  <c r="P668"/>
  <c r="BI664"/>
  <c r="BH664"/>
  <c r="BG664"/>
  <c r="BF664"/>
  <c r="T664"/>
  <c r="R664"/>
  <c r="P664"/>
  <c r="BI659"/>
  <c r="BH659"/>
  <c r="BG659"/>
  <c r="BF659"/>
  <c r="T659"/>
  <c r="R659"/>
  <c r="P659"/>
  <c r="BI654"/>
  <c r="BH654"/>
  <c r="BG654"/>
  <c r="BF654"/>
  <c r="T654"/>
  <c r="T653"/>
  <c r="R654"/>
  <c r="R653"/>
  <c r="P654"/>
  <c r="P653"/>
  <c r="BI650"/>
  <c r="BH650"/>
  <c r="BG650"/>
  <c r="BF650"/>
  <c r="T650"/>
  <c r="R650"/>
  <c r="P650"/>
  <c r="BI645"/>
  <c r="BH645"/>
  <c r="BG645"/>
  <c r="BF645"/>
  <c r="T645"/>
  <c r="R645"/>
  <c r="P645"/>
  <c r="BI641"/>
  <c r="BH641"/>
  <c r="BG641"/>
  <c r="BF641"/>
  <c r="T641"/>
  <c r="R641"/>
  <c r="P641"/>
  <c r="BI633"/>
  <c r="BH633"/>
  <c r="BG633"/>
  <c r="BF633"/>
  <c r="T633"/>
  <c r="R633"/>
  <c r="P633"/>
  <c r="BI629"/>
  <c r="BH629"/>
  <c r="BG629"/>
  <c r="BF629"/>
  <c r="T629"/>
  <c r="R629"/>
  <c r="P629"/>
  <c r="BI624"/>
  <c r="BH624"/>
  <c r="BG624"/>
  <c r="BF624"/>
  <c r="T624"/>
  <c r="R624"/>
  <c r="P624"/>
  <c r="BI619"/>
  <c r="BH619"/>
  <c r="BG619"/>
  <c r="BF619"/>
  <c r="T619"/>
  <c r="R619"/>
  <c r="P619"/>
  <c r="BI613"/>
  <c r="BH613"/>
  <c r="BG613"/>
  <c r="BF613"/>
  <c r="T613"/>
  <c r="T612"/>
  <c r="R613"/>
  <c r="R612"/>
  <c r="P613"/>
  <c r="P612"/>
  <c r="BI606"/>
  <c r="BH606"/>
  <c r="BG606"/>
  <c r="BF606"/>
  <c r="T606"/>
  <c r="R606"/>
  <c r="P606"/>
  <c r="BI602"/>
  <c r="BH602"/>
  <c r="BG602"/>
  <c r="BF602"/>
  <c r="T602"/>
  <c r="R602"/>
  <c r="P602"/>
  <c r="BI598"/>
  <c r="BH598"/>
  <c r="BG598"/>
  <c r="BF598"/>
  <c r="T598"/>
  <c r="R598"/>
  <c r="P598"/>
  <c r="BI593"/>
  <c r="BH593"/>
  <c r="BG593"/>
  <c r="BF593"/>
  <c r="T593"/>
  <c r="R593"/>
  <c r="P593"/>
  <c r="BI587"/>
  <c r="BH587"/>
  <c r="BG587"/>
  <c r="BF587"/>
  <c r="T587"/>
  <c r="R587"/>
  <c r="P587"/>
  <c r="BI583"/>
  <c r="BH583"/>
  <c r="BG583"/>
  <c r="BF583"/>
  <c r="T583"/>
  <c r="R583"/>
  <c r="P583"/>
  <c r="BI579"/>
  <c r="BH579"/>
  <c r="BG579"/>
  <c r="BF579"/>
  <c r="T579"/>
  <c r="R579"/>
  <c r="P579"/>
  <c r="BI575"/>
  <c r="BH575"/>
  <c r="BG575"/>
  <c r="BF575"/>
  <c r="T575"/>
  <c r="R575"/>
  <c r="P575"/>
  <c r="BI571"/>
  <c r="BH571"/>
  <c r="BG571"/>
  <c r="BF571"/>
  <c r="T571"/>
  <c r="R571"/>
  <c r="P571"/>
  <c r="BI567"/>
  <c r="BH567"/>
  <c r="BG567"/>
  <c r="BF567"/>
  <c r="T567"/>
  <c r="R567"/>
  <c r="P567"/>
  <c r="BI562"/>
  <c r="BH562"/>
  <c r="BG562"/>
  <c r="BF562"/>
  <c r="T562"/>
  <c r="R562"/>
  <c r="P562"/>
  <c r="BI558"/>
  <c r="BH558"/>
  <c r="BG558"/>
  <c r="BF558"/>
  <c r="T558"/>
  <c r="R558"/>
  <c r="P558"/>
  <c r="BI553"/>
  <c r="BH553"/>
  <c r="BG553"/>
  <c r="BF553"/>
  <c r="T553"/>
  <c r="R553"/>
  <c r="P553"/>
  <c r="BI549"/>
  <c r="BH549"/>
  <c r="BG549"/>
  <c r="BF549"/>
  <c r="T549"/>
  <c r="R549"/>
  <c r="P549"/>
  <c r="BI546"/>
  <c r="BH546"/>
  <c r="BG546"/>
  <c r="BF546"/>
  <c r="T546"/>
  <c r="R546"/>
  <c r="P546"/>
  <c r="BI541"/>
  <c r="BH541"/>
  <c r="BG541"/>
  <c r="BF541"/>
  <c r="T541"/>
  <c r="R541"/>
  <c r="P541"/>
  <c r="BI536"/>
  <c r="BH536"/>
  <c r="BG536"/>
  <c r="BF536"/>
  <c r="T536"/>
  <c r="R536"/>
  <c r="P536"/>
  <c r="BI532"/>
  <c r="BH532"/>
  <c r="BG532"/>
  <c r="BF532"/>
  <c r="T532"/>
  <c r="R532"/>
  <c r="P532"/>
  <c r="BI528"/>
  <c r="BH528"/>
  <c r="BG528"/>
  <c r="BF528"/>
  <c r="T528"/>
  <c r="R528"/>
  <c r="P528"/>
  <c r="BI524"/>
  <c r="BH524"/>
  <c r="BG524"/>
  <c r="BF524"/>
  <c r="T524"/>
  <c r="R524"/>
  <c r="P524"/>
  <c r="BI520"/>
  <c r="BH520"/>
  <c r="BG520"/>
  <c r="BF520"/>
  <c r="T520"/>
  <c r="R520"/>
  <c r="P520"/>
  <c r="BI516"/>
  <c r="BH516"/>
  <c r="BG516"/>
  <c r="BF516"/>
  <c r="T516"/>
  <c r="R516"/>
  <c r="P516"/>
  <c r="BI512"/>
  <c r="BH512"/>
  <c r="BG512"/>
  <c r="BF512"/>
  <c r="T512"/>
  <c r="R512"/>
  <c r="P512"/>
  <c r="BI508"/>
  <c r="BH508"/>
  <c r="BG508"/>
  <c r="BF508"/>
  <c r="T508"/>
  <c r="R508"/>
  <c r="P508"/>
  <c r="BI502"/>
  <c r="BH502"/>
  <c r="BG502"/>
  <c r="BF502"/>
  <c r="T502"/>
  <c r="R502"/>
  <c r="P502"/>
  <c r="BI499"/>
  <c r="BH499"/>
  <c r="BG499"/>
  <c r="BF499"/>
  <c r="T499"/>
  <c r="R499"/>
  <c r="P499"/>
  <c r="BI495"/>
  <c r="BH495"/>
  <c r="BG495"/>
  <c r="BF495"/>
  <c r="T495"/>
  <c r="R495"/>
  <c r="P495"/>
  <c r="BI492"/>
  <c r="BH492"/>
  <c r="BG492"/>
  <c r="BF492"/>
  <c r="T492"/>
  <c r="R492"/>
  <c r="P492"/>
  <c r="BI488"/>
  <c r="BH488"/>
  <c r="BG488"/>
  <c r="BF488"/>
  <c r="T488"/>
  <c r="R488"/>
  <c r="P488"/>
  <c r="BI484"/>
  <c r="BH484"/>
  <c r="BG484"/>
  <c r="BF484"/>
  <c r="T484"/>
  <c r="R484"/>
  <c r="P484"/>
  <c r="BI482"/>
  <c r="BH482"/>
  <c r="BG482"/>
  <c r="BF482"/>
  <c r="T482"/>
  <c r="R482"/>
  <c r="P482"/>
  <c r="BI478"/>
  <c r="BH478"/>
  <c r="BG478"/>
  <c r="BF478"/>
  <c r="T478"/>
  <c r="R478"/>
  <c r="P478"/>
  <c r="BI474"/>
  <c r="BH474"/>
  <c r="BG474"/>
  <c r="BF474"/>
  <c r="T474"/>
  <c r="R474"/>
  <c r="P474"/>
  <c r="BI469"/>
  <c r="BH469"/>
  <c r="BG469"/>
  <c r="BF469"/>
  <c r="T469"/>
  <c r="R469"/>
  <c r="P469"/>
  <c r="BI464"/>
  <c r="BH464"/>
  <c r="BG464"/>
  <c r="BF464"/>
  <c r="T464"/>
  <c r="R464"/>
  <c r="P464"/>
  <c r="BI460"/>
  <c r="BH460"/>
  <c r="BG460"/>
  <c r="BF460"/>
  <c r="T460"/>
  <c r="R460"/>
  <c r="P460"/>
  <c r="BI456"/>
  <c r="BH456"/>
  <c r="BG456"/>
  <c r="BF456"/>
  <c r="T456"/>
  <c r="R456"/>
  <c r="P456"/>
  <c r="BI452"/>
  <c r="BH452"/>
  <c r="BG452"/>
  <c r="BF452"/>
  <c r="T452"/>
  <c r="R452"/>
  <c r="P452"/>
  <c r="BI447"/>
  <c r="BH447"/>
  <c r="BG447"/>
  <c r="BF447"/>
  <c r="T447"/>
  <c r="R447"/>
  <c r="P447"/>
  <c r="BI443"/>
  <c r="BH443"/>
  <c r="BG443"/>
  <c r="BF443"/>
  <c r="T443"/>
  <c r="R443"/>
  <c r="P443"/>
  <c r="BI440"/>
  <c r="BH440"/>
  <c r="BG440"/>
  <c r="BF440"/>
  <c r="T440"/>
  <c r="R440"/>
  <c r="P440"/>
  <c r="BI433"/>
  <c r="BH433"/>
  <c r="BG433"/>
  <c r="BF433"/>
  <c r="T433"/>
  <c r="R433"/>
  <c r="P433"/>
  <c r="BI429"/>
  <c r="BH429"/>
  <c r="BG429"/>
  <c r="BF429"/>
  <c r="T429"/>
  <c r="R429"/>
  <c r="P429"/>
  <c r="BI424"/>
  <c r="BH424"/>
  <c r="BG424"/>
  <c r="BF424"/>
  <c r="T424"/>
  <c r="R424"/>
  <c r="P424"/>
  <c r="BI419"/>
  <c r="BH419"/>
  <c r="BG419"/>
  <c r="BF419"/>
  <c r="T419"/>
  <c r="R419"/>
  <c r="P419"/>
  <c r="BI415"/>
  <c r="BH415"/>
  <c r="BG415"/>
  <c r="BF415"/>
  <c r="T415"/>
  <c r="R415"/>
  <c r="P415"/>
  <c r="BI409"/>
  <c r="BH409"/>
  <c r="BG409"/>
  <c r="BF409"/>
  <c r="T409"/>
  <c r="R409"/>
  <c r="P409"/>
  <c r="BI403"/>
  <c r="BH403"/>
  <c r="BG403"/>
  <c r="BF403"/>
  <c r="T403"/>
  <c r="R403"/>
  <c r="P403"/>
  <c r="BI397"/>
  <c r="BH397"/>
  <c r="BG397"/>
  <c r="BF397"/>
  <c r="T397"/>
  <c r="R397"/>
  <c r="P397"/>
  <c r="BI393"/>
  <c r="BH393"/>
  <c r="BG393"/>
  <c r="BF393"/>
  <c r="T393"/>
  <c r="R393"/>
  <c r="P393"/>
  <c r="BI387"/>
  <c r="BH387"/>
  <c r="BG387"/>
  <c r="BF387"/>
  <c r="T387"/>
  <c r="R387"/>
  <c r="P387"/>
  <c r="BI381"/>
  <c r="BH381"/>
  <c r="BG381"/>
  <c r="BF381"/>
  <c r="T381"/>
  <c r="R381"/>
  <c r="P381"/>
  <c r="BI376"/>
  <c r="BH376"/>
  <c r="BG376"/>
  <c r="BF376"/>
  <c r="T376"/>
  <c r="R376"/>
  <c r="P376"/>
  <c r="BI370"/>
  <c r="BH370"/>
  <c r="BG370"/>
  <c r="BF370"/>
  <c r="T370"/>
  <c r="R370"/>
  <c r="P370"/>
  <c r="BI366"/>
  <c r="BH366"/>
  <c r="BG366"/>
  <c r="BF366"/>
  <c r="T366"/>
  <c r="R366"/>
  <c r="P366"/>
  <c r="BI362"/>
  <c r="BH362"/>
  <c r="BG362"/>
  <c r="BF362"/>
  <c r="T362"/>
  <c r="R362"/>
  <c r="P362"/>
  <c r="BI355"/>
  <c r="BH355"/>
  <c r="BG355"/>
  <c r="BF355"/>
  <c r="T355"/>
  <c r="R355"/>
  <c r="P355"/>
  <c r="BI351"/>
  <c r="BH351"/>
  <c r="BG351"/>
  <c r="BF351"/>
  <c r="T351"/>
  <c r="R351"/>
  <c r="P351"/>
  <c r="BI347"/>
  <c r="BH347"/>
  <c r="BG347"/>
  <c r="BF347"/>
  <c r="T347"/>
  <c r="R347"/>
  <c r="P347"/>
  <c r="BI344"/>
  <c r="BH344"/>
  <c r="BG344"/>
  <c r="BF344"/>
  <c r="T344"/>
  <c r="R344"/>
  <c r="P344"/>
  <c r="BI340"/>
  <c r="BH340"/>
  <c r="BG340"/>
  <c r="BF340"/>
  <c r="T340"/>
  <c r="R340"/>
  <c r="P340"/>
  <c r="BI336"/>
  <c r="BH336"/>
  <c r="BG336"/>
  <c r="BF336"/>
  <c r="T336"/>
  <c r="R336"/>
  <c r="P336"/>
  <c r="BI333"/>
  <c r="BH333"/>
  <c r="BG333"/>
  <c r="BF333"/>
  <c r="T333"/>
  <c r="R333"/>
  <c r="P333"/>
  <c r="BI329"/>
  <c r="BH329"/>
  <c r="BG329"/>
  <c r="BF329"/>
  <c r="T329"/>
  <c r="R329"/>
  <c r="P329"/>
  <c r="BI325"/>
  <c r="BH325"/>
  <c r="BG325"/>
  <c r="BF325"/>
  <c r="T325"/>
  <c r="R325"/>
  <c r="P325"/>
  <c r="BI320"/>
  <c r="BH320"/>
  <c r="BG320"/>
  <c r="BF320"/>
  <c r="T320"/>
  <c r="R320"/>
  <c r="P320"/>
  <c r="BI316"/>
  <c r="BH316"/>
  <c r="BG316"/>
  <c r="BF316"/>
  <c r="T316"/>
  <c r="R316"/>
  <c r="P316"/>
  <c r="BI312"/>
  <c r="BH312"/>
  <c r="BG312"/>
  <c r="BF312"/>
  <c r="T312"/>
  <c r="R312"/>
  <c r="P312"/>
  <c r="BI305"/>
  <c r="BH305"/>
  <c r="BG305"/>
  <c r="BF305"/>
  <c r="T305"/>
  <c r="R305"/>
  <c r="P305"/>
  <c r="BI301"/>
  <c r="BH301"/>
  <c r="BG301"/>
  <c r="BF301"/>
  <c r="T301"/>
  <c r="R301"/>
  <c r="P301"/>
  <c r="BI294"/>
  <c r="BH294"/>
  <c r="BG294"/>
  <c r="BF294"/>
  <c r="T294"/>
  <c r="R294"/>
  <c r="P294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8"/>
  <c r="BH278"/>
  <c r="BG278"/>
  <c r="BF278"/>
  <c r="T278"/>
  <c r="R278"/>
  <c r="P278"/>
  <c r="BI273"/>
  <c r="BH273"/>
  <c r="BG273"/>
  <c r="BF273"/>
  <c r="T273"/>
  <c r="R273"/>
  <c r="P273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6"/>
  <c r="BH256"/>
  <c r="BG256"/>
  <c r="BF256"/>
  <c r="T256"/>
  <c r="R256"/>
  <c r="P256"/>
  <c r="BI253"/>
  <c r="BH253"/>
  <c r="BG253"/>
  <c r="BF253"/>
  <c r="T253"/>
  <c r="R253"/>
  <c r="P253"/>
  <c r="BI249"/>
  <c r="BH249"/>
  <c r="BG249"/>
  <c r="BF249"/>
  <c r="T249"/>
  <c r="R249"/>
  <c r="P249"/>
  <c r="BI245"/>
  <c r="BH245"/>
  <c r="BG245"/>
  <c r="BF245"/>
  <c r="T245"/>
  <c r="R245"/>
  <c r="P245"/>
  <c r="BI241"/>
  <c r="BH241"/>
  <c r="BG241"/>
  <c r="BF241"/>
  <c r="T241"/>
  <c r="R241"/>
  <c r="P241"/>
  <c r="BI237"/>
  <c r="BH237"/>
  <c r="BG237"/>
  <c r="BF237"/>
  <c r="T237"/>
  <c r="R237"/>
  <c r="P237"/>
  <c r="BI233"/>
  <c r="BH233"/>
  <c r="BG233"/>
  <c r="BF233"/>
  <c r="T233"/>
  <c r="R233"/>
  <c r="P233"/>
  <c r="BI229"/>
  <c r="BH229"/>
  <c r="BG229"/>
  <c r="BF229"/>
  <c r="T229"/>
  <c r="R229"/>
  <c r="P229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09"/>
  <c r="BH209"/>
  <c r="BG209"/>
  <c r="BF209"/>
  <c r="T209"/>
  <c r="R209"/>
  <c r="P209"/>
  <c r="BI205"/>
  <c r="BH205"/>
  <c r="BG205"/>
  <c r="BF205"/>
  <c r="T205"/>
  <c r="R205"/>
  <c r="P205"/>
  <c r="BI202"/>
  <c r="BH202"/>
  <c r="BG202"/>
  <c r="BF202"/>
  <c r="T202"/>
  <c r="R202"/>
  <c r="P202"/>
  <c r="BI196"/>
  <c r="BH196"/>
  <c r="BG196"/>
  <c r="BF196"/>
  <c r="T196"/>
  <c r="R196"/>
  <c r="P196"/>
  <c r="BI192"/>
  <c r="BH192"/>
  <c r="BG192"/>
  <c r="BF192"/>
  <c r="T192"/>
  <c r="R192"/>
  <c r="P192"/>
  <c r="BI188"/>
  <c r="BH188"/>
  <c r="BG188"/>
  <c r="BF188"/>
  <c r="T188"/>
  <c r="R188"/>
  <c r="P188"/>
  <c r="BI183"/>
  <c r="BH183"/>
  <c r="BG183"/>
  <c r="BF183"/>
  <c r="T183"/>
  <c r="R183"/>
  <c r="P183"/>
  <c r="BI179"/>
  <c r="BH179"/>
  <c r="BG179"/>
  <c r="BF179"/>
  <c r="T179"/>
  <c r="R179"/>
  <c r="P179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R160"/>
  <c r="P160"/>
  <c r="BI156"/>
  <c r="BH156"/>
  <c r="BG156"/>
  <c r="BF156"/>
  <c r="T156"/>
  <c r="R156"/>
  <c r="P156"/>
  <c r="BI152"/>
  <c r="BH152"/>
  <c r="BG152"/>
  <c r="BF152"/>
  <c r="T152"/>
  <c r="R152"/>
  <c r="P152"/>
  <c r="BI148"/>
  <c r="BH148"/>
  <c r="BG148"/>
  <c r="BF148"/>
  <c r="T148"/>
  <c r="R148"/>
  <c r="P148"/>
  <c r="BI143"/>
  <c r="BH143"/>
  <c r="BG143"/>
  <c r="BF143"/>
  <c r="T143"/>
  <c r="R143"/>
  <c r="P143"/>
  <c r="BI138"/>
  <c r="BH138"/>
  <c r="BG138"/>
  <c r="BF138"/>
  <c r="T138"/>
  <c r="R138"/>
  <c r="P138"/>
  <c r="BI134"/>
  <c r="BH134"/>
  <c r="BG134"/>
  <c r="BF134"/>
  <c r="T134"/>
  <c r="R134"/>
  <c r="P134"/>
  <c r="J128"/>
  <c r="F127"/>
  <c r="F125"/>
  <c r="E123"/>
  <c r="J92"/>
  <c r="F91"/>
  <c r="F89"/>
  <c r="E87"/>
  <c r="J21"/>
  <c r="E21"/>
  <c r="J127"/>
  <c r="J20"/>
  <c r="J18"/>
  <c r="E18"/>
  <c r="F92"/>
  <c r="J17"/>
  <c r="J12"/>
  <c r="J125"/>
  <c r="E7"/>
  <c r="E121"/>
  <c i="13" r="J37"/>
  <c r="J36"/>
  <c i="1" r="AY106"/>
  <c i="13" r="J35"/>
  <c i="1" r="AX106"/>
  <c i="13" r="BI590"/>
  <c r="BH590"/>
  <c r="BG590"/>
  <c r="BF590"/>
  <c r="T590"/>
  <c r="R590"/>
  <c r="P590"/>
  <c r="BI584"/>
  <c r="BH584"/>
  <c r="BG584"/>
  <c r="BF584"/>
  <c r="T584"/>
  <c r="R584"/>
  <c r="P584"/>
  <c r="BI578"/>
  <c r="BH578"/>
  <c r="BG578"/>
  <c r="BF578"/>
  <c r="T578"/>
  <c r="R578"/>
  <c r="P578"/>
  <c r="BI572"/>
  <c r="BH572"/>
  <c r="BG572"/>
  <c r="BF572"/>
  <c r="T572"/>
  <c r="R572"/>
  <c r="P572"/>
  <c r="BI566"/>
  <c r="BH566"/>
  <c r="BG566"/>
  <c r="BF566"/>
  <c r="T566"/>
  <c r="R566"/>
  <c r="P566"/>
  <c r="BI560"/>
  <c r="BH560"/>
  <c r="BG560"/>
  <c r="BF560"/>
  <c r="T560"/>
  <c r="R560"/>
  <c r="P560"/>
  <c r="BI555"/>
  <c r="BH555"/>
  <c r="BG555"/>
  <c r="BF555"/>
  <c r="T555"/>
  <c r="R555"/>
  <c r="P555"/>
  <c r="BI549"/>
  <c r="BH549"/>
  <c r="BG549"/>
  <c r="BF549"/>
  <c r="T549"/>
  <c r="R549"/>
  <c r="P549"/>
  <c r="BI545"/>
  <c r="BH545"/>
  <c r="BG545"/>
  <c r="BF545"/>
  <c r="T545"/>
  <c r="R545"/>
  <c r="P545"/>
  <c r="BI543"/>
  <c r="BH543"/>
  <c r="BG543"/>
  <c r="BF543"/>
  <c r="T543"/>
  <c r="R543"/>
  <c r="P543"/>
  <c r="BI539"/>
  <c r="BH539"/>
  <c r="BG539"/>
  <c r="BF539"/>
  <c r="T539"/>
  <c r="R539"/>
  <c r="P539"/>
  <c r="BI535"/>
  <c r="BH535"/>
  <c r="BG535"/>
  <c r="BF535"/>
  <c r="T535"/>
  <c r="R535"/>
  <c r="P535"/>
  <c r="BI530"/>
  <c r="BH530"/>
  <c r="BG530"/>
  <c r="BF530"/>
  <c r="T530"/>
  <c r="R530"/>
  <c r="P530"/>
  <c r="BI526"/>
  <c r="BH526"/>
  <c r="BG526"/>
  <c r="BF526"/>
  <c r="T526"/>
  <c r="R526"/>
  <c r="P526"/>
  <c r="BI521"/>
  <c r="BH521"/>
  <c r="BG521"/>
  <c r="BF521"/>
  <c r="T521"/>
  <c r="R521"/>
  <c r="P521"/>
  <c r="BI516"/>
  <c r="BH516"/>
  <c r="BG516"/>
  <c r="BF516"/>
  <c r="T516"/>
  <c r="T515"/>
  <c r="R516"/>
  <c r="R515"/>
  <c r="P516"/>
  <c r="P515"/>
  <c r="BI505"/>
  <c r="BH505"/>
  <c r="BG505"/>
  <c r="BF505"/>
  <c r="T505"/>
  <c r="R505"/>
  <c r="P505"/>
  <c r="BI501"/>
  <c r="BH501"/>
  <c r="BG501"/>
  <c r="BF501"/>
  <c r="T501"/>
  <c r="R501"/>
  <c r="P501"/>
  <c r="BI494"/>
  <c r="BH494"/>
  <c r="BG494"/>
  <c r="BF494"/>
  <c r="T494"/>
  <c r="R494"/>
  <c r="P494"/>
  <c r="BI489"/>
  <c r="BH489"/>
  <c r="BG489"/>
  <c r="BF489"/>
  <c r="T489"/>
  <c r="R489"/>
  <c r="P489"/>
  <c r="BI481"/>
  <c r="BH481"/>
  <c r="BG481"/>
  <c r="BF481"/>
  <c r="T481"/>
  <c r="R481"/>
  <c r="P481"/>
  <c r="BI475"/>
  <c r="BH475"/>
  <c r="BG475"/>
  <c r="BF475"/>
  <c r="T475"/>
  <c r="T474"/>
  <c r="R475"/>
  <c r="R474"/>
  <c r="P475"/>
  <c r="P474"/>
  <c r="BI470"/>
  <c r="BH470"/>
  <c r="BG470"/>
  <c r="BF470"/>
  <c r="T470"/>
  <c r="R470"/>
  <c r="P470"/>
  <c r="BI466"/>
  <c r="BH466"/>
  <c r="BG466"/>
  <c r="BF466"/>
  <c r="T466"/>
  <c r="R466"/>
  <c r="P466"/>
  <c r="BI460"/>
  <c r="BH460"/>
  <c r="BG460"/>
  <c r="BF460"/>
  <c r="T460"/>
  <c r="R460"/>
  <c r="P460"/>
  <c r="BI454"/>
  <c r="BH454"/>
  <c r="BG454"/>
  <c r="BF454"/>
  <c r="T454"/>
  <c r="R454"/>
  <c r="P454"/>
  <c r="BI448"/>
  <c r="BH448"/>
  <c r="BG448"/>
  <c r="BF448"/>
  <c r="T448"/>
  <c r="R448"/>
  <c r="P448"/>
  <c r="BI442"/>
  <c r="BH442"/>
  <c r="BG442"/>
  <c r="BF442"/>
  <c r="T442"/>
  <c r="R442"/>
  <c r="P442"/>
  <c r="BI436"/>
  <c r="BH436"/>
  <c r="BG436"/>
  <c r="BF436"/>
  <c r="T436"/>
  <c r="R436"/>
  <c r="P436"/>
  <c r="BI433"/>
  <c r="BH433"/>
  <c r="BG433"/>
  <c r="BF433"/>
  <c r="T433"/>
  <c r="R433"/>
  <c r="P433"/>
  <c r="BI426"/>
  <c r="BH426"/>
  <c r="BG426"/>
  <c r="BF426"/>
  <c r="T426"/>
  <c r="R426"/>
  <c r="P426"/>
  <c r="BI422"/>
  <c r="BH422"/>
  <c r="BG422"/>
  <c r="BF422"/>
  <c r="T422"/>
  <c r="R422"/>
  <c r="P422"/>
  <c r="BI418"/>
  <c r="BH418"/>
  <c r="BG418"/>
  <c r="BF418"/>
  <c r="T418"/>
  <c r="R418"/>
  <c r="P418"/>
  <c r="BI414"/>
  <c r="BH414"/>
  <c r="BG414"/>
  <c r="BF414"/>
  <c r="T414"/>
  <c r="R414"/>
  <c r="P414"/>
  <c r="BI408"/>
  <c r="BH408"/>
  <c r="BG408"/>
  <c r="BF408"/>
  <c r="T408"/>
  <c r="R408"/>
  <c r="P408"/>
  <c r="BI404"/>
  <c r="BH404"/>
  <c r="BG404"/>
  <c r="BF404"/>
  <c r="T404"/>
  <c r="R404"/>
  <c r="P404"/>
  <c r="BI400"/>
  <c r="BH400"/>
  <c r="BG400"/>
  <c r="BF400"/>
  <c r="T400"/>
  <c r="R400"/>
  <c r="P400"/>
  <c r="BI396"/>
  <c r="BH396"/>
  <c r="BG396"/>
  <c r="BF396"/>
  <c r="T396"/>
  <c r="R396"/>
  <c r="P396"/>
  <c r="BI391"/>
  <c r="BH391"/>
  <c r="BG391"/>
  <c r="BF391"/>
  <c r="T391"/>
  <c r="R391"/>
  <c r="P391"/>
  <c r="BI387"/>
  <c r="BH387"/>
  <c r="BG387"/>
  <c r="BF387"/>
  <c r="T387"/>
  <c r="R387"/>
  <c r="P387"/>
  <c r="BI382"/>
  <c r="BH382"/>
  <c r="BG382"/>
  <c r="BF382"/>
  <c r="T382"/>
  <c r="R382"/>
  <c r="P382"/>
  <c r="BI378"/>
  <c r="BH378"/>
  <c r="BG378"/>
  <c r="BF378"/>
  <c r="T378"/>
  <c r="R378"/>
  <c r="P378"/>
  <c r="BI374"/>
  <c r="BH374"/>
  <c r="BG374"/>
  <c r="BF374"/>
  <c r="T374"/>
  <c r="R374"/>
  <c r="P374"/>
  <c r="BI370"/>
  <c r="BH370"/>
  <c r="BG370"/>
  <c r="BF370"/>
  <c r="T370"/>
  <c r="R370"/>
  <c r="P370"/>
  <c r="BI367"/>
  <c r="BH367"/>
  <c r="BG367"/>
  <c r="BF367"/>
  <c r="T367"/>
  <c r="R367"/>
  <c r="P367"/>
  <c r="BI363"/>
  <c r="BH363"/>
  <c r="BG363"/>
  <c r="BF363"/>
  <c r="T363"/>
  <c r="R363"/>
  <c r="P363"/>
  <c r="BI359"/>
  <c r="BH359"/>
  <c r="BG359"/>
  <c r="BF359"/>
  <c r="T359"/>
  <c r="R359"/>
  <c r="P359"/>
  <c r="BI355"/>
  <c r="BH355"/>
  <c r="BG355"/>
  <c r="BF355"/>
  <c r="T355"/>
  <c r="R355"/>
  <c r="P355"/>
  <c r="BI351"/>
  <c r="BH351"/>
  <c r="BG351"/>
  <c r="BF351"/>
  <c r="T351"/>
  <c r="R351"/>
  <c r="P351"/>
  <c r="BI347"/>
  <c r="BH347"/>
  <c r="BG347"/>
  <c r="BF347"/>
  <c r="T347"/>
  <c r="R347"/>
  <c r="P347"/>
  <c r="BI343"/>
  <c r="BH343"/>
  <c r="BG343"/>
  <c r="BF343"/>
  <c r="T343"/>
  <c r="R343"/>
  <c r="P343"/>
  <c r="BI339"/>
  <c r="BH339"/>
  <c r="BG339"/>
  <c r="BF339"/>
  <c r="T339"/>
  <c r="R339"/>
  <c r="P339"/>
  <c r="BI336"/>
  <c r="BH336"/>
  <c r="BG336"/>
  <c r="BF336"/>
  <c r="T336"/>
  <c r="R336"/>
  <c r="P336"/>
  <c r="BI332"/>
  <c r="BH332"/>
  <c r="BG332"/>
  <c r="BF332"/>
  <c r="T332"/>
  <c r="R332"/>
  <c r="P332"/>
  <c r="BI328"/>
  <c r="BH328"/>
  <c r="BG328"/>
  <c r="BF328"/>
  <c r="T328"/>
  <c r="R328"/>
  <c r="P328"/>
  <c r="BI323"/>
  <c r="BH323"/>
  <c r="BG323"/>
  <c r="BF323"/>
  <c r="T323"/>
  <c r="R323"/>
  <c r="P323"/>
  <c r="BI319"/>
  <c r="BH319"/>
  <c r="BG319"/>
  <c r="BF319"/>
  <c r="T319"/>
  <c r="R319"/>
  <c r="P319"/>
  <c r="BI315"/>
  <c r="BH315"/>
  <c r="BG315"/>
  <c r="BF315"/>
  <c r="T315"/>
  <c r="R315"/>
  <c r="P315"/>
  <c r="BI311"/>
  <c r="BH311"/>
  <c r="BG311"/>
  <c r="BF311"/>
  <c r="T311"/>
  <c r="R311"/>
  <c r="P311"/>
  <c r="BI306"/>
  <c r="BH306"/>
  <c r="BG306"/>
  <c r="BF306"/>
  <c r="T306"/>
  <c r="R306"/>
  <c r="P306"/>
  <c r="BI303"/>
  <c r="BH303"/>
  <c r="BG303"/>
  <c r="BF303"/>
  <c r="T303"/>
  <c r="R303"/>
  <c r="P303"/>
  <c r="BI298"/>
  <c r="BH298"/>
  <c r="BG298"/>
  <c r="BF298"/>
  <c r="T298"/>
  <c r="R298"/>
  <c r="P298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77"/>
  <c r="BH277"/>
  <c r="BG277"/>
  <c r="BF277"/>
  <c r="T277"/>
  <c r="R277"/>
  <c r="P277"/>
  <c r="BI271"/>
  <c r="BH271"/>
  <c r="BG271"/>
  <c r="BF271"/>
  <c r="T271"/>
  <c r="R271"/>
  <c r="P271"/>
  <c r="BI265"/>
  <c r="BH265"/>
  <c r="BG265"/>
  <c r="BF265"/>
  <c r="T265"/>
  <c r="R265"/>
  <c r="P265"/>
  <c r="BI261"/>
  <c r="BH261"/>
  <c r="BG261"/>
  <c r="BF261"/>
  <c r="T261"/>
  <c r="R261"/>
  <c r="P261"/>
  <c r="BI256"/>
  <c r="BH256"/>
  <c r="BG256"/>
  <c r="BF256"/>
  <c r="T256"/>
  <c r="R256"/>
  <c r="P256"/>
  <c r="BI252"/>
  <c r="BH252"/>
  <c r="BG252"/>
  <c r="BF252"/>
  <c r="T252"/>
  <c r="R252"/>
  <c r="P252"/>
  <c r="BI247"/>
  <c r="BH247"/>
  <c r="BG247"/>
  <c r="BF247"/>
  <c r="T247"/>
  <c r="R247"/>
  <c r="P247"/>
  <c r="BI243"/>
  <c r="BH243"/>
  <c r="BG243"/>
  <c r="BF243"/>
  <c r="T243"/>
  <c r="R243"/>
  <c r="P243"/>
  <c r="BI238"/>
  <c r="BH238"/>
  <c r="BG238"/>
  <c r="BF238"/>
  <c r="T238"/>
  <c r="R238"/>
  <c r="P238"/>
  <c r="BI234"/>
  <c r="BH234"/>
  <c r="BG234"/>
  <c r="BF234"/>
  <c r="T234"/>
  <c r="R234"/>
  <c r="P234"/>
  <c r="BI228"/>
  <c r="BH228"/>
  <c r="BG228"/>
  <c r="BF228"/>
  <c r="T228"/>
  <c r="R228"/>
  <c r="P228"/>
  <c r="BI224"/>
  <c r="BH224"/>
  <c r="BG224"/>
  <c r="BF224"/>
  <c r="T224"/>
  <c r="R224"/>
  <c r="P224"/>
  <c r="BI220"/>
  <c r="BH220"/>
  <c r="BG220"/>
  <c r="BF220"/>
  <c r="T220"/>
  <c r="R220"/>
  <c r="P220"/>
  <c r="BI217"/>
  <c r="BH217"/>
  <c r="BG217"/>
  <c r="BF217"/>
  <c r="T217"/>
  <c r="R217"/>
  <c r="P217"/>
  <c r="BI211"/>
  <c r="BH211"/>
  <c r="BG211"/>
  <c r="BF211"/>
  <c r="T211"/>
  <c r="R211"/>
  <c r="P211"/>
  <c r="BI205"/>
  <c r="BH205"/>
  <c r="BG205"/>
  <c r="BF205"/>
  <c r="T205"/>
  <c r="R205"/>
  <c r="P205"/>
  <c r="BI201"/>
  <c r="BH201"/>
  <c r="BG201"/>
  <c r="BF201"/>
  <c r="T201"/>
  <c r="R201"/>
  <c r="P201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2"/>
  <c r="BH182"/>
  <c r="BG182"/>
  <c r="BF182"/>
  <c r="T182"/>
  <c r="R182"/>
  <c r="P182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3"/>
  <c r="BH153"/>
  <c r="BG153"/>
  <c r="BF153"/>
  <c r="T153"/>
  <c r="R153"/>
  <c r="P153"/>
  <c r="BI146"/>
  <c r="BH146"/>
  <c r="BG146"/>
  <c r="BF146"/>
  <c r="T146"/>
  <c r="R146"/>
  <c r="P146"/>
  <c r="BI141"/>
  <c r="BH141"/>
  <c r="BG141"/>
  <c r="BF141"/>
  <c r="T141"/>
  <c r="R141"/>
  <c r="P141"/>
  <c r="BI135"/>
  <c r="BH135"/>
  <c r="BG135"/>
  <c r="BF135"/>
  <c r="T135"/>
  <c r="R135"/>
  <c r="P135"/>
  <c r="BI131"/>
  <c r="BH131"/>
  <c r="BG131"/>
  <c r="BF131"/>
  <c r="T131"/>
  <c r="R131"/>
  <c r="P131"/>
  <c r="J125"/>
  <c r="F124"/>
  <c r="F122"/>
  <c r="E120"/>
  <c r="J92"/>
  <c r="F91"/>
  <c r="F89"/>
  <c r="E87"/>
  <c r="J21"/>
  <c r="E21"/>
  <c r="J91"/>
  <c r="J20"/>
  <c r="J18"/>
  <c r="E18"/>
  <c r="F92"/>
  <c r="J17"/>
  <c r="J12"/>
  <c r="J89"/>
  <c r="E7"/>
  <c r="E118"/>
  <c i="12" r="J37"/>
  <c r="J36"/>
  <c i="1" r="AY105"/>
  <c i="12" r="J35"/>
  <c i="1" r="AX105"/>
  <c i="12" r="BI556"/>
  <c r="BH556"/>
  <c r="BG556"/>
  <c r="BF556"/>
  <c r="T556"/>
  <c r="R556"/>
  <c r="P556"/>
  <c r="BI551"/>
  <c r="BH551"/>
  <c r="BG551"/>
  <c r="BF551"/>
  <c r="T551"/>
  <c r="R551"/>
  <c r="P551"/>
  <c r="BI545"/>
  <c r="BH545"/>
  <c r="BG545"/>
  <c r="BF545"/>
  <c r="T545"/>
  <c r="R545"/>
  <c r="P545"/>
  <c r="BI539"/>
  <c r="BH539"/>
  <c r="BG539"/>
  <c r="BF539"/>
  <c r="T539"/>
  <c r="R539"/>
  <c r="P539"/>
  <c r="BI533"/>
  <c r="BH533"/>
  <c r="BG533"/>
  <c r="BF533"/>
  <c r="T533"/>
  <c r="R533"/>
  <c r="P533"/>
  <c r="BI527"/>
  <c r="BH527"/>
  <c r="BG527"/>
  <c r="BF527"/>
  <c r="T527"/>
  <c r="R527"/>
  <c r="P527"/>
  <c r="BI522"/>
  <c r="BH522"/>
  <c r="BG522"/>
  <c r="BF522"/>
  <c r="T522"/>
  <c r="R522"/>
  <c r="P522"/>
  <c r="BI516"/>
  <c r="BH516"/>
  <c r="BG516"/>
  <c r="BF516"/>
  <c r="T516"/>
  <c r="R516"/>
  <c r="P516"/>
  <c r="BI512"/>
  <c r="BH512"/>
  <c r="BG512"/>
  <c r="BF512"/>
  <c r="T512"/>
  <c r="R512"/>
  <c r="P512"/>
  <c r="BI507"/>
  <c r="BH507"/>
  <c r="BG507"/>
  <c r="BF507"/>
  <c r="T507"/>
  <c r="R507"/>
  <c r="P507"/>
  <c r="BI503"/>
  <c r="BH503"/>
  <c r="BG503"/>
  <c r="BF503"/>
  <c r="T503"/>
  <c r="R503"/>
  <c r="P503"/>
  <c r="BI499"/>
  <c r="BH499"/>
  <c r="BG499"/>
  <c r="BF499"/>
  <c r="T499"/>
  <c r="R499"/>
  <c r="P499"/>
  <c r="BI494"/>
  <c r="BH494"/>
  <c r="BG494"/>
  <c r="BF494"/>
  <c r="T494"/>
  <c r="R494"/>
  <c r="P494"/>
  <c r="BI490"/>
  <c r="BH490"/>
  <c r="BG490"/>
  <c r="BF490"/>
  <c r="T490"/>
  <c r="R490"/>
  <c r="P490"/>
  <c r="BI485"/>
  <c r="BH485"/>
  <c r="BG485"/>
  <c r="BF485"/>
  <c r="T485"/>
  <c r="R485"/>
  <c r="P485"/>
  <c r="BI480"/>
  <c r="BH480"/>
  <c r="BG480"/>
  <c r="BF480"/>
  <c r="T480"/>
  <c r="T479"/>
  <c r="R480"/>
  <c r="R479"/>
  <c r="P480"/>
  <c r="P479"/>
  <c r="BI469"/>
  <c r="BH469"/>
  <c r="BG469"/>
  <c r="BF469"/>
  <c r="T469"/>
  <c r="R469"/>
  <c r="P469"/>
  <c r="BI465"/>
  <c r="BH465"/>
  <c r="BG465"/>
  <c r="BF465"/>
  <c r="T465"/>
  <c r="R465"/>
  <c r="P465"/>
  <c r="BI458"/>
  <c r="BH458"/>
  <c r="BG458"/>
  <c r="BF458"/>
  <c r="T458"/>
  <c r="R458"/>
  <c r="P458"/>
  <c r="BI453"/>
  <c r="BH453"/>
  <c r="BG453"/>
  <c r="BF453"/>
  <c r="T453"/>
  <c r="R453"/>
  <c r="P453"/>
  <c r="BI445"/>
  <c r="BH445"/>
  <c r="BG445"/>
  <c r="BF445"/>
  <c r="T445"/>
  <c r="R445"/>
  <c r="P445"/>
  <c r="BI439"/>
  <c r="BH439"/>
  <c r="BG439"/>
  <c r="BF439"/>
  <c r="T439"/>
  <c r="T438"/>
  <c r="R439"/>
  <c r="R438"/>
  <c r="P439"/>
  <c r="P438"/>
  <c r="BI434"/>
  <c r="BH434"/>
  <c r="BG434"/>
  <c r="BF434"/>
  <c r="T434"/>
  <c r="R434"/>
  <c r="P434"/>
  <c r="BI430"/>
  <c r="BH430"/>
  <c r="BG430"/>
  <c r="BF430"/>
  <c r="T430"/>
  <c r="R430"/>
  <c r="P430"/>
  <c r="BI421"/>
  <c r="BH421"/>
  <c r="BG421"/>
  <c r="BF421"/>
  <c r="T421"/>
  <c r="R421"/>
  <c r="P421"/>
  <c r="BI415"/>
  <c r="BH415"/>
  <c r="BG415"/>
  <c r="BF415"/>
  <c r="T415"/>
  <c r="R415"/>
  <c r="P415"/>
  <c r="BI411"/>
  <c r="BH411"/>
  <c r="BG411"/>
  <c r="BF411"/>
  <c r="T411"/>
  <c r="R411"/>
  <c r="P411"/>
  <c r="BI405"/>
  <c r="BH405"/>
  <c r="BG405"/>
  <c r="BF405"/>
  <c r="T405"/>
  <c r="R405"/>
  <c r="P405"/>
  <c r="BI402"/>
  <c r="BH402"/>
  <c r="BG402"/>
  <c r="BF402"/>
  <c r="T402"/>
  <c r="R402"/>
  <c r="P402"/>
  <c r="BI399"/>
  <c r="BH399"/>
  <c r="BG399"/>
  <c r="BF399"/>
  <c r="T399"/>
  <c r="R399"/>
  <c r="P399"/>
  <c r="BI394"/>
  <c r="BH394"/>
  <c r="BG394"/>
  <c r="BF394"/>
  <c r="T394"/>
  <c r="R394"/>
  <c r="P394"/>
  <c r="BI390"/>
  <c r="BH390"/>
  <c r="BG390"/>
  <c r="BF390"/>
  <c r="T390"/>
  <c r="R390"/>
  <c r="P390"/>
  <c r="BI386"/>
  <c r="BH386"/>
  <c r="BG386"/>
  <c r="BF386"/>
  <c r="T386"/>
  <c r="R386"/>
  <c r="P386"/>
  <c r="BI381"/>
  <c r="BH381"/>
  <c r="BG381"/>
  <c r="BF381"/>
  <c r="T381"/>
  <c r="R381"/>
  <c r="P381"/>
  <c r="BI377"/>
  <c r="BH377"/>
  <c r="BG377"/>
  <c r="BF377"/>
  <c r="T377"/>
  <c r="R377"/>
  <c r="P377"/>
  <c r="BI370"/>
  <c r="BH370"/>
  <c r="BG370"/>
  <c r="BF370"/>
  <c r="T370"/>
  <c r="R370"/>
  <c r="P370"/>
  <c r="BI366"/>
  <c r="BH366"/>
  <c r="BG366"/>
  <c r="BF366"/>
  <c r="T366"/>
  <c r="R366"/>
  <c r="P366"/>
  <c r="BI362"/>
  <c r="BH362"/>
  <c r="BG362"/>
  <c r="BF362"/>
  <c r="T362"/>
  <c r="R362"/>
  <c r="P362"/>
  <c r="BI358"/>
  <c r="BH358"/>
  <c r="BG358"/>
  <c r="BF358"/>
  <c r="T358"/>
  <c r="R358"/>
  <c r="P358"/>
  <c r="BI354"/>
  <c r="BH354"/>
  <c r="BG354"/>
  <c r="BF354"/>
  <c r="T354"/>
  <c r="R354"/>
  <c r="P354"/>
  <c r="BI350"/>
  <c r="BH350"/>
  <c r="BG350"/>
  <c r="BF350"/>
  <c r="T350"/>
  <c r="R350"/>
  <c r="P350"/>
  <c r="BI346"/>
  <c r="BH346"/>
  <c r="BG346"/>
  <c r="BF346"/>
  <c r="T346"/>
  <c r="R346"/>
  <c r="P346"/>
  <c r="BI342"/>
  <c r="BH342"/>
  <c r="BG342"/>
  <c r="BF342"/>
  <c r="T342"/>
  <c r="R342"/>
  <c r="P342"/>
  <c r="BI338"/>
  <c r="BH338"/>
  <c r="BG338"/>
  <c r="BF338"/>
  <c r="T338"/>
  <c r="R338"/>
  <c r="P338"/>
  <c r="BI334"/>
  <c r="BH334"/>
  <c r="BG334"/>
  <c r="BF334"/>
  <c r="T334"/>
  <c r="R334"/>
  <c r="P334"/>
  <c r="BI331"/>
  <c r="BH331"/>
  <c r="BG331"/>
  <c r="BF331"/>
  <c r="T331"/>
  <c r="R331"/>
  <c r="P331"/>
  <c r="BI327"/>
  <c r="BH327"/>
  <c r="BG327"/>
  <c r="BF327"/>
  <c r="T327"/>
  <c r="R327"/>
  <c r="P327"/>
  <c r="BI323"/>
  <c r="BH323"/>
  <c r="BG323"/>
  <c r="BF323"/>
  <c r="T323"/>
  <c r="R323"/>
  <c r="P323"/>
  <c r="BI318"/>
  <c r="BH318"/>
  <c r="BG318"/>
  <c r="BF318"/>
  <c r="T318"/>
  <c r="R318"/>
  <c r="P318"/>
  <c r="BI314"/>
  <c r="BH314"/>
  <c r="BG314"/>
  <c r="BF314"/>
  <c r="T314"/>
  <c r="R314"/>
  <c r="P314"/>
  <c r="BI310"/>
  <c r="BH310"/>
  <c r="BG310"/>
  <c r="BF310"/>
  <c r="T310"/>
  <c r="R310"/>
  <c r="P310"/>
  <c r="BI306"/>
  <c r="BH306"/>
  <c r="BG306"/>
  <c r="BF306"/>
  <c r="T306"/>
  <c r="R306"/>
  <c r="P306"/>
  <c r="BI301"/>
  <c r="BH301"/>
  <c r="BG301"/>
  <c r="BF301"/>
  <c r="T301"/>
  <c r="R301"/>
  <c r="P301"/>
  <c r="BI298"/>
  <c r="BH298"/>
  <c r="BG298"/>
  <c r="BF298"/>
  <c r="T298"/>
  <c r="R298"/>
  <c r="P298"/>
  <c r="BI293"/>
  <c r="BH293"/>
  <c r="BG293"/>
  <c r="BF293"/>
  <c r="T293"/>
  <c r="T286"/>
  <c r="R293"/>
  <c r="R286"/>
  <c r="P293"/>
  <c r="P286"/>
  <c r="BI287"/>
  <c r="BH287"/>
  <c r="BG287"/>
  <c r="BF287"/>
  <c r="T287"/>
  <c r="R287"/>
  <c r="P287"/>
  <c r="BI281"/>
  <c r="BH281"/>
  <c r="BG281"/>
  <c r="BF281"/>
  <c r="T281"/>
  <c r="R281"/>
  <c r="P281"/>
  <c r="BI275"/>
  <c r="BH275"/>
  <c r="BG275"/>
  <c r="BF275"/>
  <c r="T275"/>
  <c r="R275"/>
  <c r="P275"/>
  <c r="BI269"/>
  <c r="BH269"/>
  <c r="BG269"/>
  <c r="BF269"/>
  <c r="T269"/>
  <c r="R269"/>
  <c r="P269"/>
  <c r="BI264"/>
  <c r="BH264"/>
  <c r="BG264"/>
  <c r="BF264"/>
  <c r="T264"/>
  <c r="R264"/>
  <c r="P264"/>
  <c r="BI260"/>
  <c r="BH260"/>
  <c r="BG260"/>
  <c r="BF260"/>
  <c r="T260"/>
  <c r="R260"/>
  <c r="P260"/>
  <c r="BI255"/>
  <c r="BH255"/>
  <c r="BG255"/>
  <c r="BF255"/>
  <c r="T255"/>
  <c r="R255"/>
  <c r="P255"/>
  <c r="BI251"/>
  <c r="BH251"/>
  <c r="BG251"/>
  <c r="BF251"/>
  <c r="T251"/>
  <c r="R251"/>
  <c r="P251"/>
  <c r="BI247"/>
  <c r="BH247"/>
  <c r="BG247"/>
  <c r="BF247"/>
  <c r="T247"/>
  <c r="R247"/>
  <c r="P247"/>
  <c r="BI243"/>
  <c r="BH243"/>
  <c r="BG243"/>
  <c r="BF243"/>
  <c r="T243"/>
  <c r="R243"/>
  <c r="P243"/>
  <c r="BI239"/>
  <c r="BH239"/>
  <c r="BG239"/>
  <c r="BF239"/>
  <c r="T239"/>
  <c r="R239"/>
  <c r="P239"/>
  <c r="BI235"/>
  <c r="BH235"/>
  <c r="BG235"/>
  <c r="BF235"/>
  <c r="T235"/>
  <c r="R235"/>
  <c r="P235"/>
  <c r="BI229"/>
  <c r="BH229"/>
  <c r="BG229"/>
  <c r="BF229"/>
  <c r="T229"/>
  <c r="R229"/>
  <c r="P229"/>
  <c r="BI225"/>
  <c r="BH225"/>
  <c r="BG225"/>
  <c r="BF225"/>
  <c r="T225"/>
  <c r="R225"/>
  <c r="P225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208"/>
  <c r="BH208"/>
  <c r="BG208"/>
  <c r="BF208"/>
  <c r="T208"/>
  <c r="R208"/>
  <c r="P208"/>
  <c r="BI202"/>
  <c r="BH202"/>
  <c r="BG202"/>
  <c r="BF202"/>
  <c r="T202"/>
  <c r="R202"/>
  <c r="P202"/>
  <c r="BI198"/>
  <c r="BH198"/>
  <c r="BG198"/>
  <c r="BF198"/>
  <c r="T198"/>
  <c r="R198"/>
  <c r="P198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7"/>
  <c r="BH137"/>
  <c r="BG137"/>
  <c r="BF137"/>
  <c r="T137"/>
  <c r="R137"/>
  <c r="P137"/>
  <c r="BI131"/>
  <c r="BH131"/>
  <c r="BG131"/>
  <c r="BF131"/>
  <c r="T131"/>
  <c r="R131"/>
  <c r="P131"/>
  <c r="J125"/>
  <c r="F124"/>
  <c r="F122"/>
  <c r="E120"/>
  <c r="J92"/>
  <c r="F91"/>
  <c r="F89"/>
  <c r="E87"/>
  <c r="J21"/>
  <c r="E21"/>
  <c r="J124"/>
  <c r="J20"/>
  <c r="J18"/>
  <c r="E18"/>
  <c r="F125"/>
  <c r="J17"/>
  <c r="J12"/>
  <c r="J89"/>
  <c r="E7"/>
  <c r="E85"/>
  <c i="11" r="J37"/>
  <c r="J36"/>
  <c i="1" r="AY104"/>
  <c i="11" r="J35"/>
  <c i="1" r="AX104"/>
  <c i="11" r="BI453"/>
  <c r="BH453"/>
  <c r="BG453"/>
  <c r="BF453"/>
  <c r="T453"/>
  <c r="R453"/>
  <c r="P453"/>
  <c r="BI446"/>
  <c r="BH446"/>
  <c r="BG446"/>
  <c r="BF446"/>
  <c r="T446"/>
  <c r="R446"/>
  <c r="P446"/>
  <c r="BI435"/>
  <c r="BH435"/>
  <c r="BG435"/>
  <c r="BF435"/>
  <c r="T435"/>
  <c r="R435"/>
  <c r="P435"/>
  <c r="BI424"/>
  <c r="BH424"/>
  <c r="BG424"/>
  <c r="BF424"/>
  <c r="T424"/>
  <c r="R424"/>
  <c r="P424"/>
  <c r="BI415"/>
  <c r="BH415"/>
  <c r="BG415"/>
  <c r="BF415"/>
  <c r="T415"/>
  <c r="R415"/>
  <c r="P415"/>
  <c r="BI406"/>
  <c r="BH406"/>
  <c r="BG406"/>
  <c r="BF406"/>
  <c r="T406"/>
  <c r="R406"/>
  <c r="P406"/>
  <c r="BI404"/>
  <c r="BH404"/>
  <c r="BG404"/>
  <c r="BF404"/>
  <c r="T404"/>
  <c r="R404"/>
  <c r="P404"/>
  <c r="BI402"/>
  <c r="BH402"/>
  <c r="BG402"/>
  <c r="BF402"/>
  <c r="T402"/>
  <c r="R402"/>
  <c r="P402"/>
  <c r="BI400"/>
  <c r="BH400"/>
  <c r="BG400"/>
  <c r="BF400"/>
  <c r="T400"/>
  <c r="R400"/>
  <c r="P400"/>
  <c r="BI398"/>
  <c r="BH398"/>
  <c r="BG398"/>
  <c r="BF398"/>
  <c r="T398"/>
  <c r="R398"/>
  <c r="P398"/>
  <c r="BI395"/>
  <c r="BH395"/>
  <c r="BG395"/>
  <c r="BF395"/>
  <c r="T395"/>
  <c r="R395"/>
  <c r="P395"/>
  <c r="BI392"/>
  <c r="BH392"/>
  <c r="BG392"/>
  <c r="BF392"/>
  <c r="T392"/>
  <c r="R392"/>
  <c r="P392"/>
  <c r="BI390"/>
  <c r="BH390"/>
  <c r="BG390"/>
  <c r="BF390"/>
  <c r="T390"/>
  <c r="R390"/>
  <c r="P390"/>
  <c r="BI388"/>
  <c r="BH388"/>
  <c r="BG388"/>
  <c r="BF388"/>
  <c r="T388"/>
  <c r="R388"/>
  <c r="P388"/>
  <c r="BI386"/>
  <c r="BH386"/>
  <c r="BG386"/>
  <c r="BF386"/>
  <c r="T386"/>
  <c r="R386"/>
  <c r="P386"/>
  <c r="BI379"/>
  <c r="BH379"/>
  <c r="BG379"/>
  <c r="BF379"/>
  <c r="T379"/>
  <c r="R379"/>
  <c r="P379"/>
  <c r="BI377"/>
  <c r="BH377"/>
  <c r="BG377"/>
  <c r="BF377"/>
  <c r="T377"/>
  <c r="R377"/>
  <c r="P377"/>
  <c r="BI367"/>
  <c r="BH367"/>
  <c r="BG367"/>
  <c r="BF367"/>
  <c r="T367"/>
  <c r="R367"/>
  <c r="P367"/>
  <c r="BI365"/>
  <c r="BH365"/>
  <c r="BG365"/>
  <c r="BF365"/>
  <c r="T365"/>
  <c r="R365"/>
  <c r="P365"/>
  <c r="BI362"/>
  <c r="BH362"/>
  <c r="BG362"/>
  <c r="BF362"/>
  <c r="T362"/>
  <c r="R362"/>
  <c r="P362"/>
  <c r="BI359"/>
  <c r="BH359"/>
  <c r="BG359"/>
  <c r="BF359"/>
  <c r="T359"/>
  <c r="R359"/>
  <c r="P359"/>
  <c r="BI356"/>
  <c r="BH356"/>
  <c r="BG356"/>
  <c r="BF356"/>
  <c r="T356"/>
  <c r="R356"/>
  <c r="P356"/>
  <c r="BI353"/>
  <c r="BH353"/>
  <c r="BG353"/>
  <c r="BF353"/>
  <c r="T353"/>
  <c r="R353"/>
  <c r="P353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7"/>
  <c r="BH337"/>
  <c r="BG337"/>
  <c r="BF337"/>
  <c r="T337"/>
  <c r="R337"/>
  <c r="P337"/>
  <c r="BI324"/>
  <c r="BH324"/>
  <c r="BG324"/>
  <c r="BF324"/>
  <c r="T324"/>
  <c r="R324"/>
  <c r="P324"/>
  <c r="BI309"/>
  <c r="BH309"/>
  <c r="BG309"/>
  <c r="BF309"/>
  <c r="T309"/>
  <c r="R309"/>
  <c r="P309"/>
  <c r="BI304"/>
  <c r="BH304"/>
  <c r="BG304"/>
  <c r="BF304"/>
  <c r="T304"/>
  <c r="R304"/>
  <c r="P304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87"/>
  <c r="BH287"/>
  <c r="BG287"/>
  <c r="BF287"/>
  <c r="T287"/>
  <c r="R287"/>
  <c r="P287"/>
  <c r="BI283"/>
  <c r="BH283"/>
  <c r="BG283"/>
  <c r="BF283"/>
  <c r="T283"/>
  <c r="R283"/>
  <c r="P283"/>
  <c r="BI279"/>
  <c r="BH279"/>
  <c r="BG279"/>
  <c r="BF279"/>
  <c r="T279"/>
  <c r="R279"/>
  <c r="P279"/>
  <c r="BI276"/>
  <c r="BH276"/>
  <c r="BG276"/>
  <c r="BF276"/>
  <c r="T276"/>
  <c r="R276"/>
  <c r="P276"/>
  <c r="BI272"/>
  <c r="BH272"/>
  <c r="BG272"/>
  <c r="BF272"/>
  <c r="T272"/>
  <c r="R272"/>
  <c r="P272"/>
  <c r="BI269"/>
  <c r="BH269"/>
  <c r="BG269"/>
  <c r="BF269"/>
  <c r="T269"/>
  <c r="R269"/>
  <c r="P269"/>
  <c r="BI264"/>
  <c r="BH264"/>
  <c r="BG264"/>
  <c r="BF264"/>
  <c r="T264"/>
  <c r="R264"/>
  <c r="P264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5"/>
  <c r="BH245"/>
  <c r="BG245"/>
  <c r="BF245"/>
  <c r="T245"/>
  <c r="R245"/>
  <c r="P245"/>
  <c r="BI243"/>
  <c r="BH243"/>
  <c r="BG243"/>
  <c r="BF243"/>
  <c r="T243"/>
  <c r="R243"/>
  <c r="P243"/>
  <c r="BI241"/>
  <c r="BH241"/>
  <c r="BG241"/>
  <c r="BF241"/>
  <c r="T241"/>
  <c r="R241"/>
  <c r="P241"/>
  <c r="BI226"/>
  <c r="BH226"/>
  <c r="BG226"/>
  <c r="BF226"/>
  <c r="T226"/>
  <c r="R226"/>
  <c r="P226"/>
  <c r="BI221"/>
  <c r="BH221"/>
  <c r="BG221"/>
  <c r="BF221"/>
  <c r="T221"/>
  <c r="R221"/>
  <c r="P221"/>
  <c r="BI218"/>
  <c r="BH218"/>
  <c r="BG218"/>
  <c r="BF218"/>
  <c r="T218"/>
  <c r="R218"/>
  <c r="P218"/>
  <c r="BI214"/>
  <c r="BH214"/>
  <c r="BG214"/>
  <c r="BF214"/>
  <c r="T214"/>
  <c r="R214"/>
  <c r="P214"/>
  <c r="BI209"/>
  <c r="BH209"/>
  <c r="BG209"/>
  <c r="BF209"/>
  <c r="T209"/>
  <c r="R209"/>
  <c r="P209"/>
  <c r="BI202"/>
  <c r="BH202"/>
  <c r="BG202"/>
  <c r="BF202"/>
  <c r="T202"/>
  <c r="R202"/>
  <c r="P202"/>
  <c r="BI195"/>
  <c r="BH195"/>
  <c r="BG195"/>
  <c r="BF195"/>
  <c r="T195"/>
  <c r="R195"/>
  <c r="P195"/>
  <c r="BI188"/>
  <c r="BH188"/>
  <c r="BG188"/>
  <c r="BF188"/>
  <c r="T188"/>
  <c r="R188"/>
  <c r="P188"/>
  <c r="BI184"/>
  <c r="BH184"/>
  <c r="BG184"/>
  <c r="BF184"/>
  <c r="T184"/>
  <c r="R184"/>
  <c r="P184"/>
  <c r="BI179"/>
  <c r="BH179"/>
  <c r="BG179"/>
  <c r="BF179"/>
  <c r="T179"/>
  <c r="R179"/>
  <c r="P179"/>
  <c r="BI177"/>
  <c r="BH177"/>
  <c r="BG177"/>
  <c r="BF177"/>
  <c r="T177"/>
  <c r="R177"/>
  <c r="P177"/>
  <c r="BI173"/>
  <c r="BH173"/>
  <c r="BG173"/>
  <c r="BF173"/>
  <c r="T173"/>
  <c r="R173"/>
  <c r="P173"/>
  <c r="BI166"/>
  <c r="BH166"/>
  <c r="BG166"/>
  <c r="BF166"/>
  <c r="T166"/>
  <c r="R166"/>
  <c r="P166"/>
  <c r="BI164"/>
  <c r="BH164"/>
  <c r="BG164"/>
  <c r="BF164"/>
  <c r="T164"/>
  <c r="R164"/>
  <c r="P164"/>
  <c r="BI157"/>
  <c r="BH157"/>
  <c r="BG157"/>
  <c r="BF157"/>
  <c r="T157"/>
  <c r="R157"/>
  <c r="P157"/>
  <c r="BI150"/>
  <c r="BH150"/>
  <c r="BG150"/>
  <c r="BF150"/>
  <c r="T150"/>
  <c r="R150"/>
  <c r="P150"/>
  <c r="BI143"/>
  <c r="BH143"/>
  <c r="BG143"/>
  <c r="BF143"/>
  <c r="T143"/>
  <c r="R143"/>
  <c r="P143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91"/>
  <c r="J20"/>
  <c r="J18"/>
  <c r="E18"/>
  <c r="F92"/>
  <c r="J17"/>
  <c r="J12"/>
  <c r="J114"/>
  <c r="E7"/>
  <c r="E110"/>
  <c i="10" r="J37"/>
  <c r="J36"/>
  <c i="1" r="AY103"/>
  <c i="10" r="J35"/>
  <c i="1" r="AX103"/>
  <c i="10" r="BI440"/>
  <c r="BH440"/>
  <c r="BG440"/>
  <c r="BF440"/>
  <c r="T440"/>
  <c r="R440"/>
  <c r="P440"/>
  <c r="BI433"/>
  <c r="BH433"/>
  <c r="BG433"/>
  <c r="BF433"/>
  <c r="T433"/>
  <c r="R433"/>
  <c r="P433"/>
  <c r="BI431"/>
  <c r="BH431"/>
  <c r="BG431"/>
  <c r="BF431"/>
  <c r="T431"/>
  <c r="R431"/>
  <c r="P431"/>
  <c r="BI429"/>
  <c r="BH429"/>
  <c r="BG429"/>
  <c r="BF429"/>
  <c r="T429"/>
  <c r="R429"/>
  <c r="P429"/>
  <c r="BI418"/>
  <c r="BH418"/>
  <c r="BG418"/>
  <c r="BF418"/>
  <c r="T418"/>
  <c r="R418"/>
  <c r="P418"/>
  <c r="BI407"/>
  <c r="BH407"/>
  <c r="BG407"/>
  <c r="BF407"/>
  <c r="T407"/>
  <c r="R407"/>
  <c r="P407"/>
  <c r="BI398"/>
  <c r="BH398"/>
  <c r="BG398"/>
  <c r="BF398"/>
  <c r="T398"/>
  <c r="R398"/>
  <c r="P398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81"/>
  <c r="BH381"/>
  <c r="BG381"/>
  <c r="BF381"/>
  <c r="T381"/>
  <c r="R381"/>
  <c r="P381"/>
  <c r="BI379"/>
  <c r="BH379"/>
  <c r="BG379"/>
  <c r="BF379"/>
  <c r="T379"/>
  <c r="R379"/>
  <c r="P379"/>
  <c r="BI377"/>
  <c r="BH377"/>
  <c r="BG377"/>
  <c r="BF377"/>
  <c r="T377"/>
  <c r="R377"/>
  <c r="P377"/>
  <c r="BI370"/>
  <c r="BH370"/>
  <c r="BG370"/>
  <c r="BF370"/>
  <c r="T370"/>
  <c r="R370"/>
  <c r="P370"/>
  <c r="BI368"/>
  <c r="BH368"/>
  <c r="BG368"/>
  <c r="BF368"/>
  <c r="T368"/>
  <c r="R368"/>
  <c r="P368"/>
  <c r="BI358"/>
  <c r="BH358"/>
  <c r="BG358"/>
  <c r="BF358"/>
  <c r="T358"/>
  <c r="R358"/>
  <c r="P358"/>
  <c r="BI356"/>
  <c r="BH356"/>
  <c r="BG356"/>
  <c r="BF356"/>
  <c r="T356"/>
  <c r="R356"/>
  <c r="P356"/>
  <c r="BI353"/>
  <c r="BH353"/>
  <c r="BG353"/>
  <c r="BF353"/>
  <c r="T353"/>
  <c r="R353"/>
  <c r="P353"/>
  <c r="BI350"/>
  <c r="BH350"/>
  <c r="BG350"/>
  <c r="BF350"/>
  <c r="T350"/>
  <c r="R350"/>
  <c r="P350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8"/>
  <c r="BH338"/>
  <c r="BG338"/>
  <c r="BF338"/>
  <c r="T338"/>
  <c r="R338"/>
  <c r="P338"/>
  <c r="BI335"/>
  <c r="BH335"/>
  <c r="BG335"/>
  <c r="BF335"/>
  <c r="T335"/>
  <c r="R335"/>
  <c r="P335"/>
  <c r="BI332"/>
  <c r="BH332"/>
  <c r="BG332"/>
  <c r="BF332"/>
  <c r="T332"/>
  <c r="R332"/>
  <c r="P332"/>
  <c r="BI328"/>
  <c r="BH328"/>
  <c r="BG328"/>
  <c r="BF328"/>
  <c r="T328"/>
  <c r="R328"/>
  <c r="P328"/>
  <c r="BI317"/>
  <c r="BH317"/>
  <c r="BG317"/>
  <c r="BF317"/>
  <c r="T317"/>
  <c r="R317"/>
  <c r="P317"/>
  <c r="BI302"/>
  <c r="BH302"/>
  <c r="BG302"/>
  <c r="BF302"/>
  <c r="T302"/>
  <c r="R302"/>
  <c r="P302"/>
  <c r="BI295"/>
  <c r="BH295"/>
  <c r="BG295"/>
  <c r="BF295"/>
  <c r="T295"/>
  <c r="R295"/>
  <c r="P295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2"/>
  <c r="BH272"/>
  <c r="BG272"/>
  <c r="BF272"/>
  <c r="T272"/>
  <c r="R272"/>
  <c r="P272"/>
  <c r="BI268"/>
  <c r="BH268"/>
  <c r="BG268"/>
  <c r="BF268"/>
  <c r="T268"/>
  <c r="R268"/>
  <c r="P268"/>
  <c r="BI264"/>
  <c r="BH264"/>
  <c r="BG264"/>
  <c r="BF264"/>
  <c r="T264"/>
  <c r="R264"/>
  <c r="P264"/>
  <c r="BI261"/>
  <c r="BH261"/>
  <c r="BG261"/>
  <c r="BF261"/>
  <c r="T261"/>
  <c r="R261"/>
  <c r="P261"/>
  <c r="BI257"/>
  <c r="BH257"/>
  <c r="BG257"/>
  <c r="BF257"/>
  <c r="T257"/>
  <c r="R257"/>
  <c r="P257"/>
  <c r="BI254"/>
  <c r="BH254"/>
  <c r="BG254"/>
  <c r="BF254"/>
  <c r="T254"/>
  <c r="R254"/>
  <c r="P254"/>
  <c r="BI249"/>
  <c r="BH249"/>
  <c r="BG249"/>
  <c r="BF249"/>
  <c r="T249"/>
  <c r="R249"/>
  <c r="P249"/>
  <c r="BI245"/>
  <c r="BH245"/>
  <c r="BG245"/>
  <c r="BF245"/>
  <c r="T245"/>
  <c r="R245"/>
  <c r="P245"/>
  <c r="BI241"/>
  <c r="BH241"/>
  <c r="BG241"/>
  <c r="BF241"/>
  <c r="T241"/>
  <c r="R241"/>
  <c r="P241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3"/>
  <c r="BH223"/>
  <c r="BG223"/>
  <c r="BF223"/>
  <c r="T223"/>
  <c r="R223"/>
  <c r="P223"/>
  <c r="BI221"/>
  <c r="BH221"/>
  <c r="BG221"/>
  <c r="BF221"/>
  <c r="T221"/>
  <c r="R221"/>
  <c r="P221"/>
  <c r="BI219"/>
  <c r="BH219"/>
  <c r="BG219"/>
  <c r="BF219"/>
  <c r="T219"/>
  <c r="R219"/>
  <c r="P219"/>
  <c r="BI212"/>
  <c r="BH212"/>
  <c r="BG212"/>
  <c r="BF212"/>
  <c r="T212"/>
  <c r="R212"/>
  <c r="P212"/>
  <c r="BI209"/>
  <c r="BH209"/>
  <c r="BG209"/>
  <c r="BF209"/>
  <c r="T209"/>
  <c r="R209"/>
  <c r="P209"/>
  <c r="BI204"/>
  <c r="BH204"/>
  <c r="BG204"/>
  <c r="BF204"/>
  <c r="T204"/>
  <c r="R204"/>
  <c r="P204"/>
  <c r="BI199"/>
  <c r="BH199"/>
  <c r="BG199"/>
  <c r="BF199"/>
  <c r="T199"/>
  <c r="R199"/>
  <c r="P199"/>
  <c r="BI192"/>
  <c r="BH192"/>
  <c r="BG192"/>
  <c r="BF192"/>
  <c r="T192"/>
  <c r="R192"/>
  <c r="P192"/>
  <c r="BI185"/>
  <c r="BH185"/>
  <c r="BG185"/>
  <c r="BF185"/>
  <c r="T185"/>
  <c r="R185"/>
  <c r="P185"/>
  <c r="BI178"/>
  <c r="BH178"/>
  <c r="BG178"/>
  <c r="BF178"/>
  <c r="T178"/>
  <c r="R178"/>
  <c r="P178"/>
  <c r="BI173"/>
  <c r="BH173"/>
  <c r="BG173"/>
  <c r="BF173"/>
  <c r="T173"/>
  <c r="R173"/>
  <c r="P173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60"/>
  <c r="BH160"/>
  <c r="BG160"/>
  <c r="BF160"/>
  <c r="T160"/>
  <c r="R160"/>
  <c r="P160"/>
  <c r="BI153"/>
  <c r="BH153"/>
  <c r="BG153"/>
  <c r="BF153"/>
  <c r="T153"/>
  <c r="R153"/>
  <c r="P153"/>
  <c r="BI146"/>
  <c r="BH146"/>
  <c r="BG146"/>
  <c r="BF146"/>
  <c r="T146"/>
  <c r="R146"/>
  <c r="P146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91"/>
  <c r="J20"/>
  <c r="J18"/>
  <c r="E18"/>
  <c r="F92"/>
  <c r="J17"/>
  <c r="J12"/>
  <c r="J114"/>
  <c r="E7"/>
  <c r="E110"/>
  <c i="9" r="J37"/>
  <c r="J36"/>
  <c i="1" r="AY102"/>
  <c i="9" r="J35"/>
  <c i="1" r="AX102"/>
  <c i="9" r="BI272"/>
  <c r="BH272"/>
  <c r="BG272"/>
  <c r="BF272"/>
  <c r="T272"/>
  <c r="R272"/>
  <c r="P272"/>
  <c r="BI265"/>
  <c r="BH265"/>
  <c r="BG265"/>
  <c r="BF265"/>
  <c r="T265"/>
  <c r="R265"/>
  <c r="P265"/>
  <c r="BI258"/>
  <c r="BH258"/>
  <c r="BG258"/>
  <c r="BF258"/>
  <c r="T258"/>
  <c r="R258"/>
  <c r="P258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40"/>
  <c r="BH240"/>
  <c r="BG240"/>
  <c r="BF240"/>
  <c r="T240"/>
  <c r="R240"/>
  <c r="P240"/>
  <c r="BI231"/>
  <c r="BH231"/>
  <c r="BG231"/>
  <c r="BF231"/>
  <c r="T231"/>
  <c r="R231"/>
  <c r="P231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202"/>
  <c r="BH202"/>
  <c r="BG202"/>
  <c r="BF202"/>
  <c r="T202"/>
  <c r="R202"/>
  <c r="P202"/>
  <c r="BI199"/>
  <c r="BH199"/>
  <c r="BG199"/>
  <c r="BF199"/>
  <c r="T199"/>
  <c r="R199"/>
  <c r="P199"/>
  <c r="BI188"/>
  <c r="BH188"/>
  <c r="BG188"/>
  <c r="BF188"/>
  <c r="T188"/>
  <c r="R188"/>
  <c r="P188"/>
  <c r="BI184"/>
  <c r="BH184"/>
  <c r="BG184"/>
  <c r="BF184"/>
  <c r="T184"/>
  <c r="R184"/>
  <c r="P184"/>
  <c r="BI175"/>
  <c r="BH175"/>
  <c r="BG175"/>
  <c r="BF175"/>
  <c r="T175"/>
  <c r="R175"/>
  <c r="P175"/>
  <c r="BI166"/>
  <c r="BH166"/>
  <c r="BG166"/>
  <c r="BF166"/>
  <c r="T166"/>
  <c r="R166"/>
  <c r="P166"/>
  <c r="BI155"/>
  <c r="BH155"/>
  <c r="BG155"/>
  <c r="BF155"/>
  <c r="T155"/>
  <c r="R155"/>
  <c r="P155"/>
  <c r="BI146"/>
  <c r="BH146"/>
  <c r="BG146"/>
  <c r="BF146"/>
  <c r="T146"/>
  <c r="R146"/>
  <c r="P146"/>
  <c r="BI137"/>
  <c r="BH137"/>
  <c r="BG137"/>
  <c r="BF137"/>
  <c r="T137"/>
  <c r="R137"/>
  <c r="P137"/>
  <c r="BI133"/>
  <c r="BH133"/>
  <c r="BG133"/>
  <c r="BF133"/>
  <c r="T133"/>
  <c r="R133"/>
  <c r="P133"/>
  <c r="BI126"/>
  <c r="BH126"/>
  <c r="BG126"/>
  <c r="BF126"/>
  <c r="T126"/>
  <c r="R126"/>
  <c r="P126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91"/>
  <c r="J20"/>
  <c r="J18"/>
  <c r="E18"/>
  <c r="F117"/>
  <c r="J17"/>
  <c r="J12"/>
  <c r="J114"/>
  <c r="E7"/>
  <c r="E85"/>
  <c i="8" r="J37"/>
  <c r="J36"/>
  <c i="1" r="AY101"/>
  <c i="8" r="J35"/>
  <c i="1" r="AX101"/>
  <c i="8" r="BI416"/>
  <c r="BH416"/>
  <c r="BG416"/>
  <c r="BF416"/>
  <c r="T416"/>
  <c r="R416"/>
  <c r="P416"/>
  <c r="BI412"/>
  <c r="BH412"/>
  <c r="BG412"/>
  <c r="BF412"/>
  <c r="T412"/>
  <c r="R412"/>
  <c r="P412"/>
  <c r="BI405"/>
  <c r="BH405"/>
  <c r="BG405"/>
  <c r="BF405"/>
  <c r="T405"/>
  <c r="R405"/>
  <c r="P405"/>
  <c r="BI390"/>
  <c r="BH390"/>
  <c r="BG390"/>
  <c r="BF390"/>
  <c r="T390"/>
  <c r="R390"/>
  <c r="P390"/>
  <c r="BI378"/>
  <c r="BH378"/>
  <c r="BG378"/>
  <c r="BF378"/>
  <c r="T378"/>
  <c r="R378"/>
  <c r="P378"/>
  <c r="BI366"/>
  <c r="BH366"/>
  <c r="BG366"/>
  <c r="BF366"/>
  <c r="T366"/>
  <c r="R366"/>
  <c r="P366"/>
  <c r="BI364"/>
  <c r="BH364"/>
  <c r="BG364"/>
  <c r="BF364"/>
  <c r="T364"/>
  <c r="R364"/>
  <c r="P364"/>
  <c r="BI362"/>
  <c r="BH362"/>
  <c r="BG362"/>
  <c r="BF362"/>
  <c r="T362"/>
  <c r="R362"/>
  <c r="P362"/>
  <c r="BI360"/>
  <c r="BH360"/>
  <c r="BG360"/>
  <c r="BF360"/>
  <c r="T360"/>
  <c r="R360"/>
  <c r="P360"/>
  <c r="BI358"/>
  <c r="BH358"/>
  <c r="BG358"/>
  <c r="BF358"/>
  <c r="T358"/>
  <c r="R358"/>
  <c r="P358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39"/>
  <c r="BH339"/>
  <c r="BG339"/>
  <c r="BF339"/>
  <c r="T339"/>
  <c r="R339"/>
  <c r="P339"/>
  <c r="BI335"/>
  <c r="BH335"/>
  <c r="BG335"/>
  <c r="BF335"/>
  <c r="T335"/>
  <c r="R335"/>
  <c r="P335"/>
  <c r="BI332"/>
  <c r="BH332"/>
  <c r="BG332"/>
  <c r="BF332"/>
  <c r="T332"/>
  <c r="R332"/>
  <c r="P332"/>
  <c r="BI329"/>
  <c r="BH329"/>
  <c r="BG329"/>
  <c r="BF329"/>
  <c r="T329"/>
  <c r="R329"/>
  <c r="P329"/>
  <c r="BI326"/>
  <c r="BH326"/>
  <c r="BG326"/>
  <c r="BF326"/>
  <c r="T326"/>
  <c r="R326"/>
  <c r="P326"/>
  <c r="BI323"/>
  <c r="BH323"/>
  <c r="BG323"/>
  <c r="BF323"/>
  <c r="T323"/>
  <c r="R323"/>
  <c r="P323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3"/>
  <c r="BH293"/>
  <c r="BG293"/>
  <c r="BF293"/>
  <c r="T293"/>
  <c r="R293"/>
  <c r="P293"/>
  <c r="BI288"/>
  <c r="BH288"/>
  <c r="BG288"/>
  <c r="BF288"/>
  <c r="T288"/>
  <c r="R288"/>
  <c r="P288"/>
  <c r="BI280"/>
  <c r="BH280"/>
  <c r="BG280"/>
  <c r="BF280"/>
  <c r="T280"/>
  <c r="R280"/>
  <c r="P280"/>
  <c r="BI276"/>
  <c r="BH276"/>
  <c r="BG276"/>
  <c r="BF276"/>
  <c r="T276"/>
  <c r="R276"/>
  <c r="P276"/>
  <c r="BI268"/>
  <c r="BH268"/>
  <c r="BG268"/>
  <c r="BF268"/>
  <c r="T268"/>
  <c r="R268"/>
  <c r="P268"/>
  <c r="BI263"/>
  <c r="BH263"/>
  <c r="BG263"/>
  <c r="BF263"/>
  <c r="T263"/>
  <c r="R263"/>
  <c r="P263"/>
  <c r="BI237"/>
  <c r="BH237"/>
  <c r="BG237"/>
  <c r="BF237"/>
  <c r="T237"/>
  <c r="R237"/>
  <c r="P237"/>
  <c r="BI230"/>
  <c r="BH230"/>
  <c r="BG230"/>
  <c r="BF230"/>
  <c r="T230"/>
  <c r="R230"/>
  <c r="P230"/>
  <c r="BI225"/>
  <c r="BH225"/>
  <c r="BG225"/>
  <c r="BF225"/>
  <c r="T225"/>
  <c r="R225"/>
  <c r="P225"/>
  <c r="BI217"/>
  <c r="BH217"/>
  <c r="BG217"/>
  <c r="BF217"/>
  <c r="T217"/>
  <c r="R217"/>
  <c r="P217"/>
  <c r="BI213"/>
  <c r="BH213"/>
  <c r="BG213"/>
  <c r="BF213"/>
  <c r="T213"/>
  <c r="R213"/>
  <c r="P213"/>
  <c r="BI206"/>
  <c r="BH206"/>
  <c r="BG206"/>
  <c r="BF206"/>
  <c r="T206"/>
  <c r="R206"/>
  <c r="P206"/>
  <c r="BI203"/>
  <c r="BH203"/>
  <c r="BG203"/>
  <c r="BF203"/>
  <c r="T203"/>
  <c r="R203"/>
  <c r="P203"/>
  <c r="BI199"/>
  <c r="BH199"/>
  <c r="BG199"/>
  <c r="BF199"/>
  <c r="T199"/>
  <c r="R199"/>
  <c r="P199"/>
  <c r="BI160"/>
  <c r="BH160"/>
  <c r="BG160"/>
  <c r="BF160"/>
  <c r="T160"/>
  <c r="R160"/>
  <c r="P160"/>
  <c r="BI145"/>
  <c r="BH145"/>
  <c r="BG145"/>
  <c r="BF145"/>
  <c r="T145"/>
  <c r="R145"/>
  <c r="P145"/>
  <c r="BI139"/>
  <c r="BH139"/>
  <c r="BG139"/>
  <c r="BF139"/>
  <c r="T139"/>
  <c r="R139"/>
  <c r="P139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91"/>
  <c r="J20"/>
  <c r="J18"/>
  <c r="E18"/>
  <c r="F117"/>
  <c r="J17"/>
  <c r="J12"/>
  <c r="J114"/>
  <c r="E7"/>
  <c r="E110"/>
  <c i="7" r="J37"/>
  <c r="J36"/>
  <c i="1" r="AY100"/>
  <c i="7" r="J35"/>
  <c i="1" r="AX100"/>
  <c i="7" r="BI472"/>
  <c r="BH472"/>
  <c r="BG472"/>
  <c r="BF472"/>
  <c r="T472"/>
  <c r="R472"/>
  <c r="P472"/>
  <c r="BI461"/>
  <c r="BH461"/>
  <c r="BG461"/>
  <c r="BF461"/>
  <c r="T461"/>
  <c r="R461"/>
  <c r="P461"/>
  <c r="BI454"/>
  <c r="BH454"/>
  <c r="BG454"/>
  <c r="BF454"/>
  <c r="T454"/>
  <c r="R454"/>
  <c r="P454"/>
  <c r="BI445"/>
  <c r="BH445"/>
  <c r="BG445"/>
  <c r="BF445"/>
  <c r="T445"/>
  <c r="R445"/>
  <c r="P445"/>
  <c r="BI441"/>
  <c r="BH441"/>
  <c r="BG441"/>
  <c r="BF441"/>
  <c r="T441"/>
  <c r="R441"/>
  <c r="P441"/>
  <c r="BI437"/>
  <c r="BH437"/>
  <c r="BG437"/>
  <c r="BF437"/>
  <c r="T437"/>
  <c r="R437"/>
  <c r="P437"/>
  <c r="BI433"/>
  <c r="BH433"/>
  <c r="BG433"/>
  <c r="BF433"/>
  <c r="T433"/>
  <c r="R433"/>
  <c r="P433"/>
  <c r="BI424"/>
  <c r="BH424"/>
  <c r="BG424"/>
  <c r="BF424"/>
  <c r="T424"/>
  <c r="R424"/>
  <c r="P424"/>
  <c r="BI411"/>
  <c r="BH411"/>
  <c r="BG411"/>
  <c r="BF411"/>
  <c r="T411"/>
  <c r="R411"/>
  <c r="P411"/>
  <c r="BI404"/>
  <c r="BH404"/>
  <c r="BG404"/>
  <c r="BF404"/>
  <c r="T404"/>
  <c r="R404"/>
  <c r="P404"/>
  <c r="BI395"/>
  <c r="BH395"/>
  <c r="BG395"/>
  <c r="BF395"/>
  <c r="T395"/>
  <c r="R395"/>
  <c r="P395"/>
  <c r="BI393"/>
  <c r="BH393"/>
  <c r="BG393"/>
  <c r="BF393"/>
  <c r="T393"/>
  <c r="R393"/>
  <c r="P393"/>
  <c r="BI391"/>
  <c r="BH391"/>
  <c r="BG391"/>
  <c r="BF391"/>
  <c r="T391"/>
  <c r="R391"/>
  <c r="P391"/>
  <c r="BI389"/>
  <c r="BH389"/>
  <c r="BG389"/>
  <c r="BF389"/>
  <c r="T389"/>
  <c r="R389"/>
  <c r="P389"/>
  <c r="BI387"/>
  <c r="BH387"/>
  <c r="BG387"/>
  <c r="BF387"/>
  <c r="T387"/>
  <c r="R387"/>
  <c r="P387"/>
  <c r="BI384"/>
  <c r="BH384"/>
  <c r="BG384"/>
  <c r="BF384"/>
  <c r="T384"/>
  <c r="R384"/>
  <c r="P384"/>
  <c r="BI377"/>
  <c r="BH377"/>
  <c r="BG377"/>
  <c r="BF377"/>
  <c r="T377"/>
  <c r="R377"/>
  <c r="P377"/>
  <c r="BI370"/>
  <c r="BH370"/>
  <c r="BG370"/>
  <c r="BF370"/>
  <c r="T370"/>
  <c r="R370"/>
  <c r="P370"/>
  <c r="BI366"/>
  <c r="BH366"/>
  <c r="BG366"/>
  <c r="BF366"/>
  <c r="T366"/>
  <c r="R366"/>
  <c r="P366"/>
  <c r="BI362"/>
  <c r="BH362"/>
  <c r="BG362"/>
  <c r="BF362"/>
  <c r="T362"/>
  <c r="R362"/>
  <c r="P362"/>
  <c r="BI355"/>
  <c r="BH355"/>
  <c r="BG355"/>
  <c r="BF355"/>
  <c r="T355"/>
  <c r="R355"/>
  <c r="P355"/>
  <c r="BI336"/>
  <c r="BH336"/>
  <c r="BG336"/>
  <c r="BF336"/>
  <c r="T336"/>
  <c r="R336"/>
  <c r="P336"/>
  <c r="BI333"/>
  <c r="BH333"/>
  <c r="BG333"/>
  <c r="BF333"/>
  <c r="T333"/>
  <c r="R333"/>
  <c r="P333"/>
  <c r="BI325"/>
  <c r="BH325"/>
  <c r="BG325"/>
  <c r="BF325"/>
  <c r="T325"/>
  <c r="R325"/>
  <c r="P325"/>
  <c r="BI323"/>
  <c r="BH323"/>
  <c r="BG323"/>
  <c r="BF323"/>
  <c r="T323"/>
  <c r="R323"/>
  <c r="P323"/>
  <c r="BI321"/>
  <c r="BH321"/>
  <c r="BG321"/>
  <c r="BF321"/>
  <c r="T321"/>
  <c r="R321"/>
  <c r="P321"/>
  <c r="BI314"/>
  <c r="BH314"/>
  <c r="BG314"/>
  <c r="BF314"/>
  <c r="T314"/>
  <c r="R314"/>
  <c r="P314"/>
  <c r="BI307"/>
  <c r="BH307"/>
  <c r="BG307"/>
  <c r="BF307"/>
  <c r="T307"/>
  <c r="R307"/>
  <c r="P307"/>
  <c r="BI300"/>
  <c r="BH300"/>
  <c r="BG300"/>
  <c r="BF300"/>
  <c r="T300"/>
  <c r="R300"/>
  <c r="P300"/>
  <c r="BI290"/>
  <c r="BH290"/>
  <c r="BG290"/>
  <c r="BF290"/>
  <c r="T290"/>
  <c r="R290"/>
  <c r="P290"/>
  <c r="BI281"/>
  <c r="BH281"/>
  <c r="BG281"/>
  <c r="BF281"/>
  <c r="T281"/>
  <c r="R281"/>
  <c r="P281"/>
  <c r="BI270"/>
  <c r="BH270"/>
  <c r="BG270"/>
  <c r="BF270"/>
  <c r="T270"/>
  <c r="R270"/>
  <c r="P270"/>
  <c r="BI259"/>
  <c r="BH259"/>
  <c r="BG259"/>
  <c r="BF259"/>
  <c r="T259"/>
  <c r="R259"/>
  <c r="P259"/>
  <c r="BI252"/>
  <c r="BH252"/>
  <c r="BG252"/>
  <c r="BF252"/>
  <c r="T252"/>
  <c r="R252"/>
  <c r="P252"/>
  <c r="BI244"/>
  <c r="BH244"/>
  <c r="BG244"/>
  <c r="BF244"/>
  <c r="T244"/>
  <c r="R244"/>
  <c r="P244"/>
  <c r="BI240"/>
  <c r="BH240"/>
  <c r="BG240"/>
  <c r="BF240"/>
  <c r="T240"/>
  <c r="R240"/>
  <c r="P240"/>
  <c r="BI236"/>
  <c r="BH236"/>
  <c r="BG236"/>
  <c r="BF236"/>
  <c r="T236"/>
  <c r="R236"/>
  <c r="P236"/>
  <c r="BI217"/>
  <c r="BH217"/>
  <c r="BG217"/>
  <c r="BF217"/>
  <c r="T217"/>
  <c r="R217"/>
  <c r="P217"/>
  <c r="BI198"/>
  <c r="BH198"/>
  <c r="BG198"/>
  <c r="BF198"/>
  <c r="T198"/>
  <c r="R198"/>
  <c r="P198"/>
  <c r="BI189"/>
  <c r="BH189"/>
  <c r="BG189"/>
  <c r="BF189"/>
  <c r="T189"/>
  <c r="R189"/>
  <c r="P189"/>
  <c r="BI180"/>
  <c r="BH180"/>
  <c r="BG180"/>
  <c r="BF180"/>
  <c r="T180"/>
  <c r="R180"/>
  <c r="P180"/>
  <c r="BI167"/>
  <c r="BH167"/>
  <c r="BG167"/>
  <c r="BF167"/>
  <c r="T167"/>
  <c r="R167"/>
  <c r="P167"/>
  <c r="BI159"/>
  <c r="BH159"/>
  <c r="BG159"/>
  <c r="BF159"/>
  <c r="T159"/>
  <c r="R159"/>
  <c r="P159"/>
  <c r="BI148"/>
  <c r="BH148"/>
  <c r="BG148"/>
  <c r="BF148"/>
  <c r="T148"/>
  <c r="R148"/>
  <c r="P148"/>
  <c r="BI137"/>
  <c r="BH137"/>
  <c r="BG137"/>
  <c r="BF137"/>
  <c r="T137"/>
  <c r="R137"/>
  <c r="P137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116"/>
  <c r="J20"/>
  <c r="J18"/>
  <c r="E18"/>
  <c r="F117"/>
  <c r="J17"/>
  <c r="J12"/>
  <c r="J89"/>
  <c r="E7"/>
  <c r="E85"/>
  <c i="6" r="J37"/>
  <c r="J36"/>
  <c i="1" r="AY99"/>
  <c i="6" r="J35"/>
  <c i="1" r="AX99"/>
  <c i="6" r="BI197"/>
  <c r="BH197"/>
  <c r="BG197"/>
  <c r="BF197"/>
  <c r="T197"/>
  <c r="R197"/>
  <c r="P197"/>
  <c r="BI188"/>
  <c r="BH188"/>
  <c r="BG188"/>
  <c r="BF188"/>
  <c r="T188"/>
  <c r="R188"/>
  <c r="P188"/>
  <c r="BI179"/>
  <c r="BH179"/>
  <c r="BG179"/>
  <c r="BF179"/>
  <c r="T179"/>
  <c r="R179"/>
  <c r="P179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0"/>
  <c r="BH160"/>
  <c r="BG160"/>
  <c r="BF160"/>
  <c r="T160"/>
  <c r="R160"/>
  <c r="P160"/>
  <c r="BI156"/>
  <c r="BH156"/>
  <c r="BG156"/>
  <c r="BF156"/>
  <c r="T156"/>
  <c r="R156"/>
  <c r="P156"/>
  <c r="BI149"/>
  <c r="BH149"/>
  <c r="BG149"/>
  <c r="BF149"/>
  <c r="T149"/>
  <c r="R149"/>
  <c r="P149"/>
  <c r="BI144"/>
  <c r="BH144"/>
  <c r="BG144"/>
  <c r="BF144"/>
  <c r="T144"/>
  <c r="R144"/>
  <c r="P144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7"/>
  <c r="BH127"/>
  <c r="BG127"/>
  <c r="BF127"/>
  <c r="T127"/>
  <c r="R127"/>
  <c r="P127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91"/>
  <c r="J20"/>
  <c r="J18"/>
  <c r="E18"/>
  <c r="F117"/>
  <c r="J17"/>
  <c r="J12"/>
  <c r="J89"/>
  <c r="E7"/>
  <c r="E85"/>
  <c i="5" r="J37"/>
  <c r="J36"/>
  <c i="1" r="AY98"/>
  <c i="5" r="J35"/>
  <c i="1" r="AX98"/>
  <c i="5" r="BI427"/>
  <c r="BH427"/>
  <c r="BG427"/>
  <c r="BF427"/>
  <c r="T427"/>
  <c r="R427"/>
  <c r="P427"/>
  <c r="BI420"/>
  <c r="BH420"/>
  <c r="BG420"/>
  <c r="BF420"/>
  <c r="T420"/>
  <c r="R420"/>
  <c r="P420"/>
  <c r="BI416"/>
  <c r="BH416"/>
  <c r="BG416"/>
  <c r="BF416"/>
  <c r="T416"/>
  <c r="R416"/>
  <c r="P416"/>
  <c r="BI412"/>
  <c r="BH412"/>
  <c r="BG412"/>
  <c r="BF412"/>
  <c r="T412"/>
  <c r="R412"/>
  <c r="P412"/>
  <c r="BI408"/>
  <c r="BH408"/>
  <c r="BG408"/>
  <c r="BF408"/>
  <c r="T408"/>
  <c r="R408"/>
  <c r="P408"/>
  <c r="BI403"/>
  <c r="BH403"/>
  <c r="BG403"/>
  <c r="BF403"/>
  <c r="T403"/>
  <c r="R403"/>
  <c r="P403"/>
  <c r="BI390"/>
  <c r="BH390"/>
  <c r="BG390"/>
  <c r="BF390"/>
  <c r="T390"/>
  <c r="R390"/>
  <c r="P390"/>
  <c r="BI381"/>
  <c r="BH381"/>
  <c r="BG381"/>
  <c r="BF381"/>
  <c r="T381"/>
  <c r="R381"/>
  <c r="P381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4"/>
  <c r="BH364"/>
  <c r="BG364"/>
  <c r="BF364"/>
  <c r="T364"/>
  <c r="R364"/>
  <c r="P364"/>
  <c r="BI359"/>
  <c r="BH359"/>
  <c r="BG359"/>
  <c r="BF359"/>
  <c r="T359"/>
  <c r="R359"/>
  <c r="P359"/>
  <c r="BI357"/>
  <c r="BH357"/>
  <c r="BG357"/>
  <c r="BF357"/>
  <c r="T357"/>
  <c r="R357"/>
  <c r="P357"/>
  <c r="BI353"/>
  <c r="BH353"/>
  <c r="BG353"/>
  <c r="BF353"/>
  <c r="T353"/>
  <c r="R353"/>
  <c r="P353"/>
  <c r="BI351"/>
  <c r="BH351"/>
  <c r="BG351"/>
  <c r="BF351"/>
  <c r="T351"/>
  <c r="R351"/>
  <c r="P351"/>
  <c r="BI348"/>
  <c r="BH348"/>
  <c r="BG348"/>
  <c r="BF348"/>
  <c r="T348"/>
  <c r="R348"/>
  <c r="P348"/>
  <c r="BI341"/>
  <c r="BH341"/>
  <c r="BG341"/>
  <c r="BF341"/>
  <c r="T341"/>
  <c r="R341"/>
  <c r="P341"/>
  <c r="BI336"/>
  <c r="BH336"/>
  <c r="BG336"/>
  <c r="BF336"/>
  <c r="T336"/>
  <c r="R336"/>
  <c r="P336"/>
  <c r="BI334"/>
  <c r="BH334"/>
  <c r="BG334"/>
  <c r="BF334"/>
  <c r="T334"/>
  <c r="R334"/>
  <c r="P334"/>
  <c r="BI331"/>
  <c r="BH331"/>
  <c r="BG331"/>
  <c r="BF331"/>
  <c r="T331"/>
  <c r="R331"/>
  <c r="P331"/>
  <c r="BI326"/>
  <c r="BH326"/>
  <c r="BG326"/>
  <c r="BF326"/>
  <c r="T326"/>
  <c r="R326"/>
  <c r="P326"/>
  <c r="BI321"/>
  <c r="BH321"/>
  <c r="BG321"/>
  <c r="BF321"/>
  <c r="T321"/>
  <c r="R321"/>
  <c r="P321"/>
  <c r="BI317"/>
  <c r="BH317"/>
  <c r="BG317"/>
  <c r="BF317"/>
  <c r="T317"/>
  <c r="R317"/>
  <c r="P317"/>
  <c r="BI308"/>
  <c r="BH308"/>
  <c r="BG308"/>
  <c r="BF308"/>
  <c r="T308"/>
  <c r="R308"/>
  <c r="P308"/>
  <c r="BI305"/>
  <c r="BH305"/>
  <c r="BG305"/>
  <c r="BF305"/>
  <c r="T305"/>
  <c r="R305"/>
  <c r="P305"/>
  <c r="BI296"/>
  <c r="BH296"/>
  <c r="BG296"/>
  <c r="BF296"/>
  <c r="T296"/>
  <c r="R296"/>
  <c r="P296"/>
  <c r="BI294"/>
  <c r="BH294"/>
  <c r="BG294"/>
  <c r="BF294"/>
  <c r="T294"/>
  <c r="R294"/>
  <c r="P294"/>
  <c r="BI287"/>
  <c r="BH287"/>
  <c r="BG287"/>
  <c r="BF287"/>
  <c r="T287"/>
  <c r="R287"/>
  <c r="P287"/>
  <c r="BI278"/>
  <c r="BH278"/>
  <c r="BG278"/>
  <c r="BF278"/>
  <c r="T278"/>
  <c r="R278"/>
  <c r="P278"/>
  <c r="BI271"/>
  <c r="BH271"/>
  <c r="BG271"/>
  <c r="BF271"/>
  <c r="T271"/>
  <c r="R271"/>
  <c r="P271"/>
  <c r="BI261"/>
  <c r="BH261"/>
  <c r="BG261"/>
  <c r="BF261"/>
  <c r="T261"/>
  <c r="R261"/>
  <c r="P261"/>
  <c r="BI252"/>
  <c r="BH252"/>
  <c r="BG252"/>
  <c r="BF252"/>
  <c r="T252"/>
  <c r="R252"/>
  <c r="P252"/>
  <c r="BI243"/>
  <c r="BH243"/>
  <c r="BG243"/>
  <c r="BF243"/>
  <c r="T243"/>
  <c r="R243"/>
  <c r="P243"/>
  <c r="BI230"/>
  <c r="BH230"/>
  <c r="BG230"/>
  <c r="BF230"/>
  <c r="T230"/>
  <c r="R230"/>
  <c r="P230"/>
  <c r="BI221"/>
  <c r="BH221"/>
  <c r="BG221"/>
  <c r="BF221"/>
  <c r="T221"/>
  <c r="R221"/>
  <c r="P221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0"/>
  <c r="BH200"/>
  <c r="BG200"/>
  <c r="BF200"/>
  <c r="T200"/>
  <c r="R200"/>
  <c r="P200"/>
  <c r="BI187"/>
  <c r="BH187"/>
  <c r="BG187"/>
  <c r="BF187"/>
  <c r="T187"/>
  <c r="R187"/>
  <c r="P187"/>
  <c r="BI182"/>
  <c r="BH182"/>
  <c r="BG182"/>
  <c r="BF182"/>
  <c r="T182"/>
  <c r="R182"/>
  <c r="P182"/>
  <c r="BI173"/>
  <c r="BH173"/>
  <c r="BG173"/>
  <c r="BF173"/>
  <c r="T173"/>
  <c r="R173"/>
  <c r="P173"/>
  <c r="BI165"/>
  <c r="BH165"/>
  <c r="BG165"/>
  <c r="BF165"/>
  <c r="T165"/>
  <c r="R165"/>
  <c r="P165"/>
  <c r="BI154"/>
  <c r="BH154"/>
  <c r="BG154"/>
  <c r="BF154"/>
  <c r="T154"/>
  <c r="R154"/>
  <c r="P154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2"/>
  <c r="BH132"/>
  <c r="BG132"/>
  <c r="BF132"/>
  <c r="T132"/>
  <c r="R132"/>
  <c r="P132"/>
  <c r="BI129"/>
  <c r="BH129"/>
  <c r="BG129"/>
  <c r="BF129"/>
  <c r="T129"/>
  <c r="R129"/>
  <c r="P129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116"/>
  <c r="J20"/>
  <c r="J18"/>
  <c r="E18"/>
  <c r="F92"/>
  <c r="J17"/>
  <c r="J12"/>
  <c r="J114"/>
  <c r="E7"/>
  <c r="E85"/>
  <c i="4" r="J37"/>
  <c r="J36"/>
  <c i="1" r="AY97"/>
  <c i="4" r="J35"/>
  <c i="1" r="AX97"/>
  <c i="4" r="BI462"/>
  <c r="BH462"/>
  <c r="BG462"/>
  <c r="BF462"/>
  <c r="T462"/>
  <c r="R462"/>
  <c r="P462"/>
  <c r="BI458"/>
  <c r="BH458"/>
  <c r="BG458"/>
  <c r="BF458"/>
  <c r="T458"/>
  <c r="R458"/>
  <c r="P458"/>
  <c r="BI451"/>
  <c r="BH451"/>
  <c r="BG451"/>
  <c r="BF451"/>
  <c r="T451"/>
  <c r="R451"/>
  <c r="P451"/>
  <c r="BI437"/>
  <c r="BH437"/>
  <c r="BG437"/>
  <c r="BF437"/>
  <c r="T437"/>
  <c r="R437"/>
  <c r="P437"/>
  <c r="BI424"/>
  <c r="BH424"/>
  <c r="BG424"/>
  <c r="BF424"/>
  <c r="T424"/>
  <c r="R424"/>
  <c r="P424"/>
  <c r="BI411"/>
  <c r="BH411"/>
  <c r="BG411"/>
  <c r="BF411"/>
  <c r="T411"/>
  <c r="R411"/>
  <c r="P411"/>
  <c r="BI409"/>
  <c r="BH409"/>
  <c r="BG409"/>
  <c r="BF409"/>
  <c r="T409"/>
  <c r="R409"/>
  <c r="P409"/>
  <c r="BI407"/>
  <c r="BH407"/>
  <c r="BG407"/>
  <c r="BF407"/>
  <c r="T407"/>
  <c r="R407"/>
  <c r="P407"/>
  <c r="BI405"/>
  <c r="BH405"/>
  <c r="BG405"/>
  <c r="BF405"/>
  <c r="T405"/>
  <c r="R405"/>
  <c r="P405"/>
  <c r="BI403"/>
  <c r="BH403"/>
  <c r="BG403"/>
  <c r="BF403"/>
  <c r="T403"/>
  <c r="R403"/>
  <c r="P403"/>
  <c r="BI401"/>
  <c r="BH401"/>
  <c r="BG401"/>
  <c r="BF401"/>
  <c r="T401"/>
  <c r="R401"/>
  <c r="P401"/>
  <c r="BI399"/>
  <c r="BH399"/>
  <c r="BG399"/>
  <c r="BF399"/>
  <c r="T399"/>
  <c r="R399"/>
  <c r="P399"/>
  <c r="BI397"/>
  <c r="BH397"/>
  <c r="BG397"/>
  <c r="BF397"/>
  <c r="T397"/>
  <c r="R397"/>
  <c r="P397"/>
  <c r="BI395"/>
  <c r="BH395"/>
  <c r="BG395"/>
  <c r="BF395"/>
  <c r="T395"/>
  <c r="R395"/>
  <c r="P395"/>
  <c r="BI392"/>
  <c r="BH392"/>
  <c r="BG392"/>
  <c r="BF392"/>
  <c r="T392"/>
  <c r="R392"/>
  <c r="P392"/>
  <c r="BI390"/>
  <c r="BH390"/>
  <c r="BG390"/>
  <c r="BF390"/>
  <c r="T390"/>
  <c r="R390"/>
  <c r="P390"/>
  <c r="BI387"/>
  <c r="BH387"/>
  <c r="BG387"/>
  <c r="BF387"/>
  <c r="T387"/>
  <c r="R387"/>
  <c r="P387"/>
  <c r="BI385"/>
  <c r="BH385"/>
  <c r="BG385"/>
  <c r="BF385"/>
  <c r="T385"/>
  <c r="R385"/>
  <c r="P385"/>
  <c r="BI383"/>
  <c r="BH383"/>
  <c r="BG383"/>
  <c r="BF383"/>
  <c r="T383"/>
  <c r="R383"/>
  <c r="P383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64"/>
  <c r="BH364"/>
  <c r="BG364"/>
  <c r="BF364"/>
  <c r="T364"/>
  <c r="R364"/>
  <c r="P364"/>
  <c r="BI357"/>
  <c r="BH357"/>
  <c r="BG357"/>
  <c r="BF357"/>
  <c r="T357"/>
  <c r="R357"/>
  <c r="P357"/>
  <c r="BI354"/>
  <c r="BH354"/>
  <c r="BG354"/>
  <c r="BF354"/>
  <c r="T354"/>
  <c r="R354"/>
  <c r="P354"/>
  <c r="BI351"/>
  <c r="BH351"/>
  <c r="BG351"/>
  <c r="BF351"/>
  <c r="T351"/>
  <c r="R351"/>
  <c r="P351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8"/>
  <c r="BH338"/>
  <c r="BG338"/>
  <c r="BF338"/>
  <c r="T338"/>
  <c r="R338"/>
  <c r="P338"/>
  <c r="BI335"/>
  <c r="BH335"/>
  <c r="BG335"/>
  <c r="BF335"/>
  <c r="T335"/>
  <c r="R335"/>
  <c r="P335"/>
  <c r="BI332"/>
  <c r="BH332"/>
  <c r="BG332"/>
  <c r="BF332"/>
  <c r="T332"/>
  <c r="R332"/>
  <c r="P332"/>
  <c r="BI329"/>
  <c r="BH329"/>
  <c r="BG329"/>
  <c r="BF329"/>
  <c r="T329"/>
  <c r="R329"/>
  <c r="P329"/>
  <c r="BI326"/>
  <c r="BH326"/>
  <c r="BG326"/>
  <c r="BF326"/>
  <c r="T326"/>
  <c r="R326"/>
  <c r="P326"/>
  <c r="BI322"/>
  <c r="BH322"/>
  <c r="BG322"/>
  <c r="BF322"/>
  <c r="T322"/>
  <c r="R322"/>
  <c r="P322"/>
  <c r="BI319"/>
  <c r="BH319"/>
  <c r="BG319"/>
  <c r="BF319"/>
  <c r="T319"/>
  <c r="R319"/>
  <c r="P319"/>
  <c r="BI316"/>
  <c r="BH316"/>
  <c r="BG316"/>
  <c r="BF316"/>
  <c r="T316"/>
  <c r="R316"/>
  <c r="P316"/>
  <c r="BI313"/>
  <c r="BH313"/>
  <c r="BG313"/>
  <c r="BF313"/>
  <c r="T313"/>
  <c r="R313"/>
  <c r="P313"/>
  <c r="BI309"/>
  <c r="BH309"/>
  <c r="BG309"/>
  <c r="BF309"/>
  <c r="T309"/>
  <c r="R309"/>
  <c r="P309"/>
  <c r="BI301"/>
  <c r="BH301"/>
  <c r="BG301"/>
  <c r="BF301"/>
  <c r="T301"/>
  <c r="R301"/>
  <c r="P301"/>
  <c r="BI297"/>
  <c r="BH297"/>
  <c r="BG297"/>
  <c r="BF297"/>
  <c r="T297"/>
  <c r="R297"/>
  <c r="P297"/>
  <c r="BI289"/>
  <c r="BH289"/>
  <c r="BG289"/>
  <c r="BF289"/>
  <c r="T289"/>
  <c r="R289"/>
  <c r="P289"/>
  <c r="BI282"/>
  <c r="BH282"/>
  <c r="BG282"/>
  <c r="BF282"/>
  <c r="T282"/>
  <c r="R282"/>
  <c r="P282"/>
  <c r="BI259"/>
  <c r="BH259"/>
  <c r="BG259"/>
  <c r="BF259"/>
  <c r="T259"/>
  <c r="R259"/>
  <c r="P259"/>
  <c r="BI250"/>
  <c r="BH250"/>
  <c r="BG250"/>
  <c r="BF250"/>
  <c r="T250"/>
  <c r="R250"/>
  <c r="P250"/>
  <c r="BI245"/>
  <c r="BH245"/>
  <c r="BG245"/>
  <c r="BF245"/>
  <c r="T245"/>
  <c r="R245"/>
  <c r="P245"/>
  <c r="BI241"/>
  <c r="BH241"/>
  <c r="BG241"/>
  <c r="BF241"/>
  <c r="T241"/>
  <c r="R241"/>
  <c r="P241"/>
  <c r="BI237"/>
  <c r="BH237"/>
  <c r="BG237"/>
  <c r="BF237"/>
  <c r="T237"/>
  <c r="R237"/>
  <c r="P237"/>
  <c r="BI233"/>
  <c r="BH233"/>
  <c r="BG233"/>
  <c r="BF233"/>
  <c r="T233"/>
  <c r="R233"/>
  <c r="P233"/>
  <c r="BI230"/>
  <c r="BH230"/>
  <c r="BG230"/>
  <c r="BF230"/>
  <c r="T230"/>
  <c r="R230"/>
  <c r="P230"/>
  <c r="BI226"/>
  <c r="BH226"/>
  <c r="BG226"/>
  <c r="BF226"/>
  <c r="T226"/>
  <c r="R226"/>
  <c r="P226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163"/>
  <c r="BH163"/>
  <c r="BG163"/>
  <c r="BF163"/>
  <c r="T163"/>
  <c r="R163"/>
  <c r="P163"/>
  <c r="BI151"/>
  <c r="BH151"/>
  <c r="BG151"/>
  <c r="BF151"/>
  <c r="T151"/>
  <c r="R151"/>
  <c r="P151"/>
  <c r="BI141"/>
  <c r="BH141"/>
  <c r="BG141"/>
  <c r="BF141"/>
  <c r="T141"/>
  <c r="R141"/>
  <c r="P141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116"/>
  <c r="J20"/>
  <c r="J18"/>
  <c r="E18"/>
  <c r="F117"/>
  <c r="J17"/>
  <c r="J12"/>
  <c r="J89"/>
  <c r="E7"/>
  <c r="E110"/>
  <c i="3" r="J37"/>
  <c r="J36"/>
  <c i="1" r="AY96"/>
  <c i="3" r="J35"/>
  <c i="1" r="AX96"/>
  <c i="3" r="BI364"/>
  <c r="BH364"/>
  <c r="BG364"/>
  <c r="BF364"/>
  <c r="T364"/>
  <c r="R364"/>
  <c r="P364"/>
  <c r="BI350"/>
  <c r="BH350"/>
  <c r="BG350"/>
  <c r="BF350"/>
  <c r="T350"/>
  <c r="R350"/>
  <c r="P350"/>
  <c r="BI342"/>
  <c r="BH342"/>
  <c r="BG342"/>
  <c r="BF342"/>
  <c r="T342"/>
  <c r="R342"/>
  <c r="P342"/>
  <c r="BI328"/>
  <c r="BH328"/>
  <c r="BG328"/>
  <c r="BF328"/>
  <c r="T328"/>
  <c r="R328"/>
  <c r="P328"/>
  <c r="BI317"/>
  <c r="BH317"/>
  <c r="BG317"/>
  <c r="BF317"/>
  <c r="T317"/>
  <c r="R317"/>
  <c r="P317"/>
  <c r="BI306"/>
  <c r="BH306"/>
  <c r="BG306"/>
  <c r="BF306"/>
  <c r="T306"/>
  <c r="R306"/>
  <c r="P306"/>
  <c r="BI294"/>
  <c r="BH294"/>
  <c r="BG294"/>
  <c r="BF294"/>
  <c r="T294"/>
  <c r="R294"/>
  <c r="P294"/>
  <c r="BI284"/>
  <c r="BH284"/>
  <c r="BG284"/>
  <c r="BF284"/>
  <c r="T284"/>
  <c r="R284"/>
  <c r="P284"/>
  <c r="BI278"/>
  <c r="BH278"/>
  <c r="BG278"/>
  <c r="BF278"/>
  <c r="T278"/>
  <c r="R278"/>
  <c r="P278"/>
  <c r="BI272"/>
  <c r="BH272"/>
  <c r="BG272"/>
  <c r="BF272"/>
  <c r="T272"/>
  <c r="R272"/>
  <c r="P272"/>
  <c r="BI267"/>
  <c r="BH267"/>
  <c r="BG267"/>
  <c r="BF267"/>
  <c r="T267"/>
  <c r="R267"/>
  <c r="P267"/>
  <c r="BI261"/>
  <c r="BH261"/>
  <c r="BG261"/>
  <c r="BF261"/>
  <c r="T261"/>
  <c r="R261"/>
  <c r="P261"/>
  <c r="BI256"/>
  <c r="BH256"/>
  <c r="BG256"/>
  <c r="BF256"/>
  <c r="T256"/>
  <c r="R256"/>
  <c r="P256"/>
  <c r="BI253"/>
  <c r="BH253"/>
  <c r="BG253"/>
  <c r="BF253"/>
  <c r="T253"/>
  <c r="R253"/>
  <c r="P253"/>
  <c r="BI250"/>
  <c r="BH250"/>
  <c r="BG250"/>
  <c r="BF250"/>
  <c r="T250"/>
  <c r="R250"/>
  <c r="P250"/>
  <c r="BI243"/>
  <c r="BH243"/>
  <c r="BG243"/>
  <c r="BF243"/>
  <c r="T243"/>
  <c r="T236"/>
  <c r="R243"/>
  <c r="R236"/>
  <c r="P243"/>
  <c r="P236"/>
  <c r="BI237"/>
  <c r="BH237"/>
  <c r="BG237"/>
  <c r="BF237"/>
  <c r="T237"/>
  <c r="R237"/>
  <c r="P237"/>
  <c r="BI230"/>
  <c r="BH230"/>
  <c r="BG230"/>
  <c r="BF230"/>
  <c r="T230"/>
  <c r="R230"/>
  <c r="P230"/>
  <c r="BI228"/>
  <c r="BH228"/>
  <c r="BG228"/>
  <c r="BF228"/>
  <c r="T228"/>
  <c r="R228"/>
  <c r="P228"/>
  <c r="BI223"/>
  <c r="BH223"/>
  <c r="BG223"/>
  <c r="BF223"/>
  <c r="T223"/>
  <c r="R223"/>
  <c r="P223"/>
  <c r="BI218"/>
  <c r="BH218"/>
  <c r="BG218"/>
  <c r="BF218"/>
  <c r="T218"/>
  <c r="R218"/>
  <c r="P218"/>
  <c r="BI213"/>
  <c r="BH213"/>
  <c r="BG213"/>
  <c r="BF213"/>
  <c r="T213"/>
  <c r="R213"/>
  <c r="P213"/>
  <c r="BI208"/>
  <c r="BH208"/>
  <c r="BG208"/>
  <c r="BF208"/>
  <c r="T208"/>
  <c r="R208"/>
  <c r="P208"/>
  <c r="BI201"/>
  <c r="BH201"/>
  <c r="BG201"/>
  <c r="BF201"/>
  <c r="T201"/>
  <c r="R201"/>
  <c r="P201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5"/>
  <c r="BH175"/>
  <c r="BG175"/>
  <c r="BF175"/>
  <c r="T175"/>
  <c r="R175"/>
  <c r="P175"/>
  <c r="BI169"/>
  <c r="BH169"/>
  <c r="BG169"/>
  <c r="BF169"/>
  <c r="T169"/>
  <c r="R169"/>
  <c r="P169"/>
  <c r="BI164"/>
  <c r="BH164"/>
  <c r="BG164"/>
  <c r="BF164"/>
  <c r="T164"/>
  <c r="R164"/>
  <c r="P164"/>
  <c r="BI158"/>
  <c r="BH158"/>
  <c r="BG158"/>
  <c r="BF158"/>
  <c r="T158"/>
  <c r="R158"/>
  <c r="P158"/>
  <c r="BI150"/>
  <c r="BH150"/>
  <c r="BG150"/>
  <c r="BF150"/>
  <c r="T150"/>
  <c r="R150"/>
  <c r="P150"/>
  <c r="BI145"/>
  <c r="BH145"/>
  <c r="BG145"/>
  <c r="BF145"/>
  <c r="T145"/>
  <c r="R145"/>
  <c r="P145"/>
  <c r="BI137"/>
  <c r="BH137"/>
  <c r="BG137"/>
  <c r="BF137"/>
  <c r="T137"/>
  <c r="R137"/>
  <c r="P137"/>
  <c r="BI128"/>
  <c r="BH128"/>
  <c r="BG128"/>
  <c r="BF128"/>
  <c r="T128"/>
  <c r="R128"/>
  <c r="P128"/>
  <c r="J122"/>
  <c r="F121"/>
  <c r="F119"/>
  <c r="E117"/>
  <c r="J92"/>
  <c r="F91"/>
  <c r="F89"/>
  <c r="E87"/>
  <c r="J21"/>
  <c r="E21"/>
  <c r="J91"/>
  <c r="J20"/>
  <c r="J18"/>
  <c r="E18"/>
  <c r="F92"/>
  <c r="J17"/>
  <c r="J12"/>
  <c r="J119"/>
  <c r="E7"/>
  <c r="E115"/>
  <c i="2" r="J37"/>
  <c r="J36"/>
  <c i="1" r="AY95"/>
  <c i="2" r="J35"/>
  <c i="1" r="AX95"/>
  <c i="2" r="BI570"/>
  <c r="BH570"/>
  <c r="BG570"/>
  <c r="BF570"/>
  <c r="T570"/>
  <c r="R570"/>
  <c r="P570"/>
  <c r="BI559"/>
  <c r="BH559"/>
  <c r="BG559"/>
  <c r="BF559"/>
  <c r="T559"/>
  <c r="R559"/>
  <c r="P559"/>
  <c r="BI552"/>
  <c r="BH552"/>
  <c r="BG552"/>
  <c r="BF552"/>
  <c r="T552"/>
  <c r="R552"/>
  <c r="P552"/>
  <c r="BI543"/>
  <c r="BH543"/>
  <c r="BG543"/>
  <c r="BF543"/>
  <c r="T543"/>
  <c r="R543"/>
  <c r="P543"/>
  <c r="BI539"/>
  <c r="BH539"/>
  <c r="BG539"/>
  <c r="BF539"/>
  <c r="T539"/>
  <c r="R539"/>
  <c r="P539"/>
  <c r="BI535"/>
  <c r="BH535"/>
  <c r="BG535"/>
  <c r="BF535"/>
  <c r="T535"/>
  <c r="R535"/>
  <c r="P535"/>
  <c r="BI530"/>
  <c r="BH530"/>
  <c r="BG530"/>
  <c r="BF530"/>
  <c r="T530"/>
  <c r="R530"/>
  <c r="P530"/>
  <c r="BI515"/>
  <c r="BH515"/>
  <c r="BG515"/>
  <c r="BF515"/>
  <c r="T515"/>
  <c r="R515"/>
  <c r="P515"/>
  <c r="BI500"/>
  <c r="BH500"/>
  <c r="BG500"/>
  <c r="BF500"/>
  <c r="T500"/>
  <c r="R500"/>
  <c r="P500"/>
  <c r="BI493"/>
  <c r="BH493"/>
  <c r="BG493"/>
  <c r="BF493"/>
  <c r="T493"/>
  <c r="R493"/>
  <c r="P493"/>
  <c r="BI484"/>
  <c r="BH484"/>
  <c r="BG484"/>
  <c r="BF484"/>
  <c r="T484"/>
  <c r="R484"/>
  <c r="P484"/>
  <c r="BI482"/>
  <c r="BH482"/>
  <c r="BG482"/>
  <c r="BF482"/>
  <c r="T482"/>
  <c r="R482"/>
  <c r="P482"/>
  <c r="BI480"/>
  <c r="BH480"/>
  <c r="BG480"/>
  <c r="BF480"/>
  <c r="T480"/>
  <c r="R480"/>
  <c r="P480"/>
  <c r="BI478"/>
  <c r="BH478"/>
  <c r="BG478"/>
  <c r="BF478"/>
  <c r="T478"/>
  <c r="R478"/>
  <c r="P478"/>
  <c r="BI476"/>
  <c r="BH476"/>
  <c r="BG476"/>
  <c r="BF476"/>
  <c r="T476"/>
  <c r="R476"/>
  <c r="P476"/>
  <c r="BI474"/>
  <c r="BH474"/>
  <c r="BG474"/>
  <c r="BF474"/>
  <c r="T474"/>
  <c r="R474"/>
  <c r="P474"/>
  <c r="BI472"/>
  <c r="BH472"/>
  <c r="BG472"/>
  <c r="BF472"/>
  <c r="T472"/>
  <c r="R472"/>
  <c r="P472"/>
  <c r="BI470"/>
  <c r="BH470"/>
  <c r="BG470"/>
  <c r="BF470"/>
  <c r="T470"/>
  <c r="R470"/>
  <c r="P470"/>
  <c r="BI468"/>
  <c r="BH468"/>
  <c r="BG468"/>
  <c r="BF468"/>
  <c r="T468"/>
  <c r="R468"/>
  <c r="P468"/>
  <c r="BI466"/>
  <c r="BH466"/>
  <c r="BG466"/>
  <c r="BF466"/>
  <c r="T466"/>
  <c r="R466"/>
  <c r="P466"/>
  <c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56"/>
  <c r="BH456"/>
  <c r="BG456"/>
  <c r="BF456"/>
  <c r="T456"/>
  <c r="R456"/>
  <c r="P456"/>
  <c r="BI453"/>
  <c r="BH453"/>
  <c r="BG453"/>
  <c r="BF453"/>
  <c r="T453"/>
  <c r="R453"/>
  <c r="P453"/>
  <c r="BI451"/>
  <c r="BH451"/>
  <c r="BG451"/>
  <c r="BF451"/>
  <c r="T451"/>
  <c r="R451"/>
  <c r="P451"/>
  <c r="BI449"/>
  <c r="BH449"/>
  <c r="BG449"/>
  <c r="BF449"/>
  <c r="T449"/>
  <c r="R449"/>
  <c r="P449"/>
  <c r="BI446"/>
  <c r="BH446"/>
  <c r="BG446"/>
  <c r="BF446"/>
  <c r="T446"/>
  <c r="R446"/>
  <c r="P446"/>
  <c r="BI443"/>
  <c r="BH443"/>
  <c r="BG443"/>
  <c r="BF443"/>
  <c r="T443"/>
  <c r="R443"/>
  <c r="P443"/>
  <c r="BI440"/>
  <c r="BH440"/>
  <c r="BG440"/>
  <c r="BF440"/>
  <c r="T440"/>
  <c r="R440"/>
  <c r="P440"/>
  <c r="BI437"/>
  <c r="BH437"/>
  <c r="BG437"/>
  <c r="BF437"/>
  <c r="T437"/>
  <c r="R437"/>
  <c r="P437"/>
  <c r="BI434"/>
  <c r="BH434"/>
  <c r="BG434"/>
  <c r="BF434"/>
  <c r="T434"/>
  <c r="R434"/>
  <c r="P434"/>
  <c r="BI431"/>
  <c r="BH431"/>
  <c r="BG431"/>
  <c r="BF431"/>
  <c r="T431"/>
  <c r="R431"/>
  <c r="P431"/>
  <c r="BI424"/>
  <c r="BH424"/>
  <c r="BG424"/>
  <c r="BF424"/>
  <c r="T424"/>
  <c r="R424"/>
  <c r="P424"/>
  <c r="BI417"/>
  <c r="BH417"/>
  <c r="BG417"/>
  <c r="BF417"/>
  <c r="T417"/>
  <c r="R417"/>
  <c r="P417"/>
  <c r="BI414"/>
  <c r="BH414"/>
  <c r="BG414"/>
  <c r="BF414"/>
  <c r="T414"/>
  <c r="R414"/>
  <c r="P414"/>
  <c r="BI410"/>
  <c r="BH410"/>
  <c r="BG410"/>
  <c r="BF410"/>
  <c r="T410"/>
  <c r="R410"/>
  <c r="P410"/>
  <c r="BI406"/>
  <c r="BH406"/>
  <c r="BG406"/>
  <c r="BF406"/>
  <c r="T406"/>
  <c r="R406"/>
  <c r="P406"/>
  <c r="BI399"/>
  <c r="BH399"/>
  <c r="BG399"/>
  <c r="BF399"/>
  <c r="T399"/>
  <c r="R399"/>
  <c r="P399"/>
  <c r="BI377"/>
  <c r="BH377"/>
  <c r="BG377"/>
  <c r="BF377"/>
  <c r="T377"/>
  <c r="R377"/>
  <c r="P377"/>
  <c r="BI374"/>
  <c r="BH374"/>
  <c r="BG374"/>
  <c r="BF374"/>
  <c r="T374"/>
  <c r="R374"/>
  <c r="P374"/>
  <c r="BI366"/>
  <c r="BH366"/>
  <c r="BG366"/>
  <c r="BF366"/>
  <c r="T366"/>
  <c r="R366"/>
  <c r="P366"/>
  <c r="BI364"/>
  <c r="BH364"/>
  <c r="BG364"/>
  <c r="BF364"/>
  <c r="T364"/>
  <c r="R364"/>
  <c r="P364"/>
  <c r="BI362"/>
  <c r="BH362"/>
  <c r="BG362"/>
  <c r="BF362"/>
  <c r="T362"/>
  <c r="R362"/>
  <c r="P362"/>
  <c r="BI355"/>
  <c r="BH355"/>
  <c r="BG355"/>
  <c r="BF355"/>
  <c r="T355"/>
  <c r="R355"/>
  <c r="P355"/>
  <c r="BI348"/>
  <c r="BH348"/>
  <c r="BG348"/>
  <c r="BF348"/>
  <c r="T348"/>
  <c r="R348"/>
  <c r="P348"/>
  <c r="BI341"/>
  <c r="BH341"/>
  <c r="BG341"/>
  <c r="BF341"/>
  <c r="T341"/>
  <c r="R341"/>
  <c r="P341"/>
  <c r="BI331"/>
  <c r="BH331"/>
  <c r="BG331"/>
  <c r="BF331"/>
  <c r="T331"/>
  <c r="R331"/>
  <c r="P331"/>
  <c r="BI320"/>
  <c r="BH320"/>
  <c r="BG320"/>
  <c r="BF320"/>
  <c r="T320"/>
  <c r="R320"/>
  <c r="P320"/>
  <c r="BI307"/>
  <c r="BH307"/>
  <c r="BG307"/>
  <c r="BF307"/>
  <c r="T307"/>
  <c r="R307"/>
  <c r="P307"/>
  <c r="BI299"/>
  <c r="BH299"/>
  <c r="BG299"/>
  <c r="BF299"/>
  <c r="T299"/>
  <c r="R299"/>
  <c r="P299"/>
  <c r="BI288"/>
  <c r="BH288"/>
  <c r="BG288"/>
  <c r="BF288"/>
  <c r="T288"/>
  <c r="R288"/>
  <c r="P288"/>
  <c r="BI281"/>
  <c r="BH281"/>
  <c r="BG281"/>
  <c r="BF281"/>
  <c r="T281"/>
  <c r="R281"/>
  <c r="P281"/>
  <c r="BI273"/>
  <c r="BH273"/>
  <c r="BG273"/>
  <c r="BF273"/>
  <c r="T273"/>
  <c r="R273"/>
  <c r="P273"/>
  <c r="BI269"/>
  <c r="BH269"/>
  <c r="BG269"/>
  <c r="BF269"/>
  <c r="T269"/>
  <c r="R269"/>
  <c r="P269"/>
  <c r="BI265"/>
  <c r="BH265"/>
  <c r="BG265"/>
  <c r="BF265"/>
  <c r="T265"/>
  <c r="R265"/>
  <c r="P265"/>
  <c r="BI261"/>
  <c r="BH261"/>
  <c r="BG261"/>
  <c r="BF261"/>
  <c r="T261"/>
  <c r="R261"/>
  <c r="P261"/>
  <c r="BI243"/>
  <c r="BH243"/>
  <c r="BG243"/>
  <c r="BF243"/>
  <c r="T243"/>
  <c r="R243"/>
  <c r="P243"/>
  <c r="BI223"/>
  <c r="BH223"/>
  <c r="BG223"/>
  <c r="BF223"/>
  <c r="T223"/>
  <c r="R223"/>
  <c r="P223"/>
  <c r="BI212"/>
  <c r="BH212"/>
  <c r="BG212"/>
  <c r="BF212"/>
  <c r="T212"/>
  <c r="R212"/>
  <c r="P212"/>
  <c r="BI203"/>
  <c r="BH203"/>
  <c r="BG203"/>
  <c r="BF203"/>
  <c r="T203"/>
  <c r="R203"/>
  <c r="P203"/>
  <c r="BI196"/>
  <c r="BH196"/>
  <c r="BG196"/>
  <c r="BF196"/>
  <c r="T196"/>
  <c r="R196"/>
  <c r="P196"/>
  <c r="BI180"/>
  <c r="BH180"/>
  <c r="BG180"/>
  <c r="BF180"/>
  <c r="T180"/>
  <c r="R180"/>
  <c r="P180"/>
  <c r="BI170"/>
  <c r="BH170"/>
  <c r="BG170"/>
  <c r="BF170"/>
  <c r="T170"/>
  <c r="R170"/>
  <c r="P170"/>
  <c r="BI159"/>
  <c r="BH159"/>
  <c r="BG159"/>
  <c r="BF159"/>
  <c r="T159"/>
  <c r="R159"/>
  <c r="P159"/>
  <c r="BI143"/>
  <c r="BH143"/>
  <c r="BG143"/>
  <c r="BF143"/>
  <c r="T143"/>
  <c r="R143"/>
  <c r="P143"/>
  <c r="BI139"/>
  <c r="BH139"/>
  <c r="BG139"/>
  <c r="BF139"/>
  <c r="T139"/>
  <c r="R139"/>
  <c r="P139"/>
  <c r="BI134"/>
  <c r="BH134"/>
  <c r="BG134"/>
  <c r="BF134"/>
  <c r="T134"/>
  <c r="R134"/>
  <c r="P134"/>
  <c r="BI123"/>
  <c r="BH123"/>
  <c r="BG123"/>
  <c r="BF123"/>
  <c r="T123"/>
  <c r="R123"/>
  <c r="P123"/>
  <c r="J117"/>
  <c r="F116"/>
  <c r="F114"/>
  <c r="E112"/>
  <c r="J92"/>
  <c r="F91"/>
  <c r="F89"/>
  <c r="E87"/>
  <c r="J21"/>
  <c r="E21"/>
  <c r="J91"/>
  <c r="J20"/>
  <c r="J18"/>
  <c r="E18"/>
  <c r="F117"/>
  <c r="J17"/>
  <c r="J12"/>
  <c r="J114"/>
  <c r="E7"/>
  <c r="E110"/>
  <c i="1" r="L90"/>
  <c r="AM90"/>
  <c r="AM89"/>
  <c r="L89"/>
  <c r="AM87"/>
  <c r="L87"/>
  <c r="L85"/>
  <c r="L84"/>
  <c i="31" r="BK264"/>
  <c r="J254"/>
  <c r="J243"/>
  <c i="28" r="J199"/>
  <c r="BK145"/>
  <c i="27" r="J216"/>
  <c r="BK170"/>
  <c r="J168"/>
  <c i="26" r="J208"/>
  <c r="J202"/>
  <c r="BK130"/>
  <c i="25" r="BK653"/>
  <c r="J640"/>
  <c r="J603"/>
  <c r="BK564"/>
  <c r="J525"/>
  <c r="J451"/>
  <c r="BK355"/>
  <c i="22" r="J290"/>
  <c r="BK277"/>
  <c r="J241"/>
  <c r="J214"/>
  <c r="J212"/>
  <c r="J178"/>
  <c r="BK165"/>
  <c i="21" r="J461"/>
  <c r="BK450"/>
  <c r="J446"/>
  <c r="BK432"/>
  <c r="BK279"/>
  <c r="J242"/>
  <c r="BK231"/>
  <c r="BK227"/>
  <c r="J165"/>
  <c r="BK139"/>
  <c r="J131"/>
  <c i="20" r="BK501"/>
  <c r="BK490"/>
  <c r="J475"/>
  <c r="BK401"/>
  <c r="J359"/>
  <c r="BK329"/>
  <c r="BK269"/>
  <c r="J202"/>
  <c r="BK198"/>
  <c r="J194"/>
  <c r="BK190"/>
  <c r="J186"/>
  <c r="J182"/>
  <c r="BK178"/>
  <c r="BK174"/>
  <c r="BK170"/>
  <c r="BK165"/>
  <c r="BK162"/>
  <c r="BK158"/>
  <c r="J134"/>
  <c r="BK130"/>
  <c i="19" r="J484"/>
  <c r="J476"/>
  <c r="J469"/>
  <c r="BK464"/>
  <c r="BK459"/>
  <c r="J455"/>
  <c r="J444"/>
  <c r="J419"/>
  <c r="BK417"/>
  <c r="J401"/>
  <c r="J374"/>
  <c r="BK363"/>
  <c r="BK355"/>
  <c r="J343"/>
  <c r="J338"/>
  <c r="BK324"/>
  <c r="BK299"/>
  <c r="BK284"/>
  <c r="J279"/>
  <c r="J269"/>
  <c r="BK250"/>
  <c r="BK241"/>
  <c r="BK210"/>
  <c r="BK165"/>
  <c r="J157"/>
  <c r="J145"/>
  <c r="BK142"/>
  <c i="18" r="BK532"/>
  <c r="BK527"/>
  <c r="BK521"/>
  <c r="J477"/>
  <c r="J473"/>
  <c r="J454"/>
  <c r="BK442"/>
  <c r="J410"/>
  <c r="J331"/>
  <c r="BK292"/>
  <c r="J206"/>
  <c r="J198"/>
  <c r="J173"/>
  <c r="J130"/>
  <c i="17" r="J903"/>
  <c r="BK900"/>
  <c r="BK881"/>
  <c r="BK857"/>
  <c r="J841"/>
  <c r="BK773"/>
  <c r="J759"/>
  <c r="BK752"/>
  <c r="BK668"/>
  <c r="J657"/>
  <c r="J628"/>
  <c r="J531"/>
  <c r="BK458"/>
  <c r="BK450"/>
  <c r="J442"/>
  <c r="J436"/>
  <c r="J419"/>
  <c r="BK353"/>
  <c r="J298"/>
  <c r="J288"/>
  <c r="BK232"/>
  <c r="J203"/>
  <c r="J199"/>
  <c r="BK139"/>
  <c i="16" r="BK673"/>
  <c r="BK663"/>
  <c r="J659"/>
  <c r="BK635"/>
  <c r="BK559"/>
  <c r="J555"/>
  <c r="J551"/>
  <c r="J538"/>
  <c r="J499"/>
  <c r="J483"/>
  <c r="J479"/>
  <c r="BK427"/>
  <c r="J407"/>
  <c r="J403"/>
  <c r="J387"/>
  <c r="BK372"/>
  <c r="BK363"/>
  <c r="BK338"/>
  <c r="BK325"/>
  <c r="J273"/>
  <c r="J180"/>
  <c r="J160"/>
  <c i="15" r="J1099"/>
  <c r="J1090"/>
  <c r="J1031"/>
  <c r="BK921"/>
  <c r="J786"/>
  <c r="BK777"/>
  <c r="BK744"/>
  <c r="J736"/>
  <c r="J723"/>
  <c r="J526"/>
  <c r="BK492"/>
  <c r="J460"/>
  <c r="BK443"/>
  <c r="BK336"/>
  <c r="J298"/>
  <c r="BK186"/>
  <c i="14" r="BK809"/>
  <c r="J786"/>
  <c r="BK775"/>
  <c r="BK763"/>
  <c r="J749"/>
  <c r="BK742"/>
  <c r="J738"/>
  <c r="BK731"/>
  <c r="J718"/>
  <c r="BK711"/>
  <c r="J668"/>
  <c r="BK613"/>
  <c r="J593"/>
  <c r="J579"/>
  <c r="J558"/>
  <c r="J532"/>
  <c r="BK508"/>
  <c r="BK488"/>
  <c r="J478"/>
  <c r="BK474"/>
  <c r="J415"/>
  <c r="BK409"/>
  <c r="BK387"/>
  <c r="J347"/>
  <c r="J329"/>
  <c r="BK325"/>
  <c r="BK312"/>
  <c r="BK286"/>
  <c r="BK253"/>
  <c r="J202"/>
  <c r="BK192"/>
  <c r="BK188"/>
  <c r="BK183"/>
  <c r="J171"/>
  <c i="13" r="J505"/>
  <c r="BK489"/>
  <c r="J382"/>
  <c r="BK359"/>
  <c r="J343"/>
  <c i="9" r="BK123"/>
  <c i="8" r="BK390"/>
  <c r="J364"/>
  <c r="BK356"/>
  <c r="J354"/>
  <c r="J326"/>
  <c r="J311"/>
  <c r="J299"/>
  <c r="J288"/>
  <c r="BK280"/>
  <c r="BK276"/>
  <c r="BK263"/>
  <c r="J237"/>
  <c r="J213"/>
  <c r="J203"/>
  <c r="J139"/>
  <c r="BK129"/>
  <c r="J127"/>
  <c r="BK125"/>
  <c i="7" r="BK441"/>
  <c r="BK437"/>
  <c r="J437"/>
  <c r="J433"/>
  <c r="BK424"/>
  <c r="BK411"/>
  <c r="BK404"/>
  <c r="J393"/>
  <c r="J389"/>
  <c r="J336"/>
  <c r="BK259"/>
  <c r="J244"/>
  <c r="BK198"/>
  <c r="BK167"/>
  <c r="BK133"/>
  <c r="J123"/>
  <c i="6" r="J188"/>
  <c r="BK127"/>
  <c i="5" r="J368"/>
  <c r="BK326"/>
  <c r="J308"/>
  <c r="BK165"/>
  <c i="4" r="J405"/>
  <c r="J401"/>
  <c r="BK399"/>
  <c r="BK387"/>
  <c r="BK378"/>
  <c r="J374"/>
  <c r="BK354"/>
  <c r="BK344"/>
  <c r="BK241"/>
  <c r="J226"/>
  <c i="3" r="BK317"/>
  <c r="BK237"/>
  <c r="BK195"/>
  <c i="2" r="BK559"/>
  <c r="BK530"/>
  <c r="J493"/>
  <c r="BK474"/>
  <c r="BK460"/>
  <c r="BK458"/>
  <c r="J355"/>
  <c r="J341"/>
  <c r="J320"/>
  <c r="BK159"/>
  <c r="J143"/>
  <c i="31" r="BK271"/>
  <c r="J271"/>
  <c r="J264"/>
  <c r="BK243"/>
  <c r="J211"/>
  <c r="J207"/>
  <c r="J142"/>
  <c i="30" r="BK146"/>
  <c r="BK142"/>
  <c r="J129"/>
  <c r="BK125"/>
  <c r="J123"/>
  <c i="29" r="BK125"/>
  <c r="J119"/>
  <c i="28" r="BK201"/>
  <c r="BK197"/>
  <c r="J195"/>
  <c r="J139"/>
  <c i="27" r="J182"/>
  <c r="J175"/>
  <c r="J142"/>
  <c i="26" r="BK160"/>
  <c r="BK146"/>
  <c i="25" r="J716"/>
  <c r="BK663"/>
  <c r="BK582"/>
  <c r="BK548"/>
  <c r="J513"/>
  <c r="J421"/>
  <c r="J355"/>
  <c r="J283"/>
  <c i="24" r="BK727"/>
  <c r="J724"/>
  <c r="BK711"/>
  <c r="BK702"/>
  <c r="BK699"/>
  <c r="J694"/>
  <c r="BK691"/>
  <c r="BK686"/>
  <c r="BK682"/>
  <c r="J674"/>
  <c r="J662"/>
  <c r="J657"/>
  <c r="J649"/>
  <c r="BK640"/>
  <c r="BK635"/>
  <c r="J624"/>
  <c r="BK598"/>
  <c r="BK574"/>
  <c r="BK563"/>
  <c r="BK558"/>
  <c r="J553"/>
  <c r="J550"/>
  <c r="BK504"/>
  <c r="BK499"/>
  <c r="J446"/>
  <c r="BK399"/>
  <c r="BK370"/>
  <c r="BK359"/>
  <c r="J316"/>
  <c r="J279"/>
  <c r="BK215"/>
  <c r="BK210"/>
  <c r="J181"/>
  <c r="BK176"/>
  <c r="BK144"/>
  <c i="23" r="BK571"/>
  <c r="J556"/>
  <c r="BK547"/>
  <c r="J543"/>
  <c r="J528"/>
  <c r="BK512"/>
  <c r="J508"/>
  <c r="J504"/>
  <c r="J495"/>
  <c r="J490"/>
  <c r="BK463"/>
  <c r="J450"/>
  <c r="BK432"/>
  <c r="J430"/>
  <c r="J384"/>
  <c r="J375"/>
  <c r="J369"/>
  <c r="BK350"/>
  <c r="BK340"/>
  <c r="J269"/>
  <c r="BK263"/>
  <c r="BK242"/>
  <c r="J182"/>
  <c r="J170"/>
  <c i="22" r="J397"/>
  <c r="J364"/>
  <c r="J286"/>
  <c r="J208"/>
  <c r="BK201"/>
  <c r="J190"/>
  <c r="BK173"/>
  <c r="J169"/>
  <c i="21" r="J534"/>
  <c r="J530"/>
  <c r="BK487"/>
  <c r="BK374"/>
  <c r="BK366"/>
  <c r="BK355"/>
  <c r="BK346"/>
  <c r="BK343"/>
  <c r="J336"/>
  <c r="J328"/>
  <c r="J320"/>
  <c r="J316"/>
  <c r="J303"/>
  <c r="BK245"/>
  <c r="BK213"/>
  <c r="BK209"/>
  <c r="J205"/>
  <c r="J197"/>
  <c r="BK181"/>
  <c i="20" r="BK459"/>
  <c r="J392"/>
  <c r="BK150"/>
  <c i="19" r="J410"/>
  <c r="J406"/>
  <c r="J330"/>
  <c r="J210"/>
  <c r="J206"/>
  <c r="J203"/>
  <c r="J172"/>
  <c r="BK161"/>
  <c r="J149"/>
  <c r="J130"/>
  <c i="18" r="J487"/>
  <c r="BK462"/>
  <c r="BK437"/>
  <c r="BK374"/>
  <c r="BK353"/>
  <c r="J224"/>
  <c i="17" r="J875"/>
  <c r="BK806"/>
  <c r="BK801"/>
  <c r="BK782"/>
  <c r="J763"/>
  <c r="BK759"/>
  <c r="J644"/>
  <c r="BK573"/>
  <c r="BK562"/>
  <c r="J498"/>
  <c r="J478"/>
  <c r="BK424"/>
  <c r="BK415"/>
  <c r="BK376"/>
  <c r="J361"/>
  <c r="BK315"/>
  <c r="BK307"/>
  <c r="BK277"/>
  <c r="BK211"/>
  <c r="BK192"/>
  <c r="BK188"/>
  <c r="J184"/>
  <c r="J181"/>
  <c r="J178"/>
  <c r="BK175"/>
  <c r="J168"/>
  <c r="J160"/>
  <c r="J155"/>
  <c r="J151"/>
  <c r="BK147"/>
  <c i="16" r="J689"/>
  <c r="J677"/>
  <c r="J663"/>
  <c r="BK651"/>
  <c r="J618"/>
  <c r="BK612"/>
  <c r="BK607"/>
  <c r="BK584"/>
  <c r="J580"/>
  <c r="J576"/>
  <c r="BK572"/>
  <c r="BK568"/>
  <c r="BK563"/>
  <c r="BK551"/>
  <c r="J548"/>
  <c r="J542"/>
  <c r="BK529"/>
  <c r="BK511"/>
  <c r="J502"/>
  <c r="BK488"/>
  <c r="BK483"/>
  <c r="J475"/>
  <c r="J456"/>
  <c r="J383"/>
  <c r="J322"/>
  <c r="BK171"/>
  <c r="BK164"/>
  <c r="BK153"/>
  <c r="J145"/>
  <c i="15" r="BK925"/>
  <c r="J921"/>
  <c r="BK905"/>
  <c r="BK877"/>
  <c r="BK847"/>
  <c r="BK841"/>
  <c r="J798"/>
  <c r="BK786"/>
  <c r="J777"/>
  <c r="J765"/>
  <c r="J757"/>
  <c r="J753"/>
  <c r="J594"/>
  <c r="J591"/>
  <c r="BK460"/>
  <c r="BK417"/>
  <c r="J392"/>
  <c r="J385"/>
  <c r="J365"/>
  <c r="J351"/>
  <c r="J308"/>
  <c r="J275"/>
  <c r="J271"/>
  <c r="J263"/>
  <c r="BK260"/>
  <c r="J223"/>
  <c r="BK219"/>
  <c r="BK211"/>
  <c r="BK203"/>
  <c r="BK171"/>
  <c r="J163"/>
  <c i="14" r="BK804"/>
  <c r="J798"/>
  <c r="J792"/>
  <c r="BK780"/>
  <c r="J775"/>
  <c r="BK752"/>
  <c r="J702"/>
  <c r="J654"/>
  <c r="J641"/>
  <c r="BK624"/>
  <c r="BK593"/>
  <c r="BK567"/>
  <c r="BK528"/>
  <c r="BK512"/>
  <c r="J456"/>
  <c r="BK336"/>
  <c r="J305"/>
  <c r="BK270"/>
  <c r="BK164"/>
  <c r="BK148"/>
  <c i="13" r="BK590"/>
  <c r="J584"/>
  <c r="BK572"/>
  <c r="BK566"/>
  <c r="BK543"/>
  <c r="BK530"/>
  <c r="J526"/>
  <c r="BK521"/>
  <c r="BK501"/>
  <c r="J475"/>
  <c r="J422"/>
  <c r="BK418"/>
  <c r="BK414"/>
  <c r="BK404"/>
  <c r="BK347"/>
  <c r="BK311"/>
  <c r="J284"/>
  <c r="BK271"/>
  <c r="BK261"/>
  <c r="J211"/>
  <c r="BK205"/>
  <c r="J193"/>
  <c r="BK189"/>
  <c r="BK182"/>
  <c r="J170"/>
  <c r="BK165"/>
  <c r="BK161"/>
  <c r="J157"/>
  <c i="12" r="BK439"/>
  <c r="BK430"/>
  <c r="J421"/>
  <c r="J405"/>
  <c r="BK350"/>
  <c r="BK198"/>
  <c r="BK184"/>
  <c r="J131"/>
  <c i="11" r="BK453"/>
  <c r="J424"/>
  <c r="J404"/>
  <c r="J388"/>
  <c r="J377"/>
  <c r="J356"/>
  <c r="J264"/>
  <c r="BK157"/>
  <c r="BK150"/>
  <c r="J143"/>
  <c i="10" r="BK370"/>
  <c r="BK353"/>
  <c r="BK268"/>
  <c r="J199"/>
  <c r="BK173"/>
  <c r="BK146"/>
  <c i="9" r="BK272"/>
  <c r="BK265"/>
  <c r="J252"/>
  <c r="J146"/>
  <c i="8" r="BK364"/>
  <c r="BK358"/>
  <c r="J356"/>
  <c r="J314"/>
  <c r="J230"/>
  <c r="J132"/>
  <c i="7" r="BK393"/>
  <c r="BK333"/>
  <c r="J259"/>
  <c r="J189"/>
  <c r="BK159"/>
  <c r="BK123"/>
  <c i="6" r="BK156"/>
  <c r="BK149"/>
  <c r="J135"/>
  <c i="5" r="J427"/>
  <c r="J420"/>
  <c r="J416"/>
  <c r="BK359"/>
  <c r="J348"/>
  <c r="BK308"/>
  <c r="BK305"/>
  <c i="4" r="BK376"/>
  <c r="J354"/>
  <c r="J351"/>
  <c r="BK335"/>
  <c r="J322"/>
  <c r="BK319"/>
  <c r="BK309"/>
  <c r="J301"/>
  <c r="BK282"/>
  <c r="BK259"/>
  <c i="3" r="J261"/>
  <c r="BK256"/>
  <c r="J187"/>
  <c i="2" r="J449"/>
  <c r="J362"/>
  <c r="J269"/>
  <c r="J223"/>
  <c r="J212"/>
  <c r="BK196"/>
  <c i="31" r="BK124"/>
  <c i="30" r="BK123"/>
  <c i="28" r="J197"/>
  <c r="J187"/>
  <c r="BK167"/>
  <c r="J137"/>
  <c r="BK131"/>
  <c i="26" r="J151"/>
  <c i="25" r="BK633"/>
  <c r="BK618"/>
  <c r="J599"/>
  <c r="J564"/>
  <c r="J528"/>
  <c r="J488"/>
  <c r="J465"/>
  <c r="BK440"/>
  <c r="BK436"/>
  <c r="J430"/>
  <c r="J403"/>
  <c r="BK399"/>
  <c r="BK387"/>
  <c r="J304"/>
  <c r="BK267"/>
  <c r="BK248"/>
  <c r="BK239"/>
  <c r="J218"/>
  <c r="J190"/>
  <c r="J185"/>
  <c i="24" r="BK667"/>
  <c r="BK649"/>
  <c r="J640"/>
  <c r="BK629"/>
  <c r="J614"/>
  <c r="J598"/>
  <c r="J587"/>
  <c r="J568"/>
  <c r="BK550"/>
  <c r="BK491"/>
  <c r="J487"/>
  <c r="BK446"/>
  <c r="J434"/>
  <c r="BK427"/>
  <c r="BK421"/>
  <c r="BK404"/>
  <c r="J399"/>
  <c r="BK393"/>
  <c r="J384"/>
  <c r="BK373"/>
  <c r="BK356"/>
  <c r="BK333"/>
  <c r="BK304"/>
  <c r="J295"/>
  <c r="BK288"/>
  <c r="BK232"/>
  <c r="J230"/>
  <c r="J221"/>
  <c r="J207"/>
  <c r="J199"/>
  <c r="J191"/>
  <c r="BK181"/>
  <c r="BK171"/>
  <c r="J166"/>
  <c r="BK161"/>
  <c r="J149"/>
  <c r="J144"/>
  <c i="23" r="BK430"/>
  <c r="BK421"/>
  <c r="BK354"/>
  <c r="J340"/>
  <c r="BK289"/>
  <c r="BK246"/>
  <c r="J242"/>
  <c r="J239"/>
  <c i="22" r="J415"/>
  <c r="J407"/>
  <c r="J311"/>
  <c r="J265"/>
  <c r="J161"/>
  <c r="BK131"/>
  <c i="21" r="BK549"/>
  <c r="BK545"/>
  <c r="BK506"/>
  <c r="BK377"/>
  <c r="J374"/>
  <c r="BK370"/>
  <c r="J346"/>
  <c r="BK336"/>
  <c r="BK332"/>
  <c r="J308"/>
  <c r="BK289"/>
  <c r="BK266"/>
  <c r="BK261"/>
  <c r="BK257"/>
  <c r="J201"/>
  <c r="J176"/>
  <c r="BK161"/>
  <c i="20" r="J463"/>
  <c r="J459"/>
  <c r="J451"/>
  <c r="BK443"/>
  <c r="J433"/>
  <c r="J429"/>
  <c r="BK425"/>
  <c r="BK405"/>
  <c r="J401"/>
  <c r="J399"/>
  <c r="BK372"/>
  <c r="BK368"/>
  <c r="BK361"/>
  <c r="J305"/>
  <c r="BK301"/>
  <c r="J282"/>
  <c r="J257"/>
  <c r="BK253"/>
  <c r="J237"/>
  <c r="BK210"/>
  <c r="BK206"/>
  <c i="19" r="BK541"/>
  <c r="J509"/>
  <c r="J488"/>
  <c r="J464"/>
  <c r="J459"/>
  <c r="BK455"/>
  <c r="J449"/>
  <c r="J427"/>
  <c r="BK423"/>
  <c r="BK406"/>
  <c r="BK401"/>
  <c r="J299"/>
  <c r="J246"/>
  <c r="J241"/>
  <c r="BK237"/>
  <c r="BK232"/>
  <c r="BK213"/>
  <c r="J176"/>
  <c r="BK172"/>
  <c r="J165"/>
  <c r="J161"/>
  <c r="BK157"/>
  <c r="BK145"/>
  <c r="J142"/>
  <c r="BK138"/>
  <c i="18" r="J378"/>
  <c r="BK361"/>
  <c r="BK357"/>
  <c r="BK319"/>
  <c r="BK288"/>
  <c r="J228"/>
  <c r="BK198"/>
  <c r="BK165"/>
  <c r="BK158"/>
  <c r="BK138"/>
  <c i="17" r="BK887"/>
  <c r="BK869"/>
  <c r="J854"/>
  <c r="BK841"/>
  <c r="BK837"/>
  <c r="BK829"/>
  <c r="BK826"/>
  <c r="J801"/>
  <c r="BK671"/>
  <c r="J495"/>
  <c r="BK466"/>
  <c r="BK319"/>
  <c r="BK281"/>
  <c r="BK273"/>
  <c r="BK265"/>
  <c r="BK253"/>
  <c r="J143"/>
  <c r="J139"/>
  <c r="J135"/>
  <c i="16" r="J668"/>
  <c r="BK600"/>
  <c r="J591"/>
  <c r="J587"/>
  <c r="J572"/>
  <c r="J563"/>
  <c r="BK548"/>
  <c r="BK542"/>
  <c r="J533"/>
  <c r="BK499"/>
  <c r="BK492"/>
  <c r="BK471"/>
  <c r="J435"/>
  <c r="J395"/>
  <c r="J192"/>
  <c r="J134"/>
  <c i="15" r="J905"/>
  <c r="BK900"/>
  <c r="J865"/>
  <c r="BK861"/>
  <c r="J825"/>
  <c r="J816"/>
  <c r="J805"/>
  <c r="J801"/>
  <c r="BK798"/>
  <c r="BK794"/>
  <c r="BK740"/>
  <c r="J705"/>
  <c r="BK587"/>
  <c r="J548"/>
  <c r="BK522"/>
  <c r="J519"/>
  <c r="J515"/>
  <c r="BK511"/>
  <c r="J507"/>
  <c r="J454"/>
  <c r="J411"/>
  <c r="BK365"/>
  <c r="BK328"/>
  <c r="BK268"/>
  <c r="J219"/>
  <c r="J215"/>
  <c r="J211"/>
  <c r="J134"/>
  <c i="14" r="BK619"/>
  <c r="BK520"/>
  <c r="J460"/>
  <c r="BK443"/>
  <c r="BK419"/>
  <c r="J393"/>
  <c r="J355"/>
  <c r="BK351"/>
  <c r="J265"/>
  <c r="J261"/>
  <c r="J167"/>
  <c r="J164"/>
  <c r="J160"/>
  <c r="J156"/>
  <c r="J143"/>
  <c i="13" r="BK470"/>
  <c r="J454"/>
  <c r="J433"/>
  <c r="J414"/>
  <c r="BK387"/>
  <c r="BK363"/>
  <c r="J306"/>
  <c r="J288"/>
  <c r="BK277"/>
  <c r="J271"/>
  <c r="BK265"/>
  <c r="J247"/>
  <c r="BK224"/>
  <c r="BK197"/>
  <c r="J185"/>
  <c r="J174"/>
  <c r="BK170"/>
  <c r="J165"/>
  <c r="BK131"/>
  <c i="12" r="BK545"/>
  <c r="BK527"/>
  <c r="J512"/>
  <c r="J503"/>
  <c r="BK480"/>
  <c r="BK465"/>
  <c r="J458"/>
  <c r="J453"/>
  <c r="J445"/>
  <c r="BK434"/>
  <c r="BK421"/>
  <c r="BK411"/>
  <c r="BK402"/>
  <c r="BK399"/>
  <c r="BK394"/>
  <c r="J390"/>
  <c r="J386"/>
  <c r="BK381"/>
  <c r="J370"/>
  <c r="J362"/>
  <c r="J350"/>
  <c r="BK342"/>
  <c r="BK338"/>
  <c r="BK331"/>
  <c r="J323"/>
  <c r="BK318"/>
  <c r="J301"/>
  <c r="BK293"/>
  <c r="J287"/>
  <c r="BK275"/>
  <c r="J264"/>
  <c r="BK255"/>
  <c r="BK247"/>
  <c r="BK243"/>
  <c r="BK229"/>
  <c r="J208"/>
  <c r="J202"/>
  <c r="BK192"/>
  <c r="J176"/>
  <c r="BK163"/>
  <c r="J154"/>
  <c r="J150"/>
  <c r="BK142"/>
  <c r="BK137"/>
  <c i="11" r="BK415"/>
  <c r="J406"/>
  <c r="J398"/>
  <c r="J390"/>
  <c r="BK350"/>
  <c r="BK347"/>
  <c r="BK344"/>
  <c r="BK337"/>
  <c r="BK287"/>
  <c r="J272"/>
  <c r="J209"/>
  <c r="J166"/>
  <c r="BK164"/>
  <c r="J157"/>
  <c i="10" r="J433"/>
  <c r="BK431"/>
  <c r="J389"/>
  <c r="J383"/>
  <c r="BK212"/>
  <c r="BK204"/>
  <c r="BK162"/>
  <c r="BK131"/>
  <c r="J127"/>
  <c r="J123"/>
  <c i="9" r="J258"/>
  <c r="J248"/>
  <c r="BK216"/>
  <c r="BK213"/>
  <c r="J175"/>
  <c r="BK137"/>
  <c r="J123"/>
  <c i="8" r="J320"/>
  <c r="J308"/>
  <c r="J305"/>
  <c r="BK296"/>
  <c r="BK288"/>
  <c r="J280"/>
  <c r="BK225"/>
  <c r="J206"/>
  <c r="BK145"/>
  <c i="7" r="J395"/>
  <c r="BK391"/>
  <c r="J270"/>
  <c r="J180"/>
  <c r="J133"/>
  <c i="6" r="J179"/>
  <c r="J175"/>
  <c r="BK173"/>
  <c r="BK171"/>
  <c r="J171"/>
  <c r="BK144"/>
  <c r="J127"/>
  <c i="5" r="BK412"/>
  <c r="J359"/>
  <c r="BK353"/>
  <c r="J351"/>
  <c r="BK331"/>
  <c r="BK294"/>
  <c r="BK278"/>
  <c r="J261"/>
  <c r="J243"/>
  <c r="BK221"/>
  <c r="BK210"/>
  <c r="J206"/>
  <c r="BK200"/>
  <c r="BK173"/>
  <c r="J154"/>
  <c r="J129"/>
  <c i="4" r="J407"/>
  <c r="BK403"/>
  <c r="J385"/>
  <c r="BK381"/>
  <c r="J364"/>
  <c r="J357"/>
  <c r="BK351"/>
  <c r="J338"/>
  <c r="BK326"/>
  <c r="BK322"/>
  <c r="J309"/>
  <c r="J141"/>
  <c r="J129"/>
  <c r="BK127"/>
  <c r="BK125"/>
  <c r="J123"/>
  <c i="3" r="BK272"/>
  <c r="BK267"/>
  <c r="J184"/>
  <c r="J181"/>
  <c r="BK175"/>
  <c r="BK145"/>
  <c r="BK137"/>
  <c r="BK128"/>
  <c i="2" r="J535"/>
  <c r="BK493"/>
  <c r="BK482"/>
  <c r="BK480"/>
  <c r="J478"/>
  <c r="BK476"/>
  <c r="J472"/>
  <c r="J462"/>
  <c r="BK410"/>
  <c r="BK399"/>
  <c r="J377"/>
  <c r="BK374"/>
  <c r="J348"/>
  <c r="BK341"/>
  <c r="BK299"/>
  <c r="BK203"/>
  <c r="BK170"/>
  <c r="J139"/>
  <c i="30" r="BK155"/>
  <c r="BK149"/>
  <c i="28" r="BK203"/>
  <c r="J177"/>
  <c r="BK163"/>
  <c r="J123"/>
  <c r="BK121"/>
  <c r="BK119"/>
  <c i="27" r="J207"/>
  <c r="BK194"/>
  <c r="J187"/>
  <c r="BK182"/>
  <c r="J177"/>
  <c r="J173"/>
  <c r="BK168"/>
  <c r="J131"/>
  <c r="J123"/>
  <c i="25" r="BK738"/>
  <c r="BK492"/>
  <c r="J470"/>
  <c r="BK459"/>
  <c r="J445"/>
  <c r="BK424"/>
  <c r="J410"/>
  <c r="J387"/>
  <c r="BK382"/>
  <c r="BK364"/>
  <c r="BK254"/>
  <c r="BK218"/>
  <c r="BK205"/>
  <c i="24" r="BK620"/>
  <c r="J593"/>
  <c r="J574"/>
  <c r="J451"/>
  <c r="J439"/>
  <c r="BK415"/>
  <c r="J307"/>
  <c r="J282"/>
  <c r="BK242"/>
  <c r="J202"/>
  <c i="23" r="J539"/>
  <c r="BK532"/>
  <c r="BK528"/>
  <c r="J521"/>
  <c r="J516"/>
  <c r="BK504"/>
  <c r="BK490"/>
  <c r="BK480"/>
  <c r="J475"/>
  <c r="BK470"/>
  <c r="J463"/>
  <c r="BK457"/>
  <c r="J436"/>
  <c r="J432"/>
  <c r="BK416"/>
  <c r="BK411"/>
  <c r="BK407"/>
  <c r="J401"/>
  <c r="J396"/>
  <c r="J389"/>
  <c r="BK380"/>
  <c r="J377"/>
  <c r="BK375"/>
  <c r="BK372"/>
  <c r="J361"/>
  <c r="J350"/>
  <c r="J332"/>
  <c r="J328"/>
  <c r="J315"/>
  <c r="BK310"/>
  <c r="J306"/>
  <c r="J302"/>
  <c r="BK285"/>
  <c r="BK280"/>
  <c r="BK273"/>
  <c r="J257"/>
  <c r="J253"/>
  <c r="J246"/>
  <c r="BK231"/>
  <c r="BK214"/>
  <c r="J198"/>
  <c r="BK158"/>
  <c r="BK154"/>
  <c r="BK148"/>
  <c i="22" r="BK538"/>
  <c r="BK525"/>
  <c r="J518"/>
  <c r="J514"/>
  <c r="J499"/>
  <c r="J495"/>
  <c r="BK307"/>
  <c r="BK241"/>
  <c r="BK217"/>
  <c i="21" r="BK410"/>
  <c r="J389"/>
  <c r="J385"/>
  <c r="J382"/>
  <c r="BK293"/>
  <c r="J193"/>
  <c r="J143"/>
  <c r="BK135"/>
  <c i="20" r="J377"/>
  <c r="J357"/>
  <c r="BK286"/>
  <c r="J248"/>
  <c r="J229"/>
  <c r="J150"/>
  <c r="BK142"/>
  <c r="BK134"/>
  <c i="19" r="J541"/>
  <c r="BK529"/>
  <c r="J513"/>
  <c r="J499"/>
  <c r="J432"/>
  <c r="J423"/>
  <c r="BK368"/>
  <c r="J363"/>
  <c r="BK330"/>
  <c r="J316"/>
  <c r="BK296"/>
  <c r="J250"/>
  <c r="BK246"/>
  <c r="J237"/>
  <c r="J229"/>
  <c r="J217"/>
  <c r="BK206"/>
  <c r="J188"/>
  <c r="J153"/>
  <c i="18" r="BK467"/>
  <c r="BK422"/>
  <c r="BK346"/>
  <c r="BK331"/>
  <c r="BK273"/>
  <c r="J202"/>
  <c r="BK195"/>
  <c r="J188"/>
  <c r="J180"/>
  <c i="17" r="BK848"/>
  <c r="J833"/>
  <c r="J810"/>
  <c r="J806"/>
  <c r="J778"/>
  <c r="J617"/>
  <c r="J411"/>
  <c r="BK387"/>
  <c r="J340"/>
  <c r="J335"/>
  <c r="J331"/>
  <c r="J327"/>
  <c r="BK301"/>
  <c r="BK270"/>
  <c r="BK227"/>
  <c r="J211"/>
  <c r="BK207"/>
  <c i="16" r="BK797"/>
  <c r="J785"/>
  <c r="BK779"/>
  <c r="BK739"/>
  <c r="J728"/>
  <c r="J721"/>
  <c r="J705"/>
  <c r="J701"/>
  <c r="J693"/>
  <c r="BK659"/>
  <c r="BK638"/>
  <c r="J568"/>
  <c r="J529"/>
  <c r="BK520"/>
  <c r="BK419"/>
  <c r="BK415"/>
  <c r="BK387"/>
  <c r="BK333"/>
  <c r="BK297"/>
  <c r="J285"/>
  <c r="J277"/>
  <c r="J259"/>
  <c r="J244"/>
  <c r="J232"/>
  <c r="J219"/>
  <c r="BK204"/>
  <c r="J175"/>
  <c r="J164"/>
  <c r="BK156"/>
  <c i="15" r="BK1079"/>
  <c r="BK1058"/>
  <c r="J1026"/>
  <c r="BK1023"/>
  <c r="BK1019"/>
  <c r="J929"/>
  <c r="BK889"/>
  <c r="J884"/>
  <c r="BK870"/>
  <c r="BK833"/>
  <c r="BK765"/>
  <c r="BK761"/>
  <c r="J731"/>
  <c r="J718"/>
  <c r="J603"/>
  <c r="J565"/>
  <c r="BK519"/>
  <c r="BK515"/>
  <c r="J443"/>
  <c r="J355"/>
  <c r="J344"/>
  <c r="BK318"/>
  <c r="BK304"/>
  <c r="BK283"/>
  <c r="J260"/>
  <c r="J207"/>
  <c r="J154"/>
  <c i="14" r="J727"/>
  <c r="BK715"/>
  <c r="J711"/>
  <c r="J650"/>
  <c r="J645"/>
  <c r="BK598"/>
  <c r="J583"/>
  <c r="BK553"/>
  <c r="J541"/>
  <c r="J520"/>
  <c r="BK499"/>
  <c r="BK469"/>
  <c r="J447"/>
  <c r="BK424"/>
  <c r="J381"/>
  <c r="J366"/>
  <c r="BK362"/>
  <c r="BK355"/>
  <c r="J351"/>
  <c r="J325"/>
  <c r="J294"/>
  <c r="BK265"/>
  <c r="J245"/>
  <c r="J237"/>
  <c r="BK222"/>
  <c r="J215"/>
  <c r="J209"/>
  <c r="J196"/>
  <c i="13" r="J590"/>
  <c r="BK516"/>
  <c r="BK400"/>
  <c r="J387"/>
  <c r="J351"/>
  <c r="J328"/>
  <c r="BK252"/>
  <c r="J243"/>
  <c r="J234"/>
  <c r="BK228"/>
  <c r="BK211"/>
  <c r="J197"/>
  <c r="BK193"/>
  <c i="12" r="BK346"/>
  <c r="J306"/>
  <c r="J215"/>
  <c r="J211"/>
  <c r="BK202"/>
  <c r="J198"/>
  <c r="J137"/>
  <c i="11" r="J446"/>
  <c r="BK406"/>
  <c r="BK379"/>
  <c r="BK377"/>
  <c r="BK356"/>
  <c r="BK353"/>
  <c r="J324"/>
  <c r="J309"/>
  <c r="BK269"/>
  <c r="J255"/>
  <c r="BK241"/>
  <c r="BK221"/>
  <c r="J214"/>
  <c r="BK209"/>
  <c r="J195"/>
  <c r="BK188"/>
  <c r="J135"/>
  <c r="BK131"/>
  <c i="10" r="BK440"/>
  <c r="J431"/>
  <c r="J379"/>
  <c r="J370"/>
  <c r="BK285"/>
  <c r="J209"/>
  <c r="J204"/>
  <c r="BK185"/>
  <c r="J171"/>
  <c r="BK127"/>
  <c r="J125"/>
  <c r="BK123"/>
  <c i="9" r="J155"/>
  <c i="8" r="BK352"/>
  <c r="BK293"/>
  <c r="J276"/>
  <c r="BK230"/>
  <c r="BK206"/>
  <c r="BK160"/>
  <c i="7" r="BK148"/>
  <c r="BK128"/>
  <c i="6" r="J197"/>
  <c r="J149"/>
  <c r="BK131"/>
  <c i="5" r="BK366"/>
  <c r="J357"/>
  <c r="J317"/>
  <c r="BK271"/>
  <c r="BK243"/>
  <c r="BK141"/>
  <c i="4" r="BK424"/>
  <c r="BK411"/>
  <c r="J397"/>
  <c r="J392"/>
  <c r="J376"/>
  <c r="BK313"/>
  <c r="BK297"/>
  <c r="BK233"/>
  <c r="BK151"/>
  <c r="J132"/>
  <c r="J125"/>
  <c i="3" r="BK228"/>
  <c r="BK150"/>
  <c r="J128"/>
  <c i="2" r="BK468"/>
  <c r="J431"/>
  <c r="J410"/>
  <c r="BK406"/>
  <c r="BK377"/>
  <c r="J364"/>
  <c r="BK143"/>
  <c r="BK139"/>
  <c i="31" r="BK238"/>
  <c i="29" r="J121"/>
  <c i="28" r="BK177"/>
  <c r="BK157"/>
  <c r="J147"/>
  <c r="J145"/>
  <c r="BK137"/>
  <c r="BK135"/>
  <c r="BK133"/>
  <c i="27" r="BK177"/>
  <c r="BK131"/>
  <c r="BK126"/>
  <c i="26" r="BK196"/>
  <c r="BK174"/>
  <c r="BK156"/>
  <c i="25" r="BK922"/>
  <c r="BK878"/>
  <c r="J838"/>
  <c r="J797"/>
  <c r="BK778"/>
  <c r="J684"/>
  <c r="J642"/>
  <c r="J623"/>
  <c r="J618"/>
  <c r="BK603"/>
  <c r="J548"/>
  <c r="BK542"/>
  <c r="BK519"/>
  <c r="BK497"/>
  <c r="BK470"/>
  <c r="J415"/>
  <c r="BK410"/>
  <c r="BK335"/>
  <c r="BK331"/>
  <c r="J288"/>
  <c r="BK283"/>
  <c r="J281"/>
  <c r="J276"/>
  <c r="BK200"/>
  <c i="24" r="BK553"/>
  <c r="BK514"/>
  <c r="BK487"/>
  <c r="BK473"/>
  <c r="J421"/>
  <c r="BK365"/>
  <c r="BK339"/>
  <c r="J319"/>
  <c r="BK275"/>
  <c r="BK247"/>
  <c r="J242"/>
  <c r="BK221"/>
  <c r="BK166"/>
  <c r="J156"/>
  <c r="BK139"/>
  <c i="23" r="BK401"/>
  <c r="BK323"/>
  <c r="J231"/>
  <c r="BK218"/>
  <c r="BK202"/>
  <c r="BK190"/>
  <c i="22" r="J438"/>
  <c r="BK397"/>
  <c r="BK387"/>
  <c r="J357"/>
  <c r="J336"/>
  <c r="J332"/>
  <c r="BK315"/>
  <c r="J281"/>
  <c r="J277"/>
  <c r="J272"/>
  <c r="BK261"/>
  <c r="J257"/>
  <c r="J225"/>
  <c r="J186"/>
  <c r="J182"/>
  <c i="21" r="BK560"/>
  <c r="BK556"/>
  <c r="BK541"/>
  <c r="BK523"/>
  <c r="BK510"/>
  <c r="BK497"/>
  <c r="BK492"/>
  <c r="J487"/>
  <c r="BK416"/>
  <c r="J227"/>
  <c r="J223"/>
  <c r="J219"/>
  <c i="20" r="J355"/>
  <c r="J226"/>
  <c r="BK214"/>
  <c i="19" r="J553"/>
  <c r="BK547"/>
  <c r="BK438"/>
  <c r="BK427"/>
  <c r="BK419"/>
  <c r="BK359"/>
  <c r="BK292"/>
  <c i="18" r="J422"/>
  <c r="BK388"/>
  <c r="J374"/>
  <c r="J319"/>
  <c r="J314"/>
  <c r="BK270"/>
  <c r="J191"/>
  <c r="BK177"/>
  <c r="BK169"/>
  <c r="BK142"/>
  <c i="17" r="BK861"/>
  <c r="J857"/>
  <c r="BK854"/>
  <c r="BK810"/>
  <c r="J798"/>
  <c r="BK790"/>
  <c r="J773"/>
  <c r="BK768"/>
  <c r="BK747"/>
  <c r="J742"/>
  <c r="J739"/>
  <c r="BK735"/>
  <c r="J727"/>
  <c r="J722"/>
  <c r="J718"/>
  <c r="J712"/>
  <c r="J706"/>
  <c r="J702"/>
  <c r="J698"/>
  <c r="J694"/>
  <c r="J668"/>
  <c r="BK644"/>
  <c r="BK632"/>
  <c r="BK625"/>
  <c r="J609"/>
  <c r="J605"/>
  <c r="BK596"/>
  <c r="BK588"/>
  <c r="BK581"/>
  <c r="J562"/>
  <c r="J553"/>
  <c r="J547"/>
  <c r="BK531"/>
  <c r="J521"/>
  <c r="BK506"/>
  <c r="J502"/>
  <c r="BK492"/>
  <c r="J458"/>
  <c r="J368"/>
  <c r="BK364"/>
  <c r="BK340"/>
  <c r="BK331"/>
  <c r="J311"/>
  <c r="J277"/>
  <c r="BK258"/>
  <c r="BK244"/>
  <c r="J236"/>
  <c r="BK219"/>
  <c r="J215"/>
  <c i="16" r="J797"/>
  <c r="J767"/>
  <c r="BK756"/>
  <c r="BK749"/>
  <c r="J718"/>
  <c r="BK693"/>
  <c r="BK533"/>
  <c r="BK456"/>
  <c r="J445"/>
  <c r="BK435"/>
  <c r="J431"/>
  <c r="BK423"/>
  <c r="BK383"/>
  <c r="BK368"/>
  <c r="J347"/>
  <c r="BK289"/>
  <c r="BK266"/>
  <c r="J262"/>
  <c r="J255"/>
  <c r="BK247"/>
  <c r="BK244"/>
  <c r="BK239"/>
  <c r="BK235"/>
  <c r="J227"/>
  <c r="BK219"/>
  <c r="BK208"/>
  <c r="J200"/>
  <c r="BK196"/>
  <c r="J188"/>
  <c r="J156"/>
  <c r="BK145"/>
  <c i="15" r="BK880"/>
  <c r="BK856"/>
  <c r="BK790"/>
  <c r="J782"/>
  <c r="BK526"/>
  <c r="J511"/>
  <c r="J407"/>
  <c r="BK385"/>
  <c r="J340"/>
  <c r="BK326"/>
  <c r="BK223"/>
  <c r="BK199"/>
  <c r="BK179"/>
  <c r="J175"/>
  <c i="14" r="J809"/>
  <c r="J804"/>
  <c r="BK792"/>
  <c r="BK786"/>
  <c r="J780"/>
  <c r="J763"/>
  <c r="J757"/>
  <c r="J752"/>
  <c r="BK706"/>
  <c r="J697"/>
  <c r="BK694"/>
  <c r="J673"/>
  <c r="BK659"/>
  <c r="BK650"/>
  <c r="J624"/>
  <c r="J619"/>
  <c r="J528"/>
  <c r="J512"/>
  <c r="J508"/>
  <c r="J495"/>
  <c r="BK478"/>
  <c r="BK460"/>
  <c r="BK456"/>
  <c r="J443"/>
  <c r="J440"/>
  <c r="J376"/>
  <c r="BK370"/>
  <c r="BK333"/>
  <c r="J286"/>
  <c r="J282"/>
  <c r="J249"/>
  <c r="BK167"/>
  <c r="J134"/>
  <c i="13" r="BK584"/>
  <c r="J578"/>
  <c r="J543"/>
  <c r="BK539"/>
  <c r="BK535"/>
  <c r="J530"/>
  <c r="J501"/>
  <c r="BK494"/>
  <c r="J489"/>
  <c r="BK481"/>
  <c r="BK475"/>
  <c r="BK442"/>
  <c r="J418"/>
  <c r="J400"/>
  <c r="BK370"/>
  <c r="J363"/>
  <c r="BK355"/>
  <c r="BK351"/>
  <c r="J347"/>
  <c r="BK336"/>
  <c r="J332"/>
  <c r="BK328"/>
  <c r="J323"/>
  <c r="J319"/>
  <c r="J315"/>
  <c r="BK306"/>
  <c r="J303"/>
  <c r="BK284"/>
  <c r="J256"/>
  <c r="BK247"/>
  <c r="BK243"/>
  <c r="BK234"/>
  <c r="J224"/>
  <c r="BK220"/>
  <c r="J205"/>
  <c r="BK185"/>
  <c r="BK178"/>
  <c r="BK153"/>
  <c i="12" r="BK556"/>
  <c r="BK533"/>
  <c r="BK512"/>
  <c r="J499"/>
  <c r="BK494"/>
  <c r="BK485"/>
  <c r="BK469"/>
  <c r="BK453"/>
  <c r="BK445"/>
  <c r="J439"/>
  <c r="J434"/>
  <c r="J430"/>
  <c r="J415"/>
  <c r="J411"/>
  <c r="BK366"/>
  <c r="BK358"/>
  <c r="J327"/>
  <c r="BK323"/>
  <c r="J298"/>
  <c r="BK281"/>
  <c r="BK269"/>
  <c r="BK251"/>
  <c r="J243"/>
  <c r="J235"/>
  <c r="J229"/>
  <c r="J225"/>
  <c r="BK215"/>
  <c r="BK211"/>
  <c r="BK188"/>
  <c r="J163"/>
  <c r="J159"/>
  <c r="BK154"/>
  <c r="BK146"/>
  <c i="11" r="J415"/>
  <c r="BK404"/>
  <c r="BK402"/>
  <c r="J386"/>
  <c r="BK362"/>
  <c r="J350"/>
  <c r="BK296"/>
  <c r="BK294"/>
  <c r="BK292"/>
  <c r="BK279"/>
  <c r="BK272"/>
  <c r="J260"/>
  <c r="BK179"/>
  <c r="J139"/>
  <c r="BK135"/>
  <c r="BK129"/>
  <c r="BK125"/>
  <c r="J123"/>
  <c i="10" r="J386"/>
  <c r="J264"/>
  <c r="BK257"/>
  <c r="BK171"/>
  <c r="J131"/>
  <c i="9" r="J199"/>
  <c r="J126"/>
  <c i="8" r="J378"/>
  <c r="J362"/>
  <c r="BK360"/>
  <c r="BK335"/>
  <c r="J268"/>
  <c i="31" r="BK207"/>
  <c r="J189"/>
  <c r="BK178"/>
  <c r="J160"/>
  <c i="30" r="BK160"/>
  <c r="BK158"/>
  <c r="J131"/>
  <c r="J125"/>
  <c i="28" r="J193"/>
  <c r="J135"/>
  <c r="J131"/>
  <c i="27" r="J179"/>
  <c r="BK173"/>
  <c r="BK142"/>
  <c r="BK123"/>
  <c i="26" r="J187"/>
  <c r="BK178"/>
  <c r="J170"/>
  <c r="BK151"/>
  <c i="25" r="J882"/>
  <c r="BK870"/>
  <c r="BK862"/>
  <c r="BK818"/>
  <c r="BK810"/>
  <c r="BK743"/>
  <c r="J721"/>
  <c r="BK705"/>
  <c r="J668"/>
  <c r="BK628"/>
  <c r="J577"/>
  <c r="J534"/>
  <c r="J482"/>
  <c r="J459"/>
  <c r="J399"/>
  <c r="BK373"/>
  <c r="J259"/>
  <c r="BK251"/>
  <c r="J205"/>
  <c r="J180"/>
  <c i="24" r="J770"/>
  <c r="BK749"/>
  <c r="J749"/>
  <c r="J746"/>
  <c r="BK733"/>
  <c r="J635"/>
  <c r="J457"/>
  <c r="J404"/>
  <c r="J370"/>
  <c r="BK269"/>
  <c r="BK191"/>
  <c r="BK134"/>
  <c i="23" r="BK568"/>
  <c r="BK564"/>
  <c r="J558"/>
  <c r="BK556"/>
  <c r="J554"/>
  <c r="J547"/>
  <c r="J532"/>
  <c r="J512"/>
  <c r="BK495"/>
  <c r="BK485"/>
  <c r="J480"/>
  <c r="BK475"/>
  <c r="J470"/>
  <c r="BK446"/>
  <c r="BK436"/>
  <c r="J421"/>
  <c r="J416"/>
  <c r="J380"/>
  <c r="J354"/>
  <c r="BK344"/>
  <c r="BK306"/>
  <c r="BK298"/>
  <c r="J263"/>
  <c r="BK178"/>
  <c r="BK166"/>
  <c r="J144"/>
  <c i="22" r="J541"/>
  <c r="J534"/>
  <c r="J529"/>
  <c r="BK424"/>
  <c r="BK392"/>
  <c r="BK380"/>
  <c r="J303"/>
  <c r="J131"/>
  <c i="21" r="BK534"/>
  <c r="J514"/>
  <c r="J479"/>
  <c r="J441"/>
  <c r="J424"/>
  <c r="J370"/>
  <c r="BK362"/>
  <c r="J355"/>
  <c r="J351"/>
  <c r="BK340"/>
  <c r="J332"/>
  <c r="BK328"/>
  <c r="J324"/>
  <c r="BK316"/>
  <c r="J312"/>
  <c r="J279"/>
  <c r="J275"/>
  <c r="J209"/>
  <c r="BK205"/>
  <c r="BK201"/>
  <c r="J168"/>
  <c r="BK165"/>
  <c r="J161"/>
  <c i="20" r="BK455"/>
  <c r="J443"/>
  <c r="J425"/>
  <c r="BK416"/>
  <c r="BK396"/>
  <c r="BK383"/>
  <c r="BK364"/>
  <c r="J361"/>
  <c r="BK353"/>
  <c r="BK345"/>
  <c r="J338"/>
  <c r="BK322"/>
  <c r="J290"/>
  <c r="J240"/>
  <c r="BK226"/>
  <c i="19" r="BK558"/>
  <c r="BK518"/>
  <c r="J503"/>
  <c r="BK493"/>
  <c r="BK488"/>
  <c r="BK391"/>
  <c r="J334"/>
  <c r="J288"/>
  <c i="18" r="J515"/>
  <c r="J503"/>
  <c r="J498"/>
  <c r="BK458"/>
  <c r="BK454"/>
  <c r="J433"/>
  <c r="J404"/>
  <c r="J398"/>
  <c r="BK365"/>
  <c r="J309"/>
  <c r="BK299"/>
  <c r="BK243"/>
  <c r="BK206"/>
  <c r="BK173"/>
  <c i="17" r="J730"/>
  <c r="BK722"/>
  <c r="BK687"/>
  <c r="BK680"/>
  <c r="J671"/>
  <c r="BK661"/>
  <c r="BK640"/>
  <c r="BK628"/>
  <c r="BK592"/>
  <c r="BK577"/>
  <c r="BK536"/>
  <c r="J450"/>
  <c r="BK432"/>
  <c r="BK419"/>
  <c r="J371"/>
  <c r="J323"/>
  <c r="BK311"/>
  <c r="J305"/>
  <c r="BK294"/>
  <c r="J223"/>
  <c i="16" r="J756"/>
  <c r="BK752"/>
  <c r="J749"/>
  <c r="J643"/>
  <c r="BK555"/>
  <c r="J451"/>
  <c r="J427"/>
  <c r="J377"/>
  <c r="BK347"/>
  <c r="J333"/>
  <c r="BK313"/>
  <c r="J293"/>
  <c r="J281"/>
  <c r="BK262"/>
  <c r="J251"/>
  <c r="J235"/>
  <c r="J223"/>
  <c r="BK214"/>
  <c r="J153"/>
  <c i="15" r="J829"/>
  <c r="J685"/>
  <c r="BK681"/>
  <c r="BK664"/>
  <c r="J647"/>
  <c r="J630"/>
  <c r="J627"/>
  <c r="J620"/>
  <c r="BK616"/>
  <c r="J611"/>
  <c r="BK607"/>
  <c r="J599"/>
  <c r="J587"/>
  <c r="J584"/>
  <c r="BK580"/>
  <c r="BK573"/>
  <c r="J569"/>
  <c r="BK565"/>
  <c r="BK554"/>
  <c r="J542"/>
  <c r="J522"/>
  <c r="J502"/>
  <c r="J498"/>
  <c r="J488"/>
  <c r="BK476"/>
  <c r="J463"/>
  <c r="BK451"/>
  <c r="J439"/>
  <c r="BK427"/>
  <c r="J417"/>
  <c r="J403"/>
  <c r="BK360"/>
  <c r="J347"/>
  <c r="BK340"/>
  <c r="J336"/>
  <c r="J332"/>
  <c i="14" r="J152"/>
  <c r="BK134"/>
  <c i="13" r="BK466"/>
  <c r="BK448"/>
  <c r="BK436"/>
  <c r="BK426"/>
  <c r="J391"/>
  <c r="BK303"/>
  <c r="BK298"/>
  <c r="BK288"/>
  <c r="J265"/>
  <c r="BK256"/>
  <c r="J220"/>
  <c r="J217"/>
  <c r="J189"/>
  <c r="J178"/>
  <c r="BK174"/>
  <c r="J146"/>
  <c r="BK135"/>
  <c i="12" r="J556"/>
  <c r="BK551"/>
  <c r="BK539"/>
  <c r="J507"/>
  <c r="BK490"/>
  <c r="J394"/>
  <c r="BK370"/>
  <c r="BK362"/>
  <c r="BK354"/>
  <c r="J338"/>
  <c r="J331"/>
  <c r="BK327"/>
  <c r="BK301"/>
  <c r="BK287"/>
  <c r="BK225"/>
  <c r="J219"/>
  <c r="J188"/>
  <c r="J184"/>
  <c i="11" r="BK388"/>
  <c r="J367"/>
  <c r="J359"/>
  <c r="J296"/>
  <c r="J269"/>
  <c r="BK264"/>
  <c r="BK245"/>
  <c r="BK243"/>
  <c r="J226"/>
  <c r="J221"/>
  <c r="J218"/>
  <c r="J188"/>
  <c r="BK139"/>
  <c r="J131"/>
  <c r="BK127"/>
  <c r="BK123"/>
  <c i="10" r="J440"/>
  <c r="J429"/>
  <c r="BK407"/>
  <c r="BK389"/>
  <c r="J368"/>
  <c r="BK347"/>
  <c r="BK344"/>
  <c r="BK341"/>
  <c r="J335"/>
  <c r="BK328"/>
  <c r="J295"/>
  <c r="BK287"/>
  <c r="J285"/>
  <c r="J283"/>
  <c r="J281"/>
  <c r="BK279"/>
  <c r="BK277"/>
  <c r="BK272"/>
  <c r="J268"/>
  <c r="J261"/>
  <c r="J249"/>
  <c r="J236"/>
  <c r="BK232"/>
  <c r="BK223"/>
  <c r="BK221"/>
  <c r="J212"/>
  <c r="BK209"/>
  <c r="J178"/>
  <c r="BK153"/>
  <c r="BK129"/>
  <c i="9" r="BK240"/>
  <c r="J219"/>
  <c r="J202"/>
  <c r="BK184"/>
  <c r="BK166"/>
  <c i="8" r="J358"/>
  <c r="BK332"/>
  <c i="31" r="J230"/>
  <c i="30" r="J162"/>
  <c i="29" r="J125"/>
  <c r="BK123"/>
  <c i="28" r="BK191"/>
  <c r="BK181"/>
  <c r="J175"/>
  <c r="J171"/>
  <c r="J159"/>
  <c i="27" r="BK179"/>
  <c r="J170"/>
  <c r="J165"/>
  <c r="BK149"/>
  <c i="26" r="BK208"/>
  <c i="25" r="BK701"/>
  <c r="J663"/>
  <c r="J572"/>
  <c r="J539"/>
  <c r="BK528"/>
  <c r="J509"/>
  <c r="BK421"/>
  <c r="BK407"/>
  <c r="J335"/>
  <c r="BK324"/>
  <c r="J311"/>
  <c r="J234"/>
  <c r="BK175"/>
  <c r="BK140"/>
  <c r="J135"/>
  <c i="24" r="BK611"/>
  <c r="J563"/>
  <c r="BK546"/>
  <c r="J542"/>
  <c r="J524"/>
  <c r="J427"/>
  <c r="BK264"/>
  <c r="BK193"/>
  <c r="J186"/>
  <c r="J176"/>
  <c i="23" r="J568"/>
  <c r="J564"/>
  <c r="BK558"/>
  <c r="BK554"/>
  <c r="BK543"/>
  <c r="BK539"/>
  <c r="BK521"/>
  <c r="BK516"/>
  <c r="BK508"/>
  <c r="J485"/>
  <c r="J457"/>
  <c r="J427"/>
  <c r="J411"/>
  <c r="BK396"/>
  <c r="BK389"/>
  <c r="BK384"/>
  <c r="J372"/>
  <c r="BK369"/>
  <c r="BK336"/>
  <c r="BK315"/>
  <c r="J310"/>
  <c r="J298"/>
  <c r="J294"/>
  <c r="J289"/>
  <c r="J285"/>
  <c r="J280"/>
  <c r="BK253"/>
  <c r="J250"/>
  <c r="BK210"/>
  <c r="J194"/>
  <c r="J178"/>
  <c i="22" r="J525"/>
  <c r="J507"/>
  <c r="BK503"/>
  <c r="BK499"/>
  <c r="J403"/>
  <c r="J376"/>
  <c r="BK336"/>
  <c r="BK286"/>
  <c r="BK268"/>
  <c r="BK232"/>
  <c r="BK212"/>
  <c i="18" r="BK483"/>
  <c r="J437"/>
  <c r="BK404"/>
  <c r="BK335"/>
  <c r="J296"/>
  <c r="BK253"/>
  <c r="BK188"/>
  <c i="17" r="BK665"/>
  <c r="BK653"/>
  <c r="BK636"/>
  <c r="J592"/>
  <c r="BK584"/>
  <c r="J573"/>
  <c r="BK515"/>
  <c r="BK502"/>
  <c r="J424"/>
  <c r="J399"/>
  <c r="BK379"/>
  <c r="BK335"/>
  <c r="J307"/>
  <c r="J281"/>
  <c r="J265"/>
  <c r="BK199"/>
  <c i="16" r="J791"/>
  <c r="J773"/>
  <c r="BK762"/>
  <c r="J743"/>
  <c r="BK732"/>
  <c r="BK728"/>
  <c r="BK710"/>
  <c r="BK701"/>
  <c r="BK677"/>
  <c r="J673"/>
  <c r="BK655"/>
  <c r="J638"/>
  <c r="J626"/>
  <c r="BK591"/>
  <c r="J471"/>
  <c r="BK322"/>
  <c r="J317"/>
  <c r="BK184"/>
  <c i="15" r="J1071"/>
  <c r="J1068"/>
  <c r="BK1064"/>
  <c r="BK1048"/>
  <c r="BK1040"/>
  <c r="BK1015"/>
  <c r="BK1011"/>
  <c r="BK895"/>
  <c r="BK851"/>
  <c r="BK731"/>
  <c r="BK723"/>
  <c r="BK718"/>
  <c r="J710"/>
  <c r="BK685"/>
  <c r="J681"/>
  <c r="J664"/>
  <c r="BK647"/>
  <c r="BK630"/>
  <c r="BK627"/>
  <c r="BK620"/>
  <c r="J616"/>
  <c r="BK611"/>
  <c r="J607"/>
  <c r="BK603"/>
  <c r="BK599"/>
  <c r="J580"/>
  <c r="J573"/>
  <c r="BK542"/>
  <c r="J532"/>
  <c r="J529"/>
  <c r="BK502"/>
  <c r="J476"/>
  <c r="BK454"/>
  <c r="BK439"/>
  <c r="J423"/>
  <c r="J400"/>
  <c r="J395"/>
  <c r="J388"/>
  <c r="J377"/>
  <c r="BK355"/>
  <c r="BK351"/>
  <c r="J311"/>
  <c r="BK308"/>
  <c r="BK294"/>
  <c r="J283"/>
  <c r="J256"/>
  <c r="BK252"/>
  <c r="BK248"/>
  <c r="BK244"/>
  <c r="J235"/>
  <c r="J231"/>
  <c r="J203"/>
  <c r="J199"/>
  <c r="J190"/>
  <c r="J186"/>
  <c r="BK183"/>
  <c r="BK175"/>
  <c r="BK163"/>
  <c r="BK154"/>
  <c r="BK146"/>
  <c r="BK142"/>
  <c r="J138"/>
  <c r="BK134"/>
  <c i="14" r="J571"/>
  <c r="BK558"/>
  <c r="J536"/>
  <c r="BK495"/>
  <c r="BK492"/>
  <c i="8" r="J416"/>
  <c r="BK412"/>
  <c r="BK366"/>
  <c r="J352"/>
  <c r="J329"/>
  <c r="J302"/>
  <c i="7" r="J472"/>
  <c r="BK461"/>
  <c r="J454"/>
  <c r="BK445"/>
  <c r="J424"/>
  <c r="BK387"/>
  <c r="J252"/>
  <c r="BK236"/>
  <c i="5" r="J341"/>
  <c r="J173"/>
  <c r="J165"/>
  <c r="BK154"/>
  <c r="J141"/>
  <c r="BK129"/>
  <c i="4" r="BK462"/>
  <c r="J458"/>
  <c r="BK407"/>
  <c r="BK397"/>
  <c r="BK395"/>
  <c r="BK390"/>
  <c r="BK383"/>
  <c r="BK347"/>
  <c r="J341"/>
  <c r="BK289"/>
  <c r="J282"/>
  <c r="BK245"/>
  <c r="BK230"/>
  <c r="BK211"/>
  <c i="3" r="J213"/>
  <c i="2" r="J515"/>
  <c r="J500"/>
  <c r="BK478"/>
  <c r="BK470"/>
  <c r="J434"/>
  <c r="J406"/>
  <c r="J366"/>
  <c r="BK307"/>
  <c r="BK281"/>
  <c r="J196"/>
  <c i="31" r="BK230"/>
  <c r="BK211"/>
  <c r="J184"/>
  <c r="J178"/>
  <c i="30" r="J152"/>
  <c i="29" r="J127"/>
  <c r="BK119"/>
  <c i="28" r="J203"/>
  <c r="J201"/>
  <c r="BK199"/>
  <c r="BK195"/>
  <c r="J153"/>
  <c r="BK149"/>
  <c r="J143"/>
  <c r="BK141"/>
  <c r="J127"/>
  <c i="26" r="BK142"/>
  <c i="25" r="J917"/>
  <c r="BK905"/>
  <c r="BK899"/>
  <c r="BK882"/>
  <c r="J866"/>
  <c r="J826"/>
  <c r="BK797"/>
  <c r="J771"/>
  <c r="BK695"/>
  <c r="BK687"/>
  <c r="BK587"/>
  <c r="BK456"/>
  <c r="J436"/>
  <c r="BK430"/>
  <c r="J428"/>
  <c r="J424"/>
  <c r="J361"/>
  <c r="J293"/>
  <c r="BK234"/>
  <c r="J229"/>
  <c r="BK160"/>
  <c r="J145"/>
  <c i="24" r="BK519"/>
  <c r="J482"/>
  <c r="J473"/>
  <c r="J467"/>
  <c r="BK391"/>
  <c r="BK307"/>
  <c r="BK282"/>
  <c r="BK279"/>
  <c r="J264"/>
  <c r="BK202"/>
  <c r="J171"/>
  <c i="23" r="BK450"/>
  <c r="BK365"/>
  <c r="BK332"/>
  <c r="J273"/>
  <c r="BK235"/>
  <c r="BK227"/>
  <c r="J210"/>
  <c r="BK173"/>
  <c r="J166"/>
  <c i="22" r="BK371"/>
  <c r="J367"/>
  <c r="BK361"/>
  <c r="J353"/>
  <c r="BK346"/>
  <c r="J328"/>
  <c r="BK249"/>
  <c r="J204"/>
  <c r="J193"/>
  <c r="J147"/>
  <c i="21" r="J560"/>
  <c r="J558"/>
  <c r="J556"/>
  <c r="J545"/>
  <c r="J518"/>
  <c r="BK514"/>
  <c r="J506"/>
  <c r="J394"/>
  <c i="20" r="BK486"/>
  <c r="BK475"/>
  <c r="BK451"/>
  <c r="J410"/>
  <c r="BK349"/>
  <c r="BK334"/>
  <c r="J326"/>
  <c r="BK305"/>
  <c r="J301"/>
  <c r="J294"/>
  <c r="BK264"/>
  <c r="J260"/>
  <c r="BK250"/>
  <c r="BK222"/>
  <c r="BK218"/>
  <c r="J206"/>
  <c r="J138"/>
  <c i="19" r="BK414"/>
  <c r="J379"/>
  <c r="BK269"/>
  <c r="BK227"/>
  <c r="BK221"/>
  <c i="18" r="BK296"/>
  <c r="BK228"/>
  <c r="BK215"/>
  <c i="17" r="BK553"/>
  <c r="J543"/>
  <c r="BK539"/>
  <c r="J536"/>
  <c r="BK498"/>
  <c r="BK442"/>
  <c r="BK436"/>
  <c r="J387"/>
  <c r="BK361"/>
  <c r="J353"/>
  <c r="J349"/>
  <c r="J253"/>
  <c r="BK250"/>
  <c r="BK203"/>
  <c i="16" r="J600"/>
  <c r="BK587"/>
  <c r="J584"/>
  <c r="J559"/>
  <c r="BK502"/>
  <c r="J492"/>
  <c r="BK479"/>
  <c r="BK467"/>
  <c r="BK462"/>
  <c r="BK439"/>
  <c r="J423"/>
  <c r="J419"/>
  <c r="J415"/>
  <c r="BK407"/>
  <c r="BK395"/>
  <c r="J359"/>
  <c r="J338"/>
  <c r="J304"/>
  <c r="BK285"/>
  <c r="BK277"/>
  <c r="BK273"/>
  <c i="15" r="J1096"/>
  <c r="J986"/>
  <c r="BK929"/>
  <c r="BK909"/>
  <c r="J833"/>
  <c r="J809"/>
  <c r="BK591"/>
  <c r="BK584"/>
  <c r="BK532"/>
  <c r="J473"/>
  <c r="J451"/>
  <c r="J322"/>
  <c r="J315"/>
  <c r="J304"/>
  <c r="BK291"/>
  <c r="BK280"/>
  <c r="J227"/>
  <c r="J179"/>
  <c r="BK158"/>
  <c i="14" r="J715"/>
  <c r="J664"/>
  <c r="J659"/>
  <c r="BK587"/>
  <c r="J464"/>
  <c r="J452"/>
  <c r="J424"/>
  <c r="BK403"/>
  <c r="J387"/>
  <c r="J370"/>
  <c r="J362"/>
  <c r="BK344"/>
  <c r="J340"/>
  <c r="J336"/>
  <c r="J320"/>
  <c r="J312"/>
  <c r="BK305"/>
  <c r="J301"/>
  <c r="BK294"/>
  <c r="BK290"/>
  <c r="J278"/>
  <c r="BK273"/>
  <c r="J270"/>
  <c r="BK237"/>
  <c r="J233"/>
  <c r="J226"/>
  <c r="BK218"/>
  <c r="BK205"/>
  <c r="BK179"/>
  <c r="BK175"/>
  <c r="BK171"/>
  <c r="BK152"/>
  <c r="J148"/>
  <c i="13" r="J549"/>
  <c r="BK545"/>
  <c r="J535"/>
  <c r="J516"/>
  <c r="J494"/>
  <c r="J460"/>
  <c r="J442"/>
  <c r="J436"/>
  <c r="BK433"/>
  <c r="J426"/>
  <c r="BK391"/>
  <c r="J378"/>
  <c r="J374"/>
  <c r="J370"/>
  <c r="BK367"/>
  <c r="J359"/>
  <c r="J355"/>
  <c r="BK319"/>
  <c r="BK315"/>
  <c r="J311"/>
  <c r="J261"/>
  <c r="J238"/>
  <c r="J228"/>
  <c r="BK141"/>
  <c i="12" r="BK386"/>
  <c r="J366"/>
  <c r="J358"/>
  <c r="J354"/>
  <c r="J314"/>
  <c r="J260"/>
  <c r="BK235"/>
  <c r="BK208"/>
  <c i="11" r="BK390"/>
  <c r="BK367"/>
  <c r="BK341"/>
  <c r="J129"/>
  <c i="10" r="BK433"/>
  <c r="BK418"/>
  <c r="BK383"/>
  <c r="J358"/>
  <c r="BK350"/>
  <c r="J347"/>
  <c r="BK335"/>
  <c r="BK317"/>
  <c r="BK295"/>
  <c r="J279"/>
  <c r="BK245"/>
  <c r="J241"/>
  <c r="BK236"/>
  <c r="J234"/>
  <c r="J223"/>
  <c r="J219"/>
  <c r="BK199"/>
  <c r="BK192"/>
  <c r="J173"/>
  <c r="BK167"/>
  <c r="BK135"/>
  <c r="BK125"/>
  <c i="9" r="J240"/>
  <c r="J231"/>
  <c r="BK222"/>
  <c r="BK210"/>
  <c r="BK155"/>
  <c r="BK146"/>
  <c r="J137"/>
  <c i="8" r="BK339"/>
  <c r="BK329"/>
  <c r="BK326"/>
  <c r="J129"/>
  <c i="7" r="BK433"/>
  <c r="BK389"/>
  <c r="J387"/>
  <c r="J370"/>
  <c r="J362"/>
  <c i="6" r="J160"/>
  <c r="J139"/>
  <c r="J133"/>
  <c r="J131"/>
  <c i="5" r="J408"/>
  <c r="BK364"/>
  <c r="BK357"/>
  <c r="BK351"/>
  <c r="BK336"/>
  <c r="BK334"/>
  <c r="BK296"/>
  <c r="J294"/>
  <c r="BK287"/>
  <c r="BK145"/>
  <c i="4" r="J462"/>
  <c r="J387"/>
  <c r="J378"/>
  <c r="J335"/>
  <c r="J316"/>
  <c r="BK250"/>
  <c r="J151"/>
  <c i="3" r="BK243"/>
  <c r="J230"/>
  <c r="J228"/>
  <c r="J175"/>
  <c i="2" r="J539"/>
  <c r="J530"/>
  <c r="BK500"/>
  <c r="BK484"/>
  <c r="J476"/>
  <c r="BK472"/>
  <c r="J468"/>
  <c r="J451"/>
  <c r="BK449"/>
  <c r="BK446"/>
  <c r="BK414"/>
  <c r="BK331"/>
  <c r="J170"/>
  <c r="J123"/>
  <c i="1" r="AS94"/>
  <c i="31" r="BK184"/>
  <c i="30" r="BK164"/>
  <c r="J164"/>
  <c r="BK162"/>
  <c r="J160"/>
  <c r="J158"/>
  <c r="J146"/>
  <c r="J142"/>
  <c r="BK138"/>
  <c r="BK131"/>
  <c i="29" r="BK127"/>
  <c r="BK121"/>
  <c i="28" r="J181"/>
  <c r="BK151"/>
  <c r="J149"/>
  <c r="BK139"/>
  <c i="27" r="BK165"/>
  <c r="BK146"/>
  <c r="J126"/>
  <c i="26" r="J191"/>
  <c r="J174"/>
  <c i="25" r="BK888"/>
  <c r="J878"/>
  <c r="BK843"/>
  <c r="J834"/>
  <c r="J814"/>
  <c r="J789"/>
  <c r="BK771"/>
  <c r="BK764"/>
  <c r="J760"/>
  <c r="J747"/>
  <c r="BK735"/>
  <c r="BK716"/>
  <c r="BK710"/>
  <c r="BK684"/>
  <c r="J616"/>
  <c r="J591"/>
  <c r="J587"/>
  <c r="BK318"/>
  <c r="BK281"/>
  <c r="BK210"/>
  <c r="BK190"/>
  <c r="BK155"/>
  <c i="24" r="BK759"/>
  <c r="J737"/>
  <c i="22" r="J387"/>
  <c r="BK369"/>
  <c r="J361"/>
  <c r="BK328"/>
  <c r="BK214"/>
  <c r="J165"/>
  <c i="21" r="BK483"/>
  <c r="BK444"/>
  <c r="BK437"/>
  <c r="J405"/>
  <c r="J380"/>
  <c r="BK283"/>
  <c r="BK254"/>
  <c r="BK234"/>
  <c r="BK223"/>
  <c i="20" r="J455"/>
  <c r="J368"/>
  <c r="BK357"/>
  <c r="J345"/>
  <c i="18" r="BK492"/>
  <c r="BK477"/>
  <c r="J458"/>
  <c r="BK232"/>
  <c r="J184"/>
  <c i="17" r="J861"/>
  <c r="BK798"/>
  <c r="J794"/>
  <c r="BK778"/>
  <c r="J752"/>
  <c r="J661"/>
  <c r="J632"/>
  <c r="J488"/>
  <c r="J474"/>
  <c r="J454"/>
  <c r="BK446"/>
  <c r="BK383"/>
  <c r="J364"/>
  <c r="J357"/>
  <c r="J261"/>
  <c r="J232"/>
  <c r="J219"/>
  <c r="J207"/>
  <c r="BK143"/>
  <c i="16" r="BK623"/>
  <c r="BK618"/>
  <c r="J488"/>
  <c r="J372"/>
  <c r="J266"/>
  <c r="BK259"/>
  <c r="BK255"/>
  <c r="BK251"/>
  <c r="J247"/>
  <c r="J239"/>
  <c r="BK232"/>
  <c r="BK227"/>
  <c r="BK223"/>
  <c r="J214"/>
  <c r="J208"/>
  <c r="J204"/>
  <c r="BK200"/>
  <c r="J196"/>
  <c r="BK180"/>
  <c r="BK167"/>
  <c r="J149"/>
  <c i="15" r="J1075"/>
  <c r="J1064"/>
  <c r="J1054"/>
  <c r="BK1051"/>
  <c r="BK1031"/>
  <c r="BK1026"/>
  <c r="J1007"/>
  <c r="J998"/>
  <c r="BK994"/>
  <c r="BK980"/>
  <c r="J972"/>
  <c r="J956"/>
  <c r="J940"/>
  <c r="J925"/>
  <c r="J917"/>
  <c r="BK884"/>
  <c r="J880"/>
  <c r="J877"/>
  <c r="J761"/>
  <c r="J740"/>
  <c r="BK705"/>
  <c r="J695"/>
  <c r="BK400"/>
  <c r="BK347"/>
  <c r="J328"/>
  <c r="BK315"/>
  <c r="BK263"/>
  <c r="BK239"/>
  <c r="BK150"/>
  <c r="J146"/>
  <c r="J142"/>
  <c i="14" r="J587"/>
  <c r="BK575"/>
  <c r="J546"/>
  <c r="J482"/>
  <c r="J419"/>
  <c r="BK415"/>
  <c r="J333"/>
  <c r="BK320"/>
  <c r="BK316"/>
  <c r="BK301"/>
  <c r="BK215"/>
  <c r="J188"/>
  <c r="J179"/>
  <c i="13" r="J336"/>
  <c r="BK292"/>
  <c r="BK238"/>
  <c r="J201"/>
  <c i="12" r="BK458"/>
  <c r="BK415"/>
  <c r="BK405"/>
  <c r="J334"/>
  <c r="BK314"/>
  <c r="J310"/>
  <c r="BK150"/>
  <c r="BK131"/>
  <c i="11" r="BK400"/>
  <c r="BK386"/>
  <c r="BK365"/>
  <c r="J347"/>
  <c r="J337"/>
  <c r="BK309"/>
  <c r="J304"/>
  <c r="J283"/>
  <c r="J279"/>
  <c r="BK255"/>
  <c r="J250"/>
  <c r="J245"/>
  <c r="J179"/>
  <c i="10" r="BK429"/>
  <c r="BK398"/>
  <c r="BK386"/>
  <c r="BK377"/>
  <c r="J356"/>
  <c r="J338"/>
  <c r="BK254"/>
  <c r="BK178"/>
  <c r="J146"/>
  <c r="J139"/>
  <c r="J135"/>
  <c i="9" r="BK258"/>
  <c r="BK252"/>
  <c r="J244"/>
  <c r="J225"/>
  <c r="J222"/>
  <c r="J213"/>
  <c r="BK202"/>
  <c r="BK199"/>
  <c r="BK175"/>
  <c r="BK126"/>
  <c i="8" r="BK405"/>
  <c r="J366"/>
  <c r="J332"/>
  <c r="BK323"/>
  <c r="BK308"/>
  <c r="J293"/>
  <c r="J160"/>
  <c i="7" r="BK323"/>
  <c i="6" r="J144"/>
  <c i="5" r="BK390"/>
  <c r="J366"/>
  <c r="BK348"/>
  <c r="J331"/>
  <c r="J278"/>
  <c i="4" r="BK451"/>
  <c r="J403"/>
  <c r="BK392"/>
  <c r="J390"/>
  <c r="BK332"/>
  <c r="BK316"/>
  <c r="J259"/>
  <c r="J237"/>
  <c r="J233"/>
  <c r="J230"/>
  <c r="J215"/>
  <c r="BK163"/>
  <c r="BK141"/>
  <c r="BK132"/>
  <c r="BK129"/>
  <c r="J127"/>
  <c r="BK123"/>
  <c i="3" r="BK278"/>
  <c r="J250"/>
  <c r="BK213"/>
  <c r="BK208"/>
  <c r="J150"/>
  <c i="2" r="BK570"/>
  <c r="J570"/>
  <c r="BK552"/>
  <c r="BK543"/>
  <c r="BK515"/>
  <c r="J470"/>
  <c r="J464"/>
  <c r="BK453"/>
  <c r="BK440"/>
  <c r="J374"/>
  <c r="BK348"/>
  <c r="J281"/>
  <c r="BK273"/>
  <c r="BK265"/>
  <c r="BK261"/>
  <c r="BK212"/>
  <c i="31" r="J124"/>
  <c i="30" r="BK127"/>
  <c i="28" r="BK193"/>
  <c r="BK187"/>
  <c r="BK185"/>
  <c r="J183"/>
  <c r="BK171"/>
  <c r="BK169"/>
  <c r="J165"/>
  <c r="BK155"/>
  <c r="BK153"/>
  <c r="BK125"/>
  <c r="BK123"/>
  <c r="J121"/>
  <c r="J119"/>
  <c i="27" r="BK228"/>
  <c r="J228"/>
  <c r="BK222"/>
  <c r="BK216"/>
  <c r="BK207"/>
  <c r="J194"/>
  <c r="J159"/>
  <c r="J153"/>
  <c r="J149"/>
  <c r="BK136"/>
  <c i="26" r="BK191"/>
  <c r="BK183"/>
  <c r="BK133"/>
  <c i="25" r="J875"/>
  <c r="J870"/>
  <c r="BK866"/>
  <c r="J856"/>
  <c r="BK838"/>
  <c r="J829"/>
  <c r="J818"/>
  <c r="BK814"/>
  <c r="BK805"/>
  <c r="BK786"/>
  <c r="J778"/>
  <c r="J756"/>
  <c r="J695"/>
  <c r="BK679"/>
  <c r="BK668"/>
  <c r="J653"/>
  <c r="J647"/>
  <c r="BK642"/>
  <c r="J633"/>
  <c r="BK623"/>
  <c r="BK599"/>
  <c r="J595"/>
  <c r="J582"/>
  <c r="BK572"/>
  <c r="J519"/>
  <c r="BK509"/>
  <c r="BK482"/>
  <c r="J476"/>
  <c r="J456"/>
  <c r="BK451"/>
  <c r="BK415"/>
  <c r="J407"/>
  <c r="J382"/>
  <c r="J378"/>
  <c r="J370"/>
  <c r="BK343"/>
  <c r="BK327"/>
  <c r="J324"/>
  <c r="BK304"/>
  <c r="BK299"/>
  <c r="BK276"/>
  <c r="BK262"/>
  <c r="J239"/>
  <c r="BK195"/>
  <c r="J150"/>
  <c r="J140"/>
  <c i="24" r="BK793"/>
  <c r="BK782"/>
  <c r="J759"/>
  <c r="J753"/>
  <c r="J727"/>
  <c r="BK724"/>
  <c r="BK716"/>
  <c r="J711"/>
  <c r="J707"/>
  <c r="J699"/>
  <c r="J691"/>
  <c r="J686"/>
  <c r="J682"/>
  <c r="J677"/>
  <c r="BK674"/>
  <c r="J667"/>
  <c r="BK657"/>
  <c r="J652"/>
  <c r="BK606"/>
  <c r="J603"/>
  <c r="BK582"/>
  <c r="J499"/>
  <c r="J494"/>
  <c r="J476"/>
  <c r="BK467"/>
  <c r="J461"/>
  <c r="BK451"/>
  <c r="J415"/>
  <c r="J393"/>
  <c r="J359"/>
  <c r="BK344"/>
  <c r="J339"/>
  <c r="J330"/>
  <c r="BK324"/>
  <c r="BK319"/>
  <c r="BK316"/>
  <c r="J299"/>
  <c r="J291"/>
  <c r="J275"/>
  <c r="BK225"/>
  <c r="J210"/>
  <c r="BK199"/>
  <c r="BK156"/>
  <c i="23" r="BK361"/>
  <c r="J319"/>
  <c r="J261"/>
  <c r="J235"/>
  <c r="J223"/>
  <c r="J206"/>
  <c r="J202"/>
  <c r="BK194"/>
  <c r="J190"/>
  <c r="BK186"/>
  <c r="J173"/>
  <c r="BK170"/>
  <c r="BK162"/>
  <c r="J154"/>
  <c r="BK140"/>
  <c r="BK136"/>
  <c r="J132"/>
  <c i="22" r="BK407"/>
  <c r="J380"/>
  <c r="BK364"/>
  <c r="J315"/>
  <c i="21" r="BK558"/>
  <c r="J510"/>
  <c r="BK472"/>
  <c r="J468"/>
  <c r="BK385"/>
  <c r="BK382"/>
  <c r="BK380"/>
  <c r="BK303"/>
  <c r="J299"/>
  <c r="J293"/>
  <c r="BK275"/>
  <c r="J270"/>
  <c r="J257"/>
  <c r="J250"/>
  <c r="J234"/>
  <c r="BK193"/>
  <c r="J153"/>
  <c r="J135"/>
  <c i="20" r="J253"/>
  <c r="J250"/>
  <c r="BK154"/>
  <c r="J146"/>
  <c i="19" r="BK432"/>
  <c r="BK397"/>
  <c r="J296"/>
  <c r="BK265"/>
  <c r="BK258"/>
  <c r="J199"/>
  <c r="J195"/>
  <c r="BK192"/>
  <c r="BK176"/>
  <c r="BK153"/>
  <c r="BK149"/>
  <c i="18" r="J532"/>
  <c r="BK410"/>
  <c r="J385"/>
  <c r="BK381"/>
  <c r="J370"/>
  <c r="BK302"/>
  <c r="J288"/>
  <c r="J247"/>
  <c r="J195"/>
  <c r="BK180"/>
  <c r="J177"/>
  <c r="BK150"/>
  <c i="17" r="BK893"/>
  <c r="J887"/>
  <c r="J869"/>
  <c r="J848"/>
  <c r="J844"/>
  <c r="J829"/>
  <c r="J823"/>
  <c r="J786"/>
  <c r="J782"/>
  <c r="BK763"/>
  <c r="J747"/>
  <c r="BK742"/>
  <c r="BK739"/>
  <c r="J735"/>
  <c r="BK730"/>
  <c r="BK727"/>
  <c r="BK718"/>
  <c r="BK712"/>
  <c r="BK706"/>
  <c r="BK702"/>
  <c r="BK698"/>
  <c r="BK694"/>
  <c r="J687"/>
  <c r="BK676"/>
  <c r="J665"/>
  <c r="BK657"/>
  <c r="J653"/>
  <c r="J649"/>
  <c r="J640"/>
  <c r="BK621"/>
  <c r="BK609"/>
  <c r="J596"/>
  <c r="J584"/>
  <c r="J557"/>
  <c r="BK547"/>
  <c r="BK543"/>
  <c r="J527"/>
  <c r="BK521"/>
  <c r="J515"/>
  <c r="BK470"/>
  <c r="J466"/>
  <c r="BK462"/>
  <c r="J432"/>
  <c r="J428"/>
  <c r="J403"/>
  <c r="J393"/>
  <c r="BK371"/>
  <c r="BK368"/>
  <c r="BK345"/>
  <c r="BK305"/>
  <c r="BK284"/>
  <c r="BK261"/>
  <c r="J244"/>
  <c r="J240"/>
  <c r="BK236"/>
  <c i="16" r="BK785"/>
  <c r="J739"/>
  <c r="BK685"/>
  <c r="J681"/>
  <c r="J635"/>
  <c r="BK630"/>
  <c r="BK626"/>
  <c r="BK475"/>
  <c r="J467"/>
  <c r="BK445"/>
  <c r="BK403"/>
  <c r="BK399"/>
  <c r="BK377"/>
  <c r="BK304"/>
  <c r="BK300"/>
  <c r="BK293"/>
  <c r="J289"/>
  <c r="BK192"/>
  <c r="BK134"/>
  <c i="15" r="J790"/>
  <c r="BK695"/>
  <c r="BK559"/>
  <c r="BK403"/>
  <c r="BK344"/>
  <c r="J287"/>
  <c r="BK271"/>
  <c r="J248"/>
  <c r="BK235"/>
  <c r="BK231"/>
  <c r="BK190"/>
  <c r="J158"/>
  <c i="14" r="BK798"/>
  <c r="BK769"/>
  <c r="BK749"/>
  <c r="BK745"/>
  <c r="J745"/>
  <c r="J742"/>
  <c r="BK738"/>
  <c r="BK734"/>
  <c r="J734"/>
  <c r="J731"/>
  <c r="BK727"/>
  <c r="BK718"/>
  <c r="BK702"/>
  <c r="J694"/>
  <c r="BK690"/>
  <c r="BK686"/>
  <c r="J677"/>
  <c r="BK673"/>
  <c r="BK668"/>
  <c r="BK664"/>
  <c r="BK654"/>
  <c r="BK645"/>
  <c r="J633"/>
  <c r="BK629"/>
  <c r="BK606"/>
  <c r="BK583"/>
  <c r="BK579"/>
  <c r="BK571"/>
  <c r="J567"/>
  <c r="BK562"/>
  <c r="J553"/>
  <c r="BK549"/>
  <c r="BK546"/>
  <c r="BK536"/>
  <c r="BK502"/>
  <c r="J484"/>
  <c r="BK482"/>
  <c r="J474"/>
  <c r="J469"/>
  <c r="BK433"/>
  <c r="BK429"/>
  <c r="J403"/>
  <c r="BK397"/>
  <c r="BK393"/>
  <c r="BK381"/>
  <c r="BK376"/>
  <c r="BK366"/>
  <c r="J344"/>
  <c r="J290"/>
  <c r="BK282"/>
  <c r="BK278"/>
  <c r="BK261"/>
  <c r="BK226"/>
  <c r="J183"/>
  <c i="13" r="J572"/>
  <c r="J566"/>
  <c r="BK560"/>
  <c r="J555"/>
  <c r="BK549"/>
  <c r="BK526"/>
  <c r="J521"/>
  <c r="BK454"/>
  <c r="J396"/>
  <c r="BK339"/>
  <c r="BK332"/>
  <c r="BK201"/>
  <c r="J182"/>
  <c r="J161"/>
  <c r="J153"/>
  <c r="J141"/>
  <c i="12" r="J551"/>
  <c r="J545"/>
  <c r="J539"/>
  <c r="J527"/>
  <c r="BK522"/>
  <c r="BK516"/>
  <c r="BK503"/>
  <c r="J490"/>
  <c r="J469"/>
  <c r="BK377"/>
  <c r="BK306"/>
  <c r="J293"/>
  <c r="BK264"/>
  <c r="BK180"/>
  <c r="J171"/>
  <c i="11" r="J435"/>
  <c r="J402"/>
  <c r="J400"/>
  <c r="J395"/>
  <c r="BK359"/>
  <c r="J341"/>
  <c r="BK324"/>
  <c r="BK304"/>
  <c r="BK276"/>
  <c r="J243"/>
  <c r="BK214"/>
  <c r="J202"/>
  <c r="BK195"/>
  <c r="J184"/>
  <c r="J177"/>
  <c r="BK173"/>
  <c i="10" r="BK379"/>
  <c i="31" r="BK142"/>
  <c i="29" r="J123"/>
  <c i="28" r="BK189"/>
  <c r="J157"/>
  <c r="J133"/>
  <c r="BK129"/>
  <c i="27" r="J146"/>
  <c r="J136"/>
  <c i="26" r="BK187"/>
  <c r="J160"/>
  <c r="J156"/>
  <c r="J146"/>
  <c i="25" r="J922"/>
  <c r="BK917"/>
  <c r="J911"/>
  <c r="J905"/>
  <c r="J899"/>
  <c r="J893"/>
  <c r="J888"/>
  <c r="BK875"/>
  <c r="J862"/>
  <c r="BK856"/>
  <c r="J821"/>
  <c r="J805"/>
  <c r="J786"/>
  <c r="BK767"/>
  <c r="J743"/>
  <c r="J738"/>
  <c r="J735"/>
  <c r="J726"/>
  <c r="BK721"/>
  <c r="J674"/>
  <c r="BK658"/>
  <c r="BK616"/>
  <c r="BK539"/>
  <c r="J318"/>
  <c r="BK315"/>
  <c r="BK293"/>
  <c r="J262"/>
  <c r="BK259"/>
  <c r="J251"/>
  <c r="J248"/>
  <c r="BK223"/>
  <c r="BK165"/>
  <c r="J160"/>
  <c r="BK150"/>
  <c i="24" r="BK770"/>
  <c r="BK764"/>
  <c r="BK624"/>
  <c r="J606"/>
  <c r="BK603"/>
  <c r="BK568"/>
  <c r="J514"/>
  <c r="BK509"/>
  <c r="BK494"/>
  <c r="BK476"/>
  <c r="BK434"/>
  <c r="BK387"/>
  <c r="J365"/>
  <c r="J304"/>
  <c r="BK299"/>
  <c r="J288"/>
  <c r="J252"/>
  <c r="BK237"/>
  <c r="J232"/>
  <c r="BK230"/>
  <c r="J215"/>
  <c r="BK207"/>
  <c r="J193"/>
  <c r="BK186"/>
  <c r="BK149"/>
  <c i="23" r="J365"/>
  <c r="BK319"/>
  <c r="BK302"/>
  <c r="BK294"/>
  <c r="BK250"/>
  <c r="BK223"/>
  <c r="BK206"/>
  <c r="J140"/>
  <c r="J136"/>
  <c r="BK132"/>
  <c i="22" r="BK541"/>
  <c r="BK534"/>
  <c r="BK518"/>
  <c r="BK514"/>
  <c r="BK415"/>
  <c r="J371"/>
  <c r="BK303"/>
  <c r="BK272"/>
  <c r="BK257"/>
  <c r="BK186"/>
  <c r="BK182"/>
  <c r="BK153"/>
  <c i="21" r="BK468"/>
  <c r="BK446"/>
  <c r="BK429"/>
  <c r="BK424"/>
  <c r="J420"/>
  <c r="J398"/>
  <c r="BK389"/>
  <c r="J289"/>
  <c r="J266"/>
  <c r="J254"/>
  <c r="BK250"/>
  <c r="J245"/>
  <c r="J231"/>
  <c r="BK219"/>
  <c r="J213"/>
  <c r="J185"/>
  <c r="J149"/>
  <c i="20" r="BK438"/>
  <c r="BK410"/>
  <c r="BK392"/>
  <c r="BK377"/>
  <c r="J372"/>
  <c r="J364"/>
  <c r="J349"/>
  <c r="J322"/>
  <c r="J319"/>
  <c r="J310"/>
  <c r="BK282"/>
  <c r="J264"/>
  <c r="BK260"/>
  <c r="BK248"/>
  <c r="J244"/>
  <c r="BK240"/>
  <c r="J222"/>
  <c r="J130"/>
  <c i="19" r="J397"/>
  <c r="J391"/>
  <c r="J385"/>
  <c r="BK379"/>
  <c r="J349"/>
  <c r="J327"/>
  <c r="BK275"/>
  <c r="BK224"/>
  <c r="J213"/>
  <c r="BK199"/>
  <c r="J168"/>
  <c r="BK130"/>
  <c i="18" r="J462"/>
  <c r="J417"/>
  <c r="BK370"/>
  <c r="J299"/>
  <c r="J262"/>
  <c r="BK236"/>
  <c r="J220"/>
  <c r="BK191"/>
  <c r="J165"/>
  <c r="BK154"/>
  <c i="17" r="J881"/>
  <c r="J826"/>
  <c r="BK815"/>
  <c r="J790"/>
  <c r="BK786"/>
  <c r="J680"/>
  <c r="J614"/>
  <c r="BK485"/>
  <c r="BK474"/>
  <c r="J446"/>
  <c r="BK411"/>
  <c r="J383"/>
  <c r="BK327"/>
  <c r="BK223"/>
  <c r="BK215"/>
  <c r="J147"/>
  <c i="16" r="BK668"/>
  <c r="J520"/>
  <c r="BK411"/>
  <c r="J184"/>
  <c r="BK160"/>
  <c r="BK139"/>
  <c i="15" r="BK837"/>
  <c r="BK805"/>
  <c r="BK736"/>
  <c r="BK710"/>
  <c r="BK594"/>
  <c r="BK507"/>
  <c r="J492"/>
  <c r="BK488"/>
  <c r="BK473"/>
  <c r="BK388"/>
  <c r="J369"/>
  <c r="J360"/>
  <c r="J326"/>
  <c r="BK311"/>
  <c r="BK298"/>
  <c r="BK287"/>
  <c r="BK275"/>
  <c r="BK256"/>
  <c r="J244"/>
  <c r="BK227"/>
  <c i="14" r="BK757"/>
  <c r="J706"/>
  <c r="J690"/>
  <c r="J686"/>
  <c r="BK677"/>
  <c r="BK641"/>
  <c r="J629"/>
  <c r="J602"/>
  <c r="J562"/>
  <c r="BK541"/>
  <c r="J499"/>
  <c r="J492"/>
  <c r="BK464"/>
  <c r="BK452"/>
  <c r="J256"/>
  <c r="BK245"/>
  <c r="BK241"/>
  <c i="13" r="J448"/>
  <c r="BK408"/>
  <c r="BK378"/>
  <c r="BK343"/>
  <c r="BK323"/>
  <c i="8" r="J339"/>
  <c r="J317"/>
  <c r="BK314"/>
  <c r="BK311"/>
  <c r="BK302"/>
  <c r="BK299"/>
  <c r="BK237"/>
  <c r="BK127"/>
  <c r="J125"/>
  <c r="J123"/>
  <c i="7" r="J323"/>
  <c r="BK281"/>
  <c r="BK252"/>
  <c r="BK180"/>
  <c r="J159"/>
  <c i="6" r="BK197"/>
  <c r="BK179"/>
  <c r="BK175"/>
  <c r="J173"/>
  <c r="BK139"/>
  <c r="BK135"/>
  <c r="BK123"/>
  <c i="5" r="BK408"/>
  <c r="J403"/>
  <c r="J381"/>
  <c r="J372"/>
  <c r="BK370"/>
  <c r="BK341"/>
  <c r="J326"/>
  <c r="BK321"/>
  <c r="J305"/>
  <c r="J271"/>
  <c r="BK261"/>
  <c r="BK214"/>
  <c r="BK206"/>
  <c r="J200"/>
  <c r="J187"/>
  <c r="J145"/>
  <c r="J137"/>
  <c r="J123"/>
  <c i="4" r="J381"/>
  <c r="BK374"/>
  <c r="J344"/>
  <c r="BK329"/>
  <c r="J326"/>
  <c r="J245"/>
  <c i="3" r="J306"/>
  <c r="J278"/>
  <c r="BK223"/>
  <c r="J218"/>
  <c r="J191"/>
  <c r="J169"/>
  <c r="J164"/>
  <c r="J158"/>
  <c i="2" r="J559"/>
  <c r="J552"/>
  <c r="J543"/>
  <c r="BK535"/>
  <c r="J482"/>
  <c r="J460"/>
  <c r="J443"/>
  <c r="BK437"/>
  <c r="J424"/>
  <c r="J417"/>
  <c r="J273"/>
  <c r="BK269"/>
  <c r="J243"/>
  <c r="J134"/>
  <c r="BK123"/>
  <c i="31" r="J238"/>
  <c i="30" r="BK152"/>
  <c r="BK129"/>
  <c r="J127"/>
  <c r="J119"/>
  <c i="28" r="BK183"/>
  <c r="BK173"/>
  <c r="J169"/>
  <c r="J167"/>
  <c r="BK159"/>
  <c r="BK143"/>
  <c i="26" r="J178"/>
  <c r="J138"/>
  <c r="J124"/>
  <c i="25" r="J701"/>
  <c r="J692"/>
  <c r="J611"/>
  <c r="BK591"/>
  <c r="BK556"/>
  <c r="BK465"/>
  <c r="BK445"/>
  <c r="J175"/>
  <c i="24" r="BK788"/>
  <c r="J782"/>
  <c r="BK753"/>
  <c r="BK741"/>
  <c r="J378"/>
  <c r="J344"/>
  <c r="BK330"/>
  <c r="BK257"/>
  <c r="J225"/>
  <c i="23" r="J441"/>
  <c r="J344"/>
  <c r="J336"/>
  <c r="BK328"/>
  <c r="BK269"/>
  <c r="J214"/>
  <c r="J186"/>
  <c r="J162"/>
  <c r="J158"/>
  <c r="J148"/>
  <c r="BK144"/>
  <c i="22" r="J538"/>
  <c r="BK529"/>
  <c r="BK507"/>
  <c r="J503"/>
  <c r="BK495"/>
  <c r="J434"/>
  <c r="J307"/>
  <c r="BK294"/>
  <c r="J261"/>
  <c r="J253"/>
  <c r="BK197"/>
  <c i="21" r="J549"/>
  <c r="J523"/>
  <c r="BK518"/>
  <c r="J450"/>
  <c r="J429"/>
  <c r="J283"/>
  <c r="BK242"/>
  <c r="J189"/>
  <c r="BK185"/>
  <c r="BK143"/>
  <c i="20" r="BK433"/>
  <c r="J396"/>
  <c r="BK387"/>
  <c r="BK359"/>
  <c r="J353"/>
  <c r="J218"/>
  <c r="J154"/>
  <c r="BK138"/>
  <c i="19" r="J535"/>
  <c r="J518"/>
  <c r="BK513"/>
  <c r="BK480"/>
  <c r="BK385"/>
  <c r="J320"/>
  <c r="J309"/>
  <c r="BK306"/>
  <c r="J284"/>
  <c r="BK217"/>
  <c r="BK184"/>
  <c r="BK180"/>
  <c r="J138"/>
  <c r="BK134"/>
  <c i="18" r="BK487"/>
  <c r="J483"/>
  <c r="BK385"/>
  <c r="J365"/>
  <c r="J325"/>
  <c r="J305"/>
  <c r="J302"/>
  <c r="BK266"/>
  <c r="BK262"/>
  <c r="J258"/>
  <c r="BK247"/>
  <c r="J162"/>
  <c r="J142"/>
  <c i="17" r="J676"/>
  <c r="BK649"/>
  <c r="BK617"/>
  <c r="J600"/>
  <c r="J588"/>
  <c r="BK557"/>
  <c r="J510"/>
  <c r="BK495"/>
  <c r="BK478"/>
  <c r="J462"/>
  <c r="J379"/>
  <c r="J270"/>
  <c r="J227"/>
  <c i="16" r="J630"/>
  <c r="J623"/>
  <c r="BK431"/>
  <c r="J411"/>
  <c r="BK343"/>
  <c r="J325"/>
  <c r="BK309"/>
  <c r="J300"/>
  <c r="BK281"/>
  <c r="J167"/>
  <c i="15" r="BK1099"/>
  <c r="BK1096"/>
  <c r="BK1084"/>
  <c r="BK1054"/>
  <c r="J1051"/>
  <c r="J1023"/>
  <c r="BK1007"/>
  <c r="BK1003"/>
  <c r="BK998"/>
  <c r="J994"/>
  <c r="BK986"/>
  <c r="BK972"/>
  <c r="J964"/>
  <c r="J950"/>
  <c r="BK874"/>
  <c r="J870"/>
  <c r="J861"/>
  <c r="J856"/>
  <c r="J851"/>
  <c r="J837"/>
  <c r="BK825"/>
  <c r="BK816"/>
  <c r="BK801"/>
  <c r="BK782"/>
  <c r="BK773"/>
  <c r="J559"/>
  <c r="J536"/>
  <c r="J427"/>
  <c r="BK407"/>
  <c r="J268"/>
  <c r="J194"/>
  <c r="J183"/>
  <c r="J171"/>
  <c r="J150"/>
  <c i="14" r="J316"/>
  <c r="J253"/>
  <c r="BK202"/>
  <c r="BK196"/>
  <c r="J192"/>
  <c r="J175"/>
  <c r="BK160"/>
  <c r="BK156"/>
  <c r="J138"/>
  <c i="13" r="J404"/>
  <c r="J292"/>
  <c i="12" r="J533"/>
  <c r="J522"/>
  <c r="J516"/>
  <c r="BK507"/>
  <c r="BK499"/>
  <c r="J494"/>
  <c r="J485"/>
  <c r="J480"/>
  <c r="BK390"/>
  <c r="J342"/>
  <c r="BK334"/>
  <c r="J269"/>
  <c r="J255"/>
  <c r="BK239"/>
  <c r="J180"/>
  <c r="BK176"/>
  <c i="11" r="BK398"/>
  <c r="BK395"/>
  <c r="J362"/>
  <c r="J294"/>
  <c r="J287"/>
  <c r="J276"/>
  <c r="BK226"/>
  <c r="BK202"/>
  <c r="J127"/>
  <c r="J125"/>
  <c i="10" r="J418"/>
  <c r="J398"/>
  <c r="J381"/>
  <c r="J377"/>
  <c r="J353"/>
  <c r="J344"/>
  <c r="J328"/>
  <c r="J302"/>
  <c r="J287"/>
  <c r="BK283"/>
  <c r="J277"/>
  <c r="J272"/>
  <c r="BK261"/>
  <c r="BK249"/>
  <c r="J245"/>
  <c r="BK241"/>
  <c r="J232"/>
  <c r="J221"/>
  <c r="BK219"/>
  <c r="J192"/>
  <c r="J162"/>
  <c r="BK160"/>
  <c r="BK139"/>
  <c i="9" r="BK248"/>
  <c r="BK244"/>
  <c r="BK225"/>
  <c r="J210"/>
  <c r="BK188"/>
  <c r="J166"/>
  <c i="8" r="J263"/>
  <c r="BK203"/>
  <c i="7" r="J411"/>
  <c r="BK384"/>
  <c r="BK355"/>
  <c r="J314"/>
  <c r="J307"/>
  <c r="J300"/>
  <c r="BK270"/>
  <c r="J236"/>
  <c r="BK189"/>
  <c i="6" r="BK137"/>
  <c r="J123"/>
  <c i="5" r="J412"/>
  <c r="BK403"/>
  <c r="BK381"/>
  <c r="BK372"/>
  <c r="BK317"/>
  <c r="J287"/>
  <c r="BK252"/>
  <c r="J230"/>
  <c r="J221"/>
  <c r="BK187"/>
  <c r="BK182"/>
  <c r="BK137"/>
  <c i="4" r="J241"/>
  <c r="BK237"/>
  <c r="J163"/>
  <c i="3" r="J350"/>
  <c r="BK342"/>
  <c r="BK328"/>
  <c r="J272"/>
  <c r="J237"/>
  <c r="J195"/>
  <c i="2" r="J484"/>
  <c r="BK451"/>
  <c r="BK443"/>
  <c r="J440"/>
  <c r="J437"/>
  <c r="BK417"/>
  <c r="BK364"/>
  <c r="BK355"/>
  <c r="J331"/>
  <c r="BK320"/>
  <c r="J299"/>
  <c r="J288"/>
  <c r="J261"/>
  <c r="J203"/>
  <c r="BK180"/>
  <c r="J159"/>
  <c r="BK134"/>
  <c i="31" r="BK254"/>
  <c r="BK189"/>
  <c i="30" r="J138"/>
  <c i="28" r="BK179"/>
  <c r="J155"/>
  <c r="J129"/>
  <c r="J125"/>
  <c i="27" r="J222"/>
  <c r="J198"/>
  <c i="26" r="BK202"/>
  <c r="J196"/>
  <c r="BK166"/>
  <c r="J142"/>
  <c r="J133"/>
  <c r="BK124"/>
  <c i="25" r="J687"/>
  <c r="J658"/>
  <c r="BK551"/>
  <c r="J542"/>
  <c r="BK534"/>
  <c r="BK525"/>
  <c r="J492"/>
  <c r="BK352"/>
  <c r="J272"/>
  <c r="BK242"/>
  <c r="J210"/>
  <c r="J200"/>
  <c i="24" r="J611"/>
  <c r="BK538"/>
  <c r="J391"/>
  <c r="J373"/>
  <c r="J333"/>
  <c r="J139"/>
  <c r="J134"/>
  <c i="23" r="BK441"/>
  <c r="BK427"/>
  <c r="J407"/>
  <c i="22" r="J491"/>
  <c r="J483"/>
  <c r="BK478"/>
  <c r="BK473"/>
  <c r="J469"/>
  <c r="BK465"/>
  <c r="J460"/>
  <c r="BK453"/>
  <c r="J447"/>
  <c r="BK440"/>
  <c r="J440"/>
  <c r="J419"/>
  <c r="BK411"/>
  <c r="J392"/>
  <c r="BK324"/>
  <c r="BK320"/>
  <c r="BK311"/>
  <c r="J298"/>
  <c r="BK281"/>
  <c r="BK245"/>
  <c r="J237"/>
  <c r="BK229"/>
  <c r="BK221"/>
  <c r="J201"/>
  <c r="BK193"/>
  <c r="J173"/>
  <c r="J153"/>
  <c r="BK147"/>
  <c r="BK139"/>
  <c r="J135"/>
  <c i="21" r="J492"/>
  <c r="J483"/>
  <c r="J455"/>
  <c r="J444"/>
  <c r="BK441"/>
  <c r="J437"/>
  <c r="BK420"/>
  <c r="J416"/>
  <c r="BK405"/>
  <c r="BK299"/>
  <c r="BK238"/>
  <c r="J181"/>
  <c r="BK176"/>
  <c r="J157"/>
  <c r="BK153"/>
  <c r="BK149"/>
  <c r="J139"/>
  <c i="20" r="BK505"/>
  <c r="BK503"/>
  <c r="BK494"/>
  <c r="BK479"/>
  <c r="BK468"/>
  <c r="BK399"/>
  <c r="J387"/>
  <c r="J383"/>
  <c r="BK294"/>
  <c r="BK273"/>
  <c r="BK237"/>
  <c r="BK229"/>
  <c r="J210"/>
  <c i="19" r="BK553"/>
  <c r="J547"/>
  <c r="J529"/>
  <c r="BK524"/>
  <c r="BK503"/>
  <c r="J493"/>
  <c r="BK476"/>
  <c r="BK444"/>
  <c r="J368"/>
  <c r="BK334"/>
  <c r="BK327"/>
  <c r="BK309"/>
  <c r="BK254"/>
  <c r="J134"/>
  <c i="18" r="J527"/>
  <c r="J467"/>
  <c r="BK428"/>
  <c r="J357"/>
  <c r="J335"/>
  <c r="BK309"/>
  <c r="J273"/>
  <c r="BK211"/>
  <c r="BK134"/>
  <c i="17" r="BK614"/>
  <c r="J581"/>
  <c r="J566"/>
  <c r="BK527"/>
  <c r="BK428"/>
  <c r="BK407"/>
  <c r="BK399"/>
  <c r="J376"/>
  <c r="BK357"/>
  <c r="BK323"/>
  <c r="J294"/>
  <c r="J258"/>
  <c i="16" r="BK791"/>
  <c r="J779"/>
  <c r="BK767"/>
  <c r="BK736"/>
  <c r="BK724"/>
  <c r="BK689"/>
  <c r="J399"/>
  <c r="J171"/>
  <c r="BK149"/>
  <c r="J139"/>
  <c i="15" r="BK917"/>
  <c r="J900"/>
  <c r="J895"/>
  <c r="BK829"/>
  <c r="BK769"/>
  <c r="BK753"/>
  <c i="13" r="BK374"/>
  <c r="J367"/>
  <c r="J339"/>
  <c r="J298"/>
  <c r="J135"/>
  <c r="J131"/>
  <c i="12" r="J377"/>
  <c r="J281"/>
  <c r="J247"/>
  <c r="BK219"/>
  <c r="J192"/>
  <c r="BK171"/>
  <c r="BK167"/>
  <c r="BK159"/>
  <c i="11" r="J453"/>
  <c r="BK446"/>
  <c r="BK435"/>
  <c r="BK424"/>
  <c r="J292"/>
  <c r="BK283"/>
  <c i="10" r="J407"/>
  <c r="BK368"/>
  <c r="BK338"/>
  <c r="BK332"/>
  <c r="J257"/>
  <c r="BK234"/>
  <c r="J167"/>
  <c r="J160"/>
  <c r="J153"/>
  <c r="J129"/>
  <c i="9" r="J188"/>
  <c r="J184"/>
  <c r="BK133"/>
  <c i="8" r="BK350"/>
  <c r="BK305"/>
  <c r="J225"/>
  <c r="BK217"/>
  <c r="J199"/>
  <c r="J145"/>
  <c i="7" r="BK454"/>
  <c r="J404"/>
  <c r="BK395"/>
  <c r="J391"/>
  <c r="J384"/>
  <c r="BK366"/>
  <c r="BK314"/>
  <c r="BK244"/>
  <c r="BK240"/>
  <c r="BK217"/>
  <c i="6" r="BK160"/>
  <c r="J137"/>
  <c i="5" r="J364"/>
  <c r="J336"/>
  <c r="J334"/>
  <c r="J214"/>
  <c r="J182"/>
  <c r="J132"/>
  <c i="4" r="J424"/>
  <c r="J409"/>
  <c r="J399"/>
  <c r="J395"/>
  <c r="J313"/>
  <c r="BK301"/>
  <c r="J250"/>
  <c i="3" r="J364"/>
  <c i="28" r="J191"/>
  <c r="J173"/>
  <c r="BK165"/>
  <c r="J163"/>
  <c r="J161"/>
  <c r="J151"/>
  <c r="BK147"/>
  <c r="BK127"/>
  <c i="27" r="BK187"/>
  <c i="25" r="BK851"/>
  <c r="BK826"/>
  <c r="J810"/>
  <c r="J800"/>
  <c r="J764"/>
  <c r="BK760"/>
  <c r="J440"/>
  <c r="BK403"/>
  <c r="J364"/>
  <c r="BK361"/>
  <c r="J343"/>
  <c r="BK340"/>
  <c r="J331"/>
  <c r="BK311"/>
  <c r="J299"/>
  <c r="J267"/>
  <c r="J242"/>
  <c r="J195"/>
  <c i="24" r="J793"/>
  <c r="BK776"/>
  <c r="J764"/>
  <c r="J741"/>
  <c r="J558"/>
  <c r="J546"/>
  <c r="BK533"/>
  <c r="J530"/>
  <c r="J509"/>
  <c r="BK439"/>
  <c r="BK410"/>
  <c r="J387"/>
  <c r="BK378"/>
  <c r="J356"/>
  <c r="J324"/>
  <c r="J269"/>
  <c r="BK252"/>
  <c r="J247"/>
  <c r="J161"/>
  <c i="23" r="J323"/>
  <c r="BK276"/>
  <c r="BK261"/>
  <c r="BK257"/>
  <c r="BK239"/>
  <c r="J227"/>
  <c r="BK182"/>
  <c i="22" r="BK491"/>
  <c r="BK483"/>
  <c r="J478"/>
  <c r="J473"/>
  <c r="BK469"/>
  <c r="J465"/>
  <c r="BK460"/>
  <c r="J453"/>
  <c r="BK447"/>
  <c r="BK438"/>
  <c r="BK357"/>
  <c r="J346"/>
  <c r="BK332"/>
  <c r="BK298"/>
  <c r="BK290"/>
  <c r="J268"/>
  <c r="BK265"/>
  <c r="BK253"/>
  <c r="J245"/>
  <c r="J232"/>
  <c r="J229"/>
  <c r="BK225"/>
  <c r="BK204"/>
  <c r="J197"/>
  <c r="BK178"/>
  <c r="J157"/>
  <c r="J143"/>
  <c i="21" r="J497"/>
  <c r="BK479"/>
  <c r="J472"/>
  <c r="BK461"/>
  <c r="BK455"/>
  <c r="J432"/>
  <c r="J410"/>
  <c r="BK398"/>
  <c r="BK270"/>
  <c r="J261"/>
  <c r="BK172"/>
  <c r="BK131"/>
  <c i="20" r="J505"/>
  <c r="J503"/>
  <c r="J501"/>
  <c r="J416"/>
  <c r="BK355"/>
  <c r="J334"/>
  <c r="J329"/>
  <c r="BK319"/>
  <c r="J315"/>
  <c r="J286"/>
  <c r="BK278"/>
  <c r="BK257"/>
  <c r="BK146"/>
  <c i="19" r="BK410"/>
  <c r="BK338"/>
  <c r="J275"/>
  <c r="BK203"/>
  <c i="18" r="J521"/>
  <c r="BK515"/>
  <c r="BK503"/>
  <c r="J450"/>
  <c r="BK417"/>
  <c r="J394"/>
  <c r="BK390"/>
  <c r="J388"/>
  <c r="J353"/>
  <c r="J340"/>
  <c r="J282"/>
  <c r="J279"/>
  <c r="BK258"/>
  <c r="J253"/>
  <c r="BK202"/>
  <c r="J146"/>
  <c r="J134"/>
  <c i="17" r="J636"/>
  <c i="15" r="BK536"/>
  <c r="BK411"/>
  <c r="BK392"/>
  <c r="BK381"/>
  <c r="J291"/>
  <c r="J252"/>
  <c r="BK207"/>
  <c i="14" r="J598"/>
  <c r="J575"/>
  <c r="J549"/>
  <c r="J516"/>
  <c r="BK440"/>
  <c r="J397"/>
  <c r="BK347"/>
  <c r="J273"/>
  <c r="BK233"/>
  <c r="J229"/>
  <c r="BK209"/>
  <c r="J205"/>
  <c r="BK138"/>
  <c i="13" r="BK422"/>
  <c r="J408"/>
  <c r="BK396"/>
  <c r="J252"/>
  <c r="BK217"/>
  <c r="BK157"/>
  <c r="BK146"/>
  <c i="12" r="J465"/>
  <c r="J399"/>
  <c r="BK310"/>
  <c r="J251"/>
  <c r="J239"/>
  <c r="J167"/>
  <c r="J142"/>
  <c i="11" r="J392"/>
  <c r="J353"/>
  <c i="8" r="BK416"/>
  <c r="J405"/>
  <c r="J390"/>
  <c r="BK378"/>
  <c r="BK354"/>
  <c r="J335"/>
  <c r="J217"/>
  <c r="BK123"/>
  <c i="7" r="BK472"/>
  <c r="J461"/>
  <c r="J445"/>
  <c r="J441"/>
  <c r="BK377"/>
  <c r="BK325"/>
  <c r="BK321"/>
  <c r="J167"/>
  <c r="J148"/>
  <c r="J137"/>
  <c r="J128"/>
  <c i="5" r="BK427"/>
  <c r="BK420"/>
  <c r="BK416"/>
  <c r="J370"/>
  <c r="BK368"/>
  <c r="J210"/>
  <c r="BK132"/>
  <c r="BK123"/>
  <c i="4" r="BK405"/>
  <c r="BK385"/>
  <c r="J383"/>
  <c r="BK341"/>
  <c r="BK338"/>
  <c r="J319"/>
  <c r="J297"/>
  <c r="J289"/>
  <c r="J219"/>
  <c r="BK215"/>
  <c r="J211"/>
  <c i="3" r="BK350"/>
  <c r="J342"/>
  <c r="J317"/>
  <c r="J294"/>
  <c r="J284"/>
  <c r="J256"/>
  <c r="BK250"/>
  <c r="J243"/>
  <c r="J223"/>
  <c r="J201"/>
  <c r="BK181"/>
  <c r="BK169"/>
  <c i="2" r="J474"/>
  <c r="BK464"/>
  <c r="BK462"/>
  <c r="J458"/>
  <c r="J456"/>
  <c r="BK434"/>
  <c r="BK424"/>
  <c r="BK362"/>
  <c r="J307"/>
  <c r="BK288"/>
  <c r="J180"/>
  <c i="31" r="BK160"/>
  <c i="30" r="J155"/>
  <c r="BK119"/>
  <c i="28" r="J179"/>
  <c r="BK175"/>
  <c i="27" r="BK198"/>
  <c r="BK153"/>
  <c i="26" r="J166"/>
  <c r="BK138"/>
  <c i="25" r="BK911"/>
  <c r="BK893"/>
  <c r="J851"/>
  <c r="BK834"/>
  <c r="BK829"/>
  <c r="J767"/>
  <c r="BK756"/>
  <c r="BK751"/>
  <c r="BK747"/>
  <c r="BK726"/>
  <c r="BK692"/>
  <c r="BK647"/>
  <c r="BK635"/>
  <c r="J628"/>
  <c r="J606"/>
  <c r="J503"/>
  <c r="BK488"/>
  <c r="BK428"/>
  <c r="BK378"/>
  <c r="J373"/>
  <c r="J340"/>
  <c r="J327"/>
  <c r="BK272"/>
  <c r="BK229"/>
  <c r="J165"/>
  <c r="J155"/>
  <c r="BK135"/>
  <c i="24" r="J629"/>
  <c r="J620"/>
  <c r="BK614"/>
  <c r="BK593"/>
  <c r="BK587"/>
  <c r="BK542"/>
  <c r="J538"/>
  <c r="BK530"/>
  <c r="J519"/>
  <c r="BK457"/>
  <c r="BK384"/>
  <c i="22" r="BK434"/>
  <c r="J429"/>
  <c r="J424"/>
  <c r="BK403"/>
  <c r="BK367"/>
  <c r="BK342"/>
  <c r="J249"/>
  <c r="BK237"/>
  <c r="J217"/>
  <c r="BK190"/>
  <c r="BK169"/>
  <c r="BK161"/>
  <c r="BK143"/>
  <c r="J139"/>
  <c i="21" r="J541"/>
  <c r="BK530"/>
  <c r="J366"/>
  <c r="J362"/>
  <c r="BK351"/>
  <c r="J343"/>
  <c r="J340"/>
  <c r="BK324"/>
  <c r="BK320"/>
  <c r="BK312"/>
  <c r="BK308"/>
  <c r="J238"/>
  <c r="J172"/>
  <c r="BK168"/>
  <c r="BK157"/>
  <c i="20" r="J494"/>
  <c r="J486"/>
  <c r="J479"/>
  <c r="BK463"/>
  <c r="BK429"/>
  <c r="BK338"/>
  <c r="BK315"/>
  <c r="J278"/>
  <c r="J273"/>
  <c r="J269"/>
  <c r="BK233"/>
  <c r="J214"/>
  <c r="BK202"/>
  <c r="J198"/>
  <c r="BK194"/>
  <c r="J190"/>
  <c r="BK186"/>
  <c r="BK182"/>
  <c r="J178"/>
  <c r="J174"/>
  <c r="J170"/>
  <c r="J165"/>
  <c r="J162"/>
  <c r="J158"/>
  <c r="J142"/>
  <c i="19" r="BK484"/>
  <c r="J480"/>
  <c r="BK469"/>
  <c r="BK449"/>
  <c r="J438"/>
  <c r="J417"/>
  <c r="BK374"/>
  <c r="J359"/>
  <c r="J355"/>
  <c r="J324"/>
  <c r="BK316"/>
  <c r="J306"/>
  <c r="J292"/>
  <c r="BK288"/>
  <c r="BK279"/>
  <c r="J265"/>
  <c r="J258"/>
  <c r="J254"/>
  <c r="J232"/>
  <c r="BK195"/>
  <c r="J192"/>
  <c r="BK188"/>
  <c r="J184"/>
  <c r="J180"/>
  <c i="18" r="J509"/>
  <c r="J492"/>
  <c r="BK450"/>
  <c r="J442"/>
  <c r="J428"/>
  <c r="BK398"/>
  <c r="J390"/>
  <c r="J361"/>
  <c r="J349"/>
  <c r="J346"/>
  <c r="BK340"/>
  <c r="BK325"/>
  <c r="J292"/>
  <c r="BK282"/>
  <c r="J266"/>
  <c r="J243"/>
  <c r="J236"/>
  <c r="J232"/>
  <c r="BK224"/>
  <c r="J211"/>
  <c r="BK184"/>
  <c r="J154"/>
  <c r="BK130"/>
  <c i="17" r="BK903"/>
  <c r="J900"/>
  <c r="J893"/>
  <c r="BK875"/>
  <c r="BK844"/>
  <c r="J837"/>
  <c r="BK833"/>
  <c r="BK823"/>
  <c r="J815"/>
  <c r="BK794"/>
  <c r="J768"/>
  <c r="J621"/>
  <c r="BK600"/>
  <c r="BK510"/>
  <c r="BK488"/>
  <c r="BK481"/>
  <c r="J470"/>
  <c r="BK454"/>
  <c r="J315"/>
  <c r="J301"/>
  <c r="J284"/>
  <c r="J273"/>
  <c r="J250"/>
  <c r="BK240"/>
  <c r="BK135"/>
  <c i="16" r="J368"/>
  <c i="15" r="BK1090"/>
  <c r="J1084"/>
  <c r="J1079"/>
  <c r="BK1075"/>
  <c r="BK1071"/>
  <c r="BK1068"/>
  <c r="J1058"/>
  <c r="J1048"/>
  <c r="J1040"/>
  <c r="J1035"/>
  <c r="J1019"/>
  <c r="J1011"/>
  <c r="J1003"/>
  <c r="J980"/>
  <c r="BK964"/>
  <c r="BK956"/>
  <c r="BK950"/>
  <c r="BK940"/>
  <c r="BK934"/>
  <c r="J889"/>
  <c r="J847"/>
  <c r="J841"/>
  <c r="BK809"/>
  <c r="J794"/>
  <c r="J773"/>
  <c r="J769"/>
  <c r="BK757"/>
  <c r="J750"/>
  <c r="J744"/>
  <c r="BK423"/>
  <c r="BK395"/>
  <c r="J381"/>
  <c r="BK377"/>
  <c r="BK369"/>
  <c r="BK332"/>
  <c r="BK322"/>
  <c r="J318"/>
  <c r="J294"/>
  <c r="J280"/>
  <c r="BK215"/>
  <c r="BK138"/>
  <c i="14" r="J606"/>
  <c r="J524"/>
  <c r="J502"/>
  <c r="J488"/>
  <c r="BK484"/>
  <c r="BK447"/>
  <c r="J429"/>
  <c r="BK249"/>
  <c r="J222"/>
  <c r="J218"/>
  <c i="13" r="J560"/>
  <c r="J539"/>
  <c r="BK505"/>
  <c r="J470"/>
  <c r="J466"/>
  <c r="J277"/>
  <c i="12" r="J402"/>
  <c r="J381"/>
  <c r="J346"/>
  <c r="J318"/>
  <c r="BK298"/>
  <c r="J275"/>
  <c r="BK260"/>
  <c r="J146"/>
  <c i="11" r="BK392"/>
  <c r="J379"/>
  <c r="J365"/>
  <c r="J344"/>
  <c r="BK260"/>
  <c r="BK250"/>
  <c r="J241"/>
  <c r="BK218"/>
  <c r="BK184"/>
  <c r="BK177"/>
  <c r="J173"/>
  <c r="BK166"/>
  <c r="J164"/>
  <c r="J150"/>
  <c r="BK143"/>
  <c i="10" r="BK381"/>
  <c r="BK358"/>
  <c r="BK356"/>
  <c r="J350"/>
  <c r="J341"/>
  <c r="J332"/>
  <c r="J317"/>
  <c r="BK302"/>
  <c r="BK281"/>
  <c r="BK264"/>
  <c r="J254"/>
  <c r="J185"/>
  <c i="9" r="J272"/>
  <c r="J265"/>
  <c r="BK231"/>
  <c r="BK219"/>
  <c r="J216"/>
  <c r="J133"/>
  <c i="8" r="J360"/>
  <c r="J323"/>
  <c r="J296"/>
  <c i="7" r="BK370"/>
  <c r="BK362"/>
  <c r="J355"/>
  <c r="BK336"/>
  <c r="J333"/>
  <c r="J325"/>
  <c r="BK307"/>
  <c r="BK300"/>
  <c r="BK290"/>
  <c r="J281"/>
  <c r="J240"/>
  <c r="J217"/>
  <c r="J198"/>
  <c i="6" r="J156"/>
  <c r="BK133"/>
  <c i="5" r="J252"/>
  <c r="BK230"/>
  <c i="4" r="BK219"/>
  <c i="3" r="BK261"/>
  <c r="J253"/>
  <c r="J208"/>
  <c r="BK201"/>
  <c r="BK191"/>
  <c r="BK187"/>
  <c r="BK184"/>
  <c r="J145"/>
  <c r="J137"/>
  <c i="2" r="BK539"/>
  <c r="BK466"/>
  <c r="BK456"/>
  <c r="J446"/>
  <c r="BK431"/>
  <c r="BK366"/>
  <c r="BK223"/>
  <c i="30" r="J149"/>
  <c i="28" r="J189"/>
  <c r="J185"/>
  <c r="BK161"/>
  <c r="J141"/>
  <c i="27" r="BK175"/>
  <c r="BK159"/>
  <c i="26" r="J183"/>
  <c r="BK170"/>
  <c r="J130"/>
  <c i="25" r="J843"/>
  <c r="BK821"/>
  <c r="BK800"/>
  <c r="BK789"/>
  <c r="J751"/>
  <c r="J710"/>
  <c r="J705"/>
  <c r="J679"/>
  <c r="BK674"/>
  <c r="BK640"/>
  <c r="J635"/>
  <c r="BK611"/>
  <c r="BK606"/>
  <c r="BK595"/>
  <c r="BK577"/>
  <c r="J556"/>
  <c r="J551"/>
  <c r="BK513"/>
  <c r="BK503"/>
  <c r="J497"/>
  <c r="BK476"/>
  <c r="BK370"/>
  <c r="J352"/>
  <c r="J315"/>
  <c r="BK288"/>
  <c r="J254"/>
  <c r="J223"/>
  <c r="BK185"/>
  <c r="BK180"/>
  <c r="BK145"/>
  <c i="24" r="J788"/>
  <c r="J776"/>
  <c r="BK746"/>
  <c r="BK737"/>
  <c r="J733"/>
  <c r="J716"/>
  <c r="BK707"/>
  <c r="J702"/>
  <c r="BK694"/>
  <c r="BK677"/>
  <c r="BK662"/>
  <c r="BK652"/>
  <c r="J582"/>
  <c r="J533"/>
  <c r="BK524"/>
  <c r="J504"/>
  <c r="J491"/>
  <c r="BK482"/>
  <c r="BK461"/>
  <c r="J410"/>
  <c r="BK295"/>
  <c r="BK291"/>
  <c r="J257"/>
  <c r="J237"/>
  <c i="23" r="J571"/>
  <c r="J446"/>
  <c r="BK377"/>
  <c r="J276"/>
  <c r="J218"/>
  <c r="BK198"/>
  <c i="22" r="BK429"/>
  <c r="BK419"/>
  <c r="J411"/>
  <c r="BK376"/>
  <c r="J369"/>
  <c r="BK353"/>
  <c r="J342"/>
  <c r="J324"/>
  <c r="J320"/>
  <c r="J294"/>
  <c r="J221"/>
  <c r="BK208"/>
  <c r="BK157"/>
  <c r="BK135"/>
  <c i="21" r="BK394"/>
  <c r="J377"/>
  <c r="BK197"/>
  <c r="BK189"/>
  <c i="20" r="J490"/>
  <c r="J468"/>
  <c r="J438"/>
  <c r="J405"/>
  <c r="BK326"/>
  <c r="BK310"/>
  <c r="BK290"/>
  <c r="BK244"/>
  <c r="J233"/>
  <c i="19" r="J558"/>
  <c r="BK535"/>
  <c r="J524"/>
  <c r="BK509"/>
  <c r="BK499"/>
  <c r="J414"/>
  <c r="BK349"/>
  <c r="BK343"/>
  <c r="BK320"/>
  <c r="BK229"/>
  <c r="J227"/>
  <c r="J224"/>
  <c r="J221"/>
  <c r="BK168"/>
  <c i="18" r="BK509"/>
  <c r="BK498"/>
  <c r="BK473"/>
  <c r="BK433"/>
  <c r="BK394"/>
  <c r="J381"/>
  <c r="BK378"/>
  <c r="BK349"/>
  <c r="BK314"/>
  <c r="BK305"/>
  <c r="BK279"/>
  <c r="J270"/>
  <c r="BK220"/>
  <c r="J215"/>
  <c r="J169"/>
  <c r="BK162"/>
  <c r="J158"/>
  <c r="J150"/>
  <c r="BK146"/>
  <c r="J138"/>
  <c i="17" r="J625"/>
  <c r="BK605"/>
  <c r="J577"/>
  <c r="BK566"/>
  <c r="J539"/>
  <c r="J506"/>
  <c r="J492"/>
  <c r="J485"/>
  <c r="J481"/>
  <c r="J415"/>
  <c r="J407"/>
  <c r="BK403"/>
  <c r="BK393"/>
  <c r="BK349"/>
  <c r="J345"/>
  <c r="J319"/>
  <c r="BK298"/>
  <c r="BK288"/>
  <c r="BK195"/>
  <c r="J195"/>
  <c r="J192"/>
  <c r="J188"/>
  <c r="BK184"/>
  <c r="BK181"/>
  <c r="BK178"/>
  <c r="J175"/>
  <c r="BK168"/>
  <c r="BK160"/>
  <c r="BK155"/>
  <c r="BK151"/>
  <c i="16" r="BK773"/>
  <c r="J762"/>
  <c r="J752"/>
  <c r="BK743"/>
  <c r="J736"/>
  <c r="J732"/>
  <c r="J724"/>
  <c r="BK721"/>
  <c r="BK718"/>
  <c r="J710"/>
  <c r="BK705"/>
  <c r="BK696"/>
  <c r="J696"/>
  <c r="J685"/>
  <c r="BK681"/>
  <c r="J655"/>
  <c r="J651"/>
  <c r="BK643"/>
  <c r="J612"/>
  <c r="J607"/>
  <c r="BK580"/>
  <c r="BK576"/>
  <c r="BK538"/>
  <c r="J511"/>
  <c r="J462"/>
  <c r="BK451"/>
  <c r="J439"/>
  <c r="J363"/>
  <c r="BK359"/>
  <c r="J343"/>
  <c r="BK317"/>
  <c r="J313"/>
  <c r="J309"/>
  <c r="J297"/>
  <c r="BK188"/>
  <c r="BK175"/>
  <c i="15" r="BK1035"/>
  <c r="J1015"/>
  <c r="J934"/>
  <c r="J909"/>
  <c r="J874"/>
  <c r="BK865"/>
  <c r="BK750"/>
  <c r="BK569"/>
  <c r="J554"/>
  <c r="BK548"/>
  <c r="BK529"/>
  <c r="BK498"/>
  <c r="BK463"/>
  <c r="J239"/>
  <c r="BK194"/>
  <c i="14" r="J769"/>
  <c r="BK697"/>
  <c r="BK633"/>
  <c r="J613"/>
  <c r="BK602"/>
  <c r="BK532"/>
  <c r="BK524"/>
  <c r="BK516"/>
  <c r="J433"/>
  <c r="J409"/>
  <c r="BK340"/>
  <c r="BK329"/>
  <c r="BK256"/>
  <c r="J241"/>
  <c r="BK229"/>
  <c r="BK143"/>
  <c i="13" r="BK578"/>
  <c r="BK555"/>
  <c r="J545"/>
  <c r="J481"/>
  <c r="BK460"/>
  <c r="BK382"/>
  <c i="8" r="J412"/>
  <c r="BK362"/>
  <c r="J350"/>
  <c r="BK320"/>
  <c r="BK317"/>
  <c r="BK268"/>
  <c r="BK213"/>
  <c r="BK199"/>
  <c r="BK139"/>
  <c r="BK132"/>
  <c i="7" r="J377"/>
  <c r="J366"/>
  <c r="J321"/>
  <c r="J290"/>
  <c r="BK137"/>
  <c i="6" r="BK188"/>
  <c i="5" r="J390"/>
  <c r="J353"/>
  <c r="J321"/>
  <c r="J296"/>
  <c i="4" r="BK458"/>
  <c r="J451"/>
  <c r="BK437"/>
  <c r="J437"/>
  <c r="J411"/>
  <c r="BK409"/>
  <c r="BK401"/>
  <c r="BK364"/>
  <c r="BK357"/>
  <c r="J347"/>
  <c r="J332"/>
  <c r="J329"/>
  <c r="BK226"/>
  <c i="3" r="BK364"/>
  <c r="J328"/>
  <c r="BK306"/>
  <c r="BK294"/>
  <c r="BK284"/>
  <c r="J267"/>
  <c r="BK253"/>
  <c r="BK230"/>
  <c r="BK218"/>
  <c r="BK164"/>
  <c r="BK158"/>
  <c i="2" r="J480"/>
  <c r="J466"/>
  <c r="J453"/>
  <c r="J414"/>
  <c r="J399"/>
  <c r="J265"/>
  <c r="BK243"/>
  <c l="1" r="BK423"/>
  <c r="J423"/>
  <c r="J99"/>
  <c i="3" r="BK200"/>
  <c r="J200"/>
  <c r="J100"/>
  <c i="4" r="R122"/>
  <c i="5" r="T122"/>
  <c i="6" r="T122"/>
  <c r="R159"/>
  <c i="7" r="T376"/>
  <c i="8" r="T287"/>
  <c i="13" r="T130"/>
  <c r="R548"/>
  <c i="14" r="BK293"/>
  <c r="J293"/>
  <c r="J100"/>
  <c r="T408"/>
  <c r="R737"/>
  <c i="15" r="BK133"/>
  <c r="J133"/>
  <c r="J98"/>
  <c r="R410"/>
  <c r="R598"/>
  <c r="BK933"/>
  <c i="16" r="P133"/>
  <c r="R410"/>
  <c r="P755"/>
  <c i="17" r="T287"/>
  <c r="P772"/>
  <c r="R836"/>
  <c i="18" r="BK257"/>
  <c r="J257"/>
  <c r="J100"/>
  <c r="R421"/>
  <c i="19" r="R129"/>
  <c r="T448"/>
  <c i="20" r="BK252"/>
  <c r="J252"/>
  <c r="J99"/>
  <c i="21" r="P319"/>
  <c r="P478"/>
  <c i="22" r="R375"/>
  <c r="P433"/>
  <c i="23" r="P131"/>
  <c r="T379"/>
  <c r="T406"/>
  <c r="R520"/>
  <c i="24" r="BK236"/>
  <c r="J236"/>
  <c r="J99"/>
  <c r="P490"/>
  <c i="25" r="BK134"/>
  <c r="J134"/>
  <c r="J98"/>
  <c r="R402"/>
  <c r="BK704"/>
  <c r="J704"/>
  <c r="J106"/>
  <c i="26" r="P132"/>
  <c i="29" r="BK118"/>
  <c r="J118"/>
  <c r="J97"/>
  <c i="30" r="P118"/>
  <c r="P117"/>
  <c i="1" r="AU123"/>
  <c i="31" r="P123"/>
  <c i="2" r="P122"/>
  <c i="3" r="P200"/>
  <c i="4" r="R308"/>
  <c i="5" r="P347"/>
  <c i="7" r="R376"/>
  <c i="8" r="BK287"/>
  <c r="J287"/>
  <c r="J99"/>
  <c i="9" r="T122"/>
  <c i="11" r="BK397"/>
  <c r="J397"/>
  <c r="J100"/>
  <c i="12" r="R218"/>
  <c r="P515"/>
  <c i="13" r="P196"/>
  <c i="14" r="T232"/>
  <c r="T423"/>
  <c i="15" r="R133"/>
  <c r="P410"/>
  <c r="P598"/>
  <c r="BK888"/>
  <c r="J888"/>
  <c r="J105"/>
  <c r="BK1063"/>
  <c r="J1063"/>
  <c r="J110"/>
  <c i="16" r="T337"/>
  <c r="P742"/>
  <c i="17" r="T445"/>
  <c r="BK572"/>
  <c r="J572"/>
  <c r="J104"/>
  <c r="T860"/>
  <c i="18" r="R257"/>
  <c r="P421"/>
  <c i="19" r="T129"/>
  <c r="T333"/>
  <c r="T283"/>
  <c r="R448"/>
  <c i="20" r="P252"/>
  <c i="21" r="T249"/>
  <c r="R522"/>
  <c r="R521"/>
  <c r="R517"/>
  <c i="24" r="T236"/>
  <c r="BK456"/>
  <c r="J456"/>
  <c r="J103"/>
  <c r="R752"/>
  <c r="R740"/>
  <c r="R666"/>
  <c r="R665"/>
  <c i="25" r="BK287"/>
  <c r="J287"/>
  <c r="J99"/>
  <c r="BK491"/>
  <c r="J491"/>
  <c r="J102"/>
  <c r="T533"/>
  <c i="30" r="R118"/>
  <c r="R117"/>
  <c i="31" r="R123"/>
  <c i="2" r="P423"/>
  <c i="3" r="R127"/>
  <c i="4" r="P308"/>
  <c i="6" r="P122"/>
  <c r="BK178"/>
  <c r="J178"/>
  <c r="J100"/>
  <c i="8" r="R349"/>
  <c i="11" r="P397"/>
  <c i="12" r="P218"/>
  <c r="BK515"/>
  <c r="J515"/>
  <c r="J108"/>
  <c i="13" r="T548"/>
  <c i="14" r="P324"/>
  <c r="P658"/>
  <c r="P748"/>
  <c i="17" r="R287"/>
  <c r="P552"/>
  <c r="P860"/>
  <c i="18" r="P257"/>
  <c r="T466"/>
  <c r="T461"/>
  <c i="19" r="P373"/>
  <c i="20" r="R391"/>
  <c i="21" r="T130"/>
  <c r="P384"/>
  <c r="BK522"/>
  <c r="J522"/>
  <c r="J108"/>
  <c i="22" r="R130"/>
  <c r="P375"/>
  <c r="T464"/>
  <c r="R533"/>
  <c r="R506"/>
  <c r="R502"/>
  <c i="23" r="P268"/>
  <c r="R420"/>
  <c i="24" r="BK133"/>
  <c r="J133"/>
  <c r="J98"/>
  <c r="BK364"/>
  <c r="J364"/>
  <c r="J101"/>
  <c r="P456"/>
  <c r="P481"/>
  <c r="T752"/>
  <c r="T740"/>
  <c r="T666"/>
  <c r="T665"/>
  <c i="25" r="R134"/>
  <c r="P287"/>
  <c r="R508"/>
  <c r="BK881"/>
  <c r="J881"/>
  <c r="J112"/>
  <c i="26" r="T132"/>
  <c i="27" r="R122"/>
  <c r="P197"/>
  <c i="4" r="BK122"/>
  <c i="5" r="BK122"/>
  <c r="J122"/>
  <c r="J98"/>
  <c r="R347"/>
  <c i="7" r="BK122"/>
  <c r="P376"/>
  <c i="8" r="T349"/>
  <c i="9" r="P209"/>
  <c i="11" r="R122"/>
  <c i="12" r="T218"/>
  <c i="13" r="T251"/>
  <c i="15" r="P506"/>
  <c r="R997"/>
  <c i="16" r="R133"/>
  <c r="BK667"/>
  <c r="J667"/>
  <c r="J108"/>
  <c r="P731"/>
  <c i="17" r="P386"/>
  <c i="18" r="BK129"/>
  <c r="T257"/>
  <c r="T421"/>
  <c i="19" r="R231"/>
  <c r="P517"/>
  <c r="P492"/>
  <c r="P491"/>
  <c r="P487"/>
  <c i="20" r="BK314"/>
  <c r="J314"/>
  <c r="J100"/>
  <c r="T424"/>
  <c i="21" r="R130"/>
  <c r="R384"/>
  <c r="BK428"/>
  <c r="J428"/>
  <c r="J103"/>
  <c r="P428"/>
  <c r="P415"/>
  <c r="T478"/>
  <c i="23" r="BK131"/>
  <c r="J131"/>
  <c r="J98"/>
  <c r="T327"/>
  <c r="T474"/>
  <c r="P563"/>
  <c i="24" r="BK298"/>
  <c r="J298"/>
  <c r="J100"/>
  <c r="P433"/>
  <c r="T481"/>
  <c i="25" r="BK334"/>
  <c r="J334"/>
  <c r="J100"/>
  <c i="2" r="T455"/>
  <c i="3" r="P127"/>
  <c i="4" r="T308"/>
  <c i="5" r="R122"/>
  <c r="R121"/>
  <c i="7" r="R122"/>
  <c r="R121"/>
  <c i="8" r="P349"/>
  <c i="9" r="BK122"/>
  <c r="J122"/>
  <c r="J98"/>
  <c r="BK257"/>
  <c r="J257"/>
  <c r="J100"/>
  <c i="10" r="R122"/>
  <c r="P240"/>
  <c r="T388"/>
  <c i="11" r="T254"/>
  <c i="12" r="R130"/>
  <c r="R259"/>
  <c r="BK484"/>
  <c r="BK483"/>
  <c r="J483"/>
  <c r="J106"/>
  <c i="13" r="T227"/>
  <c r="BK291"/>
  <c r="J291"/>
  <c r="J102"/>
  <c i="14" r="T324"/>
  <c r="T658"/>
  <c r="T737"/>
  <c i="15" r="BK297"/>
  <c r="J297"/>
  <c r="J99"/>
  <c r="BK506"/>
  <c r="J506"/>
  <c r="J101"/>
  <c r="T997"/>
  <c i="16" r="T265"/>
  <c r="BK755"/>
  <c r="J755"/>
  <c r="J111"/>
  <c i="17" r="BK386"/>
  <c r="J386"/>
  <c r="J100"/>
  <c r="T836"/>
  <c i="18" r="T205"/>
  <c r="T304"/>
  <c r="R491"/>
  <c i="19" r="T231"/>
  <c r="P448"/>
  <c i="20" r="T252"/>
  <c r="P424"/>
  <c i="21" r="BK319"/>
  <c r="J319"/>
  <c r="J100"/>
  <c r="P522"/>
  <c r="P521"/>
  <c r="P517"/>
  <c i="22" r="T130"/>
  <c r="BK375"/>
  <c r="J375"/>
  <c r="J101"/>
  <c r="P464"/>
  <c i="23" r="R327"/>
  <c r="BK406"/>
  <c r="J406"/>
  <c r="J102"/>
  <c r="T420"/>
  <c r="BK563"/>
  <c r="J563"/>
  <c r="J109"/>
  <c i="24" r="BK490"/>
  <c r="J490"/>
  <c r="J105"/>
  <c i="25" r="P547"/>
  <c r="T881"/>
  <c r="T869"/>
  <c r="T777"/>
  <c r="T776"/>
  <c i="2" r="BK122"/>
  <c r="J122"/>
  <c r="J98"/>
  <c i="3" r="R200"/>
  <c i="4" r="T380"/>
  <c i="5" r="BK347"/>
  <c r="J347"/>
  <c r="J99"/>
  <c i="6" r="BK122"/>
  <c r="J122"/>
  <c r="J98"/>
  <c r="P178"/>
  <c i="7" r="BK386"/>
  <c r="J386"/>
  <c r="J100"/>
  <c i="13" r="BK227"/>
  <c r="J227"/>
  <c r="J100"/>
  <c r="T291"/>
  <c i="14" r="P133"/>
  <c r="T768"/>
  <c i="15" r="T506"/>
  <c r="T1074"/>
  <c i="16" r="P337"/>
  <c i="17" r="R134"/>
  <c r="T772"/>
  <c i="18" r="R205"/>
  <c r="R304"/>
  <c r="BK421"/>
  <c r="J421"/>
  <c r="J103"/>
  <c r="R466"/>
  <c r="R461"/>
  <c i="19" r="R373"/>
  <c i="20" r="P314"/>
  <c r="R363"/>
  <c r="R382"/>
  <c r="T467"/>
  <c r="T466"/>
  <c r="T462"/>
  <c i="21" r="T319"/>
  <c r="P436"/>
  <c i="22" r="P130"/>
  <c r="BK406"/>
  <c r="J406"/>
  <c r="J102"/>
  <c r="T433"/>
  <c r="P533"/>
  <c r="P506"/>
  <c r="P502"/>
  <c i="23" r="BK327"/>
  <c r="J327"/>
  <c r="J100"/>
  <c r="P420"/>
  <c i="24" r="P133"/>
  <c r="T298"/>
  <c r="T433"/>
  <c r="BK481"/>
  <c r="J481"/>
  <c r="J104"/>
  <c r="BK752"/>
  <c r="J752"/>
  <c r="J111"/>
  <c i="25" r="T402"/>
  <c r="T704"/>
  <c i="26" r="T195"/>
  <c i="28" r="BK118"/>
  <c r="J118"/>
  <c r="J97"/>
  <c i="11" r="P122"/>
  <c i="12" r="R187"/>
  <c r="T515"/>
  <c i="13" r="BK251"/>
  <c r="J251"/>
  <c r="J101"/>
  <c r="R520"/>
  <c r="R519"/>
  <c r="R302"/>
  <c i="14" r="P232"/>
  <c r="BK408"/>
  <c r="J408"/>
  <c r="J102"/>
  <c r="BK737"/>
  <c r="J737"/>
  <c r="J109"/>
  <c i="15" r="T626"/>
  <c r="P1074"/>
  <c i="16" r="BK265"/>
  <c r="J265"/>
  <c r="J99"/>
  <c r="T667"/>
  <c i="17" r="R445"/>
  <c r="P572"/>
  <c r="P561"/>
  <c r="P847"/>
  <c i="18" r="P129"/>
  <c r="BK304"/>
  <c r="J304"/>
  <c r="J101"/>
  <c r="BK466"/>
  <c r="J466"/>
  <c r="J106"/>
  <c i="19" r="BK373"/>
  <c r="J373"/>
  <c r="J102"/>
  <c i="20" r="BK424"/>
  <c r="J424"/>
  <c r="J104"/>
  <c i="21" r="P249"/>
  <c r="R478"/>
  <c i="22" r="P319"/>
  <c r="R464"/>
  <c r="T533"/>
  <c r="T506"/>
  <c r="T502"/>
  <c i="23" r="P379"/>
  <c r="T563"/>
  <c i="24" r="T133"/>
  <c r="T490"/>
  <c i="25" r="T134"/>
  <c r="T334"/>
  <c r="T491"/>
  <c r="BK533"/>
  <c r="J533"/>
  <c r="J104"/>
  <c i="26" r="P123"/>
  <c r="R132"/>
  <c r="P195"/>
  <c i="27" r="P122"/>
  <c r="P121"/>
  <c r="P120"/>
  <c i="1" r="AU120"/>
  <c i="27" r="P164"/>
  <c r="R164"/>
  <c r="T197"/>
  <c i="2" r="BK455"/>
  <c r="J455"/>
  <c r="J100"/>
  <c i="3" r="T174"/>
  <c r="T249"/>
  <c r="P260"/>
  <c r="P271"/>
  <c i="4" r="T122"/>
  <c r="T121"/>
  <c r="T120"/>
  <c i="5" r="R356"/>
  <c i="7" r="BK376"/>
  <c r="J376"/>
  <c r="J99"/>
  <c i="8" r="BK122"/>
  <c r="J122"/>
  <c r="J98"/>
  <c i="9" r="P257"/>
  <c i="11" r="T122"/>
  <c r="T121"/>
  <c i="12" r="BK259"/>
  <c r="J259"/>
  <c r="J101"/>
  <c r="T484"/>
  <c r="T483"/>
  <c r="T297"/>
  <c i="13" r="BK196"/>
  <c r="J196"/>
  <c r="J99"/>
  <c r="R251"/>
  <c r="P520"/>
  <c i="14" r="R232"/>
  <c r="BK423"/>
  <c r="J423"/>
  <c r="J103"/>
  <c r="R748"/>
  <c i="15" r="P133"/>
  <c r="BK626"/>
  <c r="J626"/>
  <c r="J104"/>
  <c r="T888"/>
  <c r="R1074"/>
  <c i="16" r="R265"/>
  <c r="R742"/>
  <c i="17" r="BK134"/>
  <c r="BK772"/>
  <c r="J772"/>
  <c r="J109"/>
  <c i="20" r="R314"/>
  <c r="P382"/>
  <c r="P467"/>
  <c r="P466"/>
  <c r="P462"/>
  <c i="21" r="R319"/>
  <c r="R436"/>
  <c i="24" r="R236"/>
  <c r="R433"/>
  <c r="P752"/>
  <c r="P740"/>
  <c r="P666"/>
  <c r="P665"/>
  <c i="25" r="P134"/>
  <c r="BK402"/>
  <c r="J402"/>
  <c r="J101"/>
  <c r="BK508"/>
  <c r="J508"/>
  <c r="J103"/>
  <c r="P533"/>
  <c r="BK750"/>
  <c r="J750"/>
  <c r="J108"/>
  <c i="26" r="BK150"/>
  <c r="J150"/>
  <c r="J100"/>
  <c i="31" r="BK237"/>
  <c r="J237"/>
  <c r="J100"/>
  <c i="2" r="R455"/>
  <c i="3" r="BK174"/>
  <c r="J174"/>
  <c r="J99"/>
  <c r="P249"/>
  <c r="T260"/>
  <c r="BK271"/>
  <c r="J271"/>
  <c r="J105"/>
  <c i="4" r="BK308"/>
  <c r="J308"/>
  <c r="J99"/>
  <c i="5" r="P122"/>
  <c r="P121"/>
  <c i="7" r="T386"/>
  <c i="8" r="R287"/>
  <c i="9" r="T257"/>
  <c i="11" r="R397"/>
  <c i="12" r="P187"/>
  <c i="13" r="T196"/>
  <c i="14" r="BK324"/>
  <c r="J324"/>
  <c r="J101"/>
  <c r="BK768"/>
  <c r="J768"/>
  <c r="J111"/>
  <c i="15" r="BK410"/>
  <c r="J410"/>
  <c r="J100"/>
  <c r="R933"/>
  <c i="17" r="T386"/>
  <c r="R860"/>
  <c i="18" r="BK345"/>
  <c r="J345"/>
  <c r="J102"/>
  <c i="19" r="T373"/>
  <c i="20" r="T129"/>
  <c r="T391"/>
  <c i="22" r="BK319"/>
  <c r="J319"/>
  <c r="J100"/>
  <c r="T406"/>
  <c i="23" r="P327"/>
  <c r="BK520"/>
  <c r="BK519"/>
  <c r="J519"/>
  <c r="J107"/>
  <c i="24" r="R298"/>
  <c r="T456"/>
  <c r="T623"/>
  <c i="25" r="P334"/>
  <c r="T508"/>
  <c r="R750"/>
  <c i="31" r="P237"/>
  <c i="2" r="T122"/>
  <c i="3" r="BK127"/>
  <c i="4" r="P380"/>
  <c i="8" r="BK349"/>
  <c r="J349"/>
  <c r="J100"/>
  <c i="14" r="R133"/>
  <c r="T293"/>
  <c r="R408"/>
  <c r="BK658"/>
  <c r="J658"/>
  <c r="J108"/>
  <c r="BK748"/>
  <c r="J748"/>
  <c r="J110"/>
  <c i="15" r="R626"/>
  <c r="BK1074"/>
  <c r="J1074"/>
  <c r="J111"/>
  <c i="16" r="BK133"/>
  <c r="J133"/>
  <c r="J98"/>
  <c r="BK410"/>
  <c r="J410"/>
  <c r="J101"/>
  <c r="T731"/>
  <c i="17" r="P287"/>
  <c r="P836"/>
  <c i="22" r="R216"/>
  <c r="P406"/>
  <c i="23" r="BK420"/>
  <c r="J420"/>
  <c r="J104"/>
  <c i="24" r="T364"/>
  <c r="R623"/>
  <c i="25" r="R547"/>
  <c r="P750"/>
  <c i="26" r="R150"/>
  <c i="29" r="R118"/>
  <c r="R117"/>
  <c i="31" r="R237"/>
  <c i="9" r="P122"/>
  <c r="P121"/>
  <c r="P120"/>
  <c i="1" r="AU102"/>
  <c i="9" r="R257"/>
  <c i="10" r="T122"/>
  <c r="BK240"/>
  <c r="J240"/>
  <c r="J99"/>
  <c r="BK388"/>
  <c r="J388"/>
  <c r="J100"/>
  <c i="12" r="BK130"/>
  <c r="P259"/>
  <c r="R484"/>
  <c i="13" r="R227"/>
  <c r="P291"/>
  <c i="15" r="P297"/>
  <c r="BK598"/>
  <c r="J598"/>
  <c r="J102"/>
  <c r="P888"/>
  <c r="R1063"/>
  <c i="16" r="T133"/>
  <c r="R667"/>
  <c i="17" r="P445"/>
  <c r="R772"/>
  <c r="R771"/>
  <c r="R767"/>
  <c r="R734"/>
  <c r="R580"/>
  <c r="R847"/>
  <c i="19" r="P231"/>
  <c r="T517"/>
  <c r="T492"/>
  <c r="T491"/>
  <c r="T487"/>
  <c i="20" r="R252"/>
  <c r="P363"/>
  <c r="BK382"/>
  <c r="J382"/>
  <c r="J102"/>
  <c i="21" r="BK130"/>
  <c r="J130"/>
  <c r="J98"/>
  <c r="T436"/>
  <c i="22" r="BK216"/>
  <c r="J216"/>
  <c r="J99"/>
  <c r="T375"/>
  <c i="23" r="R131"/>
  <c r="BK379"/>
  <c r="J379"/>
  <c r="J101"/>
  <c r="P474"/>
  <c r="R563"/>
  <c i="24" r="R133"/>
  <c r="BK433"/>
  <c r="J433"/>
  <c r="J102"/>
  <c i="25" r="BK547"/>
  <c r="J547"/>
  <c r="J105"/>
  <c i="26" r="T150"/>
  <c i="31" r="T237"/>
  <c i="8" r="P122"/>
  <c i="9" r="R122"/>
  <c i="10" r="BK122"/>
  <c r="J122"/>
  <c r="J98"/>
  <c r="T240"/>
  <c r="P388"/>
  <c i="11" r="BK122"/>
  <c r="J122"/>
  <c r="J98"/>
  <c r="T397"/>
  <c i="12" r="P130"/>
  <c r="T187"/>
  <c r="R515"/>
  <c i="13" r="R130"/>
  <c r="P251"/>
  <c r="T520"/>
  <c r="T519"/>
  <c r="T302"/>
  <c i="14" r="T133"/>
  <c r="P423"/>
  <c r="T748"/>
  <c i="15" r="P626"/>
  <c r="T933"/>
  <c r="P1063"/>
  <c i="16" r="P410"/>
  <c r="BK742"/>
  <c r="J742"/>
  <c r="J110"/>
  <c i="17" r="T134"/>
  <c r="R552"/>
  <c r="BK860"/>
  <c r="J860"/>
  <c r="J112"/>
  <c i="19" r="P129"/>
  <c r="R517"/>
  <c r="R492"/>
  <c r="R491"/>
  <c r="R487"/>
  <c i="20" r="R129"/>
  <c r="R424"/>
  <c i="21" r="P130"/>
  <c r="BK436"/>
  <c r="J436"/>
  <c r="J104"/>
  <c i="22" r="T216"/>
  <c r="R406"/>
  <c i="23" r="T268"/>
  <c r="T520"/>
  <c r="T519"/>
  <c r="T515"/>
  <c i="24" r="P364"/>
  <c r="R456"/>
  <c r="P623"/>
  <c i="25" r="P402"/>
  <c r="R704"/>
  <c i="26" r="BK123"/>
  <c r="BK195"/>
  <c r="J195"/>
  <c r="J101"/>
  <c i="29" r="T118"/>
  <c r="T117"/>
  <c i="30" r="BK118"/>
  <c r="J118"/>
  <c r="J97"/>
  <c i="2" r="R423"/>
  <c i="3" r="P174"/>
  <c r="BK249"/>
  <c r="J249"/>
  <c r="J102"/>
  <c r="BK260"/>
  <c r="J260"/>
  <c r="J104"/>
  <c r="T271"/>
  <c i="4" r="P122"/>
  <c r="P121"/>
  <c r="P120"/>
  <c i="1" r="AU97"/>
  <c i="5" r="P356"/>
  <c i="6" r="BK159"/>
  <c r="J159"/>
  <c r="J99"/>
  <c r="T159"/>
  <c i="7" r="T122"/>
  <c r="T121"/>
  <c r="T120"/>
  <c i="9" r="T209"/>
  <c i="11" r="BK254"/>
  <c r="J254"/>
  <c r="J99"/>
  <c i="12" r="BK218"/>
  <c r="J218"/>
  <c r="J100"/>
  <c i="13" r="P130"/>
  <c r="P548"/>
  <c i="14" r="BK133"/>
  <c r="J133"/>
  <c r="J98"/>
  <c r="R293"/>
  <c r="R768"/>
  <c i="15" r="T133"/>
  <c r="R506"/>
  <c r="BK997"/>
  <c r="J997"/>
  <c r="J109"/>
  <c i="16" r="T410"/>
  <c r="R731"/>
  <c i="17" r="P134"/>
  <c r="T552"/>
  <c i="18" r="R129"/>
  <c r="P345"/>
  <c r="P491"/>
  <c i="19" r="BK129"/>
  <c r="J129"/>
  <c r="J98"/>
  <c r="P333"/>
  <c r="P283"/>
  <c i="20" r="P391"/>
  <c i="21" r="T384"/>
  <c r="T428"/>
  <c r="T415"/>
  <c i="22" r="BK130"/>
  <c r="J130"/>
  <c r="J98"/>
  <c r="T319"/>
  <c r="R433"/>
  <c r="BK533"/>
  <c r="J533"/>
  <c r="J108"/>
  <c i="23" r="R268"/>
  <c r="R474"/>
  <c i="24" r="R364"/>
  <c r="R481"/>
  <c i="25" r="T547"/>
  <c r="T750"/>
  <c i="26" r="P150"/>
  <c i="27" r="BK122"/>
  <c r="J122"/>
  <c r="J98"/>
  <c r="BK164"/>
  <c r="J164"/>
  <c r="J99"/>
  <c r="T164"/>
  <c r="BK197"/>
  <c r="J197"/>
  <c r="J100"/>
  <c i="28" r="T118"/>
  <c r="T117"/>
  <c i="31" r="T123"/>
  <c r="T122"/>
  <c r="T121"/>
  <c i="2" r="P455"/>
  <c i="3" r="R174"/>
  <c r="R249"/>
  <c r="R260"/>
  <c r="R271"/>
  <c i="4" r="R380"/>
  <c i="5" r="T356"/>
  <c i="6" r="T178"/>
  <c i="7" r="P122"/>
  <c r="P121"/>
  <c i="8" r="P287"/>
  <c i="9" r="R209"/>
  <c i="11" r="R254"/>
  <c i="12" r="T130"/>
  <c r="T259"/>
  <c r="P484"/>
  <c r="P483"/>
  <c r="P297"/>
  <c i="13" r="P227"/>
  <c r="R291"/>
  <c i="14" r="R423"/>
  <c r="P737"/>
  <c i="15" r="T410"/>
  <c r="T598"/>
  <c r="R888"/>
  <c r="T1063"/>
  <c i="16" r="P265"/>
  <c r="P667"/>
  <c r="P666"/>
  <c r="P662"/>
  <c r="P622"/>
  <c r="P498"/>
  <c r="BK731"/>
  <c r="J731"/>
  <c r="J109"/>
  <c i="17" r="BK287"/>
  <c r="J287"/>
  <c r="J99"/>
  <c r="BK552"/>
  <c r="J552"/>
  <c r="J102"/>
  <c r="T847"/>
  <c i="18" r="BK205"/>
  <c r="J205"/>
  <c r="J99"/>
  <c r="T345"/>
  <c r="BK491"/>
  <c r="J491"/>
  <c r="J107"/>
  <c i="19" r="R333"/>
  <c r="R283"/>
  <c i="20" r="T314"/>
  <c r="T363"/>
  <c r="T382"/>
  <c r="BK467"/>
  <c r="BK466"/>
  <c r="J466"/>
  <c r="J106"/>
  <c i="21" r="BK249"/>
  <c r="J249"/>
  <c r="J99"/>
  <c r="BK478"/>
  <c r="J478"/>
  <c r="J105"/>
  <c i="22" r="P216"/>
  <c r="BK464"/>
  <c r="J464"/>
  <c r="J105"/>
  <c i="23" r="T131"/>
  <c r="R379"/>
  <c r="P406"/>
  <c r="P520"/>
  <c r="P519"/>
  <c r="P515"/>
  <c i="24" r="P236"/>
  <c r="R490"/>
  <c i="25" r="R287"/>
  <c r="P508"/>
  <c r="P881"/>
  <c r="P869"/>
  <c r="P777"/>
  <c r="P776"/>
  <c i="26" r="T123"/>
  <c r="T122"/>
  <c r="T121"/>
  <c i="27" r="T122"/>
  <c r="T121"/>
  <c r="T120"/>
  <c r="R197"/>
  <c i="2" r="T423"/>
  <c i="3" r="T200"/>
  <c i="5" r="BK356"/>
  <c r="J356"/>
  <c r="J100"/>
  <c i="6" r="R178"/>
  <c i="7" r="R386"/>
  <c i="8" r="T122"/>
  <c r="T121"/>
  <c r="T120"/>
  <c i="9" r="BK209"/>
  <c r="J209"/>
  <c r="J99"/>
  <c i="10" r="P122"/>
  <c r="P121"/>
  <c r="P120"/>
  <c i="1" r="AU103"/>
  <c i="10" r="R240"/>
  <c r="R388"/>
  <c i="11" r="P254"/>
  <c i="12" r="BK187"/>
  <c r="J187"/>
  <c r="J99"/>
  <c i="13" r="R196"/>
  <c r="BK520"/>
  <c i="14" r="R324"/>
  <c r="R658"/>
  <c r="R657"/>
  <c r="R439"/>
  <c i="15" r="T297"/>
  <c r="P997"/>
  <c i="16" r="R337"/>
  <c r="T742"/>
  <c i="17" r="BK445"/>
  <c r="J445"/>
  <c r="J101"/>
  <c r="T572"/>
  <c r="T561"/>
  <c r="BK836"/>
  <c r="J836"/>
  <c r="J110"/>
  <c i="18" r="P205"/>
  <c r="R345"/>
  <c r="P466"/>
  <c r="P461"/>
  <c i="19" r="BK448"/>
  <c r="J448"/>
  <c r="J103"/>
  <c i="20" r="BK129"/>
  <c r="BK363"/>
  <c r="J363"/>
  <c r="J101"/>
  <c r="R467"/>
  <c r="R466"/>
  <c r="R462"/>
  <c i="21" r="R249"/>
  <c r="R428"/>
  <c r="R415"/>
  <c i="22" r="R319"/>
  <c r="BK433"/>
  <c r="J433"/>
  <c r="J104"/>
  <c i="23" r="BK268"/>
  <c r="J268"/>
  <c r="J99"/>
  <c r="R406"/>
  <c r="BK474"/>
  <c r="J474"/>
  <c r="J105"/>
  <c i="24" r="P298"/>
  <c r="BK623"/>
  <c r="J623"/>
  <c r="J106"/>
  <c i="25" r="R334"/>
  <c r="P491"/>
  <c r="P704"/>
  <c i="26" r="R123"/>
  <c r="R195"/>
  <c i="28" r="R118"/>
  <c r="R117"/>
  <c i="29" r="P118"/>
  <c r="P117"/>
  <c i="1" r="AU122"/>
  <c i="31" r="BK123"/>
  <c r="J123"/>
  <c r="J98"/>
  <c i="2" r="R122"/>
  <c r="R121"/>
  <c r="R120"/>
  <c i="3" r="T127"/>
  <c r="T126"/>
  <c i="4" r="BK380"/>
  <c r="J380"/>
  <c r="J100"/>
  <c i="5" r="T347"/>
  <c i="6" r="R122"/>
  <c r="R121"/>
  <c r="R120"/>
  <c r="P159"/>
  <c i="7" r="P386"/>
  <c i="8" r="R122"/>
  <c r="R121"/>
  <c r="R120"/>
  <c i="13" r="BK130"/>
  <c r="BK548"/>
  <c r="J548"/>
  <c r="J108"/>
  <c i="14" r="BK232"/>
  <c r="J232"/>
  <c r="J99"/>
  <c r="P293"/>
  <c r="P408"/>
  <c r="P768"/>
  <c i="15" r="R297"/>
  <c r="P933"/>
  <c r="P932"/>
  <c r="P928"/>
  <c i="16" r="BK337"/>
  <c r="J337"/>
  <c r="J100"/>
  <c r="R755"/>
  <c i="17" r="R386"/>
  <c r="R572"/>
  <c r="R561"/>
  <c r="BK847"/>
  <c r="J847"/>
  <c r="J111"/>
  <c i="18" r="T129"/>
  <c r="P304"/>
  <c r="T491"/>
  <c i="19" r="BK231"/>
  <c r="J231"/>
  <c r="J99"/>
  <c r="BK333"/>
  <c r="J333"/>
  <c r="J101"/>
  <c r="BK517"/>
  <c r="J517"/>
  <c r="J107"/>
  <c i="20" r="P129"/>
  <c r="BK391"/>
  <c r="J391"/>
  <c r="J103"/>
  <c i="21" r="BK384"/>
  <c r="J384"/>
  <c r="J101"/>
  <c r="T522"/>
  <c r="T521"/>
  <c r="T517"/>
  <c i="25" r="T287"/>
  <c r="R491"/>
  <c r="R533"/>
  <c r="R881"/>
  <c r="R869"/>
  <c r="R777"/>
  <c r="R776"/>
  <c i="26" r="BK132"/>
  <c r="J132"/>
  <c r="J99"/>
  <c i="28" r="P118"/>
  <c r="P117"/>
  <c i="1" r="AU121"/>
  <c i="30" r="T118"/>
  <c r="T117"/>
  <c i="2" r="BE462"/>
  <c i="3" r="J121"/>
  <c r="BE306"/>
  <c r="BE317"/>
  <c r="BE364"/>
  <c i="4" r="BE245"/>
  <c r="BE250"/>
  <c r="BE289"/>
  <c r="BE351"/>
  <c r="BE354"/>
  <c r="BE378"/>
  <c r="BE397"/>
  <c r="BE405"/>
  <c i="5" r="J89"/>
  <c r="BE182"/>
  <c r="BE357"/>
  <c r="BE368"/>
  <c i="6" r="BE197"/>
  <c i="7" r="E110"/>
  <c r="BE128"/>
  <c r="BE252"/>
  <c r="BE307"/>
  <c r="BE336"/>
  <c i="8" r="BE125"/>
  <c r="BE145"/>
  <c r="BE288"/>
  <c r="BE299"/>
  <c r="BE326"/>
  <c r="BE352"/>
  <c i="13" r="BE367"/>
  <c r="BE526"/>
  <c r="BE535"/>
  <c i="14" r="BE261"/>
  <c r="BE273"/>
  <c r="BE654"/>
  <c r="BE664"/>
  <c r="BE702"/>
  <c r="BE780"/>
  <c r="BE798"/>
  <c i="15" r="BE186"/>
  <c r="BE203"/>
  <c r="BE215"/>
  <c r="BE291"/>
  <c r="BE294"/>
  <c r="BE328"/>
  <c r="BE473"/>
  <c r="BE594"/>
  <c r="BE695"/>
  <c r="BE705"/>
  <c r="BE757"/>
  <c r="BE798"/>
  <c r="BE895"/>
  <c r="BE972"/>
  <c r="BE1007"/>
  <c i="16" r="BE164"/>
  <c r="BE289"/>
  <c r="BE377"/>
  <c r="BE403"/>
  <c r="BE411"/>
  <c r="BE423"/>
  <c r="BE431"/>
  <c r="BE471"/>
  <c r="BE475"/>
  <c r="BE511"/>
  <c r="BE520"/>
  <c r="BE529"/>
  <c r="BE555"/>
  <c r="BE600"/>
  <c r="BE655"/>
  <c r="BE677"/>
  <c r="BE685"/>
  <c r="BE693"/>
  <c r="BE710"/>
  <c r="BE724"/>
  <c r="BE732"/>
  <c r="BE749"/>
  <c r="BE762"/>
  <c r="BE767"/>
  <c i="17" r="E85"/>
  <c r="BE155"/>
  <c r="BE160"/>
  <c r="BE175"/>
  <c r="BE178"/>
  <c r="BE192"/>
  <c r="BE428"/>
  <c r="BE466"/>
  <c r="BE588"/>
  <c i="18" r="BE130"/>
  <c r="BE142"/>
  <c r="BE180"/>
  <c r="BE184"/>
  <c r="BE228"/>
  <c r="BE247"/>
  <c r="BE262"/>
  <c r="BE335"/>
  <c r="BE442"/>
  <c r="BE462"/>
  <c r="BE487"/>
  <c r="BE515"/>
  <c r="BE521"/>
  <c i="19" r="J121"/>
  <c r="BE145"/>
  <c r="BE157"/>
  <c r="BE176"/>
  <c r="BE269"/>
  <c r="BE324"/>
  <c r="BE444"/>
  <c r="BE449"/>
  <c r="BE488"/>
  <c r="BE493"/>
  <c r="BE499"/>
  <c r="BE503"/>
  <c r="BE529"/>
  <c r="BE541"/>
  <c r="BE547"/>
  <c i="20" r="E117"/>
  <c r="BE134"/>
  <c r="BE253"/>
  <c r="BE269"/>
  <c r="BE301"/>
  <c i="21" r="BE176"/>
  <c r="BE213"/>
  <c r="BE257"/>
  <c r="BE270"/>
  <c r="BE293"/>
  <c i="22" r="E85"/>
  <c r="BE143"/>
  <c r="BE212"/>
  <c r="BE261"/>
  <c r="BE303"/>
  <c r="BE364"/>
  <c r="BE367"/>
  <c r="BE434"/>
  <c i="23" r="BE202"/>
  <c r="BE223"/>
  <c r="BE319"/>
  <c r="BE328"/>
  <c r="BE432"/>
  <c i="24" r="BE210"/>
  <c r="BE299"/>
  <c r="BE365"/>
  <c r="BE439"/>
  <c r="BE473"/>
  <c r="BE509"/>
  <c r="BE514"/>
  <c r="BE587"/>
  <c r="BE611"/>
  <c r="BE649"/>
  <c r="BE686"/>
  <c r="BE691"/>
  <c r="BE711"/>
  <c r="BE724"/>
  <c r="BE776"/>
  <c r="BE782"/>
  <c r="BK661"/>
  <c r="J661"/>
  <c r="J107"/>
  <c r="BK666"/>
  <c r="J666"/>
  <c r="J109"/>
  <c r="BK740"/>
  <c r="J740"/>
  <c r="J110"/>
  <c i="25" r="J126"/>
  <c r="BE150"/>
  <c r="BE190"/>
  <c r="BE259"/>
  <c r="BE262"/>
  <c r="BE281"/>
  <c r="BE318"/>
  <c r="BE324"/>
  <c r="BE327"/>
  <c r="BE428"/>
  <c r="BE456"/>
  <c r="BE482"/>
  <c r="BE548"/>
  <c r="BE551"/>
  <c r="BE572"/>
  <c r="BE587"/>
  <c r="BE647"/>
  <c r="BE721"/>
  <c r="BE786"/>
  <c r="BE893"/>
  <c r="BK746"/>
  <c r="J746"/>
  <c r="J107"/>
  <c r="BK869"/>
  <c r="J869"/>
  <c r="J111"/>
  <c i="26" r="F92"/>
  <c r="BE174"/>
  <c i="27" r="E85"/>
  <c r="BE187"/>
  <c r="BE207"/>
  <c i="28" r="BE125"/>
  <c r="BE147"/>
  <c r="BE165"/>
  <c i="30" r="BE158"/>
  <c i="31" r="E85"/>
  <c r="BE189"/>
  <c i="2" r="BE320"/>
  <c r="BE500"/>
  <c i="3" r="BE150"/>
  <c i="4" r="BE364"/>
  <c r="BE381"/>
  <c r="BE385"/>
  <c i="6" r="F92"/>
  <c r="J114"/>
  <c r="BE127"/>
  <c r="BE137"/>
  <c i="7" r="BE259"/>
  <c r="BE366"/>
  <c r="BE387"/>
  <c i="8" r="F92"/>
  <c r="BE339"/>
  <c r="BE350"/>
  <c r="BE358"/>
  <c r="BE405"/>
  <c r="BE416"/>
  <c i="9" r="E110"/>
  <c r="BE272"/>
  <c i="10" r="F117"/>
  <c r="BE123"/>
  <c r="BE153"/>
  <c r="BE173"/>
  <c r="BE223"/>
  <c r="BE261"/>
  <c r="BE277"/>
  <c r="BE347"/>
  <c i="11" r="BE157"/>
  <c r="BE195"/>
  <c r="BE214"/>
  <c r="BE221"/>
  <c r="BE272"/>
  <c r="BE350"/>
  <c i="12" r="J122"/>
  <c r="BE198"/>
  <c r="BE281"/>
  <c r="BE362"/>
  <c i="13" r="F125"/>
  <c r="BE328"/>
  <c r="BE590"/>
  <c i="14" r="J89"/>
  <c r="F128"/>
  <c r="BE192"/>
  <c r="BE205"/>
  <c r="BE237"/>
  <c r="BE320"/>
  <c r="BE351"/>
  <c r="BE376"/>
  <c r="BE452"/>
  <c r="BE478"/>
  <c r="BE492"/>
  <c r="BE516"/>
  <c r="BE536"/>
  <c r="BE633"/>
  <c r="BE694"/>
  <c r="BE711"/>
  <c i="15" r="BE256"/>
  <c r="BE275"/>
  <c r="BE298"/>
  <c r="BE351"/>
  <c r="BE360"/>
  <c r="BE411"/>
  <c r="BE488"/>
  <c r="BE587"/>
  <c r="BE769"/>
  <c r="BE900"/>
  <c r="BE986"/>
  <c r="BE998"/>
  <c r="BE1003"/>
  <c r="BE1023"/>
  <c r="BE1040"/>
  <c r="BE1048"/>
  <c r="BE1058"/>
  <c i="16" r="BE626"/>
  <c r="BE643"/>
  <c r="BK487"/>
  <c r="J487"/>
  <c r="J103"/>
  <c i="17" r="BE203"/>
  <c r="BE244"/>
  <c r="BE379"/>
  <c r="BE387"/>
  <c r="BE442"/>
  <c r="BE562"/>
  <c r="BE609"/>
  <c r="BE841"/>
  <c r="BE848"/>
  <c r="BE854"/>
  <c r="BE857"/>
  <c r="BE903"/>
  <c i="18" r="J89"/>
  <c r="BE146"/>
  <c r="BE173"/>
  <c r="BE177"/>
  <c r="BE270"/>
  <c r="BE273"/>
  <c r="BE370"/>
  <c r="BE477"/>
  <c i="19" r="J91"/>
  <c r="BE130"/>
  <c r="BE134"/>
  <c r="BE210"/>
  <c r="BE224"/>
  <c r="BE275"/>
  <c r="BE327"/>
  <c r="BE334"/>
  <c r="BE368"/>
  <c r="BE419"/>
  <c r="BE427"/>
  <c r="BE464"/>
  <c r="BE476"/>
  <c r="BE480"/>
  <c r="BK283"/>
  <c r="J283"/>
  <c r="J100"/>
  <c i="20" r="J89"/>
  <c r="F124"/>
  <c r="BE150"/>
  <c r="BE162"/>
  <c r="BE165"/>
  <c r="BE178"/>
  <c r="BE182"/>
  <c r="BE190"/>
  <c r="BE218"/>
  <c r="BE282"/>
  <c r="BE501"/>
  <c i="21" r="BE149"/>
  <c r="BE275"/>
  <c r="BE279"/>
  <c r="BE328"/>
  <c r="BE332"/>
  <c r="BE340"/>
  <c r="BE343"/>
  <c r="BE370"/>
  <c r="BE374"/>
  <c r="BE497"/>
  <c r="BE545"/>
  <c i="22" r="F92"/>
  <c r="BE131"/>
  <c r="BE298"/>
  <c r="BE311"/>
  <c r="BE392"/>
  <c r="BE397"/>
  <c i="24" r="BE404"/>
  <c r="BE461"/>
  <c r="BE476"/>
  <c r="BE550"/>
  <c r="BE568"/>
  <c r="BE606"/>
  <c i="25" r="BE145"/>
  <c r="BE218"/>
  <c r="BE254"/>
  <c r="BE299"/>
  <c r="BE311"/>
  <c r="BE421"/>
  <c r="BE465"/>
  <c r="BE556"/>
  <c r="BE599"/>
  <c r="BE653"/>
  <c r="BE674"/>
  <c r="BE738"/>
  <c r="BE818"/>
  <c r="BE838"/>
  <c r="BE862"/>
  <c r="BE878"/>
  <c r="BE905"/>
  <c i="27" r="BE142"/>
  <c i="28" r="BE131"/>
  <c r="BE169"/>
  <c i="29" r="F92"/>
  <c r="BE123"/>
  <c i="31" r="BE238"/>
  <c i="2" r="BE139"/>
  <c r="BE348"/>
  <c r="BE366"/>
  <c r="BE443"/>
  <c i="3" r="BE191"/>
  <c r="BE208"/>
  <c r="BE328"/>
  <c r="BK236"/>
  <c r="J236"/>
  <c r="J101"/>
  <c i="4" r="BE313"/>
  <c r="BE392"/>
  <c i="5" r="BE145"/>
  <c r="BE348"/>
  <c r="BE412"/>
  <c i="6" r="BE188"/>
  <c i="7" r="BE159"/>
  <c r="BE189"/>
  <c r="BE281"/>
  <c r="BE333"/>
  <c r="BE362"/>
  <c r="BE454"/>
  <c r="BE461"/>
  <c r="BE472"/>
  <c i="8" r="BE139"/>
  <c r="BE293"/>
  <c r="BE311"/>
  <c r="BE329"/>
  <c r="BE364"/>
  <c r="BE412"/>
  <c i="9" r="J89"/>
  <c i="11" r="BE341"/>
  <c r="BE367"/>
  <c r="BE386"/>
  <c r="BE395"/>
  <c i="12" r="J91"/>
  <c r="BE146"/>
  <c r="BE229"/>
  <c r="BE287"/>
  <c r="BE301"/>
  <c r="BE327"/>
  <c r="BE338"/>
  <c r="BE342"/>
  <c r="BE354"/>
  <c i="13" r="BE224"/>
  <c r="BE234"/>
  <c i="14" r="BE215"/>
  <c r="BE256"/>
  <c r="BE278"/>
  <c r="BE282"/>
  <c r="BE312"/>
  <c r="BE387"/>
  <c r="BE447"/>
  <c i="15" r="J91"/>
  <c r="BE171"/>
  <c r="BE219"/>
  <c r="BE369"/>
  <c r="BE443"/>
  <c r="BE573"/>
  <c i="18" r="E85"/>
  <c r="BE154"/>
  <c r="BE162"/>
  <c r="BE169"/>
  <c r="BE191"/>
  <c r="BE215"/>
  <c r="BE314"/>
  <c r="BE398"/>
  <c r="BE437"/>
  <c i="19" r="BE184"/>
  <c r="BE316"/>
  <c r="BE374"/>
  <c r="BE432"/>
  <c i="20" r="BE226"/>
  <c r="BE248"/>
  <c r="BE250"/>
  <c r="BE264"/>
  <c r="BE401"/>
  <c r="BE433"/>
  <c r="BE486"/>
  <c r="BE505"/>
  <c i="21" r="J91"/>
  <c r="BE444"/>
  <c r="BE472"/>
  <c r="BE483"/>
  <c r="BK415"/>
  <c r="J415"/>
  <c r="J102"/>
  <c i="22" r="J89"/>
  <c r="J124"/>
  <c r="BE139"/>
  <c r="BE249"/>
  <c r="BE357"/>
  <c r="BE361"/>
  <c r="BE440"/>
  <c r="BE460"/>
  <c r="BE465"/>
  <c r="BE473"/>
  <c i="23" r="BE148"/>
  <c r="BE170"/>
  <c r="BE173"/>
  <c r="BE186"/>
  <c r="BE194"/>
  <c r="BE253"/>
  <c r="BE285"/>
  <c r="BE315"/>
  <c i="24" r="BE171"/>
  <c r="BE186"/>
  <c r="BE207"/>
  <c r="BE257"/>
  <c r="BE333"/>
  <c r="BE370"/>
  <c r="BE399"/>
  <c r="BE427"/>
  <c r="BE519"/>
  <c r="BE635"/>
  <c r="BE733"/>
  <c r="BE753"/>
  <c i="25" r="E85"/>
  <c r="BE248"/>
  <c r="BE315"/>
  <c r="BE410"/>
  <c r="BE476"/>
  <c r="BE488"/>
  <c r="BE684"/>
  <c r="BE710"/>
  <c r="BE747"/>
  <c r="BE771"/>
  <c i="26" r="J91"/>
  <c i="27" r="BE216"/>
  <c i="28" r="BE141"/>
  <c i="4" r="BE211"/>
  <c r="BE219"/>
  <c r="BE401"/>
  <c r="BE407"/>
  <c i="5" r="BE271"/>
  <c i="6" r="E110"/>
  <c i="7" r="BE236"/>
  <c r="BE300"/>
  <c r="BE441"/>
  <c r="BE445"/>
  <c i="8" r="J89"/>
  <c r="BE129"/>
  <c r="BE203"/>
  <c r="BE268"/>
  <c r="BE308"/>
  <c i="9" r="BE123"/>
  <c r="BE146"/>
  <c r="BE199"/>
  <c i="10" r="J116"/>
  <c r="BE135"/>
  <c r="BE185"/>
  <c r="BE204"/>
  <c r="BE245"/>
  <c r="BE440"/>
  <c i="11" r="BE166"/>
  <c r="BE250"/>
  <c r="BE294"/>
  <c r="BE365"/>
  <c r="BE379"/>
  <c i="12" r="BE163"/>
  <c r="BE176"/>
  <c r="BE239"/>
  <c i="13" r="J122"/>
  <c r="BE193"/>
  <c r="BE261"/>
  <c r="BE351"/>
  <c i="15" r="BE736"/>
  <c r="BE790"/>
  <c r="BE805"/>
  <c r="BE816"/>
  <c r="BE833"/>
  <c r="BE925"/>
  <c i="16" r="BE309"/>
  <c r="BE322"/>
  <c r="BE580"/>
  <c r="BE663"/>
  <c r="BE705"/>
  <c r="BE773"/>
  <c r="BE785"/>
  <c i="17" r="J91"/>
  <c r="BE311"/>
  <c r="BE506"/>
  <c r="BE573"/>
  <c r="BE632"/>
  <c r="BE680"/>
  <c i="18" r="BE188"/>
  <c r="BE224"/>
  <c r="BE302"/>
  <c r="BE325"/>
  <c r="BE378"/>
  <c r="BE385"/>
  <c i="19" r="BE142"/>
  <c r="BE246"/>
  <c r="BE284"/>
  <c r="BE299"/>
  <c i="20" r="BE206"/>
  <c r="BE278"/>
  <c r="BE364"/>
  <c r="BE405"/>
  <c r="BE443"/>
  <c r="BE455"/>
  <c r="BE475"/>
  <c r="BE490"/>
  <c r="BE503"/>
  <c i="21" r="E118"/>
  <c r="BE139"/>
  <c r="BE303"/>
  <c r="BE385"/>
  <c r="BE479"/>
  <c i="22" r="BE135"/>
  <c r="BE165"/>
  <c r="BE197"/>
  <c r="BE208"/>
  <c r="BE438"/>
  <c r="BE447"/>
  <c r="BE453"/>
  <c r="BE469"/>
  <c r="BE478"/>
  <c r="BE483"/>
  <c r="BE491"/>
  <c i="23" r="BE421"/>
  <c r="BE430"/>
  <c i="24" r="J89"/>
  <c r="BE144"/>
  <c r="BE237"/>
  <c r="BE574"/>
  <c r="BE598"/>
  <c i="25" r="BE430"/>
  <c i="26" r="BE208"/>
  <c i="27" r="BE159"/>
  <c r="BE168"/>
  <c i="28" r="BE157"/>
  <c i="30" r="BE127"/>
  <c i="31" r="BE142"/>
  <c r="BE264"/>
  <c i="2" r="F92"/>
  <c r="J116"/>
  <c r="BE307"/>
  <c r="BE341"/>
  <c r="BE374"/>
  <c r="BE377"/>
  <c r="BE434"/>
  <c r="BE446"/>
  <c r="BE470"/>
  <c r="BE478"/>
  <c i="3" r="J89"/>
  <c r="BE169"/>
  <c r="BE181"/>
  <c r="BE294"/>
  <c i="4" r="BE332"/>
  <c r="BE395"/>
  <c i="5" r="E110"/>
  <c r="BE129"/>
  <c r="BE370"/>
  <c r="BE408"/>
  <c i="7" r="BE325"/>
  <c i="8" r="BE206"/>
  <c r="BE217"/>
  <c r="BE356"/>
  <c i="9" r="F92"/>
  <c r="J116"/>
  <c r="BE155"/>
  <c r="BE175"/>
  <c r="BE202"/>
  <c r="BE252"/>
  <c r="BE258"/>
  <c i="10" r="J89"/>
  <c r="BE171"/>
  <c r="BE212"/>
  <c r="BE236"/>
  <c r="BE257"/>
  <c r="BE285"/>
  <c r="BE317"/>
  <c r="BE353"/>
  <c r="BE356"/>
  <c r="BE368"/>
  <c r="BE370"/>
  <c i="11" r="J89"/>
  <c r="F117"/>
  <c r="BE125"/>
  <c r="BE260"/>
  <c i="12" r="BE131"/>
  <c r="BE184"/>
  <c r="BE225"/>
  <c r="BE370"/>
  <c r="BE394"/>
  <c r="BE490"/>
  <c r="BE512"/>
  <c r="BE527"/>
  <c i="13" r="BE141"/>
  <c r="BE165"/>
  <c r="BE382"/>
  <c r="BK515"/>
  <c r="J515"/>
  <c r="J105"/>
  <c i="14" r="J91"/>
  <c r="BE167"/>
  <c r="BE188"/>
  <c r="BE218"/>
  <c r="BE325"/>
  <c i="15" r="J89"/>
  <c r="F128"/>
  <c r="BE318"/>
  <c r="BE522"/>
  <c r="BE569"/>
  <c r="BE744"/>
  <c r="BE777"/>
  <c r="BE786"/>
  <c r="BE917"/>
  <c r="BE921"/>
  <c r="BE929"/>
  <c r="BE940"/>
  <c r="BE980"/>
  <c r="BE1026"/>
  <c r="BE1035"/>
  <c r="BE1068"/>
  <c r="BE1090"/>
  <c r="BK615"/>
  <c r="J615"/>
  <c r="J103"/>
  <c i="16" r="J91"/>
  <c r="BE153"/>
  <c r="BE160"/>
  <c r="BE192"/>
  <c r="BE338"/>
  <c r="BE419"/>
  <c r="BE462"/>
  <c r="BE584"/>
  <c r="BE612"/>
  <c i="17" r="BE232"/>
  <c r="BE240"/>
  <c r="BE323"/>
  <c r="BE407"/>
  <c r="BE592"/>
  <c r="BE628"/>
  <c i="18" r="BE331"/>
  <c r="BE454"/>
  <c i="19" r="E117"/>
  <c r="BE168"/>
  <c r="BE188"/>
  <c r="BE199"/>
  <c r="BE203"/>
  <c r="BE288"/>
  <c r="BE296"/>
  <c r="BE359"/>
  <c r="BE363"/>
  <c r="BE459"/>
  <c r="BE558"/>
  <c r="BK492"/>
  <c r="J492"/>
  <c r="J106"/>
  <c i="20" r="BE130"/>
  <c r="BE237"/>
  <c r="BE257"/>
  <c r="BE368"/>
  <c r="BE451"/>
  <c i="21" r="BE131"/>
  <c r="BE153"/>
  <c r="BE289"/>
  <c r="BE377"/>
  <c r="BE389"/>
  <c r="BE410"/>
  <c r="BE556"/>
  <c i="22" r="BE204"/>
  <c r="BE286"/>
  <c r="BK506"/>
  <c r="J506"/>
  <c r="J107"/>
  <c i="23" r="BE166"/>
  <c r="BE206"/>
  <c r="BE257"/>
  <c r="BE263"/>
  <c r="BE276"/>
  <c r="BE294"/>
  <c r="BE354"/>
  <c r="BE427"/>
  <c i="24" r="BE487"/>
  <c r="BE499"/>
  <c r="BE640"/>
  <c i="25" r="BE352"/>
  <c r="BE370"/>
  <c r="BE407"/>
  <c r="BE492"/>
  <c r="BE525"/>
  <c r="BE542"/>
  <c r="BE595"/>
  <c r="BE623"/>
  <c r="BE640"/>
  <c r="BE668"/>
  <c i="26" r="J115"/>
  <c r="BE142"/>
  <c r="BE196"/>
  <c i="27" r="BE198"/>
  <c i="28" r="BE153"/>
  <c i="30" r="BE131"/>
  <c i="31" r="J117"/>
  <c i="2" r="E85"/>
  <c r="BE288"/>
  <c r="BE410"/>
  <c r="BE466"/>
  <c r="BE468"/>
  <c r="BE543"/>
  <c i="3" r="BE250"/>
  <c i="4" r="BE282"/>
  <c r="BE309"/>
  <c r="BE335"/>
  <c r="BE357"/>
  <c i="5" r="BE141"/>
  <c r="BE210"/>
  <c r="BE221"/>
  <c r="BE252"/>
  <c r="BE364"/>
  <c r="BE366"/>
  <c i="6" r="BE131"/>
  <c r="BE171"/>
  <c r="BE175"/>
  <c i="7" r="BE133"/>
  <c r="BE148"/>
  <c i="8" r="E85"/>
  <c r="BE332"/>
  <c i="13" r="BE422"/>
  <c i="14" r="BE305"/>
  <c r="BE502"/>
  <c r="BE553"/>
  <c r="BE575"/>
  <c r="BE583"/>
  <c r="BE668"/>
  <c i="15" r="BE211"/>
  <c r="BE260"/>
  <c r="BE304"/>
  <c r="BE315"/>
  <c r="BE336"/>
  <c r="BE377"/>
  <c r="BE403"/>
  <c r="BE685"/>
  <c r="BE740"/>
  <c i="16" r="BE313"/>
  <c r="BE427"/>
  <c r="BE445"/>
  <c r="BE456"/>
  <c r="BE638"/>
  <c i="17" r="F92"/>
  <c r="BE135"/>
  <c r="BE207"/>
  <c r="BE371"/>
  <c r="BE621"/>
  <c r="BE759"/>
  <c r="BE773"/>
  <c r="BE782"/>
  <c r="BE823"/>
  <c i="18" r="BE138"/>
  <c r="BE195"/>
  <c r="BE282"/>
  <c r="BE433"/>
  <c i="19" r="F124"/>
  <c r="BE172"/>
  <c r="BE206"/>
  <c r="BE227"/>
  <c r="BE355"/>
  <c r="BE401"/>
  <c i="20" r="BE154"/>
  <c r="BE244"/>
  <c r="BE329"/>
  <c r="BE359"/>
  <c r="BE361"/>
  <c r="BE425"/>
  <c r="BE459"/>
  <c r="BE463"/>
  <c i="21" r="BE234"/>
  <c r="BE380"/>
  <c r="BE394"/>
  <c r="BE461"/>
  <c i="22" r="BE161"/>
  <c r="BE173"/>
  <c r="BE190"/>
  <c r="BE201"/>
  <c r="BE217"/>
  <c r="BE221"/>
  <c r="BE229"/>
  <c r="BE290"/>
  <c r="BE346"/>
  <c r="BE499"/>
  <c r="BE525"/>
  <c i="23" r="E85"/>
  <c r="J89"/>
  <c r="J91"/>
  <c r="F126"/>
  <c r="BE136"/>
  <c r="BE140"/>
  <c r="BE178"/>
  <c r="BE190"/>
  <c r="BE214"/>
  <c r="BE239"/>
  <c r="BK515"/>
  <c r="J515"/>
  <c r="J106"/>
  <c i="24" r="BE242"/>
  <c r="BE264"/>
  <c r="BE269"/>
  <c r="BE291"/>
  <c r="BE393"/>
  <c r="BE457"/>
  <c r="BE467"/>
  <c r="BE491"/>
  <c r="BE737"/>
  <c r="BE741"/>
  <c i="25" r="J91"/>
  <c r="BE135"/>
  <c r="BE175"/>
  <c r="BE751"/>
  <c r="BE756"/>
  <c r="BE797"/>
  <c r="BE814"/>
  <c r="BE843"/>
  <c r="BE851"/>
  <c r="BE870"/>
  <c r="BE882"/>
  <c r="BE899"/>
  <c r="BE911"/>
  <c r="BE922"/>
  <c i="27" r="BE194"/>
  <c r="BE228"/>
  <c i="28" r="BE183"/>
  <c i="10" r="BE407"/>
  <c i="11" r="BE127"/>
  <c r="BE139"/>
  <c r="BE143"/>
  <c r="BE188"/>
  <c r="BE269"/>
  <c r="BE279"/>
  <c r="BE296"/>
  <c r="BE309"/>
  <c r="BE356"/>
  <c r="BE424"/>
  <c i="12" r="BE150"/>
  <c r="BE485"/>
  <c r="BE494"/>
  <c r="BE507"/>
  <c r="BE545"/>
  <c r="BE556"/>
  <c i="13" r="J124"/>
  <c r="BE131"/>
  <c r="BE185"/>
  <c r="BE205"/>
  <c r="BE228"/>
  <c r="BE247"/>
  <c i="14" r="BE143"/>
  <c r="BE148"/>
  <c r="BE249"/>
  <c r="BE253"/>
  <c r="BE294"/>
  <c r="BE362"/>
  <c r="BE419"/>
  <c r="BE440"/>
  <c r="BE469"/>
  <c r="BE495"/>
  <c r="BE508"/>
  <c r="BE512"/>
  <c r="BE524"/>
  <c r="BE541"/>
  <c r="BE558"/>
  <c r="BE602"/>
  <c r="BE641"/>
  <c r="BE650"/>
  <c r="BE697"/>
  <c r="BE706"/>
  <c r="BE715"/>
  <c r="BE738"/>
  <c r="BE742"/>
  <c r="BE749"/>
  <c r="BE775"/>
  <c r="BK653"/>
  <c r="J653"/>
  <c r="J106"/>
  <c i="15" r="BE239"/>
  <c r="BE252"/>
  <c r="BE322"/>
  <c r="BE532"/>
  <c i="16" r="J89"/>
  <c r="BE139"/>
  <c r="BE273"/>
  <c r="BE343"/>
  <c r="BE551"/>
  <c r="BE673"/>
  <c r="BE701"/>
  <c r="BE721"/>
  <c i="17" r="BE215"/>
  <c r="BE258"/>
  <c r="BE273"/>
  <c r="BE277"/>
  <c r="BE281"/>
  <c r="BE288"/>
  <c r="BE340"/>
  <c r="BE411"/>
  <c r="BE419"/>
  <c r="BE424"/>
  <c r="BE454"/>
  <c r="BE458"/>
  <c r="BE492"/>
  <c r="BE539"/>
  <c r="BE553"/>
  <c r="BE605"/>
  <c r="BE617"/>
  <c r="BE636"/>
  <c r="BE657"/>
  <c r="BE661"/>
  <c r="BE698"/>
  <c r="BE706"/>
  <c r="BE747"/>
  <c i="18" r="J91"/>
  <c r="BE134"/>
  <c r="BE236"/>
  <c r="BE394"/>
  <c i="19" r="BE161"/>
  <c r="BE180"/>
  <c r="BE213"/>
  <c r="BE232"/>
  <c r="BE309"/>
  <c r="BE410"/>
  <c i="20" r="BE222"/>
  <c r="BE315"/>
  <c r="BE334"/>
  <c r="BE345"/>
  <c r="BE353"/>
  <c i="21" r="BE143"/>
  <c r="BE308"/>
  <c r="BE420"/>
  <c r="BE468"/>
  <c r="BE492"/>
  <c r="BE514"/>
  <c r="BE530"/>
  <c i="22" r="BE178"/>
  <c r="BE214"/>
  <c r="BE371"/>
  <c i="23" r="BE132"/>
  <c r="BE227"/>
  <c r="BE242"/>
  <c r="BE250"/>
  <c r="BE280"/>
  <c r="BE302"/>
  <c r="BE350"/>
  <c i="24" r="E85"/>
  <c r="BE193"/>
  <c r="BE275"/>
  <c r="BE288"/>
  <c r="BE295"/>
  <c r="BE307"/>
  <c r="BE421"/>
  <c r="BE446"/>
  <c r="BE546"/>
  <c r="BE558"/>
  <c r="BE563"/>
  <c r="BE614"/>
  <c r="BE652"/>
  <c r="BE667"/>
  <c r="BE682"/>
  <c r="BE694"/>
  <c r="BE699"/>
  <c r="BE707"/>
  <c r="BE727"/>
  <c r="BE749"/>
  <c r="BE764"/>
  <c r="BE770"/>
  <c i="25" r="F129"/>
  <c r="BE155"/>
  <c r="BE165"/>
  <c r="BE210"/>
  <c r="BE242"/>
  <c r="BE267"/>
  <c r="BE288"/>
  <c r="BE293"/>
  <c r="BE335"/>
  <c r="BE445"/>
  <c r="BE513"/>
  <c r="BE564"/>
  <c r="BE603"/>
  <c r="BE658"/>
  <c r="BE735"/>
  <c r="BE760"/>
  <c r="BE789"/>
  <c r="BE834"/>
  <c i="26" r="BE178"/>
  <c i="27" r="BE126"/>
  <c r="BE165"/>
  <c r="BE222"/>
  <c i="28" r="E107"/>
  <c r="F114"/>
  <c r="BE119"/>
  <c r="BE123"/>
  <c r="BE135"/>
  <c r="BE173"/>
  <c i="29" r="BE125"/>
  <c r="BE127"/>
  <c i="30" r="E85"/>
  <c r="J111"/>
  <c i="31" r="BE243"/>
  <c r="BK210"/>
  <c r="J210"/>
  <c r="J99"/>
  <c i="2" r="BE123"/>
  <c r="BE159"/>
  <c r="BE170"/>
  <c r="BE196"/>
  <c r="BE355"/>
  <c r="BE399"/>
  <c r="BE437"/>
  <c r="BE476"/>
  <c r="BE482"/>
  <c r="BE570"/>
  <c i="3" r="F122"/>
  <c r="BE184"/>
  <c r="BE218"/>
  <c r="BE267"/>
  <c i="4" r="E85"/>
  <c r="BE226"/>
  <c r="BE374"/>
  <c r="BE458"/>
  <c i="5" r="BE137"/>
  <c r="BE165"/>
  <c r="BE173"/>
  <c r="BE200"/>
  <c r="BE206"/>
  <c r="BE351"/>
  <c i="7" r="BE180"/>
  <c r="BE217"/>
  <c i="8" r="BE132"/>
  <c r="BE199"/>
  <c r="BE225"/>
  <c r="BE263"/>
  <c r="BE280"/>
  <c r="BE354"/>
  <c r="BE378"/>
  <c r="BE390"/>
  <c i="10" r="BE192"/>
  <c r="BE344"/>
  <c r="BE381"/>
  <c i="11" r="BE135"/>
  <c r="BE209"/>
  <c r="BE226"/>
  <c r="BE377"/>
  <c r="BE392"/>
  <c r="BE402"/>
  <c r="BE446"/>
  <c i="12" r="BE350"/>
  <c r="BE366"/>
  <c r="BE381"/>
  <c r="BE390"/>
  <c i="13" r="E85"/>
  <c r="BE189"/>
  <c r="BE277"/>
  <c i="14" r="E85"/>
  <c r="BE164"/>
  <c r="BE183"/>
  <c r="BE202"/>
  <c r="BE222"/>
  <c r="BE245"/>
  <c r="BE355"/>
  <c r="BE370"/>
  <c r="BE499"/>
  <c r="BE532"/>
  <c r="BE579"/>
  <c r="BK612"/>
  <c r="J612"/>
  <c r="J105"/>
  <c i="15" r="BE175"/>
  <c r="BE244"/>
  <c r="BE340"/>
  <c r="BE718"/>
  <c r="BE723"/>
  <c r="BE841"/>
  <c r="BE909"/>
  <c r="BE964"/>
  <c r="BE1011"/>
  <c r="BE1015"/>
  <c i="16" r="E85"/>
  <c r="BE145"/>
  <c r="BE156"/>
  <c r="BE247"/>
  <c r="BE251"/>
  <c r="BE255"/>
  <c r="BE262"/>
  <c r="BE266"/>
  <c r="BE285"/>
  <c r="BE359"/>
  <c r="BE383"/>
  <c r="BE548"/>
  <c r="BE576"/>
  <c i="17" r="BE147"/>
  <c r="BE527"/>
  <c r="BE671"/>
  <c r="BE702"/>
  <c r="BE722"/>
  <c r="BE727"/>
  <c r="BE739"/>
  <c r="BE837"/>
  <c i="18" r="BE158"/>
  <c r="BE258"/>
  <c r="BE374"/>
  <c r="BE417"/>
  <c i="20" r="BE429"/>
  <c i="21" r="BE201"/>
  <c r="BE227"/>
  <c r="BE266"/>
  <c r="BE382"/>
  <c r="BE450"/>
  <c i="22" r="BE182"/>
  <c r="BE237"/>
  <c r="BE315"/>
  <c r="BE332"/>
  <c r="BE429"/>
  <c i="24" r="BE746"/>
  <c i="25" r="BE415"/>
  <c r="BE436"/>
  <c r="BE451"/>
  <c r="BE679"/>
  <c r="BE692"/>
  <c r="BE701"/>
  <c r="BE767"/>
  <c r="BE805"/>
  <c r="BE810"/>
  <c r="BE821"/>
  <c r="BE866"/>
  <c r="BE875"/>
  <c r="BK777"/>
  <c r="J777"/>
  <c r="J110"/>
  <c i="26" r="BE202"/>
  <c i="27" r="J89"/>
  <c r="F117"/>
  <c r="BE136"/>
  <c r="BE153"/>
  <c i="28" r="BE137"/>
  <c r="BE175"/>
  <c r="BE185"/>
  <c r="BE191"/>
  <c i="30" r="BE119"/>
  <c r="BE152"/>
  <c r="BE155"/>
  <c r="BE162"/>
  <c i="2" r="BE143"/>
  <c r="BE243"/>
  <c r="BE269"/>
  <c r="BE299"/>
  <c r="BE417"/>
  <c r="BE431"/>
  <c r="BE449"/>
  <c r="BE453"/>
  <c r="BE480"/>
  <c r="BE484"/>
  <c r="BE493"/>
  <c r="BE515"/>
  <c r="BE535"/>
  <c i="3" r="E85"/>
  <c r="BE145"/>
  <c r="BE158"/>
  <c r="BE164"/>
  <c r="BE187"/>
  <c i="4" r="F92"/>
  <c r="J114"/>
  <c r="BE123"/>
  <c r="BE125"/>
  <c r="BE129"/>
  <c r="BE237"/>
  <c r="BE297"/>
  <c r="BE341"/>
  <c r="BE347"/>
  <c r="BE424"/>
  <c i="5" r="J91"/>
  <c r="BE187"/>
  <c r="BE214"/>
  <c r="BE278"/>
  <c r="BE305"/>
  <c r="BE321"/>
  <c r="BE353"/>
  <c r="BE381"/>
  <c i="6" r="BE123"/>
  <c r="BE135"/>
  <c r="BE160"/>
  <c i="7" r="BE198"/>
  <c r="BE290"/>
  <c r="BE323"/>
  <c r="BE377"/>
  <c r="BE395"/>
  <c r="BE404"/>
  <c i="8" r="J116"/>
  <c r="BE213"/>
  <c r="BE314"/>
  <c r="BE320"/>
  <c i="9" r="BE184"/>
  <c r="BE188"/>
  <c r="BE244"/>
  <c i="10" r="E85"/>
  <c r="BE127"/>
  <c r="BE139"/>
  <c r="BE178"/>
  <c r="BE209"/>
  <c r="BE221"/>
  <c r="BE249"/>
  <c r="BE283"/>
  <c r="BE341"/>
  <c r="BE377"/>
  <c r="BE386"/>
  <c r="BE429"/>
  <c i="11" r="BE283"/>
  <c r="BE353"/>
  <c i="12" r="E118"/>
  <c r="BE137"/>
  <c r="BE159"/>
  <c r="BE180"/>
  <c r="BE318"/>
  <c r="BE323"/>
  <c r="BE331"/>
  <c r="BE346"/>
  <c r="BK286"/>
  <c r="J286"/>
  <c r="J102"/>
  <c i="13" r="BE157"/>
  <c r="BE170"/>
  <c r="BE182"/>
  <c r="BE220"/>
  <c r="BE298"/>
  <c r="BE374"/>
  <c r="BE489"/>
  <c r="BE501"/>
  <c r="BE505"/>
  <c r="BE572"/>
  <c r="BE584"/>
  <c i="14" r="BE286"/>
  <c r="BE333"/>
  <c r="BE456"/>
  <c r="BE673"/>
  <c r="BE686"/>
  <c i="15" r="E121"/>
  <c r="BE207"/>
  <c r="BE381"/>
  <c r="BE423"/>
  <c r="BE502"/>
  <c r="BE511"/>
  <c r="BE851"/>
  <c r="BE880"/>
  <c r="BE994"/>
  <c r="BE1019"/>
  <c r="BE1071"/>
  <c r="BE1084"/>
  <c r="BE1096"/>
  <c r="BE1099"/>
  <c i="16" r="BE171"/>
  <c r="BE297"/>
  <c r="BE347"/>
  <c r="BE563"/>
  <c r="BE572"/>
  <c i="17" r="BE219"/>
  <c r="BE265"/>
  <c r="BE364"/>
  <c r="BE415"/>
  <c r="BE510"/>
  <c r="BE531"/>
  <c r="BE566"/>
  <c i="18" r="BE206"/>
  <c r="BE232"/>
  <c r="BE266"/>
  <c r="BE346"/>
  <c r="BE353"/>
  <c r="BE361"/>
  <c r="BK461"/>
  <c r="J461"/>
  <c r="J104"/>
  <c i="19" r="BE241"/>
  <c r="BE250"/>
  <c r="BE343"/>
  <c r="BE385"/>
  <c r="BE406"/>
  <c i="20" r="BE210"/>
  <c r="BE319"/>
  <c r="BE338"/>
  <c r="BK462"/>
  <c r="J462"/>
  <c r="J105"/>
  <c i="21" r="F125"/>
  <c r="BE405"/>
  <c r="BE432"/>
  <c r="BE437"/>
  <c r="BE441"/>
  <c r="BE560"/>
  <c i="22" r="BE186"/>
  <c r="BE232"/>
  <c r="BE281"/>
  <c r="BE320"/>
  <c r="BE336"/>
  <c r="BE403"/>
  <c r="BE411"/>
  <c i="23" r="BE158"/>
  <c r="BE289"/>
  <c i="24" r="BE139"/>
  <c r="BE181"/>
  <c r="BE230"/>
  <c r="BE384"/>
  <c r="BE494"/>
  <c r="BE524"/>
  <c r="BE593"/>
  <c r="BE624"/>
  <c i="25" r="BE200"/>
  <c r="BE205"/>
  <c r="BE239"/>
  <c r="BE251"/>
  <c r="BE272"/>
  <c r="BE283"/>
  <c r="BE304"/>
  <c r="BE364"/>
  <c r="BE373"/>
  <c r="BE378"/>
  <c r="BE399"/>
  <c r="BE403"/>
  <c r="BE440"/>
  <c r="BE764"/>
  <c r="BE778"/>
  <c r="BE888"/>
  <c i="26" r="BE156"/>
  <c r="BE170"/>
  <c i="28" r="BE161"/>
  <c r="BE171"/>
  <c r="BE199"/>
  <c i="29" r="E85"/>
  <c r="BE119"/>
  <c i="30" r="BE149"/>
  <c i="31" r="J115"/>
  <c i="2" r="BE203"/>
  <c r="BE223"/>
  <c r="BE530"/>
  <c r="BE539"/>
  <c i="3" r="BE223"/>
  <c r="BE253"/>
  <c r="BE284"/>
  <c r="BE342"/>
  <c i="4" r="BE215"/>
  <c r="BE301"/>
  <c r="BE338"/>
  <c r="BE387"/>
  <c r="BE403"/>
  <c r="BE411"/>
  <c r="BE437"/>
  <c r="BE451"/>
  <c r="BE462"/>
  <c i="5" r="BE132"/>
  <c r="BE243"/>
  <c r="BE261"/>
  <c r="BE326"/>
  <c r="BE334"/>
  <c r="BE390"/>
  <c i="6" r="J116"/>
  <c i="7" r="BE355"/>
  <c r="BE389"/>
  <c r="BE437"/>
  <c i="8" r="BE127"/>
  <c r="BE276"/>
  <c r="BE362"/>
  <c i="14" r="BE528"/>
  <c i="15" r="BE158"/>
  <c r="BE179"/>
  <c r="BE194"/>
  <c r="BE223"/>
  <c r="BE231"/>
  <c r="BE235"/>
  <c r="BE248"/>
  <c r="BE287"/>
  <c r="BE344"/>
  <c r="BE392"/>
  <c r="BE407"/>
  <c r="BE417"/>
  <c r="BE439"/>
  <c r="BE451"/>
  <c r="BE507"/>
  <c r="BE515"/>
  <c r="BE559"/>
  <c r="BE591"/>
  <c r="BE607"/>
  <c r="BE611"/>
  <c r="BE616"/>
  <c r="BE627"/>
  <c r="BE630"/>
  <c r="BE647"/>
  <c r="BE664"/>
  <c r="BE681"/>
  <c r="BE794"/>
  <c r="BE825"/>
  <c r="BE905"/>
  <c r="BE956"/>
  <c r="BE1031"/>
  <c r="BE1054"/>
  <c r="BE1075"/>
  <c i="16" r="BE149"/>
  <c r="BE488"/>
  <c r="BE542"/>
  <c r="BE689"/>
  <c r="BE718"/>
  <c r="BE779"/>
  <c r="BE791"/>
  <c i="17" r="BE139"/>
  <c r="BE270"/>
  <c r="BE478"/>
  <c r="BE521"/>
  <c r="BE536"/>
  <c r="BE596"/>
  <c r="BE625"/>
  <c i="18" r="BE150"/>
  <c r="BE309"/>
  <c r="BE422"/>
  <c r="BE458"/>
  <c r="BE492"/>
  <c r="BE498"/>
  <c r="BE509"/>
  <c i="22" r="BE241"/>
  <c r="BE257"/>
  <c r="BE307"/>
  <c r="BE328"/>
  <c r="BE387"/>
  <c r="BE518"/>
  <c r="BE529"/>
  <c r="BE534"/>
  <c r="BE541"/>
  <c i="23" r="BE144"/>
  <c r="BE261"/>
  <c r="BE306"/>
  <c r="BE361"/>
  <c r="BE375"/>
  <c r="BE407"/>
  <c r="BE495"/>
  <c r="BE512"/>
  <c r="BE528"/>
  <c r="BE556"/>
  <c r="BE568"/>
  <c r="BE571"/>
  <c i="24" r="BE161"/>
  <c r="BE252"/>
  <c r="BE304"/>
  <c r="BE316"/>
  <c r="BE530"/>
  <c r="BE603"/>
  <c i="25" r="BE582"/>
  <c r="BE705"/>
  <c r="BE726"/>
  <c i="26" r="BE124"/>
  <c r="BE133"/>
  <c i="27" r="J91"/>
  <c r="BE123"/>
  <c r="BE173"/>
  <c r="BE182"/>
  <c i="28" r="BE139"/>
  <c r="BE145"/>
  <c r="BE177"/>
  <c r="BE193"/>
  <c i="29" r="BE121"/>
  <c i="30" r="BE146"/>
  <c r="BE164"/>
  <c i="31" r="BE124"/>
  <c r="BE184"/>
  <c r="BE271"/>
  <c i="9" r="BE213"/>
  <c r="BE225"/>
  <c i="10" r="BE131"/>
  <c r="BE162"/>
  <c r="BE167"/>
  <c r="BE234"/>
  <c r="BE332"/>
  <c r="BE338"/>
  <c r="BE358"/>
  <c r="BE389"/>
  <c r="BE431"/>
  <c r="BE433"/>
  <c i="11" r="E85"/>
  <c r="J116"/>
  <c r="BE177"/>
  <c r="BE202"/>
  <c r="BE390"/>
  <c i="12" r="BE192"/>
  <c r="BE235"/>
  <c r="BE243"/>
  <c r="BE314"/>
  <c r="BE465"/>
  <c r="BE480"/>
  <c r="BE503"/>
  <c r="BE516"/>
  <c r="BE522"/>
  <c i="13" r="BE243"/>
  <c r="BE284"/>
  <c r="BE315"/>
  <c r="BE363"/>
  <c r="BE370"/>
  <c r="BE378"/>
  <c r="BE418"/>
  <c r="BE460"/>
  <c i="15" r="BE365"/>
  <c r="BE454"/>
  <c r="BE492"/>
  <c r="BE519"/>
  <c r="BE548"/>
  <c r="BE603"/>
  <c r="BE620"/>
  <c r="BE753"/>
  <c r="BE773"/>
  <c r="BE782"/>
  <c r="BE809"/>
  <c i="16" r="BE134"/>
  <c r="BE180"/>
  <c r="BE204"/>
  <c r="BE208"/>
  <c r="BE219"/>
  <c r="BE300"/>
  <c r="BE415"/>
  <c r="BE439"/>
  <c r="BE483"/>
  <c r="BE538"/>
  <c r="BE559"/>
  <c r="BE568"/>
  <c r="BE587"/>
  <c r="BE659"/>
  <c r="BE728"/>
  <c r="BE736"/>
  <c r="BE739"/>
  <c i="17" r="BE195"/>
  <c r="BE227"/>
  <c r="BE236"/>
  <c r="BE327"/>
  <c r="BE383"/>
  <c r="BE470"/>
  <c r="BE488"/>
  <c r="BE495"/>
  <c r="BE557"/>
  <c r="BE581"/>
  <c r="BE600"/>
  <c r="BE614"/>
  <c r="BE644"/>
  <c r="BE653"/>
  <c r="BE712"/>
  <c r="BE718"/>
  <c i="18" r="BE165"/>
  <c r="BE198"/>
  <c r="BE211"/>
  <c r="BE288"/>
  <c r="BE292"/>
  <c r="BE296"/>
  <c r="BE381"/>
  <c r="BE390"/>
  <c r="BE410"/>
  <c r="BE450"/>
  <c r="BE467"/>
  <c i="19" r="BE414"/>
  <c r="BE438"/>
  <c r="BE509"/>
  <c i="20" r="J123"/>
  <c r="BE142"/>
  <c r="BE214"/>
  <c r="BE294"/>
  <c r="BE326"/>
  <c r="BE372"/>
  <c r="BE410"/>
  <c i="21" r="BE219"/>
  <c r="BE223"/>
  <c r="BE238"/>
  <c r="BE242"/>
  <c r="BE316"/>
  <c r="BE366"/>
  <c r="BE541"/>
  <c i="22" r="BE272"/>
  <c r="BE407"/>
  <c r="BE495"/>
  <c r="BE503"/>
  <c r="BE507"/>
  <c r="BE514"/>
  <c r="BE538"/>
  <c r="BK428"/>
  <c r="J428"/>
  <c r="J103"/>
  <c i="23" r="BE154"/>
  <c r="BE182"/>
  <c r="BE231"/>
  <c r="BE246"/>
  <c r="BE269"/>
  <c r="BE323"/>
  <c r="BE336"/>
  <c r="BE365"/>
  <c r="BE416"/>
  <c r="BE436"/>
  <c r="BE441"/>
  <c r="BE450"/>
  <c r="BE463"/>
  <c r="BE504"/>
  <c r="BE521"/>
  <c r="BE554"/>
  <c r="BE564"/>
  <c i="24" r="J91"/>
  <c r="BE221"/>
  <c r="BE391"/>
  <c r="BE434"/>
  <c r="BE482"/>
  <c r="BE582"/>
  <c r="BE620"/>
  <c r="BE759"/>
  <c r="BE793"/>
  <c i="25" r="BE140"/>
  <c r="BE355"/>
  <c r="BE497"/>
  <c r="BE633"/>
  <c r="BE826"/>
  <c i="27" r="BE131"/>
  <c i="28" r="BE163"/>
  <c r="BE181"/>
  <c i="30" r="J91"/>
  <c i="31" r="F92"/>
  <c i="8" r="BE323"/>
  <c r="BE335"/>
  <c r="BE366"/>
  <c i="9" r="BE222"/>
  <c r="BE248"/>
  <c r="BE265"/>
  <c i="10" r="BE219"/>
  <c r="BE379"/>
  <c r="BE398"/>
  <c i="11" r="BE131"/>
  <c r="BE164"/>
  <c r="BE173"/>
  <c r="BE184"/>
  <c r="BE255"/>
  <c r="BE276"/>
  <c r="BE287"/>
  <c r="BE337"/>
  <c r="BE359"/>
  <c r="BE388"/>
  <c r="BE406"/>
  <c i="12" r="F92"/>
  <c r="BE142"/>
  <c r="BE208"/>
  <c r="BE247"/>
  <c r="BE264"/>
  <c r="BE275"/>
  <c r="BE293"/>
  <c r="BE306"/>
  <c r="BE310"/>
  <c r="BE399"/>
  <c r="BE405"/>
  <c r="BE430"/>
  <c r="BE439"/>
  <c r="BE445"/>
  <c r="BE453"/>
  <c r="BE533"/>
  <c i="13" r="BE146"/>
  <c r="BE161"/>
  <c r="BE174"/>
  <c r="BE217"/>
  <c r="BE238"/>
  <c r="BE311"/>
  <c r="BE355"/>
  <c r="BE387"/>
  <c r="BE396"/>
  <c r="BE408"/>
  <c r="BE481"/>
  <c r="BE530"/>
  <c r="BE539"/>
  <c r="BE543"/>
  <c r="BE555"/>
  <c r="BE578"/>
  <c i="14" r="BE138"/>
  <c r="BE156"/>
  <c r="BE175"/>
  <c r="BE196"/>
  <c r="BE229"/>
  <c r="BE265"/>
  <c r="BE301"/>
  <c r="BE336"/>
  <c r="BE347"/>
  <c r="BE366"/>
  <c r="BE393"/>
  <c r="BE403"/>
  <c r="BE409"/>
  <c r="BE415"/>
  <c r="BE424"/>
  <c r="BE484"/>
  <c r="BE488"/>
  <c r="BE520"/>
  <c r="BE613"/>
  <c r="BE645"/>
  <c r="BE757"/>
  <c r="BE769"/>
  <c r="BE792"/>
  <c r="BE804"/>
  <c r="BE809"/>
  <c i="15" r="BE134"/>
  <c r="BE142"/>
  <c r="BE154"/>
  <c r="BE163"/>
  <c r="BE190"/>
  <c r="BE271"/>
  <c r="BE355"/>
  <c r="BE710"/>
  <c r="BE847"/>
  <c r="BE884"/>
  <c i="16" r="BE175"/>
  <c r="BE184"/>
  <c r="BE223"/>
  <c r="BE232"/>
  <c r="BE235"/>
  <c r="BE239"/>
  <c r="BE244"/>
  <c r="BE259"/>
  <c r="BE277"/>
  <c r="BE325"/>
  <c r="BE591"/>
  <c r="BE681"/>
  <c r="BE752"/>
  <c r="BE797"/>
  <c i="17" r="BE211"/>
  <c r="BE261"/>
  <c r="BE301"/>
  <c r="BE305"/>
  <c r="BE335"/>
  <c r="BE345"/>
  <c r="BE353"/>
  <c r="BE403"/>
  <c r="BE481"/>
  <c r="BE543"/>
  <c r="BE577"/>
  <c r="BE584"/>
  <c r="BE640"/>
  <c r="BE665"/>
  <c r="BE687"/>
  <c r="BE694"/>
  <c r="BE730"/>
  <c r="BE735"/>
  <c r="BE742"/>
  <c r="BE806"/>
  <c i="18" r="F92"/>
  <c r="BE202"/>
  <c r="BE220"/>
  <c r="BE243"/>
  <c r="BE305"/>
  <c r="BE503"/>
  <c i="19" r="BE469"/>
  <c i="20" r="BE229"/>
  <c r="BE387"/>
  <c r="BE438"/>
  <c r="BE468"/>
  <c r="BE479"/>
  <c i="21" r="BE157"/>
  <c r="BE165"/>
  <c r="BE209"/>
  <c r="BE231"/>
  <c r="BE446"/>
  <c r="BE487"/>
  <c r="BE506"/>
  <c r="BE534"/>
  <c r="BE549"/>
  <c r="BE558"/>
  <c i="22" r="BE157"/>
  <c r="BE169"/>
  <c r="BE245"/>
  <c r="BE268"/>
  <c r="BE415"/>
  <c r="BE419"/>
  <c i="23" r="BE210"/>
  <c r="BE235"/>
  <c r="BE380"/>
  <c r="BE389"/>
  <c i="24" r="F92"/>
  <c r="BE134"/>
  <c r="BE176"/>
  <c r="BE191"/>
  <c r="BE202"/>
  <c r="BE225"/>
  <c r="BE232"/>
  <c r="BE279"/>
  <c r="BE324"/>
  <c r="BE356"/>
  <c r="BE378"/>
  <c r="BE410"/>
  <c r="BE504"/>
  <c i="25" r="BE160"/>
  <c r="BE185"/>
  <c r="BE195"/>
  <c r="BE229"/>
  <c r="BE234"/>
  <c r="BE340"/>
  <c r="BE387"/>
  <c r="BE424"/>
  <c r="BE459"/>
  <c r="BE503"/>
  <c r="BE509"/>
  <c r="BE534"/>
  <c r="BE635"/>
  <c r="BE663"/>
  <c r="BE695"/>
  <c r="BE800"/>
  <c r="BE829"/>
  <c r="BE856"/>
  <c r="BE917"/>
  <c i="27" r="BE146"/>
  <c i="28" r="BE127"/>
  <c r="BE155"/>
  <c i="30" r="BE123"/>
  <c i="31" r="BE254"/>
  <c r="BK263"/>
  <c r="J263"/>
  <c r="J101"/>
  <c i="2" r="J89"/>
  <c r="BE261"/>
  <c r="BE265"/>
  <c r="BE273"/>
  <c r="BE281"/>
  <c r="BE424"/>
  <c r="BE440"/>
  <c r="BE456"/>
  <c r="BE474"/>
  <c i="3" r="BE137"/>
  <c r="BE195"/>
  <c r="BE230"/>
  <c r="BE256"/>
  <c r="BE272"/>
  <c i="4" r="BE127"/>
  <c r="BE141"/>
  <c r="BE163"/>
  <c r="BE241"/>
  <c r="BE316"/>
  <c r="BE322"/>
  <c r="BE329"/>
  <c r="BE399"/>
  <c r="BE409"/>
  <c i="5" r="F117"/>
  <c r="BE336"/>
  <c i="6" r="BE133"/>
  <c r="BE156"/>
  <c i="7" r="J91"/>
  <c r="BE123"/>
  <c r="BE314"/>
  <c r="BE384"/>
  <c r="BE391"/>
  <c i="9" r="BE137"/>
  <c r="BE210"/>
  <c r="BE219"/>
  <c r="BE231"/>
  <c i="10" r="BE146"/>
  <c r="BE264"/>
  <c r="BE268"/>
  <c r="BE281"/>
  <c r="BE287"/>
  <c r="BE302"/>
  <c r="BE350"/>
  <c r="BE383"/>
  <c i="11" r="BE150"/>
  <c r="BE292"/>
  <c r="BE344"/>
  <c r="BE362"/>
  <c r="BE435"/>
  <c r="BE453"/>
  <c i="12" r="BK479"/>
  <c r="J479"/>
  <c r="J105"/>
  <c i="13" r="BE201"/>
  <c r="BE256"/>
  <c r="BE271"/>
  <c r="BE303"/>
  <c r="BE359"/>
  <c r="BE391"/>
  <c r="BE414"/>
  <c r="BE433"/>
  <c r="BE454"/>
  <c r="BE521"/>
  <c r="BE560"/>
  <c i="14" r="BE152"/>
  <c r="BE160"/>
  <c r="BE226"/>
  <c r="BE241"/>
  <c r="BE474"/>
  <c r="BE690"/>
  <c r="BE752"/>
  <c r="BE786"/>
  <c i="15" r="BE199"/>
  <c r="BE263"/>
  <c r="BE268"/>
  <c r="BE308"/>
  <c r="BE388"/>
  <c r="BE400"/>
  <c r="BE463"/>
  <c r="BE476"/>
  <c r="BE498"/>
  <c r="BE526"/>
  <c r="BE542"/>
  <c r="BE554"/>
  <c r="BE934"/>
  <c r="BE950"/>
  <c r="BE1051"/>
  <c r="BE1064"/>
  <c i="16" r="F128"/>
  <c r="BE167"/>
  <c r="BE188"/>
  <c r="BE196"/>
  <c r="BE200"/>
  <c r="BE214"/>
  <c r="BE227"/>
  <c r="BE281"/>
  <c r="BE395"/>
  <c r="BE407"/>
  <c r="BE435"/>
  <c r="BE479"/>
  <c r="BE499"/>
  <c r="BE533"/>
  <c r="BE696"/>
  <c r="BE743"/>
  <c r="BE756"/>
  <c i="17" r="J126"/>
  <c r="BE223"/>
  <c r="BE250"/>
  <c r="BE294"/>
  <c r="BE298"/>
  <c r="BE315"/>
  <c r="BE319"/>
  <c r="BE361"/>
  <c r="BE376"/>
  <c r="BE432"/>
  <c r="BE436"/>
  <c r="BE462"/>
  <c r="BE515"/>
  <c r="BE752"/>
  <c r="BE763"/>
  <c r="BE786"/>
  <c i="18" r="BE279"/>
  <c r="BE299"/>
  <c r="BE428"/>
  <c r="BE532"/>
  <c i="19" r="BE149"/>
  <c r="BE165"/>
  <c r="BE254"/>
  <c r="BE320"/>
  <c r="BE338"/>
  <c r="BE484"/>
  <c r="BE518"/>
  <c r="BE524"/>
  <c i="20" r="BE158"/>
  <c r="BE290"/>
  <c r="BE396"/>
  <c i="21" r="BE161"/>
  <c r="BE398"/>
  <c r="BE416"/>
  <c i="22" r="BE193"/>
  <c r="BE253"/>
  <c r="BE277"/>
  <c r="BE294"/>
  <c r="BE342"/>
  <c r="BE353"/>
  <c r="BE369"/>
  <c r="BE376"/>
  <c i="23" r="BE218"/>
  <c r="BE310"/>
  <c r="BE340"/>
  <c r="BE344"/>
  <c r="BE377"/>
  <c r="BE384"/>
  <c r="BE470"/>
  <c r="BE485"/>
  <c r="BE490"/>
  <c r="BE508"/>
  <c r="BK415"/>
  <c r="J415"/>
  <c r="J103"/>
  <c i="24" r="BE247"/>
  <c r="BE319"/>
  <c r="BE339"/>
  <c r="BE359"/>
  <c i="25" r="BE180"/>
  <c r="BE343"/>
  <c r="BE519"/>
  <c r="BE577"/>
  <c r="BE716"/>
  <c r="BE743"/>
  <c i="26" r="E85"/>
  <c r="BE146"/>
  <c r="BE151"/>
  <c r="BE160"/>
  <c r="BE183"/>
  <c r="BE191"/>
  <c i="27" r="BE149"/>
  <c r="BE175"/>
  <c r="BE179"/>
  <c i="28" r="J111"/>
  <c r="BE129"/>
  <c r="BE133"/>
  <c r="BE151"/>
  <c r="BE179"/>
  <c i="29" r="J111"/>
  <c i="30" r="BE138"/>
  <c i="2" r="BE212"/>
  <c r="BE331"/>
  <c r="BE362"/>
  <c r="BE364"/>
  <c r="BE414"/>
  <c r="BE458"/>
  <c r="BE460"/>
  <c r="BE472"/>
  <c i="3" r="BE213"/>
  <c r="BE261"/>
  <c i="4" r="J91"/>
  <c r="BE132"/>
  <c r="BE151"/>
  <c r="BE233"/>
  <c r="BE259"/>
  <c i="5" r="BE294"/>
  <c r="BE308"/>
  <c r="BE317"/>
  <c r="BE341"/>
  <c r="BE403"/>
  <c i="6" r="BE139"/>
  <c r="BE149"/>
  <c r="BE173"/>
  <c i="7" r="F92"/>
  <c r="BE411"/>
  <c i="8" r="BE230"/>
  <c i="9" r="BE133"/>
  <c i="10" r="BE125"/>
  <c r="BE129"/>
  <c r="BE199"/>
  <c r="BE241"/>
  <c r="BE254"/>
  <c r="BE272"/>
  <c r="BE279"/>
  <c r="BE295"/>
  <c r="BE335"/>
  <c r="BE418"/>
  <c i="11" r="BE179"/>
  <c r="BE241"/>
  <c r="BE245"/>
  <c r="BE264"/>
  <c r="BE304"/>
  <c r="BE324"/>
  <c r="BE400"/>
  <c r="BE404"/>
  <c i="12" r="BE167"/>
  <c r="BE171"/>
  <c r="BE215"/>
  <c r="BE251"/>
  <c r="BE255"/>
  <c r="BE260"/>
  <c r="BE269"/>
  <c r="BE298"/>
  <c r="BE334"/>
  <c r="BE358"/>
  <c r="BE386"/>
  <c r="BE402"/>
  <c r="BE411"/>
  <c r="BE415"/>
  <c r="BE421"/>
  <c r="BE434"/>
  <c r="BE458"/>
  <c r="BE469"/>
  <c r="BE499"/>
  <c r="BE539"/>
  <c r="BE551"/>
  <c i="13" r="BE135"/>
  <c r="BE211"/>
  <c r="BE252"/>
  <c r="BE319"/>
  <c r="BE323"/>
  <c r="BE332"/>
  <c r="BE336"/>
  <c r="BE347"/>
  <c r="BE426"/>
  <c r="BE448"/>
  <c r="BK474"/>
  <c r="J474"/>
  <c r="J104"/>
  <c i="14" r="BE134"/>
  <c r="BE209"/>
  <c r="BE290"/>
  <c r="BE344"/>
  <c r="BE381"/>
  <c r="BE464"/>
  <c r="BE567"/>
  <c r="BE587"/>
  <c r="BE593"/>
  <c r="BE606"/>
  <c i="15" r="BE150"/>
  <c r="BE227"/>
  <c r="BE385"/>
  <c r="BE395"/>
  <c r="BE460"/>
  <c r="BE536"/>
  <c r="BE599"/>
  <c r="BE750"/>
  <c r="BE765"/>
  <c r="BE829"/>
  <c r="BE856"/>
  <c r="BE877"/>
  <c i="16" r="BE317"/>
  <c r="BE333"/>
  <c r="BE372"/>
  <c r="BE399"/>
  <c r="BE451"/>
  <c r="BE502"/>
  <c r="BE607"/>
  <c r="BE630"/>
  <c r="BE651"/>
  <c i="17" r="BE199"/>
  <c r="BE307"/>
  <c r="BE357"/>
  <c r="BE368"/>
  <c r="BE450"/>
  <c r="BE801"/>
  <c r="BE826"/>
  <c r="BE844"/>
  <c r="BE861"/>
  <c r="BE881"/>
  <c r="BE893"/>
  <c r="BK561"/>
  <c r="J561"/>
  <c r="J103"/>
  <c i="18" r="BE340"/>
  <c r="BE365"/>
  <c i="19" r="BE217"/>
  <c r="BE279"/>
  <c r="BE292"/>
  <c r="BE397"/>
  <c r="BE513"/>
  <c r="BE535"/>
  <c r="BE553"/>
  <c i="20" r="BE138"/>
  <c r="BE233"/>
  <c r="BE286"/>
  <c r="BE357"/>
  <c r="BE383"/>
  <c r="BE416"/>
  <c i="21" r="BE135"/>
  <c r="BE181"/>
  <c r="BE185"/>
  <c r="BE189"/>
  <c r="BE193"/>
  <c r="BE254"/>
  <c r="BE299"/>
  <c r="BE312"/>
  <c r="BE346"/>
  <c r="BE355"/>
  <c r="BE362"/>
  <c r="BE429"/>
  <c r="BE455"/>
  <c r="BE523"/>
  <c i="22" r="BE147"/>
  <c r="BE324"/>
  <c i="23" r="BE162"/>
  <c r="BE332"/>
  <c r="BE369"/>
  <c i="24" r="BE215"/>
  <c r="BE330"/>
  <c r="BE344"/>
  <c r="BE387"/>
  <c r="BE415"/>
  <c r="BE451"/>
  <c r="BE553"/>
  <c r="BE657"/>
  <c r="BE662"/>
  <c r="BE674"/>
  <c r="BE677"/>
  <c i="25" r="BE223"/>
  <c r="BE276"/>
  <c r="BE470"/>
  <c r="BE539"/>
  <c r="BE591"/>
  <c i="28" r="BE121"/>
  <c r="BE189"/>
  <c r="BE197"/>
  <c i="30" r="BE125"/>
  <c i="31" r="BE160"/>
  <c r="BE178"/>
  <c r="BE207"/>
  <c r="BE211"/>
  <c i="2" r="BE451"/>
  <c i="3" r="BE128"/>
  <c r="BE237"/>
  <c i="4" r="BE230"/>
  <c r="BE344"/>
  <c r="BE383"/>
  <c i="5" r="BE154"/>
  <c r="BE230"/>
  <c r="BE287"/>
  <c r="BE331"/>
  <c r="BE372"/>
  <c r="BE416"/>
  <c r="BE420"/>
  <c r="BE427"/>
  <c i="6" r="BE144"/>
  <c r="BE179"/>
  <c i="7" r="J114"/>
  <c r="BE167"/>
  <c r="BE244"/>
  <c r="BE433"/>
  <c i="8" r="BE123"/>
  <c r="BE160"/>
  <c r="BE237"/>
  <c r="BE360"/>
  <c i="9" r="BE216"/>
  <c r="BE240"/>
  <c i="10" r="BE160"/>
  <c r="BE232"/>
  <c r="BE328"/>
  <c i="11" r="BE123"/>
  <c r="BE129"/>
  <c r="BE218"/>
  <c r="BE243"/>
  <c r="BE347"/>
  <c r="BE398"/>
  <c r="BE415"/>
  <c i="12" r="BE154"/>
  <c r="BE188"/>
  <c r="BE202"/>
  <c r="BE211"/>
  <c r="BE219"/>
  <c r="BE377"/>
  <c i="13" r="BE153"/>
  <c r="BE178"/>
  <c r="BE197"/>
  <c r="BE265"/>
  <c r="BE288"/>
  <c r="BE292"/>
  <c r="BE306"/>
  <c r="BE339"/>
  <c r="BE343"/>
  <c r="BE400"/>
  <c r="BE436"/>
  <c r="BE442"/>
  <c r="BE466"/>
  <c r="BE470"/>
  <c r="BE494"/>
  <c r="BE549"/>
  <c i="14" r="BE171"/>
  <c r="BE179"/>
  <c r="BE316"/>
  <c r="BE329"/>
  <c r="BE429"/>
  <c r="BE571"/>
  <c r="BE677"/>
  <c r="BE763"/>
  <c i="15" r="BE138"/>
  <c r="BE146"/>
  <c r="BE183"/>
  <c r="BE280"/>
  <c r="BE311"/>
  <c r="BE332"/>
  <c r="BE427"/>
  <c r="BE580"/>
  <c r="BE731"/>
  <c r="BE761"/>
  <c r="BE801"/>
  <c r="BE837"/>
  <c r="BE865"/>
  <c r="BE870"/>
  <c r="BE889"/>
  <c i="16" r="BE293"/>
  <c r="BE363"/>
  <c r="BE467"/>
  <c r="BE492"/>
  <c r="BE618"/>
  <c r="BE635"/>
  <c r="BE668"/>
  <c i="17" r="BE143"/>
  <c r="BE151"/>
  <c r="BE168"/>
  <c r="BE181"/>
  <c r="BE184"/>
  <c r="BE188"/>
  <c r="BE284"/>
  <c r="BE331"/>
  <c r="BE349"/>
  <c r="BE547"/>
  <c r="BE668"/>
  <c r="BE798"/>
  <c r="BE815"/>
  <c r="BE833"/>
  <c i="18" r="BE253"/>
  <c r="BE319"/>
  <c r="BE388"/>
  <c r="BE404"/>
  <c r="BE473"/>
  <c i="19" r="BE221"/>
  <c r="BE229"/>
  <c r="BE417"/>
  <c i="20" r="BE260"/>
  <c r="BE399"/>
  <c i="21" r="J89"/>
  <c r="BE172"/>
  <c r="BE320"/>
  <c r="BE324"/>
  <c r="BE336"/>
  <c r="BE351"/>
  <c r="BE510"/>
  <c r="BE518"/>
  <c i="22" r="BE225"/>
  <c r="BE380"/>
  <c r="BE424"/>
  <c r="BK502"/>
  <c r="J502"/>
  <c r="J106"/>
  <c i="23" r="BE198"/>
  <c r="BE273"/>
  <c r="BE298"/>
  <c r="BE372"/>
  <c r="BE396"/>
  <c r="BE401"/>
  <c r="BE411"/>
  <c r="BE446"/>
  <c r="BE457"/>
  <c r="BE475"/>
  <c r="BE480"/>
  <c r="BE516"/>
  <c r="BE532"/>
  <c r="BE539"/>
  <c r="BE543"/>
  <c r="BE547"/>
  <c r="BE558"/>
  <c i="24" r="BE149"/>
  <c r="BE156"/>
  <c r="BE166"/>
  <c r="BE199"/>
  <c r="BE282"/>
  <c r="BE373"/>
  <c r="BE533"/>
  <c r="BE538"/>
  <c r="BE542"/>
  <c r="BE629"/>
  <c r="BE702"/>
  <c r="BE716"/>
  <c r="BE788"/>
  <c i="25" r="BE331"/>
  <c r="BE361"/>
  <c r="BE611"/>
  <c r="BE618"/>
  <c r="BE628"/>
  <c i="26" r="BE130"/>
  <c r="BE187"/>
  <c i="27" r="BE170"/>
  <c i="28" r="BE143"/>
  <c r="BE167"/>
  <c r="BE187"/>
  <c r="BE195"/>
  <c r="BE201"/>
  <c i="30" r="BE129"/>
  <c r="BE142"/>
  <c r="BE160"/>
  <c i="31" r="BE230"/>
  <c i="2" r="BE134"/>
  <c r="BE180"/>
  <c r="BE406"/>
  <c r="BE464"/>
  <c r="BE552"/>
  <c r="BE559"/>
  <c i="3" r="BE175"/>
  <c r="BE201"/>
  <c r="BE228"/>
  <c r="BE243"/>
  <c r="BE278"/>
  <c r="BE350"/>
  <c i="4" r="BE319"/>
  <c r="BE326"/>
  <c r="BE376"/>
  <c r="BE390"/>
  <c i="5" r="BE123"/>
  <c r="BE296"/>
  <c r="BE359"/>
  <c i="7" r="BE137"/>
  <c r="BE240"/>
  <c r="BE270"/>
  <c r="BE321"/>
  <c r="BE370"/>
  <c r="BE393"/>
  <c r="BE424"/>
  <c i="8" r="BE296"/>
  <c r="BE302"/>
  <c r="BE305"/>
  <c r="BE317"/>
  <c i="9" r="BE126"/>
  <c r="BE166"/>
  <c i="13" r="BE404"/>
  <c r="BE475"/>
  <c r="BE516"/>
  <c r="BE545"/>
  <c r="BE566"/>
  <c i="14" r="BE233"/>
  <c r="BE270"/>
  <c r="BE340"/>
  <c r="BE397"/>
  <c r="BE433"/>
  <c r="BE443"/>
  <c r="BE460"/>
  <c r="BE482"/>
  <c r="BE546"/>
  <c r="BE549"/>
  <c r="BE562"/>
  <c r="BE598"/>
  <c r="BE619"/>
  <c r="BE624"/>
  <c r="BE629"/>
  <c r="BE659"/>
  <c r="BE718"/>
  <c r="BE727"/>
  <c r="BE731"/>
  <c r="BE734"/>
  <c r="BE745"/>
  <c i="15" r="BE283"/>
  <c r="BE326"/>
  <c r="BE347"/>
  <c r="BE529"/>
  <c r="BE565"/>
  <c r="BE584"/>
  <c r="BE861"/>
  <c r="BE874"/>
  <c r="BE1079"/>
  <c i="16" r="BE304"/>
  <c r="BE368"/>
  <c r="BE387"/>
  <c r="BE623"/>
  <c r="BK470"/>
  <c r="J470"/>
  <c r="J102"/>
  <c i="17" r="BE253"/>
  <c r="BE393"/>
  <c r="BE399"/>
  <c r="BE446"/>
  <c r="BE474"/>
  <c r="BE485"/>
  <c r="BE498"/>
  <c r="BE502"/>
  <c r="BE649"/>
  <c r="BE676"/>
  <c r="BE768"/>
  <c r="BE778"/>
  <c r="BE790"/>
  <c r="BE794"/>
  <c r="BE810"/>
  <c r="BE829"/>
  <c r="BE869"/>
  <c r="BE875"/>
  <c r="BE887"/>
  <c r="BE900"/>
  <c i="18" r="BE349"/>
  <c r="BE357"/>
  <c r="BE483"/>
  <c r="BE527"/>
  <c i="19" r="BE138"/>
  <c r="BE153"/>
  <c r="BE192"/>
  <c r="BE195"/>
  <c r="BE237"/>
  <c r="BE258"/>
  <c r="BE265"/>
  <c r="BE306"/>
  <c r="BE330"/>
  <c r="BE349"/>
  <c r="BE379"/>
  <c r="BE391"/>
  <c r="BE423"/>
  <c r="BE455"/>
  <c i="20" r="BE146"/>
  <c r="BE170"/>
  <c r="BE174"/>
  <c r="BE186"/>
  <c r="BE194"/>
  <c r="BE198"/>
  <c r="BE202"/>
  <c r="BE240"/>
  <c r="BE273"/>
  <c r="BE305"/>
  <c r="BE310"/>
  <c r="BE322"/>
  <c r="BE349"/>
  <c r="BE355"/>
  <c r="BE377"/>
  <c r="BE392"/>
  <c r="BE494"/>
  <c i="21" r="BE168"/>
  <c r="BE197"/>
  <c r="BE205"/>
  <c r="BE245"/>
  <c r="BE250"/>
  <c r="BE261"/>
  <c r="BE283"/>
  <c r="BE424"/>
  <c i="22" r="BE153"/>
  <c r="BE265"/>
  <c i="25" r="BE382"/>
  <c r="BE528"/>
  <c r="BE606"/>
  <c r="BE616"/>
  <c r="BE642"/>
  <c r="BE687"/>
  <c i="26" r="BE138"/>
  <c r="BE166"/>
  <c i="27" r="BE177"/>
  <c i="28" r="BE149"/>
  <c r="BE159"/>
  <c r="BE203"/>
  <c i="13" r="F37"/>
  <c i="1" r="BD106"/>
  <c i="4" r="F35"/>
  <c i="1" r="BB97"/>
  <c i="23" r="F37"/>
  <c i="1" r="BD116"/>
  <c i="26" r="F35"/>
  <c i="1" r="BB119"/>
  <c i="14" r="F35"/>
  <c i="1" r="BB107"/>
  <c i="29" r="F37"/>
  <c i="1" r="BD122"/>
  <c i="2" r="F34"/>
  <c i="1" r="BA95"/>
  <c i="7" r="F37"/>
  <c i="1" r="BD100"/>
  <c i="2" r="J34"/>
  <c i="1" r="AW95"/>
  <c i="14" r="F34"/>
  <c i="1" r="BA107"/>
  <c i="30" r="F34"/>
  <c i="1" r="BA123"/>
  <c i="31" r="J34"/>
  <c i="1" r="AW124"/>
  <c i="20" r="J34"/>
  <c i="1" r="AW113"/>
  <c i="27" r="F37"/>
  <c i="1" r="BD120"/>
  <c i="9" r="F36"/>
  <c i="1" r="BC102"/>
  <c i="24" r="J34"/>
  <c i="1" r="AW117"/>
  <c i="22" r="F34"/>
  <c i="1" r="BA115"/>
  <c i="4" r="F36"/>
  <c i="1" r="BC97"/>
  <c i="18" r="F35"/>
  <c i="1" r="BB111"/>
  <c i="4" r="F34"/>
  <c i="1" r="BA97"/>
  <c i="6" r="F34"/>
  <c i="1" r="BA99"/>
  <c i="29" r="F36"/>
  <c i="1" r="BC122"/>
  <c i="9" r="F35"/>
  <c i="1" r="BB102"/>
  <c i="5" r="F36"/>
  <c i="1" r="BC98"/>
  <c i="12" r="F37"/>
  <c i="1" r="BD105"/>
  <c i="13" r="F35"/>
  <c i="1" r="BB106"/>
  <c i="19" r="F36"/>
  <c i="1" r="BC112"/>
  <c i="19" r="F35"/>
  <c i="1" r="BB112"/>
  <c i="23" r="F36"/>
  <c i="1" r="BC116"/>
  <c i="17" r="F35"/>
  <c i="1" r="BB110"/>
  <c i="5" r="F34"/>
  <c i="1" r="BA98"/>
  <c i="25" r="F37"/>
  <c i="1" r="BD118"/>
  <c i="4" r="J34"/>
  <c i="1" r="AW97"/>
  <c i="23" r="F34"/>
  <c i="1" r="BA116"/>
  <c i="10" r="F37"/>
  <c i="1" r="BD103"/>
  <c i="25" r="F36"/>
  <c i="1" r="BC118"/>
  <c i="3" r="F37"/>
  <c i="1" r="BD96"/>
  <c i="28" r="J34"/>
  <c i="1" r="AW121"/>
  <c i="29" r="F35"/>
  <c i="1" r="BB122"/>
  <c i="22" r="J34"/>
  <c i="1" r="AW115"/>
  <c i="28" r="F34"/>
  <c i="1" r="BA121"/>
  <c i="18" r="F36"/>
  <c i="1" r="BC111"/>
  <c i="11" r="F34"/>
  <c i="1" r="BA104"/>
  <c i="31" r="F34"/>
  <c i="1" r="BA124"/>
  <c i="7" r="F35"/>
  <c i="1" r="BB100"/>
  <c i="17" r="F37"/>
  <c i="1" r="BD110"/>
  <c i="3" r="F34"/>
  <c i="1" r="BA96"/>
  <c i="20" r="F37"/>
  <c i="1" r="BD113"/>
  <c i="24" r="F34"/>
  <c i="1" r="BA117"/>
  <c i="10" r="F35"/>
  <c i="1" r="BB103"/>
  <c i="29" r="J34"/>
  <c i="1" r="AW122"/>
  <c i="5" r="J34"/>
  <c i="1" r="AW98"/>
  <c i="25" r="F35"/>
  <c i="1" r="BB118"/>
  <c i="17" r="F36"/>
  <c i="1" r="BC110"/>
  <c i="24" r="F37"/>
  <c i="1" r="BD117"/>
  <c i="8" r="F35"/>
  <c i="1" r="BB101"/>
  <c i="25" r="J34"/>
  <c i="1" r="AW118"/>
  <c i="13" r="F34"/>
  <c i="1" r="BA106"/>
  <c i="31" r="F36"/>
  <c i="1" r="BC124"/>
  <c i="27" r="F35"/>
  <c i="1" r="BB120"/>
  <c i="7" r="F34"/>
  <c i="1" r="BA100"/>
  <c i="15" r="F34"/>
  <c i="1" r="BA108"/>
  <c i="14" r="F37"/>
  <c i="1" r="BD107"/>
  <c i="20" r="F36"/>
  <c i="1" r="BC113"/>
  <c i="12" r="J34"/>
  <c i="1" r="AW105"/>
  <c i="14" r="F36"/>
  <c i="1" r="BC107"/>
  <c i="9" r="J34"/>
  <c i="1" r="AW102"/>
  <c i="26" r="F37"/>
  <c i="1" r="BD119"/>
  <c i="18" r="F37"/>
  <c i="1" r="BD111"/>
  <c i="21" r="F36"/>
  <c i="1" r="BC114"/>
  <c i="7" r="F36"/>
  <c i="1" r="BC100"/>
  <c i="28" r="F36"/>
  <c i="1" r="BC121"/>
  <c i="21" r="F34"/>
  <c i="1" r="BA114"/>
  <c i="18" r="J34"/>
  <c i="1" r="AW111"/>
  <c i="20" r="F35"/>
  <c i="1" r="BB113"/>
  <c i="23" r="J34"/>
  <c i="1" r="AW116"/>
  <c i="27" r="J34"/>
  <c i="1" r="AW120"/>
  <c i="9" r="F34"/>
  <c i="1" r="BA102"/>
  <c i="6" r="F36"/>
  <c i="1" r="BC99"/>
  <c i="5" r="F37"/>
  <c i="1" r="BD98"/>
  <c i="5" r="F35"/>
  <c i="1" r="BB98"/>
  <c i="6" r="F35"/>
  <c i="1" r="BB99"/>
  <c i="25" r="F34"/>
  <c i="1" r="BA118"/>
  <c i="30" r="F36"/>
  <c i="1" r="BC123"/>
  <c i="16" r="F35"/>
  <c i="1" r="BB109"/>
  <c i="9" r="F37"/>
  <c i="1" r="BD102"/>
  <c i="2" r="F37"/>
  <c i="1" r="BD95"/>
  <c i="7" r="J34"/>
  <c i="1" r="AW100"/>
  <c i="16" r="F37"/>
  <c i="1" r="BD109"/>
  <c i="10" r="F34"/>
  <c i="1" r="BA103"/>
  <c i="2" r="F35"/>
  <c i="1" r="BB95"/>
  <c i="16" r="F34"/>
  <c i="1" r="BA109"/>
  <c i="20" r="F34"/>
  <c i="1" r="BA113"/>
  <c i="16" r="F36"/>
  <c i="1" r="BC109"/>
  <c i="6" r="F37"/>
  <c i="1" r="BD99"/>
  <c i="17" r="F34"/>
  <c i="1" r="BA110"/>
  <c i="19" r="F34"/>
  <c i="1" r="BA112"/>
  <c i="8" r="F36"/>
  <c i="1" r="BC101"/>
  <c i="19" r="J34"/>
  <c i="1" r="AW112"/>
  <c i="22" r="F37"/>
  <c i="1" r="BD115"/>
  <c i="10" r="F36"/>
  <c i="1" r="BC103"/>
  <c i="24" r="F36"/>
  <c i="1" r="BC117"/>
  <c i="26" r="J34"/>
  <c i="1" r="AW119"/>
  <c i="30" r="F37"/>
  <c i="1" r="BD123"/>
  <c i="21" r="F37"/>
  <c i="1" r="BD114"/>
  <c i="3" r="J34"/>
  <c i="1" r="AW96"/>
  <c i="16" r="J34"/>
  <c i="1" r="AW109"/>
  <c i="18" r="F34"/>
  <c i="1" r="BA111"/>
  <c i="12" r="F35"/>
  <c i="1" r="BB105"/>
  <c i="30" r="F35"/>
  <c i="1" r="BB123"/>
  <c i="10" r="J34"/>
  <c i="1" r="AW103"/>
  <c i="23" r="F35"/>
  <c i="1" r="BB116"/>
  <c i="11" r="F36"/>
  <c i="1" r="BC104"/>
  <c i="19" r="F37"/>
  <c i="1" r="BD112"/>
  <c i="22" r="F36"/>
  <c i="1" r="BC115"/>
  <c i="12" r="F34"/>
  <c i="1" r="BA105"/>
  <c i="12" r="F36"/>
  <c i="1" r="BC105"/>
  <c i="3" r="F35"/>
  <c i="1" r="BB96"/>
  <c i="27" r="F36"/>
  <c i="1" r="BC120"/>
  <c i="11" r="F37"/>
  <c i="1" r="BD104"/>
  <c i="11" r="J34"/>
  <c i="1" r="AW104"/>
  <c i="15" r="J34"/>
  <c i="1" r="AW108"/>
  <c i="21" r="J34"/>
  <c i="1" r="AW114"/>
  <c i="27" r="F34"/>
  <c i="1" r="BA120"/>
  <c i="11" r="F35"/>
  <c i="1" r="BB104"/>
  <c i="26" r="F34"/>
  <c i="1" r="BA119"/>
  <c i="15" r="F37"/>
  <c i="1" r="BD108"/>
  <c i="30" r="J34"/>
  <c i="1" r="AW123"/>
  <c i="3" r="F36"/>
  <c i="1" r="BC96"/>
  <c i="29" r="F34"/>
  <c i="1" r="BA122"/>
  <c i="31" r="F35"/>
  <c i="1" r="BB124"/>
  <c i="14" r="J34"/>
  <c i="1" r="AW107"/>
  <c i="26" r="F36"/>
  <c i="1" r="BC119"/>
  <c i="17" r="J34"/>
  <c i="1" r="AW110"/>
  <c i="24" r="F35"/>
  <c i="1" r="BB117"/>
  <c i="15" r="F35"/>
  <c i="1" r="BB108"/>
  <c i="6" r="J34"/>
  <c i="1" r="AW99"/>
  <c i="4" r="F37"/>
  <c i="1" r="BD97"/>
  <c i="28" r="F35"/>
  <c i="1" r="BB121"/>
  <c i="13" r="J34"/>
  <c i="1" r="AW106"/>
  <c i="13" r="F36"/>
  <c i="1" r="BC106"/>
  <c i="8" r="F34"/>
  <c i="1" r="BA101"/>
  <c i="21" r="F35"/>
  <c i="1" r="BB114"/>
  <c i="22" r="F35"/>
  <c i="1" r="BB115"/>
  <c i="2" r="F36"/>
  <c i="1" r="BC95"/>
  <c i="28" r="F37"/>
  <c i="1" r="BD121"/>
  <c i="8" r="F37"/>
  <c i="1" r="BD101"/>
  <c i="31" r="F37"/>
  <c i="1" r="BD124"/>
  <c i="8" r="J34"/>
  <c i="1" r="AW101"/>
  <c i="15" r="F36"/>
  <c i="1" r="BC108"/>
  <c i="20" l="1" r="P128"/>
  <c r="P127"/>
  <c i="1" r="AU113"/>
  <c i="26" r="BK122"/>
  <c r="BK121"/>
  <c r="J121"/>
  <c r="J96"/>
  <c i="13" r="R129"/>
  <c r="R128"/>
  <c i="15" r="P132"/>
  <c r="P131"/>
  <c i="1" r="AU108"/>
  <c i="22" r="R129"/>
  <c r="R128"/>
  <c i="7" r="P120"/>
  <c i="1" r="AU100"/>
  <c i="16" r="T666"/>
  <c r="T662"/>
  <c r="T622"/>
  <c r="T498"/>
  <c r="T132"/>
  <c r="T131"/>
  <c i="14" r="P657"/>
  <c r="P439"/>
  <c i="6" r="P121"/>
  <c r="P120"/>
  <c i="1" r="AU99"/>
  <c i="12" r="T129"/>
  <c r="T128"/>
  <c i="17" r="R133"/>
  <c r="R132"/>
  <c i="10" r="R121"/>
  <c r="R120"/>
  <c i="26" r="P122"/>
  <c r="P121"/>
  <c i="1" r="AU119"/>
  <c i="14" r="P132"/>
  <c r="P131"/>
  <c i="1" r="AU107"/>
  <c i="18" r="BK128"/>
  <c r="BK127"/>
  <c r="J127"/>
  <c i="23" r="R519"/>
  <c r="R515"/>
  <c r="R130"/>
  <c r="R129"/>
  <c i="3" r="T259"/>
  <c i="17" r="P771"/>
  <c r="P767"/>
  <c r="P734"/>
  <c r="P580"/>
  <c r="P133"/>
  <c r="P132"/>
  <c i="1" r="AU110"/>
  <c i="23" r="T130"/>
  <c r="T129"/>
  <c i="21" r="P129"/>
  <c r="P128"/>
  <c i="1" r="AU114"/>
  <c i="13" r="P519"/>
  <c r="P302"/>
  <c r="P129"/>
  <c r="P128"/>
  <c i="1" r="AU106"/>
  <c i="18" r="P128"/>
  <c r="P127"/>
  <c i="1" r="AU111"/>
  <c i="3" r="R126"/>
  <c i="9" r="T121"/>
  <c r="T120"/>
  <c i="4" r="R121"/>
  <c r="R120"/>
  <c i="12" r="P129"/>
  <c r="P128"/>
  <c i="1" r="AU105"/>
  <c i="14" r="R132"/>
  <c r="R131"/>
  <c i="3" r="BK126"/>
  <c i="25" r="P133"/>
  <c r="P132"/>
  <c i="1" r="AU118"/>
  <c i="24" r="T132"/>
  <c r="T131"/>
  <c r="P132"/>
  <c r="P131"/>
  <c i="1" r="AU117"/>
  <c i="7" r="R120"/>
  <c i="21" r="R129"/>
  <c r="R128"/>
  <c i="4" r="BK121"/>
  <c r="J121"/>
  <c r="J97"/>
  <c i="20" r="BK128"/>
  <c r="BK127"/>
  <c r="J127"/>
  <c r="J96"/>
  <c i="13" r="BK519"/>
  <c r="J519"/>
  <c r="J106"/>
  <c i="10" r="T121"/>
  <c r="T120"/>
  <c i="11" r="T120"/>
  <c i="25" r="R133"/>
  <c r="R132"/>
  <c i="16" r="P132"/>
  <c r="P131"/>
  <c i="1" r="AU109"/>
  <c i="26" r="R122"/>
  <c r="R121"/>
  <c i="18" r="R128"/>
  <c r="R127"/>
  <c i="24" r="R132"/>
  <c r="R131"/>
  <c i="31" r="R122"/>
  <c r="R121"/>
  <c i="2" r="P121"/>
  <c r="P120"/>
  <c i="1" r="AU95"/>
  <c i="25" r="T133"/>
  <c r="T132"/>
  <c i="27" r="R121"/>
  <c r="R120"/>
  <c i="2" r="T121"/>
  <c r="T120"/>
  <c i="3" r="P126"/>
  <c i="19" r="T128"/>
  <c r="T127"/>
  <c i="13" r="T129"/>
  <c r="T128"/>
  <c i="18" r="T128"/>
  <c r="T127"/>
  <c i="3" r="R259"/>
  <c i="23" r="P130"/>
  <c r="P129"/>
  <c i="1" r="AU116"/>
  <c i="19" r="R128"/>
  <c r="R127"/>
  <c i="12" r="R483"/>
  <c r="R297"/>
  <c i="11" r="P121"/>
  <c r="P120"/>
  <c i="1" r="AU104"/>
  <c i="5" r="R120"/>
  <c r="T121"/>
  <c r="T120"/>
  <c i="3" r="T125"/>
  <c i="19" r="P128"/>
  <c r="P127"/>
  <c i="1" r="AU112"/>
  <c i="9" r="R121"/>
  <c r="R120"/>
  <c i="17" r="T771"/>
  <c r="T767"/>
  <c r="T734"/>
  <c r="T580"/>
  <c r="T133"/>
  <c r="T132"/>
  <c i="22" r="T129"/>
  <c r="T128"/>
  <c i="14" r="T657"/>
  <c r="T439"/>
  <c r="T132"/>
  <c r="T131"/>
  <c i="7" r="BK121"/>
  <c r="BK120"/>
  <c r="J120"/>
  <c r="J96"/>
  <c i="21" r="T129"/>
  <c r="T128"/>
  <c i="15" r="BK932"/>
  <c r="J932"/>
  <c r="J107"/>
  <c i="6" r="T121"/>
  <c r="T120"/>
  <c i="15" r="T932"/>
  <c r="T928"/>
  <c r="T132"/>
  <c r="T131"/>
  <c r="R932"/>
  <c r="R928"/>
  <c r="R132"/>
  <c r="R131"/>
  <c i="12" r="R129"/>
  <c r="R128"/>
  <c i="11" r="R121"/>
  <c r="R120"/>
  <c i="31" r="P122"/>
  <c r="P121"/>
  <c i="1" r="AU124"/>
  <c i="20" r="R128"/>
  <c r="R127"/>
  <c i="8" r="P121"/>
  <c r="P120"/>
  <c i="1" r="AU101"/>
  <c i="16" r="R666"/>
  <c r="R662"/>
  <c r="R622"/>
  <c r="R498"/>
  <c r="R132"/>
  <c r="R131"/>
  <c i="20" r="T128"/>
  <c r="T127"/>
  <c i="5" r="P120"/>
  <c i="1" r="AU98"/>
  <c i="3" r="P259"/>
  <c i="22" r="P129"/>
  <c r="P128"/>
  <c i="1" r="AU115"/>
  <c i="13" r="BK302"/>
  <c r="J302"/>
  <c r="J103"/>
  <c i="12" r="BK438"/>
  <c r="J438"/>
  <c r="J104"/>
  <c i="2" r="BK121"/>
  <c r="J121"/>
  <c r="J97"/>
  <c i="21" r="BK521"/>
  <c r="J521"/>
  <c r="J107"/>
  <c i="22" r="BK129"/>
  <c r="J129"/>
  <c r="J97"/>
  <c i="5" r="BK121"/>
  <c r="J121"/>
  <c r="J97"/>
  <c i="13" r="J520"/>
  <c r="J107"/>
  <c i="17" r="BK771"/>
  <c r="J771"/>
  <c r="J108"/>
  <c i="19" r="BK491"/>
  <c r="J491"/>
  <c r="J105"/>
  <c i="29" r="BK117"/>
  <c r="J117"/>
  <c r="J96"/>
  <c i="11" r="BK121"/>
  <c r="BK120"/>
  <c r="J120"/>
  <c r="J96"/>
  <c i="13" r="J130"/>
  <c r="J98"/>
  <c i="20" r="J467"/>
  <c r="J107"/>
  <c i="3" r="J127"/>
  <c r="J98"/>
  <c i="4" r="J122"/>
  <c r="J98"/>
  <c i="18" r="J129"/>
  <c r="J98"/>
  <c i="24" r="BK665"/>
  <c r="J665"/>
  <c r="J108"/>
  <c r="BK132"/>
  <c r="BK131"/>
  <c r="J131"/>
  <c r="J96"/>
  <c i="25" r="BK133"/>
  <c r="J133"/>
  <c r="J97"/>
  <c i="16" r="BK666"/>
  <c r="J666"/>
  <c r="J107"/>
  <c i="23" r="J520"/>
  <c r="J108"/>
  <c i="25" r="BK776"/>
  <c r="J776"/>
  <c r="J109"/>
  <c i="31" r="BK122"/>
  <c r="BK121"/>
  <c r="J121"/>
  <c i="20" r="J129"/>
  <c r="J98"/>
  <c i="23" r="BK130"/>
  <c r="BK129"/>
  <c r="J129"/>
  <c i="7" r="J122"/>
  <c r="J98"/>
  <c i="12" r="J130"/>
  <c r="J98"/>
  <c i="14" r="BK657"/>
  <c r="J657"/>
  <c r="J107"/>
  <c i="15" r="J933"/>
  <c r="J108"/>
  <c i="17" r="J134"/>
  <c r="J98"/>
  <c i="30" r="BK117"/>
  <c r="J117"/>
  <c r="J96"/>
  <c i="3" r="BK259"/>
  <c r="J259"/>
  <c r="J103"/>
  <c i="9" r="BK121"/>
  <c r="BK120"/>
  <c r="J120"/>
  <c i="12" r="J484"/>
  <c r="J107"/>
  <c i="26" r="J123"/>
  <c r="J98"/>
  <c i="28" r="BK117"/>
  <c r="J117"/>
  <c i="8" r="BK121"/>
  <c r="J121"/>
  <c r="J97"/>
  <c i="10" r="BK121"/>
  <c r="BK120"/>
  <c r="J120"/>
  <c r="J96"/>
  <c i="27" r="BK121"/>
  <c r="BK120"/>
  <c r="J120"/>
  <c r="J96"/>
  <c i="6" r="BK121"/>
  <c r="J121"/>
  <c r="J97"/>
  <c i="28" r="J33"/>
  <c i="1" r="AV121"/>
  <c r="AT121"/>
  <c i="9" r="J33"/>
  <c i="1" r="AV102"/>
  <c r="AT102"/>
  <c i="17" r="F33"/>
  <c i="1" r="AZ110"/>
  <c i="30" r="J33"/>
  <c i="1" r="AV123"/>
  <c r="AT123"/>
  <c i="9" r="F33"/>
  <c i="1" r="AZ102"/>
  <c i="13" r="F33"/>
  <c i="1" r="AZ106"/>
  <c i="22" r="J33"/>
  <c i="1" r="AV115"/>
  <c r="AT115"/>
  <c i="25" r="F33"/>
  <c i="1" r="AZ118"/>
  <c i="19" r="J33"/>
  <c i="1" r="AV112"/>
  <c r="AT112"/>
  <c i="7" r="F33"/>
  <c i="1" r="AZ100"/>
  <c i="20" r="J33"/>
  <c i="1" r="AV113"/>
  <c r="AT113"/>
  <c i="31" r="J33"/>
  <c i="1" r="AV124"/>
  <c r="AT124"/>
  <c i="6" r="J33"/>
  <c i="1" r="AV99"/>
  <c r="AT99"/>
  <c i="26" r="F33"/>
  <c i="1" r="AZ119"/>
  <c i="19" r="F33"/>
  <c i="1" r="AZ112"/>
  <c i="5" r="J33"/>
  <c i="1" r="AV98"/>
  <c r="AT98"/>
  <c i="2" r="J33"/>
  <c i="1" r="AV95"/>
  <c r="AT95"/>
  <c i="14" r="J33"/>
  <c i="1" r="AV107"/>
  <c r="AT107"/>
  <c i="22" r="F33"/>
  <c i="1" r="AZ115"/>
  <c i="15" r="F33"/>
  <c i="1" r="AZ108"/>
  <c i="18" r="F33"/>
  <c i="1" r="AZ111"/>
  <c i="13" r="J33"/>
  <c i="1" r="AV106"/>
  <c r="AT106"/>
  <c i="4" r="F33"/>
  <c i="1" r="AZ97"/>
  <c i="4" r="J33"/>
  <c i="1" r="AV97"/>
  <c r="AT97"/>
  <c i="11" r="J33"/>
  <c i="1" r="AV104"/>
  <c r="AT104"/>
  <c i="29" r="F33"/>
  <c i="1" r="AZ122"/>
  <c i="25" r="J33"/>
  <c i="1" r="AV118"/>
  <c r="AT118"/>
  <c i="26" r="J33"/>
  <c i="1" r="AV119"/>
  <c r="AT119"/>
  <c i="24" r="J33"/>
  <c i="1" r="AV117"/>
  <c r="AT117"/>
  <c i="27" r="J33"/>
  <c i="1" r="AV120"/>
  <c r="AT120"/>
  <c i="5" r="F33"/>
  <c i="1" r="AZ98"/>
  <c i="27" r="F33"/>
  <c i="1" r="AZ120"/>
  <c i="3" r="F33"/>
  <c i="1" r="AZ96"/>
  <c i="15" r="J33"/>
  <c i="1" r="AV108"/>
  <c r="AT108"/>
  <c i="18" r="J30"/>
  <c i="1" r="AG111"/>
  <c i="9" r="J30"/>
  <c i="1" r="AG102"/>
  <c r="AN102"/>
  <c i="31" r="F33"/>
  <c i="1" r="AZ124"/>
  <c i="21" r="J33"/>
  <c i="1" r="AV114"/>
  <c r="AT114"/>
  <c i="30" r="F33"/>
  <c i="1" r="AZ123"/>
  <c i="23" r="J33"/>
  <c i="1" r="AV116"/>
  <c r="AT116"/>
  <c i="12" r="F33"/>
  <c i="1" r="AZ105"/>
  <c i="16" r="J33"/>
  <c i="1" r="AV109"/>
  <c r="AT109"/>
  <c i="23" r="J30"/>
  <c i="1" r="AG116"/>
  <c r="AN116"/>
  <c i="21" r="F33"/>
  <c i="1" r="AZ114"/>
  <c r="BB94"/>
  <c r="W31"/>
  <c i="18" r="J33"/>
  <c i="1" r="AV111"/>
  <c r="AT111"/>
  <c i="20" r="F33"/>
  <c i="1" r="AZ113"/>
  <c i="12" r="J33"/>
  <c i="1" r="AV105"/>
  <c r="AT105"/>
  <c r="BA94"/>
  <c r="W30"/>
  <c i="2" r="F33"/>
  <c i="1" r="AZ95"/>
  <c i="16" r="F33"/>
  <c i="1" r="AZ109"/>
  <c i="31" r="J30"/>
  <c i="1" r="AG124"/>
  <c r="AN124"/>
  <c i="6" r="F33"/>
  <c i="1" r="AZ99"/>
  <c i="17" r="J33"/>
  <c i="1" r="AV110"/>
  <c r="AT110"/>
  <c r="BC94"/>
  <c r="W32"/>
  <c i="11" r="F33"/>
  <c i="1" r="AZ104"/>
  <c i="28" r="F33"/>
  <c i="1" r="AZ121"/>
  <c i="8" r="F33"/>
  <c i="1" r="AZ101"/>
  <c i="24" r="F33"/>
  <c i="1" r="AZ117"/>
  <c i="3" r="J33"/>
  <c i="1" r="AV96"/>
  <c r="AT96"/>
  <c i="28" r="J30"/>
  <c i="1" r="AG121"/>
  <c r="AN121"/>
  <c i="10" r="F33"/>
  <c i="1" r="AZ103"/>
  <c r="BD94"/>
  <c r="W33"/>
  <c i="10" r="J33"/>
  <c i="1" r="AV103"/>
  <c r="AT103"/>
  <c i="14" r="F33"/>
  <c i="1" r="AZ107"/>
  <c i="7" r="J33"/>
  <c i="1" r="AV100"/>
  <c r="AT100"/>
  <c i="29" r="J33"/>
  <c i="1" r="AV122"/>
  <c r="AT122"/>
  <c i="8" r="J33"/>
  <c i="1" r="AV101"/>
  <c r="AT101"/>
  <c i="23" r="F33"/>
  <c i="1" r="AZ116"/>
  <c i="3" l="1" r="P125"/>
  <c i="1" r="AU96"/>
  <c i="3" r="R125"/>
  <c r="BK125"/>
  <c r="J125"/>
  <c i="18" r="J39"/>
  <c i="23" r="J39"/>
  <c i="31" r="J39"/>
  <c i="28" r="J39"/>
  <c i="9" r="J39"/>
  <c i="13" r="BK129"/>
  <c r="J129"/>
  <c r="J97"/>
  <c i="14" r="BK439"/>
  <c r="J439"/>
  <c r="J104"/>
  <c i="18" r="J128"/>
  <c r="J97"/>
  <c i="21" r="BK517"/>
  <c r="J517"/>
  <c r="J106"/>
  <c i="22" r="BK128"/>
  <c r="J128"/>
  <c r="J96"/>
  <c i="31" r="J96"/>
  <c i="23" r="J96"/>
  <c i="16" r="BK662"/>
  <c r="J662"/>
  <c r="J106"/>
  <c i="12" r="BK297"/>
  <c r="J297"/>
  <c r="J103"/>
  <c i="17" r="BK767"/>
  <c r="J767"/>
  <c r="J107"/>
  <c i="10" r="J121"/>
  <c r="J97"/>
  <c i="18" r="J96"/>
  <c i="28" r="J96"/>
  <c i="31" r="J122"/>
  <c r="J97"/>
  <c i="20" r="J128"/>
  <c r="J97"/>
  <c i="26" r="J122"/>
  <c r="J97"/>
  <c i="27" r="J121"/>
  <c r="J97"/>
  <c i="3" r="J126"/>
  <c r="J97"/>
  <c i="7" r="J121"/>
  <c r="J97"/>
  <c i="9" r="J96"/>
  <c r="J121"/>
  <c r="J97"/>
  <c i="11" r="J121"/>
  <c r="J97"/>
  <c i="5" r="BK120"/>
  <c r="J120"/>
  <c r="J96"/>
  <c i="23" r="J130"/>
  <c r="J97"/>
  <c i="8" r="BK120"/>
  <c r="J120"/>
  <c i="6" r="BK120"/>
  <c r="J120"/>
  <c r="J96"/>
  <c i="24" r="J132"/>
  <c r="J97"/>
  <c i="25" r="BK132"/>
  <c r="J132"/>
  <c r="J96"/>
  <c i="2" r="BK120"/>
  <c r="J120"/>
  <c i="4" r="BK120"/>
  <c r="J120"/>
  <c r="J96"/>
  <c i="19" r="BK487"/>
  <c r="J487"/>
  <c r="J104"/>
  <c i="15" r="BK928"/>
  <c r="J928"/>
  <c r="J106"/>
  <c i="1" r="AN111"/>
  <c i="3" r="J30"/>
  <c i="1" r="AG96"/>
  <c r="AN96"/>
  <c r="AU94"/>
  <c i="30" r="J30"/>
  <c i="1" r="AG123"/>
  <c r="AN123"/>
  <c i="2" r="J30"/>
  <c i="1" r="AG95"/>
  <c r="AN95"/>
  <c i="26" r="J30"/>
  <c i="1" r="AG119"/>
  <c r="AN119"/>
  <c i="29" r="J30"/>
  <c i="1" r="AG122"/>
  <c r="AN122"/>
  <c r="AZ94"/>
  <c r="W29"/>
  <c r="AW94"/>
  <c r="AK30"/>
  <c i="8" r="J30"/>
  <c i="1" r="AG101"/>
  <c r="AN101"/>
  <c i="20" r="J30"/>
  <c i="1" r="AG113"/>
  <c r="AN113"/>
  <c i="24" r="J30"/>
  <c i="1" r="AG117"/>
  <c r="AN117"/>
  <c i="7" r="J30"/>
  <c i="1" r="AG100"/>
  <c r="AN100"/>
  <c r="AY94"/>
  <c i="27" r="J30"/>
  <c i="1" r="AG120"/>
  <c r="AN120"/>
  <c i="10" r="J30"/>
  <c i="1" r="AG103"/>
  <c r="AN103"/>
  <c i="11" r="J30"/>
  <c i="1" r="AG104"/>
  <c r="AN104"/>
  <c r="AX94"/>
  <c i="2" l="1" r="J96"/>
  <c i="26" r="J39"/>
  <c i="16" r="BK622"/>
  <c r="J622"/>
  <c r="J105"/>
  <c i="29" r="J39"/>
  <c i="12" r="BK129"/>
  <c r="BK128"/>
  <c r="J128"/>
  <c r="J96"/>
  <c i="2" r="J39"/>
  <c i="8" r="J96"/>
  <c i="13" r="BK128"/>
  <c r="J128"/>
  <c r="J96"/>
  <c i="24" r="J39"/>
  <c i="20" r="J39"/>
  <c i="27" r="J39"/>
  <c i="19" r="BK128"/>
  <c r="BK127"/>
  <c r="J127"/>
  <c i="3" r="J96"/>
  <c i="8" r="J39"/>
  <c i="3" r="J39"/>
  <c i="17" r="BK734"/>
  <c r="J734"/>
  <c r="J106"/>
  <c i="11" r="J39"/>
  <c i="21" r="BK129"/>
  <c r="J129"/>
  <c r="J97"/>
  <c i="14" r="BK132"/>
  <c r="BK131"/>
  <c r="J131"/>
  <c i="7" r="J39"/>
  <c i="15" r="BK132"/>
  <c r="BK131"/>
  <c r="J131"/>
  <c r="J96"/>
  <c i="10" r="J39"/>
  <c i="30" r="J39"/>
  <c i="5" r="J30"/>
  <c i="1" r="AG98"/>
  <c r="AN98"/>
  <c i="4" r="J30"/>
  <c i="1" r="AG97"/>
  <c r="AN97"/>
  <c i="19" r="J30"/>
  <c i="1" r="AG112"/>
  <c r="AN112"/>
  <c r="AV94"/>
  <c r="AK29"/>
  <c i="25" r="J30"/>
  <c i="1" r="AG118"/>
  <c r="AN118"/>
  <c i="6" r="J30"/>
  <c i="1" r="AG99"/>
  <c r="AN99"/>
  <c i="14" r="J30"/>
  <c i="1" r="AG107"/>
  <c r="AN107"/>
  <c i="22" r="J30"/>
  <c i="1" r="AG115"/>
  <c r="AN115"/>
  <c i="5" l="1" r="J39"/>
  <c i="17" r="BK580"/>
  <c r="J580"/>
  <c r="J105"/>
  <c i="14" r="J96"/>
  <c i="19" r="J96"/>
  <c i="12" r="J129"/>
  <c r="J97"/>
  <c i="14" r="J132"/>
  <c r="J97"/>
  <c r="J39"/>
  <c i="21" r="BK128"/>
  <c r="J128"/>
  <c r="J96"/>
  <c i="22" r="J39"/>
  <c i="19" r="J39"/>
  <c i="16" r="BK498"/>
  <c r="J498"/>
  <c r="J104"/>
  <c i="4" r="J39"/>
  <c i="6" r="J39"/>
  <c i="15" r="J132"/>
  <c r="J97"/>
  <c i="25" r="J39"/>
  <c i="19" r="J128"/>
  <c r="J97"/>
  <c i="15" r="J30"/>
  <c i="1" r="AG108"/>
  <c r="AN108"/>
  <c i="12" r="J30"/>
  <c i="1" r="AG105"/>
  <c r="AN105"/>
  <c i="13" r="J30"/>
  <c i="1" r="AG106"/>
  <c r="AN106"/>
  <c r="AT94"/>
  <c i="13" l="1" r="J39"/>
  <c i="15" r="J39"/>
  <c i="17" r="BK133"/>
  <c r="J133"/>
  <c r="J97"/>
  <c i="16" r="BK132"/>
  <c r="J132"/>
  <c r="J97"/>
  <c i="12" r="J39"/>
  <c i="21" r="J30"/>
  <c i="1" r="AG114"/>
  <c r="AN114"/>
  <c i="17" l="1" r="BK132"/>
  <c r="J132"/>
  <c r="J96"/>
  <c i="16" r="BK131"/>
  <c r="J131"/>
  <c i="21" r="J39"/>
  <c i="16" r="J30"/>
  <c i="1" r="AG109"/>
  <c r="AN109"/>
  <c i="16" l="1" r="J96"/>
  <c r="J39"/>
  <c i="17" r="J30"/>
  <c i="1" r="AG110"/>
  <c r="AN110"/>
  <c i="17" l="1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<sst xmlns="http://schemas.openxmlformats.org/spreadsheetml/2006/main">
  <si>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</si>
  <si>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</si>
  <si>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</si>
  <si>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</si>
  <si>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</si>
  <si>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{2dfe06e6-dc71-443e-9dd0-91df85f9297f}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</si>
  <si>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</si>
  <si>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</si>
  <si>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</si>
  <si>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</si>
  <si>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</si>
  <si>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</si>
  <si>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</si>
  <si>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</si>
  <si>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635230070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</si>
  <si>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</si>
  <si>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</si>
  <si>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Cyklická obnova trati v úseku Vsetín – Horní Lideč</t>
  </si>
  <si>
    <t>KSO:</t>
  </si>
  <si>
    <t>CC-CZ:</t>
  </si>
  <si>
    <t>Místo:</t>
  </si>
  <si>
    <t>Vsetín - Horní Lideč</t>
  </si>
  <si>
    <t>Datum:</t>
  </si>
  <si>
    <t>20. 11. 2025</t>
  </si>
  <si>
    <t>Zadavatel:</t>
  </si>
  <si>
    <t>IČ:</t>
  </si>
  <si>
    <t>70994234</t>
  </si>
  <si>
    <t>Správa železnic s.o.</t>
  </si>
  <si>
    <t>DIČ:</t>
  </si>
  <si>
    <t>CZ70994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</si>
  <si>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</si>
  <si>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</si>
  <si>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</si>
  <si>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</si>
  <si>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</si>
  <si>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</si>
  <si>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</si>
  <si>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</si>
  <si>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</si>
  <si>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</si>
  <si>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</si>
  <si>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</si>
  <si>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</si>
  <si>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</si>
  <si>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</si>
  <si>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</si>
  <si>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</si>
  <si>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</si>
  <si>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</si>
  <si>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</si>
  <si>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</si>
  <si>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</si>
  <si>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</si>
  <si>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</si>
  <si>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</si>
  <si>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</si>
  <si>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</si>
  <si>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</si>
  <si>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</si>
  <si>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</si>
  <si>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</si>
  <si>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</si>
  <si>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</si>
  <si>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</si>
  <si>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</si>
  <si>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</si>
  <si>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</si>
  <si>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</si>
  <si>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</si>
  <si>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</si>
  <si>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</si>
  <si>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</si>
  <si>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</si>
  <si>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</si>
  <si>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</si>
  <si>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</si>
  <si>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</si>
  <si>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</si>
  <si>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</si>
  <si>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</si>
  <si>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</si>
  <si>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</si>
  <si>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SO111.11.01</t>
  </si>
  <si>
    <t>Horní Lideč - Valašská Polanka, kolejový svršek</t>
  </si>
  <si>
    <t>STA</t>
  </si>
  <si>
    <t>1</t>
  </si>
  <si>
    <t>{9d83d2e2-c706-4584-ac22-9c24253d9521}</t>
  </si>
  <si>
    <t>2</t>
  </si>
  <si>
    <t>SO111.11.01 (ÚRS)</t>
  </si>
  <si>
    <t>{e776b0ed-e88d-4607-9b78-b4b041ff0003}</t>
  </si>
  <si>
    <t>SO112.11.01</t>
  </si>
  <si>
    <t>Horní Lideč - Valašská Polanka, kolejový spodek</t>
  </si>
  <si>
    <t>{f6a24528-6f3c-40dd-b762-6cf358ef64dc}</t>
  </si>
  <si>
    <t>SO111.12.01</t>
  </si>
  <si>
    <t>ŽST Valašská Polanka, kolejový svršek</t>
  </si>
  <si>
    <t>{bb1efc1f-a113-4ba8-89bf-9f5db8d6b623}</t>
  </si>
  <si>
    <t>SO112.12.01</t>
  </si>
  <si>
    <t>ŽST Valašská Polanka, kolejový spodek</t>
  </si>
  <si>
    <t>{332df310-43c1-43dc-84a3-fda2e2b7a295}</t>
  </si>
  <si>
    <t>SO111.13.01</t>
  </si>
  <si>
    <t>Valašská Polanka - Vsetín, kolejový svršek</t>
  </si>
  <si>
    <t>{a8c4d180-437b-4092-82a8-1919c92c77cd}</t>
  </si>
  <si>
    <t>SO112.13.01</t>
  </si>
  <si>
    <t>Valašská Polanka - Vsetín, kolejový spodek</t>
  </si>
  <si>
    <t>{1cf17982-bdd7-4dfe-b628-a6f2eb07aae4}</t>
  </si>
  <si>
    <t>SO115.10.01</t>
  </si>
  <si>
    <t>Horní Lideč - Vsetín, výstroj trati</t>
  </si>
  <si>
    <t>{25df5520-2eb4-4ed8-957d-83dc722b482b}</t>
  </si>
  <si>
    <t>SO121.11.01</t>
  </si>
  <si>
    <t>Zast. Lužná u Vsetína, nástupiště</t>
  </si>
  <si>
    <t>{6c9e0132-6bc2-49f4-b9ee-46bb5b25d38a}</t>
  </si>
  <si>
    <t>SO121.13.01</t>
  </si>
  <si>
    <t>Zast. Leskovec, nástupiště</t>
  </si>
  <si>
    <t>{46246694-c03a-46ca-94e8-09bab4bf9071}</t>
  </si>
  <si>
    <t>SO141.11.01</t>
  </si>
  <si>
    <t>Horní Lideč - Valašská Polanka, most v km 21.684</t>
  </si>
  <si>
    <t>{14127ce4-9559-4a04-86cd-1e595a458b4d}</t>
  </si>
  <si>
    <t>SO141.11.02</t>
  </si>
  <si>
    <t>Horní Lideč - Valašská Polanka, most v km 22.399</t>
  </si>
  <si>
    <t>{5d40e2e9-c713-4745-a929-42c27f173a02}</t>
  </si>
  <si>
    <t>SO141.11.03</t>
  </si>
  <si>
    <t>Horní Lideč - Valašská Polanka, most v km 22.791</t>
  </si>
  <si>
    <t>{bf8e41e8-9565-40ce-b79d-abc72045e3b3}</t>
  </si>
  <si>
    <t>SO141.13.02</t>
  </si>
  <si>
    <t>Valašská Polanka - Vsetín, most v km 30.084</t>
  </si>
  <si>
    <t>{b4fceae6-b041-4933-8726-0e2fa92d603c}</t>
  </si>
  <si>
    <t>SO141.13.03</t>
  </si>
  <si>
    <t>Horní Lideč - Valašská Polanka, most v km 30.324</t>
  </si>
  <si>
    <t>{9fc4aaac-94de-4310-9e83-f2a1af41f248}</t>
  </si>
  <si>
    <t>SO141.13.04</t>
  </si>
  <si>
    <t>Valašská Polanka - Vsetín, most v km 32.469</t>
  </si>
  <si>
    <t>{88f72927-a3db-49e0-822b-ee98b0ea7ad2}</t>
  </si>
  <si>
    <t>SO142.11.01</t>
  </si>
  <si>
    <t>Horní Lideč - Valašská Polanka, propustek v km 23.122</t>
  </si>
  <si>
    <t>{8733c7b5-32ac-4f18-998f-9fdfc6070b31}</t>
  </si>
  <si>
    <t>SO142.11.02</t>
  </si>
  <si>
    <t>Horní Lideč - Valašská Polanka, propustek v km 24.095</t>
  </si>
  <si>
    <t>{b244b581-8889-4b76-a9f6-5c711f799562}</t>
  </si>
  <si>
    <t>SO142.11.03</t>
  </si>
  <si>
    <t>Horní Lideč - Valašská Polanka, propustek v km 27.621</t>
  </si>
  <si>
    <t>{364fd141-e810-4c61-936c-461e73b3d5b0}</t>
  </si>
  <si>
    <t>SO142.11.04</t>
  </si>
  <si>
    <t>Horní Lideč - Valašská Polanka, propustek v km 27.909</t>
  </si>
  <si>
    <t>{3f0001f9-6ce3-40ee-8432-4b5ef6065e87}</t>
  </si>
  <si>
    <t>SO142.13.01</t>
  </si>
  <si>
    <t>Valašská Polanka - Vsetín, propustek v km 30.751</t>
  </si>
  <si>
    <t>{e7e45c00-8b33-4f3d-8d12-720e97b5d500}</t>
  </si>
  <si>
    <t>SO142.13.02</t>
  </si>
  <si>
    <t>Valašská Polanka - Vsetín, propustek v km 30.994</t>
  </si>
  <si>
    <t>{6f2fe633-3637-45a8-9c63-d6058bbe1e62}</t>
  </si>
  <si>
    <t>SO141.11.04</t>
  </si>
  <si>
    <t>Horní Lideč - Valašská Polanka, most v km 27.354</t>
  </si>
  <si>
    <t>{d37496c7-7a98-471f-add6-3a79716c9a8a}</t>
  </si>
  <si>
    <t>SO141.13.01</t>
  </si>
  <si>
    <t>Valašská Polanka - Vsetín, most v km 29,724</t>
  </si>
  <si>
    <t>{cf0ea1a4-96ca-4713-97a8-3de1b2d331e7}</t>
  </si>
  <si>
    <t>SO144.11.01 (ÚRS)</t>
  </si>
  <si>
    <t>Horní Lideč - Valašská Polanka, zárubní zeď km 21,960 – 22,150</t>
  </si>
  <si>
    <t>{9272d19a-d206-4d6d-bc3b-59f8362093cd}</t>
  </si>
  <si>
    <t>SO144.11.01</t>
  </si>
  <si>
    <t>{5b14ae1b-f475-4380-9f7f-92d2d36186ea}</t>
  </si>
  <si>
    <t>SO840.00.01</t>
  </si>
  <si>
    <t>Náhradní výsadba</t>
  </si>
  <si>
    <t>{d00da467-f0c1-44f6-b901-babdb9128150}</t>
  </si>
  <si>
    <t>SO820.00.01</t>
  </si>
  <si>
    <t>Kácení zeleně</t>
  </si>
  <si>
    <t>{0e70e738-eae6-49e1-9442-cbafc7e029e7}</t>
  </si>
  <si>
    <t>VON-K</t>
  </si>
  <si>
    <t>Vedlejší a ostatní náklady - část kolejového svršku a spodku</t>
  </si>
  <si>
    <t>{830870b9-a7b8-4ce7-acf8-50868f087abc}</t>
  </si>
  <si>
    <t>VON-M</t>
  </si>
  <si>
    <t>Vedlejší a ostatní náklady - část mosty a propustky</t>
  </si>
  <si>
    <t>{f5eddba8-a3ec-4a82-a102-8df1ac68115c}</t>
  </si>
  <si>
    <t>DemKRBet</t>
  </si>
  <si>
    <t>délka demontáže KR na bet. pražcích</t>
  </si>
  <si>
    <t>10,092</t>
  </si>
  <si>
    <t>DemKRDrev</t>
  </si>
  <si>
    <t>délka demontáže KR na dřev. pražcích</t>
  </si>
  <si>
    <t>2,276</t>
  </si>
  <si>
    <t>KRYCÍ LIST SOUPISU PRACÍ</t>
  </si>
  <si>
    <t>DopKL</t>
  </si>
  <si>
    <t>objem doplňovaného KL</t>
  </si>
  <si>
    <t>10402,133</t>
  </si>
  <si>
    <t>Kam32x63</t>
  </si>
  <si>
    <t>19168,293</t>
  </si>
  <si>
    <t>MonKRBet</t>
  </si>
  <si>
    <t>délka montáže KR na bet. pražcích</t>
  </si>
  <si>
    <t>12,342</t>
  </si>
  <si>
    <t>MonKRDrev</t>
  </si>
  <si>
    <t>délka montáže KR na dřev. pražcích</t>
  </si>
  <si>
    <t>0,026</t>
  </si>
  <si>
    <t>Objekt:</t>
  </si>
  <si>
    <t>MostPodkl</t>
  </si>
  <si>
    <t>528</t>
  </si>
  <si>
    <t>SO111.11.01 - Horní Lideč - Valašská Polanka, kolejový svršek</t>
  </si>
  <si>
    <t>NadKL</t>
  </si>
  <si>
    <t>délka nadvýšení KL</t>
  </si>
  <si>
    <t>2586</t>
  </si>
  <si>
    <t>OdpadSČ</t>
  </si>
  <si>
    <t>5971,219</t>
  </si>
  <si>
    <t>OdsKL</t>
  </si>
  <si>
    <t>objem těžení KL</t>
  </si>
  <si>
    <t>2620</t>
  </si>
  <si>
    <t>OdtSvar</t>
  </si>
  <si>
    <t>počet svrů s odtavením</t>
  </si>
  <si>
    <t>174</t>
  </si>
  <si>
    <t>SČ</t>
  </si>
  <si>
    <t>délka SČ</t>
  </si>
  <si>
    <t>11,524</t>
  </si>
  <si>
    <t>UmoVD</t>
  </si>
  <si>
    <t>délka volné dilatace</t>
  </si>
  <si>
    <t>25518</t>
  </si>
  <si>
    <t>VýmKolMost</t>
  </si>
  <si>
    <t>316</t>
  </si>
  <si>
    <t>VýmKolNavaz</t>
  </si>
  <si>
    <t>166</t>
  </si>
  <si>
    <t>ZávSvar60E2</t>
  </si>
  <si>
    <t>počet závěrných svarů</t>
  </si>
  <si>
    <t>26</t>
  </si>
  <si>
    <t>ZřiKL</t>
  </si>
  <si>
    <t>objem nově zřizovaného KL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</si>
  <si>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</si>
  <si>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</si>
  <si>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</si>
  <si>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</si>
  <si>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</si>
  <si>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</si>
  <si>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5 - Komunikace pozemní</t>
  </si>
  <si>
    <t xml:space="preserve">    M - Materiál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</si>
  <si>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</si>
  <si>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</si>
  <si>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</si>
  <si>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</si>
  <si>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</si>
  <si>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</si>
  <si>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</si>
  <si>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</si>
  <si>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</si>
  <si>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</si>
  <si>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</si>
  <si>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</si>
  <si>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</si>
  <si>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</si>
  <si>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</si>
  <si>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</si>
  <si>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</si>
  <si>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</si>
  <si>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</si>
  <si>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</si>
  <si>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5905055010</t>
  </si>
  <si>
    <t>Odstranění stávajícího kolejového lože odtěžením v koleji</t>
  </si>
  <si>
    <t>m3</t>
  </si>
  <si>
    <t>Sborník UOŽI 01 2025</t>
  </si>
  <si>
    <t>4</t>
  </si>
  <si>
    <t>-321810780</t>
  </si>
  <si>
    <t>PP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</si>
  <si>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</si>
  <si>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VV</t>
  </si>
  <si>
    <t>zárubní zeď v km 21,956 - 22,148 TK 1 + TK2</t>
  </si>
  <si>
    <t>2*(22,150 - 21,950)*1000*2,5</t>
  </si>
  <si>
    <t>sanace v km 22,600 - 22,720 TK 1 + TK2</t>
  </si>
  <si>
    <t>2*(22,750 - 22,600)*1000*2,5</t>
  </si>
  <si>
    <t>nástupiště Lužná u Vsetína TK1 a TK2</t>
  </si>
  <si>
    <t>2*(26,430 - 26,280)*1000*2,5</t>
  </si>
  <si>
    <t>přechodové oblasti mostu v km 25,938 TK1 a TK2</t>
  </si>
  <si>
    <t>4*12*2,5</t>
  </si>
  <si>
    <t>Součet</t>
  </si>
  <si>
    <t>5905060010</t>
  </si>
  <si>
    <t>Zřízení nového kolejového lože v koleji</t>
  </si>
  <si>
    <t>-359451899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</si>
  <si>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</si>
  <si>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zřízení KL v místech těžení</t>
  </si>
  <si>
    <t>3</t>
  </si>
  <si>
    <t>5905065010</t>
  </si>
  <si>
    <t>Samostatná úprava vrstvy kolejového lože pod ložnou plochou pražců v koleji</t>
  </si>
  <si>
    <t>m2</t>
  </si>
  <si>
    <t>2009247950</t>
  </si>
  <si>
    <t>Samostatná úprava vrstvy kolejového lože pod ložnou plochou pražců v koleji Poznámka: 1. V cenách jsou započteny náklady na urovnání a homogenizaci vrstvy kameniva. 2. V cenách nejsou obsaženy náklady na dodávku a doplnění kameniva.</t>
  </si>
  <si>
    <t>(MonKRBet+MonKRDrev)*1000*4</t>
  </si>
  <si>
    <t>5905085045</t>
  </si>
  <si>
    <t>Souvislé čištění KL strojně koleje pražce betonové</t>
  </si>
  <si>
    <t>km</t>
  </si>
  <si>
    <t>-776739542</t>
  </si>
  <si>
    <t>Souvislé čištění KL strojně koleje pražce betonové Poznámka: 1. V cenách jsou započteny náklady na kontinuální čištění KL strojní čističkou, rozprostření výzisku na terén nebo naložení na dopravní prostředek, úpravu směrového a výškového uspořádání do projektované polohy s následným přesným kontrolním zaměřením prostorové polohy koleje po ukončení prací (včetně případných technologických měření prostorové polohy koleje v průběhu prací) a měření mezních stavebních odchylek dle ČSN a technologických veličin, předání tištěných výstupů a úpravu KL do profilu. Platí i pro čištění KL současně s výměnou pražců. 2. V cenách nejsou obsaženy náklady na dodávku a doplnění kameniva, následnou úpravu směrového a výškového uspořádání, dodávku a doplnění kameniva pro následnou úpravu směrového a výškového uspořádání, na snížení KL pod patou kolejnice, dopravu výzisku na skládku a skládkovné.</t>
  </si>
  <si>
    <t>TK 1:</t>
  </si>
  <si>
    <t>22,600 - 22,500</t>
  </si>
  <si>
    <t>25,878 - 22,750</t>
  </si>
  <si>
    <t>26,280 - 25,979</t>
  </si>
  <si>
    <t>28,313 - 26,430</t>
  </si>
  <si>
    <t>Mezisoučet</t>
  </si>
  <si>
    <t>TK 2:</t>
  </si>
  <si>
    <t>21,950 - 21,600</t>
  </si>
  <si>
    <t>22,600 - 22,150</t>
  </si>
  <si>
    <t>5905105030</t>
  </si>
  <si>
    <t>Doplnění KL kamenivem souvisle strojně v koleji</t>
  </si>
  <si>
    <t>-1376491115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</si>
  <si>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</si>
  <si>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 xml:space="preserve">doplnění úseků se SČ, předpoklad 1/3 objemu KL = odpad,  předpoklad objemu kameniva na dvoukolejné trati na bm = 3,8 m3</t>
  </si>
  <si>
    <t>SČ*1000*1,9*1/3</t>
  </si>
  <si>
    <t>doplnění do nové nivelety TK1</t>
  </si>
  <si>
    <t>1395</t>
  </si>
  <si>
    <t>doplnění do nové nivelety TK2</t>
  </si>
  <si>
    <t>1450</t>
  </si>
  <si>
    <t>rozšíření a nadvýšení KL</t>
  </si>
  <si>
    <t>NadKL*0,1</t>
  </si>
  <si>
    <t>6</t>
  </si>
  <si>
    <t>5905110010</t>
  </si>
  <si>
    <t>Snížení KL pod patou kolejnice v koleji</t>
  </si>
  <si>
    <t>-662474492</t>
  </si>
  <si>
    <t>Snížení KL pod patou kolejnice v koleji Poznámka: 1. V cenách jsou započteny náklady na snížení KL pod patou kolejnice ručně vidlemi. 2. V cenách nejsou obsaženy náklady na doplnění a dodávku kameniva.</t>
  </si>
  <si>
    <t>TK1</t>
  </si>
  <si>
    <t>(25,889 - 22,400)*2</t>
  </si>
  <si>
    <t>(28,313 - 25,968)*2</t>
  </si>
  <si>
    <t>(25,889 - 21,200)*2</t>
  </si>
  <si>
    <t>7</t>
  </si>
  <si>
    <t>5905115010</t>
  </si>
  <si>
    <t>Příplatek za úpravu nadvýšení KL v oblouku o malém poloměru</t>
  </si>
  <si>
    <t>m</t>
  </si>
  <si>
    <t>-660572745</t>
  </si>
  <si>
    <t>Příplatek za úpravu nadvýšení KL v oblouku o malém poloměru Poznámka: 1. V cenách jsou započteny náklady na úpravu nadvýšení KL ručně. 2. V cenách nejsou obsaženy náklady na doplnění a zřízení nadvýšení z vozů a na dodávku kameniva.</t>
  </si>
  <si>
    <t>(24,528 - 24,487)*1000 "profil KL b"</t>
  </si>
  <si>
    <t>(25,190 - 24,867)*1000 "profil KL c"</t>
  </si>
  <si>
    <t>(25,747 - 25,446)*1000 "profil KL b"</t>
  </si>
  <si>
    <t>(27,290 - 26,931)*1000 "profil KL b"</t>
  </si>
  <si>
    <t>TK2</t>
  </si>
  <si>
    <t>(22,421 - 21,883)*1000 "profil KL c"</t>
  </si>
  <si>
    <t>8</t>
  </si>
  <si>
    <t>5906060010</t>
  </si>
  <si>
    <t>Vrtání pražce dřevěného do 8 otvorů</t>
  </si>
  <si>
    <t>kus</t>
  </si>
  <si>
    <t>1605217347</t>
  </si>
  <si>
    <t>Vrtání pražce dřevěného do 8 otvorů Poznámka: 1. V cenách jsou započteny náklady na potřebnou manipulaci, označení, vyvrtání otvorů a jejich ošetření impregnací, včetně impregnačního materiálu.</t>
  </si>
  <si>
    <t>prohloubení otvorů pro vrtule R2 na mostnicích</t>
  </si>
  <si>
    <t>MostPodkl/2*0,5</t>
  </si>
  <si>
    <t>vrtání nových mostnic</t>
  </si>
  <si>
    <t>9</t>
  </si>
  <si>
    <t>5906130035</t>
  </si>
  <si>
    <t>Montáž kolejového roštu v ose koleje pražce dřevěné nevystrojené, tvar S49, 49E1</t>
  </si>
  <si>
    <t>1679843186</t>
  </si>
  <si>
    <t>Montáž kolejového roštu v ose koleje pražce dřevěné nevystrojené, tvar S49, 49E1 Poznámka: 1. V cenách jsou započteny náklady na manipulaci a montáž KR, u pražců dřevěných nevystrojených i na vrtání pražců. 2. V cenách nejsou obsaženy náklady na dodávku materiálu.</t>
  </si>
  <si>
    <t>28,313 - 28,300</t>
  </si>
  <si>
    <t>10</t>
  </si>
  <si>
    <t>5906130325</t>
  </si>
  <si>
    <t>Montáž kolejového roštu v ose koleje pražce betonové vystrojené, tvar UIC60, 60E2</t>
  </si>
  <si>
    <t>390889092</t>
  </si>
  <si>
    <t>Montáž kolejového roštu v ose koleje pražce betonové vystrojené, tvar UIC60, 60E2 Poznámka: 1. V cenách jsou započteny náklady na manipulaci a montáž KR, u pražců dřevěných nevystrojených i na vrtání pražců. 2. V cenách nejsou obsaženy náklady na dodávku materiálu.</t>
  </si>
  <si>
    <t xml:space="preserve">25,889 - 22,500 </t>
  </si>
  <si>
    <t>28,300 - 25,968</t>
  </si>
  <si>
    <t xml:space="preserve">25,889 - 21,600 </t>
  </si>
  <si>
    <t>11</t>
  </si>
  <si>
    <t>5906140035</t>
  </si>
  <si>
    <t>Demontáž kolejového roštu koleje v ose koleje pražce dřevěné, tvar S49, T, 49E1</t>
  </si>
  <si>
    <t>-2064035125</t>
  </si>
  <si>
    <t>Demontáž kolejového roštu koleje v ose koleje pražce dřevěné, tvar S49, T, 49E1 Poznámka: 1. V cenách jsou započteny náklady na případné odstranění kameniva, rozebrání roštu do součástí, manipulaci, naložení výzisku na dopravní prostředek a uložení na úložišti. 2. V cenách nejsou obsaženy náklady na dopravu a vytřídění.</t>
  </si>
  <si>
    <t>22,797 - 22,778</t>
  </si>
  <si>
    <t>23,498 - 23,482</t>
  </si>
  <si>
    <t>24,063 - 23,561</t>
  </si>
  <si>
    <t>25,889 - 25,856</t>
  </si>
  <si>
    <t>26,513 - 25,968</t>
  </si>
  <si>
    <t>28,031 - 27,806</t>
  </si>
  <si>
    <t>28,313 - 28,131</t>
  </si>
  <si>
    <t>22,198 - 21,922</t>
  </si>
  <si>
    <t>22,799 - 22,777</t>
  </si>
  <si>
    <t>24,114 - 23,790</t>
  </si>
  <si>
    <t>25,889 - 25,850</t>
  </si>
  <si>
    <t>26,007 - 25,968</t>
  </si>
  <si>
    <t>28,313 - 28,259</t>
  </si>
  <si>
    <t>5906140155</t>
  </si>
  <si>
    <t>Demontáž kolejového roštu koleje v ose koleje pražce betonové, tvar S49, T, 49E1</t>
  </si>
  <si>
    <t>-1186696099</t>
  </si>
  <si>
    <t>Demontáž kolejového roštu koleje v ose koleje pražce betonové, tvar S49, T, 49E1 Poznámka: 1. V cenách jsou započteny náklady na případné odstranění kameniva, rozebrání roštu do součástí, manipulaci, naložení výzisku na dopravní prostředek a uložení na úložišti. 2. V cenách nejsou obsaženy náklady na dopravu a vytřídění.</t>
  </si>
  <si>
    <t>22,778 - 22,500</t>
  </si>
  <si>
    <t>23,482 - 22,797</t>
  </si>
  <si>
    <t>23,561 - 23,498</t>
  </si>
  <si>
    <t>25,856 - 24,063</t>
  </si>
  <si>
    <t>27,806 - 26,513</t>
  </si>
  <si>
    <t>28,131 - 28,031</t>
  </si>
  <si>
    <t xml:space="preserve">TK2 </t>
  </si>
  <si>
    <t>21,922 - 21,600</t>
  </si>
  <si>
    <t>22,777 - 22,198</t>
  </si>
  <si>
    <t>23,790 - 22,799</t>
  </si>
  <si>
    <t>25,850 - 24,114</t>
  </si>
  <si>
    <t>28,259 - 26,007</t>
  </si>
  <si>
    <t>13</t>
  </si>
  <si>
    <t>5907015006</t>
  </si>
  <si>
    <t>Ojedinělá výměna kolejnic stávající upevnění, tvar UIC60, 60E2</t>
  </si>
  <si>
    <t>-141722244</t>
  </si>
  <si>
    <t>Ojedinělá výměna kolejnic stávající upevnění, tvar UIC60, 60E2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</si>
  <si>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vložky pro návázání</t>
  </si>
  <si>
    <t>50</t>
  </si>
  <si>
    <t>14</t>
  </si>
  <si>
    <t>5907015016</t>
  </si>
  <si>
    <t>Ojedinělá výměna kolejnic stávající upevnění, tvar S49, T, 49E1</t>
  </si>
  <si>
    <t>-49268399</t>
  </si>
  <si>
    <t>Ojedinělá výměna kolejnic stávající upevnění, tvar S49, T, 49E1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</si>
  <si>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15</t>
  </si>
  <si>
    <t>5907020381</t>
  </si>
  <si>
    <t>Souvislá výměna kolejnic současně s výměnou kompletů a pryžové podložky, tvar UIC60, 60E2</t>
  </si>
  <si>
    <t>1813556577</t>
  </si>
  <si>
    <t>Souvislá výměna kolejnic současně s výměnou kompletů a pryžové podložky, tvar UIC60, 60E2 Poznámka: 1. V cenách jsou započteny náklady na demontáž upevňovadel, výměnu kolejnic,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</si>
  <si>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most v km 25,938 TK1 + TK2</t>
  </si>
  <si>
    <t>2*(25,968 - 25,889)*1000*2</t>
  </si>
  <si>
    <t>16</t>
  </si>
  <si>
    <t>5907020456</t>
  </si>
  <si>
    <t>Souvislá výměna kolejnic současně s výměnou pryžové podložky, tvar UIC60, 60E2</t>
  </si>
  <si>
    <t>-1210823797</t>
  </si>
  <si>
    <t>Souvislá výměna kolejnic současně s výměnou pryžové podložky, tvar UIC60, 60E2 Poznámka: 1. V cenách jsou započteny náklady na demontáž upevňovadel, výměnu kolejnic,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</si>
  <si>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navázání kolejnic na sousední úseky</t>
  </si>
  <si>
    <t>10*2</t>
  </si>
  <si>
    <t>(21,600 - 21,527)*1000*2</t>
  </si>
  <si>
    <t>17</t>
  </si>
  <si>
    <t>5907050010</t>
  </si>
  <si>
    <t>Dělení kolejnic řezáním nebo rozbroušením, soustavy UIC60 nebo R65</t>
  </si>
  <si>
    <t>2035477142</t>
  </si>
  <si>
    <t>Dělení kolejnic řezáním nebo rozbroušením, soustavy UIC60 nebo R65 Poznámka: 1. V cenách jsou započteny náklady na manipulaci, podložení, označení a provedení řezu kolejnice.</t>
  </si>
  <si>
    <t>zařezání přes svařením</t>
  </si>
  <si>
    <t>OdtSvar*2</t>
  </si>
  <si>
    <t>rezezva</t>
  </si>
  <si>
    <t>20</t>
  </si>
  <si>
    <t>18</t>
  </si>
  <si>
    <t>5907050120</t>
  </si>
  <si>
    <t>Dělení kolejnic kyslíkem, soustavy S49 nebo T</t>
  </si>
  <si>
    <t>1131696774</t>
  </si>
  <si>
    <t>Dělení kolejnic kyslíkem, soustavy S49 nebo T Poznámka: 1. V cenách jsou započteny náklady na manipulaci, podložení, označení a provedení řezu kolejnice.</t>
  </si>
  <si>
    <t>dělění stáv. kolejnic pro umožnění odvozu (předpoklad á 20 m)</t>
  </si>
  <si>
    <t>(DemKRDrev+DemKRBet)*1000*2/20</t>
  </si>
  <si>
    <t>VýmKolMost+VýmKolNavaz/20</t>
  </si>
  <si>
    <t>0,9 "dopočet"</t>
  </si>
  <si>
    <t>zařezání před svařením</t>
  </si>
  <si>
    <t>rezerva</t>
  </si>
  <si>
    <t>19</t>
  </si>
  <si>
    <t>5908045026</t>
  </si>
  <si>
    <t>Výměna podkladnice čtyři vrtule pražce dřevěné nebo betonové</t>
  </si>
  <si>
    <t>1697673934</t>
  </si>
  <si>
    <t>Výměna podkladnice čtyři vrtule pražce dřevěné nebo betonové Poznámka: 1. V cenách jsou započteny náklady na demontáž podkladnice, teslování, kolíčkování, převrtání a impregnaci úložné plochy a otvorů včetně impregnačního materiálu,výměnu a montáž podkladnice u pražců dřevěných a betonových, naložení výzisku na dopravní prostředek a ošetření součástí mazivem.</t>
  </si>
  <si>
    <t>Mostnice na mostě v km 25,938</t>
  </si>
  <si>
    <t>(66+66)*2</t>
  </si>
  <si>
    <t>5909032020</t>
  </si>
  <si>
    <t>Přesná úprava GPK koleje směrové a výškové uspořádání pražce betonové</t>
  </si>
  <si>
    <t>1632480905</t>
  </si>
  <si>
    <t>Přesná úprava GPK koleje směrové a výškové uspořádání pražce betonové Poznámka: 1. V cenách jsou započteny náklady na úpravu směrového a výškového uspořádání strojní linkou ASP do projektované polohy s následným přesným kontrolním zaměřením prostorové polohy po ukončení prací (včetně případných technologických měření prostorové polohy koleje v průběhu prací),úpravu KL pluhem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</si>
  <si>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TK 1</t>
  </si>
  <si>
    <t>25,889 - 22,400</t>
  </si>
  <si>
    <t>28,313 - 25,968</t>
  </si>
  <si>
    <t>TK 2</t>
  </si>
  <si>
    <t>25,889 - 21,200</t>
  </si>
  <si>
    <t>odečet úseků se SČ</t>
  </si>
  <si>
    <t>-SČ</t>
  </si>
  <si>
    <t>5909050010</t>
  </si>
  <si>
    <t>Stabilizace kolejového lože koleje nově zřízeného nebo čistého</t>
  </si>
  <si>
    <t>-371288337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</si>
  <si>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</si>
  <si>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22</t>
  </si>
  <si>
    <t>5910015010</t>
  </si>
  <si>
    <t>Odtavovací stykové svařování mobilní svářečkou kolejnic nových délky do 150 m tv. UIC60</t>
  </si>
  <si>
    <t>svar</t>
  </si>
  <si>
    <t>1407348639</t>
  </si>
  <si>
    <t>Odtavovací stykové svařování mobilní svářečkou kolejnic nových délky do 150 m tv. UIC60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</si>
  <si>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74</t>
  </si>
  <si>
    <t>90</t>
  </si>
  <si>
    <t>23</t>
  </si>
  <si>
    <t>5910020010</t>
  </si>
  <si>
    <t>Svařování kolejnic termitem plný předehřev standardní spára svar sériový tv. UIC60</t>
  </si>
  <si>
    <t>-1814416573</t>
  </si>
  <si>
    <t>Svařování kolejnic termitem plný předehřev standardní spára svar sériový tv. UIC60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</si>
  <si>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závěrné svary</t>
  </si>
  <si>
    <t>24</t>
  </si>
  <si>
    <t>5910020030</t>
  </si>
  <si>
    <t>Svařování kolejnic termitem plný předehřev standardní spára svar sériový tv. S49</t>
  </si>
  <si>
    <t>380675582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</si>
  <si>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</si>
  <si>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25</t>
  </si>
  <si>
    <t>5910020330</t>
  </si>
  <si>
    <t>Svařování kolejnic termitem plný předehřev standardní spára svar přechodový tv. UIC60/S49</t>
  </si>
  <si>
    <t>-1846694760</t>
  </si>
  <si>
    <t>Svařování kolejnic termitem plný předehřev standardní spára svar přechodový tv. UIC60/S49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</si>
  <si>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TK 1 km 28,300</t>
  </si>
  <si>
    <t>TK 2 km 28,300</t>
  </si>
  <si>
    <t>5910020910</t>
  </si>
  <si>
    <t>Svařování kolejnic termitem plný předehřev Příplatek za svařování kolejnic typu R350HT</t>
  </si>
  <si>
    <t>1957610139</t>
  </si>
  <si>
    <t>Svařování kolejnic termitem plný předehřev Příplatek za svařování kolejnic typu R350HT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</si>
  <si>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27</t>
  </si>
  <si>
    <t>5910035010</t>
  </si>
  <si>
    <t>Dosažení dovolené upínací teploty v BK prodloužením kolejnicového pásu v koleji tv. UIC60</t>
  </si>
  <si>
    <t>-1113730175</t>
  </si>
  <si>
    <t>Dosažení dovolené upínací teploty v BK prodloužením kolejnicového pásu v koleji tv. UIC60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</si>
  <si>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28</t>
  </si>
  <si>
    <t>5910040315</t>
  </si>
  <si>
    <t>Umožnění volné dilatace kolejnice demontáž upevňovadel s osazením kluzných podložek</t>
  </si>
  <si>
    <t>179092605</t>
  </si>
  <si>
    <t>Umožnění volné dilatace kolejnice demontáž upevňovadel s osazením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</si>
  <si>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výměna kolejnic</t>
  </si>
  <si>
    <t>(MonKRBet+MonKRDrev)*1000*2</t>
  </si>
  <si>
    <t>VýmKolNavaz+VýmKolMost</t>
  </si>
  <si>
    <t>navázání na sousední úseky</t>
  </si>
  <si>
    <t>4*75</t>
  </si>
  <si>
    <t>29</t>
  </si>
  <si>
    <t>5910040415</t>
  </si>
  <si>
    <t>Umožnění volné dilatace kolejnice montáž upevňovadel s odstraněním kluzných podložek</t>
  </si>
  <si>
    <t>1143659052</t>
  </si>
  <si>
    <t>Umožnění volné dilatace kolejnice montáž upevňovadel s odstraněním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</si>
  <si>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30</t>
  </si>
  <si>
    <t>5910045015</t>
  </si>
  <si>
    <t>Zajištění polohy kolejnice bočními válečkovými opěrkami</t>
  </si>
  <si>
    <t>-918846351</t>
  </si>
  <si>
    <t>Zajištění polohy kolejnice bočními válečkovými opěrkami Poznámka: 1. V ceně jsou započteny náklady na montáž a demontáž bočních opěrek v oblouku o malém poloměru.</t>
  </si>
  <si>
    <t>(23,310 - 23,053)*1000*2</t>
  </si>
  <si>
    <t>(23,834 - 23,558)*1000*2</t>
  </si>
  <si>
    <t>(24,264 - 23,946)*1000*2</t>
  </si>
  <si>
    <t>(25,267 - 24,403)*1000*2</t>
  </si>
  <si>
    <t>(25,825 - 25,367)*1000*2</t>
  </si>
  <si>
    <t>(26,694 - 26,411)*1000*2</t>
  </si>
  <si>
    <t>(27,368 - 26,847)*1000*2</t>
  </si>
  <si>
    <t>(21,721 - 21,453)*1000*2</t>
  </si>
  <si>
    <t>(22,504 - 21,775)*1000*2</t>
  </si>
  <si>
    <t>31</t>
  </si>
  <si>
    <t>5910135010</t>
  </si>
  <si>
    <t>Demontáž pražcové kotvy v koleji</t>
  </si>
  <si>
    <t>1877214422</t>
  </si>
  <si>
    <t>Demontáž pražcové kotvy v koleji Poznámka: 1. V cenách jsou započteny náklady na odstranění kameniva, demontáž, dohození a úpravu kameniva a naložení výzisku na dopravní prostředek.</t>
  </si>
  <si>
    <t>180</t>
  </si>
  <si>
    <t>32</t>
  </si>
  <si>
    <t>5910136010</t>
  </si>
  <si>
    <t>Montáž pražcové kotvy v koleji</t>
  </si>
  <si>
    <t>-115181223</t>
  </si>
  <si>
    <t>Montáž pražcové kotvy v koleji Poznámka: 1. V cenách jsou započteny náklady na odstranění kameniva, montáž, ošetření součásti mazivem a úpravu kameniva. 2. V cenách nejsou obsaženy náklady na dodávku materiálu.</t>
  </si>
  <si>
    <t>oblast přechodových styků km 28,300 (koleje před ZV č. 1 a 2)</t>
  </si>
  <si>
    <t>33</t>
  </si>
  <si>
    <t>5910136020</t>
  </si>
  <si>
    <t>Montáž pražcové kotvy ve výhybce</t>
  </si>
  <si>
    <t>426376824</t>
  </si>
  <si>
    <t>Montáž pražcové kotvy ve výhybce Poznámka: 1. V cenách jsou započteny náklady na odstranění kameniva, montáž, ošetření součásti mazivem a úpravu kameniva. 2. V cenách nejsou obsaženy náklady na dodávku materiálu.</t>
  </si>
  <si>
    <t>oblast přechodových styků km 28,300 (výměnová část výhybek č. 1 a 2)</t>
  </si>
  <si>
    <t>13*2</t>
  </si>
  <si>
    <t>34</t>
  </si>
  <si>
    <t>5911683025</t>
  </si>
  <si>
    <t>Demontáž MDZ s pohyblivým jazykem pražce dřevěné tvar S49, T, A</t>
  </si>
  <si>
    <t>-1141069153</t>
  </si>
  <si>
    <t>Demontáž MDZ s pohyblivým jazykem pražce dřevěné tvar S49, T, A Poznámka: 1. V cenách jsou započteny náklady na demontáž do součástí a naložení na dopravní prostředek.</t>
  </si>
  <si>
    <t>P</t>
  </si>
  <si>
    <t>Poznámka k položce:_x000d_
kus = pár</t>
  </si>
  <si>
    <t>35</t>
  </si>
  <si>
    <t>5999005020</t>
  </si>
  <si>
    <t>Třídění pražců a kolejnicových podpor</t>
  </si>
  <si>
    <t>t</t>
  </si>
  <si>
    <t>580295337</t>
  </si>
  <si>
    <t>Třídění pražců a kolejnicových podpor Poznámka: 1. V cenách jsou započteny náklady na manipulaci, vytřídění a uložení materiálu na úložiště nebo do skladu.</t>
  </si>
  <si>
    <t>manipulace s vyzískanými pražci</t>
  </si>
  <si>
    <t>DemKRBet*1840*0,300</t>
  </si>
  <si>
    <t>DemKRDrev*1840*0,105</t>
  </si>
  <si>
    <t>M</t>
  </si>
  <si>
    <t>Materiál</t>
  </si>
  <si>
    <t>36</t>
  </si>
  <si>
    <t>5955101005</t>
  </si>
  <si>
    <t>Kamenivo drcené štěrk frakce 31,5/63 (32/63) třídy min. BII</t>
  </si>
  <si>
    <t>898084449</t>
  </si>
  <si>
    <t>doplnění kameniva</t>
  </si>
  <si>
    <t>(DopKL+ZřiKL)*1,7</t>
  </si>
  <si>
    <t>odečet kameniva z třídičky</t>
  </si>
  <si>
    <t>-(OdsKL*1,7*2/3)</t>
  </si>
  <si>
    <t>37</t>
  </si>
  <si>
    <t>5958134040</t>
  </si>
  <si>
    <t>Součásti upevňovací kroužek pružný dvojitý Fe 6</t>
  </si>
  <si>
    <t>844995750</t>
  </si>
  <si>
    <t>MostPodkl*4</t>
  </si>
  <si>
    <t>38</t>
  </si>
  <si>
    <t>5958134080</t>
  </si>
  <si>
    <t>Součásti upevňovací vrtule R2 (160)</t>
  </si>
  <si>
    <t>-645071029</t>
  </si>
  <si>
    <t>39</t>
  </si>
  <si>
    <t>5958134105</t>
  </si>
  <si>
    <t>Součásti upevňovací pražcový šroub Tr 22x4x143</t>
  </si>
  <si>
    <t>-670677686</t>
  </si>
  <si>
    <t>68*4 + 4*2</t>
  </si>
  <si>
    <t>40</t>
  </si>
  <si>
    <t>5958140030</t>
  </si>
  <si>
    <t>Podkladnice žebrová tv. R4M</t>
  </si>
  <si>
    <t>-1661331342</t>
  </si>
  <si>
    <t>41</t>
  </si>
  <si>
    <t>5958158022</t>
  </si>
  <si>
    <t>Podložka pryžová pod patu kolejnice R65-M 220/151/6</t>
  </si>
  <si>
    <t>1284237951</t>
  </si>
  <si>
    <t>42</t>
  </si>
  <si>
    <t>5958158071</t>
  </si>
  <si>
    <t>Podložka polyetylenová pod podkladnici 380/210/2</t>
  </si>
  <si>
    <t>621984396</t>
  </si>
  <si>
    <t>43</t>
  </si>
  <si>
    <t>5960101040</t>
  </si>
  <si>
    <t>Pražcové kotvy TDHB pro pražec dřevěný</t>
  </si>
  <si>
    <t>-1179271302</t>
  </si>
  <si>
    <t>44</t>
  </si>
  <si>
    <t>7596200008</t>
  </si>
  <si>
    <t>Indikátory horkoběžnosti Kolejnicový dotek COK/HS</t>
  </si>
  <si>
    <t>512</t>
  </si>
  <si>
    <t>-1428181443</t>
  </si>
  <si>
    <t>45</t>
  </si>
  <si>
    <t>7596200015</t>
  </si>
  <si>
    <t>Indikátory horkoběžnosti Snímač indikátoru plochých kol</t>
  </si>
  <si>
    <t>-1047487543</t>
  </si>
  <si>
    <t>OST</t>
  </si>
  <si>
    <t>Ostatní</t>
  </si>
  <si>
    <t>46</t>
  </si>
  <si>
    <t>7594105415</t>
  </si>
  <si>
    <t>Montáž připojení lanového ukolejnění / propojení na stojinu kolejnice</t>
  </si>
  <si>
    <t>-2114811229</t>
  </si>
  <si>
    <t>47</t>
  </si>
  <si>
    <t>7594107070</t>
  </si>
  <si>
    <t xml:space="preserve">Demontáž lanového propojení tlumivek </t>
  </si>
  <si>
    <t>851346140</t>
  </si>
  <si>
    <t>48</t>
  </si>
  <si>
    <t>7594107415</t>
  </si>
  <si>
    <t xml:space="preserve">Demontáž lanového ukolejnění </t>
  </si>
  <si>
    <t>611912460</t>
  </si>
  <si>
    <t>49</t>
  </si>
  <si>
    <t>7594207010</t>
  </si>
  <si>
    <t xml:space="preserve">Demontáž stykového transformátoru DT </t>
  </si>
  <si>
    <t>268807636</t>
  </si>
  <si>
    <t>Demontáž stykového transformátoru DT olejového</t>
  </si>
  <si>
    <t>7596205010</t>
  </si>
  <si>
    <t>Montáž indikátoru horkoběžnosti</t>
  </si>
  <si>
    <t>410189702</t>
  </si>
  <si>
    <t>51</t>
  </si>
  <si>
    <t>7596205020</t>
  </si>
  <si>
    <t>Montáž snímače horkých kol</t>
  </si>
  <si>
    <t>-1160759989</t>
  </si>
  <si>
    <t>52</t>
  </si>
  <si>
    <t>7596205040</t>
  </si>
  <si>
    <t>Montáž indikátoru plochých kol</t>
  </si>
  <si>
    <t>1711088617</t>
  </si>
  <si>
    <t>53</t>
  </si>
  <si>
    <t>7596205042</t>
  </si>
  <si>
    <t>Montáž snímače indikátoru plochých kol</t>
  </si>
  <si>
    <t>1233975784</t>
  </si>
  <si>
    <t>54</t>
  </si>
  <si>
    <t>7596205050</t>
  </si>
  <si>
    <t>Montáž kolejnicového doteku COK/HS</t>
  </si>
  <si>
    <t>-983662644</t>
  </si>
  <si>
    <t>55</t>
  </si>
  <si>
    <t>7596207010</t>
  </si>
  <si>
    <t>Demontáž indikátoru horkoběžnosti</t>
  </si>
  <si>
    <t>-947995175</t>
  </si>
  <si>
    <t>56</t>
  </si>
  <si>
    <t>7596207020</t>
  </si>
  <si>
    <t>Demontáž snímače horkých kol</t>
  </si>
  <si>
    <t>-887839322</t>
  </si>
  <si>
    <t>57</t>
  </si>
  <si>
    <t>7596207040</t>
  </si>
  <si>
    <t>Demontáž indikátoru plochých kol</t>
  </si>
  <si>
    <t>1325040595</t>
  </si>
  <si>
    <t>58</t>
  </si>
  <si>
    <t>7596207042</t>
  </si>
  <si>
    <t>Demontáž snímače indikátoru plochých kol</t>
  </si>
  <si>
    <t>-1174525073</t>
  </si>
  <si>
    <t>59</t>
  </si>
  <si>
    <t>7596207050</t>
  </si>
  <si>
    <t>Demontáž kolejnicového doteku COK/HS</t>
  </si>
  <si>
    <t>-1822541090</t>
  </si>
  <si>
    <t>60</t>
  </si>
  <si>
    <t>9902100100</t>
  </si>
  <si>
    <t>Doprava materiálu těžkou mechanizací nosnosti přes 3,5 t sypanin (kameniva, písku, suti, dlažebních kostek, atd.) do 10 km</t>
  </si>
  <si>
    <t>-1376067740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</si>
  <si>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</si>
  <si>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kamenivo - dovoz</t>
  </si>
  <si>
    <t>odpad ze SČ - vývoz z úseku</t>
  </si>
  <si>
    <t>odpad ze SČ - odvoz na skládku</t>
  </si>
  <si>
    <t>61</t>
  </si>
  <si>
    <t>9902109200</t>
  </si>
  <si>
    <t>Doprava materiálu těžkou mechanizací nosnosti přes 3,5 t sypanin (kameniva, písku, suti, dlažebních kostek, atd.) příplatek za každých dalších 10 km</t>
  </si>
  <si>
    <t>902293373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</si>
  <si>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</si>
  <si>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kamenivo - dovoz (100 km)</t>
  </si>
  <si>
    <t>Kam32x63*9</t>
  </si>
  <si>
    <t>odpad ze SČ - odvoz na skládku (60 km)</t>
  </si>
  <si>
    <t>OdpadSČ*5</t>
  </si>
  <si>
    <t>62</t>
  </si>
  <si>
    <t>9902200100</t>
  </si>
  <si>
    <t>Doprava materiálu těžkou mechanizací nosnosti přes 3,5 t objemnějšího kusového materiálu (prefabrikátů, stožárů, výhybek, rozvaděčů, vybouraných hmot atd.) do 10 km</t>
  </si>
  <si>
    <t>-36753264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</si>
  <si>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</si>
  <si>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užité pražce betonové - odvoz (Val. Klobouky, Val. Meziříčí)</t>
  </si>
  <si>
    <t>užité pražce dřevěné - odvoz (Val. Klobouky, Val. Meziříčí)</t>
  </si>
  <si>
    <t>užité kolejnice - odvoz (Val. Klobouky, Val. Meziříčí)</t>
  </si>
  <si>
    <t>((MonKRBet+MonKRDrev)*1000*2 + VýmKolNavaz+VýmKolMost)*0,049</t>
  </si>
  <si>
    <t>nové pražce - dovoz do úseku</t>
  </si>
  <si>
    <t>20600*0,310</t>
  </si>
  <si>
    <t>dovoz VPS pražce</t>
  </si>
  <si>
    <t>72*0,400</t>
  </si>
  <si>
    <t>nové kolejnice - dovoz do úseku</t>
  </si>
  <si>
    <t>213*120*0,060</t>
  </si>
  <si>
    <t>63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</si>
  <si>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</si>
  <si>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</t>
  </si>
  <si>
    <t>1757184568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</si>
  <si>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</si>
  <si>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VPS pražce (Prostějov)</t>
  </si>
  <si>
    <t>72*0,400*9</t>
  </si>
  <si>
    <t>DemKRBet*1840*0,300*3</t>
  </si>
  <si>
    <t>DemKRDrev*1840*0,105*3</t>
  </si>
  <si>
    <t>(((MonKRBet+MonKRDrev)*1000*3 + VýmKolNavaz+VýmKolMost)*0,049)*3</t>
  </si>
  <si>
    <t>64</t>
  </si>
  <si>
    <t>9902900100</t>
  </si>
  <si>
    <t>Naložení sypanin, drobného kusového materiálu, suti</t>
  </si>
  <si>
    <t>-1943783537</t>
  </si>
  <si>
    <t>Naložení sypanin, drobného kusového materiálu, suti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</si>
  <si>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manipulace s výziskem z KL</t>
  </si>
  <si>
    <t>65</t>
  </si>
  <si>
    <t>9902900200</t>
  </si>
  <si>
    <t>Naložení objemnějšího kusového materiálu, vybouraných hmot</t>
  </si>
  <si>
    <t>1573526266</t>
  </si>
  <si>
    <t>Naložení objemnějšího kusového materiálu, vybouraných hmot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</si>
  <si>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manipulace s novými pražci</t>
  </si>
  <si>
    <t>66</t>
  </si>
  <si>
    <t>9902900400</t>
  </si>
  <si>
    <t>Složení objemnějšího kusového materiálu, vybouraných hmot</t>
  </si>
  <si>
    <t>397838120</t>
  </si>
  <si>
    <t>Složení objemnějšího kusového materiálu, vybouraných hmot Poznámka: 1. Ceny jsou určeny pro skládání materiálu z vlastních zásob objednatele.</t>
  </si>
  <si>
    <t>67</t>
  </si>
  <si>
    <t>9903200100</t>
  </si>
  <si>
    <t>Přeprava mechanizace na místo prováděných prací o hmotnosti přes 12 t přes 50 do 100 km</t>
  </si>
  <si>
    <t>-209355612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</si>
  <si>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</si>
  <si>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ASP + KP + dyn. Stabilizátor</t>
  </si>
  <si>
    <t>dvoucestná rypadla</t>
  </si>
  <si>
    <t>třídička</t>
  </si>
  <si>
    <t>68</t>
  </si>
  <si>
    <t>9903200200</t>
  </si>
  <si>
    <t>Přeprava mechanizace na místo prováděných prací o hmotnosti přes 12 t do 200 km</t>
  </si>
  <si>
    <t>665236537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</si>
  <si>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</si>
  <si>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stroje pro demontáž/montáž KR</t>
  </si>
  <si>
    <t>strojní čistička + souprava vyvážecích vozů</t>
  </si>
  <si>
    <t>69</t>
  </si>
  <si>
    <t>9909000110</t>
  </si>
  <si>
    <t>Poplatek za uložení výzisku ze štěrkového lože nekontaminovaného</t>
  </si>
  <si>
    <t>-31941893</t>
  </si>
  <si>
    <t>Poplatek za uložení výzisku ze štěrkového lože nekontaminovaného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</si>
  <si>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 xml:space="preserve">úseky se SČ, předpoklad 1/3 objemu KL = odpad,  předpoklad objemu kameniva na dvoukolejné trati na bm = 3,8 m3, předpoklad využití na stavbě 50%</t>
  </si>
  <si>
    <t>SČ*1000*1,9*1/3*1,9*0,5</t>
  </si>
  <si>
    <t>úseky z odtěžením KL, předpoklad 1/3 objemu KL = odpad</t>
  </si>
  <si>
    <t>OdsKL*1/3*1,9</t>
  </si>
  <si>
    <t>předpoklad využití na stavbě 10% - úprava stezek</t>
  </si>
  <si>
    <t>-SČ*1000*1,9*1/3*1,9*0,1</t>
  </si>
  <si>
    <t>předpoklad využití na stavbě - zásypy nástupiště</t>
  </si>
  <si>
    <t>-650*1,9</t>
  </si>
  <si>
    <t>70</t>
  </si>
  <si>
    <t>9909000700_R</t>
  </si>
  <si>
    <t>Poplatek za recyklaci kameniva - třídění a manipulace na místě</t>
  </si>
  <si>
    <t>1149501246</t>
  </si>
  <si>
    <t>Poplatek za recyklaci kameniva</t>
  </si>
  <si>
    <t>Poznámka k položce:_x000d_
Cena včetně práce stacionární čističky, manipulace se znečištěným a následně s vytříděným materiálem (naložení a přeprava v místě technologického prostoru třídičky).</t>
  </si>
  <si>
    <t>stacionární třídička na místě - materiál z vytěženého KL</t>
  </si>
  <si>
    <t>OdsKL*1,9</t>
  </si>
  <si>
    <t>SO111.11.01 (ÚRS) - Horní Lideč - Valašská Polanka, kolejový svršek</t>
  </si>
  <si>
    <t xml:space="preserve">    4 - Vodorovné konstrukce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</si>
  <si>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</si>
  <si>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</si>
  <si>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</si>
  <si>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</si>
  <si>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783 - Dokončovací práce - nátěry</t>
  </si>
  <si>
    <t xml:space="preserve">    789 - Povrchové úpravy ocelových konstrukcí a technologických zařízení</t>
  </si>
  <si>
    <t>Vodorovné konstrukce</t>
  </si>
  <si>
    <t>421941221</t>
  </si>
  <si>
    <t>Výroba podlahy z plechů bez výztuh opravě mostu</t>
  </si>
  <si>
    <t>CS ÚRS 2025 02</t>
  </si>
  <si>
    <t>Oprava podlah z plechů výroba bez výztuh</t>
  </si>
  <si>
    <t>Online PSC</t>
  </si>
  <si>
    <t>https://podminky.urs.cz/item/CS_URS_2025_02/421941221</t>
  </si>
  <si>
    <t>"zůžení podlahových plechů u obou stran"</t>
  </si>
  <si>
    <t>"vrtání nových děr pro uchycení vrtulí</t>
  </si>
  <si>
    <t>2*(0,8*77,54)</t>
  </si>
  <si>
    <t xml:space="preserve">výroba hlavových podlah v kol.č.1 a kol.č.2 </t>
  </si>
  <si>
    <t>1,740</t>
  </si>
  <si>
    <t>421941321</t>
  </si>
  <si>
    <t>Montáž podlahy z plechů bez výztuh při opravě mostu</t>
  </si>
  <si>
    <t>Oprava podlah z plechů montáž bez výztuh</t>
  </si>
  <si>
    <t>https://podminky.urs.cz/item/CS_URS_2025_02/421941321</t>
  </si>
  <si>
    <t xml:space="preserve">Montáž podlah </t>
  </si>
  <si>
    <t>2*(0,56*77,54)</t>
  </si>
  <si>
    <t xml:space="preserve">montáž hlavových podlah v kol.č.1 a kol.č.2 </t>
  </si>
  <si>
    <t>13611309</t>
  </si>
  <si>
    <t>plech ocelový černý žebrovaný S235JR slza tl 6mm tabule</t>
  </si>
  <si>
    <t>materiál pro výrobu hlavových podlah</t>
  </si>
  <si>
    <t>1,740*0,053*1,05</t>
  </si>
  <si>
    <t>421941521</t>
  </si>
  <si>
    <t>Demontáž podlahových plechů bez výztuh na mostech</t>
  </si>
  <si>
    <t>Demontáž podlahových plechů bez výztuh</t>
  </si>
  <si>
    <t>https://podminky.urs.cz/item/CS_URS_2025_02/421941521</t>
  </si>
  <si>
    <t>demontáž středových podlah v kol.č.1 a kol.č.2</t>
  </si>
  <si>
    <t>demontáž hlavových podlah v kol.č.1 a kol.č.2 vedle dilatačního zařízení</t>
  </si>
  <si>
    <t>1,452</t>
  </si>
  <si>
    <t>429172111</t>
  </si>
  <si>
    <t>Výroba ocelových prvků pro opravu mostů šroubovaných nebo svařovaných do 100 kg</t>
  </si>
  <si>
    <t>kg</t>
  </si>
  <si>
    <t>Oprava ocelových prvků mostních konstrukcí ztužidel, sedel pro centrické uložení mostnic, stoliček, diagonál, svislic, styčníkových plechů, chodníkových konzol, podlahových nosníků, kabelových žlabů a ostatních drobných prvků výroba šroubovaných nebo svařovaných, hmotnosti do 100 kg</t>
  </si>
  <si>
    <t>https://podminky.urs.cz/item/CS_URS_2025_02/429172111</t>
  </si>
  <si>
    <t>výroba podpůrných profilů pod nové plechy hlavové podlahy v kol.č.1 a kol.č2</t>
  </si>
  <si>
    <t>12,0*0,20*2,42</t>
  </si>
  <si>
    <t>13011062</t>
  </si>
  <si>
    <t>úhelník ocelový rovnostranný jakost S235JR (11 375) 45x45x4mm</t>
  </si>
  <si>
    <t>materiál pro výrobu podpůrných profilů pod hlavovou podlahu v kol.č.1 a kol.č.2</t>
  </si>
  <si>
    <t>12,0*0,20*0,00242*1,05</t>
  </si>
  <si>
    <t>429172211</t>
  </si>
  <si>
    <t>Montáž ocelových prvků pro opravu mostů šroubovaných nebo svařovaných do 100 kg</t>
  </si>
  <si>
    <t>Oprava ocelových prvků mostních konstrukcí ztužidel, sedel pro centrické uložení mostnic, stoliček, diagonál, svislic, styčníkových plechů, chodníkových konzol, podlahových nosníků, kabelových žlabů a ostatních drobných prvků montáž šroubovaných nebo svařovaných, hmotnosti do 100 kg</t>
  </si>
  <si>
    <t>https://podminky.urs.cz/item/CS_URS_2025_02/429172211</t>
  </si>
  <si>
    <t>343,200+5,808</t>
  </si>
  <si>
    <t>521272215</t>
  </si>
  <si>
    <t>Demontáž mostnic s odsunem hmot mimo objekt mostu</t>
  </si>
  <si>
    <t>Demontáž mostnic s odsunem hmot mimo objekt mostu se zřízením pomocné montážní lávky</t>
  </si>
  <si>
    <t>https://podminky.urs.cz/item/CS_URS_2025_02/521272215</t>
  </si>
  <si>
    <t>demontáž mostnic v kol.č1 a kol.č2 pod dilatačním zařízením</t>
  </si>
  <si>
    <t>6,0</t>
  </si>
  <si>
    <t>521273111</t>
  </si>
  <si>
    <t>Výroba dřevěných mostnic železničního mostu v přímé, v oblouku nebo přechodnici bez převýšení</t>
  </si>
  <si>
    <t>Mostnice na železničních mostech z tvrdého dřeva s plošným uložením výroba bez převýšení v přímé, v oblouku nebo přechodnici</t>
  </si>
  <si>
    <t>https://podminky.urs.cz/item/CS_URS_2025_02/521273111</t>
  </si>
  <si>
    <t>521273211</t>
  </si>
  <si>
    <t>Montáž dřevěných mostnic železničního mostu v přímé, v oblouku nebo přechodnici bez převýšení</t>
  </si>
  <si>
    <t>Mostnice na železničních mostech z tvrdého dřeva s plošným uložením montáž bez převýšení v přímé, v oblouku nebo přechodnici</t>
  </si>
  <si>
    <t>https://podminky.urs.cz/item/CS_URS_2025_02/521273211</t>
  </si>
  <si>
    <t>60815365</t>
  </si>
  <si>
    <t>mostnice dřevěná impregnovaná olejem DB 240x260mm dl 2,4m</t>
  </si>
  <si>
    <t>6,503*0,13824 "Přepočtené koeficientem množství</t>
  </si>
  <si>
    <t>5911709015_R</t>
  </si>
  <si>
    <t>Montáž pojistných úhelníků na mostech tvar UIC60, R65</t>
  </si>
  <si>
    <t>Montáž pojistných úhelníků na mostech tvar UIC60, R65 Poznámka: 1. V cenách jsou započteny náklady na montáž, vrtání otvorů pro vrtule. 2. V cenách nejsou obsaženy náklady na dodávku materiálu.</t>
  </si>
  <si>
    <t>"montáž pojistných úhelníků v předpolích mostu"2*10,80*2+2*11,40*2</t>
  </si>
  <si>
    <t>5958134105_R</t>
  </si>
  <si>
    <t>do VPS pražců</t>
  </si>
  <si>
    <t>19,0*4*4</t>
  </si>
  <si>
    <t>Ostatní konstrukce a práce, bourání</t>
  </si>
  <si>
    <t>936171150_R</t>
  </si>
  <si>
    <t>Demontáž pojistných úhelníků L 150 x 100 x 14 na železničních mostech přímých nebo v oblouku</t>
  </si>
  <si>
    <t>Demontáž úhelníků na železničních mostech bez přesypávky v přímé trati nebo v oblouku pojistných L 150 x 100 x 14</t>
  </si>
  <si>
    <t>"na mostě"</t>
  </si>
  <si>
    <t>"kol.č.1"77,0*2</t>
  </si>
  <si>
    <t>"kol. č.2"77,0*2</t>
  </si>
  <si>
    <t>"ve výbězích"2*44,40</t>
  </si>
  <si>
    <t>936171212_R</t>
  </si>
  <si>
    <t>Výroba pojistných úhelníků L 200x200x14 pro kolej UIC 60 na mostě</t>
  </si>
  <si>
    <t>Oprava úhelníků na železničních mostech v přímé trati nebo oblouku výroba úhelníků pojistných v koleji tvaru UIC 60 - L 200x200x14</t>
  </si>
  <si>
    <t>"na mostě v kol.č.1 a kol.č.2" 2*154</t>
  </si>
  <si>
    <t>936171312_R</t>
  </si>
  <si>
    <t>Montáž pojistných úhelníků L 200x200x14 v koleji UIC 60 na mostě</t>
  </si>
  <si>
    <t>Oprava úhelníků na železničních mostech v přímé trati nebo oblouku montáž úhelníků pojistných v koleji tvaru UIC 60 - L 200x200x14</t>
  </si>
  <si>
    <t>"na mostě v kol.č. 1 a kol.č. 2"2*154,0</t>
  </si>
  <si>
    <t>"před mostem a za mostem"2*10,80*2+2*11,40*2</t>
  </si>
  <si>
    <t>13011072_R</t>
  </si>
  <si>
    <t>úhelník ocelový rovnostranný jakost S355J2 (11 503) 200x200x14mm</t>
  </si>
  <si>
    <t>"nový úhelník na mostě a v předpolích mostu"</t>
  </si>
  <si>
    <t>396,880*0,0427</t>
  </si>
  <si>
    <t>32925290_R</t>
  </si>
  <si>
    <t>šroub pozinkovaný, zápustný D 7991 20/70</t>
  </si>
  <si>
    <t>šroub se zapuštěnou hlavou DIN 7991 8.8 St M20/70</t>
  </si>
  <si>
    <t>spojení na mostě v místech dilatací v kol.č.1 a kol.č.2</t>
  </si>
  <si>
    <t>4,0*2*2</t>
  </si>
  <si>
    <t>31198213_R</t>
  </si>
  <si>
    <t>matice samojistná, D 985 Zn. M 20</t>
  </si>
  <si>
    <t>963071111</t>
  </si>
  <si>
    <t>Demontáž ocelových prvků mostů šroubovaných nebo svařovaných do 100 kg</t>
  </si>
  <si>
    <t>Demontáž ocelových prvků mostních konstrukcí ztužidel, sedel pro centrické uložení mostnic, stoliček, diagonál, svislic, styčníkových plechů, chodníkových konzol, podlahových nosníků, kabelových žlabů a ostatních drobných prvků šroubovaných nebo svařovaných, hmotnosti do 100 kg</t>
  </si>
  <si>
    <t>https://podminky.urs.cz/item/CS_URS_2025_02/963071111</t>
  </si>
  <si>
    <t>demontáž podpůrných profilů z mostnic pod středovou podlahou</t>
  </si>
  <si>
    <t>(66,0*4)*1,30</t>
  </si>
  <si>
    <t>997</t>
  </si>
  <si>
    <t>Doprava suti a vybouraných hmot</t>
  </si>
  <si>
    <t>997013841</t>
  </si>
  <si>
    <t>Poplatek za uložení na skládce (skládkovné) odpadu po otryskávání bez obsahu nebezpečných látek kód odpadu 12 01 17</t>
  </si>
  <si>
    <t>Poplatek za uložení stavebního odpadu na skládce (skládkovné) odpadního materiálu po otryskávání bez obsahu nebezpečných látek zatříděného do Katalogu odpadů pod kódem 12 01 17</t>
  </si>
  <si>
    <t>https://podminky.urs.cz/item/CS_URS_2025_02/997013841</t>
  </si>
  <si>
    <t>"odpad z tryskání nového materiálu"</t>
  </si>
  <si>
    <t>12,494+0,108</t>
  </si>
  <si>
    <t>997211621</t>
  </si>
  <si>
    <t>Ekologická likvidace mostnic - drcení a odvoz do 20 km</t>
  </si>
  <si>
    <t>Ekologická likvidace mostnic s drcením s odvozem drtě do 20 km</t>
  </si>
  <si>
    <t>https://podminky.urs.cz/item/CS_URS_2025_02/997211621</t>
  </si>
  <si>
    <t>likvidace mostnic</t>
  </si>
  <si>
    <t>998</t>
  </si>
  <si>
    <t>Přesun hmot</t>
  </si>
  <si>
    <t>998212111</t>
  </si>
  <si>
    <t>Přesun hmot pro mosty zděné, monolitické betonové nebo ocelové v do 20 m</t>
  </si>
  <si>
    <t>Přesun hmot pro mosty zděné, betonové monolitické, spřažené ocelobetonové nebo kovové vodorovná dopravní vzdálenost do 100 m výška mostu do 20 m</t>
  </si>
  <si>
    <t>https://podminky.urs.cz/item/CS_URS_2025_02/998212111</t>
  </si>
  <si>
    <t>998212195</t>
  </si>
  <si>
    <t>Příplatek k přesunu hmot pro mosty zděné nebo monolitické za zvětšený přesun do 5000 m</t>
  </si>
  <si>
    <t>Přesun hmot pro mosty zděné, betonové monolitické, spřažené ocelobetonové nebo kovové Příplatek k cenám za zvětšený přesun přes přes vymezenou vodorovnou dopravní vzdálenost do 5000 m</t>
  </si>
  <si>
    <t>https://podminky.urs.cz/item/CS_URS_2025_02/998212195</t>
  </si>
  <si>
    <t>998212199</t>
  </si>
  <si>
    <t>Příplatek k přesunu hmot pro mosty zděné nebo monolitické za zvětšený přesun ZKD 5000 m</t>
  </si>
  <si>
    <t>Přesun hmot pro mosty zděné, betonové monolitické, spřažené ocelobetonové nebo kovové Příplatek k cenám za zvětšený přesun přes přes vymezenou vodorovnou dopravní vzdálenost za každých dalších započatých 5000 m</t>
  </si>
  <si>
    <t>https://podminky.urs.cz/item/CS_URS_2025_02/998212199</t>
  </si>
  <si>
    <t>PSV</t>
  </si>
  <si>
    <t>Práce a dodávky PSV</t>
  </si>
  <si>
    <t>783</t>
  </si>
  <si>
    <t>Dokončovací práce - nátěry</t>
  </si>
  <si>
    <t>783000101</t>
  </si>
  <si>
    <t>Ochrana podlah nebo vodorovných ploch při provádění nátěrů olepením páskou nebo fólií</t>
  </si>
  <si>
    <t>Zakrývání konstrukcí včetně pozdějšího odkrytí podlah nebo vodorovných ploch olepením páskou nebo fólií</t>
  </si>
  <si>
    <t>https://podminky.urs.cz/item/CS_URS_2025_02/783000101</t>
  </si>
  <si>
    <t>olepení zužovaných částí středových podlah před provedním nátěru v kol.č1 a kol.č.2</t>
  </si>
  <si>
    <t>77,4*4</t>
  </si>
  <si>
    <t>58124833</t>
  </si>
  <si>
    <t>páska pro malířské potřeby maskovací krepová 19mmx50m</t>
  </si>
  <si>
    <t>294,857142857143*1,05 "Přepočtené koeficientem množství</t>
  </si>
  <si>
    <t>789</t>
  </si>
  <si>
    <t>Povrchové úpravy ocelových konstrukcí a technologických zařízení</t>
  </si>
  <si>
    <t>789123143</t>
  </si>
  <si>
    <t>Čištění mechanizované ocelových konstrukcí třídy III stupeň přípravy St 3 stupeň zrezivění D</t>
  </si>
  <si>
    <t>Úpravy povrchů pod nátěry ocelových konstrukcí třídy III odstranění rzi a nečistot mechanizovaným čištěním stupeň přípravy St 3, stupeň zrezivění D</t>
  </si>
  <si>
    <t>https://podminky.urs.cz/item/CS_URS_2025_02/789123143</t>
  </si>
  <si>
    <t>mechanické očištění zúžených středových podlah v kol.č.1 a kol.č.2</t>
  </si>
  <si>
    <t>77,4*0,06*4</t>
  </si>
  <si>
    <t>789212123</t>
  </si>
  <si>
    <t>Provedení otryskání zařízení členitých stupeň zarezavění B stupeň přípravy Sa 2</t>
  </si>
  <si>
    <t>Provedení otryskání povrchů zařízení suché abrazivní tryskání, s povrchem členitým stupeň zarezavění B, stupeň přípravy Sa 2</t>
  </si>
  <si>
    <t>https://podminky.urs.cz/item/CS_URS_2025_02/789212123</t>
  </si>
  <si>
    <t>provedení otryskání vrchního laku z horních ploch středových podlah bez narušení mezivrstvy ( sweeping )</t>
  </si>
  <si>
    <t>77,4*0,56*2</t>
  </si>
  <si>
    <t>789221142</t>
  </si>
  <si>
    <t>Provedení otryskání ocelových konstrukcí třídy I stupeň zarezavění D stupeň přípravy Sa 2 1/2</t>
  </si>
  <si>
    <t>Provedení otryskání povrchů ocelových konstrukcí suché abrazivní tryskání třídy I stupeň zrezivění D, stupeň přípravy Sa 2½</t>
  </si>
  <si>
    <t>https://podminky.urs.cz/item/CS_URS_2025_02/789221142</t>
  </si>
  <si>
    <t>"nový pojistný úhelník v kol.č. 1 a kol.č. 2</t>
  </si>
  <si>
    <t>396,880*0,787</t>
  </si>
  <si>
    <t xml:space="preserve">hlavové podlahy v kol.č.1 a kol.č.2 </t>
  </si>
  <si>
    <t>3,480</t>
  </si>
  <si>
    <t>podpůrné profily pod hlavovou podlahu</t>
  </si>
  <si>
    <t>(12,0*0,20)*0,176</t>
  </si>
  <si>
    <t>42118101_R</t>
  </si>
  <si>
    <t>abrazivo ( např. TRYMAT ) materiál určen pro pro otryskání ocel. konstrukcí, pytlovaný</t>
  </si>
  <si>
    <t>abrazivo ( křemičitý písek ) materiál určen pro pro otryskání ocel. konstrukcí, pytlovaný</t>
  </si>
  <si>
    <t>materiál pro otryskání vydatnost 0,040t/m2</t>
  </si>
  <si>
    <t>312,345*0,040</t>
  </si>
  <si>
    <t>( pro zdrsnění hran středových podlah )</t>
  </si>
  <si>
    <t>(77,4*0,06*4)*0,040</t>
  </si>
  <si>
    <t>materiál pro otryskání vydatnost 0,015t/m2</t>
  </si>
  <si>
    <t>sweeping - středové podlahy horní plochy</t>
  </si>
  <si>
    <t>(77,4*0,56*2)*0,15</t>
  </si>
  <si>
    <t xml:space="preserve">materiál pro otryskání hlavových podlah v kol.č.1 a kol.č.2 </t>
  </si>
  <si>
    <t>0,108</t>
  </si>
  <si>
    <t>789325211_R</t>
  </si>
  <si>
    <t>Nátěr ocelových konstrukcí třídy I dvousložkový epoxidový základní tl do 100 μm</t>
  </si>
  <si>
    <t>Nátěr ocelových konstrukcí třídy I dvousložkový epoxidový základní, tloušťky do 100 μm</t>
  </si>
  <si>
    <t>základní nátěr PÚ</t>
  </si>
  <si>
    <t>312,345</t>
  </si>
  <si>
    <t>základní nátěr upravovaných plechů mezi kolejnicemi v kol.č.1 a kol.č.2</t>
  </si>
  <si>
    <t xml:space="preserve">základní nátěr hlavových podlah v kol.č.1 a kol.č.2 </t>
  </si>
  <si>
    <t>základní nátěr podpůrných profilů pod hlavovou podlahu</t>
  </si>
  <si>
    <t>789325216_R</t>
  </si>
  <si>
    <t>Nátěr ocelových konstrukcí třídy I dvousložkový epoxidový mezivrstva do 100 μm</t>
  </si>
  <si>
    <t>Nátěr ocelových konstrukcí třídy I dvousložkový epoxidový mezivrstva, tloušťky do 100 μm</t>
  </si>
  <si>
    <t>mezivrstva PÚ</t>
  </si>
  <si>
    <t>mezivrstva upravovaných plechů mezi kolejnicemi v kol.č.1 a kol.č.2</t>
  </si>
  <si>
    <t xml:space="preserve">mezivrstva  hlavových podlah v kol.č.1 a kol.č.2 </t>
  </si>
  <si>
    <t>mezivrstva podpůrných profilů pod hlavovou podlahu</t>
  </si>
  <si>
    <t>789325221</t>
  </si>
  <si>
    <t>Nátěr ocelových konstrukcí třídy I dvousložkový epoxidový krycí (vrchní) do 80 μm</t>
  </si>
  <si>
    <t>Nátěr ocelových konstrukcí třídy I dvousložkový epoxidový krycí (vrchní), tloušťky do 80 μm</t>
  </si>
  <si>
    <t>https://podminky.urs.cz/item/CS_URS_2025_02/789325221</t>
  </si>
  <si>
    <t>vrchní nátěr PÚ</t>
  </si>
  <si>
    <t>vrchní nátěr středových podlah</t>
  </si>
  <si>
    <t>vrchní nátěr upravovaných hran středových podlah mezi kolejnicemi v kol.č.1 a kol.č.2</t>
  </si>
  <si>
    <t xml:space="preserve">vrchní nátěr hlavových podlah v kol.č.1 a kol.č.2 </t>
  </si>
  <si>
    <t>vrchní nátěr podpůrných profilů pod hlavovou podlahu</t>
  </si>
  <si>
    <t>789355220</t>
  </si>
  <si>
    <t>Nátěr pásový dvousložkový epoxidový tl 50 µm na ocelových konstrukcích tř. I</t>
  </si>
  <si>
    <t>Nátěry pásové korozně namáhaných míst (svary, hrany, kouty, šroubové spoje, apod.) tloušťky 50 μm ocelových konstrukcí třídy I dvousložkový epoxidový</t>
  </si>
  <si>
    <t>https://podminky.urs.cz/item/CS_URS_2025_02/789355220</t>
  </si>
  <si>
    <t>"lokální zesílení PKO - pásové nátěry 10% z plochy"</t>
  </si>
  <si>
    <t>312,345*0,1</t>
  </si>
  <si>
    <t>pásový nátěr hran zúžených středových podlah z celkové plochy 100 %</t>
  </si>
  <si>
    <t>24613582_R</t>
  </si>
  <si>
    <t>materiál pro provedení nátěrového systému ONS - 14</t>
  </si>
  <si>
    <t>72</t>
  </si>
  <si>
    <t>materiál pro provedení ochranného nátěrového systému ONS - 14</t>
  </si>
  <si>
    <t xml:space="preserve">Hmota nátěrová ONS 14, základ+mezivrstva+lak =280µm, spotřeba 0,75kg/m2 (na 1m2/0,25kg při tloušťce 80µm) </t>
  </si>
  <si>
    <t>PÚ</t>
  </si>
  <si>
    <t>312,345*0,75</t>
  </si>
  <si>
    <t>horní plocha středových podlah ( vrchní nátěr)</t>
  </si>
  <si>
    <t>(77,4*0,56*2)*0,25</t>
  </si>
  <si>
    <t>hrany zúžených středových podlah</t>
  </si>
  <si>
    <t>(77,4*0,06*4)*0,75</t>
  </si>
  <si>
    <t xml:space="preserve">hlavovépodlahy v kol.č.1 a kol.č.2 </t>
  </si>
  <si>
    <t>3,480*0,75</t>
  </si>
  <si>
    <t xml:space="preserve"> podpůrnéh profily pod hlavovou podlahu</t>
  </si>
  <si>
    <t>(12,0*0,20)*0,176*0,75</t>
  </si>
  <si>
    <t>998781101</t>
  </si>
  <si>
    <t>Přesun hmot tonážní pro obklady keramické v objektech v do 6 m</t>
  </si>
  <si>
    <t>Přesun hmot pro obklady keramické stanovený z hmotnosti přesunovaného materiálu vodorovná dopravní vzdálenost do 50 m základní v objektech výšky do 6 m</t>
  </si>
  <si>
    <t>https://podminky.urs.cz/item/CS_URS_2025_02/998781101</t>
  </si>
  <si>
    <t>Beton</t>
  </si>
  <si>
    <t>1165,24</t>
  </si>
  <si>
    <t>ČišPřík</t>
  </si>
  <si>
    <t>377</t>
  </si>
  <si>
    <t>ČišSkal</t>
  </si>
  <si>
    <t>2280</t>
  </si>
  <si>
    <t>HydIzoNát</t>
  </si>
  <si>
    <t>10624,2</t>
  </si>
  <si>
    <t>Jm</t>
  </si>
  <si>
    <t>Jv</t>
  </si>
  <si>
    <t>1092</t>
  </si>
  <si>
    <t>536,86</t>
  </si>
  <si>
    <t>SO112.11.01 - Horní Lideč - Valašská Polanka, kolejový spodek</t>
  </si>
  <si>
    <t>Kam8x16</t>
  </si>
  <si>
    <t>21,675</t>
  </si>
  <si>
    <t>LomKám</t>
  </si>
  <si>
    <t>247,15</t>
  </si>
  <si>
    <t>LomKámZás</t>
  </si>
  <si>
    <t>OdlKam</t>
  </si>
  <si>
    <t>Odpad</t>
  </si>
  <si>
    <t>17442,057</t>
  </si>
  <si>
    <t>PoklopJv</t>
  </si>
  <si>
    <t>8818</t>
  </si>
  <si>
    <t>PoklopU</t>
  </si>
  <si>
    <t>5201</t>
  </si>
  <si>
    <t>Prefabrikáty</t>
  </si>
  <si>
    <t>5036,467</t>
  </si>
  <si>
    <t>RozSteGab</t>
  </si>
  <si>
    <t>255</t>
  </si>
  <si>
    <t>ŠD0x32</t>
  </si>
  <si>
    <t>1143,75</t>
  </si>
  <si>
    <t>TěžZemI2</t>
  </si>
  <si>
    <t>9816,05</t>
  </si>
  <si>
    <t>TežZemI3</t>
  </si>
  <si>
    <t>1163,75</t>
  </si>
  <si>
    <t>TěžZemII4</t>
  </si>
  <si>
    <t>2500,95</t>
  </si>
  <si>
    <t>TZZ4a</t>
  </si>
  <si>
    <t>1380</t>
  </si>
  <si>
    <t>UCB0</t>
  </si>
  <si>
    <t>432</t>
  </si>
  <si>
    <t>UCH0</t>
  </si>
  <si>
    <t>212</t>
  </si>
  <si>
    <t>ZasypDno</t>
  </si>
  <si>
    <t>1403,52</t>
  </si>
  <si>
    <t>ZásypRub</t>
  </si>
  <si>
    <t>3070,2</t>
  </si>
  <si>
    <t>ZřiJm</t>
  </si>
  <si>
    <t>ZřiJv</t>
  </si>
  <si>
    <t>2730</t>
  </si>
  <si>
    <t>ZřiKonVrs</t>
  </si>
  <si>
    <t>4575</t>
  </si>
  <si>
    <t>ZřiPříTvá</t>
  </si>
  <si>
    <t>413</t>
  </si>
  <si>
    <t>ZřiPříŽla</t>
  </si>
  <si>
    <t>4386</t>
  </si>
  <si>
    <t>ZřiTZZ4</t>
  </si>
  <si>
    <t>ZřiUCB</t>
  </si>
  <si>
    <t>1080</t>
  </si>
  <si>
    <t>ZřiUCH</t>
  </si>
  <si>
    <t>530</t>
  </si>
  <si>
    <t>5904031020</t>
  </si>
  <si>
    <t>Odstranění smíšené vegetace strojně kolovou nebo kolejovou mechanizací s mulčovacím adaptérem o objemu křovin přes 50 %</t>
  </si>
  <si>
    <t>ha</t>
  </si>
  <si>
    <t>92382379</t>
  </si>
  <si>
    <t>Odstranění smíšené vegetace strojně kolovou nebo kolejovou mechanizací s mulčovacím adaptérem o objemu křovin přes 50 % Poznámka: 1. V cenách jsou započteny náklady na odstranění křovin a stromků s průměrem kmene do 10 cm. 2. V cenách nejsou obsaženy náklady na naložení drti na dopravní prostředek, odvoz a uložení na skládku.</t>
  </si>
  <si>
    <t>5904035120</t>
  </si>
  <si>
    <t>Kácení stromů se sklonem terénu přes 1:2 obvodem kmene přes 63 do 80 cm</t>
  </si>
  <si>
    <t>-1382011211</t>
  </si>
  <si>
    <t>Kácení stromů se sklonem terénu přes 1:2 obvodem kmene přes 63 do 80 cm Poznámka: 1. V cenách jsou započteny náklady na kácení, odvětvení a rozřezání kmene na metry, snesení a likvidaci odpadu spálením, štěpkováním nebo jeho naložení na dopravní prostředek a uložení na skládku. Obvod kmene je měřen ve výšce 1,3 m od úrovně terénu. 2. V cenách nejsou obsaženy náklady na dopravu a skládkovné.</t>
  </si>
  <si>
    <t>5904035130</t>
  </si>
  <si>
    <t>Kácení stromů se sklonem terénu přes 1:2 obvodem kmene přes 80 do 157 cm</t>
  </si>
  <si>
    <t>1550624213</t>
  </si>
  <si>
    <t>Kácení stromů se sklonem terénu přes 1:2 obvodem kmene přes 80 do 157 cm Poznámka: 1. V cenách jsou započteny náklady na kácení, odvětvení a rozřezání kmene na metry, snesení a likvidaci odpadu spálením, štěpkováním nebo jeho naložení na dopravní prostředek a uložení na skládku. Obvod kmene je měřen ve výšce 1,3 m od úrovně terénu. 2. V cenách nejsou obsaženy náklady na dopravu a skládkovné.</t>
  </si>
  <si>
    <t>5905023020</t>
  </si>
  <si>
    <t>Úprava povrchu stezky rozprostřením štěrkodrtě přes 3 do 5 cm</t>
  </si>
  <si>
    <t>286775706</t>
  </si>
  <si>
    <t>Úprava povrchu stezky rozprostřením štěrkodrtě přes 3 do 5 cm Poznámka: 1. V cenách jsou započteny náklady na rozprostření a urovnání kameniva včetně zhutnění povrchu stezky. Platí pro nový i stávající stav. 2. V cenách nejsou obsaženy náklady na dodávku drtě.</t>
  </si>
  <si>
    <t>5914005030</t>
  </si>
  <si>
    <t>Rozšíření stezky zemního tělesa dle VL Ž2 gabiony</t>
  </si>
  <si>
    <t>-1022075641</t>
  </si>
  <si>
    <t>Rozšíření stezky zemního tělesa dle VL Ž2 gabiony Poznámka: 1. V cenách jsou započteny i náklady na uložení výzisku na terén nebo naložení na dopravní prostředek. 2. V cenách nejsou obsaženy náklady na dodávku materiálu, odtěžení zemního tělesa, dopravu a skládkovné.</t>
  </si>
  <si>
    <t>gabiony u TK 1</t>
  </si>
  <si>
    <t>(21,850 - 21,730)*1000*0,5</t>
  </si>
  <si>
    <t>(22,350 - 22,200)*1000*0,5</t>
  </si>
  <si>
    <t>(23,020 - 22,910)*1000*0,5</t>
  </si>
  <si>
    <t>(24,715 - 24,675)*1000*0,5</t>
  </si>
  <si>
    <t>(26,925 - 26,835)*1000*0,5</t>
  </si>
  <si>
    <t>5914020020</t>
  </si>
  <si>
    <t>Čištění otevřených odvodňovacích zařízení strojně příkop nezpevněný</t>
  </si>
  <si>
    <t>-1421966916</t>
  </si>
  <si>
    <t>Čištění otevřených odvodňovacích zařízení strojně příkop nezpevněný Poznámka: 1. V cenách jsou započteny náklady na odtěžení nánosu a nečistot, rozprostření výzisku na terén nebo naložení na dopravní prostředek. 2. V cenách nejsou obsaženy náklady na dopravu a skládkovné.</t>
  </si>
  <si>
    <t>(22,700 - 22,630)*1000*0,6</t>
  </si>
  <si>
    <t>(23,355 - 23,040)*1000*0,2</t>
  </si>
  <si>
    <t>(24,670 - 24,410)*1000*0,2</t>
  </si>
  <si>
    <t>(25,000 - 24,830)*1000*0,4</t>
  </si>
  <si>
    <t>(26,835 - 26,740)*1000*0,4</t>
  </si>
  <si>
    <t>(28,100 - 27,910)*1000*0,6</t>
  </si>
  <si>
    <t>5914035010</t>
  </si>
  <si>
    <t>Zřízení otevřených odvodňovacích zařízení příkopové tvárnice</t>
  </si>
  <si>
    <t>1901348044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</si>
  <si>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</si>
  <si>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TZZ4</t>
  </si>
  <si>
    <t xml:space="preserve">  TK 2</t>
  </si>
  <si>
    <t>(22,190 - 22,150)*1000 - 5</t>
  </si>
  <si>
    <t>(26,690 - 26,620)*1000 - 5</t>
  </si>
  <si>
    <t>(26,995 - 26,915)*1000 - 10</t>
  </si>
  <si>
    <t>(27,510 - 27,355)*1000</t>
  </si>
  <si>
    <t>(27,690 - 27,618)*1000</t>
  </si>
  <si>
    <t>(27,925 - 27,908)*1000 - 1</t>
  </si>
  <si>
    <t>5914035150</t>
  </si>
  <si>
    <t>Zřízení otevřených odvodňovacích zařízení příkopového žlabu staveništního prefabrikátu</t>
  </si>
  <si>
    <t>-1645508047</t>
  </si>
  <si>
    <t>Zřízení otevřených odvodňovacích zařízení příkopového žlabu staveništního prefabrikátu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</si>
  <si>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příkopový žlab J malý</t>
  </si>
  <si>
    <t xml:space="preserve">   TK 2</t>
  </si>
  <si>
    <t>(21,955 - 21,914)*1000</t>
  </si>
  <si>
    <t>obcházení základů TV</t>
  </si>
  <si>
    <t>příkopový žlab J velký</t>
  </si>
  <si>
    <t xml:space="preserve">   TK 1</t>
  </si>
  <si>
    <t>(20,115 - 20,015)*1000</t>
  </si>
  <si>
    <t>(21,240 - 21,160)*1000</t>
  </si>
  <si>
    <t>(22,160 - 21,900)*1000</t>
  </si>
  <si>
    <t>(26,160 - 26,040)*1000</t>
  </si>
  <si>
    <t>(20,378 - 20,210)*1000 + 2</t>
  </si>
  <si>
    <t>(22,740 - 22,600)*1000</t>
  </si>
  <si>
    <t>(25,420 - 25,290)*1000</t>
  </si>
  <si>
    <t>(25,550 - 25,425)*1000 + 5</t>
  </si>
  <si>
    <t>(25,780 - 25,640)*1000 + 5</t>
  </si>
  <si>
    <t>(26,620 - 26,428)*1000 + 1</t>
  </si>
  <si>
    <t>(26,915 - 26,720)*1000</t>
  </si>
  <si>
    <t>(27,130 - 26,995)*1000</t>
  </si>
  <si>
    <t>(27,340 - 27,170)*1000</t>
  </si>
  <si>
    <t>(27,612 - 27,510)*1000</t>
  </si>
  <si>
    <t>(27,900 - 27,690)*1000</t>
  </si>
  <si>
    <t>(28,130 - 27,925)*1000</t>
  </si>
  <si>
    <t>obcházení základů TV + rezerva</t>
  </si>
  <si>
    <t>15 + 10</t>
  </si>
  <si>
    <t>příkopový žlab UCH</t>
  </si>
  <si>
    <t>(20,242 - 20,071)*1000 - 1</t>
  </si>
  <si>
    <t>(24,635 - 24,405)*1000</t>
  </si>
  <si>
    <t>(24,985 - 24,850)*1000 - 5</t>
  </si>
  <si>
    <t>příkopový žlab UCB</t>
  </si>
  <si>
    <t xml:space="preserve">(23,110 - 23,000)*1000 </t>
  </si>
  <si>
    <t xml:space="preserve">(23,480 - 23,126)*1000 + 1 </t>
  </si>
  <si>
    <t>(24,405 - 24,300)*1000</t>
  </si>
  <si>
    <t>(24,670 - 24,635)*1000</t>
  </si>
  <si>
    <t>(24,850 - 24,675)*1000</t>
  </si>
  <si>
    <t>(25,285 - 24,985) *1000</t>
  </si>
  <si>
    <t>5914035220_R</t>
  </si>
  <si>
    <t>Zřízení otevřených odvodňovacích zařízení obložení z lomového kamene</t>
  </si>
  <si>
    <t>559463099</t>
  </si>
  <si>
    <t>Zřízení otevřených odvodňovacích zařízení skluzu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</si>
  <si>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odláždění vtoků/výtoků</t>
  </si>
  <si>
    <t>8*5</t>
  </si>
  <si>
    <t>5914055060</t>
  </si>
  <si>
    <t>Zřízení krytých odvodňovacích zařízení vsakovacího žebra</t>
  </si>
  <si>
    <t>-1616577706</t>
  </si>
  <si>
    <t>Zřízení krytých odvodňovacích zařízení vsakovacího žebra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</si>
  <si>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vsakovací příkop v km 21,914</t>
  </si>
  <si>
    <t>5914075010</t>
  </si>
  <si>
    <t>Zřízení konstrukční vrstvy pražcového podloží bez geomateriálu tl. 0,15 m</t>
  </si>
  <si>
    <t>-1286589825</t>
  </si>
  <si>
    <t>Zřízení konstrukční vrstvy pražcového podloží bez geomateriálu tl. 0,15 m Poznámka: 1. V cenách nejsou obsaženy náklady na dodávku materiálu a odtěžení zeminy.</t>
  </si>
  <si>
    <t>sanace žel. spodku</t>
  </si>
  <si>
    <t>(22,150 - 21,950)*1000*9,9 "TK 1 + TK 2</t>
  </si>
  <si>
    <t>(22,750 - 22,600)*1000*9,9 "TK 1 + TK 2</t>
  </si>
  <si>
    <t>(26,430 - 26,280)*1000*7,4 "TK 1 + TK 2 oblast nástupiště Lužná u Vsetína</t>
  </si>
  <si>
    <t>5914080030</t>
  </si>
  <si>
    <t>Zřízení ochrany zemních svahů kombinované</t>
  </si>
  <si>
    <t>-434536558</t>
  </si>
  <si>
    <t>Zřízení ochrany zemních svahů kombinované Poznámka: 1. V cenách jsou započteny náklady na naložení výzisku na dopravní prostředek. 2. V cenách nejsou obsaženy náklady na dodávku materiálu a zemní práce.</t>
  </si>
  <si>
    <t>10*3</t>
  </si>
  <si>
    <t>5914095010</t>
  </si>
  <si>
    <t>Čištění skalních svahů v ochranném pásmu dráhy od vegetace a porostů</t>
  </si>
  <si>
    <t>1674707527</t>
  </si>
  <si>
    <t>Čištění skalních svahů v ochranném pásmu dráhy od vegetace a porostů Poznámka: 1. V cenách jsou započteny náklady na vyčištění skalních bloků od vegetace, likvidaci porostů spálením, štěpkováním nebo jeho naložení na dopravní prostředek. 2. V cenách nejsou obsaženy náklady na přepravu a uložení na skládce.</t>
  </si>
  <si>
    <t>5914095020</t>
  </si>
  <si>
    <t>Čištění skalních svahů v ochranném pásmu dráhy od zvětralé horniny</t>
  </si>
  <si>
    <t>592172795</t>
  </si>
  <si>
    <t>Čištění skalních svahů v ochranném pásmu dráhy od zvětralé horniny Poznámka: 1. V cenách jsou započteny náklady na vyčištění skalních bloků od vegetace, likvidaci porostů spálením, štěpkováním nebo jeho naložení na dopravní prostředek. 2. V cenách nejsou obsaženy náklady na přepravu a uložení na skládce.</t>
  </si>
  <si>
    <t>km 22,600 - 22,720</t>
  </si>
  <si>
    <t>120*19</t>
  </si>
  <si>
    <t>5914100040</t>
  </si>
  <si>
    <t>Oprava ochranné konstrukce a zpevnění svahů ve styku s vodními toky a díly dlažbou</t>
  </si>
  <si>
    <t>-1861343235</t>
  </si>
  <si>
    <t>Oprava ochranné konstrukce a zpevnění svahů ve styku s vodními toky a díly dlažbou Poznámka: 1. V cenách jsou započteny náklady na opravu podle vzorových listů a naložení výzisku na dopravní prostředek. 2. V cenách nejsou obsaženy náklady na dodávku materiálu.</t>
  </si>
  <si>
    <t>plochy u výstění odv. zařízení</t>
  </si>
  <si>
    <t>5915005030</t>
  </si>
  <si>
    <t>Hloubení rýh nebo jam ručně na železničním spodku třídy těžitelnosti I skupiny 3</t>
  </si>
  <si>
    <t>-1913534552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</si>
  <si>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</t>
  </si>
  <si>
    <t>výkopy pro přeložky 6 kV</t>
  </si>
  <si>
    <t>80*1,0*0,5</t>
  </si>
  <si>
    <t>5915007010</t>
  </si>
  <si>
    <t>Zásyp jam nebo rýh sypaninou na železničním spodku bez zhutnění</t>
  </si>
  <si>
    <t>-1870013574</t>
  </si>
  <si>
    <t>Zásyp jam nebo rýh sypaninou na železničním spodku bez zhutnění Poznámka: 1. Ceny zásypu jam a rýh se zhutněním jsou určeny pro jakoukoliv míru zhutnění.</t>
  </si>
  <si>
    <t>zásyp rubu prefabrikátů - materiál z výkopů (nebo odpad ze SČ)</t>
  </si>
  <si>
    <t>ZřiPříŽla*0,7</t>
  </si>
  <si>
    <t>5915007020</t>
  </si>
  <si>
    <t>Zásyp jam nebo rýh sypaninou na železničním spodku se zhutněním</t>
  </si>
  <si>
    <t>-2069708493</t>
  </si>
  <si>
    <t>Zásyp jam nebo rýh sypaninou na železničním spodku se zhutněním Poznámka: 1. Ceny zásypu jam a rýh se zhutněním jsou určeny pro jakoukoliv míru zhutnění.</t>
  </si>
  <si>
    <t>zásyp dna - nepropustná vrstva - materiál z výkopů (nebo odpad ze SČ)</t>
  </si>
  <si>
    <t>ZřiPříŽla*0,16*2</t>
  </si>
  <si>
    <t>zásyp líce prafabrikátů - štěrk KL</t>
  </si>
  <si>
    <t>ZřiPříŽla*0,3</t>
  </si>
  <si>
    <t>zásypy přeložek</t>
  </si>
  <si>
    <t>5915010020</t>
  </si>
  <si>
    <t>Těžení zeminy nebo horniny železničního spodku třídy těžitelnosti I skupiny 2</t>
  </si>
  <si>
    <t>940726975</t>
  </si>
  <si>
    <t>Těžení zeminy nebo horniny železničního spodku třídy těžitelnosti I skupiny 2 Poznámka: 1. V cenách jsou započteny náklady na těžení a uložení výzisku na terén nebo naložení na dopravní prostředek a uložení na úložišti.</t>
  </si>
  <si>
    <t>těžení zemin pro odvodnění</t>
  </si>
  <si>
    <t>ZřiPříTvá*1,9</t>
  </si>
  <si>
    <t>ZřiJm*1,7*3/4</t>
  </si>
  <si>
    <t>ZřiJv*3,0*3/4</t>
  </si>
  <si>
    <t>UCB0*2,3*3/4</t>
  </si>
  <si>
    <t>UCH0*3,5*3/4</t>
  </si>
  <si>
    <t>těžení zemin pro otevření KL nebo otevřený příkop</t>
  </si>
  <si>
    <t>(28,250 - 28,100)*1000*0,9 "otevření KL"</t>
  </si>
  <si>
    <t>(25,540 - 25,450)*1000*0,8 "otevření KL"</t>
  </si>
  <si>
    <t>(25,180 - 25,110)*1000*1,4 "otevření KL"</t>
  </si>
  <si>
    <t>(24,300 - 24,260)*1000*2,5 "otevření KL"</t>
  </si>
  <si>
    <t>(23,834 - 23,590)*1000*1,5 "odpařovací příkop"</t>
  </si>
  <si>
    <t>(23,590 - 23,500)*1000*0,4 "příkop"</t>
  </si>
  <si>
    <t xml:space="preserve">(24,200 - 24,020)*1000*3,3  "otevření KL"</t>
  </si>
  <si>
    <t>Těžení pro gabiony</t>
  </si>
  <si>
    <t>RozSteGab*0,5</t>
  </si>
  <si>
    <t>5915010030</t>
  </si>
  <si>
    <t>Těžení zeminy nebo horniny železničního spodku třídy těžitelnosti I skupiny 3</t>
  </si>
  <si>
    <t>953701222</t>
  </si>
  <si>
    <t>Těžení zeminy nebo horniny železničního spodku třídy těžitelnosti I skupiny 3 Poznámka: 1. V cenách jsou započteny náklady na těžení a uložení výzisku na terén nebo naložení na dopravní prostředek a uložení na úložišti.</t>
  </si>
  <si>
    <t>těžení pro KV v místech sanace</t>
  </si>
  <si>
    <t>ZřiKonVrs*0,25</t>
  </si>
  <si>
    <t>5915010040</t>
  </si>
  <si>
    <t>Těžení zeminy nebo horniny železničního spodku třídy těžitelnosti II skupiny 4</t>
  </si>
  <si>
    <t>1470343761</t>
  </si>
  <si>
    <t>Těžení zeminy nebo horniny železničního spodku třídy těžitelnosti II skupiny 4 Poznámka: 1. V cenách jsou započteny náklady na těžení a uložení výzisku na terén nebo naložení na dopravní prostředek a uložení na úložišti.</t>
  </si>
  <si>
    <t>těžení hornin pro odvodnění</t>
  </si>
  <si>
    <t>ZřiJm*1,7*1/4</t>
  </si>
  <si>
    <t>ZřiJv*3,0*1/4</t>
  </si>
  <si>
    <t>UCB0*2,3*1/4</t>
  </si>
  <si>
    <t>UCH0*3,5*1/4</t>
  </si>
  <si>
    <t>5915020010</t>
  </si>
  <si>
    <t>Povrchová úprava plochy železničního spodku</t>
  </si>
  <si>
    <t>528669759</t>
  </si>
  <si>
    <t>Povrchová úprava plochy železničního spodku Poznámka: 1. V cenách jsou započteny náklady na urovnání a úpravu ploch nebo skládek výzisku kameniva a zeminy s jejich případnou rekultivací.</t>
  </si>
  <si>
    <t>úprava stezek</t>
  </si>
  <si>
    <t>5800+6700-ZřiPříŽla-RozSteGab</t>
  </si>
  <si>
    <t>5917005340_R</t>
  </si>
  <si>
    <t>Hydroizolační nátěr betonových prefabrikátů</t>
  </si>
  <si>
    <t>-309363132</t>
  </si>
  <si>
    <t>Hydroizolační nátěru betonových prefabrikátů. 2. V cenách nejsou obsaženy náklady na dodávku materiálu, dopravu výzisku a skládkovné.</t>
  </si>
  <si>
    <t>ZřiJm*1,2</t>
  </si>
  <si>
    <t>ZřiJv*2,3</t>
  </si>
  <si>
    <t>ZřiUCB*2,5</t>
  </si>
  <si>
    <t>ZřiUCH*3,0</t>
  </si>
  <si>
    <t>1395542556</t>
  </si>
  <si>
    <t>zásyp líce prafabrikátů - doplnění užitého štěrku z KL (1000 m3 z SO111.11.01)</t>
  </si>
  <si>
    <t>(ZřiPříŽla*0,3 - 1000)*1,7</t>
  </si>
  <si>
    <t>5955101007</t>
  </si>
  <si>
    <t>Kamenivo drcené štěrk frakce 8/16</t>
  </si>
  <si>
    <t>1466157190</t>
  </si>
  <si>
    <t>RozSteGab*0,05*1,7</t>
  </si>
  <si>
    <t>5955101016</t>
  </si>
  <si>
    <t>Kamenivo drcené štěrkodrť frakce 0/32 kv kv – konstrukční vrstva</t>
  </si>
  <si>
    <t>1195037091</t>
  </si>
  <si>
    <t>5955101045</t>
  </si>
  <si>
    <t>Lomový kámen tříděný pro rovnaniny</t>
  </si>
  <si>
    <t>-796877833</t>
  </si>
  <si>
    <t>RozSteGab*0,5*1,7 + OdlKam*0,3*1,7 + 10</t>
  </si>
  <si>
    <t>5955101050</t>
  </si>
  <si>
    <t>Lomový kámen netříděný pro zásypy</t>
  </si>
  <si>
    <t>1891925083</t>
  </si>
  <si>
    <t>10*0,5*2*1,7</t>
  </si>
  <si>
    <t>5963157005_R</t>
  </si>
  <si>
    <t>Nátěr hmota nátěrová hydroizolační na beton</t>
  </si>
  <si>
    <t>1701067293</t>
  </si>
  <si>
    <t>HydIzoNát*0,3</t>
  </si>
  <si>
    <t>5964102023</t>
  </si>
  <si>
    <t>Gabionový koš kompletní s vázanými oky a svařované 2,00x0,50x0,50 m (0,500 m3)</t>
  </si>
  <si>
    <t>-1372482953</t>
  </si>
  <si>
    <t>RozSteGab/0,5/2</t>
  </si>
  <si>
    <t>5964115000</t>
  </si>
  <si>
    <t>Příkopový žlab tvaru J</t>
  </si>
  <si>
    <t>561276783</t>
  </si>
  <si>
    <t>ZřiJm/1</t>
  </si>
  <si>
    <t>5964115005</t>
  </si>
  <si>
    <t>Příkopový žlab tvaru J velký</t>
  </si>
  <si>
    <t>1925270864</t>
  </si>
  <si>
    <t>ZřiJv/2,5</t>
  </si>
  <si>
    <t>5964115015</t>
  </si>
  <si>
    <t>Příkopový žlab UCB 0 2490x</t>
  </si>
  <si>
    <t>-490767599</t>
  </si>
  <si>
    <t>ZřiUCB/2,5</t>
  </si>
  <si>
    <t>5964115020</t>
  </si>
  <si>
    <t>Příkopový žlab UCH 0</t>
  </si>
  <si>
    <t>-1894463966</t>
  </si>
  <si>
    <t>ZřiUCH/2,5</t>
  </si>
  <si>
    <t>5964117005</t>
  </si>
  <si>
    <t>Poklop příkopového žlabu tvaru J velký</t>
  </si>
  <si>
    <t>461757211</t>
  </si>
  <si>
    <t>ZřiJv*3,23+0,1</t>
  </si>
  <si>
    <t>5964157005</t>
  </si>
  <si>
    <t>Zatravňovací tvárnice 60x40x8</t>
  </si>
  <si>
    <t>-1017942427</t>
  </si>
  <si>
    <t>(10*3)/(0,4*0,6)</t>
  </si>
  <si>
    <t>5964117010</t>
  </si>
  <si>
    <t>Poklop příkopového žlabu tvaru U</t>
  </si>
  <si>
    <t>-1307649193</t>
  </si>
  <si>
    <t>(ZřiUCB+ZřiUCH)*3,23 + 0,700</t>
  </si>
  <si>
    <t>5964119010</t>
  </si>
  <si>
    <t>Příkopová tvárnice TZZ 4a</t>
  </si>
  <si>
    <t>797272340</t>
  </si>
  <si>
    <t>(ZřiTZZ4+1)/0,3</t>
  </si>
  <si>
    <t>5964133005</t>
  </si>
  <si>
    <t>Geotextilie separační</t>
  </si>
  <si>
    <t>-365100481</t>
  </si>
  <si>
    <t>RozSteGab/0,5*2</t>
  </si>
  <si>
    <t>10*5</t>
  </si>
  <si>
    <t>5964161005</t>
  </si>
  <si>
    <t>Beton lehce zhutnitelný C 16/20;X0 F5 2 200 2 662</t>
  </si>
  <si>
    <t>418058039</t>
  </si>
  <si>
    <t>(ZřiUCB+ZřiUCH)*0,25</t>
  </si>
  <si>
    <t>ZřiJv*0,25</t>
  </si>
  <si>
    <t>ZřiJm*0,20</t>
  </si>
  <si>
    <t>ZřiTZZ4*0,08</t>
  </si>
  <si>
    <t>OdlKam*0,2</t>
  </si>
  <si>
    <t>7492400108</t>
  </si>
  <si>
    <t>Kabely, vodiče - vn Kabely do 6kV včetně - izolace PVC 6-AYKCY 3x35,3x50 mm2, kabel silový, stíněný</t>
  </si>
  <si>
    <t>681149848</t>
  </si>
  <si>
    <t>7492700470_R</t>
  </si>
  <si>
    <t>Ukončení vodičů a kabelů VN Kabelové spojky pro plastové a pryžové kabely do 6kV Třížílové kabely s plastovou izolací pro 6kV např. POLJ-06/3x25-50</t>
  </si>
  <si>
    <t>146246928</t>
  </si>
  <si>
    <t>7497700870</t>
  </si>
  <si>
    <t xml:space="preserve">Kabely trakčního vedení, Různé TV  Betonový žlab TK 1-neasfalt.</t>
  </si>
  <si>
    <t>1830099959</t>
  </si>
  <si>
    <t>7492451030</t>
  </si>
  <si>
    <t>Montáž kabelů vn třížílových do 120 mm2</t>
  </si>
  <si>
    <t>-1302192302</t>
  </si>
  <si>
    <t>Montáž kabelů vn třížílových do 120 mm2 - uložení kabelu - do země, chráničky, na rošty, na TV apod.</t>
  </si>
  <si>
    <t>7492452030</t>
  </si>
  <si>
    <t>Montáž spojek kabelů vn třížílových do 120 mm2</t>
  </si>
  <si>
    <t>-473911629</t>
  </si>
  <si>
    <t>Montáž spojek kabelů vn třížílových do 120 mm2 - včetně odizolování pláště a izolace žil kabelu, ukončení žil a stínění - oko</t>
  </si>
  <si>
    <t>7497131010</t>
  </si>
  <si>
    <t>Úprava kabelů u základu trakčního vedení</t>
  </si>
  <si>
    <t>287376360</t>
  </si>
  <si>
    <t>Úprava kabelů u základu trakčního vedení - obsahuje i ruční výkop v průměrné hloubce 80 cm a šíři 50 cm v zemině 4, zřízení a odstranění pažení, případně čerpání vody, demolici zpevněných ploch před úpravou, ověření kabelové trasy</t>
  </si>
  <si>
    <t>7497153010</t>
  </si>
  <si>
    <t>Obetonování stávajícího základu trakčního vedení včetně výkopu, vrtání, svařování, záhozu</t>
  </si>
  <si>
    <t>-1056594581</t>
  </si>
  <si>
    <t>Obetonování stávajícího základu trakčního vedení včetně výkopu, vrtání, svařování, záhozu - obsahuje i cenu za bourání betonové hlavičky základu, odtěžení terénu pro bednění, upevnění KARI sítě na stávající základ, osazení bednění, betonáž a geodetické značky</t>
  </si>
  <si>
    <t>Poznámka k položce:_x000d_
Pozn. - Obetonování chrániček nebo žlabů v křížení s odvodněním apod.</t>
  </si>
  <si>
    <t>7499556020</t>
  </si>
  <si>
    <t>Zkoušky vodičů a kabelů vn provoz měřícího vozu po dobu zkoušek vn kabelů - pro 1 kus/žílu/vn kabelu</t>
  </si>
  <si>
    <t>1800497773</t>
  </si>
  <si>
    <t>Zkoušky vodičů a kabelů vn provoz měřícího vozu po dobu zkoušek vn kabelů - pro 1 kus/žílu/vn kabelu - provoz měřícího vozu po dobu zkoušek</t>
  </si>
  <si>
    <t>7593405280_R</t>
  </si>
  <si>
    <t>Montáž žlabu betonového plnostěnný TK1 vč. víka a zapískování kabelu VN</t>
  </si>
  <si>
    <t>-1727524066</t>
  </si>
  <si>
    <t>Poznámka k položce:_x000d_
Součástí položky je také zapískování kabelu ve žlabu.</t>
  </si>
  <si>
    <t>7590525712</t>
  </si>
  <si>
    <t>Montáž ukončení celoplastového kabelu v závěru nebo rozvaděči se svorkovnicemi Sv12 bez pancíře 7p</t>
  </si>
  <si>
    <t>1866614333</t>
  </si>
  <si>
    <t>Montáž ukončení celoplastového kabelu v závěru nebo rozvaděči se svorkovnicemi Sv12 bez pancíře 7p - odstranění pláště kabelu, odizolování konců vodičů, vyformování, přišroubování vodičů na svorkovnici, přezkoušení izolačního stavu kabelových žil</t>
  </si>
  <si>
    <t>7590525713</t>
  </si>
  <si>
    <t>Montáž ukončení celoplastového kabelu v závěru nebo rozvaděči se svorkovnicemi Sv12 bez pancíře 12p</t>
  </si>
  <si>
    <t>-24873590</t>
  </si>
  <si>
    <t>Montáž ukončení celoplastového kabelu v závěru nebo rozvaděči se svorkovnicemi Sv12 bez pancíře 12p - odstranění pláště kabelu, odizolování konců vodičů, vyformování, přišroubování vodičů na svorkovnici, přezkoušení izolačního stavu kabelových žil</t>
  </si>
  <si>
    <t>7590715022</t>
  </si>
  <si>
    <t>Postavení na stávající základ a nasměrování světelného návěstidla jednostranného stožárového se 2 svítilnami</t>
  </si>
  <si>
    <t>221012990</t>
  </si>
  <si>
    <t>Postavení na stávající základ a nasměrování světelného návěstidla jednostranného stožárového se 2 svítilnami - bez ukončení a zapojení zemního kabelu</t>
  </si>
  <si>
    <t>7590715023</t>
  </si>
  <si>
    <t>Postavení na stávající základ a nasměrování světelného návěstidla jednostranného stožárového se 3 svítilnami</t>
  </si>
  <si>
    <t>-1798749505</t>
  </si>
  <si>
    <t>Postavení na stávající základ a nasměrování světelného návěstidla jednostranného stožárového se 3 svítilnami - bez ukončení a zapojení zemního kabelu</t>
  </si>
  <si>
    <t>7590715025</t>
  </si>
  <si>
    <t>Postavení na stávající základ a nasměrování světelného návěstidla jednostranného stožárového s 5 svítilnami</t>
  </si>
  <si>
    <t>-150972141</t>
  </si>
  <si>
    <t>Postavení na stávající základ a nasměrování světelného návěstidla jednostranného stožárového s 5 svítilnami - bez ukončení a zapojení zemního kabelu</t>
  </si>
  <si>
    <t>7590717032</t>
  </si>
  <si>
    <t>Demontáž světelného návěstidla jednostranného stožárového se 2 svítilnami</t>
  </si>
  <si>
    <t>-1560735857</t>
  </si>
  <si>
    <t>Demontáž světelného návěstidla jednostranného stožárového se 2 svítilnami - bez bourání (demontáže) základu</t>
  </si>
  <si>
    <t>7590717034</t>
  </si>
  <si>
    <t>Demontáž světelného návěstidla jednostranného stožárového se 3 svítilnami</t>
  </si>
  <si>
    <t>97408654</t>
  </si>
  <si>
    <t>Demontáž světelného návěstidla jednostranného stožárového se 3 svítilnami - bez bourání (demontáže) základu</t>
  </si>
  <si>
    <t>7590717042</t>
  </si>
  <si>
    <t>Demontáž světelného návěstidla jednostranného stožárového s 5 svítilnami</t>
  </si>
  <si>
    <t>-194116927</t>
  </si>
  <si>
    <t>Demontáž světelného návěstidla jednostranného stožárového s 5 svítilnami - bez bourání (demontáže) základu</t>
  </si>
  <si>
    <t>-987602080</t>
  </si>
  <si>
    <t>dovoz betonu</t>
  </si>
  <si>
    <t>Beton*2,3</t>
  </si>
  <si>
    <t>dovoz kameniva</t>
  </si>
  <si>
    <t>odvoz odpadu</t>
  </si>
  <si>
    <t>-491093666</t>
  </si>
  <si>
    <t>dovoz betonu (20 km)</t>
  </si>
  <si>
    <t>Beton*2,3*1</t>
  </si>
  <si>
    <t>dovoz kameniva (60 km)</t>
  </si>
  <si>
    <t>Kam32x63*5</t>
  </si>
  <si>
    <t>LomKám*5</t>
  </si>
  <si>
    <t>LomKámZás*5</t>
  </si>
  <si>
    <t>ŠD0x32*5</t>
  </si>
  <si>
    <t>Kam8x16*5</t>
  </si>
  <si>
    <t>odvoz odpadu (60 km)</t>
  </si>
  <si>
    <t>Odpad*5</t>
  </si>
  <si>
    <t>-1579072057</t>
  </si>
  <si>
    <t>dovoz prefabrikátů</t>
  </si>
  <si>
    <t>TZZ4a*0,044</t>
  </si>
  <si>
    <t>Jv*1,790</t>
  </si>
  <si>
    <t>Jm*0,390</t>
  </si>
  <si>
    <t>UCB0*3,820</t>
  </si>
  <si>
    <t>UCH0*4,290</t>
  </si>
  <si>
    <t>PoklopJv*0,032</t>
  </si>
  <si>
    <t>PoklopU*0,031</t>
  </si>
  <si>
    <t>ostatní materiál</t>
  </si>
  <si>
    <t>1902925292</t>
  </si>
  <si>
    <t>dovoz prefabrikátů (80 km)</t>
  </si>
  <si>
    <t>Prefabrikáty*7</t>
  </si>
  <si>
    <t>ostatní materiál (60 km)</t>
  </si>
  <si>
    <t>20*5</t>
  </si>
  <si>
    <t>1628609967</t>
  </si>
  <si>
    <t>9909000100</t>
  </si>
  <si>
    <t>Poplatek za uložení suti nebo hmot na oficiální skládku</t>
  </si>
  <si>
    <t>-2044118644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</si>
  <si>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</si>
  <si>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odpad z těžení</t>
  </si>
  <si>
    <t>(TěžZemI2 + TežZemI3 + TěžZemII4 + ČišPřík)*1,9</t>
  </si>
  <si>
    <t>odečet využití výkopu na stavbě</t>
  </si>
  <si>
    <t>-(ZasypDno + ZásypRub + RozSteGab*0,8)*1,9</t>
  </si>
  <si>
    <t>0,272</t>
  </si>
  <si>
    <t>1,108</t>
  </si>
  <si>
    <t>DemVýh</t>
  </si>
  <si>
    <t>37,83</t>
  </si>
  <si>
    <t>1474,667</t>
  </si>
  <si>
    <t>DopStez</t>
  </si>
  <si>
    <t>180,6</t>
  </si>
  <si>
    <t>2813,954</t>
  </si>
  <si>
    <t>1,34</t>
  </si>
  <si>
    <t>SO111.12.01 - ŽST Valašská Polanka, kolejový svršek</t>
  </si>
  <si>
    <t>806,233</t>
  </si>
  <si>
    <t>OdpadStez</t>
  </si>
  <si>
    <t>343,14</t>
  </si>
  <si>
    <t>OdsStez</t>
  </si>
  <si>
    <t>1806</t>
  </si>
  <si>
    <t>2960</t>
  </si>
  <si>
    <t>5905005010</t>
  </si>
  <si>
    <t>Odstranění plevelů a buřiny z koleje nebo výhybky</t>
  </si>
  <si>
    <t>116812216</t>
  </si>
  <si>
    <t>Odstranění plevelů a buřiny z koleje nebo výhybky Poznámka: 1. V cenách jsou započteny náklady na odstranění plevelů a buřiny včetně kořenů ručně, úprava rozrušeného KL, ometení pražců a upevňovadel, rozprostření výzisku na terén nebo naložení na dopravní prostředek.</t>
  </si>
  <si>
    <t>nahrazení stezek KL</t>
  </si>
  <si>
    <t xml:space="preserve">(28,736 - 28,438)*1000*1,4*3 </t>
  </si>
  <si>
    <t xml:space="preserve">(29,108 - 28,976)*1000*1,4*3 </t>
  </si>
  <si>
    <t>5905025110</t>
  </si>
  <si>
    <t>Doplnění stezky štěrkodrtí souvislé</t>
  </si>
  <si>
    <t>-1691388523</t>
  </si>
  <si>
    <t>Doplnění stezky štěrkodrtí souvislé Poznámka: 1. V cenách jsou započteny náklady na doplnění kameniva včetně rozprostření ojediněle ručně z vozíku nebo souvisle mechanizací z vozíků nebo železničních vozů. 2. V cenách nejsou obsaženy náklady na dodávku kameniva.</t>
  </si>
  <si>
    <t>OdsStez*0,1</t>
  </si>
  <si>
    <t>5905055020</t>
  </si>
  <si>
    <t>Odstranění stávajícího kolejového lože odtěžením ve výhybce</t>
  </si>
  <si>
    <t>1067229060</t>
  </si>
  <si>
    <t>Odstranění stávajícího kolejového lože odtěžením ve výhybce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</si>
  <si>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výhybka č. 7</t>
  </si>
  <si>
    <t>130*0,20</t>
  </si>
  <si>
    <t>-2052479066</t>
  </si>
  <si>
    <t>kolejové pole - vyjmutí výh. č. 7</t>
  </si>
  <si>
    <t>26*1</t>
  </si>
  <si>
    <t>323956430</t>
  </si>
  <si>
    <t>(MonKRBet)*1000*4</t>
  </si>
  <si>
    <t>1454123219</t>
  </si>
  <si>
    <t>29,108 - 28,438</t>
  </si>
  <si>
    <t>167609707</t>
  </si>
  <si>
    <t xml:space="preserve">úseky se SČ, předpoklad 1/3 objemu KL = odpad,  předpoklad objemu kameniva na dvoukolejné trati na bm = 3,8 m3</t>
  </si>
  <si>
    <t>250</t>
  </si>
  <si>
    <t>350</t>
  </si>
  <si>
    <t>doplnění po vyjmutí výhybky č. 7</t>
  </si>
  <si>
    <t>296444337</t>
  </si>
  <si>
    <t>(29,114 - 28,431)*2</t>
  </si>
  <si>
    <t>-294809421</t>
  </si>
  <si>
    <t>5906130345</t>
  </si>
  <si>
    <t>Montáž kolejového roštu v ose koleje pražce betonové vystrojené, tvar S49, 49E1</t>
  </si>
  <si>
    <t>-1180122830</t>
  </si>
  <si>
    <t>Montáž kolejového roštu v ose koleje pražce betonové vystrojené, tvar S49, 49E1 Poznámka: 1. V cenách jsou započteny náklady na manipulaci a montáž KR, u pražců dřevěných nevystrojených i na vrtání pražců. 2. V cenách nejsou obsaženy náklady na dodávku materiálu.</t>
  </si>
  <si>
    <t>kolejové pole - náhrada výhybky č. 7</t>
  </si>
  <si>
    <t>0,030</t>
  </si>
  <si>
    <t>-1946749456</t>
  </si>
  <si>
    <t>28,674 - 28,438</t>
  </si>
  <si>
    <t>29,108 - 28,946</t>
  </si>
  <si>
    <t>TK5 - snesení za KV č. 7</t>
  </si>
  <si>
    <t>0,040</t>
  </si>
  <si>
    <t>1876181359</t>
  </si>
  <si>
    <t>28,946 - 28,674</t>
  </si>
  <si>
    <t>-412633647</t>
  </si>
  <si>
    <t>1703245329</t>
  </si>
  <si>
    <t>-768360200</t>
  </si>
  <si>
    <t>-597642446</t>
  </si>
  <si>
    <t xml:space="preserve">(DemKRBet+DemKRDrev)*1000*2/20 </t>
  </si>
  <si>
    <t>-803633793</t>
  </si>
  <si>
    <t>SK1</t>
  </si>
  <si>
    <t>29,114 - 28,431</t>
  </si>
  <si>
    <t>SK2</t>
  </si>
  <si>
    <t>SK3</t>
  </si>
  <si>
    <t>0,1</t>
  </si>
  <si>
    <t>ostatní koleje - výběhy</t>
  </si>
  <si>
    <t>0,6</t>
  </si>
  <si>
    <t>5909042010</t>
  </si>
  <si>
    <t>Přesná úprava GPK výhybky směrové a výškové uspořádání pražce dřevěné nebo ocelové</t>
  </si>
  <si>
    <t>-1307947235</t>
  </si>
  <si>
    <t>Přesná úprava GPK výhybky směrové a výškové uspořádání pražce dřevěné nebo ocelové Poznámka: 1. V cenách jsou započteny náklady na úpravu směrového a výškového uspořádání strojní linkou ASP do projektované polohy s následným přesným kontrolním zaměřením prostorové polohy koleje po ukončení prací (včetně případných technologických měření v průběhu prací), úpravu KL pluhem včetně dokončení ruční úpravy dle VL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</si>
  <si>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JS49 1:9-300 (výh. č. 5, 6, 10 - 15)</t>
  </si>
  <si>
    <t>49,85*8</t>
  </si>
  <si>
    <t>JS49 1:11-300 (výh. č. 1 - 4)</t>
  </si>
  <si>
    <t>53,61*4</t>
  </si>
  <si>
    <t>JS49 1:7,5-190 (výh. č. 9)</t>
  </si>
  <si>
    <t>-1746916350</t>
  </si>
  <si>
    <t>SK 1</t>
  </si>
  <si>
    <t>SK 2</t>
  </si>
  <si>
    <t>-676133453</t>
  </si>
  <si>
    <t>-969108748</t>
  </si>
  <si>
    <t>1919999303</t>
  </si>
  <si>
    <t>-1253632944</t>
  </si>
  <si>
    <t>461009289</t>
  </si>
  <si>
    <t>2077251846</t>
  </si>
  <si>
    <t>výměna KR</t>
  </si>
  <si>
    <t>(MonKRBet)*1000*2</t>
  </si>
  <si>
    <t>4*2*10</t>
  </si>
  <si>
    <t>100*2</t>
  </si>
  <si>
    <t>-617989753</t>
  </si>
  <si>
    <t>1777040220</t>
  </si>
  <si>
    <t>(28,879 - 28,530)*1000*2</t>
  </si>
  <si>
    <t>-741387941</t>
  </si>
  <si>
    <t>oblast přechodových styků km 28,438 a 29,108</t>
  </si>
  <si>
    <t>4*5</t>
  </si>
  <si>
    <t>5911309020</t>
  </si>
  <si>
    <t>Demontáž hákového závěru výhybky jednoduché jednozávěrové soustavy S49</t>
  </si>
  <si>
    <t>-342877040</t>
  </si>
  <si>
    <t>Demontáž hákového závěru výhybky jednoduché jednozávěrové soustavy S49 Poznámka: 1. V cenách jsou započteny náklady na demontáž závěru a naložení na dopravní prostředek.</t>
  </si>
  <si>
    <t>5911655040</t>
  </si>
  <si>
    <t>Demontáž jednoduché výhybky na úložišti dřevěné pražce soustavy S49</t>
  </si>
  <si>
    <t>-1990109104</t>
  </si>
  <si>
    <t>Demontáž jednoduché výhybky na úložišti dřevěné pražce soustavy S49 Poznámka: 1. V cenách jsou započteny náklady na demontáž do součástí, manipulaci, naložení na dopravní prostředek a uložení vyzískaného materiálu na úložišti.</t>
  </si>
  <si>
    <t>5911671040</t>
  </si>
  <si>
    <t>Příplatek za demontáž v ose koleje výhybky jednoduché pražce dřevěné soustavy S49</t>
  </si>
  <si>
    <t>939392825</t>
  </si>
  <si>
    <t>Příplatek za demontáž v ose koleje výhybky jednoduché pražce dřevěné soustavy S49 Poznámka: 1. V cenách jsou započteny náklady za obtížnost demontáže v ose koleje.</t>
  </si>
  <si>
    <t>5914152020</t>
  </si>
  <si>
    <t>Zřízení zarážedla kolejnicového</t>
  </si>
  <si>
    <t>-1766071225</t>
  </si>
  <si>
    <t>Zřízení zarážedla kolejnicového Poznámka: 1. V cenách jsou započteny náklady na zřízení podle vzorového listu. 2. V cenách nejsou obsaženy náklady na dodávku materiálu.</t>
  </si>
  <si>
    <t>112024813</t>
  </si>
  <si>
    <t>povrchová úprava zemního tělesa po snesení výh. č. 7</t>
  </si>
  <si>
    <t>100</t>
  </si>
  <si>
    <t>2098073327</t>
  </si>
  <si>
    <t>DemKRBet*1840*0,30</t>
  </si>
  <si>
    <t>DemKRDrev*1840*0,12</t>
  </si>
  <si>
    <t>201824998</t>
  </si>
  <si>
    <t>DopKL*1,7 + DopStez*1,7</t>
  </si>
  <si>
    <t>1847168572</t>
  </si>
  <si>
    <t>5961179335</t>
  </si>
  <si>
    <t>Kolejové zarážedlo Zarážedlo kolejové-S49-komplet</t>
  </si>
  <si>
    <t>807872915</t>
  </si>
  <si>
    <t>Poznámka k položce:_x000d_
vč. dopravy a návěstidla "posun zakázán"</t>
  </si>
  <si>
    <t>7590917042</t>
  </si>
  <si>
    <t>Demontáž výkolejky ústřední stavěné bez návěstního tělesa s přestavníkem elektromotorickým</t>
  </si>
  <si>
    <t>-915555694</t>
  </si>
  <si>
    <t>7591017040</t>
  </si>
  <si>
    <t>Demontáž elektromotorického přestavníku z výhybky bez kontroly jazyků</t>
  </si>
  <si>
    <t>-71824960</t>
  </si>
  <si>
    <t>-2136202249</t>
  </si>
  <si>
    <t>1340217448</t>
  </si>
  <si>
    <t>Demontáž lanového propojení tlumivek</t>
  </si>
  <si>
    <t>1403081890</t>
  </si>
  <si>
    <t>Demontáž lanového ukolejnění / propojení ze stojiny kolejnice</t>
  </si>
  <si>
    <t>Demontáž stykového transformátoru DT</t>
  </si>
  <si>
    <t>956770996</t>
  </si>
  <si>
    <t>-1594855505</t>
  </si>
  <si>
    <t>ostatní odpad - odvoz na skládku</t>
  </si>
  <si>
    <t>837966078</t>
  </si>
  <si>
    <t>odpad ze SČ - odvoz na skládku (50 km)</t>
  </si>
  <si>
    <t>OdpadSČ*4</t>
  </si>
  <si>
    <t>ostatní odpad - odvoz na skládku (50 km)</t>
  </si>
  <si>
    <t>OdpadStez*4</t>
  </si>
  <si>
    <t>274238972</t>
  </si>
  <si>
    <t>užité pražce dřevěné - odvoz (Val. Polanka, Horní Lideč)</t>
  </si>
  <si>
    <t>užité kolejnice - odvoz (H. Lideč, Val. Polanka)</t>
  </si>
  <si>
    <t>(MonKRBet)*1000*2*0,049</t>
  </si>
  <si>
    <t>2300*0,310</t>
  </si>
  <si>
    <t>25*120*0,060</t>
  </si>
  <si>
    <t>-778696352</t>
  </si>
  <si>
    <t>užité pražce - odvoz (Val. Klobouky, Val. Meziříčí)</t>
  </si>
  <si>
    <t>-285375288</t>
  </si>
  <si>
    <t>1218235044</t>
  </si>
  <si>
    <t>851578681</t>
  </si>
  <si>
    <t>2134624184</t>
  </si>
  <si>
    <t>ASPv</t>
  </si>
  <si>
    <t>Dyn. stabilizátor</t>
  </si>
  <si>
    <t>-953257496</t>
  </si>
  <si>
    <t>stržení drážních stezek</t>
  </si>
  <si>
    <t>OdsStez*0,10*1,9</t>
  </si>
  <si>
    <t>20,368</t>
  </si>
  <si>
    <t>DemNast1</t>
  </si>
  <si>
    <t>227</t>
  </si>
  <si>
    <t>DemNast2</t>
  </si>
  <si>
    <t>254</t>
  </si>
  <si>
    <t>MonNast</t>
  </si>
  <si>
    <t>délka nových nástupišť</t>
  </si>
  <si>
    <t>280</t>
  </si>
  <si>
    <t>387,03</t>
  </si>
  <si>
    <t>SO112.12.01 - ŽST Valašská Polanka, kolejový spodek</t>
  </si>
  <si>
    <t>5913035030</t>
  </si>
  <si>
    <t>Demontáž celopryžové přejezdové konstrukce málo zatížené v koleji část vnější a vnitřní včetně závěrných zídek</t>
  </si>
  <si>
    <t>1605186373</t>
  </si>
  <si>
    <t>Demontáž celopryžové přejezdové konstrukce málo zatížené v koleji část vnější a vnitřní včetně závěrných zídek Poznámka: 1. V cenách jsou započteny náklady na demontáž konstrukce, naložení na dopravní prostředek.</t>
  </si>
  <si>
    <t>přechod v km 28,806</t>
  </si>
  <si>
    <t>2,6*2</t>
  </si>
  <si>
    <t>5913040030</t>
  </si>
  <si>
    <t>Montáž celopryžové přejezdové konstrukce málo zatížené v koleji část vnější a vnitřní včetně závěrných zídek</t>
  </si>
  <si>
    <t>1251420462</t>
  </si>
  <si>
    <t>Montáž celopryžové přejezdové konstrukce málo zatížené v koleji část vnější a vnitřní včetně závěrných zídek Poznámka: 1. V cenách jsou započteny náklady na montáž konstrukce. 2. V cenách nejsou obsaženy náklady na dodávku materiálu.</t>
  </si>
  <si>
    <t>5913280035</t>
  </si>
  <si>
    <t>Demontáž dílů komunikace ze zámkové dlažby uložení v podsypu</t>
  </si>
  <si>
    <t>-903718916</t>
  </si>
  <si>
    <t>Demontáž dílů komunikace ze zámkové dlažby uložení v podsypu Poznámka: 1. V cenách jsou započteny náklady na odstranění dlažby nebo obrubníku a naložení na dopravní prostředek.</t>
  </si>
  <si>
    <t>5913280210</t>
  </si>
  <si>
    <t>Demontáž dílů komunikace obrubníku uložení v betonu</t>
  </si>
  <si>
    <t>871223642</t>
  </si>
  <si>
    <t>Demontáž dílů komunikace obrubníku uložení v betonu Poznámka: 1. V cenách jsou započteny náklady na odstranění dlažby nebo obrubníku a naložení na dopravní prostředek.</t>
  </si>
  <si>
    <t>5913285035</t>
  </si>
  <si>
    <t>Montáž dílů komunikace ze zámkové dlažby uložení v podsypu</t>
  </si>
  <si>
    <t>1544128105</t>
  </si>
  <si>
    <t>Montáž dílů komunikace ze zámkové dlažby uložení v podsypu Poznámka: 1. V cenách jsou započteny náklady na osazení dlažby nebo obrubníku. 2. V cenách nejsou obsaženy náklady na dodávku materiálu.</t>
  </si>
  <si>
    <t>5913285210</t>
  </si>
  <si>
    <t>Montáž dílů komunikace obrubníku uložení v betonu</t>
  </si>
  <si>
    <t>1882742110</t>
  </si>
  <si>
    <t>Montáž dílů komunikace obrubníku uložení v betonu Poznámka: 1. V cenách jsou započteny náklady na osazení dlažby nebo obrubníku. 2. V cenách nejsou obsaženy náklady na dodávku materiálu.</t>
  </si>
  <si>
    <t>5914120040</t>
  </si>
  <si>
    <t>Demontáž nástupiště úrovňového Tischer oboustranného včetně podložek</t>
  </si>
  <si>
    <t>-391844034</t>
  </si>
  <si>
    <t>Demontáž nástupiště úrovňového Tischer oboustranného včetně podložek Poznámka: 1. V cenách jsou započteny náklady na snesení dílů i zásypu a jejich uložení na plochu nebo naložení na dopravní prostředek a uložení na úložišti.</t>
  </si>
  <si>
    <t>(28,940 - 28,686)*1000</t>
  </si>
  <si>
    <t>5914120050</t>
  </si>
  <si>
    <t>Demontáž nástupiště úrovňového Sudop K (KD,KS) 145</t>
  </si>
  <si>
    <t>-1318301228</t>
  </si>
  <si>
    <t>Demontáž nástupiště úrovňového Sudop K (KD,KS) 145 Poznámka: 1. V cenách jsou započteny náklady na snesení dílů i zásypu a jejich uložení na plochu nebo naložení na dopravní prostředek a uložení na úložišti.</t>
  </si>
  <si>
    <t>(28,913 - 28,686)*1000</t>
  </si>
  <si>
    <t>5914130050</t>
  </si>
  <si>
    <t>Montáž nástupiště úrovňového Sudop K (KD,KS) 145</t>
  </si>
  <si>
    <t>833465067</t>
  </si>
  <si>
    <t>Montáž nástupiště úrovňového Sudop K (KD,KS) 145 Poznámka: 1. V cenách jsou započteny náklady na úpravu terénu, montáž a zásyp podle vzorového listu. 2. V cenách nejsou obsaženy náklady na dodávku materiálu.</t>
  </si>
  <si>
    <t>SK 1 (km 28,807 – 28,947)</t>
  </si>
  <si>
    <t>140</t>
  </si>
  <si>
    <t>SK 2 (km 28,663 – 28,804)</t>
  </si>
  <si>
    <t xml:space="preserve">140 </t>
  </si>
  <si>
    <t>5915010010</t>
  </si>
  <si>
    <t>Těžení zeminy nebo horniny železničního spodku třídy těžitelnosti I skupiny 1</t>
  </si>
  <si>
    <t>1933911279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</si>
  <si>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</si>
  <si>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MonNast*0,7*0,9</t>
  </si>
  <si>
    <t>5964161005_R</t>
  </si>
  <si>
    <t>Malta cementová, podkladový beton C16/20</t>
  </si>
  <si>
    <t>609791505</t>
  </si>
  <si>
    <t>bodbetonování desek</t>
  </si>
  <si>
    <t>MonNast *0,3*0,02*2</t>
  </si>
  <si>
    <t>podbetonování patek</t>
  </si>
  <si>
    <t>MonNast *0,1*0,5*0,5*2</t>
  </si>
  <si>
    <t>pdobetonování tvárnic Tischer</t>
  </si>
  <si>
    <t>MonNast*0,02*0,3*0,3*2</t>
  </si>
  <si>
    <t>5955101006</t>
  </si>
  <si>
    <t>Kamenivo drcené štěrk frakce 4/8</t>
  </si>
  <si>
    <t>1158726471</t>
  </si>
  <si>
    <t>5964159000</t>
  </si>
  <si>
    <t>Obrubník krajový</t>
  </si>
  <si>
    <t>580087235</t>
  </si>
  <si>
    <t>5963101007_R</t>
  </si>
  <si>
    <t>Pryžová přejezdová konstrukce pro nezatížené komunikace se závěrnou zídkou tv. T</t>
  </si>
  <si>
    <t>2102179854</t>
  </si>
  <si>
    <t>Pryžová přejezdová konstrukce pro nezatížené komunikace se závěrnou zídkou tv. T, kolejový rošt s betonovými pražci tvaru B91T nebo B70, kolejnice 60E2</t>
  </si>
  <si>
    <t>Poznámka k položce:_x000d_
vč. přepravy a veškerých součástí</t>
  </si>
  <si>
    <t>1848824054</t>
  </si>
  <si>
    <t>beton*2,3</t>
  </si>
  <si>
    <t>dovoz kameniva 8/16</t>
  </si>
  <si>
    <t>odvoz odpadu z těžení</t>
  </si>
  <si>
    <t>-436926614</t>
  </si>
  <si>
    <t>beton*2,3*1</t>
  </si>
  <si>
    <t>3*5</t>
  </si>
  <si>
    <t>odvoz odpadu z těžení (50 km)</t>
  </si>
  <si>
    <t>1427666317</t>
  </si>
  <si>
    <t>výkopek pro úložné bloky</t>
  </si>
  <si>
    <t>MonNast*0,3*0,3*0,8*2*1,9</t>
  </si>
  <si>
    <t>vytěžený materiál z nástupiště</t>
  </si>
  <si>
    <t>DemNast1*2,2*0,2*1,9</t>
  </si>
  <si>
    <t>DemNast2*1*0,25*1,9</t>
  </si>
  <si>
    <t>7,203</t>
  </si>
  <si>
    <t>2,46</t>
  </si>
  <si>
    <t>7418,833</t>
  </si>
  <si>
    <t>13065,349</t>
  </si>
  <si>
    <t>9,639</t>
  </si>
  <si>
    <t>0,024</t>
  </si>
  <si>
    <t>1016</t>
  </si>
  <si>
    <t>SO111.13.01 - Valašská Polanka - Vsetín, kolejový svršek</t>
  </si>
  <si>
    <t>3768,765</t>
  </si>
  <si>
    <t>800</t>
  </si>
  <si>
    <t>138</t>
  </si>
  <si>
    <t>9,343</t>
  </si>
  <si>
    <t>19666</t>
  </si>
  <si>
    <t>1978713312</t>
  </si>
  <si>
    <t>nástupiště Leskovec TK1 a TK2</t>
  </si>
  <si>
    <t>2*(32,190 - 32,030)*1000*2,5</t>
  </si>
  <si>
    <t>1234077611</t>
  </si>
  <si>
    <t>1321842216</t>
  </si>
  <si>
    <t>-959871844</t>
  </si>
  <si>
    <t>32,030 - 29,305</t>
  </si>
  <si>
    <t>34,119 - 32,190</t>
  </si>
  <si>
    <t>32,030 - 29,261</t>
  </si>
  <si>
    <t>34,110 - 32,190</t>
  </si>
  <si>
    <t>-1673590337</t>
  </si>
  <si>
    <t>750</t>
  </si>
  <si>
    <t>650</t>
  </si>
  <si>
    <t>1830696622</t>
  </si>
  <si>
    <t>(34,129 - 29,305)*2</t>
  </si>
  <si>
    <t>(34,120 - 29,261)*2</t>
  </si>
  <si>
    <t>-1550402480</t>
  </si>
  <si>
    <t>(30,017 - 29,810)*1000 "profil KL c"</t>
  </si>
  <si>
    <t>(32,050 - 31,949)*1000 "profil KL c"</t>
  </si>
  <si>
    <t>(32,663 - 32,463)*1000 "profil KL c"</t>
  </si>
  <si>
    <t>-2055279441</t>
  </si>
  <si>
    <t>29,317 - 29,305</t>
  </si>
  <si>
    <t>29,273 - 29,261</t>
  </si>
  <si>
    <t>-2067690641</t>
  </si>
  <si>
    <t>34,119 - 29,317</t>
  </si>
  <si>
    <t>34,110 - 29,273</t>
  </si>
  <si>
    <t>895371782</t>
  </si>
  <si>
    <t>29,332 - 29,305</t>
  </si>
  <si>
    <t>29,729 - 29,710</t>
  </si>
  <si>
    <t>30,100 - 30,073</t>
  </si>
  <si>
    <t>31,285 - 31,271</t>
  </si>
  <si>
    <t>32,471 - 32,457</t>
  </si>
  <si>
    <t>32,707 - 32,697</t>
  </si>
  <si>
    <t>33,478 - 33,180</t>
  </si>
  <si>
    <t>34,112 - 33,604</t>
  </si>
  <si>
    <t>29,290 - 29,261</t>
  </si>
  <si>
    <t>30,096 - 30,079</t>
  </si>
  <si>
    <t>32,211 - 30,984</t>
  </si>
  <si>
    <t>33,860 - 33,590</t>
  </si>
  <si>
    <t>1130412251</t>
  </si>
  <si>
    <t>29,710 - 29,332</t>
  </si>
  <si>
    <t>30,073 - 29,729</t>
  </si>
  <si>
    <t>31,271 - 30,100</t>
  </si>
  <si>
    <t>32,457 - 31,285</t>
  </si>
  <si>
    <t>32,697 - 32,471</t>
  </si>
  <si>
    <t>33,180 - 32,707</t>
  </si>
  <si>
    <t>33,604 - 33,478</t>
  </si>
  <si>
    <t>34,119 - 34,112</t>
  </si>
  <si>
    <t>30,079 - 29,290</t>
  </si>
  <si>
    <t>30,984 - 30,096</t>
  </si>
  <si>
    <t>33,590 - 32,211</t>
  </si>
  <si>
    <t>34,110 - 33,860</t>
  </si>
  <si>
    <t>912336714</t>
  </si>
  <si>
    <t>-2130067055</t>
  </si>
  <si>
    <t>-40987665</t>
  </si>
  <si>
    <t>(34,129 - 34,119)*1000*2</t>
  </si>
  <si>
    <t>(34,120 - 34,110)*1000*2</t>
  </si>
  <si>
    <t>-180292112</t>
  </si>
  <si>
    <t>-724163547</t>
  </si>
  <si>
    <t>VýmKolNavaz/20</t>
  </si>
  <si>
    <t>0,7 "dopočet"</t>
  </si>
  <si>
    <t>-1771942389</t>
  </si>
  <si>
    <t>34,700 - 29,305</t>
  </si>
  <si>
    <t>34,700 - 29,261</t>
  </si>
  <si>
    <t>1006182092</t>
  </si>
  <si>
    <t>-1765079220</t>
  </si>
  <si>
    <t>1122891549</t>
  </si>
  <si>
    <t>-501415094</t>
  </si>
  <si>
    <t>-2093136529</t>
  </si>
  <si>
    <t>TK 1 km 29,317</t>
  </si>
  <si>
    <t>TK 2 km 29,273</t>
  </si>
  <si>
    <t>-871576050</t>
  </si>
  <si>
    <t>-1685519137</t>
  </si>
  <si>
    <t>-714404416</t>
  </si>
  <si>
    <t>-1582912199</t>
  </si>
  <si>
    <t>336874492</t>
  </si>
  <si>
    <t>(29,666 - 29,407)*1000*2</t>
  </si>
  <si>
    <t>(30,105 - 29,721)*1000*2</t>
  </si>
  <si>
    <t>(30,877 - 30,567)*1000*2</t>
  </si>
  <si>
    <t>(32,294 - 31,876)*1000*2</t>
  </si>
  <si>
    <t>(32,721 - 32,398)*1000*2</t>
  </si>
  <si>
    <t>(33,636 - 33,412)*1000*2</t>
  </si>
  <si>
    <t>(29,666 - 29,390)*1000*2</t>
  </si>
  <si>
    <t>487519962</t>
  </si>
  <si>
    <t>348288212</t>
  </si>
  <si>
    <t>oblast přechodových styků km 29,317 (koleje před ZV č. 15 a za KV č. 14)</t>
  </si>
  <si>
    <t>972010407</t>
  </si>
  <si>
    <t>oblast přechodových styků km 29,317 (výměnová část výhybky č. 15)</t>
  </si>
  <si>
    <t>2072241194</t>
  </si>
  <si>
    <t>-2004420867</t>
  </si>
  <si>
    <t>1122377489</t>
  </si>
  <si>
    <t>-155902673</t>
  </si>
  <si>
    <t>1325038317</t>
  </si>
  <si>
    <t>156637329</t>
  </si>
  <si>
    <t>101230710</t>
  </si>
  <si>
    <t>1187023865</t>
  </si>
  <si>
    <t>-1022344248</t>
  </si>
  <si>
    <t>kamenivo - dovoz (90 km)</t>
  </si>
  <si>
    <t>Kam32x63*8</t>
  </si>
  <si>
    <t>1446651091</t>
  </si>
  <si>
    <t>((MonKRBet+MonKRDrev)*1000*2 + VýmKolNavaz+0)*0,049</t>
  </si>
  <si>
    <t>16100*0,305</t>
  </si>
  <si>
    <t>166*120*0,060</t>
  </si>
  <si>
    <t>1752355213</t>
  </si>
  <si>
    <t>užité pražce betonové - odvoz (Val. Klobouky, Val. Meziříčí, Hustopeče n. B.)</t>
  </si>
  <si>
    <t>(((MonKRBet+MonKRDrev)*1000*3 + VýmKolNavaz+0)*0,049)*3</t>
  </si>
  <si>
    <t>-926842839</t>
  </si>
  <si>
    <t>509464189</t>
  </si>
  <si>
    <t>16100*0,310</t>
  </si>
  <si>
    <t>-2139561503</t>
  </si>
  <si>
    <t>-1055640519</t>
  </si>
  <si>
    <t>1901437176</t>
  </si>
  <si>
    <t>-2063791071</t>
  </si>
  <si>
    <t>1340760537</t>
  </si>
  <si>
    <t>928,55</t>
  </si>
  <si>
    <t>ČišPřik</t>
  </si>
  <si>
    <t>139,5</t>
  </si>
  <si>
    <t>7845,9</t>
  </si>
  <si>
    <t>542</t>
  </si>
  <si>
    <t>1044</t>
  </si>
  <si>
    <t>539,07</t>
  </si>
  <si>
    <t>2,763</t>
  </si>
  <si>
    <t>SO112.13.01 - Valašská Polanka - Vsetín, kolejový spodek</t>
  </si>
  <si>
    <t>52,925</t>
  </si>
  <si>
    <t>18961,069</t>
  </si>
  <si>
    <t>PoklopJm</t>
  </si>
  <si>
    <t>1626</t>
  </si>
  <si>
    <t>8431</t>
  </si>
  <si>
    <t>1309</t>
  </si>
  <si>
    <t>3205,049</t>
  </si>
  <si>
    <t>32,5</t>
  </si>
  <si>
    <t>296</t>
  </si>
  <si>
    <t>10669,425</t>
  </si>
  <si>
    <t>2528,725</t>
  </si>
  <si>
    <t>1690</t>
  </si>
  <si>
    <t>144</t>
  </si>
  <si>
    <t>1138,24</t>
  </si>
  <si>
    <t>2489,9</t>
  </si>
  <si>
    <t>2610</t>
  </si>
  <si>
    <t>1184</t>
  </si>
  <si>
    <t>ZříOchSva</t>
  </si>
  <si>
    <t>1515</t>
  </si>
  <si>
    <t>505</t>
  </si>
  <si>
    <t>3557</t>
  </si>
  <si>
    <t>360</t>
  </si>
  <si>
    <t>-794238627</t>
  </si>
  <si>
    <t>1051583528</t>
  </si>
  <si>
    <t>-1044566159</t>
  </si>
  <si>
    <t>2068473428</t>
  </si>
  <si>
    <t>-825052644</t>
  </si>
  <si>
    <t>(31,990 - 31,965)*1000*0,5</t>
  </si>
  <si>
    <t>(31,950 - 31,910)*1000*0,5</t>
  </si>
  <si>
    <t>-459342487</t>
  </si>
  <si>
    <t>(30,740 - 30,600)*1000*0,6</t>
  </si>
  <si>
    <t>(33,010 - 32,825)*1000*0,3</t>
  </si>
  <si>
    <t>1329593814</t>
  </si>
  <si>
    <t xml:space="preserve">  TK 1</t>
  </si>
  <si>
    <t>(33,440 - 33,400)*1000</t>
  </si>
  <si>
    <t>(29,780 -29,730)*1000 -5</t>
  </si>
  <si>
    <t>(29,835 - 29,780)*1000 -5</t>
  </si>
  <si>
    <t>(31,060 - 31,025)*1000</t>
  </si>
  <si>
    <t>(31,720 - 31,665)*1000</t>
  </si>
  <si>
    <t>(32,295 - 32,245)*1000</t>
  </si>
  <si>
    <t>(33,380 - 33,290)*1000</t>
  </si>
  <si>
    <t>(33,530 - 33,390)*1000</t>
  </si>
  <si>
    <t>-187919226</t>
  </si>
  <si>
    <t>(34,120 - 34,055)*1000</t>
  </si>
  <si>
    <t>(31,665 - 31,615)*1000</t>
  </si>
  <si>
    <t>(32,245 - 32,182)*1000 - 1</t>
  </si>
  <si>
    <t>(32,455 - 32,295)*1000</t>
  </si>
  <si>
    <t>(33,290 - 33,065)*1000 - 20</t>
  </si>
  <si>
    <t>(29,995 - 29,870)*1000</t>
  </si>
  <si>
    <t>(30,275 - 30,120)*1000</t>
  </si>
  <si>
    <t>(29,713 - 29,395)*1000 + 5</t>
  </si>
  <si>
    <t>(30,040 - 29,835)*1000 - 5</t>
  </si>
  <si>
    <t>(30,315 - 30,100)*1000</t>
  </si>
  <si>
    <t>(30,749 - 30,505)*1000 +2</t>
  </si>
  <si>
    <t>(30,989 - 30,751)*1000 + 1</t>
  </si>
  <si>
    <t xml:space="preserve">(31,025 - 30,991)*1000 </t>
  </si>
  <si>
    <t>(31,600 - 31,300)*1000</t>
  </si>
  <si>
    <t>(31,850 - 31,720)*1000</t>
  </si>
  <si>
    <t>(32,700 - 32,545)*1000 + 2</t>
  </si>
  <si>
    <t>(33,065 - 32,705)*1000</t>
  </si>
  <si>
    <t>(34,040 - 33,940)*1000</t>
  </si>
  <si>
    <t>20+6</t>
  </si>
  <si>
    <t>(33,895 - 33,530)*1000 - 5</t>
  </si>
  <si>
    <t>(34,100 - 34,055)*1000</t>
  </si>
  <si>
    <t>1273202301</t>
  </si>
  <si>
    <t>6*5</t>
  </si>
  <si>
    <t>1528901477</t>
  </si>
  <si>
    <t>(32,190 - 32,030)*1000*7,4</t>
  </si>
  <si>
    <t>-1669819604</t>
  </si>
  <si>
    <t>Poznámka k položce:_x000d_
ochrana pomocí osetí travním semenem a položením rohoží</t>
  </si>
  <si>
    <t>osetí travním semenem svahů odpařovacího příkopu</t>
  </si>
  <si>
    <t>(33,910 - 33,520)*1000*3</t>
  </si>
  <si>
    <t>(34,040 - 33,925)*1000*3</t>
  </si>
  <si>
    <t>809212112</t>
  </si>
  <si>
    <t>1443174830</t>
  </si>
  <si>
    <t>stávající nástupiště v býv. zastávce Ústí u Vsetína</t>
  </si>
  <si>
    <t>(33,767 - 33,593)*1000</t>
  </si>
  <si>
    <t>(33,830 - 33,621)*1000</t>
  </si>
  <si>
    <t>1238067255</t>
  </si>
  <si>
    <t>-620535589</t>
  </si>
  <si>
    <t>1043580699</t>
  </si>
  <si>
    <t>ZřiUCB*2,3*3/4</t>
  </si>
  <si>
    <t>ZřiUCH*3,5*3/4</t>
  </si>
  <si>
    <t>těžení zemin pro otevření KL</t>
  </si>
  <si>
    <t>(29,650 - 29,420)*1000*0,9</t>
  </si>
  <si>
    <t>(30,600 - 30,550)*1000*1,2</t>
  </si>
  <si>
    <t>(30,780 - 30,740)*1000*0,8</t>
  </si>
  <si>
    <t>(33,380 - 33,200)*1000*1,1</t>
  </si>
  <si>
    <t>(33,520 - 33,440)*1000*1,2</t>
  </si>
  <si>
    <t>(33,910 - 33,520)*1000*2,5 "odpařovací příkop</t>
  </si>
  <si>
    <t>(34,040 - 33,925)*1000*2,5 "odpařovací příkop</t>
  </si>
  <si>
    <t>(29,395 - 29,280)*1000*0,8</t>
  </si>
  <si>
    <t>(30,370 - 30,330)*1000*4,0</t>
  </si>
  <si>
    <t>523270253</t>
  </si>
  <si>
    <t>716856607</t>
  </si>
  <si>
    <t>ZřiUCB*2,3*1/4</t>
  </si>
  <si>
    <t>ZřiUCH*3,5*1/4</t>
  </si>
  <si>
    <t>405215435</t>
  </si>
  <si>
    <t>4500+4500-ZřiPříŽla-RozSteGab</t>
  </si>
  <si>
    <t>1555962851</t>
  </si>
  <si>
    <t>-481942937</t>
  </si>
  <si>
    <t>zásyp líce prafabrikátů - doplnění užitého štěrku z KL (750 m3 z SO111.13.01)</t>
  </si>
  <si>
    <t>(ZřiPříŽla*0,3 - 750)*1,7</t>
  </si>
  <si>
    <t>1827943061</t>
  </si>
  <si>
    <t>-712175828</t>
  </si>
  <si>
    <t>-688123967</t>
  </si>
  <si>
    <t>-2092874204</t>
  </si>
  <si>
    <t>747932127</t>
  </si>
  <si>
    <t>RozSteGab/0,5/2 + 0,5</t>
  </si>
  <si>
    <t>-1227184283</t>
  </si>
  <si>
    <t>(ZřiJv)/2,5</t>
  </si>
  <si>
    <t>-304100297</t>
  </si>
  <si>
    <t>-1075567738</t>
  </si>
  <si>
    <t>-1054994237</t>
  </si>
  <si>
    <t>5964117000</t>
  </si>
  <si>
    <t>Poklop příkopového žlabu tvaru J</t>
  </si>
  <si>
    <t>-2040238800</t>
  </si>
  <si>
    <t>ZřiJm*3</t>
  </si>
  <si>
    <t>739354552</t>
  </si>
  <si>
    <t>ZřiJv*3,23 + 0,7</t>
  </si>
  <si>
    <t>-155985749</t>
  </si>
  <si>
    <t>(ZřiUCB+ZřiUCH)*3,23 + 0,850</t>
  </si>
  <si>
    <t>-1545927635</t>
  </si>
  <si>
    <t>(ZřiTZZ4+2)/0,3</t>
  </si>
  <si>
    <t>-506037545</t>
  </si>
  <si>
    <t>5964137000</t>
  </si>
  <si>
    <t>Georohože základní</t>
  </si>
  <si>
    <t>947311214</t>
  </si>
  <si>
    <t>Poznámka k položce:_x000d_
rohože pro zpevnění svahů odpařovacího příkopu, např. z kokosového vlákna</t>
  </si>
  <si>
    <t>1559755794</t>
  </si>
  <si>
    <t>-1858856965</t>
  </si>
  <si>
    <t>597678745</t>
  </si>
  <si>
    <t>1368933618</t>
  </si>
  <si>
    <t>642745366</t>
  </si>
  <si>
    <t>7590715026</t>
  </si>
  <si>
    <t>Postavení na stávající základ a nasměrování světelného návěstidla jednostranného stožárového oboustranného se 3 svítilnami</t>
  </si>
  <si>
    <t>924366617</t>
  </si>
  <si>
    <t>Postavení na stávající základ a nasměrování světelného návěstidla jednostranného stožárového oboustranného se 3 svítilnami - bez ukončení a zapojení zemního kabelu</t>
  </si>
  <si>
    <t>-485096451</t>
  </si>
  <si>
    <t>-1882526513</t>
  </si>
  <si>
    <t>7590717060</t>
  </si>
  <si>
    <t>Demontáž světelného návěstidla oboustranného stožárového se 3 svítilnami</t>
  </si>
  <si>
    <t>681648310</t>
  </si>
  <si>
    <t>Demontáž světelného návěstidla oboustranného stožárového se 3 svítilnami - bez bourání (demontáže) základu</t>
  </si>
  <si>
    <t>848296908</t>
  </si>
  <si>
    <t>-1624231090</t>
  </si>
  <si>
    <t>dovoz kameniva (50 km)</t>
  </si>
  <si>
    <t>Kam32x63*4</t>
  </si>
  <si>
    <t>LomKám*4</t>
  </si>
  <si>
    <t>ŠD0x32*4</t>
  </si>
  <si>
    <t>Kam8x16*4</t>
  </si>
  <si>
    <t>odvoz odpadu (50 km)</t>
  </si>
  <si>
    <t>Odpad*4</t>
  </si>
  <si>
    <t>-471549272</t>
  </si>
  <si>
    <t>PoklopJm*0,033</t>
  </si>
  <si>
    <t>-628120308</t>
  </si>
  <si>
    <t>493106029</t>
  </si>
  <si>
    <t>-1381318387</t>
  </si>
  <si>
    <t>(TěžZemI2 + TežZemI3 + TěžZemII4 + ČišPřik)*1,9</t>
  </si>
  <si>
    <t>BetonC12</t>
  </si>
  <si>
    <t>MonSklon</t>
  </si>
  <si>
    <t>MonSkloSlou</t>
  </si>
  <si>
    <t>MonStanSlou</t>
  </si>
  <si>
    <t>MonStanTV</t>
  </si>
  <si>
    <t>262</t>
  </si>
  <si>
    <t>MonTabZas</t>
  </si>
  <si>
    <t>MonZačPP</t>
  </si>
  <si>
    <t>SO115.10.01 - Horní Lideč - Vsetín, výstroj trati</t>
  </si>
  <si>
    <t>MonZasPP</t>
  </si>
  <si>
    <t>OdpBet</t>
  </si>
  <si>
    <t>5912020050</t>
  </si>
  <si>
    <t>Demontáž návěstidla sklonovníku</t>
  </si>
  <si>
    <t>-1097472849</t>
  </si>
  <si>
    <t>Demontáž návěstidla sklonovníku Poznámka: 1. V cenách jsou započteny náklady na demontáž návěstidla a naložení na dopravní prostředek.</t>
  </si>
  <si>
    <t>5912030100</t>
  </si>
  <si>
    <t>Demontáž návěstidla včetně sloupku a patky tabule před zastávkou</t>
  </si>
  <si>
    <t>492027556</t>
  </si>
  <si>
    <t>Demontáž návěstidla včetně sloupku a patky tabule před zastávkou Poznámka: 1. V cenách jsou započteny náklady na demontáž návěstidla, sloupku a patky, zához, úpravu terénu a naložení na dopravní prostředek.</t>
  </si>
  <si>
    <t>zast. Lužná u Vsetína</t>
  </si>
  <si>
    <t>zast. Leskovec</t>
  </si>
  <si>
    <t>5912030100_R</t>
  </si>
  <si>
    <t>Demontáž označení zastávky včetně sloupku a patky</t>
  </si>
  <si>
    <t>587472415</t>
  </si>
  <si>
    <t>Demontáž označení zastávky včetně sloupku a patky Poznámka: 1. V cenách jsou započteny náklady na demontáž návěstidla, sloupku a patky, zához, úpravu terénu a naložení na dopravní prostředek.</t>
  </si>
  <si>
    <t>býv. zastávka Ústí</t>
  </si>
  <si>
    <t>5912035050</t>
  </si>
  <si>
    <t>Montáž návěstidla sklonovníku</t>
  </si>
  <si>
    <t>-180741272</t>
  </si>
  <si>
    <t>Montáž návěstidla sklonovníku Poznámka: 1. V cenách jsou započteny náklady na montáž a upevnění návěstidla. 2. V cenách nejsou obsaženy náklady na dodávku materiálu.</t>
  </si>
  <si>
    <t>TUDU 236202 Horní Lideč - Val. Polanka</t>
  </si>
  <si>
    <t>TUDU 2362B1 ŽST Val. Polanka</t>
  </si>
  <si>
    <t>TUDU 236202 Val. Polanka - Vsetín</t>
  </si>
  <si>
    <t>5912035070_R</t>
  </si>
  <si>
    <t>Montáž návěstidla začněte práci pluhu</t>
  </si>
  <si>
    <t>1222442447</t>
  </si>
  <si>
    <t>Montáž návěstidla začněte práci pluhu Poznámka: 1. V cenách jsou započteny náklady na montáž a upevnění návěstidla. 2. V cenách nejsou obsaženy náklady na dodávku materiálu.</t>
  </si>
  <si>
    <t>5912035090</t>
  </si>
  <si>
    <t>Montáž návěstidla staničníku</t>
  </si>
  <si>
    <t>-544158736</t>
  </si>
  <si>
    <t>Montáž návěstidla staničníku Poznámka: 1. V cenách jsou započteny náklady na montáž a upevnění návěstidla. 2. V cenách nejsou obsaženy náklady na dodávku materiálu.</t>
  </si>
  <si>
    <t>(203 - 200)*2 "na TV</t>
  </si>
  <si>
    <t>(283 - 210)*2 "na TV</t>
  </si>
  <si>
    <t>4*2 "na TV</t>
  </si>
  <si>
    <t>6"sdruženě na sloupku mezi SK 1 a 2</t>
  </si>
  <si>
    <t>(341 - 293)*2 "na TV</t>
  </si>
  <si>
    <t>5912045050</t>
  </si>
  <si>
    <t>Montáž návěstidla včetně sloupku a patky sklonovníku</t>
  </si>
  <si>
    <t>-1592534063</t>
  </si>
  <si>
    <t>Montáž návěstidla včetně sloupku a patky sklonovníku Poznámka: 1. V cenách jsou započteny náklady na zemní práce, montáž patky, sloupku a návěstidla, úpravu a rozprostření zeminy na terén. 2. V cenách nejsou obsaženy náklady na dodávku materiálu.</t>
  </si>
  <si>
    <t>5912045070_R</t>
  </si>
  <si>
    <t>Montáž návěstidla včetně sloupku a patky zastavte práci pluhu</t>
  </si>
  <si>
    <t>1117481349</t>
  </si>
  <si>
    <t>Montáž návěstidla včetně sloupku a patky zastavte práci pluhu Poznámka: 1. V cenách jsou započteny náklady na zemní práce, montáž patky, sloupku a návěstidla, úpravu a rozprostření zeminy na terén. 2. V cenách nejsou obsaženy náklady na dodávku materiálu.</t>
  </si>
  <si>
    <t>5912045090</t>
  </si>
  <si>
    <t>Montáž návěstidla včetně sloupku a patky staničníku</t>
  </si>
  <si>
    <t>-1051619239</t>
  </si>
  <si>
    <t>Montáž návěstidla včetně sloupku a patky staničníku Poznámka: 1. V cenách jsou započteny náklady na zemní práce, montáž patky, sloupku a návěstidla, úpravu a rozprostření zeminy na terén. 2. V cenách nejsou obsaženy náklady na dodávku materiálu.</t>
  </si>
  <si>
    <t>6 "sdruženě na sloupku mezi SK 1 a 2</t>
  </si>
  <si>
    <t>5912045100</t>
  </si>
  <si>
    <t>Montáž návěstidla včetně sloupku a patky tabule před zastávkou</t>
  </si>
  <si>
    <t>-965623492</t>
  </si>
  <si>
    <t>Montáž návěstidla včetně sloupku a patky tabule před zastávkou Poznámka: 1. V cenách jsou započteny náklady na zemní práce, montáž patky, sloupku a návěstidla, úpravu a rozprostření zeminy na terén. 2. V cenách nejsou obsaženy náklady na dodávku materiálu.</t>
  </si>
  <si>
    <t>km 25,727 směr Val. Polanka</t>
  </si>
  <si>
    <t>km 26,987 směr H. Lideč</t>
  </si>
  <si>
    <t>km 31,480 směr Vsetín</t>
  </si>
  <si>
    <t>km 21,740 směr Val. Polanka</t>
  </si>
  <si>
    <t>5912050120</t>
  </si>
  <si>
    <t>Staničení demontáž hektometrovníku</t>
  </si>
  <si>
    <t>596389644</t>
  </si>
  <si>
    <t>Staničení demontáž hektometrovníku Poznámka: 1. V cenách jsou započteny náklady na zemní práce a výměnu, demontáž nebo montáž staničení. 2. V cenách nejsou obsaženy náklady na dodávku materiálu.</t>
  </si>
  <si>
    <t>130</t>
  </si>
  <si>
    <t>5915030020R</t>
  </si>
  <si>
    <t>Bourání drobných staveb železničního spodku - základů</t>
  </si>
  <si>
    <t>996158369</t>
  </si>
  <si>
    <t>Bourání drobných staveb železničního spodku - základů Poznámka: 1. V cenách jsou započteny náklady na vybourání zdiva, uložení na terén, naložení na dopravní prostředek a uložení na skládce. 2. V cenách nejsou obsaženy náklady na dopravu a skládkovné.</t>
  </si>
  <si>
    <t>Zaj. značky</t>
  </si>
  <si>
    <t>ostatní základy</t>
  </si>
  <si>
    <t>5962101050</t>
  </si>
  <si>
    <t>Návěstidlo tabule před zastávkou</t>
  </si>
  <si>
    <t>70120303</t>
  </si>
  <si>
    <t>5962101100</t>
  </si>
  <si>
    <t>Návěstidlo staničník 320x610 pozink jednomístný</t>
  </si>
  <si>
    <t>-773181346</t>
  </si>
  <si>
    <t>MonStanSlou+MonStanTV</t>
  </si>
  <si>
    <t>5962101110</t>
  </si>
  <si>
    <t>Návěstidlo sklonovník reflexní</t>
  </si>
  <si>
    <t>-892629680</t>
  </si>
  <si>
    <t>MonSklon+MonSkloSlou</t>
  </si>
  <si>
    <t>5962101040_R1</t>
  </si>
  <si>
    <t>Návěstidlo zastavte práci pluhu</t>
  </si>
  <si>
    <t>-542821217</t>
  </si>
  <si>
    <t>Návěst zastavte práci pluhu (čtverec s úhlopříčkami, stojící na vrcholu; čtverec
a úhlopříčky mají černé a bílé pruhy nestejné délky)</t>
  </si>
  <si>
    <t>5962101040_R2</t>
  </si>
  <si>
    <t>Návěstidlo začněte práci pluhu</t>
  </si>
  <si>
    <t>-1082224423</t>
  </si>
  <si>
    <t>Návěst začněte práci pluhu (trojúhelník nebo trojúhelník s těžnicí, vrcholem dolů,
s černými a bílými pruhy nestejné délky)</t>
  </si>
  <si>
    <t>5962113005</t>
  </si>
  <si>
    <t>Sloupek ocelový pozinkovaný 60 mm</t>
  </si>
  <si>
    <t>46210975</t>
  </si>
  <si>
    <t>Poznámka k položce:_x000d_
dl. 4,0 m_x000d_
vč. dopravy</t>
  </si>
  <si>
    <t>(MonSkloSlou+MonZasPP+MonTabZas*2)*3,5</t>
  </si>
  <si>
    <t>MonStanSlou*1,0</t>
  </si>
  <si>
    <t>5962114000</t>
  </si>
  <si>
    <t>Výstroj sloupku objímka 50 až 100 mm kompletní</t>
  </si>
  <si>
    <t>2051588799</t>
  </si>
  <si>
    <t xml:space="preserve">MonStanSlou*2  "staničníky sdruženě na sloupku</t>
  </si>
  <si>
    <t>MonTabZas*2</t>
  </si>
  <si>
    <t>5962114005</t>
  </si>
  <si>
    <t>Výstroj sloupku objímka pro upevnění na stožár TV</t>
  </si>
  <si>
    <t>-17751431</t>
  </si>
  <si>
    <t>Výstroj sloupku objímka 100 až 150 mm kompletní</t>
  </si>
  <si>
    <t>MonStanTV-MonStanSlou</t>
  </si>
  <si>
    <t>5962114020</t>
  </si>
  <si>
    <t>Výstroj sloupku víčko plast 60 mm</t>
  </si>
  <si>
    <t>354461641</t>
  </si>
  <si>
    <t>(MonSkloSlou+MonStanSlou+MonZasPP+MonTabZas*2)</t>
  </si>
  <si>
    <t>5962114025</t>
  </si>
  <si>
    <t>Výstroj sloupku patka hliníková kompletní (4 otvory)</t>
  </si>
  <si>
    <t>-632049388</t>
  </si>
  <si>
    <t>5964161000</t>
  </si>
  <si>
    <t>Beton lehce zhutnitelný C 12/15;X0 F5 2 080 2 517</t>
  </si>
  <si>
    <t>901762143</t>
  </si>
  <si>
    <t>základy značek</t>
  </si>
  <si>
    <t>523263023</t>
  </si>
  <si>
    <t>BetonC12*2,3</t>
  </si>
  <si>
    <t>odvoz výkopku</t>
  </si>
  <si>
    <t>OdpBet*2,3</t>
  </si>
  <si>
    <t>562004351</t>
  </si>
  <si>
    <t>BetonC12*2,3*1</t>
  </si>
  <si>
    <t>odvoz betonové suti</t>
  </si>
  <si>
    <t>OdpBet*2,3*4</t>
  </si>
  <si>
    <t>9909000600</t>
  </si>
  <si>
    <t>Poplatek za recyklaci odpadu (asfaltové směsi, kusový beton)</t>
  </si>
  <si>
    <t>-2118410390</t>
  </si>
  <si>
    <t>Poplatek za recyklaci odpadu (asfaltové směsi, kusový beton)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</si>
  <si>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odpadní beton</t>
  </si>
  <si>
    <t>84,505</t>
  </si>
  <si>
    <t>BetonC25</t>
  </si>
  <si>
    <t>206,175</t>
  </si>
  <si>
    <t>DlažbaHlad</t>
  </si>
  <si>
    <t>480</t>
  </si>
  <si>
    <t>DlažbaNevi</t>
  </si>
  <si>
    <t>2,6</t>
  </si>
  <si>
    <t>H130</t>
  </si>
  <si>
    <t>710</t>
  </si>
  <si>
    <t>Kam0x32</t>
  </si>
  <si>
    <t>117,9</t>
  </si>
  <si>
    <t>SO121.11.01 - Zast. Lužná u Vsetína, nástupiště</t>
  </si>
  <si>
    <t>Kam16x32</t>
  </si>
  <si>
    <t>157,216</t>
  </si>
  <si>
    <t>Kam4x8</t>
  </si>
  <si>
    <t>31,44</t>
  </si>
  <si>
    <t>L130</t>
  </si>
  <si>
    <t>MonDla</t>
  </si>
  <si>
    <t>520</t>
  </si>
  <si>
    <t>MonObr</t>
  </si>
  <si>
    <t>MonVL</t>
  </si>
  <si>
    <t>266</t>
  </si>
  <si>
    <t>4356,82</t>
  </si>
  <si>
    <t>PrahVpust</t>
  </si>
  <si>
    <t>12,5</t>
  </si>
  <si>
    <t>TezZem</t>
  </si>
  <si>
    <t>2542</t>
  </si>
  <si>
    <t>430</t>
  </si>
  <si>
    <t>VLsVP</t>
  </si>
  <si>
    <t>277</t>
  </si>
  <si>
    <t>VLsVPp</t>
  </si>
  <si>
    <t>Zábradlí</t>
  </si>
  <si>
    <t>159</t>
  </si>
  <si>
    <t>ZřiDešSvo</t>
  </si>
  <si>
    <t>120</t>
  </si>
  <si>
    <t>ZřiProp</t>
  </si>
  <si>
    <t>333,6</t>
  </si>
  <si>
    <t>ZřiŠach</t>
  </si>
  <si>
    <t>ZřiŠachDeš</t>
  </si>
  <si>
    <t>ZřiTrat</t>
  </si>
  <si>
    <t>289</t>
  </si>
  <si>
    <t>ZřiTZZ</t>
  </si>
  <si>
    <t>129</t>
  </si>
  <si>
    <t>-1326255233</t>
  </si>
  <si>
    <t>5912030110</t>
  </si>
  <si>
    <t>Demontáž návěstidla včetně sloupku a patky konce nástupiště</t>
  </si>
  <si>
    <t>-1196730187</t>
  </si>
  <si>
    <t>Demontáž návěstidla včetně sloupku a patky konce nástupiště Poznámka: 1. V cenách jsou započteny náklady na demontáž návěstidla, sloupku a patky, zához, úpravu terénu a naložení na dopravní prostředek.</t>
  </si>
  <si>
    <t>5912045100_R</t>
  </si>
  <si>
    <t>Montáž označení zastávky včetně sloupku a patky</t>
  </si>
  <si>
    <t>1262723282</t>
  </si>
  <si>
    <t>Montáž označení zastávky včetně sloupku a patky Poznámka: 1. V cenách jsou započteny náklady na zemní práce, montáž patky, sloupku a návěstidla, úpravu a rozprostření zeminy na terén. 2. V cenách nejsou obsaženy náklady na dodávku materiálu.</t>
  </si>
  <si>
    <t>5912045110</t>
  </si>
  <si>
    <t>Montáž návěstidla včetně sloupku a patky konce nástupiště</t>
  </si>
  <si>
    <t>1700493828</t>
  </si>
  <si>
    <t>Montáž návěstidla včetně sloupku a patky konce nástupiště Poznámka: 1. V cenách jsou započteny náklady na zemní práce, montáž patky, sloupku a návěstidla, úpravu a rozprostření zeminy na terén. 2. V cenách nejsou obsaženy náklady na dodávku materiálu.</t>
  </si>
  <si>
    <t>-1461989013</t>
  </si>
  <si>
    <t>odstranění stávající dlažby</t>
  </si>
  <si>
    <t>59+41</t>
  </si>
  <si>
    <t>5913285025</t>
  </si>
  <si>
    <t>Montáž dílů komunikace z betonových dlaždic uložení v podsypu</t>
  </si>
  <si>
    <t>-1628554991</t>
  </si>
  <si>
    <t>Montáž dílů komunikace z betonových dlaždic uložení v podsypu Poznámka: 1. V cenách jsou započteny náklady na osazení dlažby nebo obrubníku. 2. V cenách nejsou obsaženy náklady na dodávku materiálu.</t>
  </si>
  <si>
    <t>montáž VLsVP</t>
  </si>
  <si>
    <t>140*0,95*2</t>
  </si>
  <si>
    <t>-1232328093</t>
  </si>
  <si>
    <t>nástupiště u TK 1</t>
  </si>
  <si>
    <t>290</t>
  </si>
  <si>
    <t>nástupiště u TK 2</t>
  </si>
  <si>
    <t>230</t>
  </si>
  <si>
    <t>-993605369</t>
  </si>
  <si>
    <t>78 + 13</t>
  </si>
  <si>
    <t>32 + 104</t>
  </si>
  <si>
    <t>5913320038_R</t>
  </si>
  <si>
    <t>Montáž zábradlí vč. materiálu</t>
  </si>
  <si>
    <t>1490021460</t>
  </si>
  <si>
    <t>Montáž zábradlí vč. materiálu Poznámka: 1. V cenách na zřízení jsou započteny náklady na montáž včetně případných zemních prací, urovnání terénu a naložení výzisku na dopravní prostředek. 2. V cenách jsou obsaženy náklady na dodávku materiálu.</t>
  </si>
  <si>
    <t>zábradlí nástupiště u TK 1</t>
  </si>
  <si>
    <t>110+33+14</t>
  </si>
  <si>
    <t>zábradlí nástupiště u TK 2</t>
  </si>
  <si>
    <t>5913440030_R</t>
  </si>
  <si>
    <t>Nátěr vizuálně kontrastního pruhu nástupiště šíře do 150 mm vč. materiálu</t>
  </si>
  <si>
    <t>-1320622646</t>
  </si>
  <si>
    <t>Nátěr vizuálně kontrastního pruhu nástupiště šíře do 150 mm vč. materiálu Poznámka: 1. V cenách jsou započteny náklady na očištění povrchu pásu od nečistot a jeho nátěr barvou schváleného typu a odstínu.</t>
  </si>
  <si>
    <t>-907157511</t>
  </si>
  <si>
    <t>zpevněný příkop u TK 2</t>
  </si>
  <si>
    <t>28+101</t>
  </si>
  <si>
    <t>5914035350</t>
  </si>
  <si>
    <t>Zřízení otevřených odvodňovacích zařízení horské vpusti monolitická betonová konstrukce</t>
  </si>
  <si>
    <t>-1446991971</t>
  </si>
  <si>
    <t>Zřízení otevřených odvodňovacích zařízení horské vpusti monolitická betonová konstrukce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</si>
  <si>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horská vpust na konci nástupiště u TK 2</t>
  </si>
  <si>
    <t>5914035450_R</t>
  </si>
  <si>
    <t>Zřízení otevřených odvodňovacích zařízení trativodní výusť monolitická betonová konstrukce</t>
  </si>
  <si>
    <t>ks</t>
  </si>
  <si>
    <t>2063752218</t>
  </si>
  <si>
    <t>Zřízení otevřených odvodňovacích zařízení trativodní výusť monolitická betonová konstrukce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</si>
  <si>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5914035550</t>
  </si>
  <si>
    <t>Zřízení otevřených odvodňovacích zařízení prahové vpusti prefabrikované díly</t>
  </si>
  <si>
    <t>725015899</t>
  </si>
  <si>
    <t>Zřízení otevřených odvodňovacích zařízení prahové vpusti prefabrikované díly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</si>
  <si>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prahová vpust v oblasti dlažby u TK 2</t>
  </si>
  <si>
    <t>12,2</t>
  </si>
  <si>
    <t>5914055010</t>
  </si>
  <si>
    <t>Zřízení krytých odvodňovacích zařízení potrubí trativodu</t>
  </si>
  <si>
    <t>-1928346380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</si>
  <si>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</si>
  <si>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trativod pod nástupištěm u TK 1</t>
  </si>
  <si>
    <t>146</t>
  </si>
  <si>
    <t>trativod pod nástupištěm u TK 2</t>
  </si>
  <si>
    <t>143</t>
  </si>
  <si>
    <t>5914055020_R</t>
  </si>
  <si>
    <t>Zřízení krytých odvodňovacích zařízení šachty trativodu</t>
  </si>
  <si>
    <t>-2055196858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</si>
  <si>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</si>
  <si>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5914055030</t>
  </si>
  <si>
    <t>Zřízení krytých odvodňovacích zařízení svodného potrubí</t>
  </si>
  <si>
    <t>443843565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</si>
  <si>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</si>
  <si>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dešťový svod pod nástupištěm u TK 2</t>
  </si>
  <si>
    <t>propusti pod základem nástupišť</t>
  </si>
  <si>
    <t>2*139*1,2</t>
  </si>
  <si>
    <t>5914055040_R</t>
  </si>
  <si>
    <t>Zřízení krytých odvodňovacích zařízení svodné šachty</t>
  </si>
  <si>
    <t>-1279388992</t>
  </si>
  <si>
    <t>Zřízení krytých odvodňovacích zařízení svodné šachty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</si>
  <si>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šachty pro dešťový svod</t>
  </si>
  <si>
    <t>5914110180_R</t>
  </si>
  <si>
    <t>Montáž schodů nástupiště z prefabrikátů</t>
  </si>
  <si>
    <t>1783102977</t>
  </si>
  <si>
    <t>Montáž schodů nástupiště z prefabrikátů Poznámka: 1. V cenách jsou započteny náklady na manipulaci a naložení výzisku kameniva na dopravní prostředek. 2. V cenách nejsou obsaženy náklady na dodávku materiálu.</t>
  </si>
  <si>
    <t>Poznámka k položce:_x000d_
z užitých tvárnic Tischer</t>
  </si>
  <si>
    <t>schody v km 26,294 u nástupiště u TK 2</t>
  </si>
  <si>
    <t>271788137</t>
  </si>
  <si>
    <t>140+206</t>
  </si>
  <si>
    <t>5914130240_R</t>
  </si>
  <si>
    <t>Montáž nástupiště mimoúrovňového vnějšího hrana H</t>
  </si>
  <si>
    <t>-1474774281</t>
  </si>
  <si>
    <t>Montáž nástupiště mimoúrovňového hrana H Poznámka: 1. V cenách jsou započteny náklady na úpravu terénu, zřízení základů, montáž prefabrikátů, zásyp a zřízení všech podkladních vrstev a zřízení ukončovacích zdí podle projektu a vzorových listu Ž8 2. V cenách nejsou obsaženy náklady na dodávku materiálu.</t>
  </si>
  <si>
    <t>nástupiště u TK 1 a TK 2</t>
  </si>
  <si>
    <t>2*140</t>
  </si>
  <si>
    <t>rampa na nástupiště u TK 1</t>
  </si>
  <si>
    <t>5915005020</t>
  </si>
  <si>
    <t>Hloubení rýh nebo jam ručně na železničním spodku třídy těžitelnosti I skupiny 2</t>
  </si>
  <si>
    <t>-510486917</t>
  </si>
  <si>
    <t>Hloubení rýh nebo jam ručně na železničním spodku třídy těžitelnosti I skupiny 2 Poznámka: 1. V cenách jsou započteny náklady na hloubení a uložení výzisku na terén nebo naložení na dopravní prostředek a uložení na úložišti.</t>
  </si>
  <si>
    <t>-269178673</t>
  </si>
  <si>
    <t>1490834884</t>
  </si>
  <si>
    <t>odtěžení zemin pro nové nástupiště</t>
  </si>
  <si>
    <t>8,0*140*2</t>
  </si>
  <si>
    <t>odtěžení zbytků starého nástupiště</t>
  </si>
  <si>
    <t>3*(58+8+22)</t>
  </si>
  <si>
    <t>odtěžení zemin pro rampu</t>
  </si>
  <si>
    <t>3,8*10</t>
  </si>
  <si>
    <t>5915015010</t>
  </si>
  <si>
    <t>Svahování zemního tělesa železničního spodku v náspu</t>
  </si>
  <si>
    <t>1641600920</t>
  </si>
  <si>
    <t>Svahování zemního tělesa železničního spodku v náspu Poznámka: 1. V cenách jsou započteny náklady na svahování železničního tělesa a uložení výzisku na terén nebo naložení na dopravní prostředek.</t>
  </si>
  <si>
    <t>5915015020</t>
  </si>
  <si>
    <t>Svahování zemního tělesa železničního spodku v zářezu</t>
  </si>
  <si>
    <t>1079324475</t>
  </si>
  <si>
    <t>Svahování zemního tělesa železničního spodku v zářezu Poznámka: 1. V cenách jsou započteny náklady na svahování železničního tělesa a uložení výzisku na terén nebo naložení na dopravní prostředek.</t>
  </si>
  <si>
    <t>1580974598</t>
  </si>
  <si>
    <t>2*140*2,0 + 75*2,0</t>
  </si>
  <si>
    <t>5955101022</t>
  </si>
  <si>
    <t>Kamenivo drcené štěrkodrť frakce 0/32</t>
  </si>
  <si>
    <t>1766773820</t>
  </si>
  <si>
    <t>(MonDla+MonVL)*0,15</t>
  </si>
  <si>
    <t>5955101012</t>
  </si>
  <si>
    <t>Kamenivo drcené štěrk frakce 16/32</t>
  </si>
  <si>
    <t>-150497233</t>
  </si>
  <si>
    <t>trativodní výplň</t>
  </si>
  <si>
    <t>ZřiTrat*0,320*1,7</t>
  </si>
  <si>
    <t>5955101025</t>
  </si>
  <si>
    <t>Kamenivo drcené drť frakce 4/8</t>
  </si>
  <si>
    <t>1258438285</t>
  </si>
  <si>
    <t>vrstva pod dlažbou nástupiště a rampy u TK 1</t>
  </si>
  <si>
    <t>(MonDla+MonVL)*0,04</t>
  </si>
  <si>
    <t>5964121000_R</t>
  </si>
  <si>
    <t>Prahová vpusť šířka min. 250 mm, hloubka dna min 170 mm vč. mříží</t>
  </si>
  <si>
    <t>-2033479027</t>
  </si>
  <si>
    <t>Prahová vpusť vč. mříží</t>
  </si>
  <si>
    <t>5964125005</t>
  </si>
  <si>
    <t>Mřížka (rošt) odvodňovací pozink</t>
  </si>
  <si>
    <t>-1193962192</t>
  </si>
  <si>
    <t>mříž pro horskou vpust 1,2 x 0,6 m</t>
  </si>
  <si>
    <t>-2110605752</t>
  </si>
  <si>
    <t>ZřiTZZ/0,3</t>
  </si>
  <si>
    <t>236433445</t>
  </si>
  <si>
    <t>vyložení trativodů</t>
  </si>
  <si>
    <t>ZřiTrat*3</t>
  </si>
  <si>
    <t>5964147130</t>
  </si>
  <si>
    <t>Nástupištní díly hrana H 130</t>
  </si>
  <si>
    <t>-1974047904</t>
  </si>
  <si>
    <t>nástupištní hrana</t>
  </si>
  <si>
    <t>2*140/2</t>
  </si>
  <si>
    <t>5964147110</t>
  </si>
  <si>
    <t>Nástupištní díly blok L 130</t>
  </si>
  <si>
    <t>-362672315</t>
  </si>
  <si>
    <t>druhá hrana u nástupiště u TK 1</t>
  </si>
  <si>
    <t>(4+66)/2</t>
  </si>
  <si>
    <t>5964147210</t>
  </si>
  <si>
    <t>Nástupištní díly blok s odstupňovanou výškou nástupištní blok pravý 130/114</t>
  </si>
  <si>
    <t>-2137919977</t>
  </si>
  <si>
    <t>5964147215</t>
  </si>
  <si>
    <t>Nástupištní díly blok s odstupňovanou výškou nástupištní blok pravý 114/98</t>
  </si>
  <si>
    <t>-903149669</t>
  </si>
  <si>
    <t>5964147220</t>
  </si>
  <si>
    <t>Nástupištní díly blok s odstupňovanou výškou nástupištní blok pravý 98/82</t>
  </si>
  <si>
    <t>890441486</t>
  </si>
  <si>
    <t>5964147225</t>
  </si>
  <si>
    <t>Nástupištní díly blok s odstupňovanou výškou nástupištní blok pravý 82/66</t>
  </si>
  <si>
    <t>747637871</t>
  </si>
  <si>
    <t>5964147230</t>
  </si>
  <si>
    <t>Nástupištní díly blok s odstupňovanou výškou nástupištní blok pravý 66/50</t>
  </si>
  <si>
    <t>-1457499635</t>
  </si>
  <si>
    <t>5964151005</t>
  </si>
  <si>
    <t>Dlažba zámková hladká kostka 200x200 mm</t>
  </si>
  <si>
    <t>332653544</t>
  </si>
  <si>
    <t>Dlažba zámková hladká kostka</t>
  </si>
  <si>
    <t>Poznámka k položce:_x000d_
bez zkosených hran</t>
  </si>
  <si>
    <t>plocha dlažby</t>
  </si>
  <si>
    <t>odečet užité dlažby</t>
  </si>
  <si>
    <t>-40</t>
  </si>
  <si>
    <t>5964151030</t>
  </si>
  <si>
    <t>Dlažba zámková pro nevidomé kostka</t>
  </si>
  <si>
    <t>1151874562</t>
  </si>
  <si>
    <t>signální pás k navedení přístupu</t>
  </si>
  <si>
    <t>0,8*1,4 + 0,8*1,0</t>
  </si>
  <si>
    <t xml:space="preserve">varovný pás na konci nástupiště u TK 2 </t>
  </si>
  <si>
    <t>0,4*1,7</t>
  </si>
  <si>
    <t>1757504975</t>
  </si>
  <si>
    <t>podklad pod H130</t>
  </si>
  <si>
    <t>0,16*140*2</t>
  </si>
  <si>
    <t>podklad pod TZZ</t>
  </si>
  <si>
    <t>ZřiTZZ*0,1</t>
  </si>
  <si>
    <t>podklad pod prahovou vpust</t>
  </si>
  <si>
    <t>12,2*0,1</t>
  </si>
  <si>
    <t>podklad pod obrubník</t>
  </si>
  <si>
    <t>MonObr*0,1</t>
  </si>
  <si>
    <t>základ zábradlí</t>
  </si>
  <si>
    <t>Zábradlí*0,015</t>
  </si>
  <si>
    <t>základové patky značek</t>
  </si>
  <si>
    <t>0,5</t>
  </si>
  <si>
    <t>5964161035</t>
  </si>
  <si>
    <t>Beton lehce zhutnitelný C 25/30;XA2 vyhovuje i XC4 F5 2 510 3 037</t>
  </si>
  <si>
    <t>1915503040</t>
  </si>
  <si>
    <t>základ pod H130</t>
  </si>
  <si>
    <t>0,62*140*2</t>
  </si>
  <si>
    <t>základ pod L130</t>
  </si>
  <si>
    <t>0,41*66</t>
  </si>
  <si>
    <t>ukončovací monolitická zeď nástupišť (tl. 0,3 m)</t>
  </si>
  <si>
    <t>2,6*0,3*(0,550+1,000)*2 + 3,08*0,3*(0,550+1,000) + 1,43*0,3*(0,550+1,000)</t>
  </si>
  <si>
    <t>horská vpust na konci nástupiště u TK 2 v km 26,428</t>
  </si>
  <si>
    <t>5964159005</t>
  </si>
  <si>
    <t>Obrubník chodníkový</t>
  </si>
  <si>
    <t>393399492</t>
  </si>
  <si>
    <t>5964147145</t>
  </si>
  <si>
    <t>Nástupištní díly dlažební deska nástupištní VLsVP</t>
  </si>
  <si>
    <t>175529953</t>
  </si>
  <si>
    <t>139 + 138</t>
  </si>
  <si>
    <t>5964147150</t>
  </si>
  <si>
    <t>Nástupištní díly dlažební deska nástupištní VLsVP s přerušením</t>
  </si>
  <si>
    <t>1188451092</t>
  </si>
  <si>
    <t>5964103005</t>
  </si>
  <si>
    <t>Drenážní plastové díly trubka celoperforovaná DN 150 mm</t>
  </si>
  <si>
    <t>-304512348</t>
  </si>
  <si>
    <t>5964103120</t>
  </si>
  <si>
    <t>Drenážní plastové díly šachta průchozí DN 400/250 1 vtok/1 odtok DN 250 mm</t>
  </si>
  <si>
    <t>1274326469</t>
  </si>
  <si>
    <t>ZřiŠach+ZřiŠachDeš</t>
  </si>
  <si>
    <t>5964103130</t>
  </si>
  <si>
    <t>Drenážní plastové díly prodlužovací nástavec šachty D 400, délka 3 m</t>
  </si>
  <si>
    <t>-433305945</t>
  </si>
  <si>
    <t>5964104160_R</t>
  </si>
  <si>
    <t xml:space="preserve">Kanalizační díly Poklop šachty pro betonovou dlažbu 0,6x0,6  DN 400 dle Ž8 10.1.206 včetně podkladního drátkobetonu</t>
  </si>
  <si>
    <t>-1508146804</t>
  </si>
  <si>
    <t>5964104000_R</t>
  </si>
  <si>
    <t>Kanalizační díly plastové trubka hladká DN 100</t>
  </si>
  <si>
    <t>915494934</t>
  </si>
  <si>
    <t>5964104005</t>
  </si>
  <si>
    <t>Kanalizační díly plastové trubka hladká DN 200</t>
  </si>
  <si>
    <t>1416273287</t>
  </si>
  <si>
    <t>5962101045</t>
  </si>
  <si>
    <t>Návěstidlo konec nástupiště</t>
  </si>
  <si>
    <t>1672350028</t>
  </si>
  <si>
    <t>5962110000</t>
  </si>
  <si>
    <t>Značení zastávek tabule s názvem</t>
  </si>
  <si>
    <t>-1355715868</t>
  </si>
  <si>
    <t>provedení dle grafického manuálu SŽ</t>
  </si>
  <si>
    <t>název + směry jízdy</t>
  </si>
  <si>
    <t>0,66*3,64*2</t>
  </si>
  <si>
    <t>číslo nástupiště</t>
  </si>
  <si>
    <t>0,33*0,33*2</t>
  </si>
  <si>
    <t>sektory</t>
  </si>
  <si>
    <t>0,33*0,4*6*2</t>
  </si>
  <si>
    <t>5962107000</t>
  </si>
  <si>
    <t>Piktogramy zákaz vstupu</t>
  </si>
  <si>
    <t>-661719668</t>
  </si>
  <si>
    <t>-1703788847</t>
  </si>
  <si>
    <t>konce nástupiště</t>
  </si>
  <si>
    <t>2*4</t>
  </si>
  <si>
    <t>název zastávky</t>
  </si>
  <si>
    <t>3*6</t>
  </si>
  <si>
    <t>-2080821887</t>
  </si>
  <si>
    <t>-1103167144</t>
  </si>
  <si>
    <t>565694612</t>
  </si>
  <si>
    <t>-416830592</t>
  </si>
  <si>
    <t>7593500860</t>
  </si>
  <si>
    <t>Trasy kabelového vedení Ohebná dvouplášťová korugovaná chránička 50/39 smotek</t>
  </si>
  <si>
    <t>-2099563625</t>
  </si>
  <si>
    <t>-683109899</t>
  </si>
  <si>
    <t>Kam0x32+Kam16x32+Kam4x8</t>
  </si>
  <si>
    <t>(BetonC12+BetonC25)*2,3</t>
  </si>
  <si>
    <t>Odpad*1,9</t>
  </si>
  <si>
    <t>1252882840</t>
  </si>
  <si>
    <t>(Kam0x32+Kam16x32+Kam4x8)*5</t>
  </si>
  <si>
    <t>(BetonC12+BetonC25)*2,3*1</t>
  </si>
  <si>
    <t>odvoz výkopku (50 km)</t>
  </si>
  <si>
    <t>-1569643908</t>
  </si>
  <si>
    <t>dovoz bet. prefabrikátů</t>
  </si>
  <si>
    <t>H130*1,44 + L130*1,34 + TZZ4a*0,05+VLsVP*0,19+VLsVPp*0,18 + PrahVpust*0,03 + 6</t>
  </si>
  <si>
    <t>dovoz dlažby</t>
  </si>
  <si>
    <t>DlažbaHlad*0,29 + DlažbaNevi*0,29 + MonObr*0,06</t>
  </si>
  <si>
    <t>dovoz zábradlí</t>
  </si>
  <si>
    <t>Zábradlí*0,05</t>
  </si>
  <si>
    <t>ostaní materiál</t>
  </si>
  <si>
    <t>-2080280678</t>
  </si>
  <si>
    <t>dovoz bet. prefabrikátů (90 km)</t>
  </si>
  <si>
    <t>(H130*1,44 + L130*1,34 + TZZ4a*0,05+VLsVP*0,19+VLsVPp*0,18 + PrahVpust*0,03 + 6)*8</t>
  </si>
  <si>
    <t>dovoz dlažby (80 km)</t>
  </si>
  <si>
    <t>(DlažbaHlad*0,29 + DlažbaNevi*0,29 + MonObr*0,06)*7</t>
  </si>
  <si>
    <t>dovoz zábradlí (50 km)</t>
  </si>
  <si>
    <t>Zábradlí*0,05*4</t>
  </si>
  <si>
    <t>ostaní materiál (50 km)</t>
  </si>
  <si>
    <t>10*4</t>
  </si>
  <si>
    <t>458485417</t>
  </si>
  <si>
    <t>9903100100</t>
  </si>
  <si>
    <t>Přeprava mechanizace na místo prováděných prací o hmotnosti do 12 t přes 50 do 100 km</t>
  </si>
  <si>
    <t>774167176</t>
  </si>
  <si>
    <t>Přeprava mechanizace na místo prováděných prací o hmotnosti do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</si>
  <si>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356384291</t>
  </si>
  <si>
    <t>předpoklad využití 10% na stavbě</t>
  </si>
  <si>
    <t>TezZem*1,9*0,9</t>
  </si>
  <si>
    <t>Betonová suť</t>
  </si>
  <si>
    <t>71</t>
  </si>
  <si>
    <t>9909000200</t>
  </si>
  <si>
    <t>Poplatek za uložení nebezpečného odpadu na oficiální skládku</t>
  </si>
  <si>
    <t>2089354862</t>
  </si>
  <si>
    <t>Poplatek za uložení nebezpečného odpadu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</si>
  <si>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95,695</t>
  </si>
  <si>
    <t>198,924</t>
  </si>
  <si>
    <t>539</t>
  </si>
  <si>
    <t>1,6</t>
  </si>
  <si>
    <t>621,2</t>
  </si>
  <si>
    <t>117,75</t>
  </si>
  <si>
    <t>SO121.13.01 - Zast. Leskovec, nástupiště</t>
  </si>
  <si>
    <t>268,75</t>
  </si>
  <si>
    <t>31,4</t>
  </si>
  <si>
    <t>519</t>
  </si>
  <si>
    <t>294</t>
  </si>
  <si>
    <t>4853,746</t>
  </si>
  <si>
    <t>5,2</t>
  </si>
  <si>
    <t>PU3</t>
  </si>
  <si>
    <t>2832,6</t>
  </si>
  <si>
    <t>648</t>
  </si>
  <si>
    <t>278</t>
  </si>
  <si>
    <t>194,4</t>
  </si>
  <si>
    <t>-1960060936</t>
  </si>
  <si>
    <t>720728072</t>
  </si>
  <si>
    <t>-1274215375</t>
  </si>
  <si>
    <t>1800233891</t>
  </si>
  <si>
    <t>-576797646</t>
  </si>
  <si>
    <t>odstranění stávající dlažby u přístřešků</t>
  </si>
  <si>
    <t>17 + 19</t>
  </si>
  <si>
    <t>1060818867</t>
  </si>
  <si>
    <t>odstranění stávající dlažby u přístřešku u TK 1</t>
  </si>
  <si>
    <t>-800060940</t>
  </si>
  <si>
    <t>-1114709323</t>
  </si>
  <si>
    <t>-62580880</t>
  </si>
  <si>
    <t>106 + 9</t>
  </si>
  <si>
    <t>60 + 119</t>
  </si>
  <si>
    <t>120130789</t>
  </si>
  <si>
    <t>2+52</t>
  </si>
  <si>
    <t>2+13</t>
  </si>
  <si>
    <t>-1528540901</t>
  </si>
  <si>
    <t>1102111883</t>
  </si>
  <si>
    <t>zpevněný příkop u TK 1</t>
  </si>
  <si>
    <t>86,4</t>
  </si>
  <si>
    <t>108</t>
  </si>
  <si>
    <t>1131877199</t>
  </si>
  <si>
    <t>horská vpust na konci nástupiště u TK 2 a TK 1</t>
  </si>
  <si>
    <t>2006353479</t>
  </si>
  <si>
    <t>-863649533</t>
  </si>
  <si>
    <t>5914050020</t>
  </si>
  <si>
    <t>Demontáž krytých odvodňovacích zařízení šachty trativodu</t>
  </si>
  <si>
    <t>-1338879251</t>
  </si>
  <si>
    <t>Demontáž krytých odvodňovacích zařízení šachty trativodu Poznámka: 1. V cenách jsou započteny náklady na demontáž dílů, zához, urovnání a úpravu terénu nebo naložení výzisku na dopravní prostředek. 2. V cenách nejsou obsaženy náklady na dopravu a skládkovné.</t>
  </si>
  <si>
    <t>demontáž zaskovsacího zařízení u přístřešku u nástupiště u TK 1</t>
  </si>
  <si>
    <t>-1000352293</t>
  </si>
  <si>
    <t>207</t>
  </si>
  <si>
    <t>1900263723</t>
  </si>
  <si>
    <t>2005163927</t>
  </si>
  <si>
    <t>podchod pod TK 1 a 2</t>
  </si>
  <si>
    <t>5914055040</t>
  </si>
  <si>
    <t>941781129</t>
  </si>
  <si>
    <t>šachty koncové pro průchod pod TK 1 a 2</t>
  </si>
  <si>
    <t>5914055050</t>
  </si>
  <si>
    <t>Zřízení krytých odvodňovacích zařízení vsakovací šachty</t>
  </si>
  <si>
    <t>388722195</t>
  </si>
  <si>
    <t>Zřízení krytých odvodňovacích zařízení vsakovací šachty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</si>
  <si>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montáž zaskovsacího zařízení u přístřešku u nástupiště u TK 1</t>
  </si>
  <si>
    <t>239159024</t>
  </si>
  <si>
    <t>228 + 206</t>
  </si>
  <si>
    <t>-364004775</t>
  </si>
  <si>
    <t>-945827141</t>
  </si>
  <si>
    <t>3*(66+49+20+17)</t>
  </si>
  <si>
    <t>odtěžení zemin pro rampy a zp. plochy</t>
  </si>
  <si>
    <t>32*1 + 10*1</t>
  </si>
  <si>
    <t>odtěžení zemin pro základy přístřešku</t>
  </si>
  <si>
    <t>odtěžení pro trativod mimo nástupiště</t>
  </si>
  <si>
    <t>0,8*(67+15)</t>
  </si>
  <si>
    <t>odtěžení pro svodné potrubí pod kolejemi</t>
  </si>
  <si>
    <t>16*1*1,5</t>
  </si>
  <si>
    <t>-2058565503</t>
  </si>
  <si>
    <t>-702620917</t>
  </si>
  <si>
    <t>5915030020</t>
  </si>
  <si>
    <t>Bourání základů drobných staveb železničního spodku</t>
  </si>
  <si>
    <t>600969420</t>
  </si>
  <si>
    <t>Bourání základů drobných staveb železničního spodku Poznámka: 1. V cenách jsou započteny náklady na vybourání zdiva, uložení na terén, naložení na dopravní prostředek a uložení na skládce. 2. V cenách nejsou obsaženy náklady na dopravu a skládkovné.</t>
  </si>
  <si>
    <t>vybourání ŽB základu přístřešku pro cestující</t>
  </si>
  <si>
    <t>3,5</t>
  </si>
  <si>
    <t>-973239584</t>
  </si>
  <si>
    <t>2*140*2,0 + 51*1,2</t>
  </si>
  <si>
    <t>314969146</t>
  </si>
  <si>
    <t>vrstva pod dlažbou</t>
  </si>
  <si>
    <t>1313393463</t>
  </si>
  <si>
    <t>trativodní výplň + výplň vsakovací šachty</t>
  </si>
  <si>
    <t>ZřiTrat*0,450*1,7 + 1</t>
  </si>
  <si>
    <t>-115340592</t>
  </si>
  <si>
    <t xml:space="preserve">vrstva pod dlažbou nástupiště </t>
  </si>
  <si>
    <t>Prahová vpusť šířka min. 100 mm, hloubka dna min 100 mm vč. mříží</t>
  </si>
  <si>
    <t>1027988154</t>
  </si>
  <si>
    <t>-112909767</t>
  </si>
  <si>
    <t>-1873491478</t>
  </si>
  <si>
    <t>-640121877</t>
  </si>
  <si>
    <t>-569370533</t>
  </si>
  <si>
    <t>2*138/2</t>
  </si>
  <si>
    <t>5964147286</t>
  </si>
  <si>
    <t>Nástupištní díly prvek zárubní zdi PU3</t>
  </si>
  <si>
    <t>-1172057296</t>
  </si>
  <si>
    <t>51/3</t>
  </si>
  <si>
    <t>5964147293</t>
  </si>
  <si>
    <t>Nástupištní díly rohový díl H/L 130 levý</t>
  </si>
  <si>
    <t>722365690</t>
  </si>
  <si>
    <t>5964147294</t>
  </si>
  <si>
    <t>Nástupištní díly rohový díl H/L 130 pravý</t>
  </si>
  <si>
    <t>-87506322</t>
  </si>
  <si>
    <t>-47788096</t>
  </si>
  <si>
    <t>odečet stávající znovupoužitelné dlažby</t>
  </si>
  <si>
    <t>-1928250364</t>
  </si>
  <si>
    <t>varovný pás k navedení přístupu</t>
  </si>
  <si>
    <t>0,8*1,0 + 0,8*1,0</t>
  </si>
  <si>
    <t>-909921557</t>
  </si>
  <si>
    <t>5,2*0,1</t>
  </si>
  <si>
    <t>1877680170</t>
  </si>
  <si>
    <t>základ pod PU3</t>
  </si>
  <si>
    <t>0,37*51</t>
  </si>
  <si>
    <t>2,7*0,3*(0,550+1,000)*4</t>
  </si>
  <si>
    <t>obetonování svodného potrubí pod kolejemi</t>
  </si>
  <si>
    <t>základy pro osvětlení</t>
  </si>
  <si>
    <t>0,4*0,4*0,9*3</t>
  </si>
  <si>
    <t>531923829</t>
  </si>
  <si>
    <t>-1695383907</t>
  </si>
  <si>
    <t>139+139</t>
  </si>
  <si>
    <t>-1452295673</t>
  </si>
  <si>
    <t>-696951797</t>
  </si>
  <si>
    <t>541877447</t>
  </si>
  <si>
    <t>-280081188</t>
  </si>
  <si>
    <t>1453516694</t>
  </si>
  <si>
    <t>-1297549253</t>
  </si>
  <si>
    <t>-872405506</t>
  </si>
  <si>
    <t>2012540474</t>
  </si>
  <si>
    <t>-1587961821</t>
  </si>
  <si>
    <t>0,66*2,56*2</t>
  </si>
  <si>
    <t>-939031636</t>
  </si>
  <si>
    <t>-2072506718</t>
  </si>
  <si>
    <t>-788205433</t>
  </si>
  <si>
    <t>-1760717644</t>
  </si>
  <si>
    <t>1950124646</t>
  </si>
  <si>
    <t>-712718613</t>
  </si>
  <si>
    <t>1702452692</t>
  </si>
  <si>
    <t>7590115010_R</t>
  </si>
  <si>
    <t>Montáž objektu rozměru do 6,0 x 3,0 m</t>
  </si>
  <si>
    <t>-1484287069</t>
  </si>
  <si>
    <t>Montáž objektu rozměru do 6,0 x 3,0 m - vybudování základů, usazení na základy, zatažení případně prodloužení kabelů a zřízení kabelové rezervy. Neobsahuje výkop a zához jam</t>
  </si>
  <si>
    <t>7590115030_R</t>
  </si>
  <si>
    <t xml:space="preserve">Montáž objektu střechy sedlové nebo valbové  rozměru do 3x6 m</t>
  </si>
  <si>
    <t>-1359922418</t>
  </si>
  <si>
    <t>7590117010</t>
  </si>
  <si>
    <t>Demontáž objektu rozměru do 6,0 x 3,0 m</t>
  </si>
  <si>
    <t>1287169285</t>
  </si>
  <si>
    <t>Demontáž objektu rozměru do 6,0 x 3,0 m - včetně odpojení zařízení od kabelových rozvodů</t>
  </si>
  <si>
    <t>7590117030_R</t>
  </si>
  <si>
    <t xml:space="preserve">Demontáž objektu střechy sedlové nebo valbové  rozměru do 3x6 m</t>
  </si>
  <si>
    <t>1598645841</t>
  </si>
  <si>
    <t xml:space="preserve">Demontáž objektu střechy sedlové nebo valbové  rozměru do 3x6 m - včetně odpojení zařízení od kabelových rozvodů</t>
  </si>
  <si>
    <t>-1632376587</t>
  </si>
  <si>
    <t>-1166658653</t>
  </si>
  <si>
    <t>787401992</t>
  </si>
  <si>
    <t>H130*1,44 + PU3*2,13+ TZZ4a*0,05+VLsVP*0,19+VLsVPp*0,18 + PrahVpust*0,01</t>
  </si>
  <si>
    <t>-1018387</t>
  </si>
  <si>
    <t>(H130*1,44 + 0*1,34 + TZZ4a*0,05+VLsVP*0,19+VLsVPp*0,18 + PrahVpust*0,01)*8</t>
  </si>
  <si>
    <t>20*4</t>
  </si>
  <si>
    <t>1750295582</t>
  </si>
  <si>
    <t>betonová suť</t>
  </si>
  <si>
    <t>186902676</t>
  </si>
  <si>
    <t>beton ze základů přístřešku</t>
  </si>
  <si>
    <t>4*2,3</t>
  </si>
  <si>
    <t>SO141.11.01 - Horní Lideč - Valašská Polanka, most v km 21.684</t>
  </si>
  <si>
    <t xml:space="preserve">    1 - Zemní práce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</si>
  <si>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</si>
  <si>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</si>
  <si>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</si>
  <si>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  997 - Přesun sutě</t>
  </si>
  <si>
    <t xml:space="preserve">        998 - Přesun hmot</t>
  </si>
  <si>
    <t xml:space="preserve">      PSV - Práce a dodávky PSV</t>
  </si>
  <si>
    <t xml:space="preserve">        711 - Izolace proti vodě, vlhkosti a plynům</t>
  </si>
  <si>
    <t xml:space="preserve">        789 - Povrchové úpravy ocelových konstrukcí a technologických zařízení</t>
  </si>
  <si>
    <t>Zemní práce</t>
  </si>
  <si>
    <t>121151103</t>
  </si>
  <si>
    <t>Sejmutí ornice plochy do 100 m2 tl vrstvy do 200 mm strojně</t>
  </si>
  <si>
    <t>2087763358</t>
  </si>
  <si>
    <t>Sejmutí ornice strojně při souvislé ploše do 100 m2, tl. vrstvy do 200 mm</t>
  </si>
  <si>
    <t>https://podminky.urs.cz/item/CS_URS_2025_02/121151103</t>
  </si>
  <si>
    <t>"dle PD č.v. 2.004, vjezd" 2,5*9*2+4,1*(1,5+10,4+1,5)</t>
  </si>
  <si>
    <t>"vyjezd" 2,5*8*2+4,1*(1,5+10,4+1,5)</t>
  </si>
  <si>
    <t>122252501</t>
  </si>
  <si>
    <t>Odkopávky a prokopávky nezapažené pro spodní stavbu železnic v hornině třídy těžitelnosti I skupiny 3 objem do 100 m3 strojně</t>
  </si>
  <si>
    <t>-2104443406</t>
  </si>
  <si>
    <t>Odkopávky a prokopávky nezapažené pro spodní stavbu železnic strojně v hornině třídy těžitelnosti I skupiny 3 do 100 m3</t>
  </si>
  <si>
    <t>https://podminky.urs.cz/item/CS_URS_2025_02/122252501</t>
  </si>
  <si>
    <t>"dle PD č.v. 2.003,004" 16,2+18,6+14,4+18,6</t>
  </si>
  <si>
    <t>162751117</t>
  </si>
  <si>
    <t>Vodorovné přemístění přes 9 000 do 10000 m výkopku/sypaniny z horniny třídy těžitelnosti I skupiny 1 až 3</t>
  </si>
  <si>
    <t>-1048425509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</si>
  <si>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</si>
  <si>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https://podminky.urs.cz/item/CS_URS_2025_02/162751117</t>
  </si>
  <si>
    <t>67,8-39,2</t>
  </si>
  <si>
    <t>162751119</t>
  </si>
  <si>
    <t>Příplatek k vodorovnému přemístění výkopku/sypaniny z horniny třídy těžitelnosti I skupiny 1 až 3 ZKD 1000 m přes 10000 m</t>
  </si>
  <si>
    <t>-1895908191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</si>
  <si>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</si>
  <si>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https://podminky.urs.cz/item/CS_URS_2025_02/162751119</t>
  </si>
  <si>
    <t>67,8*49</t>
  </si>
  <si>
    <t>167151111</t>
  </si>
  <si>
    <t>Nakládání výkopku z hornin třídy těžitelnosti I skupiny 1 až 3 přes 100 m3</t>
  </si>
  <si>
    <t>1376513610</t>
  </si>
  <si>
    <t>Nakládání, skládání a překládání neulehlého výkopku nebo sypaniny strojně nakládání, množství přes 100 m3, z hornin třídy těžitelnosti I, skupiny 1 až 3</t>
  </si>
  <si>
    <t>https://podminky.urs.cz/item/CS_URS_2025_02/167151111</t>
  </si>
  <si>
    <t>28,6</t>
  </si>
  <si>
    <t>171151112</t>
  </si>
  <si>
    <t>Uložení sypaniny z hornin nesoudržných kamenitých do násypů zhutněných strojně</t>
  </si>
  <si>
    <t>396995030</t>
  </si>
  <si>
    <t>Uložení sypanin do násypů strojně s rozprostřením sypaniny ve vrstvách a s hrubým urovnáním zhutněných z hornin nesoudržných kamenitých</t>
  </si>
  <si>
    <t>https://podminky.urs.cz/item/CS_URS_2025_02/171151112</t>
  </si>
  <si>
    <t xml:space="preserve">"dle PD č.v. 2.004,  zásypy říms v rubu, zeminou z výkopku" 12,6+7,7+11,2+7,7</t>
  </si>
  <si>
    <t>171201231</t>
  </si>
  <si>
    <t>Poplatek za uložení zeminy a kamení na recyklační skládce (skládkovné) kód odpadu 17 05 04</t>
  </si>
  <si>
    <t>1301387170</t>
  </si>
  <si>
    <t>Poplatek za uložení stavebního odpadu na recyklační skládce (skládkovné) zeminy a kamení zatříděného do Katalogu odpadů pod kódem 17 05 04</t>
  </si>
  <si>
    <t>https://podminky.urs.cz/item/CS_URS_2025_02/171201231</t>
  </si>
  <si>
    <t>28,6*2,1</t>
  </si>
  <si>
    <t>171251201</t>
  </si>
  <si>
    <t>Uložení sypaniny na skládky nebo meziskládky</t>
  </si>
  <si>
    <t>-1802283827</t>
  </si>
  <si>
    <t>Uložení sypaniny na skládky nebo meziskládky bez hutnění s upravením uložené sypaniny do předepsaného tvaru</t>
  </si>
  <si>
    <t>https://podminky.urs.cz/item/CS_URS_2025_02/171251201</t>
  </si>
  <si>
    <t>181451312</t>
  </si>
  <si>
    <t>Založení trávníku strojně v jedné operaci ve svahu přes 1:5 do 1:2</t>
  </si>
  <si>
    <t>2080939874</t>
  </si>
  <si>
    <t>Založení trávníku strojně výsevem včetně utažení na ploše na svahu přes 1:5 do 1:2</t>
  </si>
  <si>
    <t>https://podminky.urs.cz/item/CS_URS_2025_02/181451312</t>
  </si>
  <si>
    <t>39,3+9,4+36,3+9,4</t>
  </si>
  <si>
    <t>00572474</t>
  </si>
  <si>
    <t>osivo směs travní krajinná-svahová</t>
  </si>
  <si>
    <t>-2027120108</t>
  </si>
  <si>
    <t>94,4</t>
  </si>
  <si>
    <t>94,4*0,025 'Přepočtené koeficientem množství</t>
  </si>
  <si>
    <t>182151111</t>
  </si>
  <si>
    <t>Svahování v zářezech v hornině třídy těžitelnosti I skupiny 1 až 3 strojně</t>
  </si>
  <si>
    <t>-1045564828</t>
  </si>
  <si>
    <t>Svahování trvalých svahů do projektovaných profilů strojně s potřebným přemístěním výkopku při svahování v zářezech v hornině třídy těžitelnosti I, skupiny 1 až 3</t>
  </si>
  <si>
    <t>https://podminky.urs.cz/item/CS_URS_2025_02/182151111</t>
  </si>
  <si>
    <t>"dle PD č.v. 2.003 úprava podél čel "94,4</t>
  </si>
  <si>
    <t>182351023</t>
  </si>
  <si>
    <t>Rozprostření ornice pl do 100 m2 ve svahu přes 1:5 tl vrstvy do 200 mm strojně</t>
  </si>
  <si>
    <t>M2</t>
  </si>
  <si>
    <t>1104525871</t>
  </si>
  <si>
    <t>Rozprostření a urovnání ornice ve svahu sklonu přes 1:5 strojně při souvislé ploše do 100 m2, tl. vrstvy do 200 mm</t>
  </si>
  <si>
    <t>https://podminky.urs.cz/item/CS_URS_2025_02/182351023</t>
  </si>
  <si>
    <t>"dle PD č.v.003 podél odláždění"94,4</t>
  </si>
  <si>
    <t>10364101</t>
  </si>
  <si>
    <t>zemina pro terénní úpravy - ornice</t>
  </si>
  <si>
    <t>1713294519</t>
  </si>
  <si>
    <t>"ornice z místních zdrojů, vč. dopravy na stavbu" 94,4*0,15*1,9</t>
  </si>
  <si>
    <t>Zakládání</t>
  </si>
  <si>
    <t>213211121</t>
  </si>
  <si>
    <t>Spojovací vrstva z cementové malty tl do 40 mm</t>
  </si>
  <si>
    <t>1471498971</t>
  </si>
  <si>
    <t>Spojovací vrstva na základové spáře z cementové malty tl. do 40 mm</t>
  </si>
  <si>
    <t>https://podminky.urs.cz/item/CS_URS_2025_02/213211121</t>
  </si>
  <si>
    <t>"dle PD č.v.2.003 srovn. vrstva v líci římsy čela"0,4*8,4*2</t>
  </si>
  <si>
    <t>221213131</t>
  </si>
  <si>
    <t>Vrty pro injektování za rubem ostění přenosnými kladivy hornina tř V</t>
  </si>
  <si>
    <t>-531280468</t>
  </si>
  <si>
    <t>Vrty pro injektování za rubem ostění a kotvy podzemní přenosnými kladivy hornina tř. V</t>
  </si>
  <si>
    <t>https://podminky.urs.cz/item/CS_URS_2025_02/221213131</t>
  </si>
  <si>
    <t>"dle PD č.v. 2.003 vrty pro těsnící injektáž bet. klenby" 6,9*(29-1,1*2)*4*(0,9+0,7)*0,5</t>
  </si>
  <si>
    <t>"dle PD č.v. 2.003 vrty pro injektáž kam. opěr"29*1,2*2*4*(0,8+1,2)*0,5</t>
  </si>
  <si>
    <t>273361412</t>
  </si>
  <si>
    <t>Výztuž základových desek ze svařovaných sítí přes 3,5 do 6 kg/m2</t>
  </si>
  <si>
    <t>1249293706</t>
  </si>
  <si>
    <t>Výztuž základových konstrukcí desek ze svařovaných sítí, hmotnosti přes 3,5 do 6 kg/m2</t>
  </si>
  <si>
    <t>https://podminky.urs.cz/item/CS_URS_2025_02/273361412</t>
  </si>
  <si>
    <t>"dle PD dobetonávka" 0,441</t>
  </si>
  <si>
    <t>274311127</t>
  </si>
  <si>
    <t>Základové pasy, prahy, věnce a ostruhy z betonu prostého C 25/30</t>
  </si>
  <si>
    <t>409666017</t>
  </si>
  <si>
    <t>Základové konstrukce z betonu prostého pasy, prahy, věnce a ostruhy ve výkopu nebo na hlavách pilot C 25/30</t>
  </si>
  <si>
    <t>https://podminky.urs.cz/item/CS_URS_2025_02/274311127</t>
  </si>
  <si>
    <t>"dle PD č.v. 2.003 prah dlažby"(0,4*0,5+0,15*0,3)*(9+3,4)*2</t>
  </si>
  <si>
    <t xml:space="preserve"> (0,4*0,5+0,15*0,3)*(8+3,4)*2</t>
  </si>
  <si>
    <t>274311191</t>
  </si>
  <si>
    <t>Příplatek k základovým pasům, prahům a věncům za betonáž malého rozsahu do 25 m3</t>
  </si>
  <si>
    <t>-1557502005</t>
  </si>
  <si>
    <t>Základové konstrukce z betonu prostého Příplatek k cenám za betonáž malého rozsahu do 25 m3</t>
  </si>
  <si>
    <t>https://podminky.urs.cz/item/CS_URS_2025_02/274311191</t>
  </si>
  <si>
    <t>281601111</t>
  </si>
  <si>
    <t>Injektování vrtů nízkotlaké vzestupné s jednoduchým obturátorem tlakem do 0,6 MPa</t>
  </si>
  <si>
    <t>hod</t>
  </si>
  <si>
    <t>671272072</t>
  </si>
  <si>
    <t>Injektování s jednoduchým obturátorem nebo bez obturátoru vzestupné, tlakem do 0,60 MPa</t>
  </si>
  <si>
    <t>https://podminky.urs.cz/item/CS_URS_2025_02/281601111</t>
  </si>
  <si>
    <t xml:space="preserve">"dle PD, č.v. 1.001, 2.002 uvažována 1/2 hod na 1 vrt těsnící inj."  6,9*(29-1,1*2)*4*0,5</t>
  </si>
  <si>
    <t>58562017</t>
  </si>
  <si>
    <t>malta zálivková cementová expanzní pro kotvení a vyztužení</t>
  </si>
  <si>
    <t>-1269545149</t>
  </si>
  <si>
    <t>"odhad množství inj. hmoty"6,9*(29-1,1*2)*4*(0,9+0,7)*0,5*(0,002+0,01)*0,5*2200</t>
  </si>
  <si>
    <t>Svislé a kompletní konstrukce</t>
  </si>
  <si>
    <t>317321118</t>
  </si>
  <si>
    <t>Mostní římsy ze ŽB C 30/37</t>
  </si>
  <si>
    <t>-1119344467</t>
  </si>
  <si>
    <t>Římsy ze železového betonu C 30/37</t>
  </si>
  <si>
    <t>https://podminky.urs.cz/item/CS_URS_2025_02/317321118</t>
  </si>
  <si>
    <t>"dle PD č.v. 2.401 přibetonávka čel + římsy" 7,56</t>
  </si>
  <si>
    <t>"dle PD č.v. 2.402 římsy křídel" 5,1</t>
  </si>
  <si>
    <t>317321191</t>
  </si>
  <si>
    <t>Příplatek k mostním římsám ze ŽB za betonáž malého rozsahu do 25 m3</t>
  </si>
  <si>
    <t>-645979153</t>
  </si>
  <si>
    <t>Římsy ze železového betonu Příplatek k cenám za betonáž malého rozsahu do 25 m3</t>
  </si>
  <si>
    <t>https://podminky.urs.cz/item/CS_URS_2025_02/317321191</t>
  </si>
  <si>
    <t>12,66</t>
  </si>
  <si>
    <t>317353121</t>
  </si>
  <si>
    <t>Bednění mostních říms všech tvarů - zřízení</t>
  </si>
  <si>
    <t>2006260589</t>
  </si>
  <si>
    <t>Bednění mostní římsy zřízení všech tvarů</t>
  </si>
  <si>
    <t>https://podminky.urs.cz/item/CS_URS_2025_02/317353121</t>
  </si>
  <si>
    <t>"dle PD č.v. 2.401"20,1+19,2</t>
  </si>
  <si>
    <t>"402"6,2+6,7+5,7+6,6</t>
  </si>
  <si>
    <t>317353221</t>
  </si>
  <si>
    <t>Bednění mostních říms všech tvarů - odstranění</t>
  </si>
  <si>
    <t>-2088135910</t>
  </si>
  <si>
    <t>Bednění mostní římsy odstranění všech tvarů</t>
  </si>
  <si>
    <t>https://podminky.urs.cz/item/CS_URS_2025_02/317353221</t>
  </si>
  <si>
    <t>64,5</t>
  </si>
  <si>
    <t>317361116</t>
  </si>
  <si>
    <t>Výztuž mostních říms z betonářské oceli 10 505</t>
  </si>
  <si>
    <t>53774045</t>
  </si>
  <si>
    <t>Výztuž mostních železobetonových říms z betonářské oceli 10 505 (R) nebo BSt 500</t>
  </si>
  <si>
    <t>https://podminky.urs.cz/item/CS_URS_2025_02/317361116</t>
  </si>
  <si>
    <t>"dle PD č.v. 2.202 kompletní hmotnost výztuže" (0,583+0,555+0,645)*1,10</t>
  </si>
  <si>
    <t>334323218</t>
  </si>
  <si>
    <t>Mostní křídla a závěrné zídky ze ŽB C 30/37</t>
  </si>
  <si>
    <t>1353225598</t>
  </si>
  <si>
    <t>Mostní křídla a závěrné zídky z betonu železového C 30/37</t>
  </si>
  <si>
    <t>https://podminky.urs.cz/item/CS_URS_2025_02/334323218</t>
  </si>
  <si>
    <t>"dle PD č.v. 2.003 přibetonovávka průjezd"0,8*(0,1+0,12)*0,5*29*2</t>
  </si>
  <si>
    <t>334323291</t>
  </si>
  <si>
    <t>Příplatek k mostním křídlům a závěrným zídkám ze ŽB za betonáž malého rozsahu do 25 m3</t>
  </si>
  <si>
    <t>1816879507</t>
  </si>
  <si>
    <t>Mostní křídla a závěrné zídky z betonu Příplatek k cenám za práce malého rozsahu do 25 m3</t>
  </si>
  <si>
    <t>https://podminky.urs.cz/item/CS_URS_2025_02/334323291</t>
  </si>
  <si>
    <t>5,104</t>
  </si>
  <si>
    <t>334352111</t>
  </si>
  <si>
    <t>Bednění mostních křídel a závěrných zídek ze systémového bednění s výplní z překližek - zřízení</t>
  </si>
  <si>
    <t>1494806693</t>
  </si>
  <si>
    <t>Bednění mostních křídel a závěrných zídek ze systémového bednění zřízení z překližek</t>
  </si>
  <si>
    <t>https://podminky.urs.cz/item/CS_URS_2025_02/334352111</t>
  </si>
  <si>
    <t>"dle PD přibetonávka sanace G" 0,8*28,1*2</t>
  </si>
  <si>
    <t>334352211</t>
  </si>
  <si>
    <t>Bednění mostních křídel a závěrných zídek ze systémového bednění s výplní z překližek - odstranění</t>
  </si>
  <si>
    <t>252048274</t>
  </si>
  <si>
    <t>Bednění mostních křídel a závěrných zídek ze systémového bednění odstranění z překližek</t>
  </si>
  <si>
    <t>https://podminky.urs.cz/item/CS_URS_2025_02/334352211</t>
  </si>
  <si>
    <t>44,96</t>
  </si>
  <si>
    <t>451315111</t>
  </si>
  <si>
    <t>Podkladní nebo vyrovnávací vrstva z betonu C25/30 tl 100 mm</t>
  </si>
  <si>
    <t>1991902082</t>
  </si>
  <si>
    <t>Podkladní nebo vyrovnávací vrstva z betonu prostého tř. C 25/30, ve vrstvě do 100 mm</t>
  </si>
  <si>
    <t>https://podminky.urs.cz/item/CS_URS_2025_02/451315111</t>
  </si>
  <si>
    <t>"dle PD vyrovnání čel pod římsou" 1,1*10*2</t>
  </si>
  <si>
    <t>451315117</t>
  </si>
  <si>
    <t>Podkladní nebo výplňová vrstva z betonu C 25/30 tl do 100 mm</t>
  </si>
  <si>
    <t>2071777578</t>
  </si>
  <si>
    <t>Podkladní a výplňové vrstvy z betonu prostého tloušťky do 100 mm, z betonu C 25/30</t>
  </si>
  <si>
    <t>https://podminky.urs.cz/item/CS_URS_2025_02/451315117</t>
  </si>
  <si>
    <t>"dle PD č.v. 2.003 podkl. beton kam. dlažby" 82,4*1,2</t>
  </si>
  <si>
    <t>452471101</t>
  </si>
  <si>
    <t>Podkladní vrstva z modifikované malty cementové tl do 10 mm</t>
  </si>
  <si>
    <t>-1904204273</t>
  </si>
  <si>
    <t>Podkladní a výplňová vrstva z modifikované malty cementové podkladní, tloušťky do 10 mm první vrstva</t>
  </si>
  <si>
    <t>https://podminky.urs.cz/item/CS_URS_2025_02/452471101</t>
  </si>
  <si>
    <t>podlítí patních plechů sloupků zábradlí</t>
  </si>
  <si>
    <t>36*0,26*0,20</t>
  </si>
  <si>
    <t>452471102</t>
  </si>
  <si>
    <t>Podkladní vrstva z modifikované malty cementové každých dalších 10 mm tl</t>
  </si>
  <si>
    <t>-1254523918</t>
  </si>
  <si>
    <t>Podkladní a výplňová vrstva z modifikované malty cementové podkladní, tloušťky do 10 mm každá další vrstva</t>
  </si>
  <si>
    <t>https://podminky.urs.cz/item/CS_URS_2025_02/452471102</t>
  </si>
  <si>
    <t>dalších 10 mm</t>
  </si>
  <si>
    <t>1,872</t>
  </si>
  <si>
    <t>465513157</t>
  </si>
  <si>
    <t>Dlažba svahu u opěr z upraveného lomového žulového kamene tl 200 mm do lože C 25/30 pl přes 10 m2</t>
  </si>
  <si>
    <t>956714183</t>
  </si>
  <si>
    <t>Dlažba svahu u mostních opěr z upraveného lomového žulového kamene s vyspárováním maltou MC 25, šíře spáry 15 mm do betonového lože C 25/30 tloušťky 200 mm, plochy přes 10 m2</t>
  </si>
  <si>
    <t>https://podminky.urs.cz/item/CS_URS_2025_02/465513157</t>
  </si>
  <si>
    <t>"dle PD č.v. 2.003 kam. dlažby" 82,4*1,2</t>
  </si>
  <si>
    <t>Úpravy povrchů, podlahy a osazování výplní</t>
  </si>
  <si>
    <t>628611102</t>
  </si>
  <si>
    <t>Nátěr betonu mostu epoxidový 2x ochranný nepružný S2 (OS-B)</t>
  </si>
  <si>
    <t>1227332451</t>
  </si>
  <si>
    <t>Nátěr mostních betonových konstrukcí epoxidový 2x ochranný nepružný S2 (OS-B)</t>
  </si>
  <si>
    <t>https://podminky.urs.cz/item/CS_URS_2025_02/628611102</t>
  </si>
  <si>
    <t xml:space="preserve">"Dle PD sanace TYP E průjezd klenba" (2,5*3,14-0,5*2)*29 </t>
  </si>
  <si>
    <t>(2,9*3,14-0,5*2)*(0,7+0,85)*0,5</t>
  </si>
  <si>
    <t>628613611</t>
  </si>
  <si>
    <t>Žárové zinkování ponorem dílů ocelových konstrukcí mostů hmotnosti do 100 kg</t>
  </si>
  <si>
    <t>1409955232</t>
  </si>
  <si>
    <t>Žárové zinkování ponorem dílů ocelových konstrukcí mostů hmotnosti dílců do 100 kg</t>
  </si>
  <si>
    <t>https://podminky.urs.cz/item/CS_URS_2025_02/628613611</t>
  </si>
  <si>
    <t>"PKO zábradlí "867,00</t>
  </si>
  <si>
    <t>911121211</t>
  </si>
  <si>
    <t>Výroba ocelového zábradlí při opravách mostů</t>
  </si>
  <si>
    <t>-1512011361</t>
  </si>
  <si>
    <t>Oprava ocelového zábradlí svařovaného nebo šroubovaného výroba</t>
  </si>
  <si>
    <t>https://podminky.urs.cz/item/CS_URS_2025_02/911121211</t>
  </si>
  <si>
    <t>13010428</t>
  </si>
  <si>
    <t>úhelník ocelový rovnostranný jakost S235JR (11 375) 70x70x6mm</t>
  </si>
  <si>
    <t>53032017</t>
  </si>
  <si>
    <t>16,0*1,06*0,00638*1,05</t>
  </si>
  <si>
    <t>20,0*1,04*0,00638*1,05</t>
  </si>
  <si>
    <t>13011066</t>
  </si>
  <si>
    <t>úhelník ocelový rovnostranný jakost S235JR (11 375) 60x60x5mm</t>
  </si>
  <si>
    <t>-541222853</t>
  </si>
  <si>
    <t>(2*4,16+6,25+6,45+6,26+6,25)*0,00457*1,05</t>
  </si>
  <si>
    <t>13010420</t>
  </si>
  <si>
    <t>úhelník ocelový rovnostranný jakost S235JR (11 375) 50x50x5mm</t>
  </si>
  <si>
    <t>521976584</t>
  </si>
  <si>
    <t>(4*4,16+2*6,25+2*6,45+2*6,26+2*6,25)*0,00377*1,05</t>
  </si>
  <si>
    <t>13522521_R</t>
  </si>
  <si>
    <t>ocel široká jakost S235JR 260x15mm</t>
  </si>
  <si>
    <t>834922041</t>
  </si>
  <si>
    <t>36*0,26*0,02355*1,05</t>
  </si>
  <si>
    <t>15619210_R</t>
  </si>
  <si>
    <t>pvc krytka matice M 16</t>
  </si>
  <si>
    <t>-663222073</t>
  </si>
  <si>
    <t>krytka matice</t>
  </si>
  <si>
    <t>36,0*4</t>
  </si>
  <si>
    <t>911121311</t>
  </si>
  <si>
    <t>Montáž ocelového zábradlí při opravách mostů</t>
  </si>
  <si>
    <t>2103845326</t>
  </si>
  <si>
    <t>Oprava ocelového zábradlí svařovaného nebo šroubovaného montáž</t>
  </si>
  <si>
    <t>https://podminky.urs.cz/item/CS_URS_2025_02/911121311</t>
  </si>
  <si>
    <t>6,4+8,4+6,3+6,5+8,4+6,3</t>
  </si>
  <si>
    <t>914111111</t>
  </si>
  <si>
    <t>Montáž svislé dopravní značky do velikosti 1 m2 objímkami na sloupek nebo konzolu</t>
  </si>
  <si>
    <t>650109018</t>
  </si>
  <si>
    <t>Montáž svislé dopravní značky základní velikosti do 1 m2 objímkami na sloupky nebo konzoly</t>
  </si>
  <si>
    <t>https://podminky.urs.cz/item/CS_URS_2025_02/914111111</t>
  </si>
  <si>
    <t>"Montáž DZ na stěnu klenby, vč. kotvení" 2</t>
  </si>
  <si>
    <t>40445620</t>
  </si>
  <si>
    <t>zákazové, příkazové dopravní značky B1-B34, C1-15 700mm</t>
  </si>
  <si>
    <t>927398001</t>
  </si>
  <si>
    <t>916231213</t>
  </si>
  <si>
    <t>Osazení chodníkového obrubníku betonového stojatého s boční opěrou do lože z betonu prostého</t>
  </si>
  <si>
    <t>994848625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</si>
  <si>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</si>
  <si>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https://podminky.urs.cz/item/CS_URS_2025_02/916231213</t>
  </si>
  <si>
    <t>"dle PD č.v. 2.003 obruba dlažby"10,4+10,2</t>
  </si>
  <si>
    <t>931992111</t>
  </si>
  <si>
    <t>Výplň dilatačních spár z pěnového polystyrénu tl 20 mm</t>
  </si>
  <si>
    <t>484527863</t>
  </si>
  <si>
    <t>Výplň dilatačních spár z polystyrenu pěnového, tloušťky 20 mm</t>
  </si>
  <si>
    <t>https://podminky.urs.cz/item/CS_URS_2025_02/931992111</t>
  </si>
  <si>
    <t>"dil.spáry čela/římsy" 1,0*0,4*4</t>
  </si>
  <si>
    <t>931994171</t>
  </si>
  <si>
    <t>Těsnění pracovní spáry betonové konstrukce asfaltovým izolačním pásem š do 500 mm</t>
  </si>
  <si>
    <t>2085780490</t>
  </si>
  <si>
    <t>Těsnění spáry betonové konstrukce pásy, profily, tmely pásem izolačním asfaltovaným šířky do 500 mm spáry pracovní</t>
  </si>
  <si>
    <t>https://podminky.urs.cz/item/CS_URS_2025_02/931994171</t>
  </si>
  <si>
    <t>"ochrana prac. spáry, zesílení"8,4*2</t>
  </si>
  <si>
    <t>931994131</t>
  </si>
  <si>
    <t>Těsnění pracovní spáry betonové konstrukce silikonovým tmelem do pl 1,5 cm2</t>
  </si>
  <si>
    <t>2068832707</t>
  </si>
  <si>
    <t>Těsnění spáry betonové konstrukce pásy, profily, tmely tmelem silikonovým spáry pracovní do 1,5 cm2</t>
  </si>
  <si>
    <t>https://podminky.urs.cz/item/CS_URS_2025_02/931994131</t>
  </si>
  <si>
    <t>7,2*2</t>
  </si>
  <si>
    <t>931995111</t>
  </si>
  <si>
    <t>Nátěr v pracovní spáře betonářské výztuže 2x ochranný</t>
  </si>
  <si>
    <t>350851128</t>
  </si>
  <si>
    <t>Nátěr betonářské výztuže v pracovní spáře 2x ochranný</t>
  </si>
  <si>
    <t>https://podminky.urs.cz/item/CS_URS_2025_02/931995111</t>
  </si>
  <si>
    <t>"odhad množství"20</t>
  </si>
  <si>
    <t>936942211</t>
  </si>
  <si>
    <t>Zhotovení tabulky s letopočtem opravy mostu vložením šablony do bednění</t>
  </si>
  <si>
    <t>1873134496</t>
  </si>
  <si>
    <t>Zhotovení tabulky s letopočtem opravy nebo větší údržby vložením šablony do bednění</t>
  </si>
  <si>
    <t>https://podminky.urs.cz/item/CS_URS_2025_02/936942211</t>
  </si>
  <si>
    <t>"Dle PD č.v. 2.005, Označení letopočtu roku obnovy objektu, do římsy pomocí gum. matricem vč. materiálu" 2</t>
  </si>
  <si>
    <t>943211111</t>
  </si>
  <si>
    <t>Montáž lešení prostorového rámového lehkého s podlahami zatížení do 200 kg/m2 v do 10 m</t>
  </si>
  <si>
    <t>1656576075</t>
  </si>
  <si>
    <t>Lešení prostorové rámové lehké pracovní s podlahami s provozním zatížením tř. 3 do 200 kg/m2 výšky do 10 m montáž</t>
  </si>
  <si>
    <t>https://podminky.urs.cz/item/CS_URS_2025_02/943211111</t>
  </si>
  <si>
    <t>3,0*3,5*30,0</t>
  </si>
  <si>
    <t>943211211</t>
  </si>
  <si>
    <t>Příplatek k lešení prostorovému rámovému lehkému s podlahami do 200 kg/m2 v do 10 m za každý den použití</t>
  </si>
  <si>
    <t>-1553871544</t>
  </si>
  <si>
    <t>Lešení prostorové rámové lehké pracovní s podlahami s provozním zatížením tř. 3 do 200 kg/m2 výšky do 10 m příplatek k ceně za každý den použití</t>
  </si>
  <si>
    <t>https://podminky.urs.cz/item/CS_URS_2025_02/943211211</t>
  </si>
  <si>
    <t>315,0*30</t>
  </si>
  <si>
    <t>943211811</t>
  </si>
  <si>
    <t>Demontáž lešení prostorového rámového lehkého s podlahami zatížení do 200 kg/m2 v do 10 m</t>
  </si>
  <si>
    <t>114933127</t>
  </si>
  <si>
    <t>Lešení prostorové rámové lehké pracovní s podlahami s provozním zatížením tř. 3 do 200 kg/m2 výšky do 10 m demontáž</t>
  </si>
  <si>
    <t>https://podminky.urs.cz/item/CS_URS_2025_02/943211811</t>
  </si>
  <si>
    <t>315,0</t>
  </si>
  <si>
    <t>953961214</t>
  </si>
  <si>
    <t>Kotva chemickou patronou M 16 hl 125 mm do betonu, ŽB nebo kamene s vyvrtáním otvoru</t>
  </si>
  <si>
    <t>-652915539</t>
  </si>
  <si>
    <t>Kotva chemická s vyvrtáním otvoru do betonu, železobetonu nebo tvrdého kamene chemická patrona, velikost M 16, hloubka 125 mm</t>
  </si>
  <si>
    <t>https://podminky.urs.cz/item/CS_URS_2025_02/953961214</t>
  </si>
  <si>
    <t xml:space="preserve">"dle PD č.v. 2.003 římsy křídla"  (30+27)*2*2</t>
  </si>
  <si>
    <t>"čela kamenný obklad" 8,4/0,6*2*2</t>
  </si>
  <si>
    <t>"přibetonovávky" 29*9*2</t>
  </si>
  <si>
    <t>953961216</t>
  </si>
  <si>
    <t>Kotva chemickou patronou M 24 hl 210 mm do betonu, ŽB nebo kamene s vyvrtáním otvoru</t>
  </si>
  <si>
    <t>2111144532</t>
  </si>
  <si>
    <t>Kotva chemická s vyvrtáním otvoru do betonu, železobetonu nebo tvrdého kamene chemická patrona, velikost M 24, hloubka 210 mm</t>
  </si>
  <si>
    <t>https://podminky.urs.cz/item/CS_URS_2025_02/953961216</t>
  </si>
  <si>
    <t>"dle PD přikotvení čela, dle DP hl. 300 mm" 8,4/0,4*2*2</t>
  </si>
  <si>
    <t>963051111</t>
  </si>
  <si>
    <t>Bourání mostní nosné konstrukce z ŽB</t>
  </si>
  <si>
    <t>-1145461698</t>
  </si>
  <si>
    <t>Bourání mostních konstrukcí nosných konstrukcí ze železového betonu</t>
  </si>
  <si>
    <t>https://podminky.urs.cz/item/CS_URS_2025_02/963051111</t>
  </si>
  <si>
    <t>"Dle PD č.v. 2.001 stáv.římsa" 0,5*0,3*8,4*2</t>
  </si>
  <si>
    <t>985121122</t>
  </si>
  <si>
    <t>Tryskání degradovaného betonu stěn a rubu kleneb vodou pod tlakem přes 300 do 1250 barů</t>
  </si>
  <si>
    <t>-901791335</t>
  </si>
  <si>
    <t>Tryskání degradovaného betonu stěn, rubu kleneb a podlah vodou pod tlakem přes 300 do 1 250 barů</t>
  </si>
  <si>
    <t>https://podminky.urs.cz/item/CS_URS_2025_02/985121122</t>
  </si>
  <si>
    <t>"dle PD č.v.1.001,2.003 otryskání povrchu vysokotlakým paprskem s mech. očištěním"326,25+27,1+39+40,5+18,5</t>
  </si>
  <si>
    <t>985132111</t>
  </si>
  <si>
    <t>Očištění ploch líce kleneb a podhledů tlakovou vodou</t>
  </si>
  <si>
    <t>1346931796</t>
  </si>
  <si>
    <t>https://podminky.urs.cz/item/CS_URS_2025_02/985132111</t>
  </si>
  <si>
    <t>"dle PD č.v. 2.003 před a po přespárování" 156,21*2</t>
  </si>
  <si>
    <t>985142212</t>
  </si>
  <si>
    <t>Vysekání spojovací hmoty ze spár zdiva hl přes 40 mm dl přes 6 do 12 m/m2</t>
  </si>
  <si>
    <t>-467111547</t>
  </si>
  <si>
    <t>Vysekání spojovací hmoty ze spár zdiva včetně vyčištění hloubky spáry přes 40 mm délky spáry na 1 m2 upravované plochy přes 6 do 12 m</t>
  </si>
  <si>
    <t>https://podminky.urs.cz/item/CS_URS_2025_02/985142212</t>
  </si>
  <si>
    <t>"Před spárováním" 156,22</t>
  </si>
  <si>
    <t>985232112</t>
  </si>
  <si>
    <t>Hloubkové spárování zdiva aktivovanou maltou spára hl do 80 mm dl přes 6 do 12 m/m2</t>
  </si>
  <si>
    <t>-249626200</t>
  </si>
  <si>
    <t>Hloubkové spárování zdiva hloubky přes 40 do 80 mm aktivovanou maltou délky spáry na 1 m2 upravované plochy přes 6 do 12 m</t>
  </si>
  <si>
    <t>https://podminky.urs.cz/item/CS_URS_2025_02/985232112</t>
  </si>
  <si>
    <t>985233121</t>
  </si>
  <si>
    <t>Úprava spár po spárování zdiva uhlazením spára dl přes 6 do 12 m/m2</t>
  </si>
  <si>
    <t>433369597</t>
  </si>
  <si>
    <t>Úprava spár po spárování zdiva kamenného nebo cihelného délky spáry na 1 m2 upravované plochy přes 6 do 12 m uhlazením</t>
  </si>
  <si>
    <t>https://podminky.urs.cz/item/CS_URS_2025_02/985233121</t>
  </si>
  <si>
    <t>985311112</t>
  </si>
  <si>
    <t>Reprofilace stěn cementovou sanační maltou tl přes 10 do 20 mm</t>
  </si>
  <si>
    <t>1601983316</t>
  </si>
  <si>
    <t>Reprofilace betonu sanačními maltami na cementové bázi ručně stěn, tloušťky přes 10 do 20 mm</t>
  </si>
  <si>
    <t>https://podminky.urs.cz/item/CS_URS_2025_02/985311112</t>
  </si>
  <si>
    <t>"dle PD č.v.2.003 průjezd" 6,9*29*0,4</t>
  </si>
  <si>
    <t>(2,9*3,14-0,5*2)*(0,7+0,85)*0,5*0,4</t>
  </si>
  <si>
    <t>985311115</t>
  </si>
  <si>
    <t>Reprofilace stěn cementovou sanační maltou tl přes 40 do 50 mm</t>
  </si>
  <si>
    <t>1174921989</t>
  </si>
  <si>
    <t>Reprofilace betonu sanačními maltami na cementové bázi ručně stěn, tloušťky přes 40 do 50 mm</t>
  </si>
  <si>
    <t>https://podminky.urs.cz/item/CS_URS_2025_02/985311115</t>
  </si>
  <si>
    <t>"dle PD č.v. 2.003 průjezd sanace B" 6,9*29*0,2</t>
  </si>
  <si>
    <t>985312124</t>
  </si>
  <si>
    <t>Stěrka k vyrovnání betonových ploch líce kleneb a podhledů tl do 5 mm</t>
  </si>
  <si>
    <t>-286528095</t>
  </si>
  <si>
    <t>Stěrka k vyrovnání ploch reprofilovaného betonu líce kleneb a podhledů, tloušťky do 5 mm</t>
  </si>
  <si>
    <t>https://podminky.urs.cz/item/CS_URS_2025_02/985312124</t>
  </si>
  <si>
    <t>"dle PD Sanace C"6,9*29</t>
  </si>
  <si>
    <t>985323111</t>
  </si>
  <si>
    <t>Spojovací (adhezní) můstek reprofilovaného betonu na cementové bázi tl 1 mm</t>
  </si>
  <si>
    <t>532847540</t>
  </si>
  <si>
    <t>Spojovací (adhezní) můstek reprofilovaného betonu na cementové bázi, tloušťky 1 mm</t>
  </si>
  <si>
    <t>https://podminky.urs.cz/item/CS_URS_2025_02/985323111</t>
  </si>
  <si>
    <t>6,9*29</t>
  </si>
  <si>
    <t>0,8*29*2</t>
  </si>
  <si>
    <t>1,1*8,4*2</t>
  </si>
  <si>
    <t>0,4*(9+8)*2</t>
  </si>
  <si>
    <t>985421112</t>
  </si>
  <si>
    <t>Injektáž trhlin š 2 mm v cihelném zdivu tl přes 300 do 450 mm aktivovanou cementovou maltou včetně vrtů</t>
  </si>
  <si>
    <t>-635239873</t>
  </si>
  <si>
    <t>Injektáž trhlin v cihelném, kamenném nebo smíšeném zdivu nízkotlaká do 0,6 MP, včetně provedení vrtů aktivovanou cementovou maltou šířka trhlin do 2 mm tloušťka zdiva přes 300 do 450 mm</t>
  </si>
  <si>
    <t>https://podminky.urs.cz/item/CS_URS_2025_02/985421112</t>
  </si>
  <si>
    <t>"dle PD sanace G odhad množství"28,0*2*4</t>
  </si>
  <si>
    <t>985422313</t>
  </si>
  <si>
    <t>Injektáž trhlin š přes 1 do 2 mm v ŽB kcích tl přes 200 do 300 mm aktivovanou cementovou maltou včetně vrtů</t>
  </si>
  <si>
    <t>1972044424</t>
  </si>
  <si>
    <t>Injektáž trhlin v betonových nebo železobetonových konstrukcích nízkotlaká do 0,6 MP s injektážními jehlami vloženými do vrtů včetně jejich vyvrtání aktivovanou cementovou maltou šířka trhlin do 2 mm tloušťka konstrukce přes 200 do 300 mm</t>
  </si>
  <si>
    <t>https://podminky.urs.cz/item/CS_URS_2025_02/985422313</t>
  </si>
  <si>
    <t xml:space="preserve">"injekt. trhlin povrchu klenby,  sanace D odhad množství" 29*10</t>
  </si>
  <si>
    <t>Přesun sutě</t>
  </si>
  <si>
    <t>1771566739</t>
  </si>
  <si>
    <t xml:space="preserve">abraziva </t>
  </si>
  <si>
    <t>1,340</t>
  </si>
  <si>
    <t>997013861</t>
  </si>
  <si>
    <t>Poplatek za uložení stavebního odpadu na recyklační skládce (skládkovné) z prostého betonu kód odpadu 17 01 01</t>
  </si>
  <si>
    <t>1278318940</t>
  </si>
  <si>
    <t>Poplatek za uložení stavebního odpadu na recyklační skládce (skládkovné) z prostého betonu zatříděného do Katalogu odpadů pod kódem 17 01 01</t>
  </si>
  <si>
    <t>https://podminky.urs.cz/item/CS_URS_2025_02/997013861</t>
  </si>
  <si>
    <t>tryskání betonu</t>
  </si>
  <si>
    <t>31,595</t>
  </si>
  <si>
    <t>vysekané spáry</t>
  </si>
  <si>
    <t>3,640</t>
  </si>
  <si>
    <t>73</t>
  </si>
  <si>
    <t>997013862</t>
  </si>
  <si>
    <t>Poplatek za uložení stavebního odpadu na recyklační skládce (skládkovné) z armovaného betonu kód odpadu 17 01 01</t>
  </si>
  <si>
    <t>-1651061076</t>
  </si>
  <si>
    <t>Poplatek za uložení stavebního odpadu na recyklační skládce (skládkovné) z armovaného betonu zatříděného do Katalogu odpadů pod kódem 17 01 01</t>
  </si>
  <si>
    <t>https://podminky.urs.cz/item/CS_URS_2025_02/997013862</t>
  </si>
  <si>
    <t>"železobeton" 2,52"m3"*2,4"t/m3</t>
  </si>
  <si>
    <t>997211511</t>
  </si>
  <si>
    <t>Vodorovná doprava suti po suchu na vzdálenost do 1 km</t>
  </si>
  <si>
    <t>416350509</t>
  </si>
  <si>
    <t>Vodorovná doprava suti nebo vybouraných hmot suti se složením a hrubým urovnáním, na vzdálenost do 1 km</t>
  </si>
  <si>
    <t>https://podminky.urs.cz/item/CS_URS_2025_02/997211511</t>
  </si>
  <si>
    <t>"železobeton pol. 963051111" 2,52*2,4"t/m3"</t>
  </si>
  <si>
    <t>"beton"35,235</t>
  </si>
  <si>
    <t>"abrazivo"1,340</t>
  </si>
  <si>
    <t>75</t>
  </si>
  <si>
    <t>997211519</t>
  </si>
  <si>
    <t>Příplatek ZKD 1 km u vodorovné dopravy suti</t>
  </si>
  <si>
    <t>-30921462</t>
  </si>
  <si>
    <t>Vodorovná doprava suti nebo vybouraných hmot suti se složením a hrubým urovnáním, na vzdálenost Příplatek k ceně za každý další započatý 1 km přes 1 km</t>
  </si>
  <si>
    <t>https://podminky.urs.cz/item/CS_URS_2025_02/997211519</t>
  </si>
  <si>
    <t>6,05"t"*49"km (uvažovaná vzdálenost 50 km)"</t>
  </si>
  <si>
    <t>76</t>
  </si>
  <si>
    <t>997211611</t>
  </si>
  <si>
    <t>Nakládání suti na dopravní prostředky pro vodorovnou dopravu</t>
  </si>
  <si>
    <t>260900063</t>
  </si>
  <si>
    <t>Nakládání suti nebo vybouraných hmot na dopravní prostředky pro vodorovnou dopravu suti</t>
  </si>
  <si>
    <t>https://podminky.urs.cz/item/CS_URS_2025_02/997211611</t>
  </si>
  <si>
    <t>železobeton</t>
  </si>
  <si>
    <t>6,048</t>
  </si>
  <si>
    <t>beton</t>
  </si>
  <si>
    <t>31,595+3,640</t>
  </si>
  <si>
    <t>abrazivo</t>
  </si>
  <si>
    <t>77</t>
  </si>
  <si>
    <t>1441742181</t>
  </si>
  <si>
    <t>711</t>
  </si>
  <si>
    <t>Izolace proti vodě, vlhkosti a plynům</t>
  </si>
  <si>
    <t>78</t>
  </si>
  <si>
    <t>711112001</t>
  </si>
  <si>
    <t>Provedení izolace proti zemní vlhkosti svislé za studena nátěrem penetračním</t>
  </si>
  <si>
    <t>-799572701</t>
  </si>
  <si>
    <t>Provedení izolace proti zemní vlhkosti natěradly a tmely za studena na ploše svislé S jednonásobným nátěrem penetračním</t>
  </si>
  <si>
    <t>https://podminky.urs.cz/item/CS_URS_2025_02/711112001</t>
  </si>
  <si>
    <t>"dle PD č.v. 2.004 ALP" 27,0</t>
  </si>
  <si>
    <t>79</t>
  </si>
  <si>
    <t>11163150</t>
  </si>
  <si>
    <t>lak penetrační asfaltový</t>
  </si>
  <si>
    <t>-1076398016</t>
  </si>
  <si>
    <t>27,0 *0,0034"Přepočtené koeficientem množství</t>
  </si>
  <si>
    <t>80</t>
  </si>
  <si>
    <t>711112002</t>
  </si>
  <si>
    <t>Provedení izolace proti zemní vlhkosti svislé za studena lakem asfaltovým</t>
  </si>
  <si>
    <t>-890487357</t>
  </si>
  <si>
    <t>Provedení izolace proti zemní vlhkosti natěradly a tmely za studena na ploše svislé S jednonásobným nátěrem lakem asfaltovým</t>
  </si>
  <si>
    <t>https://podminky.urs.cz/item/CS_URS_2025_02/711112002</t>
  </si>
  <si>
    <t xml:space="preserve">"dle PD č.v. 2.004 ALN 2x"27,0*2 </t>
  </si>
  <si>
    <t>81</t>
  </si>
  <si>
    <t>11163152</t>
  </si>
  <si>
    <t>lak hydroizolační asfaltový</t>
  </si>
  <si>
    <t>-997980142</t>
  </si>
  <si>
    <t>54,0*0,00041 "Přepočtené koeficientem množství</t>
  </si>
  <si>
    <t>82</t>
  </si>
  <si>
    <t>711691172</t>
  </si>
  <si>
    <t>Provedení rubové hydroizolace podchodů ochranné vrstvy z textilie</t>
  </si>
  <si>
    <t>2106908281</t>
  </si>
  <si>
    <t>Provedení izolace podchodů a objektů v podzemí, tunelů a štol ostatní opěr nebo kleneb rubové z textilií vrstvy ochranné</t>
  </si>
  <si>
    <t>https://podminky.urs.cz/item/CS_URS_2025_02/711691172</t>
  </si>
  <si>
    <t>"ochrana izolace" 1,5*9*2</t>
  </si>
  <si>
    <t>83</t>
  </si>
  <si>
    <t>69311087</t>
  </si>
  <si>
    <t>geotextilie netkaná separační, ochranná, filtrační, drenážní PP 1200g/m2</t>
  </si>
  <si>
    <t>1360429586</t>
  </si>
  <si>
    <t>27,0</t>
  </si>
  <si>
    <t>27*1,1655 'Přepočtené koeficientem množství</t>
  </si>
  <si>
    <t>84</t>
  </si>
  <si>
    <t>998711101</t>
  </si>
  <si>
    <t>Přesun hmot tonážní pro izolace proti vodě, vlhkosti a plynům v objektech v do 6 m</t>
  </si>
  <si>
    <t>-1450065161</t>
  </si>
  <si>
    <t>Přesun hmot pro izolace proti vodě, vlhkosti a plynům stanovený z hmotnosti přesunovaného materiálu vodorovná dopravní vzdálenost do 50 m základní v objektech výšky do 6 m</t>
  </si>
  <si>
    <t>https://podminky.urs.cz/item/CS_URS_2025_02/998711101</t>
  </si>
  <si>
    <t>85</t>
  </si>
  <si>
    <t>789212122</t>
  </si>
  <si>
    <t>Provedení otryskání zařízení členitých stupeň zarezavění B stupeň přípravy Sa 2 1/2</t>
  </si>
  <si>
    <t>-2074223084</t>
  </si>
  <si>
    <t>Provedení otryskání povrchů zařízení suché abrazivní tryskání, s povrchem členitým stupeň zarezavění B, stupeň přípravy Sa 2½</t>
  </si>
  <si>
    <t>https://podminky.urs.cz/item/CS_URS_2025_02/789212122</t>
  </si>
  <si>
    <t>otryskání sloupků, příčlí a patních plechů ( zábradlí )</t>
  </si>
  <si>
    <t>33,50</t>
  </si>
  <si>
    <t>86</t>
  </si>
  <si>
    <t>-425855581</t>
  </si>
  <si>
    <t>abrazivo pro otryskání ( vydatnost 0,040 t / m2 )</t>
  </si>
  <si>
    <t>33,50*0,040</t>
  </si>
  <si>
    <t>87</t>
  </si>
  <si>
    <t>789323211</t>
  </si>
  <si>
    <t>Zhotovení nátěru ocelových konstrukcí třídy III dvousložkového základního tl do 80 µm</t>
  </si>
  <si>
    <t>436760010</t>
  </si>
  <si>
    <t>Zhotovení nátěru ocelových konstrukcí třídy III dvousložkového základního, tloušťky do 80 μm</t>
  </si>
  <si>
    <t>https://podminky.urs.cz/item/CS_URS_2025_02/789323211</t>
  </si>
  <si>
    <t>základ</t>
  </si>
  <si>
    <t>88</t>
  </si>
  <si>
    <t>789323216</t>
  </si>
  <si>
    <t>Zhotovení nátěru ocelových konstrukcí třídy III dvousložkového mezivrstvy tl do 80 µm</t>
  </si>
  <si>
    <t>-833453078</t>
  </si>
  <si>
    <t>Zhotovení nátěru ocelových konstrukcí třídy III dvousložkového mezivrstvy, tloušťky do 80 μm</t>
  </si>
  <si>
    <t>https://podminky.urs.cz/item/CS_URS_2025_02/789323216</t>
  </si>
  <si>
    <t>mezivrstva</t>
  </si>
  <si>
    <t>89</t>
  </si>
  <si>
    <t>789323221</t>
  </si>
  <si>
    <t>Zhotovení nátěru ocelových konstrukcí třídy III dvousložkového krycího (vrchního) tl do 80 µm</t>
  </si>
  <si>
    <t>-1347575751</t>
  </si>
  <si>
    <t>Zhotovení nátěru ocelových konstrukcí třídy III dvousložkového krycího (vrchního), tloušťky do 80 μm</t>
  </si>
  <si>
    <t>https://podminky.urs.cz/item/CS_URS_2025_02/789323221</t>
  </si>
  <si>
    <t>vrchní nátěr</t>
  </si>
  <si>
    <t>789351240</t>
  </si>
  <si>
    <t>Zhotovení nátěru pásového dvousložkového tl 50 µm na ocelových konstrukcích tř. II</t>
  </si>
  <si>
    <t>-420848472</t>
  </si>
  <si>
    <t>Zhotovení nátěrů pásových korozně namáhaných míst (svary, hrany, kouty, šroubové spoje, apod.) tloušťky 50 μm ocelových konstrukcí třídy II dvousložkových</t>
  </si>
  <si>
    <t>https://podminky.urs.cz/item/CS_URS_2025_02/789351240</t>
  </si>
  <si>
    <t>pásový nátěr</t>
  </si>
  <si>
    <t>33,500*0,15</t>
  </si>
  <si>
    <t>91</t>
  </si>
  <si>
    <t>24629095_R</t>
  </si>
  <si>
    <t>materiál pro provedení nátěrového systému ONS - 92</t>
  </si>
  <si>
    <t>-2063246441</t>
  </si>
  <si>
    <t>materiál pro provedení PKO</t>
  </si>
  <si>
    <t>(33,50*3+5,025)*0,30</t>
  </si>
  <si>
    <t>92</t>
  </si>
  <si>
    <t>1277655726</t>
  </si>
  <si>
    <t>1,372</t>
  </si>
  <si>
    <t>SO141.11.02 - Horní Lideč - Valašská Polanka, most v km 22.399</t>
  </si>
  <si>
    <t>113105113</t>
  </si>
  <si>
    <t>Rozebrání dlažeb z lomového kamene kladených na MC vyspárované MC</t>
  </si>
  <si>
    <t>-1101938804</t>
  </si>
  <si>
    <t>Rozebrání dlažeb z lomového kamene s přemístěním hmot na skládku na vzdálenost do 3 m nebo s naložením na dopravní prostředek, kladených do cementové malty se spárami zalitými cementovou maltou</t>
  </si>
  <si>
    <t>https://podminky.urs.cz/item/CS_URS_2025_02/113105113</t>
  </si>
  <si>
    <t>"dle PD č.v. 2.003 sanace H tubus předláždění" ((3,5+5,1)*0,5*6,6+24,5*3+(4+5,1)*0,5*8)*0,25</t>
  </si>
  <si>
    <t>-49664379</t>
  </si>
  <si>
    <t xml:space="preserve">"dle PD č.v. 2.004, vjezd"  (2,2+6,3+2,2)*(7,3+3,1)-6,3*7,3</t>
  </si>
  <si>
    <t>"vyjezd" (2,2+6,3+2,2)*(6,5+3,8)-6,3*6,5</t>
  </si>
  <si>
    <t>527999685</t>
  </si>
  <si>
    <t>"dle PD č.v. 2.003,004" 27,7+27,4+13,5+17,4</t>
  </si>
  <si>
    <t>125703322</t>
  </si>
  <si>
    <t>Čištění melioračních kanálů od naplavenin tl přes 500 mm dno zpevněné kamenem</t>
  </si>
  <si>
    <t>-295051298</t>
  </si>
  <si>
    <t>Čištění melioračních kanálů s úpravou svahu do výšky naplavené vrstvy tloušťky naplavené vrstvy přes 500 mm, se dnem zpevněným lomovým kamenem</t>
  </si>
  <si>
    <t>https://podminky.urs.cz/item/CS_URS_2025_02/125703322</t>
  </si>
  <si>
    <t>"dle PD č.v. 2.003 odkopy nánosu v tubusu čelo" (3,5+5,1)*0,5*6,6*0,2</t>
  </si>
  <si>
    <t>3*14*(0,2+0,3)*0,5+3*4*(0,3+0,7)*0,5+3*6,5*(0,7+0,6)*0,5</t>
  </si>
  <si>
    <t xml:space="preserve">"čelo" (4+5,1)*0,5*8*(0,6+0,4)*0,5 </t>
  </si>
  <si>
    <t>926791444</t>
  </si>
  <si>
    <t>86,0+53,05-59,25</t>
  </si>
  <si>
    <t>-1042757906</t>
  </si>
  <si>
    <t>79,8*49</t>
  </si>
  <si>
    <t>1872763001</t>
  </si>
  <si>
    <t>79,8</t>
  </si>
  <si>
    <t>-1894296833</t>
  </si>
  <si>
    <t xml:space="preserve">"dle PD č.v. 2.004,  zásypy říms v rubu, zeminou z výkopku" 19,35+19,2+8,7+12,0</t>
  </si>
  <si>
    <t>-570064375</t>
  </si>
  <si>
    <t>59,25*2,1</t>
  </si>
  <si>
    <t>M3</t>
  </si>
  <si>
    <t>-1936660301</t>
  </si>
  <si>
    <t>795198307</t>
  </si>
  <si>
    <t>66,3</t>
  </si>
  <si>
    <t>KG</t>
  </si>
  <si>
    <t>-124411465</t>
  </si>
  <si>
    <t>66,3*0,03</t>
  </si>
  <si>
    <t>169375553</t>
  </si>
  <si>
    <t>"dle PD č.v. 2.003 úprava podél čel "66,3</t>
  </si>
  <si>
    <t>-484631858</t>
  </si>
  <si>
    <t>"dle PD č.v.003 podél odláždění"66,3</t>
  </si>
  <si>
    <t>-499273981</t>
  </si>
  <si>
    <t>"ornice z místních zdrojů, vč. dopravy na stavbu" 66,3*0,15*1,9</t>
  </si>
  <si>
    <t>212153121</t>
  </si>
  <si>
    <t>Odvod tunelu rohovými svodnicemi z polystyrénu v opěře hornina suchá</t>
  </si>
  <si>
    <t>-873911752</t>
  </si>
  <si>
    <t>Odvodnění tunelu svodnicemi z polystyrénu, bez výlomu rovnými v klenbě</t>
  </si>
  <si>
    <t>https://podminky.urs.cz/item/CS_URS_2025_02/212153121</t>
  </si>
  <si>
    <t xml:space="preserve">"dle PD č.v. 2.407 kompletní konstrukce svodnice 1,2,3,4 dle výkresu, vč. materiálu" (4,7-0,6*2+2,5*2)*2*4 </t>
  </si>
  <si>
    <t>-139429686</t>
  </si>
  <si>
    <t>"dle PD č.v.2.003 srovn. vrstva v líci římsy čela"0,4*6,3*2</t>
  </si>
  <si>
    <t>1050307444</t>
  </si>
  <si>
    <t>"dle PD č.v. 2.003 vrty pro těsnící injektáž" (4,7-0,6*2)*24,5*4*(0,6+0,7)*0,5</t>
  </si>
  <si>
    <t>"dle PD č.v. 2.003 vrty pro injektáž sanace H kam. opěr"24,5*2,5*2*4*(1,1+1,6)*0,5</t>
  </si>
  <si>
    <t>1059511920</t>
  </si>
  <si>
    <t>"dle PD č.v. 2.003 prah dlažby" (0,4*0,5+0,15*0,3)*(1+7,3+3,1)*2</t>
  </si>
  <si>
    <t xml:space="preserve"> (0,4*0,5+0,15*0,3)*(1+6,5+3,8)*2</t>
  </si>
  <si>
    <t>-14115059</t>
  </si>
  <si>
    <t>-102345399</t>
  </si>
  <si>
    <t>"dle PD, č.v. 1.001, 2.002 uvažována 1/2 hod na 1 vrt těsnící inj." (4,7-0,6*2)*24,5*4*0,5</t>
  </si>
  <si>
    <t>-1450465450</t>
  </si>
  <si>
    <t>"odhad množství inj. hmoty" (4,7-0,6*2)*24,5*4*(0,6+0,7)*0,5*(0,002+0,01)*0,5*2200</t>
  </si>
  <si>
    <t>-606682996</t>
  </si>
  <si>
    <t>"dle PD č.v. 2.401 přibetonávka čel + římsy křídla" 2,4+2,5</t>
  </si>
  <si>
    <t>"dle PD č.v. 2.402 římsy čela"3,1+3,9</t>
  </si>
  <si>
    <t>447990626</t>
  </si>
  <si>
    <t>11,9</t>
  </si>
  <si>
    <t>-606788497</t>
  </si>
  <si>
    <t>"dle PD č.v. 2.401,402"22,1+15,9+5,3+5,6+6,5+6,1</t>
  </si>
  <si>
    <t>329160334</t>
  </si>
  <si>
    <t>61,5</t>
  </si>
  <si>
    <t>28535540</t>
  </si>
  <si>
    <t>"dle PD č.v. 2.2.403,404,405" (0,627+0,468+0,553)*1,10</t>
  </si>
  <si>
    <t>53716583</t>
  </si>
  <si>
    <t>"dle PD vyrovnání čel pod římsou" 0,6*0,1*6,3*2</t>
  </si>
  <si>
    <t>-2093353215</t>
  </si>
  <si>
    <t>"dle PD č.v. 2.003 podkl. beton kam. dlažby" 81,12</t>
  </si>
  <si>
    <t>451577777</t>
  </si>
  <si>
    <t>Podklad nebo lože pod dlažbu vodorovný nebo do sklonu 1:5 z kameniva těženého tl přes 30 do 100 mm</t>
  </si>
  <si>
    <t>957480927</t>
  </si>
  <si>
    <t>Podklad nebo lože pod dlažbu (přídlažbu) v ploše vodorovné nebo ve sklonu do 1:5, tloušťky od 30 do 100 mm z kameniva těženého</t>
  </si>
  <si>
    <t>https://podminky.urs.cz/item/CS_URS_2025_02/451577777</t>
  </si>
  <si>
    <t>"dle PD č.v.2.003 pod předláždění " ((3,5+5,1)*0,5*6,6+24,5*3+(4+5,1)*0,5*8)</t>
  </si>
  <si>
    <t>975491725</t>
  </si>
  <si>
    <t>26*0,26*0,20</t>
  </si>
  <si>
    <t>-960716961</t>
  </si>
  <si>
    <t>1,352</t>
  </si>
  <si>
    <t>-845753565</t>
  </si>
  <si>
    <t xml:space="preserve">"dle PD č.v. 2.003 kam. dlažby"  ((7,3+3,1)*0,9*2+(0,4+1)*0,4)*1,2</t>
  </si>
  <si>
    <t>(2+0,3)*6,3*2*1,2</t>
  </si>
  <si>
    <t>((6,5+3,8)*0,9*2+(1+1)*0,4)*1,2</t>
  </si>
  <si>
    <t>594411112</t>
  </si>
  <si>
    <t>Kladení dlažby z lomového kamene tl do 100 mm s provedením lože z MC</t>
  </si>
  <si>
    <t>-411721883</t>
  </si>
  <si>
    <t>Kladení dlažby z lomového kamene lomařsky upraveného v ploše vodorovné nebo ve sklonu na plocho tl. do 100 mm, bez vyplnění spár, s provedením lože tl. 50 mm z cementové malty</t>
  </si>
  <si>
    <t>https://podminky.urs.cz/item/CS_URS_2025_02/594411112</t>
  </si>
  <si>
    <t>"sanace H tubus, za použití původního materiálu, doplnění 40%" (3,5+5,1)*0,5*6,6+24,5*3+(4+5,1)*0,5*8</t>
  </si>
  <si>
    <t>58380650</t>
  </si>
  <si>
    <t>kámen lomový neupravený žula, třída I netříděný</t>
  </si>
  <si>
    <t>975102444</t>
  </si>
  <si>
    <t xml:space="preserve"> ((3,5+5,1)*0,5*6,6+24,5*3+(4+5,1)*0,5*8)*0,25*2,5*0,4</t>
  </si>
  <si>
    <t>-349945419</t>
  </si>
  <si>
    <t>"Dle PD sanace TYP E průjezd klenba" (4,7-0,6*2)*24,5</t>
  </si>
  <si>
    <t xml:space="preserve"> (5,4+4,7-0,6*2)*0,5*(0,6+0,7)*0,5</t>
  </si>
  <si>
    <t>1294117399</t>
  </si>
  <si>
    <t>"PKO zábradlí "759,1</t>
  </si>
  <si>
    <t>2026040047</t>
  </si>
  <si>
    <t>1273187201</t>
  </si>
  <si>
    <t>10,0*1,06*0,00638*1,05</t>
  </si>
  <si>
    <t>16,0*1,04*0,00638*1,05</t>
  </si>
  <si>
    <t>-127247559</t>
  </si>
  <si>
    <t>(2*6,30+4,93+5,00+4,85+4,85)*0,00457*1,05</t>
  </si>
  <si>
    <t>-1059075462</t>
  </si>
  <si>
    <t>(4*6,30+2*4,93+2*5,00+2*4,85+2*4,85)*0,00377*1,05</t>
  </si>
  <si>
    <t>1359560174</t>
  </si>
  <si>
    <t>26*0,26*0,02355*1,05</t>
  </si>
  <si>
    <t>1994273402</t>
  </si>
  <si>
    <t>26,0*4</t>
  </si>
  <si>
    <t>-122948468</t>
  </si>
  <si>
    <t>4,9+6,3+4,9+5,0+6,3+5,0</t>
  </si>
  <si>
    <t>-1968860740</t>
  </si>
  <si>
    <t>-1791771874</t>
  </si>
  <si>
    <t>-891588572</t>
  </si>
  <si>
    <t>"dle PD č.v. 2.003 obruba dlažby"8*2</t>
  </si>
  <si>
    <t>-1529833190</t>
  </si>
  <si>
    <t>-1946647971</t>
  </si>
  <si>
    <t>6,0*2</t>
  </si>
  <si>
    <t>-1203425887</t>
  </si>
  <si>
    <t>"ochrana prac. spáry, zesílení"6,4*2</t>
  </si>
  <si>
    <t>-1826563403</t>
  </si>
  <si>
    <t>-1883529050</t>
  </si>
  <si>
    <t>936992121</t>
  </si>
  <si>
    <t>Montáž odvodnění mostu z plastového potrubí HDPE DN 150</t>
  </si>
  <si>
    <t>-2067128383</t>
  </si>
  <si>
    <t>Montáž odvodnění mostu z plastového nebo laminátového potrubí se spojkami z plastového HDPE DN 150 potrubí</t>
  </si>
  <si>
    <t>https://podminky.urs.cz/item/CS_URS_2025_02/936992121</t>
  </si>
  <si>
    <t>"dle PD č.v.2.407 nasunutí perf. trubek do radiál. svodnice"(1,3+1,1+1)*2+(0,8+0,4)*2</t>
  </si>
  <si>
    <t>2861045_R</t>
  </si>
  <si>
    <t>trubka drenážní PVC-U perforovaná 360°, DN 150</t>
  </si>
  <si>
    <t>-1229054235</t>
  </si>
  <si>
    <t>9,2*1,2</t>
  </si>
  <si>
    <t>-1453953030</t>
  </si>
  <si>
    <t>-355777148</t>
  </si>
  <si>
    <t>-1190916720</t>
  </si>
  <si>
    <t>222852831</t>
  </si>
  <si>
    <t xml:space="preserve">"dle PD č.v. 2.003 římsy křídla"  (25+18)*2+(26+19)*2</t>
  </si>
  <si>
    <t>-424603163</t>
  </si>
  <si>
    <t>"dle PD přikotvení čela, dle DP hl. 300 mm" 6,3/0,3*2*2</t>
  </si>
  <si>
    <t>-1566413493</t>
  </si>
  <si>
    <t>"Dle PD č.v. 2.001 stáv.římsa" 0,6*0,3*6,3+(0,7+0,6)*0,3*6,3</t>
  </si>
  <si>
    <t>974029185</t>
  </si>
  <si>
    <t>Vysekání rýh ve zdivu kamenném hl do 300 mm š do 200 mm</t>
  </si>
  <si>
    <t>1094809478</t>
  </si>
  <si>
    <t>Vysekání rýh ve zdivu kamenném do hl. 300 mm a šířky do 200 mm</t>
  </si>
  <si>
    <t>https://podminky.urs.cz/item/CS_URS_2025_02/974029185</t>
  </si>
  <si>
    <t>"dle PD č.v. 407 vyřezání a vysekání rýh pro svodnice 1,2,3,4"2,5*2*4</t>
  </si>
  <si>
    <t>974049185</t>
  </si>
  <si>
    <t>Vysekání rýh v betonových zdech hl do 300 mm š do 200 mm</t>
  </si>
  <si>
    <t>-771624039</t>
  </si>
  <si>
    <t>Vysekání rýh v betonových zdech do hl. 300 mm a šířky do 200 mm</t>
  </si>
  <si>
    <t>https://podminky.urs.cz/item/CS_URS_2025_02/974049185</t>
  </si>
  <si>
    <t>"dle PD č.v. 407 vyřezání a vysekání rýh pro svodnice 1,2,3,4"(4,7-0,6*2)*4</t>
  </si>
  <si>
    <t>977151116</t>
  </si>
  <si>
    <t>Jádrové vrty diamantovými korunkami do stavebních materiálů D přes 70 do 80 mm</t>
  </si>
  <si>
    <t>-767820879</t>
  </si>
  <si>
    <t>Jádrové vrty diamantovými korunkami do stavebních materiálů (železobetonu, betonu, cihel, obkladů, dlažeb, kamene) průměru přes 70 do 80 mm</t>
  </si>
  <si>
    <t>https://podminky.urs.cz/item/CS_URS_2025_02/977151116</t>
  </si>
  <si>
    <t>"svodnice dilatace" (1,3+1,1+1)*2+(0,8+0,4)*2</t>
  </si>
  <si>
    <t>977211112</t>
  </si>
  <si>
    <t>Řezání stěnovou pilou betonových nebo ŽB kcí s výztuží průměru do 16 mm hl přes 200 do 350 mm</t>
  </si>
  <si>
    <t>1848066237</t>
  </si>
  <si>
    <t>Řezání konstrukcí stěnovou pilou betonových nebo železobetonových průměru řezané výztuže do 16 mm hloubka řezu přes 200 do 350 mm</t>
  </si>
  <si>
    <t>https://podminky.urs.cz/item/CS_URS_2025_02/977211112</t>
  </si>
  <si>
    <t>"dle PD č.v. 2.407 svodnice 1,2,3,4" (4,7-0,6*2)*4*2</t>
  </si>
  <si>
    <t>2,5*2*2*4</t>
  </si>
  <si>
    <t>1774697870</t>
  </si>
  <si>
    <t>"dle PD č.v.1.001,2.003 otryskání povrchu vysokotlakým paprskem s mech. očištěním"212,6+88,65+14,0</t>
  </si>
  <si>
    <t>-420539142</t>
  </si>
  <si>
    <t>"dle PD č.v. 2.003 před a po přespárování"212,6*2</t>
  </si>
  <si>
    <t>985142211</t>
  </si>
  <si>
    <t>Vysekání spojovací hmoty ze spár zdiva hl přes 40 mm dl do 6 m/m2</t>
  </si>
  <si>
    <t>1383884994</t>
  </si>
  <si>
    <t>Vysekání spojovací hmoty ze spár zdiva včetně vyčištění hloubky spáry přes 40 mm délky spáry na 1 m2 upravované plochy do 6 m</t>
  </si>
  <si>
    <t>https://podminky.urs.cz/item/CS_URS_2025_02/985142211</t>
  </si>
  <si>
    <t>"Před spárováním" 212,6</t>
  </si>
  <si>
    <t>985232111</t>
  </si>
  <si>
    <t>Hloubkové spárování zdiva aktivovanou maltou spára hl do 80 mm dl do 6 m/m2</t>
  </si>
  <si>
    <t>-279030714</t>
  </si>
  <si>
    <t>Hloubkové spárování zdiva hloubky přes 40 do 80 mm aktivovanou maltou délky spáry na 1 m2 upravované plochy do 6 m</t>
  </si>
  <si>
    <t>https://podminky.urs.cz/item/CS_URS_2025_02/985232111</t>
  </si>
  <si>
    <t>"dle PD sanace typ F tubus" 2,5*24,5*2</t>
  </si>
  <si>
    <t>"čela" 10,1+8,3</t>
  </si>
  <si>
    <t>"křídla vjezd, výjezd" (4,5+1)*0,5*(4,8+6)*2+12,3</t>
  </si>
  <si>
    <t>985233111</t>
  </si>
  <si>
    <t>Úprava spár po spárování zdiva uhlazením spára dl do 6 m/m2</t>
  </si>
  <si>
    <t>-1246694983</t>
  </si>
  <si>
    <t>Úprava spár po spárování zdiva kamenného nebo cihelného délky spáry na 1 m2 upravované plochy do 6 m uhlazením</t>
  </si>
  <si>
    <t>https://podminky.urs.cz/item/CS_URS_2025_02/985233111</t>
  </si>
  <si>
    <t>985241110</t>
  </si>
  <si>
    <t>Plombování zdiva betonem s upěchováním včetně vybourání narušeného zdiva do 1 m3</t>
  </si>
  <si>
    <t>359689402</t>
  </si>
  <si>
    <t>Plombování zdiva včetně vybourání narušeného zdiva betonem s upěchováním, objemu do 1 m3</t>
  </si>
  <si>
    <t>https://podminky.urs.cz/item/CS_URS_2025_02/985241110</t>
  </si>
  <si>
    <t xml:space="preserve">"dle PD č.v. 2.003 sanace G, plomb. zdiva, odhad, dilatace vydrolení"  (1+1)*2,5*2*0,4 </t>
  </si>
  <si>
    <t xml:space="preserve"> 2,5*3*0,5*0,6</t>
  </si>
  <si>
    <t>321415761</t>
  </si>
  <si>
    <t>"dle PD č.v.2.003 průjezd sanace A"(4,7-0,6*2)*24,5*0,4</t>
  </si>
  <si>
    <t>(5,4+4,7-0,6*2)*0,5*(0,6+0,7)*0,5*0,4</t>
  </si>
  <si>
    <t>-2122497076</t>
  </si>
  <si>
    <t>"dle PD č.v.2.003 průjezd sanace B"(4,7-0,6*2)*24,5*0,2</t>
  </si>
  <si>
    <t>(5,4+4,7-0,6*2)*0,5*(0,6+0,7)*0,5*0,2</t>
  </si>
  <si>
    <t>569234752</t>
  </si>
  <si>
    <t>"dle PD č.v.2.003 SANACE c"(4,7-0,6*2)*24,5*0,4</t>
  </si>
  <si>
    <t>-166507580</t>
  </si>
  <si>
    <t>"plocha sjednocující stěrka" 88,643</t>
  </si>
  <si>
    <t>"vrch křídel pod římsou" 0,5*(7,3+5)*2</t>
  </si>
  <si>
    <t>-123101700</t>
  </si>
  <si>
    <t>"dle PD sanace H kam zdiva odhad množství"2,5*10*2</t>
  </si>
  <si>
    <t>-903944388</t>
  </si>
  <si>
    <t xml:space="preserve">"injekt. trhlin povrchu klenby,  sanace D odhad množství" 4,7*10</t>
  </si>
  <si>
    <t>781265465</t>
  </si>
  <si>
    <t>1,164</t>
  </si>
  <si>
    <t>1878248612</t>
  </si>
  <si>
    <t>22,068</t>
  </si>
  <si>
    <t>1,810+1,218+2,254</t>
  </si>
  <si>
    <t>38402751</t>
  </si>
  <si>
    <t>"železobeton" 3,6"m3"*2,4"t/m3</t>
  </si>
  <si>
    <t>-1390483643</t>
  </si>
  <si>
    <t>"železobeton pol. 963051111"3,6*2,4"t/m3"</t>
  </si>
  <si>
    <t>"beton"27,350</t>
  </si>
  <si>
    <t>"abrazivo"1,164</t>
  </si>
  <si>
    <t>-1329774384</t>
  </si>
  <si>
    <t>37,154"t"*49"km (uvažovaná vzdálenost 50 km)"</t>
  </si>
  <si>
    <t>-1687067406</t>
  </si>
  <si>
    <t>8,640</t>
  </si>
  <si>
    <t>22,068+5,282</t>
  </si>
  <si>
    <t>-700028790</t>
  </si>
  <si>
    <t>1654142100</t>
  </si>
  <si>
    <t>"dle PD č.v. 2.004 ALP" 22,1</t>
  </si>
  <si>
    <t>1836425036</t>
  </si>
  <si>
    <t>22,0*0,00034 "Přepočtené koeficientem množství</t>
  </si>
  <si>
    <t>111305138</t>
  </si>
  <si>
    <t xml:space="preserve">"dle PD č.v. 2.004 ALN 2x"22,1*2 </t>
  </si>
  <si>
    <t>-326281904</t>
  </si>
  <si>
    <t>44,0*0,00041 "Přepočtené koeficientem množství</t>
  </si>
  <si>
    <t>-1355177251</t>
  </si>
  <si>
    <t>"ochrana izolace" (0,7+1)*6,3+(0,8+1)*6,3</t>
  </si>
  <si>
    <t>-1366882060</t>
  </si>
  <si>
    <t>-243581158</t>
  </si>
  <si>
    <t>93</t>
  </si>
  <si>
    <t>-2016820158</t>
  </si>
  <si>
    <t>29,10</t>
  </si>
  <si>
    <t>94</t>
  </si>
  <si>
    <t>-1834230085</t>
  </si>
  <si>
    <t>29,10*0,040</t>
  </si>
  <si>
    <t>95</t>
  </si>
  <si>
    <t>1615951995</t>
  </si>
  <si>
    <t>96</t>
  </si>
  <si>
    <t>-584646498</t>
  </si>
  <si>
    <t>97</t>
  </si>
  <si>
    <t>-1171240647</t>
  </si>
  <si>
    <t>98</t>
  </si>
  <si>
    <t>1681576784</t>
  </si>
  <si>
    <t>29,10*0,15</t>
  </si>
  <si>
    <t>99</t>
  </si>
  <si>
    <t>-739378594</t>
  </si>
  <si>
    <t>(29,10*3+4,365)*0,30</t>
  </si>
  <si>
    <t>27,5*0,265 'Přepočtené koeficientem množství</t>
  </si>
  <si>
    <t>-1098181245</t>
  </si>
  <si>
    <t>1,171</t>
  </si>
  <si>
    <t>SO141.11.03 - Horní Lideč - Valašská Polanka, most v km 22.791</t>
  </si>
  <si>
    <t xml:space="preserve">        713 - Izolace tepelné</t>
  </si>
  <si>
    <t xml:space="preserve">        767 - Konstrukce zámečnické</t>
  </si>
  <si>
    <t>113154513</t>
  </si>
  <si>
    <t>Frézování živičného krytu tl 50 mm pruh š do 0,5 m pl do 500 m2</t>
  </si>
  <si>
    <t>-338427795</t>
  </si>
  <si>
    <t>https://podminky.urs.cz/item/CS_URS_2025_02/113154513</t>
  </si>
  <si>
    <t xml:space="preserve">"dle PD čv. 2.602 oprava krytu silnice" 50,0 </t>
  </si>
  <si>
    <t>1588447115</t>
  </si>
  <si>
    <t>"dle PD Dle PD č.v. 2.003, podél křídel" (3,8+3,8+12,7+10,9+12,0+1,25+1,25+12,4)*2,0</t>
  </si>
  <si>
    <t>122252502</t>
  </si>
  <si>
    <t>Odkopávky a prokopávky nezapažené pro spodní stavbu železnic v hornině třídy těžitelnosti I skupiny 3 objem do 1000 m3 strojně</t>
  </si>
  <si>
    <t>-25488964</t>
  </si>
  <si>
    <t>https://podminky.urs.cz/item/CS_URS_2025_02/122252502</t>
  </si>
  <si>
    <t>"dle PD č.v. 2.003,004" 570,0</t>
  </si>
  <si>
    <t>151711111</t>
  </si>
  <si>
    <t>Osazení ocelových zápor pro pažení hloubených vykopávek do předem provedených vrtů se zabetonováním spodního konce, s případným obsypem zápory pískem délky od 0</t>
  </si>
  <si>
    <t>-1041730841</t>
  </si>
  <si>
    <t>https://podminky.urs.cz/item/CS_URS_2025_02/151711111</t>
  </si>
  <si>
    <t>"dle PD č.v.101 zápory HEB 140"7*4,0</t>
  </si>
  <si>
    <t>151721111</t>
  </si>
  <si>
    <t>Pažení do ocelových zápor bez ohledu na druh pažin, s odstraněním pažení, hloubky výkopu do 4 m</t>
  </si>
  <si>
    <t>-1870045809</t>
  </si>
  <si>
    <t>https://podminky.urs.cz/item/CS_URS_2025_02/151721111</t>
  </si>
  <si>
    <t>"dle PD č.v.101 plocha výdřevy"4,0*1,05</t>
  </si>
  <si>
    <t>151711131</t>
  </si>
  <si>
    <t>Vytažení zápor ocelových dl do 8 m</t>
  </si>
  <si>
    <t>-1035742687</t>
  </si>
  <si>
    <t>https://podminky.urs.cz/item/CS_URS_2025_02/151711131</t>
  </si>
  <si>
    <t>"dle PD č.v.101 vytažení nezabet. zápor HEB 140"28,0</t>
  </si>
  <si>
    <t>155132112</t>
  </si>
  <si>
    <t>Zřízení protierozního zpevnění svahů geobuňkami sklonu přes 1:2 do 1:1 včetně kotvení</t>
  </si>
  <si>
    <t>-592846665</t>
  </si>
  <si>
    <t>https://podminky.urs.cz/item/CS_URS_2025_02/155132112</t>
  </si>
  <si>
    <t>"dle PD č.v. 2.003,004" ((30,1+38,2+29,1+39,5)*1,2)*1,05</t>
  </si>
  <si>
    <t>69321121</t>
  </si>
  <si>
    <t>georohož protierozní</t>
  </si>
  <si>
    <t>478838681</t>
  </si>
  <si>
    <t>172,494*1,05</t>
  </si>
  <si>
    <t>Vodorovné přemístění výkopku nebo sypaniny po suchu na obvyklém dopravním prostředku, bez naložení výkopku, avšak se složením bez rozhrnutí z horniny třídy těži</t>
  </si>
  <si>
    <t>2003396247</t>
  </si>
  <si>
    <t>570,0-70,25</t>
  </si>
  <si>
    <t>-1663785340</t>
  </si>
  <si>
    <t>499,75*49</t>
  </si>
  <si>
    <t>-1691933693</t>
  </si>
  <si>
    <t>499,75</t>
  </si>
  <si>
    <t>171111111</t>
  </si>
  <si>
    <t>Hutnění zeminy pro spodní stavbu železnic tl do 20 cm</t>
  </si>
  <si>
    <t>1448446123</t>
  </si>
  <si>
    <t>https://podminky.urs.cz/item/CS_URS_2025_02/171111111</t>
  </si>
  <si>
    <t>"dle PD dno výkopu" 320,0</t>
  </si>
  <si>
    <t>163417139</t>
  </si>
  <si>
    <t xml:space="preserve">"dle PD č.v. 2.004,  násyp, zeminou z výkopku" 70,25</t>
  </si>
  <si>
    <t>-1675236320</t>
  </si>
  <si>
    <t>499,75*2,1</t>
  </si>
  <si>
    <t>147386422</t>
  </si>
  <si>
    <t>863732076</t>
  </si>
  <si>
    <t>"dle PD, bent. rohož" (11,0+10,3+7,5+6,9)*6,4</t>
  </si>
  <si>
    <t>"podél křídel" 200,0</t>
  </si>
  <si>
    <t>-1660648155</t>
  </si>
  <si>
    <t>428,48*0,03</t>
  </si>
  <si>
    <t>1742429727</t>
  </si>
  <si>
    <t>"dle PD č.v. 2.003 úprava pod ornicí "428,48</t>
  </si>
  <si>
    <t>-1922573941</t>
  </si>
  <si>
    <t>T</t>
  </si>
  <si>
    <t>-1718850167</t>
  </si>
  <si>
    <t>"ornice z místních zdrojů, vč. dopravy na stavbu" 482,48*0,15*1,90</t>
  </si>
  <si>
    <t>512531111</t>
  </si>
  <si>
    <t>Odstranění kolejového lože z kameniva po rozebrání koleje</t>
  </si>
  <si>
    <t>635608048</t>
  </si>
  <si>
    <t>https://podminky.urs.cz/item/CS_URS_2025_02/512531111</t>
  </si>
  <si>
    <t>"dle PD č.v. 2.003 odstranění štěrk. lože v rozsahu ZKPP"5,8*45,0</t>
  </si>
  <si>
    <t>742110104</t>
  </si>
  <si>
    <t>Montáž kabelového žlabu pro slaboproud šířky přes 150 do 250 mm</t>
  </si>
  <si>
    <t>-974803338</t>
  </si>
  <si>
    <t>https://podminky.urs.cz/item/CS_URS_2025_02/742110104</t>
  </si>
  <si>
    <t>25,0</t>
  </si>
  <si>
    <t>59213001_R</t>
  </si>
  <si>
    <t>Kabelový žlab TK 2</t>
  </si>
  <si>
    <t>166675186</t>
  </si>
  <si>
    <t>59213345_R</t>
  </si>
  <si>
    <t>Poklop kabelového žlabu TK 2</t>
  </si>
  <si>
    <t>702674407</t>
  </si>
  <si>
    <t>50,0</t>
  </si>
  <si>
    <t>211531111</t>
  </si>
  <si>
    <t>Výplň odvodňovacích žeber nebo trativodů kamenivem hrubým drceným frakce 16 až 63 mm</t>
  </si>
  <si>
    <t>1469834499</t>
  </si>
  <si>
    <t>https://podminky.urs.cz/item/CS_URS_2025_02/211531111</t>
  </si>
  <si>
    <t>"obsyp drenážního potrubí, štěrkodrť fr. 16-32 "(0,25*15)+(0,25*14)</t>
  </si>
  <si>
    <t>211571111</t>
  </si>
  <si>
    <t>Výplň odvodňovacích žeber nebo trativodů štěrkopískem tříděným</t>
  </si>
  <si>
    <t>-489607277</t>
  </si>
  <si>
    <t>https://podminky.urs.cz/item/CS_URS_2025_02/211571111</t>
  </si>
  <si>
    <t>"SVI č. 5 ochrana folie oboustranně" (3*14,3)+(3,5*13,5)</t>
  </si>
  <si>
    <t>212755216</t>
  </si>
  <si>
    <t>Trativody z drenážních trubek plastových flexibilních DN 160 mm bez lože a obsypu</t>
  </si>
  <si>
    <t>911262610</t>
  </si>
  <si>
    <t>https://podminky.urs.cz/item/CS_URS_2025_02/212755216</t>
  </si>
  <si>
    <t>(19,6+22,3)*1,05</t>
  </si>
  <si>
    <t>1140793782</t>
  </si>
  <si>
    <t>"dle PD č.v.2.003 srovn. vrstva římsy křídel"2,5</t>
  </si>
  <si>
    <t>226211213</t>
  </si>
  <si>
    <t>Vrty velkoprofilové svislé zapažené D přes 400 do 450 mm hl od 0 do 10 m hornina III</t>
  </si>
  <si>
    <t>1454086343</t>
  </si>
  <si>
    <t>https://podminky.urs.cz/item/CS_URS_2025_02/226211213</t>
  </si>
  <si>
    <t>"dle PD č.v.101 vrtání pro zápory HEB 150"7*4,0</t>
  </si>
  <si>
    <t>13010974</t>
  </si>
  <si>
    <t>ocel profilová jakost S235JR (11 375) průřez HEB 140</t>
  </si>
  <si>
    <t>-1439958107</t>
  </si>
  <si>
    <t>"dle PD č.v.601 vrtání pro zápory HEB 140 koef. opotření 0,5 pro další použítí"0,991*0,5</t>
  </si>
  <si>
    <t>275321118</t>
  </si>
  <si>
    <t>Základové patky a bloky mostních konstrukcí ze ŽB C 30/37</t>
  </si>
  <si>
    <t>1016908735</t>
  </si>
  <si>
    <t>https://podminky.urs.cz/item/CS_URS_2025_02/275321118</t>
  </si>
  <si>
    <t>"dle PD č.v. 2.201 přechodové zídky" (0,9*1,35)+(0,86*1,95)+(0,93*1,35)+(0,894*1,35)</t>
  </si>
  <si>
    <t>273321191</t>
  </si>
  <si>
    <t>Příplatek k základovým deskám mostních konstrukcí ze ŽB za betonáž malého rozsahu do 25 m3</t>
  </si>
  <si>
    <t>167372352</t>
  </si>
  <si>
    <t>https://podminky.urs.cz/item/CS_URS_2025_02/273321191</t>
  </si>
  <si>
    <t>5,354</t>
  </si>
  <si>
    <t>1853641368</t>
  </si>
  <si>
    <t>"dle PD č.v. 2.003 prah dlažby"(0,4*0,8)*(1+1+2,52+3,37)</t>
  </si>
  <si>
    <t>-875005151</t>
  </si>
  <si>
    <t>275354111</t>
  </si>
  <si>
    <t>Bednění základových patek - zřízení</t>
  </si>
  <si>
    <t>794224627</t>
  </si>
  <si>
    <t>https://podminky.urs.cz/item/CS_URS_2025_02/275354111</t>
  </si>
  <si>
    <t>"dle PD č.v. 2.201 kompletní bednění přech. zídek"4,8+4,5+8,0+8,0+2,7</t>
  </si>
  <si>
    <t>275354211</t>
  </si>
  <si>
    <t>Bednění základových patek - odstranění</t>
  </si>
  <si>
    <t>-1567787124</t>
  </si>
  <si>
    <t>https://podminky.urs.cz/item/CS_URS_2025_02/275354211</t>
  </si>
  <si>
    <t>28,0</t>
  </si>
  <si>
    <t>275361116</t>
  </si>
  <si>
    <t>Výztuž základových patek a bloků z betonářské oceli 10 505</t>
  </si>
  <si>
    <t>-258656613</t>
  </si>
  <si>
    <t>https://podminky.urs.cz/item/CS_URS_2025_02/275361116</t>
  </si>
  <si>
    <t>"výzt. základu č.v. 2.202" 0,866*1,10</t>
  </si>
  <si>
    <t>711151102</t>
  </si>
  <si>
    <t>Provedení izolace proti zemní vlhkosti svislé hydroizolační rohoží bentonitovou</t>
  </si>
  <si>
    <t>208677090</t>
  </si>
  <si>
    <t>https://podminky.urs.cz/item/CS_URS_2025_02/711151102</t>
  </si>
  <si>
    <t>"Dle PD, izolace svahu bentonit. rohoží, vč.přitěž. žebra a kotvení" (7,8+8,5+10,4+12,11)*9,0*1,05</t>
  </si>
  <si>
    <t>56284517</t>
  </si>
  <si>
    <t>rohož bentonitová 5,0 kg/m2</t>
  </si>
  <si>
    <t>-274853321</t>
  </si>
  <si>
    <t>366,755*1,05</t>
  </si>
  <si>
    <t>744582677</t>
  </si>
  <si>
    <t>"dle PD č.v. 2.301 nadbetonávka desky + římsy" 3,96</t>
  </si>
  <si>
    <t>"dle PD č.v. 2.402 římsy svah. čela"9,3</t>
  </si>
  <si>
    <t>"dle PD č.v. 2.201 přech. zídky" 0,8</t>
  </si>
  <si>
    <t>72623966</t>
  </si>
  <si>
    <t>14,06</t>
  </si>
  <si>
    <t>1622238582</t>
  </si>
  <si>
    <t>"dle PD č.v. 2.301,čela, desky"39,6+29,5+6,7+23,3+0,5</t>
  </si>
  <si>
    <t>"dle PD č.v. 2.402,římsy"3,8+39,5+1,5</t>
  </si>
  <si>
    <t>"dle PD č.v. 2.201,přech. zídky"4,8+0,5</t>
  </si>
  <si>
    <t>550288786</t>
  </si>
  <si>
    <t>149,7</t>
  </si>
  <si>
    <t>1642433342</t>
  </si>
  <si>
    <t>"dle PD č.v. 2.405 svah. křídla" (1,112)*1,10</t>
  </si>
  <si>
    <t>334379311</t>
  </si>
  <si>
    <t>Propojení výztuže eliminující bludné proudy mostních opěr, pilířů a prahů</t>
  </si>
  <si>
    <t>455368577</t>
  </si>
  <si>
    <t>https://podminky.urs.cz/item/CS_URS_2025_02/334379311</t>
  </si>
  <si>
    <t>"realizace vývodů pro měření bludných proudů" 20</t>
  </si>
  <si>
    <t>421321108</t>
  </si>
  <si>
    <t>Mostní nosné konstrukce deskové přechodové ze ŽB C 30/37</t>
  </si>
  <si>
    <t>2008033328</t>
  </si>
  <si>
    <t>https://podminky.urs.cz/item/CS_URS_2025_02/421321108</t>
  </si>
  <si>
    <t>"dle PD č.v. 2.301 nasazená deska (odp. římsy a čela)"74,1-3,96</t>
  </si>
  <si>
    <t>421321128</t>
  </si>
  <si>
    <t>Mostní nosné konstrukce deskové ze ŽB C 30/37</t>
  </si>
  <si>
    <t>-504154081</t>
  </si>
  <si>
    <t>https://podminky.urs.cz/item/CS_URS_2025_02/421321128</t>
  </si>
  <si>
    <t>"dle PD nasazená deska rozšíření mostu, součást nasazené desky" 16,5*(0,3+0,465+0,3)/3*(0,66+0,54)</t>
  </si>
  <si>
    <t>421321192</t>
  </si>
  <si>
    <t>Příplatek k mostní železobetonové nosné konstrukci deskové nebo klenbové za betonáž malého rozsahu do 50 m3</t>
  </si>
  <si>
    <t>146680901</t>
  </si>
  <si>
    <t>Mostní železobetonové nosné konstrukce deskové nebo klenbové Příplatek k cenám za betonáž malého rozsahu do 50 m3</t>
  </si>
  <si>
    <t>https://podminky.urs.cz/item/CS_URS_2025_02/421321192</t>
  </si>
  <si>
    <t>421351111</t>
  </si>
  <si>
    <t>Bednění přesahu spřažené mostovky š do 600 mm - zřízení</t>
  </si>
  <si>
    <t>-519432090</t>
  </si>
  <si>
    <t>https://podminky.urs.cz/item/CS_URS_2025_02/421351111</t>
  </si>
  <si>
    <t>"bednění rozšíření mostu"(0,7+0,6)*16,5</t>
  </si>
  <si>
    <t>421351112</t>
  </si>
  <si>
    <t>Bednění boků přechodové desky konstrukcí mostů - zřízení</t>
  </si>
  <si>
    <t>1697964855</t>
  </si>
  <si>
    <t>https://podminky.urs.cz/item/CS_URS_2025_02/421351112</t>
  </si>
  <si>
    <t>"dle PD č.v. 2.202 dle PD, nasazená deska nad mostem"9,7*0,3*2</t>
  </si>
  <si>
    <t>421351211</t>
  </si>
  <si>
    <t>Bednění přesahu spřažené mostovky š do 600 mm - odstranění</t>
  </si>
  <si>
    <t>-1735028912</t>
  </si>
  <si>
    <t>https://podminky.urs.cz/item/CS_URS_2025_02/421351211</t>
  </si>
  <si>
    <t>421351212</t>
  </si>
  <si>
    <t>Bednění boků přechodové desky konstrukcí mostů - odstranění</t>
  </si>
  <si>
    <t>-423042206</t>
  </si>
  <si>
    <t>https://podminky.urs.cz/item/CS_URS_2025_02/421351212</t>
  </si>
  <si>
    <t>5,82</t>
  </si>
  <si>
    <t>421361216</t>
  </si>
  <si>
    <t>Výztuž ŽB přechodové desky z betonářské oceli 10 505</t>
  </si>
  <si>
    <t>556236171</t>
  </si>
  <si>
    <t>https://podminky.urs.cz/item/CS_URS_2025_02/421361216</t>
  </si>
  <si>
    <t>"dle PD č.v. 2.304 kompletní hmotnost vyzt. desky " 12,527*1,05</t>
  </si>
  <si>
    <t>421361411</t>
  </si>
  <si>
    <t>Výztuž mostních desek ze svařovaných sítí do 4 kg/m2</t>
  </si>
  <si>
    <t>1037260155</t>
  </si>
  <si>
    <t>https://podminky.urs.cz/item/CS_URS_2025_02/421361411</t>
  </si>
  <si>
    <t xml:space="preserve">"výztuž tvrdé ochrany izolace" </t>
  </si>
  <si>
    <t>9*16,5*1,2*0,002</t>
  </si>
  <si>
    <t>1,0*(1,35+1,35+1,95+1,95)*1,2*0,002</t>
  </si>
  <si>
    <t>430361821</t>
  </si>
  <si>
    <t>Výztuž schodišťové konstrukce a rampy betonářskou ocelí 10 505</t>
  </si>
  <si>
    <t>-449565906</t>
  </si>
  <si>
    <t>https://podminky.urs.cz/item/CS_URS_2025_02/430361821</t>
  </si>
  <si>
    <t>"dle PD, výztuž podkladu schodiště" 0,593</t>
  </si>
  <si>
    <t>434313115</t>
  </si>
  <si>
    <t>Schody z vibrolisovaných prefabrikátů se zřízením podkladních stupňů z betonu C 20/25</t>
  </si>
  <si>
    <t>719449338</t>
  </si>
  <si>
    <t>https://podminky.urs.cz/item/CS_URS_2025_02/434313115</t>
  </si>
  <si>
    <t>"dle PD č.v. 501 revizní schodiště" 46*0,75</t>
  </si>
  <si>
    <t>451315114</t>
  </si>
  <si>
    <t>Podkladní a výplňové vrstvy z betonu prostého tloušťky do 100 mm, z betonu C 12/15</t>
  </si>
  <si>
    <t>-965361939</t>
  </si>
  <si>
    <t>https://podminky.urs.cz/item/CS_URS_2025_02/451315114</t>
  </si>
  <si>
    <t>"dle PD č.v.2.003 podkl. bet. C12/15 X0, pod rozšíř. mostu" 16,5*6,50</t>
  </si>
  <si>
    <t>1,8*(1,55+2,15+1,55+2,15)</t>
  </si>
  <si>
    <t>-53265448</t>
  </si>
  <si>
    <t>"dle PD č.v. 2.003 podkl. beton kam. dlažby" 101,9+7,0+2,0</t>
  </si>
  <si>
    <t>-239997244</t>
  </si>
  <si>
    <t>66*0,26*0,20</t>
  </si>
  <si>
    <t>-1861487090</t>
  </si>
  <si>
    <t>3,432</t>
  </si>
  <si>
    <t>457311116</t>
  </si>
  <si>
    <t>Vyrovnávací nebo spádový beton C 20/25 včetně úpravy povrchu</t>
  </si>
  <si>
    <t>-2145526492</t>
  </si>
  <si>
    <t>https://podminky.urs.cz/item/CS_URS_2025_02/457311116</t>
  </si>
  <si>
    <t>"dle PD č.v. 2.501 podkl. beton schodiště" 3,8*1,3</t>
  </si>
  <si>
    <t>457311117</t>
  </si>
  <si>
    <t>Vyrovnávací nebo spádový beton C 25/30 včetně úpravy povrchu</t>
  </si>
  <si>
    <t>-1886148480</t>
  </si>
  <si>
    <t>https://podminky.urs.cz/item/CS_URS_2025_02/457311117</t>
  </si>
  <si>
    <t>"SVI č.1 trvdá ochrana bet. destka C25/30 XC2, XF1"9,0*16,50*0,05</t>
  </si>
  <si>
    <t>"SVI č. 1 přech. zídky dtto" 1,00*(1,35+1,35+1,95+1,95)*0,05</t>
  </si>
  <si>
    <t>Dlažba svahu u mostních opěr z upraveného lomového žulového kamene s vyspárováním maltou MC 25, šíře spáry 15 mm do betonového lože C 25/30 tloušťky 200 mm, plo</t>
  </si>
  <si>
    <t>1755952174</t>
  </si>
  <si>
    <t>"dle PD č.v. 2.003 kam. dlažby" 110,90</t>
  </si>
  <si>
    <t>511501111</t>
  </si>
  <si>
    <t>Konstrukční vrstva tělesa železničního spodku ze štěrkodrti</t>
  </si>
  <si>
    <t>-2075103637</t>
  </si>
  <si>
    <t>https://podminky.urs.cz/item/CS_URS_2025_02/511501111</t>
  </si>
  <si>
    <t>"Dle PD č.v. 2.004 konstrukce nad mostem" (0,65+0,35+0,65)/3*16,5*9,0</t>
  </si>
  <si>
    <t>"konstrukce ZKPP" (12*11*0,9)+(12*11*0,72)</t>
  </si>
  <si>
    <t>573211112</t>
  </si>
  <si>
    <t>Postřik živičný spojovací z asfaltu v množství 0,70 kg/m2</t>
  </si>
  <si>
    <t>-2042409453</t>
  </si>
  <si>
    <t>https://podminky.urs.cz/item/CS_URS_2025_02/573211112</t>
  </si>
  <si>
    <t>577144111</t>
  </si>
  <si>
    <t>Asfaltový beton vrstva obrusná ACO 11+ (ABS) tř. I tl 50 mm š do 3 m z nemodifikovaného asfaltu</t>
  </si>
  <si>
    <t>829579308</t>
  </si>
  <si>
    <t>https://podminky.urs.cz/item/CS_URS_2025_02/577144111</t>
  </si>
  <si>
    <t>-976588775</t>
  </si>
  <si>
    <t>"Dle PD sanace TYP E" 70,0</t>
  </si>
  <si>
    <t>487421739</t>
  </si>
  <si>
    <t>"PKO zábradlí "1738,00</t>
  </si>
  <si>
    <t>629992111</t>
  </si>
  <si>
    <t>Zatmelení spar mezi mostními prefabrikáty š do 10 mm PUR tmelem včetně výplně PUR pěnou</t>
  </si>
  <si>
    <t>-1968678976</t>
  </si>
  <si>
    <t>Zatmelení styčných spar mezi mostními prefabrikáty a konstrukcemi trvale pružným polyuretanovým tmelem včetně vyčištění spar, provedení penetračního nátěru a vyplnění spar pěnou pro spáry šířky do 10 mm</t>
  </si>
  <si>
    <t>https://podminky.urs.cz/item/CS_URS_2025_02/629992111</t>
  </si>
  <si>
    <t>zatmelení spáry ( přichycení izolace lištou )</t>
  </si>
  <si>
    <t>43,60</t>
  </si>
  <si>
    <t>230267164</t>
  </si>
  <si>
    <t>13010430</t>
  </si>
  <si>
    <t>úhelník ocelový rovnostranný jakost S235JR (11 375) 70x70x7mm</t>
  </si>
  <si>
    <t>578901610</t>
  </si>
  <si>
    <t>39,0*1,09*0,00738*1,05</t>
  </si>
  <si>
    <t>13431000</t>
  </si>
  <si>
    <t>úhelník ocelový rovnostranný jakost S235JR (11 375) 70x70x8mm</t>
  </si>
  <si>
    <t>-822727016</t>
  </si>
  <si>
    <t>15,0*1,05*0,00837*1,05</t>
  </si>
  <si>
    <t>12,0*1,06*0,00837*1,05</t>
  </si>
  <si>
    <t>205948430</t>
  </si>
  <si>
    <t>(4*5,00+4*3,44+3,40+6,23+6,78+6,46+6,79+5,31+6,61+0,69+5,38+5,15+0,70)*0,00457*1,05</t>
  </si>
  <si>
    <t>2048778788</t>
  </si>
  <si>
    <t>(8*5,00+8*3,44+2*3,40+2*6,23+2*6,78+2*6,46+2*6,80+2*5,30+2*6,37+0,41+2*5,37+2*4,92+0,43)*0,00377*1,05</t>
  </si>
  <si>
    <t>13522530_R</t>
  </si>
  <si>
    <t>ocel široká jakost S235JR 260x20mm</t>
  </si>
  <si>
    <t>-1155722514</t>
  </si>
  <si>
    <t>66*0,26*0,00816*1,05</t>
  </si>
  <si>
    <t>13611218</t>
  </si>
  <si>
    <t>plech ocelový hladký jakost S235JR tl 5mm tabule</t>
  </si>
  <si>
    <t>1059861748</t>
  </si>
  <si>
    <t xml:space="preserve">plech </t>
  </si>
  <si>
    <t>0,003*1,05</t>
  </si>
  <si>
    <t>99008329</t>
  </si>
  <si>
    <t>66,0*4</t>
  </si>
  <si>
    <t>1311666082</t>
  </si>
  <si>
    <t>16,9+16,9+11,0+10,0+11,0+11,0</t>
  </si>
  <si>
    <t>914511112</t>
  </si>
  <si>
    <t>Montáž sloupku dopravních značek délky do 3,5 m s betonovým základem a patkou D 60 mm</t>
  </si>
  <si>
    <t>-1930094580</t>
  </si>
  <si>
    <t>https://podminky.urs.cz/item/CS_URS_2025_02/914511112</t>
  </si>
  <si>
    <t>"nové sloupky DZ"2</t>
  </si>
  <si>
    <t>40445235</t>
  </si>
  <si>
    <t>sloupek pro dopravní značku Al D 60mm v 3,5m</t>
  </si>
  <si>
    <t>-1712580412</t>
  </si>
  <si>
    <t>915231112</t>
  </si>
  <si>
    <t>Vodorovné dopravní značení přechody pro chodce, šipky, symboly retroreflexní bílý plast</t>
  </si>
  <si>
    <t>-1852618614</t>
  </si>
  <si>
    <t>https://podminky.urs.cz/item/CS_URS_2025_02/915231112</t>
  </si>
  <si>
    <t xml:space="preserve">"Dle PD č.v. 005 Nátěr žlutočerné pruhy na NK mostu" 24,0 </t>
  </si>
  <si>
    <t>1782602458</t>
  </si>
  <si>
    <t>"dle PD č.v. 2.003 obruba dlažby"(22,2+12,1+14,5+27,0)*1,25</t>
  </si>
  <si>
    <t>59217072</t>
  </si>
  <si>
    <t>obrubník silniční betonový 1000x100x250mm</t>
  </si>
  <si>
    <t>-191561856</t>
  </si>
  <si>
    <t>94,75*1,03</t>
  </si>
  <si>
    <t>948411111</t>
  </si>
  <si>
    <t>Zřízení podpěrné skruže dočasné kovové z věží výšky do 10 m</t>
  </si>
  <si>
    <t>-296666388</t>
  </si>
  <si>
    <t>https://podminky.urs.cz/item/CS_URS_2025_02/948411111</t>
  </si>
  <si>
    <t>"podpěrné skruže pro provedení rozšíření nasazené desky"8,5*16,5*1,0*2</t>
  </si>
  <si>
    <t>948411211</t>
  </si>
  <si>
    <t>Odstranění podpěrné skruže dočasné kovové z věží výšky do 10 m</t>
  </si>
  <si>
    <t>1055630044</t>
  </si>
  <si>
    <t>https://podminky.urs.cz/item/CS_URS_2025_02/948411211</t>
  </si>
  <si>
    <t>-2040105463</t>
  </si>
  <si>
    <t>"montáž původního DZ na nové sloupy" 6</t>
  </si>
  <si>
    <t>-1583589791</t>
  </si>
  <si>
    <t>919121213</t>
  </si>
  <si>
    <t>Těsnění spár zálivkou za studena pro komůrky š 10 mm hl 25 mm bez těsnicího profilu</t>
  </si>
  <si>
    <t>-1373967976</t>
  </si>
  <si>
    <t>https://podminky.urs.cz/item/CS_URS_2025_02/919121213</t>
  </si>
  <si>
    <t>5+5</t>
  </si>
  <si>
    <t>919735112</t>
  </si>
  <si>
    <t>Řezání stávajícího živičného krytu hl přes 50 do 100 mm</t>
  </si>
  <si>
    <t>323785500</t>
  </si>
  <si>
    <t>https://podminky.urs.cz/item/CS_URS_2025_02/919735112</t>
  </si>
  <si>
    <t>-416602122</t>
  </si>
  <si>
    <t>"dil.spáry "25,0*0,4+17,0</t>
  </si>
  <si>
    <t>248447593</t>
  </si>
  <si>
    <t>756641201</t>
  </si>
  <si>
    <t>"ochrana prac. spáry, zesílení"33,0+2,0*4</t>
  </si>
  <si>
    <t>-1447597453</t>
  </si>
  <si>
    <t>985142112</t>
  </si>
  <si>
    <t>Vysekání spojovací hmoty ze spár zdiva hl do 40 mm dl přes 6 do 12 m/m2</t>
  </si>
  <si>
    <t>629628545</t>
  </si>
  <si>
    <t>Vysekání spojovací hmoty ze spár zdiva včetně vyčištění hloubky spáry do 40 mm délky spáry na 1 m2 upravované plochy přes 6 do 12 m</t>
  </si>
  <si>
    <t>https://podminky.urs.cz/item/CS_URS_2025_02/985142112</t>
  </si>
  <si>
    <t>"dle PD č.v. 2.003 sanace F" 471,44</t>
  </si>
  <si>
    <t>985231112</t>
  </si>
  <si>
    <t>Spárování zdiva aktivovanou maltou spára hl do 40 mm dl přes 6 do 12 m/m2</t>
  </si>
  <si>
    <t>26626832</t>
  </si>
  <si>
    <t>https://podminky.urs.cz/item/CS_URS_2025_02/985231112</t>
  </si>
  <si>
    <t>"dle PD sanace typ F" 471,44</t>
  </si>
  <si>
    <t>1680601407</t>
  </si>
  <si>
    <t>101</t>
  </si>
  <si>
    <t>559851545</t>
  </si>
  <si>
    <t xml:space="preserve">"injekt. trhlin povrchu klenby,  sanace D odhad množství" 10</t>
  </si>
  <si>
    <t>102</t>
  </si>
  <si>
    <t>-226783600</t>
  </si>
  <si>
    <t>"dle PD č.v.2.004 sanace A" 70*0,4</t>
  </si>
  <si>
    <t>103</t>
  </si>
  <si>
    <t>561520720</t>
  </si>
  <si>
    <t>"dle PD č.v. 2.004sanace B" 70,0*0,2</t>
  </si>
  <si>
    <t>104</t>
  </si>
  <si>
    <t>-1172041048</t>
  </si>
  <si>
    <t>"sanace C sjedn. stěrka"70,0</t>
  </si>
  <si>
    <t>105</t>
  </si>
  <si>
    <t>489653191</t>
  </si>
  <si>
    <t>"Sanace C"70,0</t>
  </si>
  <si>
    <t>106</t>
  </si>
  <si>
    <t>KUS</t>
  </si>
  <si>
    <t>-2121750825</t>
  </si>
  <si>
    <t>107</t>
  </si>
  <si>
    <t>-573341360</t>
  </si>
  <si>
    <t>"podél podpěrné skruže pro provedení říms"8,5*16,5*1,0*2</t>
  </si>
  <si>
    <t>-159738030</t>
  </si>
  <si>
    <t>280,5*30</t>
  </si>
  <si>
    <t>109</t>
  </si>
  <si>
    <t>-1249439037</t>
  </si>
  <si>
    <t>280,5</t>
  </si>
  <si>
    <t>110</t>
  </si>
  <si>
    <t>962021112</t>
  </si>
  <si>
    <t>Bourání mostních zdí a pilířů z kamene</t>
  </si>
  <si>
    <t>962041512</t>
  </si>
  <si>
    <t>https://podminky.urs.cz/item/CS_URS_2025_02/962021112</t>
  </si>
  <si>
    <t>"Dle PD č.v. 2.002 odbourání kam. čel mostu" (0,6*16)*2</t>
  </si>
  <si>
    <t>"Dle PD č.v. 2.002 odbourání kam svah. křídel" (1,4+1+1,2+0,9)*0,75</t>
  </si>
  <si>
    <t>111</t>
  </si>
  <si>
    <t>-190325039</t>
  </si>
  <si>
    <t>"Dle PD č.v. 2.001 stáv.římsa" 5,76</t>
  </si>
  <si>
    <t>112</t>
  </si>
  <si>
    <t>966075141</t>
  </si>
  <si>
    <t>Odstranění kovového zábradlí vcelku</t>
  </si>
  <si>
    <t>1541387811</t>
  </si>
  <si>
    <t>https://podminky.urs.cz/item/CS_URS_2025_02/966075141</t>
  </si>
  <si>
    <t>"Dle PD č.v. 2.601, odstranění zábradlí, vč. poplatku za likvidaci" 16+16</t>
  </si>
  <si>
    <t>113</t>
  </si>
  <si>
    <t>-868893611</t>
  </si>
  <si>
    <t>"dle PD č.v.1.001,2.003 otryskání povrchu vysokotlakým paprskem s mech. očištěním"471,44</t>
  </si>
  <si>
    <t>114</t>
  </si>
  <si>
    <t>673910788</t>
  </si>
  <si>
    <t>"dle PD č.v. 2.003 před a po přespárování" 471,44*2</t>
  </si>
  <si>
    <t>"dle PD č.v. 2.003 bet. části"70,0</t>
  </si>
  <si>
    <t>115</t>
  </si>
  <si>
    <t>584528118</t>
  </si>
  <si>
    <t>3,232</t>
  </si>
  <si>
    <t>116</t>
  </si>
  <si>
    <t>-812717277</t>
  </si>
  <si>
    <t>"železobeton" 5,76"m3"*2,4"t/m3</t>
  </si>
  <si>
    <t>117</t>
  </si>
  <si>
    <t>997013873</t>
  </si>
  <si>
    <t>1295861750</t>
  </si>
  <si>
    <t>https://podminky.urs.cz/item/CS_URS_2025_02/997013873</t>
  </si>
  <si>
    <t>"kámen" (22,575)*2,49</t>
  </si>
  <si>
    <t>118</t>
  </si>
  <si>
    <t>997013875</t>
  </si>
  <si>
    <t>Poplatek za uložení stavebního odpadu na recyklační skládce (skládkovné) asfaltového bez obsahu dehtu zatříděného do Katalogu odpadů pod kódem 17 03 02</t>
  </si>
  <si>
    <t>-928506512</t>
  </si>
  <si>
    <t>https://podminky.urs.cz/item/CS_URS_2025_02/997013875</t>
  </si>
  <si>
    <t>"asfaltobet. recyklát, frézovaný" 5,75</t>
  </si>
  <si>
    <t>119</t>
  </si>
  <si>
    <t>-1747699817</t>
  </si>
  <si>
    <t>"železobeton pol. 963051111" 25,76*2,4"t/m3"</t>
  </si>
  <si>
    <t>"kámen pol. 963051112" 22,575*2,49"t/m3"</t>
  </si>
  <si>
    <t>"asf. recyklát pol. 113154513" 5,75</t>
  </si>
  <si>
    <t>"abrazivo"3,232</t>
  </si>
  <si>
    <t>Vodorovná doprava suti nebo vybouraných hmot suti se složením a hrubým urovnáním, na vzdálenost Příplatek k ceně za každý další i započatý 1 km přes 1 km</t>
  </si>
  <si>
    <t>-260347391</t>
  </si>
  <si>
    <t>127,018"t"*49"km (uvažovaná vzdálenost 50 km)"</t>
  </si>
  <si>
    <t>121</t>
  </si>
  <si>
    <t>1186464625</t>
  </si>
  <si>
    <t>123,786+3,232</t>
  </si>
  <si>
    <t>122</t>
  </si>
  <si>
    <t>R015150.907</t>
  </si>
  <si>
    <t>POPLATKY ZA LIKVIDACI ODPADŮ NEKONTAMINOVANÝCH - 17 05 08 ŠTĚRK Z KOLEJIŠTĚ (ODPAD PO RECYKLACI) VČ. DOPRAVY NA SKLÁDKU A MANIPULACE			</t>
  </si>
  <si>
    <t>1483963574</t>
  </si>
  <si>
    <t>"dle pol. 512531111"261,0*2,1</t>
  </si>
  <si>
    <t>123</t>
  </si>
  <si>
    <t>-1470613515</t>
  </si>
  <si>
    <t>124</t>
  </si>
  <si>
    <t>Provedení izolace proti zemní vlhkosti natěradly a tmely za studena na ploše svislé S nátěrem penetračním</t>
  </si>
  <si>
    <t>-574851051</t>
  </si>
  <si>
    <t>"dle PD č.v. 2.004 ALP" 148,5+27,1+22,2+6,6+15,6</t>
  </si>
  <si>
    <t>125</t>
  </si>
  <si>
    <t>345168449</t>
  </si>
  <si>
    <t>220,0*0,00034 "Přepočtené koeficientem množství</t>
  </si>
  <si>
    <t>126</t>
  </si>
  <si>
    <t>Provedení izolace proti zemní vlhkosti natěradly a tmely za studena na ploše svislé S nátěrem lakem asfaltovým</t>
  </si>
  <si>
    <t>-2060468808</t>
  </si>
  <si>
    <t xml:space="preserve">"dle PD č.v. 2.004 ALN 2x"220,0*2 </t>
  </si>
  <si>
    <t>127</t>
  </si>
  <si>
    <t>1026676985</t>
  </si>
  <si>
    <t>440,0*0,00041 "Přepočtené koeficientem množství</t>
  </si>
  <si>
    <t>128</t>
  </si>
  <si>
    <t>711142559</t>
  </si>
  <si>
    <t>Provedení izolace proti zemní vlhkosti pásy přitavením svislé NAIP</t>
  </si>
  <si>
    <t>-1221459194</t>
  </si>
  <si>
    <t>https://podminky.urs.cz/item/CS_URS_2025_02/711142559</t>
  </si>
  <si>
    <t>"SVI č.1"148,5</t>
  </si>
  <si>
    <t>"SVI č.2" 12,7+14,4</t>
  </si>
  <si>
    <t>"SVI č. 2"22,2+6,6</t>
  </si>
  <si>
    <t>"SVI č. 3"15,6</t>
  </si>
  <si>
    <t>"SVI č. 1 přetažení NAIP" 10,8</t>
  </si>
  <si>
    <t>62836109_R</t>
  </si>
  <si>
    <t>SVI - izolační pás asfaltový, modifikovaný s integrovanou měkkou ochranou, schválený pro použití u SŽ</t>
  </si>
  <si>
    <t>-870229782</t>
  </si>
  <si>
    <t>230,8*1,05</t>
  </si>
  <si>
    <t>711472053</t>
  </si>
  <si>
    <t>Provedení svislé izolace proti tlakové vodě termoplasty volně položenou fólií z nízkolehčeného PE</t>
  </si>
  <si>
    <t>-207766179</t>
  </si>
  <si>
    <t>https://podminky.urs.cz/item/CS_URS_2025_02/711472053</t>
  </si>
  <si>
    <t>"Dle PD, SVI č. 1" 148,5+6,6</t>
  </si>
  <si>
    <t>131</t>
  </si>
  <si>
    <t>28323053</t>
  </si>
  <si>
    <t>fólie PE (500 kg/m3) separační podlahová oddělující tepelnou izolaci tl 0,6mm</t>
  </si>
  <si>
    <t>-1047189171</t>
  </si>
  <si>
    <t>155,1*1,05</t>
  </si>
  <si>
    <t>132</t>
  </si>
  <si>
    <t>711491177</t>
  </si>
  <si>
    <t>Připevnění doplňků izolace proti vodě nerezovou lištou</t>
  </si>
  <si>
    <t>-809301965</t>
  </si>
  <si>
    <t>Provedení doplňků izolace proti vodě textilií připevnění izolace nerezovou lištou</t>
  </si>
  <si>
    <t>https://podminky.urs.cz/item/CS_URS_2025_02/711491177</t>
  </si>
  <si>
    <t>133</t>
  </si>
  <si>
    <t>13756650_R</t>
  </si>
  <si>
    <t>pásnice nerezová 4/40, - (kotvení izolace), jakost W. - Nr.1.4301</t>
  </si>
  <si>
    <t>2029970849</t>
  </si>
  <si>
    <t>43,60*1,02 "Přepočtené koeficientem množství</t>
  </si>
  <si>
    <t>134</t>
  </si>
  <si>
    <t>31141010_R</t>
  </si>
  <si>
    <t>vrut nerezový se šestihrannou hlavou 8 x 60 mm, včetně hmoždinky</t>
  </si>
  <si>
    <t>1689646983</t>
  </si>
  <si>
    <t>rozteč vrutů pro uchycení izolace ( 300 mm )</t>
  </si>
  <si>
    <t>"43,60/0,3"145,0</t>
  </si>
  <si>
    <t>135</t>
  </si>
  <si>
    <t>711672051</t>
  </si>
  <si>
    <t>Provedení mezilehlé hydroizolace podchodů volně položenou fólií PVC</t>
  </si>
  <si>
    <t>-187714566</t>
  </si>
  <si>
    <t>https://podminky.urs.cz/item/CS_URS_2025_02/711672051</t>
  </si>
  <si>
    <t>"SVI č. 5 mezileh. izolace" (9,5+11,8)*9,0*1,0</t>
  </si>
  <si>
    <t>136</t>
  </si>
  <si>
    <t>283230078_R</t>
  </si>
  <si>
    <t>Zemní hydroizolační fólie M-FOIL PVC BASIC tl. 2,0 mm</t>
  </si>
  <si>
    <t>-342197917</t>
  </si>
  <si>
    <t>191,7*1,05</t>
  </si>
  <si>
    <t>137</t>
  </si>
  <si>
    <t>2110060406</t>
  </si>
  <si>
    <t>"SVI č. 3, geotextile 500g/m2 "15,6</t>
  </si>
  <si>
    <t xml:space="preserve">"SVI č. 5 ochrana folie oboustranně geotextile 500g/m2" (9,5+11,8)*9,0*2*1,05 </t>
  </si>
  <si>
    <t xml:space="preserve">"SVI č. 1 tvrdá ochrana deska, geotextili 300 g/m2" 9,0*16,50 </t>
  </si>
  <si>
    <t>"SVI č. 2" 27,1+22,2+6,6</t>
  </si>
  <si>
    <t>"SVI č. 2.1" 12,7+14,4</t>
  </si>
  <si>
    <t>1470278569</t>
  </si>
  <si>
    <t>(15,6+402,51)*1,2</t>
  </si>
  <si>
    <t>139</t>
  </si>
  <si>
    <t>69311068</t>
  </si>
  <si>
    <t>geotextilie netkaná separační, ochranná, filtrační, drenážní PP 300g/m2</t>
  </si>
  <si>
    <t>-1602619290</t>
  </si>
  <si>
    <t>(148,5+55,9+27,1)*1,2</t>
  </si>
  <si>
    <t>Přesun hmot pro izolace proti vodě, vlhkosti a plynům stanovený z hmotnosti přesunovaného materiálu vodorovná dopravní vzdálenost do 50 m v objektech výšky do 6</t>
  </si>
  <si>
    <t>-940779871</t>
  </si>
  <si>
    <t>713</t>
  </si>
  <si>
    <t>Izolace tepelné</t>
  </si>
  <si>
    <t>141</t>
  </si>
  <si>
    <t>713123111</t>
  </si>
  <si>
    <t>Montáž tepelné izolace z XPS tepelně izolačního systému základové desky vodorovně 1 vrstva do 100 mm</t>
  </si>
  <si>
    <t>-896634611</t>
  </si>
  <si>
    <t>https://podminky.urs.cz/item/CS_URS_2025_02/713123111</t>
  </si>
  <si>
    <t>"SVI č. 3 XPS 50 mm"15,6</t>
  </si>
  <si>
    <t>142</t>
  </si>
  <si>
    <t>28376440</t>
  </si>
  <si>
    <t>deska XPS hrana rovná a strukturovaný povrch 300kPA λ=0,035 tl 50mm</t>
  </si>
  <si>
    <t>-1785625890</t>
  </si>
  <si>
    <t>15,6*1,05</t>
  </si>
  <si>
    <t>998713101</t>
  </si>
  <si>
    <t>Přesun hmot tonážní pro izolace tepelné v objektech v do 6 m</t>
  </si>
  <si>
    <t>-1559914390</t>
  </si>
  <si>
    <t>Přesun hmot pro izolace tepelné stanovený z hmotnosti přesunovaného materiálu vodorovná dopravní vzdálenost do 50 m s užitím mechanizace v objektech výšky do 6 m</t>
  </si>
  <si>
    <t>https://podminky.urs.cz/item/CS_URS_2025_02/998713101</t>
  </si>
  <si>
    <t>767</t>
  </si>
  <si>
    <t>Konstrukce zámečnické</t>
  </si>
  <si>
    <t>767221005_R</t>
  </si>
  <si>
    <t>Montáž zábradlí z kompozitů kotvených do kompozitu</t>
  </si>
  <si>
    <t>-1530606169</t>
  </si>
  <si>
    <t>"dle PD č.v. 2.401 výplň GFRP,"17,0+17,0</t>
  </si>
  <si>
    <t>145</t>
  </si>
  <si>
    <t>63126011</t>
  </si>
  <si>
    <t>rošt kompozitní pochozí skládaný 15x23/25mm A15</t>
  </si>
  <si>
    <t>39059482</t>
  </si>
  <si>
    <t>rošt kompozitní výplň mezi prostřední a spodní příčlí</t>
  </si>
  <si>
    <t>0,60*15,90*2</t>
  </si>
  <si>
    <t>767591021</t>
  </si>
  <si>
    <t>Příplatek k montáži podlahového kompozitního roštu za zkrácení a úpravu</t>
  </si>
  <si>
    <t>-1892791420</t>
  </si>
  <si>
    <t>Montáž výrobků z kompozitů podlah nebo podest Příplatek k cenám za zkrácení a úpravu roštu</t>
  </si>
  <si>
    <t>https://podminky.urs.cz/item/CS_URS_2025_02/767591021</t>
  </si>
  <si>
    <t>krácení</t>
  </si>
  <si>
    <t>0,60*11,0*2</t>
  </si>
  <si>
    <t>147</t>
  </si>
  <si>
    <t>998767101</t>
  </si>
  <si>
    <t>Přesun hmot tonážní pro zámečnické konstrukce v objektech v do 6 m</t>
  </si>
  <si>
    <t>-563001159</t>
  </si>
  <si>
    <t>Přesun hmot pro zámečnické konstrukce stanovený z hmotnosti přesunovaného materiálu vodorovná dopravní vzdálenost do 50 m základní v objektech výšky do 6 m</t>
  </si>
  <si>
    <t>https://podminky.urs.cz/item/CS_URS_2025_02/998767101</t>
  </si>
  <si>
    <t>0,067</t>
  </si>
  <si>
    <t>148</t>
  </si>
  <si>
    <t>382559668</t>
  </si>
  <si>
    <t>80,80</t>
  </si>
  <si>
    <t>149</t>
  </si>
  <si>
    <t>1222445630</t>
  </si>
  <si>
    <t>80,80*0,040</t>
  </si>
  <si>
    <t>150</t>
  </si>
  <si>
    <t>-203225230</t>
  </si>
  <si>
    <t>151</t>
  </si>
  <si>
    <t>576564099</t>
  </si>
  <si>
    <t>152</t>
  </si>
  <si>
    <t>528659130</t>
  </si>
  <si>
    <t>153</t>
  </si>
  <si>
    <t>-1864294849</t>
  </si>
  <si>
    <t>80,80*0,15</t>
  </si>
  <si>
    <t>154</t>
  </si>
  <si>
    <t>-12190197</t>
  </si>
  <si>
    <t>(80,80*3+12,120)*0,30</t>
  </si>
  <si>
    <t>155</t>
  </si>
  <si>
    <t>1637384595</t>
  </si>
  <si>
    <t>3,308</t>
  </si>
  <si>
    <t>SO141.13.02 - Valašská Polanka - Vsetín, most v km 30.084</t>
  </si>
  <si>
    <t xml:space="preserve">    2 - Základy a zvláštní zakládání</t>
  </si>
  <si>
    <t xml:space="preserve">    997 - Přesun sutě</t>
  </si>
  <si>
    <t>113151111</t>
  </si>
  <si>
    <t>Rozebrání zpevněných ploch ze silničních dílců</t>
  </si>
  <si>
    <t>1348522591</t>
  </si>
  <si>
    <t>Rozebírání zpevněných ploch s přemístěním na skládku na vzdálenost do 20 m nebo s naložením na dopravní prostředek ze silničních panelů</t>
  </si>
  <si>
    <t>https://podminky.urs.cz/item/CS_URS_2025_02/113151111</t>
  </si>
  <si>
    <t>"Dle PD č.v.2.602, odstranění plochy, ŽB panely budou ponechány zhotoviteli pro další použití" 135</t>
  </si>
  <si>
    <t>113152112</t>
  </si>
  <si>
    <t>Odstranění podkladů zpevněných ploch z kameniva drceného</t>
  </si>
  <si>
    <t>-1682220046</t>
  </si>
  <si>
    <t>Odstranění podkladů zpevněných ploch s přemístěním na skládku na vzdálenost do 20 m nebo s naložením na dopravní prostředek z kameniva drceného</t>
  </si>
  <si>
    <t>https://podminky.urs.cz/item/CS_URS_2025_02/113152112</t>
  </si>
  <si>
    <t>"odstranění obsypu proviz. trub" 46,0</t>
  </si>
  <si>
    <t>-1233527949</t>
  </si>
  <si>
    <t>Frézování živičného podkladu nebo krytu s naložením hmot na dopravní prostředek plochy do 500 m2 pruhu šířky do 0,5 m, tloušťky vrstvy 50 mm</t>
  </si>
  <si>
    <t xml:space="preserve">"dle PD čv. 2.602 oprava krytu MK" 100,0 </t>
  </si>
  <si>
    <t>115001106</t>
  </si>
  <si>
    <t>Převedení vody potrubím DN přes 600 do 900</t>
  </si>
  <si>
    <t>-1659799521</t>
  </si>
  <si>
    <t>Převedení vody potrubím průměru DN přes 600 do 900</t>
  </si>
  <si>
    <t>https://podminky.urs.cz/item/CS_URS_2025_02/115001106</t>
  </si>
  <si>
    <t>"dle č. v. 2.602, vč. materiálu a likvidace potrubí" 3*25,0</t>
  </si>
  <si>
    <t>115101201</t>
  </si>
  <si>
    <t>Čerpání vody na dopravní výšku do 10 m průměrný přítok do 500 l/min</t>
  </si>
  <si>
    <t>782342461</t>
  </si>
  <si>
    <t>Čerpání vody na dopravní výšku do 10 m s uvažovaným průměrným přítokem do 500 l/min</t>
  </si>
  <si>
    <t>https://podminky.urs.cz/item/CS_URS_2025_02/115101201</t>
  </si>
  <si>
    <t>"potenciální čerpání vody" 10"dny"*8"h</t>
  </si>
  <si>
    <t>115101301</t>
  </si>
  <si>
    <t>Pohotovost čerpací soupravy pro dopravní výšku do 10 m přítok do 500 l/min</t>
  </si>
  <si>
    <t>den</t>
  </si>
  <si>
    <t>777991285</t>
  </si>
  <si>
    <t>Pohotovost záložní čerpací soupravy pro dopravní výšku do 10 m s uvažovaným průměrným přítokem do 500 l/min</t>
  </si>
  <si>
    <t>https://podminky.urs.cz/item/CS_URS_2025_02/115101301</t>
  </si>
  <si>
    <t>20"dní</t>
  </si>
  <si>
    <t>1287986815</t>
  </si>
  <si>
    <t>"dle PD č.v. 2.004, podél křídel" 300</t>
  </si>
  <si>
    <t>231950093</t>
  </si>
  <si>
    <t>Odkopávky a prokopávky nezapažené pro spodní stavbu železnic strojně v hornině třídy těžitelnosti I skupiny 3 přes 100 do 1 000 m3</t>
  </si>
  <si>
    <t>"dle PD č.v. 2.101, etapa 1" 219,74</t>
  </si>
  <si>
    <t>"etapa 2, vč. kolej. lože" 9,1*6,2+10,3*4,3+8,7*5,7+9,9*4,2</t>
  </si>
  <si>
    <t>"dlažba v korytě" 46,6</t>
  </si>
  <si>
    <t>"dlažba v místě mostu" 134,2*0,25</t>
  </si>
  <si>
    <t>Osazení zápor ocelových dl do 8 m</t>
  </si>
  <si>
    <t>-1935405293</t>
  </si>
  <si>
    <t>Osazení ocelových zápor pro pažení hloubených vykopávek do předem provedených vrtů se zabetonováním spodního konce, s případným obsypem zápory pískem délky od 0 do 8 m</t>
  </si>
  <si>
    <t>"dle PD č.v.601 zápory HEB 160"18*6,0+16*4,0+4*1,50</t>
  </si>
  <si>
    <t>-1078796069</t>
  </si>
  <si>
    <t>Vytažení ocelových zápor pro pažení délky od 0 do 8 m</t>
  </si>
  <si>
    <t>"dle PD č.v.601 vytažení nezabet. zápor HEB 160"16*4,0+4*1,50</t>
  </si>
  <si>
    <t>151712111</t>
  </si>
  <si>
    <t>Převázka ocelová zdvojená pro kotvení záporového pažení</t>
  </si>
  <si>
    <t>2018393763</t>
  </si>
  <si>
    <t>Převázka ocelová pro ukotvení záporového pažení pro jakoukoliv délku převázky zdvojená</t>
  </si>
  <si>
    <t>https://podminky.urs.cz/item/CS_URS_2025_02/151712111</t>
  </si>
  <si>
    <t>"dle PD č.v.601"6*6,0+8*1,0+2*2,0+2*4,0</t>
  </si>
  <si>
    <t>13010822</t>
  </si>
  <si>
    <t>ocel profilová jakost S235JR (11 375) průřez U (UPN) 160</t>
  </si>
  <si>
    <t>-1935075122</t>
  </si>
  <si>
    <t>"dle PD č.v.601 převázka"(0,677+0,150+0,075+0,150)*1,10</t>
  </si>
  <si>
    <t>151712121</t>
  </si>
  <si>
    <t>Odstranění ocelové převázky zdvojené pro kotvení záporového pažení</t>
  </si>
  <si>
    <t>401276158</t>
  </si>
  <si>
    <t>Odstranění ocelové převázky pro ukotvení záporového pažení jakékoliv délky převázky zdvojené</t>
  </si>
  <si>
    <t>https://podminky.urs.cz/item/CS_URS_2025_02/151712121</t>
  </si>
  <si>
    <t>56,0</t>
  </si>
  <si>
    <t>Zřízení pažení do ocelových zápor hl výkopu do 4 m s jeho následným odstraněním</t>
  </si>
  <si>
    <t>488511148</t>
  </si>
  <si>
    <t>Pažení do ocelových zápor bez ohledu na druh pažin, s odstraněním pažení, hloubky výkopu do 4 m</t>
  </si>
  <si>
    <t>"dle PD č.v. 2.601, dle výkazu materiálu"26,7+25,9</t>
  </si>
  <si>
    <t>15920311</t>
  </si>
  <si>
    <t>štětovnice ocelová Illn</t>
  </si>
  <si>
    <t>-51751072</t>
  </si>
  <si>
    <t>"dle PD č.v. 601 protikus vč. koef. opotřebení 0,5" 5,971*1,10*0,5</t>
  </si>
  <si>
    <t>"dle PD č.v. 601 pažení v místě NK vč. koef. opotřebení 0,5" 0,746*1,10*0,5</t>
  </si>
  <si>
    <t>153111114</t>
  </si>
  <si>
    <t>Příčné řezání ocelových zaberaněných štětovnic z terénu</t>
  </si>
  <si>
    <t>-1355952511</t>
  </si>
  <si>
    <t>Úprava ocelových štětovnic pro štětové stěny řezání z terénu, štětovnic zaberaněných příčné</t>
  </si>
  <si>
    <t>https://podminky.urs.cz/item/CS_URS_2025_02/153111114</t>
  </si>
  <si>
    <t>"dle PD č.v.601 řezání zápor HEB 160" 18</t>
  </si>
  <si>
    <t>153112115</t>
  </si>
  <si>
    <t>Nastražení ocelových štětovnic dl do 10 m ve stísněných podmínkách z terénu</t>
  </si>
  <si>
    <t>1005201658</t>
  </si>
  <si>
    <t>Zřízení beraněných stěn z ocelových štětovnic z terénu nastražení štětovnic ve stísněných podmínkách, délky do 10 m</t>
  </si>
  <si>
    <t>https://podminky.urs.cz/item/CS_URS_2025_02/153112115</t>
  </si>
  <si>
    <t>"dle PD č.v. 2.601 pol.04.1"12*0,5</t>
  </si>
  <si>
    <t>153112122</t>
  </si>
  <si>
    <t>Zaberanění ocelových štětovnic na dl do 8 m ve standardních podmínkách z terénu</t>
  </si>
  <si>
    <t>349729317</t>
  </si>
  <si>
    <t>Zřízení beraněných stěn z ocelových štětovnic z terénu zaberanění štětovnic ve standardních podmínkách, délky do 8 m</t>
  </si>
  <si>
    <t>https://podminky.urs.cz/item/CS_URS_2025_02/153112122</t>
  </si>
  <si>
    <t>"dle PD č.v. 2.601 pol.03.1"3,2*4,0*4</t>
  </si>
  <si>
    <t>153113112</t>
  </si>
  <si>
    <t>Vytažení ocelových štětovnic dl do 12 m zaberaněných do hl 8 m z terénu ve standardnich podmínkách</t>
  </si>
  <si>
    <t>-1063701322</t>
  </si>
  <si>
    <t>Vytažení stěn z ocelových štětovnic zaberaněných z terénu délky do 12 m ve standardních podmínkách, zaberaněných na hloubku do 8 m</t>
  </si>
  <si>
    <t>https://podminky.urs.cz/item/CS_URS_2025_02/153113112</t>
  </si>
  <si>
    <t>51,2</t>
  </si>
  <si>
    <t>153115111</t>
  </si>
  <si>
    <t>Odstranění stěn v do 1,5 m z ocelových štětovnic nasazených mezi zaberaněné piloty z terénu</t>
  </si>
  <si>
    <t>1059101753</t>
  </si>
  <si>
    <t>Odstranění štětových stěn z ocelových štětovnic, válcovaných tyčí nebo kolejnic nasazených na skalnaté hornině nebo na konstrukci mezi zaberaněnými vodícími pilotami z terénu, výšky do 1,5 m</t>
  </si>
  <si>
    <t>https://podminky.urs.cz/item/CS_URS_2025_02/153115111</t>
  </si>
  <si>
    <t>153851132</t>
  </si>
  <si>
    <t>Ztužující ocelová táhla D přes 20 do 28 mm</t>
  </si>
  <si>
    <t>1777401949</t>
  </si>
  <si>
    <t>Ztužující táhla z oceli průměru přes 20 do 28 mm</t>
  </si>
  <si>
    <t>https://podminky.urs.cz/item/CS_URS_2025_02/153851132</t>
  </si>
  <si>
    <t>"dle PD č.v.601 táhla vč. vrtání"22*4,0+12*4,5+2*5,0+28*5,0+8*5,5</t>
  </si>
  <si>
    <t>378885384</t>
  </si>
  <si>
    <t>491,77-163,08</t>
  </si>
  <si>
    <t>-1315738137</t>
  </si>
  <si>
    <t>328,69*49</t>
  </si>
  <si>
    <t>-494702782</t>
  </si>
  <si>
    <t>328,69</t>
  </si>
  <si>
    <t>-1342195069</t>
  </si>
  <si>
    <t>Hutnění zeminy pro spodní stavbu železnic tloušťky vrstvy do 20 cm</t>
  </si>
  <si>
    <t>"dle PD dno výkopu" 4*70,0</t>
  </si>
  <si>
    <t>-702830395</t>
  </si>
  <si>
    <t xml:space="preserve">"dle PD č.v. 2.004,  dle PD zpětný zásyp (zeminou) - mimo ornici" 18,6*1,8+22,2*2,1+23,4*2,1+18,8*1,8</t>
  </si>
  <si>
    <t>171153101</t>
  </si>
  <si>
    <t>Zemní hrázky melioračních kanálů z horniny třídy těžitelnosti I a II skupiny 1 až 4</t>
  </si>
  <si>
    <t>2033061984</t>
  </si>
  <si>
    <t>Zemní hrázky přívodních a odpadních melioračních kanálů zhutňované po vrstvách tloušťky 200 mm s přemístěním sypaniny do 20 m nebo s jejím přehozením do 3 m z hornin třídy těžitelnosti I a II, skupiny 1 až 4</t>
  </si>
  <si>
    <t>https://podminky.urs.cz/item/CS_URS_2025_02/171153101</t>
  </si>
  <si>
    <t>"Dle PD č.v.2.601 hrázka nad vtokem, vč. odstranění po dokončení" 16,0</t>
  </si>
  <si>
    <t>141995190</t>
  </si>
  <si>
    <t>328,69*2,1</t>
  </si>
  <si>
    <t>1574911551</t>
  </si>
  <si>
    <t>175112101</t>
  </si>
  <si>
    <t>Obsypání potrubí při překopech inženýrských sítí ručně objem do 10 m3</t>
  </si>
  <si>
    <t>1381708177</t>
  </si>
  <si>
    <t>Obsypání potrubí při překopech inženýrských sítí ručně objemu do 10 m3 sypaninou z vhodných horniny třídy těžitelnosti I a II, skupiny 1 až 4 nebo materiálem připraveným podél výkopu ve vzdálenosti do 3 m od jeho kraje pro jakoukoliv hloubku výkopu a míru zhutnění bez prohození sypaniny</t>
  </si>
  <si>
    <t>https://podminky.urs.cz/item/CS_URS_2025_02/175112101</t>
  </si>
  <si>
    <t>"dle PD č.v.2.602 zásyp zatrubnění ŠD" 23,0*4,0*0,5</t>
  </si>
  <si>
    <t>58344171</t>
  </si>
  <si>
    <t>štěrkodrť frakce 0/32</t>
  </si>
  <si>
    <t>1036062828</t>
  </si>
  <si>
    <t>46*2,05</t>
  </si>
  <si>
    <t>2145697455</t>
  </si>
  <si>
    <t>"podél křídel" 250,0</t>
  </si>
  <si>
    <t>217736605</t>
  </si>
  <si>
    <t>250,0*0,03</t>
  </si>
  <si>
    <t>40787339</t>
  </si>
  <si>
    <t>"dle PD č.v. 2.003 úprava pod ornicí "250,0</t>
  </si>
  <si>
    <t>-791564092</t>
  </si>
  <si>
    <t>440721475</t>
  </si>
  <si>
    <t>"ornice z místních zdrojů, vč. dopravy na stavbu" 250,0*0,15*1,9</t>
  </si>
  <si>
    <t>-631747641</t>
  </si>
  <si>
    <t>Odstranění kolejového lože s přehozením materiálu na vzdálenost do 3 m s naložením na dopravní prostředek z kameniva (drceného nebo štěrkopísku) po rozebrání koleje nebo kolejového rozvětvení</t>
  </si>
  <si>
    <t>"dle PD č.v. 2.003 odstranění štěrk. lože v rozsahu ZKPP"5,0*50,0</t>
  </si>
  <si>
    <t>427572868</t>
  </si>
  <si>
    <t>Montáž kabelového žlabu šířky přes 150 do 250 mm</t>
  </si>
  <si>
    <t>22,0</t>
  </si>
  <si>
    <t>59213011_R</t>
  </si>
  <si>
    <t>-963460880</t>
  </si>
  <si>
    <t>2043850398</t>
  </si>
  <si>
    <t>Základy a zvláštní zakládání</t>
  </si>
  <si>
    <t>-1431722909</t>
  </si>
  <si>
    <t>Výplň kamenivem do rýh odvodňovacích žeber nebo trativodů bez zhutnění, s úpravou povrchu výplně kamenivem hrubým drceným frakce 16 až 63 mm</t>
  </si>
  <si>
    <t>"dle PD č.v.004, 005 obsyp drenážního potrubí, štěrk fr. 16-32" (18,0+18,0)*(0,40+0,80)*0,5*0,45</t>
  </si>
  <si>
    <t>"protierozní pohoz"2,0</t>
  </si>
  <si>
    <t>213141111</t>
  </si>
  <si>
    <t>Zřízení vrstvy z geotextilie v rovině nebo ve sklonu do 1:5 š do 3 m</t>
  </si>
  <si>
    <t>1386192584</t>
  </si>
  <si>
    <t>Zřízení vrstvy z geotextilie filtrační, separační, odvodňovací, ochranné, výztužné nebo protierozní v rovině nebo ve sklonu do 1:5, šířky do 3 m</t>
  </si>
  <si>
    <t>https://podminky.urs.cz/item/CS_URS_2025_02/213141111</t>
  </si>
  <si>
    <t>"dle PD č.v. 2.602 pod provizorní komunikaci"150,0*2</t>
  </si>
  <si>
    <t>137727740</t>
  </si>
  <si>
    <t>300,0*1,05</t>
  </si>
  <si>
    <t>270001123</t>
  </si>
  <si>
    <t>Vytvoření prostupu průřezu přes 0,05 do 0,1 m2 v monolitických betonových základech tl přes 1 do 1,5 m osazením vložek z trub, dílců, tvarovek do bednění</t>
  </si>
  <si>
    <t>1039453903</t>
  </si>
  <si>
    <t>Vytvoření prostupů v základových konstrukcích z monolitického betonu nebo železobetonu osazením trub, prefabrikovaných dílců, dutinových tvarovek, apod., do bednění vnější průřezové plochy přes 0,05 do 0,1 m2, tloušťky zdi přes 1,0 do 1,5 m</t>
  </si>
  <si>
    <t>https://podminky.urs.cz/item/CS_URS_2025_02/270001123</t>
  </si>
  <si>
    <t>"prostupy pro drenáž" 4</t>
  </si>
  <si>
    <t>28611216</t>
  </si>
  <si>
    <t>trubka kanalizační PVC-U plnostěnná jednovrstvá DN 315x3000mm SN8</t>
  </si>
  <si>
    <t>176589104</t>
  </si>
  <si>
    <t>4*2,5</t>
  </si>
  <si>
    <t>212532111</t>
  </si>
  <si>
    <t>Lože pro trativody z kameniva hrubého drceného</t>
  </si>
  <si>
    <t>-771436192</t>
  </si>
  <si>
    <t>https://podminky.urs.cz/item/CS_URS_2025_02/212532111</t>
  </si>
  <si>
    <t>"Dle PD č.v. 2.004, 005, drenážní vrstva, kamenná rovnanina"1,8*9,25+1,8*9,25</t>
  </si>
  <si>
    <t>211971122</t>
  </si>
  <si>
    <t>Zřízení opláštění žeber nebo trativodů geotextilií v rýze nebo zářezu přes 1:2 š přes 2,5 m</t>
  </si>
  <si>
    <t>-298498530</t>
  </si>
  <si>
    <t>Zřízení opláštění výplně z geotextilie odvodňovacích žeber nebo trativodů v rýze nebo zářezu se stěnami svislými nebo šikmými o sklonu přes 1:2 při rozvinuté šířce opláštění přes 2,5 m</t>
  </si>
  <si>
    <t>https://podminky.urs.cz/item/CS_URS_2025_02/211971122</t>
  </si>
  <si>
    <t>"dle č. v. 2.004 protierozní pohoz" 2*(1,0+4*1,0)*1,2</t>
  </si>
  <si>
    <t>69311089</t>
  </si>
  <si>
    <t>geotextilie netkaná separační, ochranná, filtrační, drenážní PES 600g/m2</t>
  </si>
  <si>
    <t>-2084995360</t>
  </si>
  <si>
    <t>212312111</t>
  </si>
  <si>
    <t>Lože pro trativody z betonu prostého</t>
  </si>
  <si>
    <t>200010858</t>
  </si>
  <si>
    <t>https://podminky.urs.cz/item/CS_URS_2025_02/212312111</t>
  </si>
  <si>
    <t>"dle PD č.v. 2.004,005 vyrovnávací a spádový beton pod drenáž" 1,2*9,95+1,2*9,5</t>
  </si>
  <si>
    <t>212792212</t>
  </si>
  <si>
    <t>Odvodnění mostní opěry - drenážní flexibilní plastové potrubí DN 160</t>
  </si>
  <si>
    <t>-2133693485</t>
  </si>
  <si>
    <t>Odvodnění mostní opěry z plastových trub drenážní potrubí flexibilní DN 160</t>
  </si>
  <si>
    <t>https://podminky.urs.cz/item/CS_URS_2025_02/212792212</t>
  </si>
  <si>
    <t>(18,0+18,05)*1,05</t>
  </si>
  <si>
    <t>224311114</t>
  </si>
  <si>
    <t>Vrty maloprofilové D přes 93 do 156 mm úklon do 45° hl 0 až 25 m hornina III a IV</t>
  </si>
  <si>
    <t>-500062382</t>
  </si>
  <si>
    <t>Maloprofilové vrty průběžným sacím vrtáním průměru přes 93 do 156 mm do úklonu 45° v hl 0 až 25 m v hornině tř. III a IV</t>
  </si>
  <si>
    <t>https://podminky.urs.cz/item/CS_URS_2025_02/224311114</t>
  </si>
  <si>
    <t>"vrty pro MP"4*2*6,0</t>
  </si>
  <si>
    <t>-2021036888</t>
  </si>
  <si>
    <t>Velkoprofilové vrty náběrovým vrtáním svislé zapažené ocelovými pažnicemi průměru přes 400 do 450 mm, v hl od 0 do 10 m v hornině tř. III</t>
  </si>
  <si>
    <t>"dle PD č.v.601 vrtání pro zápory HEB 160"18*6,0+16*4,0+4*1,50</t>
  </si>
  <si>
    <t>13010976</t>
  </si>
  <si>
    <t>ocel profilová jakost S235JR (11 375) průřez HEB 160</t>
  </si>
  <si>
    <t>1264505561</t>
  </si>
  <si>
    <t>"dle PD č.v.601 vrtání pro zápory HEB 160 koef. opotření 0,5 pro další použítí"(4,6+2,73+0,26)*1,10*0,5</t>
  </si>
  <si>
    <t>58931966</t>
  </si>
  <si>
    <t>beton C 8/10 kamenivo frakce 0/16</t>
  </si>
  <si>
    <t>-1691104822</t>
  </si>
  <si>
    <t>"dle PD č.v. 2.601 vypočtený objem vrtů vyplněných betonem" 3,14*0,4*0,4*(18*4,0)</t>
  </si>
  <si>
    <t>227111114</t>
  </si>
  <si>
    <t>Odpažení maloprofilových vrtů průměru přes 156 do 195 mm</t>
  </si>
  <si>
    <t>-2075757778</t>
  </si>
  <si>
    <t>https://podminky.urs.cz/item/CS_URS_2025_02/227111114</t>
  </si>
  <si>
    <t>4*2*6,0</t>
  </si>
  <si>
    <t>292003295</t>
  </si>
  <si>
    <t>"dle PD č.v. 2.003 prah dlažby"(5,5+6,3)*0,4*0,8</t>
  </si>
  <si>
    <t>2117482196</t>
  </si>
  <si>
    <t>Základové konstrukce z betonu železového patky a bloky ve výkopu nebo na hlavách pilot C 30/37</t>
  </si>
  <si>
    <t>"dle PD č.v. 2.301 úp, křídla"0,80*3,08+0,99*4,62+0,8*3,08+0,99*4,08</t>
  </si>
  <si>
    <t>275321191</t>
  </si>
  <si>
    <t>Příplatek k základovým patkám a blokům mostních konstrukcí ze ŽB za betonáž malého rozsahu do 25 m3</t>
  </si>
  <si>
    <t>649029452</t>
  </si>
  <si>
    <t>Základové konstrukce z betonu železového Příplatek k cenám za betonáž malého rozsahu do 25 m3</t>
  </si>
  <si>
    <t>https://podminky.urs.cz/item/CS_URS_2025_02/275321191</t>
  </si>
  <si>
    <t>13,541</t>
  </si>
  <si>
    <t>-913010521</t>
  </si>
  <si>
    <t>Bednění základových konstrukcí patek a bloků zřízení</t>
  </si>
  <si>
    <t>"Boky a čela úložného prahu křídlo k1p" (4,5+2,56+1,8)*0,65</t>
  </si>
  <si>
    <t>"Boky a čela úložného prahu Křídlo k2p" (5,0+5,13+1,8)*0,76</t>
  </si>
  <si>
    <t>"Boky a čela úložného prahu Křídlo k1l "(5,0+5,13+1,8)*0,65</t>
  </si>
  <si>
    <t>"Boky a čela úložného prahu Křídlo k2l "(5,5+3,56+1,8)*0,76</t>
  </si>
  <si>
    <t>-183870359</t>
  </si>
  <si>
    <t>Bednění základových konstrukcí patek a bloků odstranění bednění</t>
  </si>
  <si>
    <t>30,835</t>
  </si>
  <si>
    <t>282601122</t>
  </si>
  <si>
    <t>Injektování vrtů vysokotlaké sestupné s jednoduchým obturátorem tlakem přes 0,6 do 2 MPa</t>
  </si>
  <si>
    <t>-2070373783</t>
  </si>
  <si>
    <t>Injektování s jednoduchým obturátorem nebo bez obturátoru sestupné, tlakem přes 0,60 do 2,0 MPa</t>
  </si>
  <si>
    <t>https://podminky.urs.cz/item/CS_URS_2025_02/282601122</t>
  </si>
  <si>
    <t>"1/2 hod na 1 MP"8*0,5</t>
  </si>
  <si>
    <t>58522150</t>
  </si>
  <si>
    <t>cement portlandský směsný CEM II 32,5MPa</t>
  </si>
  <si>
    <t>-528687453</t>
  </si>
  <si>
    <t>"MP"4*2*5,5*pi*0,09*0,09*2,5</t>
  </si>
  <si>
    <t>283111112</t>
  </si>
  <si>
    <t>Zřízení trubkových mikropilot svislých část hladká D přes 80 do 105 mm</t>
  </si>
  <si>
    <t>1993683155</t>
  </si>
  <si>
    <t>Zřízení ocelových trubkových mikropilot tlakové i tahové svislé nebo odklon od svislice do 60° část hladká, průměru přes 80 do 105 mm</t>
  </si>
  <si>
    <t>https://podminky.urs.cz/item/CS_URS_2025_02/283111112</t>
  </si>
  <si>
    <t>"kompl. dodávka MP"4*2*6,0</t>
  </si>
  <si>
    <t>14011068</t>
  </si>
  <si>
    <t>trubka ocelová bezešvá hladká jakost 11 353 89x16mm</t>
  </si>
  <si>
    <t>424052043</t>
  </si>
  <si>
    <t>"vrty pro MP"4*2*6,0*1,05</t>
  </si>
  <si>
    <t>283131112</t>
  </si>
  <si>
    <t>Zřízení hlavy mikropilot namáhaných tlakem i tahem D přes 80 do 105 mm</t>
  </si>
  <si>
    <t>369127902</t>
  </si>
  <si>
    <t>Zřízení hlav trubkových mikropilot namáhaných tlakem i tahem, průměru přes 80 do 105 mm</t>
  </si>
  <si>
    <t>https://podminky.urs.cz/item/CS_URS_2025_02/283131112</t>
  </si>
  <si>
    <t>13611238</t>
  </si>
  <si>
    <t>plech ocelový hladký jakost S235JR tl 15mm tabule</t>
  </si>
  <si>
    <t>-1593896843</t>
  </si>
  <si>
    <t>8*0,3*0,3*0,015*7,850*1,05</t>
  </si>
  <si>
    <t>291211111</t>
  </si>
  <si>
    <t>Zřízení plochy ze silničních panelů do lože tl 50 mm z kameniva</t>
  </si>
  <si>
    <t>708324307</t>
  </si>
  <si>
    <t>Zřízení zpevněné plochy ze silničních panelů osazených do lože tl. 50 mm z kameniva</t>
  </si>
  <si>
    <t>https://podminky.urs.cz/item/CS_URS_2025_02/291211111</t>
  </si>
  <si>
    <t>"dle PD č.v. 2.003 pro provizorní rozšíření komunikace, pod mostem" 135,0</t>
  </si>
  <si>
    <t>59381004</t>
  </si>
  <si>
    <t>panel silniční 3,00x2,00x0,15m</t>
  </si>
  <si>
    <t>-731922863</t>
  </si>
  <si>
    <t>"použité panely budou ponechány zhotoviteli, uvažováno s koef. 0,5 opotřebení materiálu" 135/6*0,5</t>
  </si>
  <si>
    <t>317171126</t>
  </si>
  <si>
    <t>Kotvení monolitického betonu římsy do mostovky kotvou do vývrtu</t>
  </si>
  <si>
    <t>1615571696</t>
  </si>
  <si>
    <t>https://podminky.urs.cz/item/CS_URS_2025_02/317171126</t>
  </si>
  <si>
    <t>"dle PD č.v. 2.203 kotvení úl. prahu hl. 600 mm" (3,5+10,0+3,3+3,3+10,0+3,3)/0,3*2</t>
  </si>
  <si>
    <t>"dle PD č.v. 004,005 kotvení římsy křídla" (6,8+7,8+7,7+6,9)/0,3*2</t>
  </si>
  <si>
    <t>-292465579</t>
  </si>
  <si>
    <t>"dle PD č.v. 2.301, římsy mostu" (21,2+21,2)*0,45*0,3</t>
  </si>
  <si>
    <t>"římsy křídel" (6,75+7,85+7,7+6,9)*0,5*0,3</t>
  </si>
  <si>
    <t>-1726873622</t>
  </si>
  <si>
    <t>10,104</t>
  </si>
  <si>
    <t>-902210165</t>
  </si>
  <si>
    <t>"Levá římsa" 22,20*(0,3+0,3+0,1)</t>
  </si>
  <si>
    <t>"Pravá římsa" 22,20*(0,3+0,3+0,1)</t>
  </si>
  <si>
    <t>"Čela říms" 2*2*(0,3*0,45)</t>
  </si>
  <si>
    <t>"křídlo k1p" 6,74*(0,3+0,3+0,1)</t>
  </si>
  <si>
    <t>"Křídlo k2p" 7,84*(0,3+0,3+0,1)</t>
  </si>
  <si>
    <t>"Křídlo k1l" 7,65*(0,3+0,3+0,1)</t>
  </si>
  <si>
    <t>"Křídlo k2l" 6,85*(0,3+0,3+0,1)</t>
  </si>
  <si>
    <t>"Čela říms" 2*4*(0,3*0,5)</t>
  </si>
  <si>
    <t>-986392091</t>
  </si>
  <si>
    <t>53,176</t>
  </si>
  <si>
    <t>-606623333</t>
  </si>
  <si>
    <t>"Dle PD č.v. 2.301 křídla" (4,41*1,15+5,09*1,02+5,09*1,19+5,41*1,05)*0,31</t>
  </si>
  <si>
    <t>"svahová křídla" (1,53+1,95+3,18+2,01)*0,4+(1,53+1,95+3,18+2,01)*0,2</t>
  </si>
  <si>
    <t>"přibet. opěry" 1,5*0,25*10,12</t>
  </si>
  <si>
    <t>708891660</t>
  </si>
  <si>
    <t>334323118</t>
  </si>
  <si>
    <t>Mostní opěry a úložné prahy ze ŽB C 30/37</t>
  </si>
  <si>
    <t>845524907</t>
  </si>
  <si>
    <t>Mostní opěry a úložné prahy z betonu železového C 30/37</t>
  </si>
  <si>
    <t>https://podminky.urs.cz/item/CS_URS_2025_02/334323118</t>
  </si>
  <si>
    <t>"Dle PD č.v. 2.301 úp opěry 01,02" 1,08*9,95+1,32*9,95</t>
  </si>
  <si>
    <t xml:space="preserve">"dřík, pod římsami" 11,6*(0,47+0,41)*0,31 </t>
  </si>
  <si>
    <t>334323191</t>
  </si>
  <si>
    <t>Příplatek k mostním opěrám a úložným prahům ze ŽB za betonáž malého rozsahu do 25 m3</t>
  </si>
  <si>
    <t>1799743241</t>
  </si>
  <si>
    <t>Mostní opěry a úložné prahy z betonu Příplatek k cenám za betonáž malého rozsahu do 25 m3</t>
  </si>
  <si>
    <t>https://podminky.urs.cz/item/CS_URS_2025_02/334323191</t>
  </si>
  <si>
    <t>334351112</t>
  </si>
  <si>
    <t>Bednění systémové mostních opěr a úložných prahů z překližek pro ŽB - zřízení</t>
  </si>
  <si>
    <t>295226585</t>
  </si>
  <si>
    <t>Bednění mostních opěr a úložných prahů ze systémového bednění zřízení z překližek, pro železobeton</t>
  </si>
  <si>
    <t>https://podminky.urs.cz/item/CS_URS_2025_02/334351112</t>
  </si>
  <si>
    <t>"Boky a čela úložného prahu mostu opěra 1" (11,49+7,33+1,29+1,29)*0,61</t>
  </si>
  <si>
    <t>"Boky a čela úložného prahu mostu opěra 2 " (11,49+7,33+1,29+1,29)*0,72</t>
  </si>
  <si>
    <t>"Konzoly úložných prahů ze spod" 4*0,8*3,0</t>
  </si>
  <si>
    <t>"PRAVÁ STRANA" 2*11,66*0,41</t>
  </si>
  <si>
    <t>"LEVÁ STRANA" 2*11,66*0,47</t>
  </si>
  <si>
    <t>"BOKY DŘÍKŮ NK" (0,46+0,35+0,42+0,53)*0,36</t>
  </si>
  <si>
    <t>334351211</t>
  </si>
  <si>
    <t>Bednění systémové mostních opěr a úložných prahů z překližek - odstranění</t>
  </si>
  <si>
    <t>1903720423</t>
  </si>
  <si>
    <t>Bednění mostních opěr a úložných prahů ze systémového bednění odstranění z překližek</t>
  </si>
  <si>
    <t>https://podminky.urs.cz/item/CS_URS_2025_02/334351211</t>
  </si>
  <si>
    <t>120272143</t>
  </si>
  <si>
    <t>"Boky a čela křídlo k1p" (4,5+4,32+0,31+0,36)*1,42</t>
  </si>
  <si>
    <t>"Boky a čela Křídlo k2p" (5,0+5,18+0,31+0,36)*1,31</t>
  </si>
  <si>
    <t>"Boky a čela Křídlo k1l" (5,0+5,15+0,31+0,36)*1,49</t>
  </si>
  <si>
    <t>"Boky a čela Křídlo k2l" (5,5+3,32+0,31+0,36)*1,38</t>
  </si>
  <si>
    <t>"křídlo k1p" 2* 2,26*1,44*0,5</t>
  </si>
  <si>
    <t>"Křídlo k2p" 2* 2,71*1,49*0,5</t>
  </si>
  <si>
    <t>"Křídlo k1l" 2* 3,34*1,96*0,5</t>
  </si>
  <si>
    <t>"Křídlo k2l" 2* 2,54*1,67*0,5</t>
  </si>
  <si>
    <t>1658756150</t>
  </si>
  <si>
    <t>74,988</t>
  </si>
  <si>
    <t>334361216</t>
  </si>
  <si>
    <t>Výztuž dříků opěr z betonářské oceli 10 505</t>
  </si>
  <si>
    <t>463748212</t>
  </si>
  <si>
    <t>Výztuž betonářská mostních konstrukcí opěr, úložných prahů, křídel, závěrných zídek, bloků ložisek, pilířů a sloupů z oceli 10 505 (R) nebo BSt 500 dříků opěr</t>
  </si>
  <si>
    <t>https://podminky.urs.cz/item/CS_URS_2025_02/334361216</t>
  </si>
  <si>
    <t>"dle PD č.v. 201-205 , výkazu výztuže SS" 6,175*1,10</t>
  </si>
  <si>
    <t>"svah. křídla, vč. říms" 0,846*1,10</t>
  </si>
  <si>
    <t>334361411</t>
  </si>
  <si>
    <t>Výztuž opěr, prahů, křídel, pilířů, sloupů ze svařovaných sítí do 3,5 kg/m2</t>
  </si>
  <si>
    <t>1742942968</t>
  </si>
  <si>
    <t>Výztuž betonářská mostních konstrukcí opěr, úložných prahů, křídel, závěrných zídek, bloků ložisek, pilířů a sloupů ze svařovaných sítí do 3,5 kg/m2</t>
  </si>
  <si>
    <t>https://podminky.urs.cz/item/CS_URS_2025_02/334361411</t>
  </si>
  <si>
    <t>"dle PD č.v. 201-205 , výkazu výztuže" 0,252*1,10</t>
  </si>
  <si>
    <t>-778585262</t>
  </si>
  <si>
    <t>Výztuž předpínací mostních opěr, pilířů a úložných prahů délky do 20 m propojení výztuže eliminující bludné proudy</t>
  </si>
  <si>
    <t>421361226</t>
  </si>
  <si>
    <t>Výztuž ŽB deskového mostu z betonářské oceli 10 505</t>
  </si>
  <si>
    <t>-1545269218</t>
  </si>
  <si>
    <t>Výztuž deskových konstrukcí z betonářské oceli 10 505 (R) nebo BSt 500 deskového mostu</t>
  </si>
  <si>
    <t>https://podminky.urs.cz/item/CS_URS_2025_02/421361226</t>
  </si>
  <si>
    <t>"dle PD č.v. 301-306, výkaz výměr NK" 10,747*1,10</t>
  </si>
  <si>
    <t>138309259</t>
  </si>
  <si>
    <t>Výztuž deskových konstrukcí ze svařovaných sítí do 4 kg/m2</t>
  </si>
  <si>
    <t>"výztuž spádové desky ochr. izolace" 204,6*0,002*1,5</t>
  </si>
  <si>
    <t>423172111</t>
  </si>
  <si>
    <t>Montáž zabetonovaných ocelových nosníků most o 1 poli rozpětí do 13 m</t>
  </si>
  <si>
    <t>-1525833150</t>
  </si>
  <si>
    <t>Montáž zabetonovaných ocelových nosníků mostní konstrukce o jednom poli, rozpětí pole do 13 m</t>
  </si>
  <si>
    <t>https://podminky.urs.cz/item/CS_URS_2025_02/423172111</t>
  </si>
  <si>
    <t>"osazení nosníků HEB 450"18</t>
  </si>
  <si>
    <t>13011012</t>
  </si>
  <si>
    <t>ocel profilová jakost S235JR (11 375) průřez HEB 450</t>
  </si>
  <si>
    <t>-738602243</t>
  </si>
  <si>
    <t>17,237+17,237</t>
  </si>
  <si>
    <t>-24260528</t>
  </si>
  <si>
    <t>"dle PD č.v. 2.302 doplňové konstrukce k nosníkům"110,0+165+114,+170,0</t>
  </si>
  <si>
    <t>55283901</t>
  </si>
  <si>
    <t>trubka ocelová bezešvá hladká jakost 11 353 38x4,0mm</t>
  </si>
  <si>
    <t>-621431409</t>
  </si>
  <si>
    <t>(64+64)*0,535*1,05</t>
  </si>
  <si>
    <t>31197011</t>
  </si>
  <si>
    <t>tyč závitová Zn bílý DIN 975 8.8 M24</t>
  </si>
  <si>
    <t>-1930340203</t>
  </si>
  <si>
    <t>(64+64)*0,63*1,05</t>
  </si>
  <si>
    <t>Podkladní nebo výplňová vrstva z betonu C 12/15 tl do 100 mm</t>
  </si>
  <si>
    <t>1480376251</t>
  </si>
  <si>
    <t>Podkladní a výplňové vrstvy z betonu prostého tloušťky do 100 mm, z betonu C 12/15</t>
  </si>
  <si>
    <t>"dle PD č.v. 2.201 podkl. beton křídel" 21,4</t>
  </si>
  <si>
    <t>-2123120980</t>
  </si>
  <si>
    <t>"dle PD č.v. 2.004 dlažba (most)" (4,0+4,5+16,8+13,4+4,3+31,1+3,4+3,7+23,9+4,3+6,7+18,1)</t>
  </si>
  <si>
    <t>"koryto toku" 72,5+13,9+20,5+5,0+13,7+7,6</t>
  </si>
  <si>
    <t>-1145518027</t>
  </si>
  <si>
    <t>55*0,26*0,20</t>
  </si>
  <si>
    <t>-1570599612</t>
  </si>
  <si>
    <t>2,860</t>
  </si>
  <si>
    <t>-421483834</t>
  </si>
  <si>
    <t>Vyrovnávací nebo spádový beton včetně úpravy povrchu C 25/30</t>
  </si>
  <si>
    <t>"SVI č.1 trvdá ochrana bet. destka C25/30 XC2, XF1"204,6*0,05</t>
  </si>
  <si>
    <t>-108202384</t>
  </si>
  <si>
    <t>561317769</t>
  </si>
  <si>
    <t>Mostní železobetonové nosné konstrukce deskové nebo klenbové deskové, z betonu C 30/37</t>
  </si>
  <si>
    <t xml:space="preserve">"dle PD č.v. 2.004, 301,  NK" 5,88*11,66</t>
  </si>
  <si>
    <t>-1855338373</t>
  </si>
  <si>
    <t>Bednění deskových konstrukcí mostů z betonu železového nebo předpjatého zřízení přesahu spřažené mostovky šíře do 600 mm</t>
  </si>
  <si>
    <t>"Ze spod NK" 4*(9,12*0,25)</t>
  </si>
  <si>
    <t>421351131</t>
  </si>
  <si>
    <t>Bednění boční stěny konstrukcí mostů výšky do 350 mm - zřízení</t>
  </si>
  <si>
    <t>-545207488</t>
  </si>
  <si>
    <t>Bednění deskových konstrukcí mostů z betonu železového nebo předpjatého zřízení boční stěny výšky do 350 mm</t>
  </si>
  <si>
    <t>https://podminky.urs.cz/item/CS_URS_2025_02/421351131</t>
  </si>
  <si>
    <t>"Z boku příčníky" 2*0,3*11,50</t>
  </si>
  <si>
    <t>"Z boku NK ČELA" 2*2*11,66*0,71 + 2*4*1,27*0,35</t>
  </si>
  <si>
    <t>"Z BOKU NK RUB" 2*11,49*1,01</t>
  </si>
  <si>
    <t>-871531152</t>
  </si>
  <si>
    <t>Bednění deskových konstrukcí mostů z betonu železového nebo předpjatého odstranění přesahu spřažené mostovky šíře do 600 mm</t>
  </si>
  <si>
    <t>9,12</t>
  </si>
  <si>
    <t>421351231</t>
  </si>
  <si>
    <t>Bednění stěny boční konstrukcí mostů výšky do 350 mm - odstranění</t>
  </si>
  <si>
    <t>-1318684517</t>
  </si>
  <si>
    <t>Bednění deskových konstrukcí mostů z betonu železového nebo předpjatého odstranění boční stěny výšky do 350 mm</t>
  </si>
  <si>
    <t>https://podminky.urs.cz/item/CS_URS_2025_02/421351231</t>
  </si>
  <si>
    <t>423357112</t>
  </si>
  <si>
    <t>Bednění podhledu mezi nosníky spřažené ocelobetonové konstrukce - zřízení</t>
  </si>
  <si>
    <t>382348011</t>
  </si>
  <si>
    <t>Bednění spřažené ocelobetonové konstrukce zřízení podhledu mezi nosníky</t>
  </si>
  <si>
    <t>https://podminky.urs.cz/item/CS_URS_2025_02/423357112</t>
  </si>
  <si>
    <t>"bednění trvale zabudované, cementotřískové desky tl. 24 mm"9,95*11,66</t>
  </si>
  <si>
    <t>59590802_R</t>
  </si>
  <si>
    <t>deska cementotřísková CETRIS PLUS 125x335 cm tl.2,4 cm</t>
  </si>
  <si>
    <t>772750926</t>
  </si>
  <si>
    <t>"trvale zabudované bednění"116,017*1,05</t>
  </si>
  <si>
    <t>458501112</t>
  </si>
  <si>
    <t>Výplňové klíny za opěrou z kameniva drceného hutněného po vrstvách</t>
  </si>
  <si>
    <t>-902233635</t>
  </si>
  <si>
    <t>Výplňové klíny za opěrou z kameniva hutněného po vrstvách drceného</t>
  </si>
  <si>
    <t>https://podminky.urs.cz/item/CS_URS_2025_02/458501112</t>
  </si>
  <si>
    <t xml:space="preserve">"dle PD č.v. 2.004,  zásypy přechod. oblasti novým materiálem"  5,7*9,25+5,9*9,25</t>
  </si>
  <si>
    <t>-1491335942</t>
  </si>
  <si>
    <t>Podkladní konstrukční vrstvy pro kolej jakékoliv tloušťky a šířky pruhu s dodáním hmot ze štěrkodrti</t>
  </si>
  <si>
    <t>"Dle PD č.v. 2.004, 005, ZKPP ŠD fr. 0-63" (59,1+59,5+61,7+59,2)*0,3</t>
  </si>
  <si>
    <t>511501122</t>
  </si>
  <si>
    <t>Konstrukční vrstva tělesa železničního spodku z upravené zeminy cementem tl 420 mm</t>
  </si>
  <si>
    <t>-423520308</t>
  </si>
  <si>
    <t>Podkladní konstrukční vrstvy pro kolej vrstva z upravené zeminy cementem, tloušťka vrstvy po zhutnění 420 mm</t>
  </si>
  <si>
    <t>https://podminky.urs.cz/item/CS_URS_2025_02/511501122</t>
  </si>
  <si>
    <t>"dle PD č.v. 2.004 ZKPP stabilizace cementem"(57,5+57,9+60,1+57,6)</t>
  </si>
  <si>
    <t>365440369</t>
  </si>
  <si>
    <t>Postřik spojovací PS bez posypu kamenivem z asfaltu silničního, v množství 0,70 kg/m2</t>
  </si>
  <si>
    <t xml:space="preserve">"dle PD čv. 2.602 oprava krytu MK"100,0 </t>
  </si>
  <si>
    <t>Asfaltový beton vrstva obrusná ACO 11+ tř. I tl 50 mm š do 3 m z nemodifikovaného asfaltu</t>
  </si>
  <si>
    <t>-1932916255</t>
  </si>
  <si>
    <t>Asfaltový beton vrstva obrusná ACO 11 z nemodifikovaného asfaltu s rozprostřením a se zhutněním ACO 11+ v pruhu šířky přes 1,5 do 3 m, po zhutnění tl. 50 mm</t>
  </si>
  <si>
    <t xml:space="preserve">"dle PD čv. 2.602 oprava krytu MK"100 </t>
  </si>
  <si>
    <t>-556666543</t>
  </si>
  <si>
    <t>"PKO zábradlí "2103,7</t>
  </si>
  <si>
    <t>-1239810146</t>
  </si>
  <si>
    <t>25,40</t>
  </si>
  <si>
    <t>-2090151681</t>
  </si>
  <si>
    <t>774686263</t>
  </si>
  <si>
    <t>"1.3"3*1,06*0,00738*1,05</t>
  </si>
  <si>
    <t>"2.3"3*1,05*0,00738*1,05</t>
  </si>
  <si>
    <t>"3.3"3*1,05*0,00738*1,05</t>
  </si>
  <si>
    <t>"4.3"3*1,05*0,00738*1,05</t>
  </si>
  <si>
    <t>"5.3"3*1,06*0,00738*1,05</t>
  </si>
  <si>
    <t>"6.3"4*1,06*0,00738*1,05</t>
  </si>
  <si>
    <t>"7.3"3*1,05*0,00738*1,05</t>
  </si>
  <si>
    <t>"8.3"3*1,05*0,00738*1,05</t>
  </si>
  <si>
    <t>"9.3"3*1,05*0,00738*1,05</t>
  </si>
  <si>
    <t>"10.3"3*1,06*0,00738*1,05</t>
  </si>
  <si>
    <t>"11.3"4*1,09*0,00738*1,05</t>
  </si>
  <si>
    <t>"12.3"5*1,08*0,00738*1,05</t>
  </si>
  <si>
    <t>"13.3"5*1,08*0,00738*1,05</t>
  </si>
  <si>
    <t>"14.3"4*1,09*0,00738*1,05</t>
  </si>
  <si>
    <t>-999905519</t>
  </si>
  <si>
    <t>"1.1"1*4,04*0,00457*1,05</t>
  </si>
  <si>
    <t>"2.1"1*3,90*0,00457*1,05</t>
  </si>
  <si>
    <t>"3.1"1*3,80*0,00475*1,05</t>
  </si>
  <si>
    <t>"4.1"1*3,90*0,00457*1,05</t>
  </si>
  <si>
    <t>"5.1"1*4,54*0,00457*1,05</t>
  </si>
  <si>
    <t>"6.1"1*5,04*0,00457*1,05</t>
  </si>
  <si>
    <t>"7.1"1*3,90*0,00457*1,05</t>
  </si>
  <si>
    <t>"8.1"1*3,80*0,00457*1,05</t>
  </si>
  <si>
    <t>"9.1"1*3,90*0,00457*1,05</t>
  </si>
  <si>
    <t>"10.1"1*4,54*0,00457*1,05</t>
  </si>
  <si>
    <t>"11.1"1*6,72*0,00457*1,05</t>
  </si>
  <si>
    <t>"12.1"1*7,69*0,00457*1,05</t>
  </si>
  <si>
    <t>"13.1"1*7,59*0,00457*1,05</t>
  </si>
  <si>
    <t>"14.1"1*6,59*0,00457*1,05</t>
  </si>
  <si>
    <t>-1476072635</t>
  </si>
  <si>
    <t>"1.2"2*4,04*0,00377*1,05</t>
  </si>
  <si>
    <t>"2.2"1*3,90*0,00457*1,05</t>
  </si>
  <si>
    <t>"3.2"2*3,80*0,00377*1,05</t>
  </si>
  <si>
    <t>"4.2"2*3,90*0,00377*1,05</t>
  </si>
  <si>
    <t>"5.2"2*4,54*0,00377*1,05</t>
  </si>
  <si>
    <t>"6.2"2*5,04*0,00377*1,05</t>
  </si>
  <si>
    <t>"7.2"2*3,90*0,00377*1,05</t>
  </si>
  <si>
    <t>"8.2"2*3,80*0,00377*1,05</t>
  </si>
  <si>
    <t>"9.2"2*3,90*0,00377*1,05</t>
  </si>
  <si>
    <t>"10.2"2*4,54*0,00377*1,05</t>
  </si>
  <si>
    <t>"11.2, 11.5"(1*6,72+1*6,51)*0,00377*1,050</t>
  </si>
  <si>
    <t>"12.2, 12.5"(1*7,69+1*7,64)*0,00377*1,05</t>
  </si>
  <si>
    <t>"13.2, 13.5"(1*7,59+1*7,53)*0,00377*1,05</t>
  </si>
  <si>
    <t>"14.2, 14.5"(1*6,79+1*6,59)*0,00377*1,05</t>
  </si>
  <si>
    <t>-1400098528</t>
  </si>
  <si>
    <t>(3,0+3,0+3,0+3,0+3,0+4,0+3,0+3,0+3,0+3,0+1,0+1,0+1,0+1,0)*0,26*0,03140*1,05</t>
  </si>
  <si>
    <t>55283911</t>
  </si>
  <si>
    <t>trubka ocelová bezešvá hladká jakost 11 353 76,1x4,0mm</t>
  </si>
  <si>
    <t>-24634286</t>
  </si>
  <si>
    <t>"1.1 - 1.5"(3,73+1,80+1,63+1,75+2*1,30)*0,00690*1,05</t>
  </si>
  <si>
    <t>"2.1 - 2.4"(2,10+1,80+2*0,15+2*1,60)*0,00690*1,05</t>
  </si>
  <si>
    <t>"3.1 - 3.4"(5,70+3*1,80+2*0,15+4*1,60)*0,00690*1,05</t>
  </si>
  <si>
    <t>"4.1 - 4.4"(5,70+3*1,80+2*0,15+4*1,80)*0,00690*1,05</t>
  </si>
  <si>
    <t>"5.1 - 5.4"(3,90+2*1,80+2*0,15+3*1,60)*0,00690*1,05</t>
  </si>
  <si>
    <t>"6.1 - 6.4"(3,90+2*1,80+2*0,15+3*1,60)*0,00690*1,05</t>
  </si>
  <si>
    <t>"7.1 - 7.5"(3,73+1,80+1,63+1,75+2*1,30)*0,00690*1,05</t>
  </si>
  <si>
    <t>13021106_R</t>
  </si>
  <si>
    <t>tyč ocelová kruhová hladká ČSN 42 5512 jakost 10 216.0 výztuž do betonu D 12mm</t>
  </si>
  <si>
    <t>-1379760772</t>
  </si>
  <si>
    <t>"1.6"30*0,85*0,00089*1,05</t>
  </si>
  <si>
    <t>"2.5"16*0,85*0,00089*1,05</t>
  </si>
  <si>
    <t>"3.5"44*0,85*0,00089*1,05</t>
  </si>
  <si>
    <t>"4.5"44*0,85*0,00089*1,05</t>
  </si>
  <si>
    <t>"5.5"30*0,85*0,00089*1,05</t>
  </si>
  <si>
    <t>"6.5"30*0,85*0,00089*1,05</t>
  </si>
  <si>
    <t>"7.6"30*0,85*0,00089*1,05</t>
  </si>
  <si>
    <t>13515120</t>
  </si>
  <si>
    <t>ocel široká jakost S235JR 200x10mm</t>
  </si>
  <si>
    <t>-361347726</t>
  </si>
  <si>
    <t>"1.7"2*0,20*0,0157*1,05</t>
  </si>
  <si>
    <t>"7.7"2*0,20*0,0157*1,05</t>
  </si>
  <si>
    <t>13515130</t>
  </si>
  <si>
    <t>ocel široká jakost S235JR 200x20mm</t>
  </si>
  <si>
    <t>856152345</t>
  </si>
  <si>
    <t>"2.6"2*0,20*0,03140</t>
  </si>
  <si>
    <t>"3.6"4*0,20*0,03140</t>
  </si>
  <si>
    <t>"4.6"4*0,20*0,03140</t>
  </si>
  <si>
    <t>"5.6"3*0,20*0,03140</t>
  </si>
  <si>
    <t>"6.6"3*0,20*0,03140</t>
  </si>
  <si>
    <t>-1380745125</t>
  </si>
  <si>
    <t>57,0*4</t>
  </si>
  <si>
    <t>431793112</t>
  </si>
  <si>
    <t>zábradlí železniční ( most + křídla )</t>
  </si>
  <si>
    <t>21,2+21,2+6,7+7,7+6,7+7,6</t>
  </si>
  <si>
    <t>Zábradlí silniční</t>
  </si>
  <si>
    <t>28,76</t>
  </si>
  <si>
    <t>494173278</t>
  </si>
  <si>
    <t>"Montáž DZ na stěnu NK, vč. kotvení" 2</t>
  </si>
  <si>
    <t>1021519011</t>
  </si>
  <si>
    <t>-1246886569</t>
  </si>
  <si>
    <t>Vodorovné dopravní značení stříkaným plastem přechody pro chodce, šipky, symboly nápisy bílé retroreflexní</t>
  </si>
  <si>
    <t>"Dle PD č.v. 005 Nátěr žlutočerné pruhy na NK mostu" 3,1</t>
  </si>
  <si>
    <t>-882734262</t>
  </si>
  <si>
    <t>"dle PD č.v.2.004 obruba dlažby" (19+19+24+19)*1,25</t>
  </si>
  <si>
    <t>"protierozní pohoz" 4,0*2</t>
  </si>
  <si>
    <t>-48602909</t>
  </si>
  <si>
    <t>109,25*1,03</t>
  </si>
  <si>
    <t>534121382</t>
  </si>
  <si>
    <t>Utěsnění dilatačních spár zálivkou za studena v cementobetonovém nebo živičném krytu včetně adhezního nátěru bez těsnicího profilu pod zálivkou, pro komůrky šířky 10 mm, hloubky 25 mm</t>
  </si>
  <si>
    <t>10+10</t>
  </si>
  <si>
    <t>-1176345445</t>
  </si>
  <si>
    <t>Řezání stávajícího živičného krytu nebo podkladu hloubky přes 50 do 100 mm</t>
  </si>
  <si>
    <t>-1601840226</t>
  </si>
  <si>
    <t>"dil.spáry "11,5*0,55+4*0,5*1,5</t>
  </si>
  <si>
    <t>808082257</t>
  </si>
  <si>
    <t>-2015135220</t>
  </si>
  <si>
    <t>"ochrana prac. spáry, zesílení"20+3,0*4</t>
  </si>
  <si>
    <t>-1389555343</t>
  </si>
  <si>
    <t>-1130551707</t>
  </si>
  <si>
    <t>-1117324183</t>
  </si>
  <si>
    <t>"podél čel pro provedení říms"22,0*5,0*1,0*2</t>
  </si>
  <si>
    <t>-276816413</t>
  </si>
  <si>
    <t>220,0*30</t>
  </si>
  <si>
    <t>-469690607</t>
  </si>
  <si>
    <t>220,0</t>
  </si>
  <si>
    <t>948411121</t>
  </si>
  <si>
    <t>Zřízení podpěry dočasné kovové Pižmo výšky do 12 m</t>
  </si>
  <si>
    <t>-1405770136</t>
  </si>
  <si>
    <t>Podpěrné skruže a podpěry dočasné kovové zřízení podpěr výšky do 12 m Pižmo</t>
  </si>
  <si>
    <t>https://podminky.urs.cz/item/CS_URS_2025_02/948411121</t>
  </si>
  <si>
    <t>"odhad váhy komplet podpěrné konstrukce"3,0</t>
  </si>
  <si>
    <t>948411221</t>
  </si>
  <si>
    <t>Odstranění podpěry dočasné kovové Pižmo výšky do 12 m</t>
  </si>
  <si>
    <t>806500131</t>
  </si>
  <si>
    <t>Podpěrné skruže a podpěry dočasné kovové odstranění podpěr výšky do 12 m Pižmo</t>
  </si>
  <si>
    <t>https://podminky.urs.cz/item/CS_URS_2025_02/948411221</t>
  </si>
  <si>
    <t>948411921</t>
  </si>
  <si>
    <t>Měsíční nájemné podpěry dočasné kovové Pižmo výšky do 12 m</t>
  </si>
  <si>
    <t>-730784287</t>
  </si>
  <si>
    <t>Podpěrné skruže a podpěry dočasné kovové měsíční nájemné podpěr výšky do 12 m Pižmo</t>
  </si>
  <si>
    <t>https://podminky.urs.cz/item/CS_URS_2025_02/948411921</t>
  </si>
  <si>
    <t>2*3,0</t>
  </si>
  <si>
    <t>961041211</t>
  </si>
  <si>
    <t>Bourání mostních základů z betonu prostého</t>
  </si>
  <si>
    <t>-718457043</t>
  </si>
  <si>
    <t>Bourání mostních konstrukcí základů z prostého betonu</t>
  </si>
  <si>
    <t>https://podminky.urs.cz/item/CS_URS_2025_02/961041211</t>
  </si>
  <si>
    <t>"odstranění ochrany izolace"8*9*0,05</t>
  </si>
  <si>
    <t>1239974574</t>
  </si>
  <si>
    <t>Bourání mostních konstrukcí zdiva a pilířů z kamene nebo cihel</t>
  </si>
  <si>
    <t>"Dle PD č.v. 002,003,004,005 odbourání kam obkladu opěr" (10,0+10,0)*0,5*0,2</t>
  </si>
  <si>
    <t>"sanace kam. zdiva "10,0*1,5*0,2</t>
  </si>
  <si>
    <t xml:space="preserve">"Dle PD č.v. 002 kam. rovnanina v rubu opěr" 2*0,8*1,5*8,6 </t>
  </si>
  <si>
    <t>-273757075</t>
  </si>
  <si>
    <t>"Dle PD č.v. 002,003,004,005 úl. prahy" (10,0+10,0)*1,0*0,4</t>
  </si>
  <si>
    <t>"římsy" (15,05+14,7)*0,50*0,35</t>
  </si>
  <si>
    <t>"NK deska" 10,8*8,70*0,80</t>
  </si>
  <si>
    <t xml:space="preserve">"opěry horní část"10,0*(2,2+0,8)*0,5*0,8*2 </t>
  </si>
  <si>
    <t>"nadbet. NK"10,8*0,15*(0,70+1,0+0,7)</t>
  </si>
  <si>
    <t>963071112</t>
  </si>
  <si>
    <t>Demontáž ocelových prvků mostů šroubovaných nebo svařovaných přes 100 kg</t>
  </si>
  <si>
    <t>-965839368</t>
  </si>
  <si>
    <t>Demontáž ocelových prvků mostních konstrukcí ztužidel, sedel pro centrické uložení mostnic, stoliček, diagonál, svislic, styčníkových plechů, chodníkových konzol, podlahových nosníků, kabelových žlabů a ostatních drobných prvků šroubovaných nebo svařovaných, hmotnosti přes 100 kg</t>
  </si>
  <si>
    <t>https://podminky.urs.cz/item/CS_URS_2025_02/963071112</t>
  </si>
  <si>
    <t>"Dle PD č.v. 002,003, odstranění ocel. nosníků, odhad váhy vč. poplatku za likvidaci" (8+9)*10,5*150</t>
  </si>
  <si>
    <t>-1174861482</t>
  </si>
  <si>
    <t>Odstranění různých konstrukcí na mostech kovového zábradlí vcelku</t>
  </si>
  <si>
    <t>"Dle PD č.v. 2.601, odstranění zábradlí, vč. poplatku za likvidaci"15,0+14,7+20</t>
  </si>
  <si>
    <t>977212121</t>
  </si>
  <si>
    <t>Řezání diamantovým lanem konstrukcí z kamene, cihel nebo tvárnic</t>
  </si>
  <si>
    <t>-1849293571</t>
  </si>
  <si>
    <t>Řezání konstrukcí diamantovým lanem zděných z kamene, cihel nebo tvárnic</t>
  </si>
  <si>
    <t>https://podminky.urs.cz/item/CS_URS_2025_02/977212121</t>
  </si>
  <si>
    <t>"dle PD, zarovnání plochy stávajících opěr, v celé tloušťce" 68,0</t>
  </si>
  <si>
    <t>-142438471</t>
  </si>
  <si>
    <t>"dle PD č.v.1.001,2.003 otryskání povrchu vysokotlakým paprskem s mech. očištěním"140,0</t>
  </si>
  <si>
    <t>1803040883</t>
  </si>
  <si>
    <t>"dle PD č.v. 2.003 před a po přespárování" 140,0*2</t>
  </si>
  <si>
    <t>"dle PD č.v. 2.003 nábř. zeďi"40,8</t>
  </si>
  <si>
    <t>1433540122</t>
  </si>
  <si>
    <t>"dle PD č.v. 2.003 sanace I" 140,0</t>
  </si>
  <si>
    <t>-1013785503</t>
  </si>
  <si>
    <t>Spárování zdiva hloubky do 40 mm aktivovanou maltou délky spáry na 1 m2 upravované plochy přes 6 do 12 m</t>
  </si>
  <si>
    <t>"dle PD č.v.2.005 sanace typ I" 42,0+42,0+14,0+14,0+12,0+16,0</t>
  </si>
  <si>
    <t>761781551</t>
  </si>
  <si>
    <t>"dle PD č.v.2.005 nábř. zed 100% povrchu" (23,0*1,2)+(22*0,6)</t>
  </si>
  <si>
    <t>-153339652</t>
  </si>
  <si>
    <t>"dle PD č.v.2.005 nábř. zed 20% povrchu" ((23,0*1,2)+(22*0,6))*0,2</t>
  </si>
  <si>
    <t>-843338952</t>
  </si>
  <si>
    <t>"dle PD č.v.2.005 nábř. zed" 40,80</t>
  </si>
  <si>
    <t>156</t>
  </si>
  <si>
    <t>-724376592</t>
  </si>
  <si>
    <t>157</t>
  </si>
  <si>
    <t>OZUB1_R</t>
  </si>
  <si>
    <t>Uložení NK, úprava spáry, těsnění</t>
  </si>
  <si>
    <t>-160063245</t>
  </si>
  <si>
    <t>12,0*2</t>
  </si>
  <si>
    <t>158</t>
  </si>
  <si>
    <t>993221111</t>
  </si>
  <si>
    <t>Dovoz a odvoz mostních kovových podpěrných skruží do 10 km včetně naložení a složení</t>
  </si>
  <si>
    <t>-1972083215</t>
  </si>
  <si>
    <t>Dovoz a odvoz mostních kovových podpěrných konstrukcí včetně naložení a složení skruží, na vzdálenost do 10 km</t>
  </si>
  <si>
    <t>https://podminky.urs.cz/item/CS_URS_2025_02/993221111</t>
  </si>
  <si>
    <t>993221119</t>
  </si>
  <si>
    <t>Příplatek k ceně dovozu a odvozu mostních kovových podpěrných skruží ZKD 10 km přes 10 km</t>
  </si>
  <si>
    <t>-1299043981</t>
  </si>
  <si>
    <t>Dovoz a odvoz mostních kovových podpěrných konstrukcí včetně naložení a složení skruží, na vzdálenost Příplatek k ceně za každých dalších započatých 10 km přes 10 km</t>
  </si>
  <si>
    <t>https://podminky.urs.cz/item/CS_URS_2025_02/993221119</t>
  </si>
  <si>
    <t>5*100</t>
  </si>
  <si>
    <t>160</t>
  </si>
  <si>
    <t>997013814</t>
  </si>
  <si>
    <t>Poplatek za uložení na skládce (skládkovné) stavebního odpadu izolací kód odpadu 17 06 04</t>
  </si>
  <si>
    <t>-1010681874</t>
  </si>
  <si>
    <t>Poplatek za uložení stavebního odpadu na skládce (skládkovné) z izolačních materiálů zatříděného do Katalogu odpadů pod kódem 17 06 04</t>
  </si>
  <si>
    <t>https://podminky.urs.cz/item/CS_URS_2025_02/997013814</t>
  </si>
  <si>
    <t>72*0,0043</t>
  </si>
  <si>
    <t>161</t>
  </si>
  <si>
    <t>-1367504541</t>
  </si>
  <si>
    <t xml:space="preserve">abrazivo </t>
  </si>
  <si>
    <t>10,220</t>
  </si>
  <si>
    <t>162</t>
  </si>
  <si>
    <t>287511940</t>
  </si>
  <si>
    <t>"železobeton" (116,26+3,6)"m3"*2,4"t/m3</t>
  </si>
  <si>
    <t>163</t>
  </si>
  <si>
    <t>-1754392303</t>
  </si>
  <si>
    <t>"kámen" 25,64*2,5</t>
  </si>
  <si>
    <t>164</t>
  </si>
  <si>
    <t>-904089084</t>
  </si>
  <si>
    <t>"asfaltobet. recyklát, frézovaný" 11,5</t>
  </si>
  <si>
    <t>165</t>
  </si>
  <si>
    <t>-1975434233</t>
  </si>
  <si>
    <t>"železobeton pol. 963051111" (116,262+3,6)*2,4"t/m3"</t>
  </si>
  <si>
    <t>"kámen pol. 963051112" 64,1*2,5"t/m3"</t>
  </si>
  <si>
    <t>"asf. recyklát pol. 113154513" 11,5</t>
  </si>
  <si>
    <t>"kovový odpad" 26,7+2,5</t>
  </si>
  <si>
    <t>-1080795967</t>
  </si>
  <si>
    <t>488,619"t"*49"km (uvažovaná vzdálenost 50 km)"</t>
  </si>
  <si>
    <t>167</t>
  </si>
  <si>
    <t>-704843334</t>
  </si>
  <si>
    <t>488,61</t>
  </si>
  <si>
    <t>168</t>
  </si>
  <si>
    <t>-2033309321</t>
  </si>
  <si>
    <t>"dle pol. 512531111"250,0*2,1</t>
  </si>
  <si>
    <t>169</t>
  </si>
  <si>
    <t>-1323575330</t>
  </si>
  <si>
    <t>170</t>
  </si>
  <si>
    <t>789212121</t>
  </si>
  <si>
    <t>Provedení otryskání zařízení členitých stupeň zarezavění B stupeň přípravy Sa 3</t>
  </si>
  <si>
    <t>553860473</t>
  </si>
  <si>
    <t>Provedení otryskání povrchů zařízení suché abrazivní tryskání, s povrchem členitým stupeň zarezavění B, stupeň přípravy Sa 3</t>
  </si>
  <si>
    <t>https://podminky.urs.cz/item/CS_URS_2025_02/789212121</t>
  </si>
  <si>
    <t>otryskání dolních pásnic nosníků</t>
  </si>
  <si>
    <t>161,2</t>
  </si>
  <si>
    <t>171</t>
  </si>
  <si>
    <t>1535817143</t>
  </si>
  <si>
    <t>otryskání zábradlí na mostě a křídlech</t>
  </si>
  <si>
    <t>63,10</t>
  </si>
  <si>
    <t>otryskání zábradlí mezi komunikací a vodním tokem</t>
  </si>
  <si>
    <t>31,20</t>
  </si>
  <si>
    <t>otryskání ocelových nosníků HEB 450</t>
  </si>
  <si>
    <t>1,0505*11,20*18</t>
  </si>
  <si>
    <t>172</t>
  </si>
  <si>
    <t>-250833060</t>
  </si>
  <si>
    <t>94,30*0,040</t>
  </si>
  <si>
    <t>161,2*0,040</t>
  </si>
  <si>
    <t>173</t>
  </si>
  <si>
    <t>1633598364</t>
  </si>
  <si>
    <t xml:space="preserve">základ </t>
  </si>
  <si>
    <t>94,300</t>
  </si>
  <si>
    <t>ocelové nosníky HEB 450</t>
  </si>
  <si>
    <t>161,200</t>
  </si>
  <si>
    <t>-2084251791</t>
  </si>
  <si>
    <t>175</t>
  </si>
  <si>
    <t>-1806054704</t>
  </si>
  <si>
    <t>176</t>
  </si>
  <si>
    <t>1923725827</t>
  </si>
  <si>
    <t>"zábradlí"(94,300*3+14,145)*0,30</t>
  </si>
  <si>
    <t>"nosníky"(161,200*3+24,180)*0,30</t>
  </si>
  <si>
    <t>177</t>
  </si>
  <si>
    <t>1605625204</t>
  </si>
  <si>
    <t>94,300*0,15</t>
  </si>
  <si>
    <t>161,200*0,15</t>
  </si>
  <si>
    <t>178</t>
  </si>
  <si>
    <t>545375825</t>
  </si>
  <si>
    <t>179</t>
  </si>
  <si>
    <t>1233166220</t>
  </si>
  <si>
    <t>"dle PD č.v. 2.004 ALPS1,S2,S3" 204,6+40,2+43,1</t>
  </si>
  <si>
    <t>-861190904</t>
  </si>
  <si>
    <t>287,0*0,00034 "Přepočtené koeficientem množství</t>
  </si>
  <si>
    <t>181</t>
  </si>
  <si>
    <t>711141811</t>
  </si>
  <si>
    <t>Odstranění izolace proti vodě, vlhkosti a plynům z pásů NAIP přitavených jednovrstvých z plochy vodorovné</t>
  </si>
  <si>
    <t>1113157003</t>
  </si>
  <si>
    <t>Odstranění izolace proti vodě, vlhkosti a plynům z přitavených pásů NAIP z plochy vodorovné V jednovrstvé</t>
  </si>
  <si>
    <t>https://podminky.urs.cz/item/CS_URS_2025_02/711141811</t>
  </si>
  <si>
    <t>"Dle PD č.v. 002, vč. odvozu" 8*9,0</t>
  </si>
  <si>
    <t>182</t>
  </si>
  <si>
    <t>450997016</t>
  </si>
  <si>
    <t>Provedení izolace proti zemní vlhkosti pásy přitavením NAIP na ploše svislé S</t>
  </si>
  <si>
    <t>183</t>
  </si>
  <si>
    <t>-347349971</t>
  </si>
  <si>
    <t>287,0*1,05</t>
  </si>
  <si>
    <t>184</t>
  </si>
  <si>
    <t>-209915091</t>
  </si>
  <si>
    <t>Provedení izolace proti povrchové a podpovrchové tlakové vodě termoplasty na ploše svislé S folií z nízkolehčeného PE položenou volně</t>
  </si>
  <si>
    <t>"Dle PD, SVI č. 1" 204,0</t>
  </si>
  <si>
    <t>185</t>
  </si>
  <si>
    <t>157755394</t>
  </si>
  <si>
    <t>204,0*1,05</t>
  </si>
  <si>
    <t>186</t>
  </si>
  <si>
    <t>20454437</t>
  </si>
  <si>
    <t>187</t>
  </si>
  <si>
    <t>-1313813706</t>
  </si>
  <si>
    <t>25,40*1,02 "Přepočtené koeficientem množství</t>
  </si>
  <si>
    <t>188</t>
  </si>
  <si>
    <t>1268586103</t>
  </si>
  <si>
    <t>"25,40/0,3"85,0</t>
  </si>
  <si>
    <t>189</t>
  </si>
  <si>
    <t>-759251338</t>
  </si>
  <si>
    <t>"SVI č. 3, geotextile 500g/m2 "43,1</t>
  </si>
  <si>
    <t>"SVI č. 1 tvrdá ochrana deska, geotextili 300 g/m2" 204,0</t>
  </si>
  <si>
    <t>"SVI č. 2" 40,2</t>
  </si>
  <si>
    <t>"zesíl. ochrana izolace geot. 700 g/m2" 3,5</t>
  </si>
  <si>
    <t>190</t>
  </si>
  <si>
    <t>2059480105</t>
  </si>
  <si>
    <t>191</t>
  </si>
  <si>
    <t>69311082</t>
  </si>
  <si>
    <t>geotextilie netkaná separační, ochranná, filtrační, drenážní PP 500g/m2</t>
  </si>
  <si>
    <t>-1826963356</t>
  </si>
  <si>
    <t>(43,1+40,2)*1,2</t>
  </si>
  <si>
    <t>192</t>
  </si>
  <si>
    <t>-284005237</t>
  </si>
  <si>
    <t>3,5*1,05</t>
  </si>
  <si>
    <t>193</t>
  </si>
  <si>
    <t>-418471937</t>
  </si>
  <si>
    <t>2,233</t>
  </si>
  <si>
    <t>194</t>
  </si>
  <si>
    <t>364136697</t>
  </si>
  <si>
    <t>Montáž tepelně izolačního systému základové desky z XPS desek na vodorovné ploše jednovrstvého tloušťky izolace do 100 mm</t>
  </si>
  <si>
    <t>"SVI č. 3 XPS 50 mm"43,1</t>
  </si>
  <si>
    <t>195</t>
  </si>
  <si>
    <t>-833509718</t>
  </si>
  <si>
    <t>43,1*1,05</t>
  </si>
  <si>
    <t>196</t>
  </si>
  <si>
    <t>625636661</t>
  </si>
  <si>
    <t>197</t>
  </si>
  <si>
    <t>767221005</t>
  </si>
  <si>
    <t>298387312</t>
  </si>
  <si>
    <t>Montáž výrobků z kompozitů zábradlí, kotveného do kompozitního profilu</t>
  </si>
  <si>
    <t>https://podminky.urs.cz/item/CS_URS_2025_02/767221005</t>
  </si>
  <si>
    <t>"dle PD č.v. 2.401 výplň GFRP, vč. materiálu pororoštu v. 25 mm"12,0+12,0</t>
  </si>
  <si>
    <t>198</t>
  </si>
  <si>
    <t>-2032086451</t>
  </si>
  <si>
    <t>0,60*12,0*2</t>
  </si>
  <si>
    <t>199</t>
  </si>
  <si>
    <t>-136540384</t>
  </si>
  <si>
    <t>krácení roštů</t>
  </si>
  <si>
    <t>0,60*6,0*2</t>
  </si>
  <si>
    <t>200</t>
  </si>
  <si>
    <t>767995112</t>
  </si>
  <si>
    <t>Montáž atypických zámečnických konstrukcí hmotnosti přes 5 do 10 kg</t>
  </si>
  <si>
    <t>-1780804191</t>
  </si>
  <si>
    <t>Montáž ostatních atypických zámečnických konstrukcí hmotnosti přes 5 do 10 kg</t>
  </si>
  <si>
    <t>https://podminky.urs.cz/item/CS_URS_2025_02/767995112</t>
  </si>
  <si>
    <t>"dle PD, ukončení izolace pod římsou, vč. ukotvení"(22,0+22,0)*1,6</t>
  </si>
  <si>
    <t>"zavíčkování drenáže, vpust"4*10,0</t>
  </si>
  <si>
    <t>201</t>
  </si>
  <si>
    <t>13756640</t>
  </si>
  <si>
    <t>plech nerezový tl 3,0mm tabule</t>
  </si>
  <si>
    <t>404631037</t>
  </si>
  <si>
    <t>(70,4+40)*0,001</t>
  </si>
  <si>
    <t>202</t>
  </si>
  <si>
    <t>588668849</t>
  </si>
  <si>
    <t>SO141.13.03 - Horní Lideč - Valašská Polanka, most v km 30.324</t>
  </si>
  <si>
    <t xml:space="preserve">      6 - Úpravy povrchů, podlahy a osazování výplní</t>
  </si>
  <si>
    <t xml:space="preserve">          PSV - Práce a dodávky PSV</t>
  </si>
  <si>
    <t xml:space="preserve">            711 - Izolace proti vodě, vlhkosti a plynům</t>
  </si>
  <si>
    <t xml:space="preserve">            713 - Izolace tepelné</t>
  </si>
  <si>
    <t xml:space="preserve">            767 - Konstrukce zámečnické</t>
  </si>
  <si>
    <t xml:space="preserve">            789 - Povrchové úpravy ocelových konstrukcí a technologických zařízení</t>
  </si>
  <si>
    <t>-1201991463</t>
  </si>
  <si>
    <t>"dle PD č.v. 2.004, podél křídel" 15*5,0*2</t>
  </si>
  <si>
    <t>1291406364</t>
  </si>
  <si>
    <t>"dle PD č.v. 2.101, etapa 1" (28+28)*5,5+7*12</t>
  </si>
  <si>
    <t xml:space="preserve">"etapa 2" (28+28)*5,7+11*15 </t>
  </si>
  <si>
    <t>-789812057</t>
  </si>
  <si>
    <t>"dle PD č.v. 2.004,005, odstranění nánosu pod mostem" 23,5*3,0+34*0,6+11*0,5</t>
  </si>
  <si>
    <t>-1306466042</t>
  </si>
  <si>
    <t>"dle PD č.v.601 zápory HEB 160"14*4,0+14*9,0+5*0,6+5*0,6</t>
  </si>
  <si>
    <t>-1502252044</t>
  </si>
  <si>
    <t>"dle PD č.v.601 vrtání pro zápory HEB 160 koef. opotřebení 0,5 pro další použítí"(2,386+5,367+0,128+0,128)*1,10*0,5</t>
  </si>
  <si>
    <t>1314618197</t>
  </si>
  <si>
    <t>"dle PD č.v.601 vytažení nezabet. zápor HEB 160"188,0-(14*9,0)</t>
  </si>
  <si>
    <t>-762160579</t>
  </si>
  <si>
    <t>"dle PD č.v.601"2,0*4+3,5*8+3,8*4+4,5*2+2,5*4+3,5*8+2,0*4+3,5*4+2,25*4+4,5*2</t>
  </si>
  <si>
    <t>-1717144031</t>
  </si>
  <si>
    <t>"dle PD č.v.601 převázka"(0,150+0,526+0,282+0,169+0,188+0,526+0,150+0,263+0,169+0,169)*1,10</t>
  </si>
  <si>
    <t>2006464294</t>
  </si>
  <si>
    <t>138,2</t>
  </si>
  <si>
    <t>1300072386</t>
  </si>
  <si>
    <t>"dle PD č.v. 2.601, dle výkazu materiálu"50,0</t>
  </si>
  <si>
    <t>-2083023620</t>
  </si>
  <si>
    <t>"dle PD č.v. 601 protikus vč. koef. opotřebení 0,5" (10,822+8,210)*1,10*0,5</t>
  </si>
  <si>
    <t>432995064</t>
  </si>
  <si>
    <t>"dle PD č.v.601 řezání zápor HEB 160" 14</t>
  </si>
  <si>
    <t>-2016232538</t>
  </si>
  <si>
    <t>"dle PD č.v. 2.601 pol.05.1,06.1"(11,0+9,0)*3,0*2</t>
  </si>
  <si>
    <t>1733057924</t>
  </si>
  <si>
    <t>120,0</t>
  </si>
  <si>
    <t>153851133</t>
  </si>
  <si>
    <t>Ztužující ocelová táhla D přes 28 do 32 mm</t>
  </si>
  <si>
    <t>-1363683300</t>
  </si>
  <si>
    <t>https://podminky.urs.cz/item/CS_URS_2025_02/153851133</t>
  </si>
  <si>
    <t>"dle PD č.v.601 táhla pro obě etapy, vč. vrtání"4,7*24+4,9*6+5,4*14+5,6*10+4,2*6</t>
  </si>
  <si>
    <t>-1676092059</t>
  </si>
  <si>
    <t>876,2+96,4-144,0</t>
  </si>
  <si>
    <t>-1730436955</t>
  </si>
  <si>
    <t>828,6*49</t>
  </si>
  <si>
    <t>-404322226</t>
  </si>
  <si>
    <t>828,6</t>
  </si>
  <si>
    <t>1655434872</t>
  </si>
  <si>
    <t>"dle PD dno výkopu" 125,0</t>
  </si>
  <si>
    <t>"dle PD pláň vozovky" 86,0</t>
  </si>
  <si>
    <t>1579448861</t>
  </si>
  <si>
    <t>"dle PD zpětný zásyp (zeminou)" 144,0</t>
  </si>
  <si>
    <t>-1893707260</t>
  </si>
  <si>
    <t>828,6*2,1</t>
  </si>
  <si>
    <t>82838458</t>
  </si>
  <si>
    <t>567077225</t>
  </si>
  <si>
    <t>-1125386802</t>
  </si>
  <si>
    <t>-299770911</t>
  </si>
  <si>
    <t>"dle PD č.v. 2.003 úprava pod ornicí "192,0</t>
  </si>
  <si>
    <t>-892564918</t>
  </si>
  <si>
    <t>886882368</t>
  </si>
  <si>
    <t>"ornice z místních zdrojů, vč. dopravy na stavbu" 250,0*0,15*1,90</t>
  </si>
  <si>
    <t>829758940</t>
  </si>
  <si>
    <t>"dle PD č.v. 2.003 odstranění štěrk. lože v rozsahu ZKPP"5,0*30,0</t>
  </si>
  <si>
    <t>564681011</t>
  </si>
  <si>
    <t>Podklad z kameniva hrubého drceného vel. 63-125 mm plochy do 100 m2 tl 300 mm</t>
  </si>
  <si>
    <t>305481795</t>
  </si>
  <si>
    <t>https://podminky.urs.cz/item/CS_URS_2025_02/564681011</t>
  </si>
  <si>
    <t>"dle PD č.v. 2.004,005 výměna podloží" 125,0</t>
  </si>
  <si>
    <t>160325967</t>
  </si>
  <si>
    <t>16,0</t>
  </si>
  <si>
    <t>2077416480</t>
  </si>
  <si>
    <t>648984892</t>
  </si>
  <si>
    <t>16,0*2</t>
  </si>
  <si>
    <t>-315239464</t>
  </si>
  <si>
    <t>"dle PD č.v. 003,004 obsyp drenážního potrubí, štěrkodrť fr. 16-32 "0,22*10,2*2</t>
  </si>
  <si>
    <t>"výplň vsakovací jímky z palisád, ŠD fr. 32/63" 0,8*0,8*1,50</t>
  </si>
  <si>
    <t>"výplň - protierozní pohoz, štěrkodrť fr. 16-32 "1,0*1,0*1,0*2</t>
  </si>
  <si>
    <t>-1633606925</t>
  </si>
  <si>
    <t>"dle PD č.v. 2.004 lůžko pod drenáží" 1,6*8,65*2</t>
  </si>
  <si>
    <t>-143061237</t>
  </si>
  <si>
    <t>"Dle PD č.v. 2.004, 005, drenážní vrstva, kamenná rovnanina"1,2*8,65*2</t>
  </si>
  <si>
    <t>-1618750578</t>
  </si>
  <si>
    <t>"dle PD č.v. 2,004,005 příčný drén" 10,2*2</t>
  </si>
  <si>
    <t>-601507775</t>
  </si>
  <si>
    <t>"dle PD č.v.601 vrtání pro zápory HEB 160"188,0</t>
  </si>
  <si>
    <t>678418326</t>
  </si>
  <si>
    <t>"dle PD č.v. 2.601 vypočtený objem vrtů vyplněných betonem" 3,14*0,4*0,4*(14*(4,0+7,0)*0,5)</t>
  </si>
  <si>
    <t>-1493780288</t>
  </si>
  <si>
    <t>"prostupy pro drenáž" 4*0,5</t>
  </si>
  <si>
    <t>28611152</t>
  </si>
  <si>
    <t>trubka kanalizační PVC-U plnostěnná jednovrstvá DN 250x1000mm SN8</t>
  </si>
  <si>
    <t>-1341172845</t>
  </si>
  <si>
    <t>4*0,5</t>
  </si>
  <si>
    <t>273321118</t>
  </si>
  <si>
    <t>Základové desky mostních konstrukcí ze ŽB C 30/37</t>
  </si>
  <si>
    <t>-143215931</t>
  </si>
  <si>
    <t>https://podminky.urs.cz/item/CS_URS_2025_02/273321118</t>
  </si>
  <si>
    <t>"dle PD č.v. 2.201 deska a základy křídel"28,6</t>
  </si>
  <si>
    <t>273354111</t>
  </si>
  <si>
    <t>Bednění základových desek - zřízení</t>
  </si>
  <si>
    <t>1030348107</t>
  </si>
  <si>
    <t>https://podminky.urs.cz/item/CS_URS_2025_02/273354111</t>
  </si>
  <si>
    <t>"ZÁKLADOVÁ DESKA"</t>
  </si>
  <si>
    <t xml:space="preserve">2*1,87 + 2*3,48 + 4*1,00 </t>
  </si>
  <si>
    <t>273354211</t>
  </si>
  <si>
    <t>Bednění základových desek - odstranění</t>
  </si>
  <si>
    <t>675190040</t>
  </si>
  <si>
    <t>https://podminky.urs.cz/item/CS_URS_2025_02/273354211</t>
  </si>
  <si>
    <t>14,7</t>
  </si>
  <si>
    <t>153777106</t>
  </si>
  <si>
    <t>-730531538</t>
  </si>
  <si>
    <t>"dle PD č.v. 2.003 prah dlažby ukončovací bet. práh 400x800 mm C25/30 XF3"(1,6+1,0*2)*0,4*0,8</t>
  </si>
  <si>
    <t>-1295639241</t>
  </si>
  <si>
    <t>1019243169</t>
  </si>
  <si>
    <t>"ZÁKLAD KŘÍDLA K1P"1,39 + 0,83 + 0,95 + 0,30</t>
  </si>
  <si>
    <t>"ZÁKLAD KŘÍDLA K1L"1,39 + 0,83 + 0,95 + 0,30</t>
  </si>
  <si>
    <t>"ZÁKLAD KŘÍDLA K2P"1,39 + 0,83 + 0,95 + 0,30</t>
  </si>
  <si>
    <t>"ZÁKLAD KŘÍDLA K2L"1,39 + 0,83 + 0,95 + 0,30</t>
  </si>
  <si>
    <t>1843999842</t>
  </si>
  <si>
    <t>13,88</t>
  </si>
  <si>
    <t>1234206060</t>
  </si>
  <si>
    <t xml:space="preserve">"dle PD č.v. 2.204  římsy" 5,6</t>
  </si>
  <si>
    <t>-1513158315</t>
  </si>
  <si>
    <t>5,6</t>
  </si>
  <si>
    <t>67988713</t>
  </si>
  <si>
    <t>"DŘÍK PRAVÉ ŘÍMSY NAD RÁMOVOU PŘÍČLÍ"1,94 + 0,56*3,90 + 2*0,17</t>
  </si>
  <si>
    <t>"DŘÍK LEVÉ ŘÍMSY NAD RÁMOVOU PŘÍČLÍ"2,00 + 0,58*3,90 + 2*0,18</t>
  </si>
  <si>
    <t>"DŘÍK ŘÍMSY NAD KŘÍDLEM K1P"5,17 + 3,27 + 0,49*5,60 + 0,27</t>
  </si>
  <si>
    <t>"DŘÍK ŘÍMSY NAD KŘÍDLEM K2P"4,86 + 2,93 + 0,49*5,60 + 0,23</t>
  </si>
  <si>
    <t xml:space="preserve">"DŘÍK ŘÍMSY NAD KŘÍDLEM K1L"5,29 + 3,39 + 0,49*5,60 + 0,27 </t>
  </si>
  <si>
    <t>"DŘÍK ŘÍMSY NAD KŘÍDLEM K2L"4,95 + 3,04 + 0,49*5,60 + 0,23</t>
  </si>
  <si>
    <t>"ŘÍMSA PRAVÁ"0,41*15,16 + 0,24*15,16 + 2*0,11</t>
  </si>
  <si>
    <t>"ŘÍMSA LEVÁ"0,41*15,16 + 0,24*15,16 + 2*0,11</t>
  </si>
  <si>
    <t>1645447535</t>
  </si>
  <si>
    <t>74,11</t>
  </si>
  <si>
    <t>-1163889234</t>
  </si>
  <si>
    <t>"Dle PD č.v. 2.201 rámové stojky" 26,3</t>
  </si>
  <si>
    <t>-1065423324</t>
  </si>
  <si>
    <t>"dříky křídel" 50,2</t>
  </si>
  <si>
    <t>1756361335</t>
  </si>
  <si>
    <t>"dle PD č.v. 2.219 , výkazu výztuže komplet pro celý objekt" 22,389*1,10</t>
  </si>
  <si>
    <t>123657125</t>
  </si>
  <si>
    <t xml:space="preserve">"RÁMOVÁ STOJKA 1"2*1,32 + 2*32,84 </t>
  </si>
  <si>
    <t>"RÁMOVÁ STOJKA 2"2*1,32 + 2*32,84</t>
  </si>
  <si>
    <t>-198196309</t>
  </si>
  <si>
    <t>136,64</t>
  </si>
  <si>
    <t>1969132145</t>
  </si>
  <si>
    <t xml:space="preserve">"KŘÍDLO K1P"2*16,27 + 3,11*0,65 + 1,04 </t>
  </si>
  <si>
    <t xml:space="preserve">"KŘÍDLO K1L"2*16,27 + 3,11*0,65 + 1,04 </t>
  </si>
  <si>
    <t>"KŘÍDLO K2P"2*16,27 + 3,11*0,65 + 1,04</t>
  </si>
  <si>
    <t>"KŘÍDLO K2L"2*16,27 + 3,11*0,65 + 1,04</t>
  </si>
  <si>
    <t>1595923206</t>
  </si>
  <si>
    <t>142,408</t>
  </si>
  <si>
    <t>1827236208</t>
  </si>
  <si>
    <t>339921113</t>
  </si>
  <si>
    <t>Osazování betonových palisád do betonového základu jednotlivě výšky prvku přes 1 do 1,5 m</t>
  </si>
  <si>
    <t>1985756256</t>
  </si>
  <si>
    <t>https://podminky.urs.cz/item/CS_URS_2025_02/339921113</t>
  </si>
  <si>
    <t>"dle PD č.v. 2.003 vsakovací jímka"4*1,0/0,15</t>
  </si>
  <si>
    <t>59229015</t>
  </si>
  <si>
    <t>palisáda hranatá betonová 180x120mm v 1200mm přírodní</t>
  </si>
  <si>
    <t>849362005</t>
  </si>
  <si>
    <t>27*1,03</t>
  </si>
  <si>
    <t>867227693</t>
  </si>
  <si>
    <t xml:space="preserve">"dle PD č.v. 2.203,  NK"19,3</t>
  </si>
  <si>
    <t>1324631058</t>
  </si>
  <si>
    <t xml:space="preserve">"NK z boků"2*1,78 + 2*0,71*9,95 </t>
  </si>
  <si>
    <t>397719612</t>
  </si>
  <si>
    <t>17,689</t>
  </si>
  <si>
    <t>-1598437885</t>
  </si>
  <si>
    <t>"výztuž spádové desky ochr. izolace" 190*0,002*1,2</t>
  </si>
  <si>
    <t>421955112</t>
  </si>
  <si>
    <t>Bednění z překližek na mostní skruži - zřízení</t>
  </si>
  <si>
    <t>-589621442</t>
  </si>
  <si>
    <t>https://podminky.urs.cz/item/CS_URS_2025_02/421955112</t>
  </si>
  <si>
    <t xml:space="preserve">"bednění NK"3,47*9,95 </t>
  </si>
  <si>
    <t>421955212</t>
  </si>
  <si>
    <t>Bednění z překližek na mostní skruži - odstranění</t>
  </si>
  <si>
    <t>-15715203</t>
  </si>
  <si>
    <t>https://podminky.urs.cz/item/CS_URS_2025_02/421955212</t>
  </si>
  <si>
    <t>34,557</t>
  </si>
  <si>
    <t>-44556727</t>
  </si>
  <si>
    <t>"dle PD č.v. 2.201 podkl. beton" 12,3</t>
  </si>
  <si>
    <t>1778273562</t>
  </si>
  <si>
    <t>22*0,26*0,20</t>
  </si>
  <si>
    <t>1208700937</t>
  </si>
  <si>
    <t>1,144</t>
  </si>
  <si>
    <t>2131270605</t>
  </si>
  <si>
    <t>"SVI č.1 trvdá ochrana bet. destka C25/30 XC2, XF1"190,0*0,06</t>
  </si>
  <si>
    <t>Výplňové klíny za opěrou z kameniva hutněného po vrstvách drceného</t>
  </si>
  <si>
    <t>-1673289609</t>
  </si>
  <si>
    <t>"drenážní vrstva z kameniva"21,55</t>
  </si>
  <si>
    <t xml:space="preserve">"dle PD č.v. 2.004,  zásypy přechod. oblasti ŠD fr. 0-63" 8,4*8,65+7,8*8,65</t>
  </si>
  <si>
    <t>805820104</t>
  </si>
  <si>
    <t>"dle PD č.v. 2.004 podél křídel, vozovka pod mostem" (20*1,5+20*0,5+40)</t>
  </si>
  <si>
    <t>4583111R</t>
  </si>
  <si>
    <t>Výplňové klíny za opěrou nepropustným materiálem, stabizovaným cementem dle S4, příl. 13, hutněného po vrstvách</t>
  </si>
  <si>
    <t>1258442508</t>
  </si>
  <si>
    <t>"dle PD č.v. 2.004 Cementová stabilizace dle S4, nepropust. materiál RcC8/10" 11*8,65+11*8,65+0,8*9,95+0,8*3+1,2*3+3,5*12</t>
  </si>
  <si>
    <t>534387584</t>
  </si>
  <si>
    <t>"Dle PD č.v. 2.004, 005, ZKPP ŠD fr. 0-63" 3,7*8,65+3,7*8,65</t>
  </si>
  <si>
    <t>1454026641</t>
  </si>
  <si>
    <t>"dle PD č.v. 2.004 ZKPP stabilizace cementem"(3,7*8,65+3,7*8,65)/0,4</t>
  </si>
  <si>
    <t>564861011</t>
  </si>
  <si>
    <t>Podklad ze štěrkodrtě ŠD plochy do 100 m2 tl 200 mm</t>
  </si>
  <si>
    <t>-1042603741</t>
  </si>
  <si>
    <t>https://podminky.urs.cz/item/CS_URS_2025_02/564861011</t>
  </si>
  <si>
    <t>"dle PD č.v. 004 S5" 34,0+12,0+40,0</t>
  </si>
  <si>
    <t>564871016</t>
  </si>
  <si>
    <t>Podklad ze štěrkodrtě ŠD plochy do 100 m2 tl 300 mm</t>
  </si>
  <si>
    <t>-1901237817</t>
  </si>
  <si>
    <t>https://podminky.urs.cz/item/CS_URS_2025_02/564871016</t>
  </si>
  <si>
    <t>"dle PD č.v. 004, 005 napojení komunikace" 33,0+12,0</t>
  </si>
  <si>
    <t>-2030897094</t>
  </si>
  <si>
    <t>"PKO zábradlí "759,9</t>
  </si>
  <si>
    <t>1476062284</t>
  </si>
  <si>
    <t>32,10</t>
  </si>
  <si>
    <t>1891673247</t>
  </si>
  <si>
    <t>1388204449</t>
  </si>
  <si>
    <t>"A.3"4*1,06*0,00738*1,05</t>
  </si>
  <si>
    <t>"B.3"3*1,05*0,00738*1,05</t>
  </si>
  <si>
    <t>"C.3"4*1,06*0,00738*1,05</t>
  </si>
  <si>
    <t>"D.3"4*1,06*0,00738*1,05</t>
  </si>
  <si>
    <t>"E.3"3*1,05*0,00738*1,05</t>
  </si>
  <si>
    <t>"F.3"4*1,06*0,00738*1,05</t>
  </si>
  <si>
    <t>735890579</t>
  </si>
  <si>
    <t>"A.1"1*5,01*0,00457*1,05</t>
  </si>
  <si>
    <t>"B.1"1*3,90*0,00457*1,05</t>
  </si>
  <si>
    <t>"C.1"1*5,11*0,00457*1,05</t>
  </si>
  <si>
    <t>"D.1"1*5,11*0,00457*1,05</t>
  </si>
  <si>
    <t>"E.1"1*3,90*0,00457*1,05</t>
  </si>
  <si>
    <t>"F.1"1*5,01*0,00457*1,05</t>
  </si>
  <si>
    <t>1013841934</t>
  </si>
  <si>
    <t>"A.2"2*5,01*0,00377*1,05</t>
  </si>
  <si>
    <t>"B.2"2*3,90*0,00377*1,05</t>
  </si>
  <si>
    <t>"C.2"2*5,11*0,00377*1,05</t>
  </si>
  <si>
    <t>"D.2"2*5,11*0,00377*1,05</t>
  </si>
  <si>
    <t>"E.2"2*3,90*0,00377*1,05</t>
  </si>
  <si>
    <t>"F.2"2*5,01*0,00377*1,05</t>
  </si>
  <si>
    <t>-1166345523</t>
  </si>
  <si>
    <t>(4,0+3,0+4,0+4,0+3,0+4,0)*0,26*0,03140*1,05</t>
  </si>
  <si>
    <t>1762217686</t>
  </si>
  <si>
    <t>22,0*4</t>
  </si>
  <si>
    <t>-17971513</t>
  </si>
  <si>
    <t>15+15</t>
  </si>
  <si>
    <t>-380168120</t>
  </si>
  <si>
    <t>"dle PD č.v.2.004 obruba dlažby" (9+11+9+11)*1,5</t>
  </si>
  <si>
    <t>"obruba komunikace" 3,1*2</t>
  </si>
  <si>
    <t>437858420</t>
  </si>
  <si>
    <t>66,2*1,03</t>
  </si>
  <si>
    <t>-641263725</t>
  </si>
  <si>
    <t>"dil.spáry "5*4*0,5+3,5*0,5</t>
  </si>
  <si>
    <t>2007425553</t>
  </si>
  <si>
    <t>1931943989</t>
  </si>
  <si>
    <t>"ochrana prac. spáry, zesílení" 60,0</t>
  </si>
  <si>
    <t>-235923434</t>
  </si>
  <si>
    <t>-1272037726</t>
  </si>
  <si>
    <t>"podél čel pro provedení říms"15,0*3,2*1,0*2</t>
  </si>
  <si>
    <t>1382418853</t>
  </si>
  <si>
    <t>96,0*30</t>
  </si>
  <si>
    <t>1632047451</t>
  </si>
  <si>
    <t>96,0</t>
  </si>
  <si>
    <t>-155211535</t>
  </si>
  <si>
    <t>"podpěrné skruže pro provedení NK"9,95*3,1*3,3</t>
  </si>
  <si>
    <t>450960800</t>
  </si>
  <si>
    <t>961021112</t>
  </si>
  <si>
    <t>Bourání mostních základů z kamene</t>
  </si>
  <si>
    <t>-1430096331</t>
  </si>
  <si>
    <t>https://podminky.urs.cz/item/CS_URS_2025_02/961021112</t>
  </si>
  <si>
    <t>-808450262</t>
  </si>
  <si>
    <t>"Dle PD č.v. 2.002, odbourání kam. opěr kol. č. 1 obklad" 2*(0,3*3,82*4,0)</t>
  </si>
  <si>
    <t>"opěry kol. č. 2" 2*5,42*4,8</t>
  </si>
  <si>
    <t>"křídla kol. č. 2" 2*3,07*3,98+2*4,05*3,98</t>
  </si>
  <si>
    <t>"křídla kol. č. 1 obklad" 2*0,3*4,17*4,05</t>
  </si>
  <si>
    <t>"kamenná vozovka pod mostem" 0,58*13,0</t>
  </si>
  <si>
    <t>962041211</t>
  </si>
  <si>
    <t>Bourání mostních zdí a pilířů z betonu prostého</t>
  </si>
  <si>
    <t>-1742460634</t>
  </si>
  <si>
    <t>https://podminky.urs.cz/item/CS_URS_2025_02/962041211</t>
  </si>
  <si>
    <t xml:space="preserve">"Dle PD č.v. 2.002 základy" 2*(1,62*4,30)+2*(1,62*5,10) </t>
  </si>
  <si>
    <t>"opěry" 2*4,63*3,4</t>
  </si>
  <si>
    <t>"křídla" 2*3,31*4,17</t>
  </si>
  <si>
    <t>885189336</t>
  </si>
  <si>
    <t xml:space="preserve">"Dle PD č.v. 2.002  úl. prahy, NK, římsy" 0,16*8,80*2+3,46*3,70+0,13*10,93+0,24*12,11</t>
  </si>
  <si>
    <t>986211929</t>
  </si>
  <si>
    <t>"Dle PD č.v. 2.002, odstranění 24*IPN 280 odhad váhy vč. poplatku za likvidaci" 24*3,6*47,9</t>
  </si>
  <si>
    <t>"podpěrná konstr. římsy, odhad vč. poplatku za likvidaci "2*3*0,050+2*4*25</t>
  </si>
  <si>
    <t>-1077553439</t>
  </si>
  <si>
    <t>"Dle PD č.v. 2.601, odstranění zábradlí, vč. poplatku za likvidaci" 12+11</t>
  </si>
  <si>
    <t>1348449067</t>
  </si>
  <si>
    <t>288838133</t>
  </si>
  <si>
    <t>"beton" 89,545"m3"*2,2"t/m3</t>
  </si>
  <si>
    <t>846206413</t>
  </si>
  <si>
    <t>"železobeton" 19,945"m3"*2,4"t/m3</t>
  </si>
  <si>
    <t>1634624769</t>
  </si>
  <si>
    <t>1004841496</t>
  </si>
  <si>
    <t>"kámen" (20,64+135,55)*2,5</t>
  </si>
  <si>
    <t>732453673</t>
  </si>
  <si>
    <t>"beton pol. 962041211" 89,545*2,2"t/m3"</t>
  </si>
  <si>
    <t>"železobeton pol. 963051111" 19,95*2,4"t/m3"</t>
  </si>
  <si>
    <t>"kámen pol. 963051112" (20,64+135,55)*2,5"t/m3"</t>
  </si>
  <si>
    <t>"kovový odpad" 4,34+0,4</t>
  </si>
  <si>
    <t>-675451335</t>
  </si>
  <si>
    <t>640,09"t"*49"km (uvažovaná vzdálenost 50 km)" -0,0333</t>
  </si>
  <si>
    <t>-1776527618</t>
  </si>
  <si>
    <t>640,094</t>
  </si>
  <si>
    <t>-1156389783</t>
  </si>
  <si>
    <t>"dle pol. 512531111"150,0*2,1</t>
  </si>
  <si>
    <t>-1391676695</t>
  </si>
  <si>
    <t>-210883085</t>
  </si>
  <si>
    <t>"dle PD č.v. 2.004 ALPS1,S2,S3" 190+170+50+120</t>
  </si>
  <si>
    <t>-465762391</t>
  </si>
  <si>
    <t>789313327</t>
  </si>
  <si>
    <t>530*0,00034 "Přepočtené koeficientem množství</t>
  </si>
  <si>
    <t>626950389</t>
  </si>
  <si>
    <t>"dle PD č.v. 2.004 ALPS1,S2,S3" 190+170+50</t>
  </si>
  <si>
    <t>1529054869</t>
  </si>
  <si>
    <t>410*1,05</t>
  </si>
  <si>
    <t>928461794</t>
  </si>
  <si>
    <t>"Dle PD, SVI č. 1"190</t>
  </si>
  <si>
    <t>-1632159193</t>
  </si>
  <si>
    <t>190,0*1,05</t>
  </si>
  <si>
    <t>-1693532317</t>
  </si>
  <si>
    <t>-1312278423</t>
  </si>
  <si>
    <t>32,10*1,02 "Přepočtené koeficientem množství</t>
  </si>
  <si>
    <t>-1580183005</t>
  </si>
  <si>
    <t>"32,10/0,3"107,0</t>
  </si>
  <si>
    <t>-1647192272</t>
  </si>
  <si>
    <t>"SVI č. 3, geotextile 500g/m2 "50,0</t>
  </si>
  <si>
    <t>"SVI č. 1 tvrdá ochrana deska, geotextili 300 g/m2" 190,0</t>
  </si>
  <si>
    <t>"SVI č. 2" 170,0</t>
  </si>
  <si>
    <t>"zesíl. ochrana izolace geot. 1000 g/m2"4,2</t>
  </si>
  <si>
    <t>808565333</t>
  </si>
  <si>
    <t>-1138971004</t>
  </si>
  <si>
    <t>(50+170)*1,2</t>
  </si>
  <si>
    <t>-1268303980</t>
  </si>
  <si>
    <t>4,2*1,05</t>
  </si>
  <si>
    <t>1407700268</t>
  </si>
  <si>
    <t>1970669674</t>
  </si>
  <si>
    <t>"SVI č. 3 XPS 50 mm"50,0</t>
  </si>
  <si>
    <t>-1093593864</t>
  </si>
  <si>
    <t>50,0*1,05</t>
  </si>
  <si>
    <t>-1722243276</t>
  </si>
  <si>
    <t>1143463268</t>
  </si>
  <si>
    <t>"dle PD, ukončení izolace pod římsou, vč. ukotvení"(15+15)*1,6</t>
  </si>
  <si>
    <t>-761626669</t>
  </si>
  <si>
    <t>88,0*0,001</t>
  </si>
  <si>
    <t>408260380</t>
  </si>
  <si>
    <t>-1878608116</t>
  </si>
  <si>
    <t>otryskání</t>
  </si>
  <si>
    <t>26,2</t>
  </si>
  <si>
    <t>46934449</t>
  </si>
  <si>
    <t>26,2*0,040</t>
  </si>
  <si>
    <t>-899532939</t>
  </si>
  <si>
    <t>1522382139</t>
  </si>
  <si>
    <t>-19501350</t>
  </si>
  <si>
    <t>materiál pro provedení nátěrového systému ONS - 02</t>
  </si>
  <si>
    <t>1949533113</t>
  </si>
  <si>
    <t>materiál pro PKO</t>
  </si>
  <si>
    <t>(26,2*3+3,930)*0,30</t>
  </si>
  <si>
    <t>24,759*0,265 'Přepočtené koeficientem množství</t>
  </si>
  <si>
    <t>-1119949426</t>
  </si>
  <si>
    <t>26,2*0,15</t>
  </si>
  <si>
    <t>-1693102191</t>
  </si>
  <si>
    <t>1,055</t>
  </si>
  <si>
    <t>SO141.13.04 - Valašská Polanka - Vsetín, most v km 32.469</t>
  </si>
  <si>
    <t xml:space="preserve">      8 - Vedení trubní dálková a přípojná</t>
  </si>
  <si>
    <t>-1195640369</t>
  </si>
  <si>
    <t>"Dle PD č.v.2.602, odstranění plochy, ŽB panely budou ponechány zhotoviteli pro další použití" 48,0</t>
  </si>
  <si>
    <t>-2064541627</t>
  </si>
  <si>
    <t>"odstranění obsypu proviz. trub" 36,0</t>
  </si>
  <si>
    <t>1081905209</t>
  </si>
  <si>
    <t>"dle č. v. 2.602, vč. materiálu a likvidace potrubí" 18,0</t>
  </si>
  <si>
    <t>HOD</t>
  </si>
  <si>
    <t>1721433008</t>
  </si>
  <si>
    <t>DEN</t>
  </si>
  <si>
    <t>-1987326444</t>
  </si>
  <si>
    <t>512195458</t>
  </si>
  <si>
    <t>"dle PD č.v. 2.004, podél křídel" 140,0</t>
  </si>
  <si>
    <t>-656690406</t>
  </si>
  <si>
    <t xml:space="preserve">"dle PD č.v. 2.101, ZKPP před mostem, za mostem" (5,445+5,357)*18,0 </t>
  </si>
  <si>
    <t>"za rubem" 2*9,50*9,0</t>
  </si>
  <si>
    <t>"pro opevnění" 10,8+55,8+17,3</t>
  </si>
  <si>
    <t>"pohoz,rýha pro troubu DN 400"2,0+3,5</t>
  </si>
  <si>
    <t>-2021285658</t>
  </si>
  <si>
    <t>"dle PD č.v.601 zápory HEA 160"8*6,0</t>
  </si>
  <si>
    <t>"HEA 140"26*6,0</t>
  </si>
  <si>
    <t>"HEA 120"40*1,0+8*2,0</t>
  </si>
  <si>
    <t>13010954</t>
  </si>
  <si>
    <t>ocel profilová jakost S235JR (11 375) průřez HEA 140</t>
  </si>
  <si>
    <t>574174699</t>
  </si>
  <si>
    <t>4,742*1,10</t>
  </si>
  <si>
    <t>13010956</t>
  </si>
  <si>
    <t>ocel profilová jakost S235JR (11 375) průřez HEA 160</t>
  </si>
  <si>
    <t>1647972940</t>
  </si>
  <si>
    <t>"dle PD č.v.601 převázka"1,459*1,10</t>
  </si>
  <si>
    <t>13010952</t>
  </si>
  <si>
    <t>ocel profilová jakost S235JR (11 375) průřez HEA 120</t>
  </si>
  <si>
    <t>890919858</t>
  </si>
  <si>
    <t>(0,796+0,318)*1,10</t>
  </si>
  <si>
    <t>182878001</t>
  </si>
  <si>
    <t>"dle PD č.v.601 vytažení nezabet. zápor"260-8*6,0</t>
  </si>
  <si>
    <t>1325498223</t>
  </si>
  <si>
    <t>"dle PD č.v.601"8*10+4*20+4*4,0</t>
  </si>
  <si>
    <t>13010930</t>
  </si>
  <si>
    <t>ocel profilová jakost S235JR (11 375) průřez UPE 120</t>
  </si>
  <si>
    <t>-1131916182</t>
  </si>
  <si>
    <t>"dle PD č.v.601 převázka"(0,968+0,968+0,194)*1,10</t>
  </si>
  <si>
    <t>-1996601583</t>
  </si>
  <si>
    <t>176,0</t>
  </si>
  <si>
    <t>678173586</t>
  </si>
  <si>
    <t>"dle PD č.v.601 plocha výdřevy"68,0</t>
  </si>
  <si>
    <t>1714111592</t>
  </si>
  <si>
    <t>"dle PD č.v.601 řezání zápor HEA 160" 8</t>
  </si>
  <si>
    <t>994191353</t>
  </si>
  <si>
    <t>"dle PD č.v.601 táhla vč. vrtání"144,0+192,0</t>
  </si>
  <si>
    <t>-1657337010</t>
  </si>
  <si>
    <t>454,836-58,0</t>
  </si>
  <si>
    <t>-1020615609</t>
  </si>
  <si>
    <t>396,84*49</t>
  </si>
  <si>
    <t>651020440</t>
  </si>
  <si>
    <t>396,836</t>
  </si>
  <si>
    <t>138027463</t>
  </si>
  <si>
    <t>"dle PD dno výkopu" 10*33,0</t>
  </si>
  <si>
    <t>-2025399519</t>
  </si>
  <si>
    <t xml:space="preserve">"dle PD č.v. 2.004,  dle PD zpětný zásyp (zeminou) - mimo ornici" 58,0</t>
  </si>
  <si>
    <t>1749457704</t>
  </si>
  <si>
    <t>609739968</t>
  </si>
  <si>
    <t>396,836*2,1</t>
  </si>
  <si>
    <t>-1488905810</t>
  </si>
  <si>
    <t>-447829364</t>
  </si>
  <si>
    <t>"dle PD č.v.2.602 zásyp zatrubnění ŠD" 18,0*4,0*0,5</t>
  </si>
  <si>
    <t>"zásyp propustku DN 400 ŠD" 5,0*1,0*0,7</t>
  </si>
  <si>
    <t>1541942400</t>
  </si>
  <si>
    <t>36*2,05</t>
  </si>
  <si>
    <t>934636790</t>
  </si>
  <si>
    <t>"podél křídel" 140,0</t>
  </si>
  <si>
    <t>121228187</t>
  </si>
  <si>
    <t>140,0*0,03</t>
  </si>
  <si>
    <t>408850808</t>
  </si>
  <si>
    <t>"dle PD č.v. 2.003 úprava pod ornicí "140,0</t>
  </si>
  <si>
    <t>-310700257</t>
  </si>
  <si>
    <t>198083316</t>
  </si>
  <si>
    <t>"ornice z místních zdrojů, vč. dopravy na stavbu"140*0,15*1,90</t>
  </si>
  <si>
    <t>-1942343241</t>
  </si>
  <si>
    <t>"dle PD č.v. 2.003 odstranění štěrk. lože v rozsahu ZKPP"4,5*(18+18)+5,5*8,2</t>
  </si>
  <si>
    <t>37769082</t>
  </si>
  <si>
    <t>1928275700</t>
  </si>
  <si>
    <t>1425748643</t>
  </si>
  <si>
    <t>1812229187</t>
  </si>
  <si>
    <t>"dle PD č.v.004, 005 obsyp drenážního potrubí, štěrk fr. 16-32" 2*0,4*0,3*6,5</t>
  </si>
  <si>
    <t>-1981228379</t>
  </si>
  <si>
    <t>1217429755</t>
  </si>
  <si>
    <t>4*3,0</t>
  </si>
  <si>
    <t>-1850517816</t>
  </si>
  <si>
    <t>-1597727741</t>
  </si>
  <si>
    <t>1190025296</t>
  </si>
  <si>
    <t>"dle PD č.v. 2.004,005 vyrovnávací a spádový beton pod drenáž+podkladní beton" 28,8+15,2</t>
  </si>
  <si>
    <t>999322121</t>
  </si>
  <si>
    <t>"Dle PD č.v. 2.004, 005, drenážní vrstva, kamenná rovnanina"34,2</t>
  </si>
  <si>
    <t>-443995485</t>
  </si>
  <si>
    <t>(15+15)*1,05</t>
  </si>
  <si>
    <t>-1038134821</t>
  </si>
  <si>
    <t>-1136830178</t>
  </si>
  <si>
    <t>"dle PD č.v.601 vrtání pro zápory"260,0</t>
  </si>
  <si>
    <t>-775853487</t>
  </si>
  <si>
    <t>"dle PD č.v. 2.601 vypočtený objem vrtů vyplněných betonem" 3,14*0,4*0,4*(8*4,0)</t>
  </si>
  <si>
    <t>159212182</t>
  </si>
  <si>
    <t>354126371</t>
  </si>
  <si>
    <t>"dle PD č.v. 2.003 prah dlažby"(45,0)*0,4*0,8</t>
  </si>
  <si>
    <t>-984005806</t>
  </si>
  <si>
    <t>"dle PD č.v. 2.301 křídla"18,34+10,92</t>
  </si>
  <si>
    <t>-1924018939</t>
  </si>
  <si>
    <t>29,260</t>
  </si>
  <si>
    <t>-1553603636</t>
  </si>
  <si>
    <t>"křídla"74,0</t>
  </si>
  <si>
    <t>884566701</t>
  </si>
  <si>
    <t>74,0</t>
  </si>
  <si>
    <t>2003259994</t>
  </si>
  <si>
    <t>83236116</t>
  </si>
  <si>
    <t>-1789349142</t>
  </si>
  <si>
    <t>330897733</t>
  </si>
  <si>
    <t>-972157203</t>
  </si>
  <si>
    <t>2003813968</t>
  </si>
  <si>
    <t>-1937200470</t>
  </si>
  <si>
    <t>"dle PD č.v. 2.003 podklad pro PIŽMO" 3*2*4*2</t>
  </si>
  <si>
    <t>-2134917618</t>
  </si>
  <si>
    <t>4*2</t>
  </si>
  <si>
    <t>-1690984603</t>
  </si>
  <si>
    <t>"dle PD č.v. 2.203 kotvení úl. prahu hl. 600 mm" 115</t>
  </si>
  <si>
    <t>"dle PD č.v. 2.203 kotvení říms " 150+50+40</t>
  </si>
  <si>
    <t>-186198247</t>
  </si>
  <si>
    <t>"dle PD č.v. 2.301, římsy mostu" 12,83</t>
  </si>
  <si>
    <t>"římsy křídel" 5,15</t>
  </si>
  <si>
    <t>-700428674</t>
  </si>
  <si>
    <t>17,98</t>
  </si>
  <si>
    <t>-1997066933</t>
  </si>
  <si>
    <t>"římsy na křídlech, dřík nadbet. u NK"85,0</t>
  </si>
  <si>
    <t>-1214794004</t>
  </si>
  <si>
    <t>85,0</t>
  </si>
  <si>
    <t>1963052397</t>
  </si>
  <si>
    <t>"pouze římsy na svah. křídlech" 0,180*1,10</t>
  </si>
  <si>
    <t>220522972</t>
  </si>
  <si>
    <t>2091974493</t>
  </si>
  <si>
    <t>"Dle PD č.v. 2.301 úp opěry 01,02"1,1*23,2</t>
  </si>
  <si>
    <t>231677482</t>
  </si>
  <si>
    <t>25,52</t>
  </si>
  <si>
    <t>337689833</t>
  </si>
  <si>
    <t>"ÚP" 35,0</t>
  </si>
  <si>
    <t>-2109920310</t>
  </si>
  <si>
    <t>35,0</t>
  </si>
  <si>
    <t>-737608803</t>
  </si>
  <si>
    <t>"dle PD č.v. 201-205 , výkazu výztuže SS" 6,103*1,10</t>
  </si>
  <si>
    <t>"svah. křídla, římsy" 0,180*1,10</t>
  </si>
  <si>
    <t>38638111_R</t>
  </si>
  <si>
    <t>D+M Monolitická šachta, vtoková C30/37, vč. výztuže a ocelového rámu pro uložení mříže, vč. kompozitní mříže (2m2)</t>
  </si>
  <si>
    <t>-2123066324</t>
  </si>
  <si>
    <t>"jímka propustku" 1</t>
  </si>
  <si>
    <t>1978153425</t>
  </si>
  <si>
    <t xml:space="preserve">"dle PD č.v. 2.004, 301,  NK" 5,1*10,2</t>
  </si>
  <si>
    <t>899595488</t>
  </si>
  <si>
    <t>"Ze spod NK" 4*(7,90*0,25)</t>
  </si>
  <si>
    <t>1737224352</t>
  </si>
  <si>
    <t>"Z boku NK" 23,0</t>
  </si>
  <si>
    <t>362203009</t>
  </si>
  <si>
    <t>7,90</t>
  </si>
  <si>
    <t>-945086830</t>
  </si>
  <si>
    <t>23,0</t>
  </si>
  <si>
    <t>1074235761</t>
  </si>
  <si>
    <t>"dle PD č.v. 301-306, výkaz výměr NK, vč. říms a nadbetonávky," 8,508*1,10</t>
  </si>
  <si>
    <t>1809383853</t>
  </si>
  <si>
    <t>"výztuž spádové desky ochr. izolace" 192,0*0,002*1,5</t>
  </si>
  <si>
    <t>-563704411</t>
  </si>
  <si>
    <t>"osazení nosníků HEB 400"18</t>
  </si>
  <si>
    <t>13011011</t>
  </si>
  <si>
    <t>ocel profilová jakost S235JR (11 375) průřez HEB 400</t>
  </si>
  <si>
    <t>-274056434</t>
  </si>
  <si>
    <t>24,552</t>
  </si>
  <si>
    <t>2085135145</t>
  </si>
  <si>
    <t>"bednění trvale zabudované, cementotřískové desky tl. 24 mm"75,0</t>
  </si>
  <si>
    <t>-169061266</t>
  </si>
  <si>
    <t>"trvale zabudované bednění"75,0*1,05</t>
  </si>
  <si>
    <t>-1939032545</t>
  </si>
  <si>
    <t>"dle PD č.v. 2.302 doplňové konstrukce k nosníkům"104+155</t>
  </si>
  <si>
    <t>-425685522</t>
  </si>
  <si>
    <t>(64)*0,555*1,05</t>
  </si>
  <si>
    <t>-1240137443</t>
  </si>
  <si>
    <t>(64)*0,63*1,05</t>
  </si>
  <si>
    <t>156093119</t>
  </si>
  <si>
    <t>Výztuž schodišťových konstrukcí a ramp stupňů, schodnic, ramen, podest s nosníky z betonářské oceli 10 505 (R) nebo BSt 500</t>
  </si>
  <si>
    <t>"dle PD, výztuž podkladu schodiště" 0,60</t>
  </si>
  <si>
    <t>-880857908</t>
  </si>
  <si>
    <t>Schody z vibrolisovaných prefabrikátů na cementovou maltu, s vyspárováním se zřízením podkladních stupňů z betonu tř. C 20/25</t>
  </si>
  <si>
    <t>"dle PD č.v. 501 revizní schodiště" (21+26)*0,75</t>
  </si>
  <si>
    <t>-1614919208</t>
  </si>
  <si>
    <t>"dle PD č.v. 2.201 podkl. beton křídel" 24</t>
  </si>
  <si>
    <t>376468559</t>
  </si>
  <si>
    <t>"dle PD č.v. 2.004 dlažba" 186,0</t>
  </si>
  <si>
    <t>570596869</t>
  </si>
  <si>
    <t>34*0,26*0,20</t>
  </si>
  <si>
    <t>1047125676</t>
  </si>
  <si>
    <t>1,768</t>
  </si>
  <si>
    <t>-1246219654</t>
  </si>
  <si>
    <t>Vyrovnávací nebo spádový beton včetně úpravy povrchu C 20/25</t>
  </si>
  <si>
    <t>"dle PD č.v. 2.501 podkl. beton schodiště" 3,52</t>
  </si>
  <si>
    <t>-1684714933</t>
  </si>
  <si>
    <t>"SVI č.1 trvdá ochrana bet. destka C25/30 XC2, XF1"192,0*0,05</t>
  </si>
  <si>
    <t>457451134</t>
  </si>
  <si>
    <t>Ochranná betonová vrstva na izolaci přesýpaných objektů tl 60 mm s výztuží sítí beton C 30/37</t>
  </si>
  <si>
    <t>-156552887</t>
  </si>
  <si>
    <t>Ochranná betonová vrstva na izolaci přesýpaných objektů tloušťky 60 mm s vyhlazením povrchu s výztuží ze sítí C 30/37</t>
  </si>
  <si>
    <t>https://podminky.urs.cz/item/CS_URS_2025_02/457451134</t>
  </si>
  <si>
    <t>-880673458</t>
  </si>
  <si>
    <t xml:space="preserve">"dle PD č.v. 2.004,  zásypy přechod. oblasti novým materiálem"  2*2,9*9,5</t>
  </si>
  <si>
    <t>462511111</t>
  </si>
  <si>
    <t>Zához prostoru z lomového kamene</t>
  </si>
  <si>
    <t>-1617492484</t>
  </si>
  <si>
    <t>https://podminky.urs.cz/item/CS_URS_2025_02/462511111</t>
  </si>
  <si>
    <t>"vývařiště v korytě "0,5</t>
  </si>
  <si>
    <t>399233883</t>
  </si>
  <si>
    <t>"dle PD č.v. 2.004 dlažba" 149,5+19,5</t>
  </si>
  <si>
    <t>1259911552</t>
  </si>
  <si>
    <t>"Dle PD č.v. 2.004, 005, ZKPP ŠD fr. 0-63" 0,3*9,0*32,0</t>
  </si>
  <si>
    <t>117611646</t>
  </si>
  <si>
    <t>"dle PD č.v. 2.004 ZKPP stabilizace cementem"10,0*32,0</t>
  </si>
  <si>
    <t>-1973759823</t>
  </si>
  <si>
    <t>"PKO zábradlí "1261,1</t>
  </si>
  <si>
    <t>965701968</t>
  </si>
  <si>
    <t>43,32</t>
  </si>
  <si>
    <t>Vedení trubní dálková a přípojná</t>
  </si>
  <si>
    <t>871360310</t>
  </si>
  <si>
    <t>Montáž kanalizačního potrubí hladkého plnostěnného SN 10 z polypropylenu DN 250</t>
  </si>
  <si>
    <t>-851890594</t>
  </si>
  <si>
    <t>Montáž kanalizačního potrubí z polypropylenu PP hladkého plnostěnného SN 10 DN 250</t>
  </si>
  <si>
    <t>https://podminky.urs.cz/item/CS_URS_2025_02/871360310</t>
  </si>
  <si>
    <t>"svodné potrubí"2*7,0</t>
  </si>
  <si>
    <t>28611212</t>
  </si>
  <si>
    <t>trubka kanalizační PVC-U plnostěnná jednovrstvá DN 250x6000mm SN8</t>
  </si>
  <si>
    <t>646639334</t>
  </si>
  <si>
    <t>14*1,05</t>
  </si>
  <si>
    <t>-1379679356</t>
  </si>
  <si>
    <t>1890312415</t>
  </si>
  <si>
    <t>"1a - 1d"(6,0*3,10+4,0*3,13+4,0*3,76+3,0*2,42)*0,00457*1,05</t>
  </si>
  <si>
    <t>920259128</t>
  </si>
  <si>
    <t>"2a - 2d"(12,0*3,10+8,0*3,13+8,0*3,76+6,0*2,42)*0,00377*1,05</t>
  </si>
  <si>
    <t>13010812</t>
  </si>
  <si>
    <t>ocel profilová jakost S235JR (11 375) průřez U (UPN) 65</t>
  </si>
  <si>
    <t>1874404062</t>
  </si>
  <si>
    <t>"3a - 3d"(12,0*1,05+8*1,07+8,0*1,14+6,0*1,07)*0,00709*1,05</t>
  </si>
  <si>
    <t>-1351648148</t>
  </si>
  <si>
    <t>56,32</t>
  </si>
  <si>
    <t>-853355311</t>
  </si>
  <si>
    <t>805488191</t>
  </si>
  <si>
    <t>-1913716863</t>
  </si>
  <si>
    <t>"dle PD č.v.2.004 obruba dlažby, protier. pohoz" 82,0</t>
  </si>
  <si>
    <t>698368537</t>
  </si>
  <si>
    <t>82,0*1,03</t>
  </si>
  <si>
    <t>-1645882718</t>
  </si>
  <si>
    <t>919551112</t>
  </si>
  <si>
    <t>Zřízení propustku z trub plastových PE rýhovaných se spojkami nebo s hrdlem DN 400 mm</t>
  </si>
  <si>
    <t>-1184202626</t>
  </si>
  <si>
    <t>Zřízení propustku z trub plastových polyetylenových rýhovaných se spojkami nebo s hrdlem DN 400 mm</t>
  </si>
  <si>
    <t>https://podminky.urs.cz/item/CS_URS_2025_02/919551112</t>
  </si>
  <si>
    <t>28611159</t>
  </si>
  <si>
    <t>trubka kanalizační PVC-U plnostěnná jednovrstvá DN 400x2000mm SN8</t>
  </si>
  <si>
    <t>1738240682</t>
  </si>
  <si>
    <t>5,0*1,10</t>
  </si>
  <si>
    <t>1048878173</t>
  </si>
  <si>
    <t>-577037591</t>
  </si>
  <si>
    <t>1980619366</t>
  </si>
  <si>
    <t>2069599486</t>
  </si>
  <si>
    <t>-620505599</t>
  </si>
  <si>
    <t>-1837490345</t>
  </si>
  <si>
    <t>-399906367</t>
  </si>
  <si>
    <t>117459515</t>
  </si>
  <si>
    <t>679170237</t>
  </si>
  <si>
    <t>-987677</t>
  </si>
  <si>
    <t>118432651</t>
  </si>
  <si>
    <t>153398223</t>
  </si>
  <si>
    <t>"dle PD č.v. 2.402 kotvení zábradlí" 128</t>
  </si>
  <si>
    <t>-1013381976</t>
  </si>
  <si>
    <t>1864109357</t>
  </si>
  <si>
    <t xml:space="preserve">"Dle PD č.v. 002,003,004,005 odbourání kam  opěr" 21,5</t>
  </si>
  <si>
    <t>"svah. křídla, rovnoběž. křídla"2,4+28,75</t>
  </si>
  <si>
    <t>"Dle PD č.v. 002 kam. rovnanina v rubu opěr" 20,64</t>
  </si>
  <si>
    <t>-748421795</t>
  </si>
  <si>
    <t>"Dle PD č.v. 002,003,004,005 úl. prahy" 0,35*8,6*2</t>
  </si>
  <si>
    <t>"římsové nosníky" 0,8*50</t>
  </si>
  <si>
    <t>"NK deska" 52,0</t>
  </si>
  <si>
    <t>-1915192056</t>
  </si>
  <si>
    <t>"Dle PD č.v. 002,003, odstranění ocel. nosníků, odhad váhy vč. poplatku za likvidaci" 20*8,0*141</t>
  </si>
  <si>
    <t>82001548</t>
  </si>
  <si>
    <t>"Dle PD č.v. 2.601, odstranění zábradlí, vč. poplatku za likvidaci"26,0</t>
  </si>
  <si>
    <t>1995530212</t>
  </si>
  <si>
    <t>"dle PD, zarovnání plochy stávajících opěr, v celé tloušťce"8,6*2,2*2</t>
  </si>
  <si>
    <t>985121123</t>
  </si>
  <si>
    <t>Tryskání degradovaného betonu stěn a rubu kleneb vodou pod tlakem přes 1250 do 2500 barů</t>
  </si>
  <si>
    <t>-96528945</t>
  </si>
  <si>
    <t>Tryskání degradovaného betonu stěn, rubu kleneb a podlah vodou pod tlakem přes 1 250 do 2 500 barů</t>
  </si>
  <si>
    <t>https://podminky.urs.cz/item/CS_URS_2025_02/985121123</t>
  </si>
  <si>
    <t>"dle PD č.v.1.001,2.003 otryskání povrchu vysokotlakým paprskem s mech. očištěním, st. kam. dlažba"65,0</t>
  </si>
  <si>
    <t>"kam. opěry,křídla před a po spárování"186,6*2</t>
  </si>
  <si>
    <t>-1837953079</t>
  </si>
  <si>
    <t>-79658266</t>
  </si>
  <si>
    <t>"dle PD č.v. 2.003 sanace I" 186,6</t>
  </si>
  <si>
    <t>1160437132</t>
  </si>
  <si>
    <t>"dle PD č.v.2.005 sanace typ I" 186,6</t>
  </si>
  <si>
    <t>276446160</t>
  </si>
  <si>
    <t>1461767599</t>
  </si>
  <si>
    <t>-1535288628</t>
  </si>
  <si>
    <t>221754144</t>
  </si>
  <si>
    <t>-904633597</t>
  </si>
  <si>
    <t>"železobeton" (98,02+3,6)"m3"*2,4"t/m3</t>
  </si>
  <si>
    <t>-607919891</t>
  </si>
  <si>
    <t>"kámen" 73,29*2,5</t>
  </si>
  <si>
    <t>1998200923</t>
  </si>
  <si>
    <t>"železobeton pol. 963051111" (98,02+3,6)*2,4"t/m3"</t>
  </si>
  <si>
    <t>"kámen pol. 963051112" 73,29*2,5"t/m3"</t>
  </si>
  <si>
    <t>"kovový odpad" 22,56+0,5</t>
  </si>
  <si>
    <t>348987874</t>
  </si>
  <si>
    <t>450,173"t"*49"km (uvažovaná vzdálenost 50 km)"</t>
  </si>
  <si>
    <t>1221105018</t>
  </si>
  <si>
    <t>450,173</t>
  </si>
  <si>
    <t>-574037671</t>
  </si>
  <si>
    <t>2033174326</t>
  </si>
  <si>
    <t>"dle PD č.v. 2.004 ALPS1,S2,S3" 192,0+51,8+88,13</t>
  </si>
  <si>
    <t>741116719</t>
  </si>
  <si>
    <t>331,93*0,00034 "Přepočtené koeficientem množství</t>
  </si>
  <si>
    <t>-1500571252</t>
  </si>
  <si>
    <t>-1710674864</t>
  </si>
  <si>
    <t>"dle PD č.v. 2.004 ALPS1,S2,S3" 102,96+46,8+27,9+47,88+58,5</t>
  </si>
  <si>
    <t>106926284</t>
  </si>
  <si>
    <t>284,04*1,05</t>
  </si>
  <si>
    <t>715715757</t>
  </si>
  <si>
    <t>"Dle PD, SVI č. 1" 192,0</t>
  </si>
  <si>
    <t>-393968121</t>
  </si>
  <si>
    <t>192,0*1,05</t>
  </si>
  <si>
    <t>-2141507908</t>
  </si>
  <si>
    <t>-276265479</t>
  </si>
  <si>
    <t>43,32*1,02 "Přepočtené koeficientem množství</t>
  </si>
  <si>
    <t>-1992045179</t>
  </si>
  <si>
    <t>"44,186/0,3"147,0</t>
  </si>
  <si>
    <t>-958588456</t>
  </si>
  <si>
    <t>"SVI č. 3, geotextile 500g/m2 "51,8</t>
  </si>
  <si>
    <t>"SVI č. 1 tvrdá ochrana deska, geotextili 300 g/m2" 192,0</t>
  </si>
  <si>
    <t>"SVI č. 2" 88,13</t>
  </si>
  <si>
    <t>-739590843</t>
  </si>
  <si>
    <t>987788034</t>
  </si>
  <si>
    <t>(51,8+88,1)*1,2</t>
  </si>
  <si>
    <t>1926133573</t>
  </si>
  <si>
    <t>554901571</t>
  </si>
  <si>
    <t>1175116123</t>
  </si>
  <si>
    <t>"SVI č. 3 XPS 50 mm"51,8</t>
  </si>
  <si>
    <t>-1948715667</t>
  </si>
  <si>
    <t>58,1*1,05</t>
  </si>
  <si>
    <t>-1014529673</t>
  </si>
  <si>
    <t>963967907</t>
  </si>
  <si>
    <t>"dle PD, ukončení izolace pod římsou, vč. ukotvení"(18,6+22,8)*1,6</t>
  </si>
  <si>
    <t>966200413</t>
  </si>
  <si>
    <t>(106,24)*0,001</t>
  </si>
  <si>
    <t>-478148157</t>
  </si>
  <si>
    <t>1662917839</t>
  </si>
  <si>
    <t>otryskání zábradlí</t>
  </si>
  <si>
    <t>48,00</t>
  </si>
  <si>
    <t>otryskání nosníků</t>
  </si>
  <si>
    <t>148,0</t>
  </si>
  <si>
    <t>-1355902646</t>
  </si>
  <si>
    <t>48,00*0,040</t>
  </si>
  <si>
    <t>148,0*0,040</t>
  </si>
  <si>
    <t>375047288</t>
  </si>
  <si>
    <t>48,00+148,0</t>
  </si>
  <si>
    <t>40397548</t>
  </si>
  <si>
    <t>-1648538134</t>
  </si>
  <si>
    <t>-500135603</t>
  </si>
  <si>
    <t>48,00*0,10</t>
  </si>
  <si>
    <t>148,0*0,20</t>
  </si>
  <si>
    <t>1752032352</t>
  </si>
  <si>
    <t>704,604*0,265 'Přepočtené koeficientem množství</t>
  </si>
  <si>
    <t>641058109</t>
  </si>
  <si>
    <t>8,027</t>
  </si>
  <si>
    <t>SO142.11.01 - Horní Lideč - Valašská Polanka, propustek v km 23.122</t>
  </si>
  <si>
    <t xml:space="preserve">      711 - Izolace proti vodě, vlhkosti a plynům</t>
  </si>
  <si>
    <t>1358115584</t>
  </si>
  <si>
    <t>"dle PD č.v.003 podél odláždění" 10,0+20,0</t>
  </si>
  <si>
    <t>-372791541</t>
  </si>
  <si>
    <t>"dle PD č.v. 2.003 odstranění štěrk. lože v rozsahu ZKPP" 8,3*3,63</t>
  </si>
  <si>
    <t>-462433454</t>
  </si>
  <si>
    <t>"potenciální čerpání vody do drážního příkopu" 7"dny"*8"h</t>
  </si>
  <si>
    <t>423739230</t>
  </si>
  <si>
    <t>7"dní</t>
  </si>
  <si>
    <t>-315718474</t>
  </si>
  <si>
    <t>"dle PD č.v. 2.004, podél křídel tl. 150 mm" 90,0</t>
  </si>
  <si>
    <t>532004275</t>
  </si>
  <si>
    <t>"dle PD č.v. 2.004,005, odstranění nánosu v korytě prům. tl. 0,6 m"5,0*1,5*0,6</t>
  </si>
  <si>
    <t>1991980139</t>
  </si>
  <si>
    <t>"dle PD č.v. 2.601"280,0</t>
  </si>
  <si>
    <t>1033098393</t>
  </si>
  <si>
    <t>(5,5+5,9)*6,0</t>
  </si>
  <si>
    <t>1652025872</t>
  </si>
  <si>
    <t>"dle PD č.v. 2.601, dočasné použití vč. opotřebení koef. 0,5 " 12,276*0,5</t>
  </si>
  <si>
    <t>-1044825135</t>
  </si>
  <si>
    <t>68,4</t>
  </si>
  <si>
    <t>189496249</t>
  </si>
  <si>
    <t>280,0</t>
  </si>
  <si>
    <t>969041878</t>
  </si>
  <si>
    <t>280,0*49</t>
  </si>
  <si>
    <t>-617499537</t>
  </si>
  <si>
    <t>-2083640774</t>
  </si>
  <si>
    <t>"dle PD dno výkopu" 58,0</t>
  </si>
  <si>
    <t>-821170442</t>
  </si>
  <si>
    <t>280,0*2,1</t>
  </si>
  <si>
    <t>410877705</t>
  </si>
  <si>
    <t>-2095390760</t>
  </si>
  <si>
    <t>30,0</t>
  </si>
  <si>
    <t>346281690</t>
  </si>
  <si>
    <t>30*0,03</t>
  </si>
  <si>
    <t>-381100573</t>
  </si>
  <si>
    <t>-1686672459</t>
  </si>
  <si>
    <t>"ornice z místních zdrojů, vč. dopravy na stavbu" 30,0*0,15*2,1</t>
  </si>
  <si>
    <t>Základové konstrukce z betonu železového desky ve výkopu nebo na hlavách pilot C 30/37</t>
  </si>
  <si>
    <t>-1600163109</t>
  </si>
  <si>
    <t>9,7*0,35"m3 zaklad deska pod troubu</t>
  </si>
  <si>
    <t>878759005</t>
  </si>
  <si>
    <t>3,395</t>
  </si>
  <si>
    <t>Bednění základových konstrukcí desek zřízení</t>
  </si>
  <si>
    <t>-467526514</t>
  </si>
  <si>
    <t>(11,7+0,4)*0,2*2 "podkl. deska propustku</t>
  </si>
  <si>
    <t>Bednění základových konstrukcí desek odstranění bednění</t>
  </si>
  <si>
    <t>-1491636931</t>
  </si>
  <si>
    <t>4,84</t>
  </si>
  <si>
    <t>273361116</t>
  </si>
  <si>
    <t>Výztuž základových konstrukcí desek z betonářské oceli 10 505 (R) nebo BSt 500</t>
  </si>
  <si>
    <t>1090149552</t>
  </si>
  <si>
    <t>https://podminky.urs.cz/item/CS_URS_2025_02/273361116</t>
  </si>
  <si>
    <t>"dle PD č.v. 2.202 kompletní hmotnost výztuže" 1,8*1,05</t>
  </si>
  <si>
    <t>1635109424</t>
  </si>
  <si>
    <t>"dle PD č.v. 2.202 kompletní hmotnost sítí" 0,568*1,05</t>
  </si>
  <si>
    <t>2133105403</t>
  </si>
  <si>
    <t>"dle PD č.v. 2.003 prah dlažby"(3,6+2,4)*0,4*0,8</t>
  </si>
  <si>
    <t>274321118</t>
  </si>
  <si>
    <t>Základové pasy, prahy, věnce a ostruhy mostních konstrukcí ze ŽB C 30/37</t>
  </si>
  <si>
    <t>187282093</t>
  </si>
  <si>
    <t>https://podminky.urs.cz/item/CS_URS_2025_02/274321118</t>
  </si>
  <si>
    <t>"dle PD č.v. 2.202 zesíl. na výtoku" 0,9*2,4</t>
  </si>
  <si>
    <t>"zákl. pás" 0,32*2,1</t>
  </si>
  <si>
    <t>"čelo, základ" 8,6</t>
  </si>
  <si>
    <t>274321191</t>
  </si>
  <si>
    <t>Příplatek k základovým pasům, prahům a věncům mostních konstrukcí ze ŽB za betonáž malého rozsahu do 25 m3</t>
  </si>
  <si>
    <t>1045340482</t>
  </si>
  <si>
    <t>https://podminky.urs.cz/item/CS_URS_2025_02/274321191</t>
  </si>
  <si>
    <t>11,432</t>
  </si>
  <si>
    <t>274354111</t>
  </si>
  <si>
    <t>Bednění základových pasů - zřízení</t>
  </si>
  <si>
    <t>1878547579</t>
  </si>
  <si>
    <t>https://podminky.urs.cz/item/CS_URS_2025_02/274354111</t>
  </si>
  <si>
    <t>"dle PD č.v. 201 základy"(2,1+0,4+0,4)*0,8+2,1*1,0+7,1*1,15*2+1,1*1,15*2</t>
  </si>
  <si>
    <t>"rozš. základu"0,6*2,4*2+0,5*0,5*4</t>
  </si>
  <si>
    <t>274354211</t>
  </si>
  <si>
    <t>Bednění základových pasů - odstranění</t>
  </si>
  <si>
    <t>1654477058</t>
  </si>
  <si>
    <t>https://podminky.urs.cz/item/CS_URS_2025_02/274354211</t>
  </si>
  <si>
    <t>27,16</t>
  </si>
  <si>
    <t>-173675288</t>
  </si>
  <si>
    <t>"dle PD č.v. 2.201 římsa čela"0,9</t>
  </si>
  <si>
    <t>-1096172535</t>
  </si>
  <si>
    <t>0,9</t>
  </si>
  <si>
    <t>-787144442</t>
  </si>
  <si>
    <t>"dle PD č.v. 2.20"(7,5+0,45)*(0,45+0,3)</t>
  </si>
  <si>
    <t>-909089091</t>
  </si>
  <si>
    <t>-1352225072</t>
  </si>
  <si>
    <t>"Dle PD č.v. 2.202 čelo dřík" 9,7</t>
  </si>
  <si>
    <t>"čela trouby ze žlabu"0,87*0,2*1,25*2</t>
  </si>
  <si>
    <t>838522140</t>
  </si>
  <si>
    <t>Bednění mostních křídel a závěrných zídek ze systémového bednění zřízení z překližek</t>
  </si>
  <si>
    <t>636993083</t>
  </si>
  <si>
    <t>"dle PD č.v. 201 čelo nátok" (0,8+7,05+7,05+0,8)*1,90</t>
  </si>
  <si>
    <t>"čela trouby ze žlabu"(0,87+0,2+0,2+0,87)*1,25*2</t>
  </si>
  <si>
    <t>Bednění mostních křídel a závěrných zídek ze systémového bednění odstranění z překližek</t>
  </si>
  <si>
    <t>1667960334</t>
  </si>
  <si>
    <t>35,180</t>
  </si>
  <si>
    <t>389121111</t>
  </si>
  <si>
    <t>Osazení dílců rámové konstrukce propustků a podchodů hmotnosti jednotlivě do 5 t</t>
  </si>
  <si>
    <t>-1976713608</t>
  </si>
  <si>
    <t>https://podminky.urs.cz/item/CS_URS_2025_02/389121111</t>
  </si>
  <si>
    <t>"vtok+průběžné+výtok"1+10+1</t>
  </si>
  <si>
    <t>59222486_R</t>
  </si>
  <si>
    <t>trouba ŽB patková DN 1200</t>
  </si>
  <si>
    <t>1340325593</t>
  </si>
  <si>
    <t>"průběžné trouby" 10</t>
  </si>
  <si>
    <t>59222498_R</t>
  </si>
  <si>
    <t>trouba ŽB patková šikmá výtoková DN 1200</t>
  </si>
  <si>
    <t>-844648735</t>
  </si>
  <si>
    <t>"výtokový dílec" 1</t>
  </si>
  <si>
    <t>59222495_R</t>
  </si>
  <si>
    <t>trouba ŽB patková vtoková DN 1200</t>
  </si>
  <si>
    <t>2143368694</t>
  </si>
  <si>
    <t>-1039939647</t>
  </si>
  <si>
    <t>"dle PD č.v. 2.201 podkl. beton" (0,18*11,70+0,11*7,05)/0,1</t>
  </si>
  <si>
    <t>-189795114</t>
  </si>
  <si>
    <t>"dle PD č.v. 2.003 podkl. beton kam. dlažby" (17,5+12,7)*1,25</t>
  </si>
  <si>
    <t>452311161</t>
  </si>
  <si>
    <t>Podkladní desky z betonu prostého bez zvýšených nároků na prostředí tř. C 25/30 otevřený výkop</t>
  </si>
  <si>
    <t>-943374202</t>
  </si>
  <si>
    <t>https://podminky.urs.cz/item/CS_URS_2025_02/452311161</t>
  </si>
  <si>
    <t>"dle PD č.v. 201 podkl. beton deska"2,1</t>
  </si>
  <si>
    <t>-832628002</t>
  </si>
  <si>
    <t>podlítí patních plechů zábradlí</t>
  </si>
  <si>
    <t>0,26*0,20*5</t>
  </si>
  <si>
    <t>83008398</t>
  </si>
  <si>
    <t>dalčí vestva 10 mm</t>
  </si>
  <si>
    <t>0,260</t>
  </si>
  <si>
    <t>1762757346</t>
  </si>
  <si>
    <t xml:space="preserve">"dle PD č.v. 2.004,  zásypy novým materiálem" 10,3*11,5</t>
  </si>
  <si>
    <t>464511111</t>
  </si>
  <si>
    <t>Pohoz z lomového kamene neupraveného tříděného z terénu</t>
  </si>
  <si>
    <t>-388858515</t>
  </si>
  <si>
    <t>https://podminky.urs.cz/item/CS_URS_2025_02/464511111</t>
  </si>
  <si>
    <t xml:space="preserve">"Dle PD č.v. 2.003, odláždění" (17,5+12,7)*1,25*0,2 </t>
  </si>
  <si>
    <t>-1812406402</t>
  </si>
  <si>
    <t>(17,5+12,7)*1,25</t>
  </si>
  <si>
    <t>1393450915</t>
  </si>
  <si>
    <t>348646080</t>
  </si>
  <si>
    <t>5,0*1,05*0,00738*1,05</t>
  </si>
  <si>
    <t>-729466859</t>
  </si>
  <si>
    <t>1,0*7,00*0,00457*1,05</t>
  </si>
  <si>
    <t>383433737</t>
  </si>
  <si>
    <t>2,0*7,00*0,00377*1,05</t>
  </si>
  <si>
    <t>-709160287</t>
  </si>
  <si>
    <t>5,0*0,26*0,03140*1,05</t>
  </si>
  <si>
    <t>-556353590</t>
  </si>
  <si>
    <t>5,0*4</t>
  </si>
  <si>
    <t>-362805355</t>
  </si>
  <si>
    <t>7,05</t>
  </si>
  <si>
    <t>-4287246</t>
  </si>
  <si>
    <t>"dle PD č.v. 2.003 obruba dlažby" 15,5*1,5+6,6*2*1,25</t>
  </si>
  <si>
    <t>-953472432</t>
  </si>
  <si>
    <t>"dle PD č.v. 2.003 obruba dlažby" 39,75*1,05</t>
  </si>
  <si>
    <t>1385123389</t>
  </si>
  <si>
    <t>"propojení s přik. žlabem"7,8+7,3</t>
  </si>
  <si>
    <t>-422603483</t>
  </si>
  <si>
    <t>15,1*1,10</t>
  </si>
  <si>
    <t>93656_R</t>
  </si>
  <si>
    <t>Nivelační značka na konstrukci - vč. geodetického zaměření</t>
  </si>
  <si>
    <t>-354292066</t>
  </si>
  <si>
    <t>1263330182</t>
  </si>
  <si>
    <t>-1154847764</t>
  </si>
  <si>
    <t>"dle PD č.v. 2.401" 20</t>
  </si>
  <si>
    <t>1788639207</t>
  </si>
  <si>
    <t>"Dle PD č.v. 2.002 odbourání kam obkladu opěr" 8,83*0,2*2,15</t>
  </si>
  <si>
    <t>"dno" 21,0*1,5*0,3</t>
  </si>
  <si>
    <t>963041211</t>
  </si>
  <si>
    <t>Bourání mostní nosné konstrukce z betonu prostého</t>
  </si>
  <si>
    <t>1320406304</t>
  </si>
  <si>
    <t>https://podminky.urs.cz/item/CS_URS_2025_02/963041211</t>
  </si>
  <si>
    <t>"Dle PD č.v. 2.002, opěry masivní" 16,311*1,25*2</t>
  </si>
  <si>
    <t>"čela" 6,75*2,78*3</t>
  </si>
  <si>
    <t>-1917524050</t>
  </si>
  <si>
    <t xml:space="preserve">"Dle PD č.v. 1.002, deska, vč. výztuže" 8,83*2,0*0,25 </t>
  </si>
  <si>
    <t>"ul. prahy" 8,83*0,5*0,25*2</t>
  </si>
  <si>
    <t>"římsy" 6,675*0,5*0,25*2</t>
  </si>
  <si>
    <t>992114151</t>
  </si>
  <si>
    <t>Vodorovné přemístění mostních dílců z ŽB na vzdálenost 5000 m hmotnosti do 5 t</t>
  </si>
  <si>
    <t>-2116831624</t>
  </si>
  <si>
    <t>https://podminky.urs.cz/item/CS_URS_2025_02/992114151</t>
  </si>
  <si>
    <t>-1620446129</t>
  </si>
  <si>
    <t>0,256</t>
  </si>
  <si>
    <t>1126578867</t>
  </si>
  <si>
    <t>"železobeton" 8,292"m3"*2,4"t/m3</t>
  </si>
  <si>
    <t>2033674439</t>
  </si>
  <si>
    <t>"beton"97,073"m3"*2,2"t/m3</t>
  </si>
  <si>
    <t>1003437379</t>
  </si>
  <si>
    <t>"kámen" (13,247)*2,49</t>
  </si>
  <si>
    <t>-1992157867</t>
  </si>
  <si>
    <t>"kámen pol. 961021112" 13,247*2,49"t/m3"</t>
  </si>
  <si>
    <t>"železobeton pol. 963051111" 8,292*2,4"t/m3"</t>
  </si>
  <si>
    <t>"beton pol. 963041211" 97,073*2,2"t/m3"</t>
  </si>
  <si>
    <t>"abrazivo"0,256</t>
  </si>
  <si>
    <t>1550626109</t>
  </si>
  <si>
    <t>266,703"t"*49"km (uvažovaná vzdálenost 50 km)"</t>
  </si>
  <si>
    <t>255621956</t>
  </si>
  <si>
    <t>266,703</t>
  </si>
  <si>
    <t>1445754135</t>
  </si>
  <si>
    <t>"dle pol. 512531111"30,129*2,1</t>
  </si>
  <si>
    <t>-1402742840</t>
  </si>
  <si>
    <t>-361081385</t>
  </si>
  <si>
    <t>"dle PD č.v. 2.004 ALP trouby" (0,6+4,5+0,6)*12,95</t>
  </si>
  <si>
    <t>"čelo" 7,05*(3,6+2,4)</t>
  </si>
  <si>
    <t>-1548219445</t>
  </si>
  <si>
    <t>116,115*0,00034 "Přepočtené koeficientem množství</t>
  </si>
  <si>
    <t>734554016</t>
  </si>
  <si>
    <t>"dle PD č.v. 2.004 ALP trouby" (0,6+4,5+0,6)*12,95*2</t>
  </si>
  <si>
    <t>"čelo" 7,05*(3,6+2,4)*2</t>
  </si>
  <si>
    <t>837636440</t>
  </si>
  <si>
    <t>232,23*0,00041 "Přepočtené koeficientem množství</t>
  </si>
  <si>
    <t>459889026</t>
  </si>
  <si>
    <t>0,04+0,10</t>
  </si>
  <si>
    <t>-1533245738</t>
  </si>
  <si>
    <t>6,40</t>
  </si>
  <si>
    <t>-2103418136</t>
  </si>
  <si>
    <t>6,40*0,040</t>
  </si>
  <si>
    <t>249155484</t>
  </si>
  <si>
    <t>-1635534903</t>
  </si>
  <si>
    <t>1061703959</t>
  </si>
  <si>
    <t>1232116329</t>
  </si>
  <si>
    <t>6,40*0,30</t>
  </si>
  <si>
    <t>-500479918</t>
  </si>
  <si>
    <t>(6,40*3+1,920)*0,30</t>
  </si>
  <si>
    <t>-1762091936</t>
  </si>
  <si>
    <t>SO142.11.02 - Horní Lideč - Valašská Polanka, propustek v km 24.095</t>
  </si>
  <si>
    <t xml:space="preserve">      4 - Vodorovné konstrukce</t>
  </si>
  <si>
    <t xml:space="preserve">          789 - Povrchové úpravy ocelových konstrukcí a technologických zařízení</t>
  </si>
  <si>
    <t>1331741782</t>
  </si>
  <si>
    <t>468842943</t>
  </si>
  <si>
    <t>20722772</t>
  </si>
  <si>
    <t>(1,9+3,6+1,5+1,2+3,6+2,6)*5,5</t>
  </si>
  <si>
    <t>-1579762239</t>
  </si>
  <si>
    <t>"dle PD č.v. 2.601, dočasné použití vč. opotřebení koef. 0,5 " 13,431*0,5</t>
  </si>
  <si>
    <t>-776464121</t>
  </si>
  <si>
    <t>79,2</t>
  </si>
  <si>
    <t>125969855</t>
  </si>
  <si>
    <t xml:space="preserve">"dle PD č.v. 2.601,  zásypy čel mimo dr. těleso, zeminou" 40,0</t>
  </si>
  <si>
    <t>59110590</t>
  </si>
  <si>
    <t>"dle PD č.v. 2.005 odvodnění průsaků, obaleno geotextilií" 27,0*0,3*0,3</t>
  </si>
  <si>
    <t>-1624579099</t>
  </si>
  <si>
    <t>Trativody bez lože a obsypu z drenážních trubek plastových flexibilních DN 160 mm</t>
  </si>
  <si>
    <t>"dle PD č.v. 2.005 odvodnění dna pův. propustku" 27,0</t>
  </si>
  <si>
    <t>-990931527</t>
  </si>
  <si>
    <t>"obal. trativodu"27,0*1,5</t>
  </si>
  <si>
    <t>1001329546</t>
  </si>
  <si>
    <t>40,5*1,05</t>
  </si>
  <si>
    <t>1555790619</t>
  </si>
  <si>
    <t>"dle PD č.v. 2.601 odstranění štěrk. lože v rozsahu výkopu" 50,0</t>
  </si>
  <si>
    <t>202869692</t>
  </si>
  <si>
    <t>"dle PD č.v. 2.004, podél křídel tl. 150 mm" 208,0</t>
  </si>
  <si>
    <t>1026860410</t>
  </si>
  <si>
    <t>"dle PD č.v. 2.601"650,0</t>
  </si>
  <si>
    <t>789411411</t>
  </si>
  <si>
    <t>"dle PD č.v. 2.004,005, odstranění nánosu v korytě prům. tl. 0,4 m" 25,0*1,0*0,4</t>
  </si>
  <si>
    <t>954106052</t>
  </si>
  <si>
    <t>650,0-40,0</t>
  </si>
  <si>
    <t>1936112893</t>
  </si>
  <si>
    <t>(650,0-40,0)*49</t>
  </si>
  <si>
    <t>1687350882</t>
  </si>
  <si>
    <t>-3853349</t>
  </si>
  <si>
    <t>"dle PD dno výkopu" 100,0</t>
  </si>
  <si>
    <t>-293233289</t>
  </si>
  <si>
    <t>610,0*2,1</t>
  </si>
  <si>
    <t>768280019</t>
  </si>
  <si>
    <t>349202271</t>
  </si>
  <si>
    <t>650112945</t>
  </si>
  <si>
    <t>120,0*0,03</t>
  </si>
  <si>
    <t>-382334138</t>
  </si>
  <si>
    <t>"dle PD č.v. 2.003 úprava podél čel" 40+80</t>
  </si>
  <si>
    <t>-1482764942</t>
  </si>
  <si>
    <t>1382618498</t>
  </si>
  <si>
    <t>"ornice z místních zdrojů, vč. dopravy na stavbu" 120*0,15*1,9</t>
  </si>
  <si>
    <t>-830331570</t>
  </si>
  <si>
    <t>832036536</t>
  </si>
  <si>
    <t>812789135</t>
  </si>
  <si>
    <t>-2003473467</t>
  </si>
  <si>
    <t>Základové konstrukce z betonu železového desky ve výkopu nebo na hlavách pilot C 30/37</t>
  </si>
  <si>
    <t>"dle PD č.v. 2.201 podkl. deska" 19,4*0,6</t>
  </si>
  <si>
    <t>1836510949</t>
  </si>
  <si>
    <t>11,64</t>
  </si>
  <si>
    <t>1142458858</t>
  </si>
  <si>
    <t>19,4*0,3*2 "podkl. deska propustku</t>
  </si>
  <si>
    <t>1709991343</t>
  </si>
  <si>
    <t>Výztuž základových desek z betonářské oceli 10 505</t>
  </si>
  <si>
    <t>-492293311</t>
  </si>
  <si>
    <t>Výztuž základových konstrukcí desek z betonářské oceli 10 505 (R) nebo BSt 500</t>
  </si>
  <si>
    <t>"dle PD č.v. 2.202 kompletní hmotnost výztuže" 0,634*1,05</t>
  </si>
  <si>
    <t>1464411011</t>
  </si>
  <si>
    <t>"dle PD č.v. 2.202 kompletní hmotnost sítít" 1,231*1,05</t>
  </si>
  <si>
    <t>976369726</t>
  </si>
  <si>
    <t>Základové konstrukce z betonu železového pásy, prahy, věnce a ostruhy ve výkopu nebo na hlavách pilot C 30/37</t>
  </si>
  <si>
    <t>1192073865</t>
  </si>
  <si>
    <t>11,64+11,432+1,664</t>
  </si>
  <si>
    <t>2021017049</t>
  </si>
  <si>
    <t>Bednění základových konstrukcí pasů, prahů, věnců a ostruh zřízení</t>
  </si>
  <si>
    <t>"dle PD č.v. 201 základy"(1,5+1,1)*(1,1+2,0+1,1+2,0)</t>
  </si>
  <si>
    <t>"stupně opev. kaskády"(0,6*1,4*4*2)</t>
  </si>
  <si>
    <t>-176086062</t>
  </si>
  <si>
    <t>Bednění základových konstrukcí pasů, prahů, věnců a ostruh odstranění bednění</t>
  </si>
  <si>
    <t>22,84</t>
  </si>
  <si>
    <t>-1901063785</t>
  </si>
  <si>
    <t>"dle PD č.v. 2.003 prah dlažby"(2,6+2,6)*0,4*0,8</t>
  </si>
  <si>
    <t>-830877989</t>
  </si>
  <si>
    <t>"dle PD č.v. 2.201 římsy čel"10,0</t>
  </si>
  <si>
    <t>1042928245</t>
  </si>
  <si>
    <t>10,0</t>
  </si>
  <si>
    <t>1680229822</t>
  </si>
  <si>
    <t>"dle PD č.v. 2.201"(2,4+2,4+1,4+2,4+2,4+1,4)*(0,35+0,3)</t>
  </si>
  <si>
    <t>1509519896</t>
  </si>
  <si>
    <t>1381994292</t>
  </si>
  <si>
    <t>"č.v. 004 zaslepení pův. otvoru čela na výtoku" 0,4</t>
  </si>
  <si>
    <t>"pod. pasy kaskády"3,6</t>
  </si>
  <si>
    <t>"konc. čelo kaskády" 2,60*1,60*0,4</t>
  </si>
  <si>
    <t>1854771400</t>
  </si>
  <si>
    <t>-1561749232</t>
  </si>
  <si>
    <t>"č.v. 004 zaslepení pův. otvoru čela na výtoku"2,5*(0,8+1,4)*2</t>
  </si>
  <si>
    <t>"pod. pasy kaskády"(12,1+1,45)*0,7*2*2</t>
  </si>
  <si>
    <t>"konc. čelo kaskády" 2,60*1,60*2</t>
  </si>
  <si>
    <t>-1968265517</t>
  </si>
  <si>
    <t>57,26</t>
  </si>
  <si>
    <t>Osazení dílců rámové konstrukce propustků a podchodů hmotnosti do 5 t</t>
  </si>
  <si>
    <t>380408446</t>
  </si>
  <si>
    <t>"vtok+průběžné+výtok při délce 1,0"17+1+1</t>
  </si>
  <si>
    <t>59383462</t>
  </si>
  <si>
    <t>propust rámová 2,00x1,00x1,00m</t>
  </si>
  <si>
    <t>1827534909</t>
  </si>
  <si>
    <t>"dle PD č.v. 2.004 Typizovaná rámová propust, sv. rozměry 1,0*2,0 m. bet. C34/55"17</t>
  </si>
  <si>
    <t>59383462_R1</t>
  </si>
  <si>
    <t>koncový vtokový dílec rámový propust 100/200/200</t>
  </si>
  <si>
    <t>1387941845</t>
  </si>
  <si>
    <t>59383462_R2</t>
  </si>
  <si>
    <t>koncový výtokový dílec rámový propust 100/200/200</t>
  </si>
  <si>
    <t>-962381732</t>
  </si>
  <si>
    <t>-992242083</t>
  </si>
  <si>
    <t>"dle PD č.v. 2.201 podkl. beton" 5,2/0,1</t>
  </si>
  <si>
    <t>1642889492</t>
  </si>
  <si>
    <t>Podkladní a zajišťovací konstrukce z betonu prostého v otevřeném výkopu bez zvýšených nároků na prostředí desky pod potrubí, stoky a drobné objekty z betonu tř. C 25/30</t>
  </si>
  <si>
    <t xml:space="preserve">"dle PD č.v. 2.201 dno koryta, bez bednění, mezi vodící zídky"(16,0+10,0)*0,1*1,5 </t>
  </si>
  <si>
    <t>-2069134357</t>
  </si>
  <si>
    <t>0,26*0,20*12</t>
  </si>
  <si>
    <t>-1671761994</t>
  </si>
  <si>
    <t>0,624</t>
  </si>
  <si>
    <t>458311121</t>
  </si>
  <si>
    <t>Výplňové klíny za opěrou z betonu prostého C 12/15 hutněného po vrstvách</t>
  </si>
  <si>
    <t>-1225578442</t>
  </si>
  <si>
    <t>Výplňové klíny a filtrační vrstvy za opěrou z betonu hutněného po vrstvách výplňového prostého</t>
  </si>
  <si>
    <t>https://podminky.urs.cz/item/CS_URS_2025_02/458311121</t>
  </si>
  <si>
    <t>"dle PD č.v. 2.004 výplň otvoru pův. propustku s rezervou 10% bet. C16/20"23,8*1,10</t>
  </si>
  <si>
    <t>-1560713334</t>
  </si>
  <si>
    <t xml:space="preserve">"dle PD č.v. 2.004,  zásypy novým materiálem ŠD 0-63 (šířka*plocha zásypu)" 22,0*21,5</t>
  </si>
  <si>
    <t>1514574470</t>
  </si>
  <si>
    <t>Pohoz dna nebo svahů jakékoliv tloušťky z lomového kamene neupraveného tříděného z terénu</t>
  </si>
  <si>
    <t>"Dle PD č.v. 2.003, pod odláždění" 3,0*1,5*0,3</t>
  </si>
  <si>
    <t>-1694997815</t>
  </si>
  <si>
    <t xml:space="preserve">"dle PD č.v. 2.003 podkl. beton kam. dlažby" (16,0+10,0)*1,5 </t>
  </si>
  <si>
    <t>1964320674</t>
  </si>
  <si>
    <t>7,0+7,0</t>
  </si>
  <si>
    <t>-1326236933</t>
  </si>
  <si>
    <t>"1"4*1,05*0,00738*1,05</t>
  </si>
  <si>
    <t>"1.1"4*1,09*0,00738*1,05</t>
  </si>
  <si>
    <t>"1.2"4*1,10*0,00738*1,05</t>
  </si>
  <si>
    <t>2061603822</t>
  </si>
  <si>
    <t>"3"2*1,40*0,00457*1,05</t>
  </si>
  <si>
    <t>"3.1"2*1,80*0,00457*1,05</t>
  </si>
  <si>
    <t>"3.2"2*2,12*0,00457*1,05</t>
  </si>
  <si>
    <t>1339011670</t>
  </si>
  <si>
    <t>"2"4*1,40*0,00377*1,05</t>
  </si>
  <si>
    <t>"2.1"4*1,79*0,00377*1,05</t>
  </si>
  <si>
    <t>"2.2"4*2,12*0,00377*1,05</t>
  </si>
  <si>
    <t>-1187429671</t>
  </si>
  <si>
    <t>12,0*0,26*0,03140*1,05</t>
  </si>
  <si>
    <t>-317859612</t>
  </si>
  <si>
    <t>-5519868</t>
  </si>
  <si>
    <t>-1613410281</t>
  </si>
  <si>
    <t>"dle PD č.v. 2.003 obruba dlažby"(5,7+2,6+5,7+5,2+8,8+2,6+9,4+5,8)*1,5</t>
  </si>
  <si>
    <t>-1992800593</t>
  </si>
  <si>
    <t>"dle PD č.v. 2.003 obruba dlažby" 68,7*1,05</t>
  </si>
  <si>
    <t>KS</t>
  </si>
  <si>
    <t>-2113337684</t>
  </si>
  <si>
    <t>388442447</t>
  </si>
  <si>
    <t>1089641324</t>
  </si>
  <si>
    <t>"dle PD č.v. 2.401" 48</t>
  </si>
  <si>
    <t>1580297991</t>
  </si>
  <si>
    <t>Bourání mostních konstrukcí základů z kamene nebo cihel</t>
  </si>
  <si>
    <t>"Dle PD č.v. 2.002 odbourání kam obkladu opěr" 5,5*0,8*0,5</t>
  </si>
  <si>
    <t>-474067732</t>
  </si>
  <si>
    <t>Bourání mostních konstrukcí nosných konstrukcí z prostého betonu</t>
  </si>
  <si>
    <t>"Dle PD č.v. 2.602, opěry vč. základu, část nátok" 8,3*1,2*2,5*2</t>
  </si>
  <si>
    <t>"základ čelo nátok" 4,6*1,5*1,4</t>
  </si>
  <si>
    <t>-992877620</t>
  </si>
  <si>
    <t>"Dle PD č.v. 2.602 stáv.římsa nátok + NK" 4,6*0,6*0,3+(20+2,5)*0,35*1,4</t>
  </si>
  <si>
    <t>"výtok. svah. křídla horní část + římsa + masivní čelo" 6,0*0,9*0,45*2+3,5*0,5*0,3+4,3*1,3*1,05</t>
  </si>
  <si>
    <t>1883369678</t>
  </si>
  <si>
    <t>Vodorovné přemístění mostních dílců vzdálenosti přesunu do 5 000 m do 5 t</t>
  </si>
  <si>
    <t>1665024265</t>
  </si>
  <si>
    <t>0,464</t>
  </si>
  <si>
    <t>-809858063</t>
  </si>
  <si>
    <t>"beton"59,46"m3"*2,2"t/m3</t>
  </si>
  <si>
    <t>-1999408613</t>
  </si>
  <si>
    <t>"železobeton" 23,108"m3"*2,4"t/m3</t>
  </si>
  <si>
    <t>-44004144</t>
  </si>
  <si>
    <t>"kámen" (2,2)*2,5</t>
  </si>
  <si>
    <t>1621704475</t>
  </si>
  <si>
    <t>"kámen pol. 961021112" 2,2*2,5"t/m3"</t>
  </si>
  <si>
    <t>"železobeton pol. 963051111" 55,46*2,4"t/m3"</t>
  </si>
  <si>
    <t>"beton pol. 963041211" 130,81*2,2"t/m3"</t>
  </si>
  <si>
    <t>396438605</t>
  </si>
  <si>
    <t>426,386"t"*49"km (uvažovaná vzdálenost 50 km)"</t>
  </si>
  <si>
    <t>-1086412748</t>
  </si>
  <si>
    <t>191,771</t>
  </si>
  <si>
    <t>-70462236</t>
  </si>
  <si>
    <t>"dle pol. 512531111"50,0*2,1</t>
  </si>
  <si>
    <t>-684199742</t>
  </si>
  <si>
    <t>689205379</t>
  </si>
  <si>
    <t>"dle PD č.v. 2.004 ALP" 17,0*7,5</t>
  </si>
  <si>
    <t>"svah. čela"(3,5*2+2,0*0,6*2)*2</t>
  </si>
  <si>
    <t>1161867617</t>
  </si>
  <si>
    <t>146,3*0,00034 "Přepočtené koeficientem množství</t>
  </si>
  <si>
    <t>-585617098</t>
  </si>
  <si>
    <t xml:space="preserve">"dle PD č.v. 2.004 ALN 2x"17,0*7,5*2 </t>
  </si>
  <si>
    <t>(3,5*2+2,0*0,6*2)*2*2</t>
  </si>
  <si>
    <t>-896900324</t>
  </si>
  <si>
    <t>292,6*0,00041 "Přepočtené koeficientem množství</t>
  </si>
  <si>
    <t>-1818557269</t>
  </si>
  <si>
    <t>-154480042</t>
  </si>
  <si>
    <t>11,60</t>
  </si>
  <si>
    <t>-154397373</t>
  </si>
  <si>
    <t>11,60*0,040</t>
  </si>
  <si>
    <t>-1506193933</t>
  </si>
  <si>
    <t>-746539916</t>
  </si>
  <si>
    <t>73573821</t>
  </si>
  <si>
    <t>1978469416</t>
  </si>
  <si>
    <t>11,60*0,30</t>
  </si>
  <si>
    <t>1284664750</t>
  </si>
  <si>
    <t>(11,60*3+3,480)*0,30</t>
  </si>
  <si>
    <t>-966231488</t>
  </si>
  <si>
    <t>SO142.11.03 - Horní Lideč - Valašská Polanka, propustek v km 27.621</t>
  </si>
  <si>
    <t>-747377186</t>
  </si>
  <si>
    <t>"potenciální čerpání vody do drážního příkopu"10"dny"*8"h</t>
  </si>
  <si>
    <t>-869101212</t>
  </si>
  <si>
    <t>10"dní</t>
  </si>
  <si>
    <t>-1249447010</t>
  </si>
  <si>
    <t>"dle PD č.v. 2.004, podél křídel tl. 150 mm" 120,0</t>
  </si>
  <si>
    <t>560701935</t>
  </si>
  <si>
    <t>"dle PD č.v. 2.601"285,0+285,0</t>
  </si>
  <si>
    <t>1176672114</t>
  </si>
  <si>
    <t>"dle PD č.v. 2.004,005, odstranění nánosu v korytě prům. tl. 0,4 m"25,0*1,0*0,4</t>
  </si>
  <si>
    <t>224154271</t>
  </si>
  <si>
    <t>"dle PD č.v.601 zápory HEB 160"8*4+5,5*2+4,5*2+4*20</t>
  </si>
  <si>
    <t>1252520844</t>
  </si>
  <si>
    <t>"dle PD č.v.601 vytažení nezabet. zápor HEB 160"132,0-(4*8,0+2*5,5+2*4,5)</t>
  </si>
  <si>
    <t>-196509975</t>
  </si>
  <si>
    <t>"dle PD č.v.601"1,2*16</t>
  </si>
  <si>
    <t>1943753861</t>
  </si>
  <si>
    <t>"dle PD č.v.601 převázka"0,1258*1,10</t>
  </si>
  <si>
    <t>-709818000</t>
  </si>
  <si>
    <t>"dle PD č.v. 601 převázka pro kotvení vč. koef. opotřebení 0,5" 0,540*1,10*0,5</t>
  </si>
  <si>
    <t>"dle PD č.v. 601 zápory vč. koef. opotřebení 0,5" 2,160*1,10*0,5</t>
  </si>
  <si>
    <t>1357871063</t>
  </si>
  <si>
    <t>19,2</t>
  </si>
  <si>
    <t>2054478935</t>
  </si>
  <si>
    <t>"dle PD č.v.601 plocha výdřevy"54,0</t>
  </si>
  <si>
    <t>-1625869711</t>
  </si>
  <si>
    <t>"dle PD č.v.601 řezání zápor HEB 160" 8</t>
  </si>
  <si>
    <t>-1935651399</t>
  </si>
  <si>
    <t>1,2*3,0*4</t>
  </si>
  <si>
    <t>-1521086048</t>
  </si>
  <si>
    <t>1426308167</t>
  </si>
  <si>
    <t>"dle PD č.v.601 táhla pro obě etapy, vč. vrtání"6*4*2</t>
  </si>
  <si>
    <t>-683524507</t>
  </si>
  <si>
    <t>570,0+10,0-49,6</t>
  </si>
  <si>
    <t>1106883528</t>
  </si>
  <si>
    <t>530,4*49</t>
  </si>
  <si>
    <t>-1114100362</t>
  </si>
  <si>
    <t>530,4</t>
  </si>
  <si>
    <t>-28235361</t>
  </si>
  <si>
    <t>"dle PD dno výkopu"250,0</t>
  </si>
  <si>
    <t>-338532376</t>
  </si>
  <si>
    <t xml:space="preserve">"dle PD č.v. 2.601,  zásypy čel mimo dr. těleso, zeminou" 22,0+27,6</t>
  </si>
  <si>
    <t>205734447</t>
  </si>
  <si>
    <t>580*2,1</t>
  </si>
  <si>
    <t>-139143809</t>
  </si>
  <si>
    <t>991239883</t>
  </si>
  <si>
    <t>75,0</t>
  </si>
  <si>
    <t>1044632903</t>
  </si>
  <si>
    <t>75,0*0,03</t>
  </si>
  <si>
    <t>1993887584</t>
  </si>
  <si>
    <t>"dle PD č.v. 2.003 úprava podél čel "(15+15+30)</t>
  </si>
  <si>
    <t>-2020116646</t>
  </si>
  <si>
    <t>"dle PD č.v.003 podél odláždění" 30+45</t>
  </si>
  <si>
    <t>-1980585366</t>
  </si>
  <si>
    <t>-72943857</t>
  </si>
  <si>
    <t>"dle PD č.v. 2.003 odstranění štěrk. lože v rozsahu ZKPP"28,5*4,2</t>
  </si>
  <si>
    <t>-215304785</t>
  </si>
  <si>
    <t>-62337439</t>
  </si>
  <si>
    <t>-1679666222</t>
  </si>
  <si>
    <t>-300875012</t>
  </si>
  <si>
    <t>"dle PD č.v.601 vrtání pro zápory HEB 160"8*4+5,5*2+4,5*2+4*20</t>
  </si>
  <si>
    <t>-233818603</t>
  </si>
  <si>
    <t>"dle PD č.v.601 vrtání pro zápory HEB 160 koef. opotření 0,5 pro dalčí použítí"(8*4+5,5*2+4,5*2+4*20)*0,0434*1,10*0,5</t>
  </si>
  <si>
    <t>-1352358487</t>
  </si>
  <si>
    <t>"dle PD č.v. 2.601 vypočtený objem vrtů vyplněných betonem" 3,14*0,4*0,4*(4*4,0+4*3,0)</t>
  </si>
  <si>
    <t>-130818717</t>
  </si>
  <si>
    <t>"dle PD č.v. 2.201 podkl. deska" 0,9*8,8</t>
  </si>
  <si>
    <t>1762430312</t>
  </si>
  <si>
    <t>7,92</t>
  </si>
  <si>
    <t>946321319</t>
  </si>
  <si>
    <t>8,8*0,3*2 "podkl. deska propustku</t>
  </si>
  <si>
    <t>-541346385</t>
  </si>
  <si>
    <t>5,28</t>
  </si>
  <si>
    <t>858815701</t>
  </si>
  <si>
    <t>"dle PD č.v. 2.202 kompletní hmotnost výztuže" 3,367*1,05</t>
  </si>
  <si>
    <t>1483437624</t>
  </si>
  <si>
    <t>-2098096557</t>
  </si>
  <si>
    <t>"dle PD č.v. 2.003 prah dlažby"(2,0+1,5)*0,4*0,8</t>
  </si>
  <si>
    <t>-1084329821</t>
  </si>
  <si>
    <t>"dle PD č.v. 2.202 v.čelo"9,1</t>
  </si>
  <si>
    <t>"n.čelo"8,2</t>
  </si>
  <si>
    <t>"kab.lávka"2,0</t>
  </si>
  <si>
    <t>-1745747454</t>
  </si>
  <si>
    <t>19,30</t>
  </si>
  <si>
    <t>1311868523</t>
  </si>
  <si>
    <t>"základy čel, zákl. lávky"(8,05+7,26+1,1+1,1)*2*1,1+4,0*2</t>
  </si>
  <si>
    <t>-1335627823</t>
  </si>
  <si>
    <t>46,522</t>
  </si>
  <si>
    <t>415434408</t>
  </si>
  <si>
    <t>"dle PD č.v. 2.201 římsy čel"1,0+0,9</t>
  </si>
  <si>
    <t>-400620746</t>
  </si>
  <si>
    <t>480982097</t>
  </si>
  <si>
    <t>"dle PD č.v. 2.20 v.čelo"(8,05+7,3+0,45+0,45)*(0,45+0,3)</t>
  </si>
  <si>
    <t>74090809</t>
  </si>
  <si>
    <t>1592015995</t>
  </si>
  <si>
    <t>"Dle PD č.v. 2.202 čela dřík" 10,8-2,7+9,0-2,7</t>
  </si>
  <si>
    <t>1023333129</t>
  </si>
  <si>
    <t>14,40</t>
  </si>
  <si>
    <t>616879713</t>
  </si>
  <si>
    <t>"dle PD č.v. 201 čelo nátok" (7,26+0,8+7,26+0,8)*1,55</t>
  </si>
  <si>
    <t>"výtok"(8,05+0,8+8,05+0,8)*1,8</t>
  </si>
  <si>
    <t>"odp. prefabrikát"-1,4*2,0*2*2</t>
  </si>
  <si>
    <t>1959281219</t>
  </si>
  <si>
    <t>45,646</t>
  </si>
  <si>
    <t>964773737</t>
  </si>
  <si>
    <t>"vtok+průběžné+výtok"1+4+1</t>
  </si>
  <si>
    <t>-1691450931</t>
  </si>
  <si>
    <t>propust rámová 2,00x1,00x1,50 m</t>
  </si>
  <si>
    <t>1705455870</t>
  </si>
  <si>
    <t>59383462_R</t>
  </si>
  <si>
    <t>propust rámová 2,00x1,00x2,00 m průběžný dílec dl. 2,00 m</t>
  </si>
  <si>
    <t>1385156608</t>
  </si>
  <si>
    <t>propust rámová 2,00x1,00x2,00 m koncový vtokový dílec</t>
  </si>
  <si>
    <t>-1127430930</t>
  </si>
  <si>
    <t>59383462_R3</t>
  </si>
  <si>
    <t>propust rámová 2,00x1,00x2,00 m koncový výtokový dílec</t>
  </si>
  <si>
    <t>-1804227183</t>
  </si>
  <si>
    <t>980684350</t>
  </si>
  <si>
    <t>"dle PD č.v. 2.201 podkl. beton" (3,2+0,9+0,8)/0,1</t>
  </si>
  <si>
    <t>-1366119665</t>
  </si>
  <si>
    <t xml:space="preserve">"dle PD č.v. 2.004,  zásypy novým materiálem"153,0</t>
  </si>
  <si>
    <t>-1322084069</t>
  </si>
  <si>
    <t>"Dle PD č.v. 2.003, odláždění" 1,5*1,0*0,3</t>
  </si>
  <si>
    <t>-1938924076</t>
  </si>
  <si>
    <t xml:space="preserve">"dle PD č.v. 2.003  kam. dlažba" (10,5+6,5)*1,5</t>
  </si>
  <si>
    <t>-834020028</t>
  </si>
  <si>
    <t>"Dle PD č.v. 2.004" 0,3*9,5*(12,5+2,4+12,5)</t>
  </si>
  <si>
    <t>1598845134</t>
  </si>
  <si>
    <t>"dle PD č.v. 2.004 ZKPP stabilizace cementem"9,5*(12,5+2,4+12,5)</t>
  </si>
  <si>
    <t>-631876309</t>
  </si>
  <si>
    <t>"dle PD č.v.2. 004 obruba dlažby" (2,5+2,7+1,0+0,8+2,4+2,0+2,0+2,4+0,8)*1,5</t>
  </si>
  <si>
    <t>837245684</t>
  </si>
  <si>
    <t>"dle PD č.v. 2.004 obruba dlažby" 24,9*1,05</t>
  </si>
  <si>
    <t>-1823632913</t>
  </si>
  <si>
    <t>-88647760</t>
  </si>
  <si>
    <t>-91150649</t>
  </si>
  <si>
    <t>"Dle PD č.v. 2.002 odbourání kam dna" 15,0*0,6*0,3</t>
  </si>
  <si>
    <t>-284389841</t>
  </si>
  <si>
    <t>"Dle PD č.v. 2.002, opěry masivní" 17,9*0,8*2</t>
  </si>
  <si>
    <t>"čela" 3,8*0,7*2,2+5,4*0,7*2,3+6,4*1,0*2,4</t>
  </si>
  <si>
    <t>-1012146170</t>
  </si>
  <si>
    <t>"Dle PD č.v. 1.002, deska, vč. výztuže" 8,64*1,6*0,2</t>
  </si>
  <si>
    <t>"ul. prahy" 8,64*0,5*0,25*2</t>
  </si>
  <si>
    <t>"římsy" 5,1*0,45*0,25</t>
  </si>
  <si>
    <t>"lávka kabelová"1,0*1,0*1,0*2</t>
  </si>
  <si>
    <t>-1706823682</t>
  </si>
  <si>
    <t>"dle pol. 711141821" 0,5</t>
  </si>
  <si>
    <t>1255446182</t>
  </si>
  <si>
    <t>"beton"58,55"m3"*2,2"t/m3</t>
  </si>
  <si>
    <t>-16631484</t>
  </si>
  <si>
    <t>"železobeton" 7,5"m3"*2,4"t/m3</t>
  </si>
  <si>
    <t>-2099065026</t>
  </si>
  <si>
    <t>"kámen" (2,7)*2,5</t>
  </si>
  <si>
    <t>-1262056561</t>
  </si>
  <si>
    <t>"kámen pol. 961021112" 2,7*2,5"t/m3"</t>
  </si>
  <si>
    <t>"železobeton pol. 963051111" 7,5*2,4"t/m3"</t>
  </si>
  <si>
    <t>"beton pol. 963041211" 58,546*2,2"t/m3"</t>
  </si>
  <si>
    <t>"kolejnice z NK"1,0</t>
  </si>
  <si>
    <t>1374871478</t>
  </si>
  <si>
    <t>154,551"t"*49"km (uvažovaná vzdálenost 50 km)"</t>
  </si>
  <si>
    <t>2121348333</t>
  </si>
  <si>
    <t>154,551</t>
  </si>
  <si>
    <t>-580568237</t>
  </si>
  <si>
    <t>"dle pol. 512531111"119,7*2,1</t>
  </si>
  <si>
    <t>-372542414</t>
  </si>
  <si>
    <t>-1853864422</t>
  </si>
  <si>
    <t xml:space="preserve">"dle PD č.v. 2.004 ALP"  8,8*6,4</t>
  </si>
  <si>
    <t>(7,30*(2,8+1,8))-(1,4*2,4)*2</t>
  </si>
  <si>
    <t>(8,05*(2,8+1,8))-(1,4*2,4)*2</t>
  </si>
  <si>
    <t>-751675111</t>
  </si>
  <si>
    <t>113,49*0,00034 "Přepočtené koeficientem množství</t>
  </si>
  <si>
    <t>-811615976</t>
  </si>
  <si>
    <t xml:space="preserve">"dle PD č.v. 2.004 ALN 2x"  8,8*6,4*2</t>
  </si>
  <si>
    <t>((7,30*(2,8+1,8))-(1,4*2,4)*2)*2</t>
  </si>
  <si>
    <t>((8,05*(2,8+1,8))-(1,4*2,4)*2)*2</t>
  </si>
  <si>
    <t>-105828355</t>
  </si>
  <si>
    <t>226,98*0,00041 "Přepočtené koeficientem množství</t>
  </si>
  <si>
    <t>711141821</t>
  </si>
  <si>
    <t>Odstranění izolace proti vodě, vlhkosti a plynům z pásů NAIP přitavených dvouvrstvých z plochy vodorovné</t>
  </si>
  <si>
    <t>-1496161614</t>
  </si>
  <si>
    <t>https://podminky.urs.cz/item/CS_URS_2025_02/711141821</t>
  </si>
  <si>
    <t>"Dle PD č.v. 002" 8,0*4,0</t>
  </si>
  <si>
    <t>850230779</t>
  </si>
  <si>
    <t>SVI rubu - spáry ( rám, žb čelní zeď - vtok, výtok )</t>
  </si>
  <si>
    <t>šíře pásu 1,0 m</t>
  </si>
  <si>
    <t>(1,40+2,40+1,40)*2</t>
  </si>
  <si>
    <t>69311086</t>
  </si>
  <si>
    <t>geotextilie netkaná separační, ochranná, filtrační, drenážní PP 1000g/m2</t>
  </si>
  <si>
    <t>-644863140</t>
  </si>
  <si>
    <t>28375909</t>
  </si>
  <si>
    <t>deska EPS 150 pro konstrukce s vysokým zatížením λ=0,035 tl 50mm</t>
  </si>
  <si>
    <t>-137354734</t>
  </si>
  <si>
    <t>723842872</t>
  </si>
  <si>
    <t>0,162</t>
  </si>
  <si>
    <t>SO142.11.04 - Horní Lideč - Valašská Polanka, propustek v km 27.909</t>
  </si>
  <si>
    <t>-400497024</t>
  </si>
  <si>
    <t>270502019</t>
  </si>
  <si>
    <t>1862695551</t>
  </si>
  <si>
    <t>1278534387</t>
  </si>
  <si>
    <t xml:space="preserve">"dle PD č.v. 2.601, , etapa 1,  vč. ZKPP" 340,0</t>
  </si>
  <si>
    <t>"etapa 2, vč. ZKPP" 290,0</t>
  </si>
  <si>
    <t>1828169599</t>
  </si>
  <si>
    <t>274658928</t>
  </si>
  <si>
    <t>-1434006317</t>
  </si>
  <si>
    <t>1791073074</t>
  </si>
  <si>
    <t>1801845442</t>
  </si>
  <si>
    <t>1177963466</t>
  </si>
  <si>
    <t>1103530658</t>
  </si>
  <si>
    <t>-2139680378</t>
  </si>
  <si>
    <t>"dle PD č.v. 601 převázka pro kotvení vč. koef. opotřebení 0,5" 0,360*1,10*0,5</t>
  </si>
  <si>
    <t>360105567</t>
  </si>
  <si>
    <t>-499083967</t>
  </si>
  <si>
    <t>-370348736</t>
  </si>
  <si>
    <t>1545017925</t>
  </si>
  <si>
    <t>-1344977905</t>
  </si>
  <si>
    <t>630,0+10,0-120,45</t>
  </si>
  <si>
    <t>1090444275</t>
  </si>
  <si>
    <t>519,55*49</t>
  </si>
  <si>
    <t>1747669243</t>
  </si>
  <si>
    <t>519,55</t>
  </si>
  <si>
    <t>523178668</t>
  </si>
  <si>
    <t>"dle PD dno výkopu + ZKPP" 185</t>
  </si>
  <si>
    <t>182207534</t>
  </si>
  <si>
    <t xml:space="preserve">"dle PD č.v. 2.004,  zásypy čel mimo dr. těleso" 27,0+32,0</t>
  </si>
  <si>
    <t>"zásyp soukr. propustek v oboře" 69,0</t>
  </si>
  <si>
    <t>-904915599</t>
  </si>
  <si>
    <t>519,55*2,1</t>
  </si>
  <si>
    <t>155603702</t>
  </si>
  <si>
    <t>842085825</t>
  </si>
  <si>
    <t>110,0</t>
  </si>
  <si>
    <t>1330916494</t>
  </si>
  <si>
    <t>110,0*0,03</t>
  </si>
  <si>
    <t>961833961</t>
  </si>
  <si>
    <t>966879063</t>
  </si>
  <si>
    <t>"dle PD č.v.003 podél odláždění" 110</t>
  </si>
  <si>
    <t>-1727989955</t>
  </si>
  <si>
    <t>"ornice z místních zdrojů, vč. dopravy na stavbu" 110,0*0,15*2,1</t>
  </si>
  <si>
    <t>1215981209</t>
  </si>
  <si>
    <t>-1369020836</t>
  </si>
  <si>
    <t>51275224</t>
  </si>
  <si>
    <t>"dle PD č.v.601 vrtání pro zápory HEB 160 koef. opotření 0,5 pro další použítí"(8*4+5,5*2+4,5*2+4*20)*0,0434*1,10*0,5</t>
  </si>
  <si>
    <t>-145762252</t>
  </si>
  <si>
    <t>102523122</t>
  </si>
  <si>
    <t>"dle PD č.v. 2.201 podkl. deska" 0,8*8,3</t>
  </si>
  <si>
    <t>-860279385</t>
  </si>
  <si>
    <t>6,64</t>
  </si>
  <si>
    <t>-1730072467</t>
  </si>
  <si>
    <t>8,3*0,3*2 "podkl. deska propustku</t>
  </si>
  <si>
    <t>18512405</t>
  </si>
  <si>
    <t>4,98</t>
  </si>
  <si>
    <t>-1806899681</t>
  </si>
  <si>
    <t>"dle PD č.v. 2.202 kompletní hmotnost výztuže" 3,132*1,05</t>
  </si>
  <si>
    <t>996844575</t>
  </si>
  <si>
    <t>"dno propustku kari síť 100x100x8 mm"15,0*0,00787*1,05</t>
  </si>
  <si>
    <t>-1897419722</t>
  </si>
  <si>
    <t>"dle PD č.v. 2.003 prah dlažby"(2,5)*0,4*0,8</t>
  </si>
  <si>
    <t>-1117096726</t>
  </si>
  <si>
    <t>"dle PD č.v. 2.202 v.čelo"7,5</t>
  </si>
  <si>
    <t>"n.čelo"7,5</t>
  </si>
  <si>
    <t>1030903002</t>
  </si>
  <si>
    <t>15,0</t>
  </si>
  <si>
    <t>1801092140</t>
  </si>
  <si>
    <t>"základy čel, zákl. lávky"(6,7+6,7+1,1+1,1)*2*1,1</t>
  </si>
  <si>
    <t>-2046404707</t>
  </si>
  <si>
    <t>34,32</t>
  </si>
  <si>
    <t>-1589342399</t>
  </si>
  <si>
    <t>"dle PD č.v. 2.003 plocha nad prop. v oboře" 4,0*3,0</t>
  </si>
  <si>
    <t>59381338</t>
  </si>
  <si>
    <t>panel silniční 3,00x2,00x0,215m</t>
  </si>
  <si>
    <t>-1232109060</t>
  </si>
  <si>
    <t>12/6</t>
  </si>
  <si>
    <t>1396146023</t>
  </si>
  <si>
    <t>"dle PD č.v. 2.201 římsy čel"0,8+0,8</t>
  </si>
  <si>
    <t>192885660</t>
  </si>
  <si>
    <t>-91241590</t>
  </si>
  <si>
    <t>"dle PD č.v. 2.20 čela"(6,7+6,7+0,45+0,45)*(0,45+0,3)</t>
  </si>
  <si>
    <t>-327531232</t>
  </si>
  <si>
    <t>10,725</t>
  </si>
  <si>
    <t>334213221</t>
  </si>
  <si>
    <t>Zdivo mostů z pravidelných kamenů na maltu, objem jednoho kamene přes 0,02 m3</t>
  </si>
  <si>
    <t>-1662212961</t>
  </si>
  <si>
    <t>https://podminky.urs.cz/item/CS_URS_2025_02/334213221</t>
  </si>
  <si>
    <t>"dle PD č.v. 2.004 kamenná zídka na nátoku"(4,4+1,3)*0,3*1,2</t>
  </si>
  <si>
    <t>334213911</t>
  </si>
  <si>
    <t>Příplatek k cenám zdiva mostů z kamene na maltu za jednostranné lícování zdiva</t>
  </si>
  <si>
    <t>-1298288527</t>
  </si>
  <si>
    <t>https://podminky.urs.cz/item/CS_URS_2025_02/334213911</t>
  </si>
  <si>
    <t>334213931</t>
  </si>
  <si>
    <t>Příplatek k cenám zdiva mostů z kamene na maltu za zakřivení líce zdiva</t>
  </si>
  <si>
    <t>330652226</t>
  </si>
  <si>
    <t>https://podminky.urs.cz/item/CS_URS_2025_02/334213931</t>
  </si>
  <si>
    <t>-2044814643</t>
  </si>
  <si>
    <t>"Dle PD č.v. 2.202 čela dřík" 8,8-2,1+8,3-2,1</t>
  </si>
  <si>
    <t>-88907745</t>
  </si>
  <si>
    <t>12,90</t>
  </si>
  <si>
    <t>-1984198458</t>
  </si>
  <si>
    <t>"dle PD č.v. 201 čelo nátok" (6,7+0,8+6,7+0,8)*1,55</t>
  </si>
  <si>
    <t>"výtok"(6,7+0,8+6,7+0,8)*1,55</t>
  </si>
  <si>
    <t>"odp. prefabrikát"-1,4*1,9*2*2</t>
  </si>
  <si>
    <t>689924908</t>
  </si>
  <si>
    <t>35,86</t>
  </si>
  <si>
    <t>360318112</t>
  </si>
  <si>
    <t>Dno štoly z betonu prostého se zvýšenými nároky na prostředí tř. C 25/30</t>
  </si>
  <si>
    <t>-1726260228</t>
  </si>
  <si>
    <t>https://podminky.urs.cz/item/CS_URS_2025_02/360318112</t>
  </si>
  <si>
    <t xml:space="preserve">"zřízení vybetonování dna propustku"  10,0*1,5*0,1</t>
  </si>
  <si>
    <t>-1588977059</t>
  </si>
  <si>
    <t>59383452</t>
  </si>
  <si>
    <t>propust rámová 1,00x1,50x2,00m</t>
  </si>
  <si>
    <t>-1089136366</t>
  </si>
  <si>
    <t>"průběžný dílec dl. 2,00 m"2</t>
  </si>
  <si>
    <t>59383461</t>
  </si>
  <si>
    <t>propust rámová 1,50x1,00x1,00m</t>
  </si>
  <si>
    <t>-885541897</t>
  </si>
  <si>
    <t>"průběžný dílec dl. 1,00 m"2</t>
  </si>
  <si>
    <t>59383461_R1</t>
  </si>
  <si>
    <t>propust rámová 1,50x1,00x2,00 m koncový vtokový dílec</t>
  </si>
  <si>
    <t>1814068164</t>
  </si>
  <si>
    <t>59383461_R2</t>
  </si>
  <si>
    <t>propust rámová 1,50x1,00x2,00 m koncový výtokový dílec</t>
  </si>
  <si>
    <t>1105245711</t>
  </si>
  <si>
    <t>-1364283058</t>
  </si>
  <si>
    <t>"dle PD č.v. 2.201 podkl. beton" (2,7+0,7+0,7)/0,1</t>
  </si>
  <si>
    <t>-66497281</t>
  </si>
  <si>
    <t>"dle PD č.v. 2.003 podkl. beton kam. dlažby" (9,4+11,5)*1,5</t>
  </si>
  <si>
    <t>451573111</t>
  </si>
  <si>
    <t>Lože pod potrubí otevřený výkop ze štěrkopísku</t>
  </si>
  <si>
    <t>-159451271</t>
  </si>
  <si>
    <t>https://podminky.urs.cz/item/CS_URS_2025_02/451573111</t>
  </si>
  <si>
    <t>"pískové lože tr. propustku"9,0*2,6*0,1</t>
  </si>
  <si>
    <t>850405403</t>
  </si>
  <si>
    <t xml:space="preserve">"dle PD č.v. 2.004,  zásypy novým materiálem"10,5*4,2</t>
  </si>
  <si>
    <t>6,9*4,5</t>
  </si>
  <si>
    <t>10,5*2,6</t>
  </si>
  <si>
    <t>-1370964535</t>
  </si>
  <si>
    <t>"Dle PD č.v. 2.003,na výtoku" 2,0*3,0*0,3</t>
  </si>
  <si>
    <t>-2135864971</t>
  </si>
  <si>
    <t xml:space="preserve">"dle PD č.v. 2.003  kam. dlažba" (9,4+11,5)*1,5</t>
  </si>
  <si>
    <t>1473696242</t>
  </si>
  <si>
    <t>"Dle PD č.v. 2.004" 0,3*9,5*(12,5+12,5)</t>
  </si>
  <si>
    <t>-2123303057</t>
  </si>
  <si>
    <t>"dle PD č.v. 2.004 ZKPP stabilizace cementem"9,5*(12,5+12,5)</t>
  </si>
  <si>
    <t>564261011</t>
  </si>
  <si>
    <t>Podklad nebo podsyp ze štěrkopísku ŠP plochy do 100 m2 tl 200 mm</t>
  </si>
  <si>
    <t>-798362290</t>
  </si>
  <si>
    <t>https://podminky.urs.cz/item/CS_URS_2025_02/564261011</t>
  </si>
  <si>
    <t>"podsyp strouby DN 1200"9,0*2,6</t>
  </si>
  <si>
    <t>28614355</t>
  </si>
  <si>
    <t>trubka kanalizační PE-HD/PP korugovaná DN 1200x6000mm SN8</t>
  </si>
  <si>
    <t>215103380</t>
  </si>
  <si>
    <t>820521113</t>
  </si>
  <si>
    <t>Přeseknutí železobetonové trouby DN přes 1000 do 1200 mm</t>
  </si>
  <si>
    <t>-2033484741</t>
  </si>
  <si>
    <t>https://podminky.urs.cz/item/CS_URS_2025_02/820521113</t>
  </si>
  <si>
    <t>"zařezání plastové trouby dle sklonu terénu" 2</t>
  </si>
  <si>
    <t>2007574088</t>
  </si>
  <si>
    <t>"dle PD č.v.2. 004 obruba dlažby" (3,3+3,3+1,0+0,5+6,7+1,5+1,6+1,5+1,6)*1,5</t>
  </si>
  <si>
    <t>-353503323</t>
  </si>
  <si>
    <t>"dle PD č.v. 2.004 obruba dlažby" 31,5*1,05</t>
  </si>
  <si>
    <t>509275999</t>
  </si>
  <si>
    <t>1240025059</t>
  </si>
  <si>
    <t>1108284960</t>
  </si>
  <si>
    <t>2042213728</t>
  </si>
  <si>
    <t>"Dle PD č.v. 2.002, opěry masivní" 15,3*0,6*1,0*2</t>
  </si>
  <si>
    <t>"čela" 2,8*0,6*2,05+2,4*0,6*2,05+2,4*0,7*2,55</t>
  </si>
  <si>
    <t>844181554</t>
  </si>
  <si>
    <t>"Dle PD č.v. 1.002, deska, vč. výztuže" 8,80*1,6*0,2</t>
  </si>
  <si>
    <t>"ul. prahy" 8,78*0,5*0,3*2</t>
  </si>
  <si>
    <t xml:space="preserve">"římsy" 2,6*0,45*0,25*2 </t>
  </si>
  <si>
    <t>919551121</t>
  </si>
  <si>
    <t>Zřízení propustku z trub plastových PE rýhovaných se spojkami nebo s hrdlem DN 1200 mm</t>
  </si>
  <si>
    <t>1660835489</t>
  </si>
  <si>
    <t>https://podminky.urs.cz/item/CS_URS_2025_02/919551121</t>
  </si>
  <si>
    <t>8,8</t>
  </si>
  <si>
    <t>985564112</t>
  </si>
  <si>
    <t>Kotvičky pro výztuž stříkaného betonu hl do 200 mm z oceli D přes 6 do 8 mm do cementové malty</t>
  </si>
  <si>
    <t>-663581440</t>
  </si>
  <si>
    <t>Kotvičky pro výztuž stříkaného betonu z betonářské oceli do cementové malty, hloubky kotvení do 200 mm, průměru přes 6 do 8 mm</t>
  </si>
  <si>
    <t>https://podminky.urs.cz/item/CS_URS_2025_02/985564112</t>
  </si>
  <si>
    <t>kotvičky na dno propustku</t>
  </si>
  <si>
    <t>100,0</t>
  </si>
  <si>
    <t>696399760</t>
  </si>
  <si>
    <t>"dle pol. 711141821" 0,352</t>
  </si>
  <si>
    <t>524382034</t>
  </si>
  <si>
    <t>"beton"29,04"m3"*2,2"t/m3</t>
  </si>
  <si>
    <t>168989862</t>
  </si>
  <si>
    <t>"železobeton" 6,035"m3"*2,4"t/m3</t>
  </si>
  <si>
    <t>-1291299409</t>
  </si>
  <si>
    <t>"kámen" (2,7)*2,49</t>
  </si>
  <si>
    <t>939513848</t>
  </si>
  <si>
    <t>"kámen pol. 961021112" 2,7*2,49"t/m3"</t>
  </si>
  <si>
    <t>"železobeton pol. 963051111" 6,035*2,4"t/m3"</t>
  </si>
  <si>
    <t>"beton pol. 963041211" 29,04*2,2"t/m3"</t>
  </si>
  <si>
    <t>-1653597627</t>
  </si>
  <si>
    <t>86,447"t"*49"km (uvažovaná vzdálenost 50 km)"</t>
  </si>
  <si>
    <t>1104272350</t>
  </si>
  <si>
    <t>86,447</t>
  </si>
  <si>
    <t>-71082266</t>
  </si>
  <si>
    <t>1486265774</t>
  </si>
  <si>
    <t>1566091797</t>
  </si>
  <si>
    <t xml:space="preserve">"dle PD č.v. 2.004 ALP"  8,4*6,0</t>
  </si>
  <si>
    <t>(6,70*(2,8+1,8))-(1,9*1,4)</t>
  </si>
  <si>
    <t>562540648</t>
  </si>
  <si>
    <t>106,7*0,00034 "Přepočtené koeficientem množství</t>
  </si>
  <si>
    <t>-1247504138</t>
  </si>
  <si>
    <t xml:space="preserve">"dle PD č.v. 2.004 ALN 2x"  8,4*6,0*2</t>
  </si>
  <si>
    <t>((6,70*(2,8+1,8))-(1,9*1,4))*2</t>
  </si>
  <si>
    <t>1341330010</t>
  </si>
  <si>
    <t>213,44*0,00041 "Přepočtené koeficientem množství</t>
  </si>
  <si>
    <t>299914941</t>
  </si>
  <si>
    <t>-909743743</t>
  </si>
  <si>
    <t>SVI rubu - spáry ( rám, žb čelní zeď - vtok,výtok)</t>
  </si>
  <si>
    <t>(1,40+1,900+1,40)*2</t>
  </si>
  <si>
    <t>1256022141</t>
  </si>
  <si>
    <t>-1090820980</t>
  </si>
  <si>
    <t>-1255433679</t>
  </si>
  <si>
    <t>0,151</t>
  </si>
  <si>
    <t>SO142.13.01 - Valašská Polanka - Vsetín, propustek v km 30.751</t>
  </si>
  <si>
    <t xml:space="preserve">    8 - Trubní vedení</t>
  </si>
  <si>
    <t>115001105</t>
  </si>
  <si>
    <t>Převedení vody potrubím DN přes 300 do 600</t>
  </si>
  <si>
    <t>647707063</t>
  </si>
  <si>
    <t>https://podminky.urs.cz/item/CS_URS_2025_02/115001105</t>
  </si>
  <si>
    <t>"Provizorní převedení přes stáv. propustek" 30,0</t>
  </si>
  <si>
    <t>1617540174</t>
  </si>
  <si>
    <t>"potenciální čerpání vody ze stav. jámy přes propustek"10"dny"*8"h</t>
  </si>
  <si>
    <t>1080530758</t>
  </si>
  <si>
    <t>60"dní</t>
  </si>
  <si>
    <t>9848086</t>
  </si>
  <si>
    <t>50707818</t>
  </si>
  <si>
    <t xml:space="preserve">"dle PD č.v. 2.601, , etapa 1,  vč. ZKPP" 186,0</t>
  </si>
  <si>
    <t>"etapa 2, vč. ZKPP" 218,0</t>
  </si>
  <si>
    <t>903034356</t>
  </si>
  <si>
    <t>"dle PD č.v. 2.004,005, odstranění nánosu na nátoku v korytě prům. tl. 0,4 m" (10+25,0)*1,0*0,4</t>
  </si>
  <si>
    <t>-882352662</t>
  </si>
  <si>
    <t>404,0+14,0-30,0</t>
  </si>
  <si>
    <t>1657269294</t>
  </si>
  <si>
    <t>388,0*49</t>
  </si>
  <si>
    <t>-545437686</t>
  </si>
  <si>
    <t>388,0</t>
  </si>
  <si>
    <t>397630433</t>
  </si>
  <si>
    <t>"dle PD dno výkopu + ZKPP" 58,0+255,0</t>
  </si>
  <si>
    <t>-1009032070</t>
  </si>
  <si>
    <t xml:space="preserve">"dle PD č.v. 2.004,  zásypy čel mimo dr. těleso" 15,0+15,0</t>
  </si>
  <si>
    <t>1767334695</t>
  </si>
  <si>
    <t>388,0*2,1</t>
  </si>
  <si>
    <t>-1151071619</t>
  </si>
  <si>
    <t>-14928718</t>
  </si>
  <si>
    <t>30+45</t>
  </si>
  <si>
    <t>-101971895</t>
  </si>
  <si>
    <t>-842114876</t>
  </si>
  <si>
    <t>"dle PD č.v. 2.003 úprava podél čel "75,0</t>
  </si>
  <si>
    <t>324467866</t>
  </si>
  <si>
    <t>"dle PD č.v.003 podél odláždění"75</t>
  </si>
  <si>
    <t>242370428</t>
  </si>
  <si>
    <t>"ornice z místních zdrojů, vč. dopravy na stavbu" 75,0*0,15*2,1</t>
  </si>
  <si>
    <t>-1431406404</t>
  </si>
  <si>
    <t>"dle PD č.v. 2.003 odstranění štěrk. lože v rozsahu ZKPP"27,0*4,5</t>
  </si>
  <si>
    <t>-991495626</t>
  </si>
  <si>
    <t>8,0</t>
  </si>
  <si>
    <t>-881060901</t>
  </si>
  <si>
    <t>2005743810</t>
  </si>
  <si>
    <t>97248517</t>
  </si>
  <si>
    <t>"dle PD č.v.601 zápory HEB 160"7,6*4+5,1*2+4,6*2+4*20</t>
  </si>
  <si>
    <t>-1112594642</t>
  </si>
  <si>
    <t>"dle PD č.v.601 vytažení nezabet. zápor HEB 160"129,8-(4*7,6+2*5,1+2*4,6)</t>
  </si>
  <si>
    <t>776958509</t>
  </si>
  <si>
    <t>-1410351073</t>
  </si>
  <si>
    <t>263787987</t>
  </si>
  <si>
    <t>"dle PD č.v. 601 převázka pro kotvení vč. koef. opotřebení 0,5" 0,288*1,10*0,5</t>
  </si>
  <si>
    <t>-1395388158</t>
  </si>
  <si>
    <t>-390159338</t>
  </si>
  <si>
    <t>"dle PD č.v.601 plocha výdřevy"43</t>
  </si>
  <si>
    <t>1827628630</t>
  </si>
  <si>
    <t>-1844286930</t>
  </si>
  <si>
    <t>-1637622174</t>
  </si>
  <si>
    <t>528407076</t>
  </si>
  <si>
    <t>453840043</t>
  </si>
  <si>
    <t>"dle PD č.v.601 vrtání pro zápory HEB 160"7,6*4+5,1*2+4,6*2+4*20</t>
  </si>
  <si>
    <t>-875151056</t>
  </si>
  <si>
    <t>"dle PD č.v.601 vrtání pro zápory HEB 160 koef. opotření 0,5 pro dalčí použítí"(7,6*4+5,1*2+4,6*2+4*20)*0,0434*1,10*0,5</t>
  </si>
  <si>
    <t>1107339310</t>
  </si>
  <si>
    <t>-2074909398</t>
  </si>
  <si>
    <t>"dle PD č.v. 2.201 podkl. deska" 6,8</t>
  </si>
  <si>
    <t>-212131793</t>
  </si>
  <si>
    <t>6,8</t>
  </si>
  <si>
    <t>1916055852</t>
  </si>
  <si>
    <t>9,4*0,3*2 "podkl. deska propustku</t>
  </si>
  <si>
    <t>1113775292</t>
  </si>
  <si>
    <t>5,64</t>
  </si>
  <si>
    <t>-947971770</t>
  </si>
  <si>
    <t>"dle PD č.v. 2.202 kompletní hmotnost výztuže" 1,830</t>
  </si>
  <si>
    <t>1869446470</t>
  </si>
  <si>
    <t>"dle PD č.v. 2.202 kompletní hmotnost sítí" 0,994</t>
  </si>
  <si>
    <t>1082154074</t>
  </si>
  <si>
    <t>"dle PD č.v. 2.202 v.čelo"7,8</t>
  </si>
  <si>
    <t>914828289</t>
  </si>
  <si>
    <t>7,80</t>
  </si>
  <si>
    <t>947970714</t>
  </si>
  <si>
    <t>"základ čela" (7,1+1,1)*2*1,1</t>
  </si>
  <si>
    <t>-790916513</t>
  </si>
  <si>
    <t>18,04</t>
  </si>
  <si>
    <t>1728559591</t>
  </si>
  <si>
    <t>"dle PD č.v. 2.201 podkl. beton" (3,5)/0,1</t>
  </si>
  <si>
    <t>1873533445</t>
  </si>
  <si>
    <t>"dle PD č.v. 2.201 římsy čel"1,0</t>
  </si>
  <si>
    <t>398402741</t>
  </si>
  <si>
    <t>1,0</t>
  </si>
  <si>
    <t>1330173874</t>
  </si>
  <si>
    <t>"dle PD č.v. 2.20 čelo"(6,1+0,45)*(0,45+0,3)</t>
  </si>
  <si>
    <t>1341158812</t>
  </si>
  <si>
    <t>4,913</t>
  </si>
  <si>
    <t>-1514954050</t>
  </si>
  <si>
    <t>"Dle PD č.v. 2.202 čelo dřík " 7,6</t>
  </si>
  <si>
    <t>"jímka dno+stěny" 6,10</t>
  </si>
  <si>
    <t>-1597299927</t>
  </si>
  <si>
    <t>13,70</t>
  </si>
  <si>
    <t>-457193047</t>
  </si>
  <si>
    <t>"dle PD č.v. 201 čelo výtok" (6,1+0,8)*1,7*2</t>
  </si>
  <si>
    <t>"jímka"(2,2+2,2+1,8+1,8)*2,4+(1,6+1,6+1,2+1,2)*2,1</t>
  </si>
  <si>
    <t>"odp. prefabrikát"-1,4*1,8*2*2</t>
  </si>
  <si>
    <t>-1149509302</t>
  </si>
  <si>
    <t>44,34</t>
  </si>
  <si>
    <t>287693140</t>
  </si>
  <si>
    <t>"vtok+průběžné+výtok"1+3+3+1</t>
  </si>
  <si>
    <t>5938346_R</t>
  </si>
  <si>
    <t>propust rámová 1,40x1,00x1,00m</t>
  </si>
  <si>
    <t>129176954</t>
  </si>
  <si>
    <t>"průběžný dílec dl. 1,00 m"3</t>
  </si>
  <si>
    <t>5938346_R1</t>
  </si>
  <si>
    <t>propust rámová 1,40x1,00x1,50m</t>
  </si>
  <si>
    <t>435279157</t>
  </si>
  <si>
    <t>"průběžný dílec dl. 1,50 m"3</t>
  </si>
  <si>
    <t>5938346_R3</t>
  </si>
  <si>
    <t>propust rámová 1,40x1,00x1,50 m koncový vtokový dílec</t>
  </si>
  <si>
    <t>-423613454</t>
  </si>
  <si>
    <t>5938346_R4</t>
  </si>
  <si>
    <t>propust rámová 1,40x1,00x1,50 m koncový výtokový dílec</t>
  </si>
  <si>
    <t>-59099956</t>
  </si>
  <si>
    <t>-1873512825</t>
  </si>
  <si>
    <t>"Dle PD č.v. 2.005, Označení letopočtu roku obnovy objektu, do římsy pomocí gum. matricem vč. materiálu" 1</t>
  </si>
  <si>
    <t>640442220</t>
  </si>
  <si>
    <t>-1186179241</t>
  </si>
  <si>
    <t xml:space="preserve">"dle PD č.v. 2.004,  zásypy novým materiálem"10,5*1,9*2</t>
  </si>
  <si>
    <t>6,6*5,1</t>
  </si>
  <si>
    <t>10,5*1,85</t>
  </si>
  <si>
    <t>-693645431</t>
  </si>
  <si>
    <t>"Dle PD č.v. 2.003,na výtoku" 2,0*6,0*0,3</t>
  </si>
  <si>
    <t>-322805281</t>
  </si>
  <si>
    <t xml:space="preserve">"dle PD č.v. 2.003  kam. dlažba"  13,0*1,25+4,6*1,5+1,6*1,2</t>
  </si>
  <si>
    <t>-578041274</t>
  </si>
  <si>
    <t>"dle PD č.v.2. 004 obruba dlažby" (3,3+2,4+3,3)*1,25</t>
  </si>
  <si>
    <t>"výtok" (0,7+2,8+2,8+0,7)*1,25</t>
  </si>
  <si>
    <t>-30748197</t>
  </si>
  <si>
    <t>"dle PD č.v. 2.004 obruba dlažby" 20,0*1,05</t>
  </si>
  <si>
    <t>-1368451350</t>
  </si>
  <si>
    <t>"Dle PD č.v. 2.004" 9,5*(12,5+1,8+12,5)</t>
  </si>
  <si>
    <t>1324234449</t>
  </si>
  <si>
    <t>"dle PD č.v. 2.004 ZKPP stabilizace cementem"9,5*(12,5+1,8+12,5)</t>
  </si>
  <si>
    <t>953946111</t>
  </si>
  <si>
    <t>Montáž atypických ocelových kcí hmotnosti přes 0,5 do 1 t z profilů hmotnosti do 13 kg/m</t>
  </si>
  <si>
    <t>145694027</t>
  </si>
  <si>
    <t>https://podminky.urs.cz/item/CS_URS_2025_02/953946111</t>
  </si>
  <si>
    <t>"dle PD č.v. 401 montáž rámu kompozitního roštu"0,036</t>
  </si>
  <si>
    <t>63126003</t>
  </si>
  <si>
    <t>rošt kompozitní pochozí litý 44x44/50mm A15</t>
  </si>
  <si>
    <t>-1138048455</t>
  </si>
  <si>
    <t>kompozitní rošt tl 50 mm</t>
  </si>
  <si>
    <t>(1,70*1,30)*1,05</t>
  </si>
  <si>
    <t>13756640_R</t>
  </si>
  <si>
    <t>úhelník nerovnoramenný 85/50/5 mm, nerez</t>
  </si>
  <si>
    <t>-936601212</t>
  </si>
  <si>
    <t>(1,58+1,30+1,70+0,43)*1,05</t>
  </si>
  <si>
    <t>Trubní vedení</t>
  </si>
  <si>
    <t>899503111</t>
  </si>
  <si>
    <t>Stupadla do šachet a drobných objektů ocelová s PE povlakem zapouštěcí - kapsová osazovaná při zdění a betonování</t>
  </si>
  <si>
    <t>-31680315</t>
  </si>
  <si>
    <t>https://podminky.urs.cz/item/CS_URS_2025_02/899503111</t>
  </si>
  <si>
    <t>A47</t>
  </si>
  <si>
    <t>-1907519774</t>
  </si>
  <si>
    <t>-1078387243</t>
  </si>
  <si>
    <t>-1971301613</t>
  </si>
  <si>
    <t>"Dle PD č.v. 2.002 odbourání kam obkladu opěr" 8,6*0,2*1,4*2</t>
  </si>
  <si>
    <t>"kam. jímka" 3,5*2,4</t>
  </si>
  <si>
    <t>"dno" 10,1*0,5</t>
  </si>
  <si>
    <t>700030691</t>
  </si>
  <si>
    <t>"Dle PD č.v. 2.002, opěry masivní" 6,4*1,0*2,0*2</t>
  </si>
  <si>
    <t>"čela" 5,0*1,0*2,2*3</t>
  </si>
  <si>
    <t>-1062678507</t>
  </si>
  <si>
    <t>"Dle PD č.v. 1.002, deska, vč. výztuže" 8,6*2,0*0,2</t>
  </si>
  <si>
    <t>"ul. prahy" 8,6*0,5*0,3*2</t>
  </si>
  <si>
    <t>"římsy" (4,3+6,2)*0,5*0,45*2*2</t>
  </si>
  <si>
    <t>966077121</t>
  </si>
  <si>
    <t>Odstranění různých doplňkových ocelových konstrukcí hmotnosti přes 20 do 50 kg</t>
  </si>
  <si>
    <t>159306522</t>
  </si>
  <si>
    <t>https://podminky.urs.cz/item/CS_URS_2025_02/966077121</t>
  </si>
  <si>
    <t>"Dle PD č.v. 2.601, odstranění kolejnic z NK, vč. poplatku za likvidaci" 36</t>
  </si>
  <si>
    <t>1883764286</t>
  </si>
  <si>
    <t>475519344</t>
  </si>
  <si>
    <t>"beton"58,6"m3"*2,2"t/m3</t>
  </si>
  <si>
    <t>33757350</t>
  </si>
  <si>
    <t>"železobeton" 15,47"m3"*2,4"t/m3</t>
  </si>
  <si>
    <t>774924354</t>
  </si>
  <si>
    <t>"kámen" (18,266)*2,5</t>
  </si>
  <si>
    <t>854478083</t>
  </si>
  <si>
    <t>"kámen pol. 961021112" 18,266*2,5"t/m3"</t>
  </si>
  <si>
    <t>"železobeton pol. 963051111" 15,47*2,4"t/m3"</t>
  </si>
  <si>
    <t>"beton pol. 963041211" 58,60*2,2"t/m3"</t>
  </si>
  <si>
    <t>"kolejnice z NK"3,2</t>
  </si>
  <si>
    <t>-634481207</t>
  </si>
  <si>
    <t>212,713"t"*49"km (uvažovaná vzdálenost 50 km)"</t>
  </si>
  <si>
    <t>-177611223</t>
  </si>
  <si>
    <t>212,713</t>
  </si>
  <si>
    <t>1114089016</t>
  </si>
  <si>
    <t>"dle pol. 512531111"121,5*2,1</t>
  </si>
  <si>
    <t>1440525687</t>
  </si>
  <si>
    <t>292149523</t>
  </si>
  <si>
    <t xml:space="preserve">"dle PD č.v. 2.004 ALP"  9,95*5,9</t>
  </si>
  <si>
    <t>(7,05*(2,4+1,8))-(1,4*1,8)*2</t>
  </si>
  <si>
    <t>(2,2+1,8+2,2+1,8)*2,4-(1,4*1,8)</t>
  </si>
  <si>
    <t>26202624</t>
  </si>
  <si>
    <t>99,955*0,00034 "Přepočtené koeficientem množství</t>
  </si>
  <si>
    <t>-436841895</t>
  </si>
  <si>
    <t xml:space="preserve">"dle PD č.v. 2.004 ALP"  9,95*5,9*2</t>
  </si>
  <si>
    <t>((7,05*(2,4+1,8))-(1,4*1,8)*2)*2</t>
  </si>
  <si>
    <t>((2,2+1,8+2,2+1,8)*2,4-(1,4*1,8))*2</t>
  </si>
  <si>
    <t>1226316240</t>
  </si>
  <si>
    <t>199,91*0,00041 "Přepočtené koeficientem množství</t>
  </si>
  <si>
    <t>371583953</t>
  </si>
  <si>
    <t>767591013</t>
  </si>
  <si>
    <t>Montáž výrobků z kompozitů podlah nebo podest z pochůzných skládaných roštů hmotnosti přes 30 do 50 kg/m2</t>
  </si>
  <si>
    <t>108068549</t>
  </si>
  <si>
    <t>https://podminky.urs.cz/item/CS_URS_2025_02/767591013</t>
  </si>
  <si>
    <t>"dle PD č.v. 401 rošt"1,70*1,30</t>
  </si>
  <si>
    <t>63126013</t>
  </si>
  <si>
    <t>rošt kompozitní pochůzný skládaný 25x25/50mm A15</t>
  </si>
  <si>
    <t>1899906913</t>
  </si>
  <si>
    <t>793070271</t>
  </si>
  <si>
    <t>SO142.13.02 - Valašská Polanka - Vsetín, propustek v km 30.994</t>
  </si>
  <si>
    <t>-1686943462</t>
  </si>
  <si>
    <t>115101202</t>
  </si>
  <si>
    <t>Čerpání vody na dopravní výšku do 10 m průměrný přítok přes 500 do 1 000 l/min</t>
  </si>
  <si>
    <t>2028111634</t>
  </si>
  <si>
    <t>https://podminky.urs.cz/item/CS_URS_2025_02/115101202</t>
  </si>
  <si>
    <t>115101302</t>
  </si>
  <si>
    <t>Pohotovost čerpací soupravy pro dopravní výšku do 10 m přítok přes 500 do 1 000 l/min</t>
  </si>
  <si>
    <t>-1390489749</t>
  </si>
  <si>
    <t>https://podminky.urs.cz/item/CS_URS_2025_02/115101302</t>
  </si>
  <si>
    <t>142170652</t>
  </si>
  <si>
    <t>-1279604999</t>
  </si>
  <si>
    <t xml:space="preserve">"dle PD č.v. 2.601, , etapa 1,  vč. ZKPP" 200,0</t>
  </si>
  <si>
    <t>"etapa 2, vč. ZKPP" 209,0</t>
  </si>
  <si>
    <t>1048432872</t>
  </si>
  <si>
    <t>-869361618</t>
  </si>
  <si>
    <t>"dle PD č.v.601 zápory HEB 160"7,6*4+5,1*2+4,6*2+4*22</t>
  </si>
  <si>
    <t>-762173923</t>
  </si>
  <si>
    <t>"dle PD č.v.601 vytažení nezabet. zápor HEB 160"137,8-(4*7,6+2*5,1+2*4,6)</t>
  </si>
  <si>
    <t>49552999</t>
  </si>
  <si>
    <t>-1099009150</t>
  </si>
  <si>
    <t>"dle PD č.v.601 převázka"0,1289*1,10</t>
  </si>
  <si>
    <t>-1248816788</t>
  </si>
  <si>
    <t>"dle PD č.v. 601 převázka pro kotvení vč. koef. opotřebení 0,5" 0,348*1,10*0,5</t>
  </si>
  <si>
    <t>423936431</t>
  </si>
  <si>
    <t>633694266</t>
  </si>
  <si>
    <t>"dle PD č.v.601 plocha výdřevy"44,0</t>
  </si>
  <si>
    <t>-1546055744</t>
  </si>
  <si>
    <t>-1996528342</t>
  </si>
  <si>
    <t>-1560057819</t>
  </si>
  <si>
    <t>363524131</t>
  </si>
  <si>
    <t>-1303267598</t>
  </si>
  <si>
    <t>409,0+14,0-30,0</t>
  </si>
  <si>
    <t>1537335779</t>
  </si>
  <si>
    <t>393,0*49</t>
  </si>
  <si>
    <t>-1607820009</t>
  </si>
  <si>
    <t>393,0</t>
  </si>
  <si>
    <t>1528242919</t>
  </si>
  <si>
    <t>"dle PD dno výkopu + ZKPP" 58,0+260,3</t>
  </si>
  <si>
    <t>-1252980530</t>
  </si>
  <si>
    <t>-1949035120</t>
  </si>
  <si>
    <t>"Dle PD č.v.2.601 hrázka nad vtokem, vč. odstranění po dokončení" 5*(2,0+1,0)*0,5*1,0</t>
  </si>
  <si>
    <t>-735004218</t>
  </si>
  <si>
    <t>393,0*2,1</t>
  </si>
  <si>
    <t>1264962385</t>
  </si>
  <si>
    <t>1715290735</t>
  </si>
  <si>
    <t>-1528647658</t>
  </si>
  <si>
    <t>-1248310561</t>
  </si>
  <si>
    <t>-729707859</t>
  </si>
  <si>
    <t>-1504167852</t>
  </si>
  <si>
    <t>"ornice z místních zdrojů, vč. dopravy na stavbu" 75,0*0,15*1,90</t>
  </si>
  <si>
    <t>-2060893180</t>
  </si>
  <si>
    <t>920681002</t>
  </si>
  <si>
    <t>1039116765</t>
  </si>
  <si>
    <t>-1828726945</t>
  </si>
  <si>
    <t>délka poklopu 0,5 m</t>
  </si>
  <si>
    <t>2*8,0</t>
  </si>
  <si>
    <t>1073644452</t>
  </si>
  <si>
    <t>"dle PD č.v.601 vrtání pro zápory HEB 160"7,6*4+5,1*2+4,6*2+4*22</t>
  </si>
  <si>
    <t>773093391</t>
  </si>
  <si>
    <t>"dle PD č.v.601 vrtání pro zápory HEB 160 koef. opotření 0,5 pro dalčí použítí"(7,6*4+5,1*2+4,6*2+4*22)*0,0434*1,10*0,5</t>
  </si>
  <si>
    <t>398992852</t>
  </si>
  <si>
    <t>1465840617</t>
  </si>
  <si>
    <t>"dle PD č.v. 2.201 podkl. deska" 8,5</t>
  </si>
  <si>
    <t>-1720438174</t>
  </si>
  <si>
    <t>8,5</t>
  </si>
  <si>
    <t>1128049693</t>
  </si>
  <si>
    <t>583256523</t>
  </si>
  <si>
    <t>709164417</t>
  </si>
  <si>
    <t>"dle PD č.v. 2.202 kompletní hmotnost výztuže" 2,0228</t>
  </si>
  <si>
    <t>-1671875648</t>
  </si>
  <si>
    <t>-1265829821</t>
  </si>
  <si>
    <t>"dle PD č.v. 2.003 prah dlažby"(2,0+2,0)*0,4*0,8</t>
  </si>
  <si>
    <t>522626992</t>
  </si>
  <si>
    <t>"dle PD č.v. 2.202 v.čelo"8,6</t>
  </si>
  <si>
    <t>1100741132</t>
  </si>
  <si>
    <t>8,6</t>
  </si>
  <si>
    <t>143593528</t>
  </si>
  <si>
    <t>"základ čela" (7,8+1,1)*2*1,1</t>
  </si>
  <si>
    <t>-1402423235</t>
  </si>
  <si>
    <t>19,58</t>
  </si>
  <si>
    <t>886380252</t>
  </si>
  <si>
    <t>"dle PD č.v. 2.201 římsy čel"1,1</t>
  </si>
  <si>
    <t>319102660</t>
  </si>
  <si>
    <t>1,1</t>
  </si>
  <si>
    <t>198563616</t>
  </si>
  <si>
    <t>"dle PD č.v. 2.20 čelo"(7,8+0,45)*(0,45+0,3)</t>
  </si>
  <si>
    <t>1898760487</t>
  </si>
  <si>
    <t>6,188</t>
  </si>
  <si>
    <t>-1232995751</t>
  </si>
  <si>
    <t>"Dle PD č.v. 2.202 čelo dřík " 7,8</t>
  </si>
  <si>
    <t>"jímka dno+stěny" 7,4</t>
  </si>
  <si>
    <t>-1970751586</t>
  </si>
  <si>
    <t>15,2</t>
  </si>
  <si>
    <t>-381828155</t>
  </si>
  <si>
    <t>"dle PD č.v. 201 čelo výtok" (7,8+0,8)*1,8*2</t>
  </si>
  <si>
    <t>"jímka"(3,0+3,0+1,8+1,8)*2,3+(2,4+2,4+1,2+1,2)*2,0</t>
  </si>
  <si>
    <t>"odp. prefabrikát"-1,6*2,0*2*2</t>
  </si>
  <si>
    <t>-322511412</t>
  </si>
  <si>
    <t>54,64</t>
  </si>
  <si>
    <t>-326993915</t>
  </si>
  <si>
    <t>5938340_R</t>
  </si>
  <si>
    <t>propust rámová 2,00x1,20x1,00m</t>
  </si>
  <si>
    <t>-28129103</t>
  </si>
  <si>
    <t>5938340_R1</t>
  </si>
  <si>
    <t>propust rámová 2,00x1,20x1,50m</t>
  </si>
  <si>
    <t>-961046370</t>
  </si>
  <si>
    <t>5938340_R3</t>
  </si>
  <si>
    <t>propust rámová 2,00x1,20x1,50 m koncový vtokový dílec</t>
  </si>
  <si>
    <t>1567809703</t>
  </si>
  <si>
    <t>5938340_R4</t>
  </si>
  <si>
    <t>propust rámová 2,00x1,20x1,50 m koncový výtokový dílec</t>
  </si>
  <si>
    <t>-615298163</t>
  </si>
  <si>
    <t>-1035613687</t>
  </si>
  <si>
    <t>"dle PD č.v. 2.201 podkl. beton" (4,2)/0,1</t>
  </si>
  <si>
    <t>990086413</t>
  </si>
  <si>
    <t>"dle PD č.v. 2.003 podkl. beton kam. dlažby" 18,5*1,25+5,2*1,5+2,4*1,2</t>
  </si>
  <si>
    <t>-1225343518</t>
  </si>
  <si>
    <t>9,6*4,5</t>
  </si>
  <si>
    <t>-140625562</t>
  </si>
  <si>
    <t>"Dle PD č.v. 2.003,na výtoku" (3,8+10,0)*0,3</t>
  </si>
  <si>
    <t>-1852036352</t>
  </si>
  <si>
    <t xml:space="preserve">"dle PD č.v. 2.003  kam. dlažba"   18,5*1,25+5,2*1,5+2,4*1,2</t>
  </si>
  <si>
    <t>1522529590</t>
  </si>
  <si>
    <t xml:space="preserve">"Dle PD č.v. 2.004" 0,3*9,7*(12,5+2,4+12,5) </t>
  </si>
  <si>
    <t>334736988</t>
  </si>
  <si>
    <t>"dle PD č.v. 2.004 ZKPP stabilizace cementem"9,7*(12,5+2,4+12,5)</t>
  </si>
  <si>
    <t>-876902571</t>
  </si>
  <si>
    <t>937206268</t>
  </si>
  <si>
    <t>"dle PD č.v.2. 004 obruba dlažby" (4,5+3,2+4,1)*1,25</t>
  </si>
  <si>
    <t>"výtok" (0,7+2,9+2,9+0,7)*1,25</t>
  </si>
  <si>
    <t>2053041425</t>
  </si>
  <si>
    <t>"dle PD č.v. 2.004 obruba dlažby" 23,75*1,05</t>
  </si>
  <si>
    <t>-1473395899</t>
  </si>
  <si>
    <t>-1306235848</t>
  </si>
  <si>
    <t>-800321158</t>
  </si>
  <si>
    <t>"dle PD č.v. 401 montáž rámu kompozitního roštu"0,034+0,076</t>
  </si>
  <si>
    <t>-797880462</t>
  </si>
  <si>
    <t>(2,50*1,30)*1,05</t>
  </si>
  <si>
    <t>-747613199</t>
  </si>
  <si>
    <t>(2,4+1,3+2,5+0,5)*1,05</t>
  </si>
  <si>
    <t>125107294</t>
  </si>
  <si>
    <t>"Dle PD č.v. 2.002 odbourání kam obkladu opěr" 8,6*0,2*1,0*2</t>
  </si>
  <si>
    <t>"kam. jímka" 3,5*2,5</t>
  </si>
  <si>
    <t>"dno" 10,5*0,3</t>
  </si>
  <si>
    <t>-381321739</t>
  </si>
  <si>
    <t>"Dle PD č.v. 2.002, opěry masivní" 5,6*1,8*1,0*2</t>
  </si>
  <si>
    <t>"čela" 5,5*1,8*1,0*3</t>
  </si>
  <si>
    <t>1502291655</t>
  </si>
  <si>
    <t>"Dle PD č.v. 1.002, deska, vč. výztuže" 8,7*2,0*0,2</t>
  </si>
  <si>
    <t>"ul. prahy" 8,7*0,5*0,3*2</t>
  </si>
  <si>
    <t>"římsy" (10,6)*0,5*0,45*2*2</t>
  </si>
  <si>
    <t>813488676</t>
  </si>
  <si>
    <t>2019271247</t>
  </si>
  <si>
    <t>-580761311</t>
  </si>
  <si>
    <t>"beton"49,860"m3"*2,2"t/m3</t>
  </si>
  <si>
    <t>-409493880</t>
  </si>
  <si>
    <t>"železobeton" 15,63"m3"*2,4"t/m3</t>
  </si>
  <si>
    <t>499248824</t>
  </si>
  <si>
    <t>"kámen" (15,34)*2,49</t>
  </si>
  <si>
    <t>-1940914075</t>
  </si>
  <si>
    <t>"kámen pol. 961021112" 15,340*2,49"t/m3"</t>
  </si>
  <si>
    <t>"železobeton pol. 963051111" 15,63*2,4"t/m3"</t>
  </si>
  <si>
    <t>"beton pol. 963041211" 49,86*2,2"t/m3"</t>
  </si>
  <si>
    <t>-1134850405</t>
  </si>
  <si>
    <t>188,953"t"*49"km (uvažovaná vzdálenost 50 km)"</t>
  </si>
  <si>
    <t>-1566746831</t>
  </si>
  <si>
    <t>188,953</t>
  </si>
  <si>
    <t>1039156589</t>
  </si>
  <si>
    <t>-1664585551</t>
  </si>
  <si>
    <t>-459864381</t>
  </si>
  <si>
    <t xml:space="preserve">"dle PD č.v. 2.004 ALP"  9,95*6,9</t>
  </si>
  <si>
    <t>(7,81*(2,4+1,8))-(2,4*1,6)*2</t>
  </si>
  <si>
    <t>(3,+1,8+3,0+1,8)*2,4-(2,4*1,6)</t>
  </si>
  <si>
    <t>1109395258</t>
  </si>
  <si>
    <t>112,98*0,00034 "Přepočtené koeficientem množství</t>
  </si>
  <si>
    <t>-1894238494</t>
  </si>
  <si>
    <t>"dle PD č.v. 2.004 ALP" 9,95*6,9*2</t>
  </si>
  <si>
    <t>((7,81*(2,4+1,8))-(2,4*1,6)*2)*2</t>
  </si>
  <si>
    <t>((3,+1,8+3,0+1,8)*2,4-(2,4*1,6))*2</t>
  </si>
  <si>
    <t>775245893</t>
  </si>
  <si>
    <t>225,954*0,00041 "Přepočtené koeficientem množství</t>
  </si>
  <si>
    <t>416853134</t>
  </si>
  <si>
    <t>1630055098</t>
  </si>
  <si>
    <t>SVI rubu - spáry ( rám, žb čelní zeď - vtok, šachtice )</t>
  </si>
  <si>
    <t>(1,60+2,40+1,60)*2</t>
  </si>
  <si>
    <t>-329731098</t>
  </si>
  <si>
    <t>-1076409043</t>
  </si>
  <si>
    <t>1854084578</t>
  </si>
  <si>
    <t>0,163</t>
  </si>
  <si>
    <t>733174901</t>
  </si>
  <si>
    <t>"dle PD č.v. 401 rošt"2,50*1,30</t>
  </si>
  <si>
    <t>-1774302210</t>
  </si>
  <si>
    <t>-781168694</t>
  </si>
  <si>
    <t>SO141.11.04 - Horní Lideč - Valašská Polanka, most v km 27.354</t>
  </si>
  <si>
    <t xml:space="preserve">    711 - Izolace proti vodě, vlhkosti a plynům</t>
  </si>
  <si>
    <t xml:space="preserve">      713 - Izolace tepelné</t>
  </si>
  <si>
    <t>-1795331653</t>
  </si>
  <si>
    <t>Čerpání vody na dopravní výšku do 10 m s uvažovaným průměrným přítokem přes 500 do 1 000 l/min</t>
  </si>
  <si>
    <t>"předpoklad čerpání ze dna stav. jámy"10*8</t>
  </si>
  <si>
    <t>-644859975</t>
  </si>
  <si>
    <t>Pohotovost záložní čerpací soupravy pro dopravní výšku do 10 m s uvažovaným průměrným přítokem přes 500 do 1 000 l/min</t>
  </si>
  <si>
    <t xml:space="preserve">"předpoklad čerpání ze dna stav. jámy"   10,00</t>
  </si>
  <si>
    <t>121151113</t>
  </si>
  <si>
    <t>Sejmutí ornice plochy do 500 m2 tl vrstvy do 200 mm strojně</t>
  </si>
  <si>
    <t>68305581</t>
  </si>
  <si>
    <t>Sejmutí ornice strojně při souvislé ploše přes 100 do 500 m2, tl. vrstvy do 200 mm</t>
  </si>
  <si>
    <t>https://podminky.urs.cz/item/CS_URS_2025_02/121151113</t>
  </si>
  <si>
    <t>"dle PD č.v. 2.003 podél křídel" ((7,0+10,0)*7,0+(20*4,0))</t>
  </si>
  <si>
    <t>131151104</t>
  </si>
  <si>
    <t>Hloubení jam nezapažených v hornině třídy těžitelnosti I skupiny 1 a 2 objem do 500 m3 strojně</t>
  </si>
  <si>
    <t>-967172665</t>
  </si>
  <si>
    <t>Hloubení nezapažených jam a zářezů strojně s urovnáním dna do předepsaného profilu a spádu v hornině třídy těžitelnosti I skupiny 1 a 2 přes 100 do 500 m3</t>
  </si>
  <si>
    <t>https://podminky.urs.cz/item/CS_URS_2025_02/131151104</t>
  </si>
  <si>
    <t xml:space="preserve">"dle PD č.v. 201 Op1" 115,0*0,8+65,0*1,25+15,0*1,0 </t>
  </si>
  <si>
    <t xml:space="preserve">"OP 2 "105,0*0,8+45,0*1,25+15,0*1,0 </t>
  </si>
  <si>
    <t>"dlažby, prahy, schodiště" 57*0,4+1,2+9,6+13,8+3,0+3,0+1,4+3,9+0,48</t>
  </si>
  <si>
    <t>-304266055</t>
  </si>
  <si>
    <t>"dle pol. 13115"402,68</t>
  </si>
  <si>
    <t>-115066319</t>
  </si>
  <si>
    <t>402,68*49,00</t>
  </si>
  <si>
    <t>-88179101</t>
  </si>
  <si>
    <t>"dle pol. 16275" 402,68</t>
  </si>
  <si>
    <t>1253545553</t>
  </si>
  <si>
    <t xml:space="preserve">"Dle PD č.v. 2.101  dno výkopu" 132,0+132,0 </t>
  </si>
  <si>
    <t>-918874151</t>
  </si>
  <si>
    <t>402,68*2,00</t>
  </si>
  <si>
    <t>-1988123126</t>
  </si>
  <si>
    <t>402,68</t>
  </si>
  <si>
    <t>174151101</t>
  </si>
  <si>
    <t>Zásyp jam, šachet rýh nebo kolem objektů sypaninou se zhutněním</t>
  </si>
  <si>
    <t>-1806192127</t>
  </si>
  <si>
    <t>Zásyp sypaninou z jakékoliv horniny strojně s uložením výkopku ve vrstvách se zhutněním jam, šachet, rýh nebo kolem objektů v těchto vykopávkách</t>
  </si>
  <si>
    <t>https://podminky.urs.cz/item/CS_URS_2025_02/174151101</t>
  </si>
  <si>
    <t xml:space="preserve">"dle PD, S2 zásyp přech. oblasti ŠD FR.0-63" 1,2*9,36*2 </t>
  </si>
  <si>
    <t>58344197</t>
  </si>
  <si>
    <t>štěrkodrť frakce 0/63</t>
  </si>
  <si>
    <t>1153154231</t>
  </si>
  <si>
    <t>175111101</t>
  </si>
  <si>
    <t>Obsypání potrubí ručně sypaninou bez prohození, uloženou do 3 m</t>
  </si>
  <si>
    <t>2078022084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</si>
  <si>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</si>
  <si>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https://podminky.urs.cz/item/CS_URS_2025_02/175111101</t>
  </si>
  <si>
    <t>"dle PD č.v. 004</t>
  </si>
  <si>
    <t>"obsyp drenážního potrubí, štěrk fr. 16-32" (11,5+11,50)*(0,40+0,75)*0,5*0,5</t>
  </si>
  <si>
    <t>58333674</t>
  </si>
  <si>
    <t>kamenivo těžené hrubé frakce 16/32</t>
  </si>
  <si>
    <t>946972371</t>
  </si>
  <si>
    <t>6,613*2,2 "Přepočtené koeficientem množství</t>
  </si>
  <si>
    <t>1655494534</t>
  </si>
  <si>
    <t xml:space="preserve">"založení trávníku, dle pol. 18235"   134,00</t>
  </si>
  <si>
    <t>-244409586</t>
  </si>
  <si>
    <t>134,00*0,03</t>
  </si>
  <si>
    <t>1627897666</t>
  </si>
  <si>
    <t xml:space="preserve">"dle PD č.v. 2.003 úprava pod ornicí "    134,00</t>
  </si>
  <si>
    <t>1245801037</t>
  </si>
  <si>
    <t>dle příl. 2.003</t>
  </si>
  <si>
    <t>"podél křídel výtok" 82+52</t>
  </si>
  <si>
    <t>-33554756</t>
  </si>
  <si>
    <t>"ornice z místních zdrojů, vč. dopravy na stavbu" 134,00*0,20*1,9</t>
  </si>
  <si>
    <t>-686600898</t>
  </si>
  <si>
    <t>"Pochozí žlab typu KK2 (400x280) " 16,50</t>
  </si>
  <si>
    <t>-2035720727</t>
  </si>
  <si>
    <t>1693340531</t>
  </si>
  <si>
    <t>33,0</t>
  </si>
  <si>
    <t>1843537414</t>
  </si>
  <si>
    <t xml:space="preserve">"dle PD č.v. 2.601; zápory HEB "   22*3,0+2*5,0+8*6,0+52*0,6</t>
  </si>
  <si>
    <t>785379198</t>
  </si>
  <si>
    <t>155,20</t>
  </si>
  <si>
    <t>600619441</t>
  </si>
  <si>
    <t xml:space="preserve">"dle PD č.v. 2.101, dle výkazu materiálu"   240,000</t>
  </si>
  <si>
    <t>-146820047</t>
  </si>
  <si>
    <t>"dle PD č.v. 2.101 upálení pažnic" 10,00</t>
  </si>
  <si>
    <t>224411114</t>
  </si>
  <si>
    <t>Vrty maloprofilové D přes 156 do 195 mm úklon do 45° hl 0 až 25 m hornina III a IV</t>
  </si>
  <si>
    <t>263468765</t>
  </si>
  <si>
    <t>Maloprofilové vrty průběžným sacím vrtáním průměru přes 156 do 195 mm do úklonu 45° v hl 0 až 25 m v hornině tř. III a IV</t>
  </si>
  <si>
    <t>https://podminky.urs.cz/item/CS_URS_2025_02/224411114</t>
  </si>
  <si>
    <t>"vrty pro mikropiloty"</t>
  </si>
  <si>
    <t>"dle pD 2.102; vrty pro MP křídla - zemina" 2*4*6,00</t>
  </si>
  <si>
    <t>"dle PD č.v. 2.101 vrtnání zemina DN 180" 14*2*5,000</t>
  </si>
  <si>
    <t>2066934533</t>
  </si>
  <si>
    <t>"dle PD č.v. 2.101, vrty pro zápory" 22*3,0+2*5,0+8*6,0+52*0,6</t>
  </si>
  <si>
    <t>224411116</t>
  </si>
  <si>
    <t>Vrty maloprofilové D přes 156 do 195 mm úklon do 45° hl 0 až 25 m hornina V a VI</t>
  </si>
  <si>
    <t>2501314</t>
  </si>
  <si>
    <t>Maloprofilové vrty průběžným sacím vrtáním průměru přes 156 do 195 mm do úklonu 45° v hl 0 až 25 m v hornině tř. V a VI</t>
  </si>
  <si>
    <t>https://podminky.urs.cz/item/CS_URS_2025_02/224411116</t>
  </si>
  <si>
    <t>"vrty pro mikropiloty - skrz opěry a křídla"</t>
  </si>
  <si>
    <t xml:space="preserve">"Dle PD č.v. 2.102 vrty pro MP, skrz opěry jádrové vrtání DN 180"  14*2*(9,0-5,0) </t>
  </si>
  <si>
    <t>-1971420271</t>
  </si>
  <si>
    <t>"dle PD č.v. 2.101, dle výkazu materiálu - zápory HEB" 6,033</t>
  </si>
  <si>
    <t>618510095</t>
  </si>
  <si>
    <t xml:space="preserve">"obetonování zápor, dle PD 2.101"   3,14*0,15*0,15*0,50*35,00</t>
  </si>
  <si>
    <t>-1930926812</t>
  </si>
  <si>
    <t xml:space="preserve">"dle PD č.v. 2.101 vrty pro MP, opěry"  14*2*9,0</t>
  </si>
  <si>
    <t xml:space="preserve">"vrty pro MP, křídla"  2*4*6,0</t>
  </si>
  <si>
    <t>55283912</t>
  </si>
  <si>
    <t>trubka ocelová bezešvá hladká jakost 11 353 102x3,6mm</t>
  </si>
  <si>
    <t>-55401959</t>
  </si>
  <si>
    <t>300*1,05 "Přepočtené koeficientem množství</t>
  </si>
  <si>
    <t>-851673263</t>
  </si>
  <si>
    <t>"mikropiloty - hlavy" 2*4+14*2</t>
  </si>
  <si>
    <t>13611228</t>
  </si>
  <si>
    <t>plech ocelový hladký jakost S235JR tl 10mm tabule</t>
  </si>
  <si>
    <t>-817029745</t>
  </si>
  <si>
    <t>36,00*0,30*0,30*0,01*7,85</t>
  </si>
  <si>
    <t>-369144042</t>
  </si>
  <si>
    <t xml:space="preserve">"dle PD č.v. 2.301, římsy mostu a křídel"  (16,54+15,9)*0,3*0,45</t>
  </si>
  <si>
    <t>121316219</t>
  </si>
  <si>
    <t>1308948842</t>
  </si>
  <si>
    <t>"dle výkazu bednění"</t>
  </si>
  <si>
    <t xml:space="preserve">"římsy"  </t>
  </si>
  <si>
    <t xml:space="preserve">"čela"  0,3*(15,9*2+0,31*4+16,6*2*0,31)</t>
  </si>
  <si>
    <t xml:space="preserve">"podbědnění"   (14,74+16,5)*0,1</t>
  </si>
  <si>
    <t xml:space="preserve">"dřík říms"   0,70*(5,20*4,00+0,31*4)</t>
  </si>
  <si>
    <t>967274418</t>
  </si>
  <si>
    <t>623909004</t>
  </si>
  <si>
    <t xml:space="preserve">"Dle PD č.v. 2.201,301, SS - nadbetonávka opěr, úl. práh" (2,2+1,1)*0,68*10,05*2 </t>
  </si>
  <si>
    <t>-1780192724</t>
  </si>
  <si>
    <t xml:space="preserve">"úložné prahy"    0,75*(1,2+10,1+1,2+6,1)*2+(1,2*0,75*2)*2</t>
  </si>
  <si>
    <t>-1824233000</t>
  </si>
  <si>
    <t>735213611</t>
  </si>
  <si>
    <t>dle PD 2.201; 2.301; čela, křídla</t>
  </si>
  <si>
    <t xml:space="preserve"> (7,8+7,0)*0,31+(4,3+4,6+4,5+4,3)*(2,0+0,31)*0,7</t>
  </si>
  <si>
    <t>334361226</t>
  </si>
  <si>
    <t>Výztuž křídel, závěrných zdí z betonářské oceli 10 505</t>
  </si>
  <si>
    <t>55448634</t>
  </si>
  <si>
    <t>Výztuž betonářská mostních konstrukcí opěr, úložných prahů, křídel, závěrných zídek, bloků ložisek, pilířů a sloupů z oceli 10 505 (R) nebo BSt 500 křídel, závěrných zdí</t>
  </si>
  <si>
    <t>https://podminky.urs.cz/item/CS_URS_2025_02/334361226</t>
  </si>
  <si>
    <t xml:space="preserve">"dle PD 2.203, výkazu výztuže"   6,43276*1,10</t>
  </si>
  <si>
    <t>49880380</t>
  </si>
  <si>
    <t>(5,8+2+4,7+4,3+2+5,3+5,6+2+4,6+4,3+2+5,4)*0,75</t>
  </si>
  <si>
    <t>(3,7+3,3+3,6+3,4)*0,75</t>
  </si>
  <si>
    <t>dřík</t>
  </si>
  <si>
    <t>(5,8+0,31+5,8+0,31+5,3+0,31+5,3+0,31+5,6+0,31+5,6+0,31+5,4+0,31+5,4+0,31)*0,7</t>
  </si>
  <si>
    <t>podkl. beton křídel</t>
  </si>
  <si>
    <t>0,15*(2,70*2,70)*4,00</t>
  </si>
  <si>
    <t>1834026516</t>
  </si>
  <si>
    <t>-1016402799</t>
  </si>
  <si>
    <t xml:space="preserve">"Dle PD č.v. 2.005, Označení letopočtu roku obnovy mostu, do římsy pomocí gum. matrice" 1+1 </t>
  </si>
  <si>
    <t>662079358</t>
  </si>
  <si>
    <t>"dle PD č.v. 2.301 NK" 10,05*2,0</t>
  </si>
  <si>
    <t>-1488253433</t>
  </si>
  <si>
    <t>756687895</t>
  </si>
  <si>
    <t>"dle PD 2.304, výkaz výměr NK, vč. říms" 6,83809*1,10</t>
  </si>
  <si>
    <t>423355315</t>
  </si>
  <si>
    <t>Montáž ztraceného bednění - spřažené desky Cetris</t>
  </si>
  <si>
    <t>-994512831</t>
  </si>
  <si>
    <t>Bednění trámové a komorové konstrukce ztracené bednění- spřažené desky montáž ztraceného bednění z desek cementotřískových</t>
  </si>
  <si>
    <t>https://podminky.urs.cz/item/CS_URS_2025_02/423355315</t>
  </si>
  <si>
    <t>bednění NK desky</t>
  </si>
  <si>
    <t xml:space="preserve">"dle výkazu bednění" </t>
  </si>
  <si>
    <t xml:space="preserve">"NK"   0,55*(5,20*3+10,10*2)+3,1*10,10</t>
  </si>
  <si>
    <t>59590737</t>
  </si>
  <si>
    <t>deska cementotřísková bez povrchové úpravy tl 12mm</t>
  </si>
  <si>
    <t>787707897</t>
  </si>
  <si>
    <t>51*1,1 "Přepočtené koeficientem množství</t>
  </si>
  <si>
    <t>434121426</t>
  </si>
  <si>
    <t>Osazení ŽB schodišťových stupňů na desku drsných</t>
  </si>
  <si>
    <t>553770134</t>
  </si>
  <si>
    <t>Osazování schodišťových stupňů železobetonových s vyspárováním styčných spár, s provizorním dřevěným zábradlím a dočasným zakrytím stupnic prkny na desku, stupňů drsných</t>
  </si>
  <si>
    <t>https://podminky.urs.cz/item/CS_URS_2025_02/434121426</t>
  </si>
  <si>
    <t xml:space="preserve">"Dle PD č.v. 2.003 Schodiště z prefa dílců   30*20*75cm, 30 ks" 0,75*30 </t>
  </si>
  <si>
    <t>R59373756</t>
  </si>
  <si>
    <t>stupeň schodišťový nosný ŽB 75x30x20cm</t>
  </si>
  <si>
    <t>1574441482</t>
  </si>
  <si>
    <t>451315127</t>
  </si>
  <si>
    <t>Podkladní nebo výplňová vrstva z betonu C 25/30 tl do 150 mm</t>
  </si>
  <si>
    <t>-1259527037</t>
  </si>
  <si>
    <t>Podkladní a výplňové vrstvy z betonu prostého tloušťky do 150 mm, z betonu C 25/30</t>
  </si>
  <si>
    <t>https://podminky.urs.cz/item/CS_URS_2025_02/451315127</t>
  </si>
  <si>
    <t>Dle PD č.v. 2.003 bet. lože dlažby C25/30 XF3</t>
  </si>
  <si>
    <t>113,875</t>
  </si>
  <si>
    <t>-1596889928</t>
  </si>
  <si>
    <t>20*0,24*0,20</t>
  </si>
  <si>
    <t>-580576221</t>
  </si>
  <si>
    <t>další vrstva</t>
  </si>
  <si>
    <t>0,960</t>
  </si>
  <si>
    <t>457311114</t>
  </si>
  <si>
    <t>Vyrovnávací nebo spádový beton C 12/15 včetně úpravy povrchu</t>
  </si>
  <si>
    <t>1335471085</t>
  </si>
  <si>
    <t>Vyrovnávací nebo spádový beton včetně úpravy povrchu C 12/15</t>
  </si>
  <si>
    <t>https://podminky.urs.cz/item/CS_URS_2025_02/457311114</t>
  </si>
  <si>
    <t>"dle PD č.v. 2.004 lůžko pod drenáží" 0,60*2*9,355</t>
  </si>
  <si>
    <t>312902671</t>
  </si>
  <si>
    <t>"dle příl. 2.003"</t>
  </si>
  <si>
    <t xml:space="preserve">"podkl. beton schodiště"   7,00*1,10*0,25</t>
  </si>
  <si>
    <t>461310212</t>
  </si>
  <si>
    <t>Patka z betonu se zvýšenými nároky na prostředí C 25/30</t>
  </si>
  <si>
    <t>1181334294</t>
  </si>
  <si>
    <t>Patka z betonu prostého do rýhy nebo do bednění s provedením dilatačních spár v osové vzdálenosti 2 m a jejich zalitím živičnou zálivkou z betonu se zvýšenými nároky na prostředí tř. C 25/30</t>
  </si>
  <si>
    <t>https://podminky.urs.cz/item/CS_URS_2025_02/461310212</t>
  </si>
  <si>
    <t>"dle PD bet. prah schodiště" 1,0*0,6*0,8</t>
  </si>
  <si>
    <t>"dle PD č.v. 2.003 , ukončovací bet. práh 400x800 mm C25/30 XF3" (4,3+2,8+1,5+1,5+0,5+0,5)*0,4*0,8</t>
  </si>
  <si>
    <t>-652367621</t>
  </si>
  <si>
    <t>"dle PD č.v. 2.004 podél křídel" (20,0+17,0+3,6+3,3)*1,25</t>
  </si>
  <si>
    <t xml:space="preserve">"dno"   11,00+30,00+18,00</t>
  </si>
  <si>
    <t>1368292476</t>
  </si>
  <si>
    <t>"odstranění štěrk. lože v rozsahu ZKPP" (5*12,0)+(4,5*12,5)+(5*12,0)</t>
  </si>
  <si>
    <t>1807092738</t>
  </si>
  <si>
    <t>"Dle PD č.v. 2.003, 004"</t>
  </si>
  <si>
    <t xml:space="preserve">"konstrukce ZKPP"   11,50*10,00*0,30*2</t>
  </si>
  <si>
    <t>"Dle PD č.v. 2.004, 005, drenážní vrstva, kamenná rovnanina" 1,30*9,36*2</t>
  </si>
  <si>
    <t>-2072910885</t>
  </si>
  <si>
    <t>"dle PD č.v. 2.004,005 ZKPP stabilizace cementem" 11,50*10,00*2</t>
  </si>
  <si>
    <t>511501121</t>
  </si>
  <si>
    <t>Konstrukční vrstva tělesa železničního spodku z upravené zeminy cementem tl 300 mm</t>
  </si>
  <si>
    <t>1969849434</t>
  </si>
  <si>
    <t>Podkladní konstrukční vrstvy pro kolej vrstva z upravené zeminy cementem, tloušťka vrstvy po zhutnění 300 mm</t>
  </si>
  <si>
    <t>https://podminky.urs.cz/item/CS_URS_2025_02/511501121</t>
  </si>
  <si>
    <t>"Dle PD č.v. 2.003,004 stabilizace pod drenáží" 1,5*2*9,355</t>
  </si>
  <si>
    <t>972042716</t>
  </si>
  <si>
    <t>"PKO zábradlí "685,800</t>
  </si>
  <si>
    <t>123157533</t>
  </si>
  <si>
    <t>20,80</t>
  </si>
  <si>
    <t>631311214</t>
  </si>
  <si>
    <t>Mazanina tl přes 50 do 80 mm z betonu prostého se zvýšenými nároky na prostředí tř. C 25/30</t>
  </si>
  <si>
    <t>-600164394</t>
  </si>
  <si>
    <t>Mazanina z betonu prostého se zvýšenými nároky na prostředí tl. přes 50 do 80 mm tř. C 25/30</t>
  </si>
  <si>
    <t>https://podminky.urs.cz/item/CS_URS_2025_02/631311214</t>
  </si>
  <si>
    <t>Dle PD č.v. 2003, S1 tvrdá ochrana bet. destka C25/30 XC2, XF1, výzt pr. 4 mm, 100x100</t>
  </si>
  <si>
    <t>(55+25+22,75+8,0)*0,06</t>
  </si>
  <si>
    <t>631319171</t>
  </si>
  <si>
    <t>Příplatek k mazanině tl přes 50 do 80 mm za stržení povrchu spodní vrstvy před vložením výztuže</t>
  </si>
  <si>
    <t>1312949022</t>
  </si>
  <si>
    <t>Příplatek k cenám mazanin za stržení povrchu spodní vrstvy mazaniny latí před vložením výztuže nebo pletiva pro tl. obou vrstev mazaniny přes 50 do 80 mm</t>
  </si>
  <si>
    <t>https://podminky.urs.cz/item/CS_URS_2025_02/631319171</t>
  </si>
  <si>
    <t>631362021</t>
  </si>
  <si>
    <t>Výztuž mazanin svařovanými sítěmi Kari</t>
  </si>
  <si>
    <t>-533101424</t>
  </si>
  <si>
    <t>Výztuž mazanin ze svařovaných sítí z drátů typu KARI</t>
  </si>
  <si>
    <t>https://podminky.urs.cz/item/CS_URS_2025_02/631362021</t>
  </si>
  <si>
    <t>"výztuž kari sítí 4/100/100 (2,02 kg/m2)</t>
  </si>
  <si>
    <t>(55+25+22,75+8,0)*2,02*1,10/1000,00</t>
  </si>
  <si>
    <t>871228111</t>
  </si>
  <si>
    <t>Kladení drenážního potrubí z tvrdého PVC průměru přes 90 do 150 mm</t>
  </si>
  <si>
    <t>-1654085515</t>
  </si>
  <si>
    <t>Kladení drenážního potrubí z plastických hmot do připravené rýhy z tvrdého PVC, průměru přes 90 do 150 mm</t>
  </si>
  <si>
    <t>https://podminky.urs.cz/item/CS_URS_2025_02/871228111</t>
  </si>
  <si>
    <t xml:space="preserve">"drenážní potrubí"  (11,50+11,50)*1,05</t>
  </si>
  <si>
    <t>18615208</t>
  </si>
  <si>
    <t>trubka drenážní korugovaná PP SN 8 perforace 220° pro liniové stavby DN 150</t>
  </si>
  <si>
    <t>-613918416</t>
  </si>
  <si>
    <t>24,15*1,01 "Přepočtené koeficientem množství</t>
  </si>
  <si>
    <t>-2009538824</t>
  </si>
  <si>
    <t>-191318290</t>
  </si>
  <si>
    <t>"1.1"12,0*1,070*0,00838*1,05</t>
  </si>
  <si>
    <t>"1.2"8,0*1,050*0,00838*1,05</t>
  </si>
  <si>
    <t>-1910942520</t>
  </si>
  <si>
    <t>"2.2"4,0*4,35*0,00475*1,05</t>
  </si>
  <si>
    <t>"2.3"2,0*5,20*0,00475*1,05</t>
  </si>
  <si>
    <t>1650808481</t>
  </si>
  <si>
    <t>"2.1"8,0*4,35*0,00377*1,05</t>
  </si>
  <si>
    <t>"3.1"4,0*5,20*0,00377*1,05</t>
  </si>
  <si>
    <t>ocel široká jakost S235JR 240x20mm</t>
  </si>
  <si>
    <t>-78582767</t>
  </si>
  <si>
    <t>patní plechy</t>
  </si>
  <si>
    <t>20,0*0,00750</t>
  </si>
  <si>
    <t>1491149011</t>
  </si>
  <si>
    <t>20,0*4</t>
  </si>
  <si>
    <t>1862149448</t>
  </si>
  <si>
    <t>777636326</t>
  </si>
  <si>
    <t>"dle PD obruba dlažby " (11,0+11,0+14,6+18,5)*1,25</t>
  </si>
  <si>
    <t>"obruba schodiště" 6,6*1,25*2</t>
  </si>
  <si>
    <t>1293105416</t>
  </si>
  <si>
    <t>85,375*1,05 "Přepočtené koeficientem množství</t>
  </si>
  <si>
    <t>556607447</t>
  </si>
  <si>
    <t>16,55*3,63*1*2</t>
  </si>
  <si>
    <t>-524127043</t>
  </si>
  <si>
    <t>120,153*30</t>
  </si>
  <si>
    <t>-112902031</t>
  </si>
  <si>
    <t>120,153</t>
  </si>
  <si>
    <t>781478764</t>
  </si>
  <si>
    <t>Podpěrné skruže a podpěry dočasné kovové zřízení skruží z věží výšky do 10 m</t>
  </si>
  <si>
    <t>"podpěrné skruže pro provedení NK"10,255*3,0*3</t>
  </si>
  <si>
    <t>-793023213</t>
  </si>
  <si>
    <t>Podpěrné skruže a podpěry dočasné kovové odstranění skruží z věží výšky do 10 m</t>
  </si>
  <si>
    <t>977211114</t>
  </si>
  <si>
    <t>Řezání stěnovou pilou betonových nebo ŽB kcí s výztuží průměru do 16 mm hl přes 420 do 520 mm</t>
  </si>
  <si>
    <t>2039984243</t>
  </si>
  <si>
    <t>Řezání konstrukcí stěnovou pilou betonových nebo železobetonových průměru řezané výztuže do 16 mm hloubka řezu přes 420 do 520 mm</t>
  </si>
  <si>
    <t>https://podminky.urs.cz/item/CS_URS_2025_02/977211114</t>
  </si>
  <si>
    <t>"dle PD, zarovnání plochy stávajících opěr, v celé tloušťce" 8,80*2*2</t>
  </si>
  <si>
    <t>931994142</t>
  </si>
  <si>
    <t>Těsnění dilatační spáry betonové konstrukce polyuretanovým tmelem do pl 4,0 cm2</t>
  </si>
  <si>
    <t>-674481106</t>
  </si>
  <si>
    <t>Těsnění spáry betonové konstrukce pásy, profily, tmely tmelem polyuretanovým spáry dilatační do 4,0 cm2</t>
  </si>
  <si>
    <t>https://podminky.urs.cz/item/CS_URS_2025_02/931994142</t>
  </si>
  <si>
    <t xml:space="preserve">"ochrana dil. spáry"   9,95*4+5,20*2+0,31*4</t>
  </si>
  <si>
    <t>-220355646</t>
  </si>
  <si>
    <t>Odstranění izolace proti vodě, vlhkosti a plynům z přitavených pásů NAIP z plochy vodorovné V dvouvrstvé</t>
  </si>
  <si>
    <t xml:space="preserve">"Dle PD č.v. 002" 8*9,0 </t>
  </si>
  <si>
    <t>-1796890830</t>
  </si>
  <si>
    <t>"Dle PD č.v. 002 kam. rovnanina v rubu opěr" 2*0,8*1,5*8,6</t>
  </si>
  <si>
    <t>"Dle PD č.v. 2.602 odbourání kam obkladu opěr" 8,80*0,50*0,20*2</t>
  </si>
  <si>
    <t>1237064424</t>
  </si>
  <si>
    <t xml:space="preserve">"Dle PD č.v. 2.602 stáv.římsy" (12,42+11,84)*0,45*0,25 </t>
  </si>
  <si>
    <t xml:space="preserve">"NK deska"    3,70*0,35*8,80</t>
  </si>
  <si>
    <t xml:space="preserve">"nadbetonávka NK"   (12,42+11,84)*0,50*0,23</t>
  </si>
  <si>
    <t>"ÚP + opěry" (0,40+2,0)*0,50*0,90*8,8*2</t>
  </si>
  <si>
    <t>-1828205461</t>
  </si>
  <si>
    <t>"Dle PD č.v. 2.602, odstranění 12*IPN 240" 3,6*12*36,56</t>
  </si>
  <si>
    <t>216316479</t>
  </si>
  <si>
    <t>dle PD č-b 2.602</t>
  </si>
  <si>
    <t xml:space="preserve">"demontáž zábradlí"    12,50+12,00</t>
  </si>
  <si>
    <t>1757135545</t>
  </si>
  <si>
    <t xml:space="preserve">"dle PD č.v.1.001,2.003 otryskání povrchu vysokotlakým paprskem pro spárování"    41,20</t>
  </si>
  <si>
    <t>-477334936</t>
  </si>
  <si>
    <t xml:space="preserve">"dle PD č.v. 2.003 po přespárování"   41,20</t>
  </si>
  <si>
    <t>-1223545449</t>
  </si>
  <si>
    <t>1036183018</t>
  </si>
  <si>
    <t>"Dle PD č.v. 2.003, 004 sanace I (opěry + vidit. křídla)" 2,00*8,80*2+3,00*0,50*4</t>
  </si>
  <si>
    <t>1725471494</t>
  </si>
  <si>
    <t>985331215</t>
  </si>
  <si>
    <t>Dodatečné vlepování betonářské výztuže D 16 mm do chemické malty včetně vyvrtání otvoru</t>
  </si>
  <si>
    <t>1062015118</t>
  </si>
  <si>
    <t>Dodatečné vlepování betonářské výztuže včetně vyvrtání a vyčištění otvoru chemickou maltou průměr výztuže 16 mm</t>
  </si>
  <si>
    <t>https://podminky.urs.cz/item/CS_URS_2025_02/985331215</t>
  </si>
  <si>
    <t>"dle PD č.v. 2.402 kotvení zábradlí" 20*4*0,50</t>
  </si>
  <si>
    <t>"dle PD č.v. 2.203 kotvení úl. prahu hl. 600 mm" (136+53+53+53)*0,60</t>
  </si>
  <si>
    <t>13021015</t>
  </si>
  <si>
    <t>tyč ocelová kruhová žebírková DIN 488 jakost B500B (10 505) výztuž do betonu D 16mm</t>
  </si>
  <si>
    <t>1780101427</t>
  </si>
  <si>
    <t>217*0,00163 "Přepočtené koeficientem množství</t>
  </si>
  <si>
    <t>-1348087228</t>
  </si>
  <si>
    <t xml:space="preserve">"dle pol. 711141821"   72,00*0,0043</t>
  </si>
  <si>
    <t>-1207152798</t>
  </si>
  <si>
    <t>1,020</t>
  </si>
  <si>
    <t>-677005583</t>
  </si>
  <si>
    <t xml:space="preserve">"dle pol. 963051111"   35,923*2,40</t>
  </si>
  <si>
    <t>401241487</t>
  </si>
  <si>
    <t xml:space="preserve">"dle pol. 961021112"   22,40*2,20</t>
  </si>
  <si>
    <t xml:space="preserve">"dle pol. 512531111"  176,250*1,90</t>
  </si>
  <si>
    <t xml:space="preserve">"dle pol. 2244111"  9,024</t>
  </si>
  <si>
    <t xml:space="preserve">"dle pol. 22441116"  5,376</t>
  </si>
  <si>
    <t>"dle pol. 2262112" 37,248</t>
  </si>
  <si>
    <t>-1550912997</t>
  </si>
  <si>
    <t>-1578696292</t>
  </si>
  <si>
    <t xml:space="preserve">"předpoklad 50km"  49,00*525,349</t>
  </si>
  <si>
    <t>-936472069</t>
  </si>
  <si>
    <t>525,349</t>
  </si>
  <si>
    <t>785236474</t>
  </si>
  <si>
    <t>820793644</t>
  </si>
  <si>
    <t>"Dle PD S1" 5,5*10+(1,25+1,25)*10+(1,75+1,75)*6,5+2*4,0</t>
  </si>
  <si>
    <t>"S2 " (0,75*5,5)*2+(0,75*6,0)*4</t>
  </si>
  <si>
    <t>"S3" (0,5+0,5)*6,5+(0,75+0,75)*6,5+(0,75*5,5)*4,0+2*4,0+3,5*4,0</t>
  </si>
  <si>
    <t>-1337850132</t>
  </si>
  <si>
    <t>191,75*0,0045 "Přepočtené koeficientem množství</t>
  </si>
  <si>
    <t>-2099178229</t>
  </si>
  <si>
    <t>"dle PD S1,S2,S3" 110,750+110,00</t>
  </si>
  <si>
    <t>80502696</t>
  </si>
  <si>
    <t>220,75*1,221 "Přepočtené koeficientem množství</t>
  </si>
  <si>
    <t>711413121</t>
  </si>
  <si>
    <t>Izolace proti vodě za studena svislá těsnicí hmotou dvousložkovou na bázi polymery modifikované živičné emulze</t>
  </si>
  <si>
    <t>1712734469</t>
  </si>
  <si>
    <t>Izolace proti povrchové a podpovrchové vodě natěradly a tmely za studena na ploše svislé S těsnicí hmotou dvousložkovou bitumenovou</t>
  </si>
  <si>
    <t>https://podminky.urs.cz/item/CS_URS_2025_02/711413121</t>
  </si>
  <si>
    <t xml:space="preserve">"Dle PD č.v. 2.003,004,401 - ozub" 9,95*4*0,15 </t>
  </si>
  <si>
    <t>24551031</t>
  </si>
  <si>
    <t>stěrka hydroizolační dvousložková cemento-polymerová proti zemní vlhkosti</t>
  </si>
  <si>
    <t>177444119</t>
  </si>
  <si>
    <t>5,97*0,0045 "Přepočtené koeficientem množství</t>
  </si>
  <si>
    <t>-838643646</t>
  </si>
  <si>
    <t>"Dle PD S1 separační vrstva" 5,5*10+(1,25+1,25)*10+(1,75+1,75)*6,5+2*4,0</t>
  </si>
  <si>
    <t>28323100</t>
  </si>
  <si>
    <t>fólie LDPE (750 kg/m3) proti zemní vlhkosti nad úrovní terénu tl 0,8mm</t>
  </si>
  <si>
    <t>-1234490245</t>
  </si>
  <si>
    <t>110,75*1,221 "Přepočtené koeficientem množství</t>
  </si>
  <si>
    <t>-1594281292</t>
  </si>
  <si>
    <t>"dle PD, ukončení izolace pod římsou vč. kotvení" (16,54+15,90)</t>
  </si>
  <si>
    <t>632459191</t>
  </si>
  <si>
    <t>32,44*1,02 "Přepočtené koeficientem množství</t>
  </si>
  <si>
    <t>1059030239</t>
  </si>
  <si>
    <t>"33,089/0,3"110,0</t>
  </si>
  <si>
    <t>711491272</t>
  </si>
  <si>
    <t>Provedení doplňků izolace proti vodě na ploše svislé z textilií vrstva ochranná</t>
  </si>
  <si>
    <t>1461556632</t>
  </si>
  <si>
    <t>Provedení doplňků izolace proti vodě textilií na ploše svislé S vrstva ochranná</t>
  </si>
  <si>
    <t>https://podminky.urs.cz/item/CS_URS_2025_02/711491272</t>
  </si>
  <si>
    <t xml:space="preserve">"S2, geotextile 500g/m2"   (0,75*5,5)*2+(0,75*6,0)*4 </t>
  </si>
  <si>
    <t xml:space="preserve">"S3, geotextile 500g/m2"  (0,5+0,5)*6,5+(0,75+0,75)*6,5+(0,75*5,5)*4+2*4,0+3,5*4,0 </t>
  </si>
  <si>
    <t>"S1, geotextile 300g/m2" 5,5*10+(1,25+1,25)*10+(1,75+1,75)*6,5+2*4,0</t>
  </si>
  <si>
    <t>"dle PD zesílená ochrana izolace - geot. 700g/m2" (5,2+0,5+0,5)*0,30</t>
  </si>
  <si>
    <t>69311172</t>
  </si>
  <si>
    <t>geotextilie PP s ÚV stabilizací 300g/m2</t>
  </si>
  <si>
    <t>1258450960</t>
  </si>
  <si>
    <t>107,159565110921*1,05 "Přepočtené koeficientem množství</t>
  </si>
  <si>
    <t>69311175</t>
  </si>
  <si>
    <t>geotextilie PP s ÚV stabilizací 500g/m2</t>
  </si>
  <si>
    <t>1103901376</t>
  </si>
  <si>
    <t xml:space="preserve">"S2, geotextile 500g/m2"  (0,75*5,5)*2+(0,75*6,0)*4 </t>
  </si>
  <si>
    <t>81*1,05 "Přepočtené koeficientem množství</t>
  </si>
  <si>
    <t>69311185</t>
  </si>
  <si>
    <t>geotextilie PP s ÚV stabilizací 1200g/m2</t>
  </si>
  <si>
    <t>1343489708</t>
  </si>
  <si>
    <t>1,79970014542947*1,05 "Přepočtené koeficientem množství</t>
  </si>
  <si>
    <t>-21237183</t>
  </si>
  <si>
    <t>713123211</t>
  </si>
  <si>
    <t>Montáž tepelné izolace z XPS tepelně izolačního systému základové desky svisle 1 vrstva do 100 mm</t>
  </si>
  <si>
    <t>-437445357</t>
  </si>
  <si>
    <t>Montáž tepelně izolačního systému základové desky z XPS desek na svislé ploše přilepených nízkoexpanzní (PUR) pěnou jednovrstvého tloušťky izolace do 100 mm</t>
  </si>
  <si>
    <t>https://podminky.urs.cz/item/CS_URS_2025_02/713123211</t>
  </si>
  <si>
    <t xml:space="preserve">"dle PD 2.003; 004;  S3, XPS tl. 50 mm"   (0,5+0,5)*6,5+(0,75+0,75)*6,5+(0,75*5,5)*4+2*4,0+3,5*4,0</t>
  </si>
  <si>
    <t>28376379</t>
  </si>
  <si>
    <t>deska XPS hrana polodrážková a hladký povrch 500kPA λ=0,035 tl 50mm</t>
  </si>
  <si>
    <t>-956305665</t>
  </si>
  <si>
    <t>54,75*1,08 "Přepočtené koeficientem množství</t>
  </si>
  <si>
    <t>-1710588709</t>
  </si>
  <si>
    <t>-2016562630</t>
  </si>
  <si>
    <t>25,500</t>
  </si>
  <si>
    <t>1526959983</t>
  </si>
  <si>
    <t>25,50*0,040</t>
  </si>
  <si>
    <t>-144425094</t>
  </si>
  <si>
    <t>25,50</t>
  </si>
  <si>
    <t>-1308356112</t>
  </si>
  <si>
    <t>1908495195</t>
  </si>
  <si>
    <t>-1667270558</t>
  </si>
  <si>
    <t>25,500*0,15</t>
  </si>
  <si>
    <t>-1495636850</t>
  </si>
  <si>
    <t>(25,50*3+3,825)*0,30</t>
  </si>
  <si>
    <t>1963260898</t>
  </si>
  <si>
    <t>1,044</t>
  </si>
  <si>
    <t>SO141.13.01 - Valašská Polanka - Vsetín, most v km 29,724</t>
  </si>
  <si>
    <t xml:space="preserve">    767 - Konstrukce zámečnické</t>
  </si>
  <si>
    <t>113105111</t>
  </si>
  <si>
    <t>Rozebrání dlažeb z lomového kamene kladených na sucho</t>
  </si>
  <si>
    <t>-2130220678</t>
  </si>
  <si>
    <t>Rozebrání dlažeb z lomového kamene s přemístěním hmot na skládku na vzdálenost do 3 m nebo s naložením na dopravní prostředek, kladených na sucho</t>
  </si>
  <si>
    <t>https://podminky.urs.cz/item/CS_URS_2025_02/113105111</t>
  </si>
  <si>
    <t>"dle PD č.v. 2.601, odstranění konstrukce komunikace pod mostem, prům. tl. 0,3 m" 22,30*3,1-9,0*0,7</t>
  </si>
  <si>
    <t>-666276878</t>
  </si>
  <si>
    <t>"dle PD č.v. 2.602, odstranění panelů vč. podkladu pod mostem" 9,0*0,7</t>
  </si>
  <si>
    <t>-893608454</t>
  </si>
  <si>
    <t>"dle PD č.v. 2.602, odstranění podkl. konstrukce komunikace pod mostem, prům. tl. 0,3 m" 22,30*(3,0)*0,3</t>
  </si>
  <si>
    <t>-108626633</t>
  </si>
  <si>
    <t>"předpoklad čerpání ze dna stav. jámy" 3*8</t>
  </si>
  <si>
    <t>66557266</t>
  </si>
  <si>
    <t xml:space="preserve">"předpoklad čerpání ze dna stav. jámy"   1,00</t>
  </si>
  <si>
    <t>-942994275</t>
  </si>
  <si>
    <t>"dle PD č.v. 2.004, podél křídel" (18,5*6,5+18,0*6,5)</t>
  </si>
  <si>
    <t>-1352853694</t>
  </si>
  <si>
    <t>"dle PD č.v. 2.601, etapa 1"</t>
  </si>
  <si>
    <t xml:space="preserve">((16,304*2,55)+(30,4*1,25)+(1,655*1,38*0,5+2,3*0,46*0,5+4,715*0,46*0,5+2,92*0,965*0,5+1,005*0,62*0,5+5,75*0,565*0,5+5,135*1,46*0,5))*2 </t>
  </si>
  <si>
    <t>"etapa 2"</t>
  </si>
  <si>
    <t xml:space="preserve"> ((10,881*2,55)+(41*1,25)+(3,05*1,38*0,5+3,24*0,46*0,5+1,475*0,64*0,5+10,835*0,605*0,5+5,555*1,48*0,5))*2 </t>
  </si>
  <si>
    <t>"ukonč. prahy" (0,6+2,05)*2*0,4*0,8</t>
  </si>
  <si>
    <t xml:space="preserve">"jímka"  22,255*0,3*3,1+4,854*2,75</t>
  </si>
  <si>
    <t>255775569</t>
  </si>
  <si>
    <t xml:space="preserve">"dle PD č.v. 2.601; zápory HEB 140"   (3*9*2+0,6*7+2*9*2)+(0,6*(6+10)+1,2*2+2*(9+8))</t>
  </si>
  <si>
    <t>-404211733</t>
  </si>
  <si>
    <t>140,20</t>
  </si>
  <si>
    <t>175648414</t>
  </si>
  <si>
    <t>"dle PD č.v. 2.601, dle výkazu materiálu" 104,20</t>
  </si>
  <si>
    <t>-175833051</t>
  </si>
  <si>
    <t>"dle PD č.v. 2.601 upálení pažnic" 7,00</t>
  </si>
  <si>
    <t>-1274329180</t>
  </si>
  <si>
    <t xml:space="preserve">"dle pol. 13115"  394,003-25,62</t>
  </si>
  <si>
    <t>554372026</t>
  </si>
  <si>
    <t>369,383*49,00</t>
  </si>
  <si>
    <t>1778041419</t>
  </si>
  <si>
    <t>"dle pol. 16275" 368,383</t>
  </si>
  <si>
    <t>-1437361647</t>
  </si>
  <si>
    <t>"dle PD dno výkopu" 40+4</t>
  </si>
  <si>
    <t xml:space="preserve">"pod konstr."  (6+6+10)*3,1</t>
  </si>
  <si>
    <t xml:space="preserve">"drenáž"    (0,8+1,5)*10*2</t>
  </si>
  <si>
    <t>"ZKPP" 12*10,5*2</t>
  </si>
  <si>
    <t>1581495385</t>
  </si>
  <si>
    <t xml:space="preserve">"dle PD zpětný zásyp (zeminou) - mimo ornici "    1*(2,35+2,5+3,8+2,7)*1,2+12</t>
  </si>
  <si>
    <t>787285043</t>
  </si>
  <si>
    <t>368,383*2,00</t>
  </si>
  <si>
    <t xml:space="preserve">"dle pol. 113105111"    30,158</t>
  </si>
  <si>
    <t>1395095841</t>
  </si>
  <si>
    <t>368,383</t>
  </si>
  <si>
    <t>-1986576972</t>
  </si>
  <si>
    <t xml:space="preserve">"dle PD č.v.004, 005, S2 zásyp přech. oblasti ŠD FR.0-63"     2,226*8,93</t>
  </si>
  <si>
    <t>896615677</t>
  </si>
  <si>
    <t>19,878*2,20</t>
  </si>
  <si>
    <t>1975401683</t>
  </si>
  <si>
    <t xml:space="preserve">"dle PD č.v. 004, obsyp potrubí písk. lože"     16,0*0,4*0,4</t>
  </si>
  <si>
    <t>"obsyp drenážního potrubí, štěrk fr. 16-32" (9,5+9,5)*(0,40+0,80)*0,5*0,45</t>
  </si>
  <si>
    <t>58337310</t>
  </si>
  <si>
    <t>štěrkopísek frakce 0/4</t>
  </si>
  <si>
    <t>-593157845</t>
  </si>
  <si>
    <t>2,56*2 "Přepočtené koeficientem množství</t>
  </si>
  <si>
    <t>1445506012</t>
  </si>
  <si>
    <t>5,13*2,20</t>
  </si>
  <si>
    <t>2051983096</t>
  </si>
  <si>
    <t xml:space="preserve">"založení trávníku, dle pol. 18235"   118,00</t>
  </si>
  <si>
    <t>-1336845346</t>
  </si>
  <si>
    <t>118,00*0,03</t>
  </si>
  <si>
    <t>-499022701</t>
  </si>
  <si>
    <t xml:space="preserve">"dle PD č.v. 2.003 úprava pod ornicí "    118,00</t>
  </si>
  <si>
    <t>-2031918904</t>
  </si>
  <si>
    <t>"podél křídel výtok" 20+32+66</t>
  </si>
  <si>
    <t>505798558</t>
  </si>
  <si>
    <t>"ornice z místních zdrojů, vč. dopravy na stavbu" 118,00*0,20*1,9</t>
  </si>
  <si>
    <t>-117455475</t>
  </si>
  <si>
    <t xml:space="preserve">"Pochozí žlab typu KK2 (400x280) " 16,0 </t>
  </si>
  <si>
    <t>764715561</t>
  </si>
  <si>
    <t>726157070</t>
  </si>
  <si>
    <t>32,0</t>
  </si>
  <si>
    <t>212792313</t>
  </si>
  <si>
    <t>Odvodnění mostní opěry - drenážní plastové potrubí HDPE DN 200</t>
  </si>
  <si>
    <t>-807530676</t>
  </si>
  <si>
    <t>Odvodnění mostní opěry z plastových trub drenážní potrubí HDPE DN 200</t>
  </si>
  <si>
    <t>https://podminky.urs.cz/item/CS_URS_2025_02/212792313</t>
  </si>
  <si>
    <t xml:space="preserve">"dle PD č.v. 2.003, propojení příčných žlabů " 16,0 </t>
  </si>
  <si>
    <t>224311112</t>
  </si>
  <si>
    <t>Vrty maloprofilové D přes 93 do 156 mm úklon do 45° hl 0 až 25 m hornina I a II</t>
  </si>
  <si>
    <t>2012827936</t>
  </si>
  <si>
    <t>Maloprofilové vrty průběžným sacím vrtáním průměru přes 93 do 156 mm do úklonu 45° v hl 0 až 25 m v hornině tř. I a II</t>
  </si>
  <si>
    <t>https://podminky.urs.cz/item/CS_URS_2025_02/224311112</t>
  </si>
  <si>
    <t>"dle PD č.v. 2.101 vrtnání zemina DN 180" 384,0-123,2</t>
  </si>
  <si>
    <t>-576871595</t>
  </si>
  <si>
    <t>"dle PD č.v. 2.601, vrty pro zápory" (3*9*2+0,6*7+2*9*2)+(0,6*(6+10)+1,2*2+2*(9+8))</t>
  </si>
  <si>
    <t>2012986954</t>
  </si>
  <si>
    <t xml:space="preserve">"dle PD č.v. 2.101 vrty pro MP, skrz opěry a křídla, jádrové vrtání DN 180"  4,4*28</t>
  </si>
  <si>
    <t>"dle PD č.v. 2.005 vývrty pro odvodnění skrz stávající opěry" (1,25+2,25)*2</t>
  </si>
  <si>
    <t>1029433350</t>
  </si>
  <si>
    <t>"dle PD č.v. 2.601, dle výkazu materiálu - zápory HEB" 6,577</t>
  </si>
  <si>
    <t>-1175041498</t>
  </si>
  <si>
    <t xml:space="preserve">"obetonování zápor, dle PD 2.601"   3,14*0,15*0,15*0,50*35,00</t>
  </si>
  <si>
    <t>-727205730</t>
  </si>
  <si>
    <t xml:space="preserve">"dle PD č.v. 2.101 vrty pro MP, opěry"  14*2*12,0</t>
  </si>
  <si>
    <t>1983388631</t>
  </si>
  <si>
    <t>384*1,05 "Přepočtené koeficientem množství</t>
  </si>
  <si>
    <t>448317435</t>
  </si>
  <si>
    <t>-986350160</t>
  </si>
  <si>
    <t>-623938023</t>
  </si>
  <si>
    <t>"dle PD č.v. 2.301, římsy mostu a křídel" (16,49+14,74)*0,12</t>
  </si>
  <si>
    <t>385575349</t>
  </si>
  <si>
    <t>197231092</t>
  </si>
  <si>
    <t xml:space="preserve">"čela"  0,3*(16,5*2+0,31*4+14,74*2*0,31)</t>
  </si>
  <si>
    <t xml:space="preserve">"dřík říms"   0,325*(5,2*4+0,31*4)</t>
  </si>
  <si>
    <t>160133272</t>
  </si>
  <si>
    <t>-1982103987</t>
  </si>
  <si>
    <t>dle PD č.v. 2.301</t>
  </si>
  <si>
    <t xml:space="preserve">"ÚP,  část u křídel + ostatní část" (0,69*(1,6*2+2,45*2))+1,045*(5,9*2)</t>
  </si>
  <si>
    <t>198074357</t>
  </si>
  <si>
    <t>-2000721312</t>
  </si>
  <si>
    <t xml:space="preserve">"úložné prahy"    0,675*(9,95+1,85*3+5,9)*2+(1,1*0,7*2)*2</t>
  </si>
  <si>
    <t>857275877</t>
  </si>
  <si>
    <t>747108233</t>
  </si>
  <si>
    <t>"Dle PD č.v. 2.301, K1P+K2P+K1L+K2L; bez římsy" (4,15*0,887+2,473*0,31)+(5,35*0,887+0,31*2,807)+(1,288*5,7+0,31*2,885)+(1,288*5,555+0,31*2,249)</t>
  </si>
  <si>
    <t>1312777128</t>
  </si>
  <si>
    <t xml:space="preserve">"dle PD, výkazu výztuže, SS" 5,5192*1,10 </t>
  </si>
  <si>
    <t>440363114</t>
  </si>
  <si>
    <t>"dle PD, výkazu výztuže, SS" 0,10659*1,10</t>
  </si>
  <si>
    <t>1155113881</t>
  </si>
  <si>
    <t>(5,55+2,45+4,77+4,57+1,6+5,35+4,15+1,6+3,37+4,92+2,45+5,7)*0,77</t>
  </si>
  <si>
    <t>(6,77+5,55+6,42+5,22)+0,7</t>
  </si>
  <si>
    <t>(0,31*2+5,55*2+5,35*2+0,31*2+4,15*2+0,31*2+0,31*2+5,7*2)*1,125</t>
  </si>
  <si>
    <t>0,15*(3,1*2+1,9+2,75*1,9*2+2*2+2,75+1,9*1,7*2)</t>
  </si>
  <si>
    <t>476777266</t>
  </si>
  <si>
    <t>1952724112</t>
  </si>
  <si>
    <t xml:space="preserve">"dle PD č.v. 2.301 NK" 4,29*5,2 </t>
  </si>
  <si>
    <t>992139108</t>
  </si>
  <si>
    <t>1596151201</t>
  </si>
  <si>
    <t>"dle PD, výkaz výměr NK, vč. říms" (12,509-5,5192)*1,10</t>
  </si>
  <si>
    <t>-945828637</t>
  </si>
  <si>
    <t xml:space="preserve">"NK"   0,55*(5,20*3+9,95*2)+3,1*9,95</t>
  </si>
  <si>
    <t>504905423</t>
  </si>
  <si>
    <t>50,37*1,1 "Přepočtené koeficientem množství</t>
  </si>
  <si>
    <t>1957032681</t>
  </si>
  <si>
    <t xml:space="preserve">"Dle PD č.v. 2.003 Schodiště z prefa dílců   30*20*95cm, 18 ks" 0,95*18 </t>
  </si>
  <si>
    <t>R59373755</t>
  </si>
  <si>
    <t>stupeň schodišťový nosný ŽB 95x30x20cm</t>
  </si>
  <si>
    <t>-1818264661</t>
  </si>
  <si>
    <t>1826317531</t>
  </si>
  <si>
    <t>4,20+10,50+4,00+4,30</t>
  </si>
  <si>
    <t>451475121</t>
  </si>
  <si>
    <t>Podkladní vrstva plastbetonová samonivelační první vrstva tl 10 mm</t>
  </si>
  <si>
    <t>-1236881343</t>
  </si>
  <si>
    <t>Podkladní vrstva plastbetonová samonivelační, tloušťky do 10 mm první vrstva</t>
  </si>
  <si>
    <t>https://podminky.urs.cz/item/CS_URS_2025_02/451475121</t>
  </si>
  <si>
    <t>"dle PD č.v. 2.301, 402 zábradlí + ozub NK" 0,028/0,05+9,95*2</t>
  </si>
  <si>
    <t>1352406268</t>
  </si>
  <si>
    <t>23*0,24*0,20</t>
  </si>
  <si>
    <t>-1831707168</t>
  </si>
  <si>
    <t>1,104</t>
  </si>
  <si>
    <t>454001111</t>
  </si>
  <si>
    <t>Osazování prostupů z jakýchkoliv trub kromě ocelových DN do 300 do jímek a šachet z monolitického betonu nebo železobetonu tl kce do 500 mm</t>
  </si>
  <si>
    <t>-952152408</t>
  </si>
  <si>
    <t>Osazení prostupu do jímek a šachet z monolitického betonu nebo železobetonu z jakýchkoliv trub kromě ocelových se zajištěním polohy v bednění, průměru do 300 mm, tloušťky konstrukce do 500 mm</t>
  </si>
  <si>
    <t>https://podminky.urs.cz/item/CS_URS_2025_02/454001111</t>
  </si>
  <si>
    <t xml:space="preserve">"dle PD č.v. 2.005 , provedení prostupu DN 180 drenáže ve stávajícím křídle, vč. nerez vpusti a utěsnění "  4,00</t>
  </si>
  <si>
    <t>28611251</t>
  </si>
  <si>
    <t>trubka kanalizační PVC-U plnostěnná jednovrstvá s rázovou odolností DN 200x3000mm SN16</t>
  </si>
  <si>
    <t>-89731121</t>
  </si>
  <si>
    <t>4*1,05 "Přepočtené koeficientem množství</t>
  </si>
  <si>
    <t>1864956785</t>
  </si>
  <si>
    <t xml:space="preserve">"pod křídla"  (1,9*1,7*0,15)+(2,02*2,75*0,15)+(1,87*2,75*0,15+(1,9*3,07*0,15))+1,5*1,5*0,15+(0,4+0,2)*3,1*0,15*2</t>
  </si>
  <si>
    <t>"dle PD č.v. 2.003 lůžko pod drenáží" 1,056*6,1</t>
  </si>
  <si>
    <t>1946129180</t>
  </si>
  <si>
    <t xml:space="preserve">"podkl. beton schodiště"   4,75*1,10*0,25</t>
  </si>
  <si>
    <t>34600742</t>
  </si>
  <si>
    <t>"dle PD č.v. 2.003 , ukončovací bet. práh 400x800 mm C25/30 XF3" (0,6+2,05)*2*0,4*0,8</t>
  </si>
  <si>
    <t>-814866016</t>
  </si>
  <si>
    <t>"dle PD č.v. 2.004 podél křídel" (4,2+10,5+4+4,3)*1,25</t>
  </si>
  <si>
    <t>"Vozovka pod mostem - kámen do betonu" (6+6+10)*3,1</t>
  </si>
  <si>
    <t>474527276</t>
  </si>
  <si>
    <t xml:space="preserve">"dle PD obruba dlažby " (10+10+9+11)*1,25 </t>
  </si>
  <si>
    <t>"obruba schodiště" 4,8*1,25*2</t>
  </si>
  <si>
    <t>-586342520</t>
  </si>
  <si>
    <t>62*1,05 "Přepočtené koeficientem množství</t>
  </si>
  <si>
    <t>1804464307</t>
  </si>
  <si>
    <t>"odstranění štěrk. lože v rozsahu ZKPP" 4,58*32,60</t>
  </si>
  <si>
    <t>-897048381</t>
  </si>
  <si>
    <t>"Dle PD č.v. 2.004, 005, konstrukce nad mostem" 0,3*12*9,5*2</t>
  </si>
  <si>
    <t>"Dle PD č.v. 2.004, 005, drenážní vrstva, kamenná rovnanina" 1,121*8,93*2</t>
  </si>
  <si>
    <t>-89461833</t>
  </si>
  <si>
    <t>"dle PD č.v. 2.004,005 ZKPP stabilizace cementem" 12,00*9,5*2</t>
  </si>
  <si>
    <t>-895702622</t>
  </si>
  <si>
    <t>"PKO zábradlí "768,0</t>
  </si>
  <si>
    <t>-947532455</t>
  </si>
  <si>
    <t>37,80</t>
  </si>
  <si>
    <t>652917635</t>
  </si>
  <si>
    <t>Dle PD č.v. 2.401, S1 tvrdá ochrana bet. destka C25/30 XC2, XF1, výzt pr. 4 mm, 100x100</t>
  </si>
  <si>
    <t>((10*5,2)+(10*1*2)+(1,5*(4,6+3,4)+2,5*(5,7+5,55)))*0,06</t>
  </si>
  <si>
    <t>1365549697</t>
  </si>
  <si>
    <t>544004560</t>
  </si>
  <si>
    <t>((10*5,2)+(10*1*2)+(1,5*(4,6+3,4)+2,5*(5,7+5,55)))*2,02*1,10/1000,00</t>
  </si>
  <si>
    <t>-99614969</t>
  </si>
  <si>
    <t xml:space="preserve">"drenážní potrubí"  (10,00+10,00)*1,05</t>
  </si>
  <si>
    <t>-325708433</t>
  </si>
  <si>
    <t>21*1,01 "Přepočtené koeficientem množství</t>
  </si>
  <si>
    <t>895931111</t>
  </si>
  <si>
    <t>Vpusti kanalizačních horské z betonu prostého C30/37 velikosti 1200/600 mm</t>
  </si>
  <si>
    <t>-522842168</t>
  </si>
  <si>
    <t>Vpusti kanalizační horské z betonu prostého tř. C 30/37 velikosti 1200/600 mm</t>
  </si>
  <si>
    <t>https://podminky.urs.cz/item/CS_URS_2025_02/895931111</t>
  </si>
  <si>
    <t xml:space="preserve">"dle PD 2.501 - uliční vpusť 0,5x0,5x1,75"  1,00</t>
  </si>
  <si>
    <t>-917915642</t>
  </si>
  <si>
    <t>338877969</t>
  </si>
  <si>
    <t>"1"15,0*1,070*0,00838*1,05</t>
  </si>
  <si>
    <t>"2"8,0*1,050*0,00838*1,05</t>
  </si>
  <si>
    <t>67786658</t>
  </si>
  <si>
    <t>"2"2,0*5,24*0,00475*1,05</t>
  </si>
  <si>
    <t>"1"1,0*4,15*0,00475*1,05</t>
  </si>
  <si>
    <t>"3"1,0*5,285*0,00475*1,05</t>
  </si>
  <si>
    <t>"4"1,0*5,035*0,00475*1,05</t>
  </si>
  <si>
    <t>"5"1,0*5,32*0,00475*1,05</t>
  </si>
  <si>
    <t>-2093553340</t>
  </si>
  <si>
    <t>"2"4,0*5,24*0,00377*1,05</t>
  </si>
  <si>
    <t>"1"2,0*4,15*0,00377*1,05</t>
  </si>
  <si>
    <t>"3"2,0*5,285*0,00377*1,05</t>
  </si>
  <si>
    <t>"4"2,0*5,035*0,00377*1,05</t>
  </si>
  <si>
    <t>"5"2,0*5,32*0,00475*1,05</t>
  </si>
  <si>
    <t>1668282298</t>
  </si>
  <si>
    <t>23,0*0,00750</t>
  </si>
  <si>
    <t>1709035813</t>
  </si>
  <si>
    <t>23,0*4</t>
  </si>
  <si>
    <t>718157698</t>
  </si>
  <si>
    <t>42,50</t>
  </si>
  <si>
    <t>-364441310</t>
  </si>
  <si>
    <t>"podél čel pro provedení říms"16,5*5,35*1*2</t>
  </si>
  <si>
    <t>1076019156</t>
  </si>
  <si>
    <t>176,550*30</t>
  </si>
  <si>
    <t>-1775983506</t>
  </si>
  <si>
    <t>176,550</t>
  </si>
  <si>
    <t>1748907479</t>
  </si>
  <si>
    <t>"podpěrné skruže pro provedení NK"10,15*3,1*4,2</t>
  </si>
  <si>
    <t>860024484</t>
  </si>
  <si>
    <t>-135882703</t>
  </si>
  <si>
    <t>"dle PD, zarovnání plochy stávajících opěr, v celé tloušťce" 28/0,5</t>
  </si>
  <si>
    <t>594707296</t>
  </si>
  <si>
    <t xml:space="preserve">"Dle PD č.v. 005 B16 uchycení na NK" 2 </t>
  </si>
  <si>
    <t>-369257500</t>
  </si>
  <si>
    <t>915131116</t>
  </si>
  <si>
    <t>Vodorovné dopravní značení přechody pro chodce, šipky, symboly retroreflexní žlutá barva</t>
  </si>
  <si>
    <t>-46054137</t>
  </si>
  <si>
    <t>Vodorovné dopravní značení stříkané barvou přechody pro chodce, šipky, symboly žluté retroreflexní</t>
  </si>
  <si>
    <t>https://podminky.urs.cz/item/CS_URS_2025_02/915131116</t>
  </si>
  <si>
    <t xml:space="preserve">"Dle PD č.v. 005 Nátěr žlutočerné pruhy na NK mostu"  (3,1*0,5)*2</t>
  </si>
  <si>
    <t>-1126188332</t>
  </si>
  <si>
    <t xml:space="preserve">"ochrana dil. spáry" 9,95*4+5,2*2+0,31*4 </t>
  </si>
  <si>
    <t>935112211</t>
  </si>
  <si>
    <t>Osazení příkopového žlabu do betonu tl 100 mm z betonových tvárnic šířky přes 500 do 800 mm</t>
  </si>
  <si>
    <t>-458099527</t>
  </si>
  <si>
    <t>Osazení betonového příkopového žlabu s vyplněním a zatřením spár cementovou maltou s ložem tl. 100 mm z betonu prostého z betonových příkopových tvárnic šířky přes 500 do 800 mm</t>
  </si>
  <si>
    <t>https://podminky.urs.cz/item/CS_URS_2025_02/935112211</t>
  </si>
  <si>
    <t xml:space="preserve">"dle PD č.v. 2.501, PŘÍKOPOVÝ ŽLAB TZZ 4a"     6,0</t>
  </si>
  <si>
    <t>59227002</t>
  </si>
  <si>
    <t>žlabovka příkopová betonová 250x600x140mm</t>
  </si>
  <si>
    <t>-1263042407</t>
  </si>
  <si>
    <t>935113112</t>
  </si>
  <si>
    <t>Osazení odvodňovacího polymerbetonového žlabu s krycím roštem šířky přes 210 mm</t>
  </si>
  <si>
    <t>285565810</t>
  </si>
  <si>
    <t>Osazení odvodňovacího žlabu s krycím roštem polymerbetonového šířky přes 210 mm</t>
  </si>
  <si>
    <t>https://podminky.urs.cz/item/CS_URS_2025_02/935113112</t>
  </si>
  <si>
    <t xml:space="preserve">"dle PD č.v. 2.501, příčný žlab polymerbetonový uzavřený typu RD, světlost 300*365 mm, vč. bet. lože a příslušenství"    3,1+3,1</t>
  </si>
  <si>
    <t>59227128</t>
  </si>
  <si>
    <t>žlab odvodňovací s roštem bez spádu dna monolitický z polymerbetonu pro vysoké zatížení š 300mm</t>
  </si>
  <si>
    <t>-1798703806</t>
  </si>
  <si>
    <t>148486236</t>
  </si>
  <si>
    <t>-1307093419</t>
  </si>
  <si>
    <t xml:space="preserve">"Dle PD č.v. 2.602 odbourání kam obkladu opěr" (4,2+4,7)*0,5*0,2*2 </t>
  </si>
  <si>
    <t>124585978</t>
  </si>
  <si>
    <t xml:space="preserve">"Dle PD č.v. 2.602, OP+KŘÍDLO kolej č. 1" ((1,57*0,76*4,175)+(3,53*0,76*1,7))*2 </t>
  </si>
  <si>
    <t>642422963</t>
  </si>
  <si>
    <t xml:space="preserve">"Dle PD č.v. 2.602 stáv.římsy + NK" ((0,45*(4,175+4,7)*3,7)+(0,8*0,2*3,7))+(0,241*15,715+(1,25*0,9*1,25*2))+(0,212*10,575) </t>
  </si>
  <si>
    <t>-1223736847</t>
  </si>
  <si>
    <t>"Dle PD č.v. 2.602, odstranění (11+13)*IPN 280" (11+13)*3,6*0,0479*1000,00</t>
  </si>
  <si>
    <t>1691682722</t>
  </si>
  <si>
    <t xml:space="preserve">"demontáž zábradlí"    15,715+10,575</t>
  </si>
  <si>
    <t>1590863970</t>
  </si>
  <si>
    <t xml:space="preserve">"dle PD č.v.1.001,2.003 otryskání povrchu vysokotlakým paprskem pro spárování"    58,00</t>
  </si>
  <si>
    <t>866641576</t>
  </si>
  <si>
    <t xml:space="preserve">"dle PD č.v. 2.003 po přespárování"   58,00</t>
  </si>
  <si>
    <t>-1816669083</t>
  </si>
  <si>
    <t>-486731263</t>
  </si>
  <si>
    <t>"Dle PD č.v. 2.004, 005 sanace I (opěry + vidit. křídla)" (10+10+4+4)+30</t>
  </si>
  <si>
    <t>-1147487661</t>
  </si>
  <si>
    <t>-1045859732</t>
  </si>
  <si>
    <t>"dle PD č.v. 2.402 kotvení zábradlí" 23*4*0,50</t>
  </si>
  <si>
    <t>"dle PD č.v. 2.203 kotvení úl. prahu hl. 600 mm" (4,5+9,5+3,8+5,1+9,5+3,8)/0,3*2*0,60</t>
  </si>
  <si>
    <t>-2032436966</t>
  </si>
  <si>
    <t>190,8*0,00163 "Přepočtené koeficientem množství</t>
  </si>
  <si>
    <t>63964176</t>
  </si>
  <si>
    <t>1257881260</t>
  </si>
  <si>
    <t>1,124</t>
  </si>
  <si>
    <t>-393695587</t>
  </si>
  <si>
    <t xml:space="preserve">"dle pol. 963041211"   19,085*2,20</t>
  </si>
  <si>
    <t>-1591451576</t>
  </si>
  <si>
    <t xml:space="preserve">"dle pol. 963051111"   24,211*2,40</t>
  </si>
  <si>
    <t>504989005</t>
  </si>
  <si>
    <t xml:space="preserve">"dle pol. 961021112"   22,42*2,20</t>
  </si>
  <si>
    <t xml:space="preserve">"dle pol. 512531111"  149,308*1,90</t>
  </si>
  <si>
    <t>"dle pol. 2243111" 12,518</t>
  </si>
  <si>
    <t xml:space="preserve">"dle pol. 2244111"  6,25</t>
  </si>
  <si>
    <t xml:space="preserve">"dle pol. 226211"   33,648</t>
  </si>
  <si>
    <t>1047324824</t>
  </si>
  <si>
    <t>-465468463</t>
  </si>
  <si>
    <t xml:space="preserve">"předpoklad 50km"  49,00*562,000</t>
  </si>
  <si>
    <t>1567603968</t>
  </si>
  <si>
    <t>1812651291</t>
  </si>
  <si>
    <t>Montáž podlah nebo podest z kompozitních pochozích skládaných roštů o hmotnosti přes 30 do 50 kg/m2</t>
  </si>
  <si>
    <t>-920939345</t>
  </si>
  <si>
    <t>Montáž výrobků z kompozitů podlah nebo podest z pochozích skládaných roštů hmotnosti přes 30 do 50 kg/m2</t>
  </si>
  <si>
    <t xml:space="preserve">"dle PD č.v. 2.501, ocelová mříž horské vpusti 0,75*0,50, v. 50 mm"   0,75*0,50</t>
  </si>
  <si>
    <t>R5924480</t>
  </si>
  <si>
    <t>mříž vtoková s rámem pro uliční vpusť 750x500, zatížení 25 tun</t>
  </si>
  <si>
    <t>-702163317</t>
  </si>
  <si>
    <t>"dle PD č.v. 2.501, ocelová mříž horské vpusti 0,75*0,50, v. 50 mm" 1</t>
  </si>
  <si>
    <t>-1028212392</t>
  </si>
  <si>
    <t>Montáž atypických ocelových konstrukcí profilů hmotnosti do 13 kg/m, hmotnosti konstrukce přes 0,5 do 1 t</t>
  </si>
  <si>
    <t>"měřící body pro bludné proudy" 20,00/1000,00</t>
  </si>
  <si>
    <t>-1847215209</t>
  </si>
  <si>
    <t>998767194</t>
  </si>
  <si>
    <t>Příplatek k přesunu hmot tonážnímu pro zámečnické konstrukce za zvětšený přesun do 1000 m</t>
  </si>
  <si>
    <t>1543232708</t>
  </si>
  <si>
    <t>Přesun hmot pro zámečnické konstrukce stanovený z hmotnosti přesunovaného materiálu vodorovná dopravní vzdálenost do 50 m Příplatek k cenám za zvětšený přesun přes vymezenou vodorovnou dopravní vzdálenost do 1000 m</t>
  </si>
  <si>
    <t>https://podminky.urs.cz/item/CS_URS_2025_02/998767194</t>
  </si>
  <si>
    <t>"předpoklad 50 km" 0,861</t>
  </si>
  <si>
    <t>998767199</t>
  </si>
  <si>
    <t>Příplatek k přesunu hmot tonážnímu pro zámečnické konstrukce za zvětšený přesun ZKD 1000 m</t>
  </si>
  <si>
    <t>481345994</t>
  </si>
  <si>
    <t>Přesun hmot pro zámečnické konstrukce stanovený z hmotnosti přesunovaného materiálu vodorovná dopravní vzdálenost do 50 m Příplatek k cenám za zvětšený přesun přes vymezenou vodorovnou dopravní vzdálenost za každých dalších započatých 1000 m</t>
  </si>
  <si>
    <t>https://podminky.urs.cz/item/CS_URS_2025_02/998767199</t>
  </si>
  <si>
    <t xml:space="preserve">"předpoklad 50 km"  49,00*0,861</t>
  </si>
  <si>
    <t>1018915400</t>
  </si>
  <si>
    <t>"Dle PD S1" (10*5,2)+(10*1*2)+(1,5*(4,6+3,4)+2,5*(5,7+5,55))</t>
  </si>
  <si>
    <t>"S2 "1*5,2*2+1,35*(4,15+5,35+5,55+5,7+0,31*4)</t>
  </si>
  <si>
    <t>"S3" 0,5*9,5*2+1*6*2+1*(3,4+1,6+4,6+1,6+4,9+2,5+4,8+2,5)</t>
  </si>
  <si>
    <t xml:space="preserve">"S4"  1+1,2+1,5+2,6+1,25*2+0,9+1,58</t>
  </si>
  <si>
    <t>-1601993484</t>
  </si>
  <si>
    <t>210,892*0,0045 "Přepočtené koeficientem množství</t>
  </si>
  <si>
    <t>281736370</t>
  </si>
  <si>
    <t>396179740</t>
  </si>
  <si>
    <t>1469267716</t>
  </si>
  <si>
    <t>1299031816</t>
  </si>
  <si>
    <t>"dle PD S1,S2,S3" 112,0+40,087+47,40</t>
  </si>
  <si>
    <t>1450322192</t>
  </si>
  <si>
    <t>199,487*1,221 "Přepočtené koeficientem množství</t>
  </si>
  <si>
    <t>-419839228</t>
  </si>
  <si>
    <t>"dle PD - ozub" 9,95*4*0,15</t>
  </si>
  <si>
    <t>690275962</t>
  </si>
  <si>
    <t>1306031352</t>
  </si>
  <si>
    <t>"Dle PD S1 separační vrstva" (10*5,2)+(10*1*2)+(1,5*(4,6+3,4)+2,5*(5,7+5,55))</t>
  </si>
  <si>
    <t>1365693147</t>
  </si>
  <si>
    <t>112,125*1,221 "Přepočtené koeficientem množství</t>
  </si>
  <si>
    <t>1203169115</t>
  </si>
  <si>
    <t>"dle PD, ukončení izolace pod římsou vč. kotvení" (16,5+15)*1,2</t>
  </si>
  <si>
    <t>-40207279</t>
  </si>
  <si>
    <t>37,8*1,02 "Přepočtené koeficientem množství</t>
  </si>
  <si>
    <t>2131027203</t>
  </si>
  <si>
    <t>"38,556/0,3"129,0</t>
  </si>
  <si>
    <t>-863244588</t>
  </si>
  <si>
    <t>"S2, geotextile 500g/m2" 1*5,2*2+1,35*(4,15+5,35+5,55+5,7+0,31*4)</t>
  </si>
  <si>
    <t>"S3, geotextile 500g/m2" 0,5*9,5*2+1*6*2+1*(3,4+1,6+4,6+1,6+4,9+2,5+4,8+2,5)</t>
  </si>
  <si>
    <t>-208347973</t>
  </si>
  <si>
    <t>110,75*1,05 "Přepočtené koeficientem množství</t>
  </si>
  <si>
    <t>1228888214</t>
  </si>
  <si>
    <t>87,487*1,05 "Přepočtené koeficientem množství</t>
  </si>
  <si>
    <t>-1959948302</t>
  </si>
  <si>
    <t>1,86*1,05 "Přepočtené koeficientem množství</t>
  </si>
  <si>
    <t>-706045273</t>
  </si>
  <si>
    <t>838115782</t>
  </si>
  <si>
    <t>"dle PD S3, XPS tl. 50 mm" 0,5*9,5*2+1*6*2+1*(3,4+1,6+4,6+1,6+4,9+2,5+4,8+2,5)</t>
  </si>
  <si>
    <t>1925427424</t>
  </si>
  <si>
    <t>47,4*1,08 "Přepočtené koeficientem množství</t>
  </si>
  <si>
    <t>-1651020851</t>
  </si>
  <si>
    <t>1034915873</t>
  </si>
  <si>
    <t>28,10</t>
  </si>
  <si>
    <t>324633154</t>
  </si>
  <si>
    <t>28,10*0,040</t>
  </si>
  <si>
    <t>-2107931569</t>
  </si>
  <si>
    <t>524444724</t>
  </si>
  <si>
    <t>-1990312510</t>
  </si>
  <si>
    <t>-224460500</t>
  </si>
  <si>
    <t>28,10*0,15</t>
  </si>
  <si>
    <t>-1573509315</t>
  </si>
  <si>
    <t>(28,10*3+4,2155)*0,30</t>
  </si>
  <si>
    <t>57973430</t>
  </si>
  <si>
    <t>1,151</t>
  </si>
  <si>
    <t>Bednění</t>
  </si>
  <si>
    <t>BetOdp</t>
  </si>
  <si>
    <t>DilSpár</t>
  </si>
  <si>
    <t>Římsa</t>
  </si>
  <si>
    <t>48,75</t>
  </si>
  <si>
    <t>Sanace</t>
  </si>
  <si>
    <t>330</t>
  </si>
  <si>
    <t>SO144.11.01 (ÚRS) - Horní Lideč - Valašská Polanka, zárubní zeď km 21,960 – 22,150</t>
  </si>
  <si>
    <t>212313111</t>
  </si>
  <si>
    <t>Odvodnění tunelu v opěře svodnicemi výrub do 300/400 mm I stupeň ražnosti suchá</t>
  </si>
  <si>
    <t>CS ÚRS 2025 01</t>
  </si>
  <si>
    <t>-1982848029</t>
  </si>
  <si>
    <t>Odvodnění tunelu svislými svodnicemi v hornině I. stupně ražnosti, suché nebo ve zdivu v opěře, průřez výrubu pro svodnice do 300/400 mm</t>
  </si>
  <si>
    <t>https://podminky.urs.cz/item/CS_URS_2025_01/212313111</t>
  </si>
  <si>
    <t>Poznámka k položce:_x000d_
svodnice tvar alfa včetně koncových tvarovek, tmelu, kracího PS a přechodových tvarovek pro DN75</t>
  </si>
  <si>
    <t>svodnice dil. spár</t>
  </si>
  <si>
    <t>28615062</t>
  </si>
  <si>
    <t>trubka kanalizační HTEM s hrdlem DN 75x1000mm</t>
  </si>
  <si>
    <t>1016131305</t>
  </si>
  <si>
    <t>317321018</t>
  </si>
  <si>
    <t>Římsy opěrných zdí a valů ze ŽB tř. C 30/37</t>
  </si>
  <si>
    <t>-925801652</t>
  </si>
  <si>
    <t>Římsy opěrných zdí a valů z betonu železového tř. C 30/37</t>
  </si>
  <si>
    <t>https://podminky.urs.cz/item/CS_URS_2025_01/317321018</t>
  </si>
  <si>
    <t>nová římsa v km 21,955 -22,150</t>
  </si>
  <si>
    <t>(22,150 - 21,955)*1000*0,5*0,5</t>
  </si>
  <si>
    <t>317353111</t>
  </si>
  <si>
    <t>Bednění říms opěrných zdí a valů přímých, zalomených nebo zakřivených zřízení</t>
  </si>
  <si>
    <t>1463104096</t>
  </si>
  <si>
    <t>Bednění říms opěrných zdí a valů jakéhokoliv tvaru přímých, zalomených nebo jinak zakřivených zřízení</t>
  </si>
  <si>
    <t>https://podminky.urs.cz/item/CS_URS_2025_01/317353111</t>
  </si>
  <si>
    <t>Římsa/0,5*2</t>
  </si>
  <si>
    <t>317353112</t>
  </si>
  <si>
    <t>Bednění říms opěrných zdí a valů přímých, zalomených nebo zakřivených odstranění</t>
  </si>
  <si>
    <t>-956718872</t>
  </si>
  <si>
    <t>Bednění říms opěrných zdí a valů jakéhokoliv tvaru přímých, zalomených nebo jinak zakřivených odstranění</t>
  </si>
  <si>
    <t>https://podminky.urs.cz/item/CS_URS_2025_01/317353112</t>
  </si>
  <si>
    <t>317361011</t>
  </si>
  <si>
    <t>Výztuž říms opěrných zdí a valů z betonářské oceli 10 216</t>
  </si>
  <si>
    <t>1476752786</t>
  </si>
  <si>
    <t>Výztuž říms opěrných zdí a valů z oceli 10 216 (E)</t>
  </si>
  <si>
    <t>https://podminky.urs.cz/item/CS_URS_2025_01/317361011</t>
  </si>
  <si>
    <t>0,07*Římsa</t>
  </si>
  <si>
    <t>153812111</t>
  </si>
  <si>
    <t>Trn z betonářské oceli včetně zainjektování D od 16 do 20 mm l přes 0,4 do 3 m</t>
  </si>
  <si>
    <t>-1258348917</t>
  </si>
  <si>
    <t>Trn z betonářské oceli včetně zainjektování při průměru oceli od 16 do 20 mm, délky přes 0,4 do 3,0 m</t>
  </si>
  <si>
    <t>https://podminky.urs.cz/item/CS_URS_2025_01/153812111</t>
  </si>
  <si>
    <t>trny pro přikotvení nové římsy v km 22,150 - 21,955</t>
  </si>
  <si>
    <t>(22,150 - 21,955)*1000*2/0,5</t>
  </si>
  <si>
    <t>931991211</t>
  </si>
  <si>
    <t>Výplň dilatačních spár z lehčených plastů tl 20 mm</t>
  </si>
  <si>
    <t>981409064</t>
  </si>
  <si>
    <t>Výplň dilatačních spár z lehčených plastů, tl. 20 mm</t>
  </si>
  <si>
    <t>https://podminky.urs.cz/item/CS_URS_2025_01/931991211</t>
  </si>
  <si>
    <t>DilSpár*0,3</t>
  </si>
  <si>
    <t>981513116</t>
  </si>
  <si>
    <t>Demolice konstrukcí objektů z betonu prostého těžkou mechanizací</t>
  </si>
  <si>
    <t>830380658</t>
  </si>
  <si>
    <t>Demolice konstrukcí objektů těžkými mechanizačními prostředky konstrukcí z betonu prostého</t>
  </si>
  <si>
    <t>https://podminky.urs.cz/item/CS_URS_2025_01/981513116</t>
  </si>
  <si>
    <t>odbourání příkopové zídky a uvolnění prostoru pro trativod</t>
  </si>
  <si>
    <t>(22,150 - 21,955)*1000*0,6</t>
  </si>
  <si>
    <t>985111211</t>
  </si>
  <si>
    <t>Odsekání betonu stěn tl do 80 mm</t>
  </si>
  <si>
    <t>1124745931</t>
  </si>
  <si>
    <t>Odsekání vrstev betonu stěn, tloušťka odsekané vrstvy do 80 mm</t>
  </si>
  <si>
    <t>https://podminky.urs.cz/item/CS_URS_2025_01/985111211</t>
  </si>
  <si>
    <t>985112113</t>
  </si>
  <si>
    <t>Odsekání degradovaného betonu stěn tl přes 30 do 50 mm</t>
  </si>
  <si>
    <t>-1525554130</t>
  </si>
  <si>
    <t>Odsekání degradovaného betonu stěn, tloušťky přes 30 do 50 mm</t>
  </si>
  <si>
    <t>https://podminky.urs.cz/item/CS_URS_2025_01/985112113</t>
  </si>
  <si>
    <t>985131111</t>
  </si>
  <si>
    <t>Očištění ploch stěn, rubu kleneb a podlah tlakovou vodou</t>
  </si>
  <si>
    <t>-1832371067</t>
  </si>
  <si>
    <t>https://podminky.urs.cz/item/CS_URS_2025_01/985131111</t>
  </si>
  <si>
    <t>985511113</t>
  </si>
  <si>
    <t>Stříkaný beton stěn ze suché směsi pevnosti min. 25 MPa tl 50 mm</t>
  </si>
  <si>
    <t>-1974563424</t>
  </si>
  <si>
    <t>Stříkaný beton ze suché směsi pevnosti v tlaku min. 25 MPa (tř. R3) stěn, jedné vrstvy tloušťky 50 mm</t>
  </si>
  <si>
    <t>https://podminky.urs.cz/item/CS_URS_2025_01/985511113</t>
  </si>
  <si>
    <t>sanace líce zdi v km 26,467 - 26,658</t>
  </si>
  <si>
    <t>985511119</t>
  </si>
  <si>
    <t>Příplatek ke stříkanému betonu stěn ze suché směsi pevnosti min. 25 MPa ZKD 10 mm</t>
  </si>
  <si>
    <t>258299121</t>
  </si>
  <si>
    <t>Stříkaný beton ze suché směsi pevnosti v tlaku min. 25 MPa (tř. R3) Příplatek k cenám za každých dalších i započatých 10 mm tloušťky</t>
  </si>
  <si>
    <t>https://podminky.urs.cz/item/CS_URS_2025_01/985511119</t>
  </si>
  <si>
    <t>Sanace*7</t>
  </si>
  <si>
    <t>985562412</t>
  </si>
  <si>
    <t>Výztuž stříkaného betonu stěn ze svařovaných sítí dvouvrstvých D drátu 6 mm velikost ok přes 100 mm</t>
  </si>
  <si>
    <t>1403577432</t>
  </si>
  <si>
    <t>Výztuž stříkaného betonu ze svařovaných sítí velikosti ok přes 100 mm dvouvrstvých stěn, průměru drátu 6 mm</t>
  </si>
  <si>
    <t>https://podminky.urs.cz/item/CS_URS_2025_01/985562412</t>
  </si>
  <si>
    <t>985564123</t>
  </si>
  <si>
    <t>Kotvičky pro výztuž stříkaného betonu hl přes 200 do 400 mm z oceli D přes 8 do 10 mm do cementové malty</t>
  </si>
  <si>
    <t>-945622293</t>
  </si>
  <si>
    <t>Kotvičky pro výztuž stříkaného betonu z betonářské oceli do cementové malty, hloubky kotvení přes 200 do 400 mm, průměru do 10 mm</t>
  </si>
  <si>
    <t>https://podminky.urs.cz/item/CS_URS_2025_01/985564123</t>
  </si>
  <si>
    <t>Sanace/(0,5*0,5)</t>
  </si>
  <si>
    <t>997013501</t>
  </si>
  <si>
    <t>Odvoz suti a vybouraných hmot na skládku nebo meziskládku do 1 km se složením</t>
  </si>
  <si>
    <t>65870036</t>
  </si>
  <si>
    <t>Odvoz suti a vybouraných hmot na skládku nebo meziskládku se složením, na vzdálenost do 1 km</t>
  </si>
  <si>
    <t>https://podminky.urs.cz/item/CS_URS_2025_01/997013501</t>
  </si>
  <si>
    <t>Sanace*0,1*2,5</t>
  </si>
  <si>
    <t>BetOdp*2,5</t>
  </si>
  <si>
    <t>997013509</t>
  </si>
  <si>
    <t>Příplatek k odvozu suti a vybouraných hmot na skládku ZKD 1 km přes 1 km</t>
  </si>
  <si>
    <t>1684242684</t>
  </si>
  <si>
    <t>Odvoz suti a vybouraných hmot na skládku nebo meziskládku se složením, na vzdálenost Příplatek k ceně za každý další započatý 1 km přes 1 km</t>
  </si>
  <si>
    <t>https://podminky.urs.cz/item/CS_URS_2025_01/997013509</t>
  </si>
  <si>
    <t>Sanace*0,1*2,5*40</t>
  </si>
  <si>
    <t>BetOdp*2,5*40</t>
  </si>
  <si>
    <t>641497863</t>
  </si>
  <si>
    <t>https://podminky.urs.cz/item/CS_URS_2025_01/997013861</t>
  </si>
  <si>
    <t>20,5</t>
  </si>
  <si>
    <t>ŠD16X32</t>
  </si>
  <si>
    <t>82,875</t>
  </si>
  <si>
    <t>TěžZem</t>
  </si>
  <si>
    <t>trativod</t>
  </si>
  <si>
    <t>ZatTvár</t>
  </si>
  <si>
    <t>488</t>
  </si>
  <si>
    <t>ZřiTra</t>
  </si>
  <si>
    <t>SO144.11.01 - Horní Lideč - Valašská Polanka, zárubní zeď km 21,960 – 22,150</t>
  </si>
  <si>
    <t>ZříTZZ4</t>
  </si>
  <si>
    <t>5904020120</t>
  </si>
  <si>
    <t>Vyřezání křovin porost hustý 6 a více kusů stonků na m2 plochy sklon terénu přes 1:2</t>
  </si>
  <si>
    <t>-1535453100</t>
  </si>
  <si>
    <t>Vyřezání křovin porost hustý 6 a více kusů stonků na m2 plochy sklon terénu přes 1:2 Poznámka: 1. V cenách jsou započteny náklady na vyřezání a likvidaci výřezu spálením, štěpkováním nebo jeho naložení na dopravní prostředek a uložení na skládku. 2. V cenách nejsou obsaženy náklady na dopravu a skládkovné.</t>
  </si>
  <si>
    <t>(22,150 - 21,955)*1000*3</t>
  </si>
  <si>
    <t>2030609737</t>
  </si>
  <si>
    <t>PSC</t>
  </si>
  <si>
    <t>Poznámka k souboru cen:_x000d_
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</si>
  <si>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příkop za římsou v km 21,955 - 22,150</t>
  </si>
  <si>
    <t>(22,150 - 21,955)*1000</t>
  </si>
  <si>
    <t>-735687641</t>
  </si>
  <si>
    <t>zaústění potrubí trativodu v km 22,150</t>
  </si>
  <si>
    <t>-2107391431</t>
  </si>
  <si>
    <t>Poznámka k souboru cen:_x000d_
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</si>
  <si>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trativod km 21,955 - 22,150 spád směr V. Polanka</t>
  </si>
  <si>
    <t>-1050512221</t>
  </si>
  <si>
    <t>Šachta</t>
  </si>
  <si>
    <t>5914080020</t>
  </si>
  <si>
    <t>Zřízení ochrany zemních svahů technické</t>
  </si>
  <si>
    <t>-2144224322</t>
  </si>
  <si>
    <t>Zřízení ochrany zemních svahů technické Poznámka: 1. V cenách jsou započteny náklady na naložení výzisku na dopravní prostředek. 2. V cenách nejsou obsaženy náklady na dodávku materiálu a zemní práce.</t>
  </si>
  <si>
    <t>ZříTZZ4*0,6</t>
  </si>
  <si>
    <t>-309794049</t>
  </si>
  <si>
    <t xml:space="preserve">odláždění svahů v okolí navázání otevřeného odv. zařízení </t>
  </si>
  <si>
    <t>1660876852</t>
  </si>
  <si>
    <t>Poznámka k souboru cen:_x000d_
1. V cenách jsou započteny náklady na těžení a uložení výzisku na terén nebo naložení na dopravní prostředek a uložení na úložišti.</t>
  </si>
  <si>
    <t>těžení pro římsu a příkopovou tvárnici</t>
  </si>
  <si>
    <t>(22,150 - 21,955)*1000*0,4</t>
  </si>
  <si>
    <t>152419155</t>
  </si>
  <si>
    <t>Poznámka k souboru cen:_x000d_
1. V cenách jsou započteny náklady na svahování železničního tělesa a uložení výzisku na terén nebo naložení na dopravní prostředek.</t>
  </si>
  <si>
    <t>svahování za korunou zdi</t>
  </si>
  <si>
    <t>200*3</t>
  </si>
  <si>
    <t>734774118</t>
  </si>
  <si>
    <t>ZřiTra*0,5*0,5*1,7</t>
  </si>
  <si>
    <t>-1529969666</t>
  </si>
  <si>
    <t>1959224947</t>
  </si>
  <si>
    <t>1807392461</t>
  </si>
  <si>
    <t>5964103135</t>
  </si>
  <si>
    <t>Drenážní plastové díly poklop šachty plastový D 400</t>
  </si>
  <si>
    <t>-1801716597</t>
  </si>
  <si>
    <t>928493899</t>
  </si>
  <si>
    <t>1698644476</t>
  </si>
  <si>
    <t>(ZříTZZ4)/0,3</t>
  </si>
  <si>
    <t>-1437395031</t>
  </si>
  <si>
    <t>ZříTZZ4/0,4</t>
  </si>
  <si>
    <t>838311432</t>
  </si>
  <si>
    <t>podkladní beton</t>
  </si>
  <si>
    <t>0,1*0 + ZříTZZ4*0,1</t>
  </si>
  <si>
    <t>monolitický výtokový objekt trativodného potrubí</t>
  </si>
  <si>
    <t>960772997</t>
  </si>
  <si>
    <t>ZřiTra*2*(0,6*0,6)</t>
  </si>
  <si>
    <t>180396725</t>
  </si>
  <si>
    <t>Poznámka k souboru cen:_x000d_
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</si>
  <si>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dovoz materiálu</t>
  </si>
  <si>
    <t>beton*2,5</t>
  </si>
  <si>
    <t>TěžZem*1,9</t>
  </si>
  <si>
    <t>507519315</t>
  </si>
  <si>
    <t>ŠD16X32*9</t>
  </si>
  <si>
    <t>beton*2,5*2</t>
  </si>
  <si>
    <t>TěžZem*1,9*4</t>
  </si>
  <si>
    <t>726670985</t>
  </si>
  <si>
    <t>ZatTvár*0,025</t>
  </si>
  <si>
    <t>-450609834</t>
  </si>
  <si>
    <t>TZZ4a*0,044*7</t>
  </si>
  <si>
    <t>ZatTvár*0,025*4</t>
  </si>
  <si>
    <t>5*7</t>
  </si>
  <si>
    <t>-794288401</t>
  </si>
  <si>
    <t>Poznámka k souboru cen:_x000d_
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</si>
  <si>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SO840.00.01 - Náhradní výsadba</t>
  </si>
  <si>
    <t>D1 - Povrchové úpravy terénu (i vegetační)</t>
  </si>
  <si>
    <t>D1</t>
  </si>
  <si>
    <t>Povrchové úpravy terénu (i vegetační)</t>
  </si>
  <si>
    <t>R184B13</t>
  </si>
  <si>
    <t>VYSAZOVÁNÍ STROMŮ LISTNATÝCH S BALEM OBVOD KMENE DO 12CM, PODCHOZÍ VÝŠ MIN 2,2M</t>
  </si>
  <si>
    <t>-1970324070</t>
  </si>
  <si>
    <t>18600</t>
  </si>
  <si>
    <t>ZALÉVÁNÍ VODOU</t>
  </si>
  <si>
    <t>OTSKP 2025</t>
  </si>
  <si>
    <t>-477732097</t>
  </si>
  <si>
    <t>18461</t>
  </si>
  <si>
    <t>MULČOVÁNÍ</t>
  </si>
  <si>
    <t>67206081</t>
  </si>
  <si>
    <t>18462</t>
  </si>
  <si>
    <t>OŠETŘENÍ MULČOVÁNÍ</t>
  </si>
  <si>
    <t>-810093800</t>
  </si>
  <si>
    <t>18472</t>
  </si>
  <si>
    <t>OŠETŘENÍ DŘEVIN SOLITERNÍCH</t>
  </si>
  <si>
    <t>-546954363</t>
  </si>
  <si>
    <t>R184B130</t>
  </si>
  <si>
    <t>STROM LISTNATÝ S BALEM OBVOD KMENE DO 12CM, PODCHOZÍ VÝŠ MIN 2,2M</t>
  </si>
  <si>
    <t>-1616243796</t>
  </si>
  <si>
    <t>R184B14</t>
  </si>
  <si>
    <t>VYSAZOVÁNÍ STROMŮ LISTNATÝCH S BALEM OBVOD KMENE DO 14CM, PODCHOZÍ VÝŠ MIN 2,2M</t>
  </si>
  <si>
    <t>2041733454</t>
  </si>
  <si>
    <t>907417166</t>
  </si>
  <si>
    <t>-1041605603</t>
  </si>
  <si>
    <t>508065653</t>
  </si>
  <si>
    <t>-1726458452</t>
  </si>
  <si>
    <t>R184B140</t>
  </si>
  <si>
    <t>STROM LISTNATÝ S BALEM OBVOD KMENE DO 14CM, PODCHOZÍ VÝŠ MIN 2,2M</t>
  </si>
  <si>
    <t>-1608689632</t>
  </si>
  <si>
    <t>R184B15</t>
  </si>
  <si>
    <t>VYSAZOVÁNÍ STROMŮ LISTNATÝCH S BALEM OBVOD KMENE DO 16CM, PODCHOZÍ VÝŠ MIN 2,4M</t>
  </si>
  <si>
    <t>-318774934</t>
  </si>
  <si>
    <t>1312999316</t>
  </si>
  <si>
    <t>477564280</t>
  </si>
  <si>
    <t>-1786297439</t>
  </si>
  <si>
    <t>1745032111</t>
  </si>
  <si>
    <t>R184B150</t>
  </si>
  <si>
    <t>521473624</t>
  </si>
  <si>
    <t>R184A1</t>
  </si>
  <si>
    <t>VYSAZOVÁNÍ KEŘŮ LISTNATÝCH S BALEM VČETNĚ VÝKOPU JAMKY</t>
  </si>
  <si>
    <t>-595951548</t>
  </si>
  <si>
    <t>18311</t>
  </si>
  <si>
    <t>ZALOŽENÍ ZÁHONU PRO VÝSADBU</t>
  </si>
  <si>
    <t>496890837</t>
  </si>
  <si>
    <t>-1601472304</t>
  </si>
  <si>
    <t>2138006299</t>
  </si>
  <si>
    <t>1707085959</t>
  </si>
  <si>
    <t>18471</t>
  </si>
  <si>
    <t>OŠETŘENÍ DŘEVIN VE SKUPINÁCH</t>
  </si>
  <si>
    <t>-1906638839</t>
  </si>
  <si>
    <t>R184A10</t>
  </si>
  <si>
    <t>KEŘE LISTNATÉ S BALEM VELIKOST 80/100</t>
  </si>
  <si>
    <t>314372491</t>
  </si>
  <si>
    <t>R184D16</t>
  </si>
  <si>
    <t>VYSAZOVÁNÍ STROMŮ JEHLIČNATÝCH S BALEM VÝŠKY KMENE PŘES 1,75M</t>
  </si>
  <si>
    <t>-1963964712</t>
  </si>
  <si>
    <t>-1739062466</t>
  </si>
  <si>
    <t>1534207297</t>
  </si>
  <si>
    <t>1828835141</t>
  </si>
  <si>
    <t>985014106</t>
  </si>
  <si>
    <t>R184D160</t>
  </si>
  <si>
    <t>STROM JEHLIČNATÝ S BALEM VÝŠKY KMENE PŘES 1,75M</t>
  </si>
  <si>
    <t>-800064399</t>
  </si>
  <si>
    <t>2050411845</t>
  </si>
  <si>
    <t>1161349740</t>
  </si>
  <si>
    <t>-141225155</t>
  </si>
  <si>
    <t>-1118810268</t>
  </si>
  <si>
    <t>1601622515</t>
  </si>
  <si>
    <t>1980427777</t>
  </si>
  <si>
    <t>184A1</t>
  </si>
  <si>
    <t>-497763631</t>
  </si>
  <si>
    <t>1526465651</t>
  </si>
  <si>
    <t>-2034928939</t>
  </si>
  <si>
    <t>-1620861092</t>
  </si>
  <si>
    <t>1127204044</t>
  </si>
  <si>
    <t>1938641311</t>
  </si>
  <si>
    <t>SO820.00.01 - Kácení zeleně</t>
  </si>
  <si>
    <t>D1 - Zemní práce</t>
  </si>
  <si>
    <t>11120R</t>
  </si>
  <si>
    <t>ODSTRANĚNÍ KŘOVIN S ODSTRANĚNÍM PAŘEZŮ</t>
  </si>
  <si>
    <t>2067106676</t>
  </si>
  <si>
    <t>ODSTRANĚNÍ KŘOVIN</t>
  </si>
  <si>
    <t>11204</t>
  </si>
  <si>
    <t>KÁCENÍ STROMŮ D KMENE DO 0,3M S ODSTRANĚNÍM PAŘEZŮ</t>
  </si>
  <si>
    <t>976859141</t>
  </si>
  <si>
    <t>11201</t>
  </si>
  <si>
    <t>KÁCENÍ STROMŮ D KMENE DO 0,5M S ODSTRANĚNÍM PAŘEZŮ</t>
  </si>
  <si>
    <t>-1888252092</t>
  </si>
  <si>
    <t>11202</t>
  </si>
  <si>
    <t>KÁCENÍ STROMŮ D KMENE DO 0,9M S ODSTRANĚNÍM PAŘEZŮ</t>
  </si>
  <si>
    <t>-2005338562</t>
  </si>
  <si>
    <t>R015160</t>
  </si>
  <si>
    <t>POPLATKY ZA LIKVIDACI ODPADŮ NEKONTAMINOVANÝCH VČETNĚ DOPRAVY NA SKLÁDKU A VEŠKERÉ MANIPULACE- 02 01 03 SMÝCENÉ STROMY A KEŘE</t>
  </si>
  <si>
    <t>-948609478</t>
  </si>
  <si>
    <t>VON-K - Vedlejší a ostatní náklady - část kolejového svršku a spodku</t>
  </si>
  <si>
    <t>VRN - Vedlejší rozpočtové náklady</t>
  </si>
  <si>
    <t>VRN</t>
  </si>
  <si>
    <t>Vedlejší rozpočtové náklady</t>
  </si>
  <si>
    <t>021101021</t>
  </si>
  <si>
    <t>Průzkumné práce pro opravy Geotechnický průzkum doplňující</t>
  </si>
  <si>
    <t>soubor</t>
  </si>
  <si>
    <t>-1277485367</t>
  </si>
  <si>
    <t>Průzkumné práce pro opravy Geotechnický průzkum doplňující - průzkum stavu materiálu zárubní zdi v km 21,960 – 22,150 pro návrh optimálmálního postupu sanace</t>
  </si>
  <si>
    <t>prověření aktuálního stavu materiálu zárubní zdi v km 21,960 – 22,150 pro upřesnění rozsahu sanace</t>
  </si>
  <si>
    <t>021211001</t>
  </si>
  <si>
    <t>Průzkumné práce pro opravy Doplňující laboratorní rozbor kontaminace zeminy nebo kol. lože</t>
  </si>
  <si>
    <t>-1803624999</t>
  </si>
  <si>
    <t>Průzkumné práce pro opravy Doplňující laboratorní rozbor kontaminace zeminy nebo kol. lože - V ceně jsou započteny náklady na doplňující rozbor kameniva nebo KL pro objasnění kontaminace ropnými látkami akreditovanou laboratoří včetně vyhodnocení a předání zprávy o výsledku.</t>
  </si>
  <si>
    <t>022101001_R</t>
  </si>
  <si>
    <t>Geodetické práce Geodetické práce před opravou</t>
  </si>
  <si>
    <t>730792021</t>
  </si>
  <si>
    <t>022101011_R</t>
  </si>
  <si>
    <t>Geodetické práce Geodetické práce v průběhu opravy</t>
  </si>
  <si>
    <t>722259165</t>
  </si>
  <si>
    <t>022101021_R</t>
  </si>
  <si>
    <t>Geodetické práce Geodetické práce po ukončení opravy</t>
  </si>
  <si>
    <t>-272134130</t>
  </si>
  <si>
    <t>022111011</t>
  </si>
  <si>
    <t>Geodetické práce Měření prostorové polohy koleje zaměřením APK trať dvoukolejná</t>
  </si>
  <si>
    <t>-1739000043</t>
  </si>
  <si>
    <t>Geodetické práce Měření prostorové polohy koleje zaměřením APK trať dvoukolejná - V cenách jsou započteny náklady na geodetické kontinuální měření prostorové polohy koleje a vyhotovení dokumentace dle metodického pokynu M20/MP004. Cena je za jedno provedéné měření před, během, nebo po směrové a výškové úpravě (pokud není součástí prováděných prací). Jedná se o cenu za zaměření ve výluce koleje.</t>
  </si>
  <si>
    <t>zaměření před prací ASP</t>
  </si>
  <si>
    <t>14,5</t>
  </si>
  <si>
    <t>zaměření před prací ASP - následné podbití + návrh APK</t>
  </si>
  <si>
    <t>022121001_R</t>
  </si>
  <si>
    <t>Geodetické práce Diagnostika technické infrastruktury Vytýčení trasy inženýrských sítí</t>
  </si>
  <si>
    <t>755943189</t>
  </si>
  <si>
    <t xml:space="preserve">Geodetické práce Diagnostika technické infrastruktury Vytýčení trasy inženýrských sítí - V sazbě jsou započteny náklady na vyhledání trasy detektorem, zaměření a zobrazení trasy a předání  výstupu zaměření. V sazbě nejsou obsaženy náklady na vytýčení sítí ve správě provozovatele.</t>
  </si>
  <si>
    <t>společné vytýčení sítí pro celou stavbu</t>
  </si>
  <si>
    <t>022131301</t>
  </si>
  <si>
    <t>Geodetické práce Zaměření ŽBP dvoukolejná trať</t>
  </si>
  <si>
    <t>2130575678</t>
  </si>
  <si>
    <t>Geodetické práce Zaměření ŽBP dvoukolejná trať - V ceně jsou zahrnuty náklady na geodetické zaměření železničního bodového pole v souladu s předpisem M20/MP007. Provádí se na ŽBP, kde kontrola ŽBP není dostačující.</t>
  </si>
  <si>
    <t>zaměření ŽBP + podklady pro doměrky staničníků</t>
  </si>
  <si>
    <t>34,1 - 20,0</t>
  </si>
  <si>
    <t>023131001_R</t>
  </si>
  <si>
    <t>Projektové práce Dokumentace skutečného provedení železničního svršku a spodku</t>
  </si>
  <si>
    <t>-74641173</t>
  </si>
  <si>
    <t>Projektové práce Dokumentace skutečného provedení železničního svršku a spodku - V sazbě jsou obsaženy náklady na zaměření a vyhotovení dokumentace skutečného provedení pro účely kolaudace žel. svršku a spodku dle vyhlášky č. 499/2006 Sb., a vyhlášky č. 31/1995 Sb. včetně zpracování dat v digitální podobě v otevřené formě a její předání objednateli</t>
  </si>
  <si>
    <t>Poznámka k položce:_x000d_
Součástí položky jsou:_x000d_
- Dokumentace skutečného provedení - železniční svršek a spodek</t>
  </si>
  <si>
    <t>023131011_R</t>
  </si>
  <si>
    <t>Projektové práce Dokumentace skutečného provedení zabezpečovacích, sdělovacích, elektrických zařízení</t>
  </si>
  <si>
    <t>-246682422</t>
  </si>
  <si>
    <t>Projektové práce Dokumentace skutečného provedení zabezpečovacích, sdělovacích, elektrických zařízení - V sazbě jsou obsaženy náklady na zaměření a vyhotovení dokumentace skutečného provedení elektrických zařízení dle vyhlášky 146/2008 Sb. včetně zpracování dat v digitální podobě v otevřené formě a její předání objednateli</t>
  </si>
  <si>
    <t xml:space="preserve">Poznámka k položce:_x000d_
Součástí položky jsou:_x000d_
- Dokumentace skutečného provedení - zařízení elektro, přeložky 6 kV_x000d_
</t>
  </si>
  <si>
    <t>024101301_R</t>
  </si>
  <si>
    <t>Inženýrská činnost posudky (např. statické aj.) a dozory</t>
  </si>
  <si>
    <t>1368478206</t>
  </si>
  <si>
    <t xml:space="preserve">Poznámka k položce:_x000d_
Součástí položky jsou:_x000d_
- Doplňující ornitologický průzkum_x000d_
_x000d_
- Posouzení interoberability pro SO želeniřníko svršku a spodku - tzn.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Položka zahrnuje  všechny nezbytné práce, náklady a zařízení  včetně  všech doprav a pomocného materiálu nutných  pro uskutečnění dané činnosti. _x000d_
_x000d_
- Revizní zpráva, technická prohlídka a zkouška UTZ, oprava stávajícího Průkazu způsobilosti pro vedení 6kV_x000d_
_x000d_
- Závěrečná zpráva o odpadech</t>
  </si>
  <si>
    <t>031101041_R</t>
  </si>
  <si>
    <t>Zařízení a vybavení staveniště vyjma dále jmenované práce včetně opatření na ochranu sousedních pozemků, informační tabule, dopravního značení na staveništi aj. při velikosti nákladů přes 20 mil. Kč</t>
  </si>
  <si>
    <t>-240403179</t>
  </si>
  <si>
    <t>Zařízení a vybavení staveniště vyjma dále jmenované práce včetně opatření na ochranu sousedních pozemků, informační tabule, pronájem pozemků, dopravního značení na staveništi aj. při velikosti nákladů přes 20 mil. Kč</t>
  </si>
  <si>
    <t>Poznámka k položce:_x000d_
společně pro celou stavbu vyjma záborů pozemků pro mostní objekty a propustky</t>
  </si>
  <si>
    <t>032104001_R</t>
  </si>
  <si>
    <t>Územní vlivy práce na těžce přístupných místech</t>
  </si>
  <si>
    <t>-448794990</t>
  </si>
  <si>
    <t>Územní vlivy práce na těžce přístupných místech - zřízení přístupových cest včetně provizorních přemostění a jejich následná likvidace.</t>
  </si>
  <si>
    <t>033131001</t>
  </si>
  <si>
    <t>Provozní vlivy Organizační zajištění prací při zřizování a udržování BK kolejí a výhybek</t>
  </si>
  <si>
    <t>-379458278</t>
  </si>
  <si>
    <t>Provozní vlivy Organizační zajištění prací při zřizování a udržování BK kolejí a výhybek - Organizační zajištění prací při zřizování a udržování bezstykové koleje podle př. S3/2, zejména technologická příprava pořízení schématu a projednání postupu, kontrola připravenosti a řízení postupu prací, předání prací a dokladů objednateli.</t>
  </si>
  <si>
    <t>034111001</t>
  </si>
  <si>
    <t>Další náklady na pracovníky Zákonné příplatky ke mzdě za práci o sobotách, nedělích a státem uznaných svátcích</t>
  </si>
  <si>
    <t>Kč/hod</t>
  </si>
  <si>
    <t>-467902614</t>
  </si>
  <si>
    <t>023121001_R</t>
  </si>
  <si>
    <t>Projektové práce Projektová dokumentace - přípravné práce Zjednodušený projekt</t>
  </si>
  <si>
    <t>-489685653</t>
  </si>
  <si>
    <t xml:space="preserve">Projektové práce Projektová dokumentace - přípravné práce Zjednodušený projekt  - V ceně jsou započteny náklady na vyhotovení projektové dokumentace podle požadavku objednatele</t>
  </si>
  <si>
    <t>provedení zaměření a vypracování jednoduché výrobní dokumentace mostnic u mostu v ev. km 25,938</t>
  </si>
  <si>
    <t>provedení grafického návrhu orientačního systému v zastávkách Lužná u Vsetína a Leskovec</t>
  </si>
  <si>
    <t>výrobní dokumentace nového zábradlí pro zastávky Lužná u Vsetína a Leskovec</t>
  </si>
  <si>
    <t>projekt pro přeložky kabelu 6 kV</t>
  </si>
  <si>
    <t>projekt úprav kabelových rozvodů NN a venkovního osvětlení zast. Lužná u Vsetína</t>
  </si>
  <si>
    <t>VON-M - Vedlejší a ostatní náklady - část mosty a propustky</t>
  </si>
  <si>
    <t xml:space="preserve">    VRN1 - Průzkumné, geodetické a projektové práce</t>
  </si>
  <si>
    <t xml:space="preserve">    VRN4 - Inženýrská činnost</t>
  </si>
  <si>
    <t xml:space="preserve">    VRN6 - Územní vlivy</t>
  </si>
  <si>
    <t xml:space="preserve">    VRN7 - Provozní vlivy</t>
  </si>
  <si>
    <t>VRN1</t>
  </si>
  <si>
    <t>Průzkumné, geodetické a projektové práce</t>
  </si>
  <si>
    <t>012203000_R</t>
  </si>
  <si>
    <t>Zeměměřičské práce před výstavbou</t>
  </si>
  <si>
    <t>-651433212</t>
  </si>
  <si>
    <t>Poznámka k položce:_x000d_
jedná se o vytýčení hranic pozemků, výšková měření, zaměření stávajícího objektu, popřípadě další.</t>
  </si>
  <si>
    <t>"SO 141.11.01 - most v km 21,684"1</t>
  </si>
  <si>
    <t>"SO 141.11.02 - most v km 22,399"1</t>
  </si>
  <si>
    <t>"SO 141.11.03 - most v km 22,791"1</t>
  </si>
  <si>
    <t>"SO 141.13.02 - most v km 30,084"1</t>
  </si>
  <si>
    <t>"SO 141.13.03 - most v km 30,324"1</t>
  </si>
  <si>
    <t>"SO 141.13.04 - most v km 32,469"1</t>
  </si>
  <si>
    <t xml:space="preserve">"SO 142.11.01 - propustek  v km 23,122"1</t>
  </si>
  <si>
    <t>"SO 142.11.02 - propustekt v km 24,095"1</t>
  </si>
  <si>
    <t xml:space="preserve">"SO 142.11.03 - propustek  v km 27,621"1</t>
  </si>
  <si>
    <t>"SO 142.11.04 - propustekt v km 27,909"1</t>
  </si>
  <si>
    <t xml:space="preserve">"SO 142.13.01 - propustek  v km 30,751"1</t>
  </si>
  <si>
    <t>"SO 142.13.02 - propustekt v km 30,994"1</t>
  </si>
  <si>
    <t>"SO 141.11.04 - most v kn 27,354"1</t>
  </si>
  <si>
    <t>"SO 141.13.01. - most v km 29,724"1</t>
  </si>
  <si>
    <t>012303000_R</t>
  </si>
  <si>
    <t>Zeměměřičské práce při provádění stavby</t>
  </si>
  <si>
    <t>-441688720</t>
  </si>
  <si>
    <t>Poznámka k položce:_x000d_
jedná se o výšková měření, případně další</t>
  </si>
  <si>
    <t>012403000_R</t>
  </si>
  <si>
    <t>Zeměměřičské práce po výstavbě</t>
  </si>
  <si>
    <t>obj=1GP</t>
  </si>
  <si>
    <t>147656023</t>
  </si>
  <si>
    <t xml:space="preserve">Poznámka k položce:_x000d_
jedná se zaměření skutečného provedení stavby, kontrolní měření provedeného objektu, případně další. </t>
  </si>
  <si>
    <t>012414000_R</t>
  </si>
  <si>
    <t>Geometrický plán</t>
  </si>
  <si>
    <t>objekt</t>
  </si>
  <si>
    <t>1024</t>
  </si>
  <si>
    <t>-195114932</t>
  </si>
  <si>
    <t>013244000_R</t>
  </si>
  <si>
    <t>Dokumentace pro provádění stavby</t>
  </si>
  <si>
    <t>-1780061891</t>
  </si>
  <si>
    <t xml:space="preserve">dílenská dokumentace pro výrobu ocelových tuhých vložek nosných konstrukcí se zabetonovanými ocelový ocelovými nosníky - mosty ev. km 30,084 a 32,469 </t>
  </si>
  <si>
    <t>013254000_R</t>
  </si>
  <si>
    <t>Dokumentace skutečného provedení stavby</t>
  </si>
  <si>
    <t>obj=1DSPS</t>
  </si>
  <si>
    <t>2085149927</t>
  </si>
  <si>
    <t>Poznámka k položce:_x000d_
DSPS 2 x listnná podoba, elektronická podoba 1 x uzevřená, 1 x otevřená podoba (viz. požadavky v ZTP ).</t>
  </si>
  <si>
    <t>013303000_R</t>
  </si>
  <si>
    <t>Náklady na ocenění stavby</t>
  </si>
  <si>
    <t>1759892493</t>
  </si>
  <si>
    <t>položka obsahuje zpracování:
- prohlášení o ověření subystému (Interoperabilita) pro SO mostů a propustků
- osvědčení o bezpečnosti - stavba"</t>
  </si>
  <si>
    <t xml:space="preserve">Poznámka k položce:_x000d_
součástí položky jsou:_x000d_
- Položka zahrnuje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  _x000d_
Položka zahrnuje  všechny nezbytné práce, náklady a zařízení  včetně  všech doprav a pomocného materiálu nutných  pro uskutečnění dané činnosti._x000d_
_x000d_
-  Dále pak zahrnuje veškeré činnosti nezbytné k zajištění vydání zprávy o posouzení bezpečnosti dle prováděcího nařízení Komise (EU) č. 402/2013 ze dne 30. dubna 2013 o společné bezpečnostní metodě pro hodnocení a posuzování rizik a požadavky Drážního úřadu.  _x000d_
</t>
  </si>
  <si>
    <t>VRN4</t>
  </si>
  <si>
    <t>Inženýrská činnost</t>
  </si>
  <si>
    <t>043154000_R</t>
  </si>
  <si>
    <t>Zkoušky hutnící</t>
  </si>
  <si>
    <t>zkouška</t>
  </si>
  <si>
    <t>192933667</t>
  </si>
  <si>
    <t>Poznámka k položce:_x000d_
statická zkouška hutnění, cena za provedení jedné statické zkoušky včetně dodání protokolu o zkoušce."""</t>
  </si>
  <si>
    <t>statická zkouška únosnosti základové spáry, pláně žel. spodku přepolí most. obj.</t>
  </si>
  <si>
    <t>"SO 141.11.01 - most v km 21,684"3+3</t>
  </si>
  <si>
    <t>"SO 141.11.02 - most v km 22,399"3+3</t>
  </si>
  <si>
    <t>"SO 141.11.03 - most v km 22,791"3+3</t>
  </si>
  <si>
    <t>"SO 141.13.02 - most v km 30,084"3+3</t>
  </si>
  <si>
    <t>"SO 141.13.03 - most v km 30,324"3+3</t>
  </si>
  <si>
    <t>"SO 141.13.04 - most v km 32,469"3+3</t>
  </si>
  <si>
    <t xml:space="preserve">"SO 142.11.01 - propustek  v km 23,122"3+3</t>
  </si>
  <si>
    <t>"SO 142.11.02 - propustekt v km 24,095"3+3</t>
  </si>
  <si>
    <t xml:space="preserve">"SO 142.11.03 - propustek  v km 27,621"3+3</t>
  </si>
  <si>
    <t>"SO 142.11.04 - propustekt v km 27,909"3+3</t>
  </si>
  <si>
    <t xml:space="preserve">"SO 142.13.01 - propustek  v km 30,751"3+3</t>
  </si>
  <si>
    <t>"SO 142.13.02 - propustekt v km 30,994"3+3</t>
  </si>
  <si>
    <t>"SO 141.11.04 - most v kn 27,354"3+3</t>
  </si>
  <si>
    <t>"SO 141.13.01. - most v km 29,724"3+3</t>
  </si>
  <si>
    <t>049203000_R</t>
  </si>
  <si>
    <t>Náklady stanovené zvláštními předpisy</t>
  </si>
  <si>
    <t>-686361978</t>
  </si>
  <si>
    <t>Poznámka k položce:_x000d_
 Náklady související s vyhotovením a schválením havarijního a povodňového plánu stavby."</t>
  </si>
  <si>
    <t>havarijní plán</t>
  </si>
  <si>
    <t>"km 22,791"1</t>
  </si>
  <si>
    <t>"km 30,084"1</t>
  </si>
  <si>
    <t>VRN6</t>
  </si>
  <si>
    <t>Územní vlivy</t>
  </si>
  <si>
    <t>062002000_R</t>
  </si>
  <si>
    <t>Ztížené dopravní podmínky</t>
  </si>
  <si>
    <t>-1504191367</t>
  </si>
  <si>
    <t>065103000_R</t>
  </si>
  <si>
    <t>Mimostaveništní doprava materiálů a výrobků</t>
  </si>
  <si>
    <t>1723292450</t>
  </si>
  <si>
    <t>065103000_R1</t>
  </si>
  <si>
    <t>-1292515360</t>
  </si>
  <si>
    <t>VRN7</t>
  </si>
  <si>
    <t>Provozní vlivy</t>
  </si>
  <si>
    <t>072002000_R.1</t>
  </si>
  <si>
    <t>Silniční provoz</t>
  </si>
  <si>
    <t>184843697</t>
  </si>
  <si>
    <t>Silniční provoz - pronájem světelné signalizace</t>
  </si>
  <si>
    <t>Poznámka k položce:_x000d_
Poznámka k položce: pronájem světelné signalizace za účelem zajištění částečné uzavírky pozemní komunikace.</t>
  </si>
  <si>
    <t>072203000_R</t>
  </si>
  <si>
    <t>Silniční provoz - zajištění DIO (dopravní značení)</t>
  </si>
  <si>
    <t>-1829380502</t>
  </si>
  <si>
    <t>SEZNAM FIGUR</t>
  </si>
  <si>
    <t>Výměra</t>
  </si>
  <si>
    <t>Použití figury:</t>
  </si>
  <si>
    <t>odpad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</si>
</sst>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3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9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32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4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0" xfId="0" applyFont="1" applyAlignment="1" applyProtection="1">
      <alignment vertical="center" wrapText="1"/>
    </xf>
    <xf numFmtId="0" fontId="40" fillId="0" borderId="22" xfId="0" applyFont="1" applyBorder="1" applyAlignment="1" applyProtection="1">
      <alignment horizontal="center" vertical="center"/>
    </xf>
    <xf numFmtId="49" fontId="40" fillId="0" borderId="22" xfId="0" applyNumberFormat="1" applyFont="1" applyBorder="1" applyAlignment="1" applyProtection="1">
      <alignment horizontal="left" vertical="center" wrapText="1"/>
    </xf>
    <xf numFmtId="0" fontId="40" fillId="0" borderId="22" xfId="0" applyFont="1" applyBorder="1" applyAlignment="1" applyProtection="1">
      <alignment horizontal="left" vertical="center" wrapText="1"/>
    </xf>
    <xf numFmtId="0" fontId="40" fillId="0" borderId="22" xfId="0" applyFont="1" applyBorder="1" applyAlignment="1" applyProtection="1">
      <alignment horizontal="center" vertical="center" wrapText="1"/>
    </xf>
    <xf numFmtId="167" fontId="40" fillId="0" borderId="22" xfId="0" applyNumberFormat="1" applyFont="1" applyBorder="1" applyAlignment="1" applyProtection="1">
      <alignment vertical="center"/>
    </xf>
    <xf numFmtId="4" fontId="40" fillId="2" borderId="22" xfId="0" applyNumberFormat="1" applyFont="1" applyFill="1" applyBorder="1" applyAlignment="1" applyProtection="1">
      <alignment vertical="center"/>
      <protection locked="0"/>
    </xf>
    <xf numFmtId="4" fontId="40" fillId="0" borderId="22" xfId="0" applyNumberFormat="1" applyFont="1" applyBorder="1" applyAlignment="1" applyProtection="1">
      <alignment vertical="center"/>
    </xf>
    <xf numFmtId="0" fontId="41" fillId="0" borderId="3" xfId="0" applyFont="1" applyBorder="1" applyAlignment="1">
      <alignment vertical="center"/>
    </xf>
    <xf numFmtId="0" fontId="40" fillId="2" borderId="14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42" fillId="0" borderId="0" xfId="0" applyFont="1" applyAlignment="1" applyProtection="1">
      <alignment horizontal="left" vertical="center"/>
    </xf>
    <xf numFmtId="0" fontId="43" fillId="0" borderId="0" xfId="1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32" fillId="0" borderId="0" xfId="0" applyFont="1" applyAlignment="1">
      <alignment horizontal="left" vertical="center" wrapText="1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3" fillId="0" borderId="3" xfId="0" applyFont="1" applyBorder="1" applyAlignment="1" applyProtection="1"/>
    <xf numFmtId="0" fontId="13" fillId="0" borderId="0" xfId="0" applyFont="1" applyAlignment="1" applyProtection="1"/>
    <xf numFmtId="0" fontId="13" fillId="0" borderId="0" xfId="0" applyFont="1" applyAlignment="1" applyProtection="1">
      <alignment horizontal="left"/>
    </xf>
    <xf numFmtId="0" fontId="13" fillId="0" borderId="0" xfId="0" applyFont="1" applyAlignment="1" applyProtection="1">
      <protection locked="0"/>
    </xf>
    <xf numFmtId="4" fontId="13" fillId="0" borderId="0" xfId="0" applyNumberFormat="1" applyFont="1" applyAlignment="1" applyProtection="1"/>
    <xf numFmtId="0" fontId="13" fillId="0" borderId="3" xfId="0" applyFont="1" applyBorder="1" applyAlignment="1"/>
    <xf numFmtId="0" fontId="13" fillId="0" borderId="14" xfId="0" applyFont="1" applyBorder="1" applyAlignment="1" applyProtection="1"/>
    <xf numFmtId="0" fontId="13" fillId="0" borderId="0" xfId="0" applyFont="1" applyBorder="1" applyAlignment="1" applyProtection="1"/>
    <xf numFmtId="166" fontId="13" fillId="0" borderId="0" xfId="0" applyNumberFormat="1" applyFont="1" applyBorder="1" applyAlignment="1" applyProtection="1"/>
    <xf numFmtId="166" fontId="13" fillId="0" borderId="15" xfId="0" applyNumberFormat="1" applyFont="1" applyBorder="1" applyAlignment="1" applyProtection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4" fillId="0" borderId="16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left" vertical="center"/>
    </xf>
    <xf numFmtId="167" fontId="44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styles" Target="styles.xml" /><Relationship Id="rId34" Type="http://schemas.openxmlformats.org/officeDocument/2006/relationships/theme" Target="theme/theme1.xml" /><Relationship Id="rId35" Type="http://schemas.openxmlformats.org/officeDocument/2006/relationships/calcChain" Target="calcChain.xml" /><Relationship Id="rId3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image" Target="../media/image28.png" /><Relationship Id="rId2" Type="http://schemas.openxmlformats.org/officeDocument/2006/relationships/image" Target="../media/image29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image" Target="../media/image31.png" /><Relationship Id="rId2" Type="http://schemas.openxmlformats.org/officeDocument/2006/relationships/image" Target="../media/image3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image" Target="../media/image34.png" /><Relationship Id="rId2" Type="http://schemas.openxmlformats.org/officeDocument/2006/relationships/image" Target="../media/image35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image" Target="../media/image37.png" /><Relationship Id="rId2" Type="http://schemas.openxmlformats.org/officeDocument/2006/relationships/image" Target="../media/image38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image" Target="../media/image40.png" /><Relationship Id="rId2" Type="http://schemas.openxmlformats.org/officeDocument/2006/relationships/image" Target="../media/image41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image" Target="../media/image43.png" /><Relationship Id="rId2" Type="http://schemas.openxmlformats.org/officeDocument/2006/relationships/image" Target="../media/image44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image" Target="../media/image46.png" /><Relationship Id="rId2" Type="http://schemas.openxmlformats.org/officeDocument/2006/relationships/image" Target="../media/image47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image" Target="../media/image49.png" /><Relationship Id="rId2" Type="http://schemas.openxmlformats.org/officeDocument/2006/relationships/image" Target="../media/image50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image" Target="../media/image52.png" /><Relationship Id="rId2" Type="http://schemas.openxmlformats.org/officeDocument/2006/relationships/image" Target="../media/image53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image" Target="../media/image55.png" /><Relationship Id="rId2" Type="http://schemas.openxmlformats.org/officeDocument/2006/relationships/image" Target="../media/image56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png" /><Relationship Id="rId2" Type="http://schemas.openxmlformats.org/officeDocument/2006/relationships/image" Target="../media/image5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image" Target="../media/image58.png" /><Relationship Id="rId2" Type="http://schemas.openxmlformats.org/officeDocument/2006/relationships/image" Target="../media/image59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image" Target="../media/image61.png" /><Relationship Id="rId2" Type="http://schemas.openxmlformats.org/officeDocument/2006/relationships/image" Target="../media/image6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image" Target="../media/image64.png" /><Relationship Id="rId2" Type="http://schemas.openxmlformats.org/officeDocument/2006/relationships/image" Target="../media/image65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image" Target="../media/image67.png" /><Relationship Id="rId2" Type="http://schemas.openxmlformats.org/officeDocument/2006/relationships/image" Target="../media/image68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image" Target="../media/image70.png" /><Relationship Id="rId2" Type="http://schemas.openxmlformats.org/officeDocument/2006/relationships/image" Target="../media/image71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image" Target="../media/image73.png" /><Relationship Id="rId2" Type="http://schemas.openxmlformats.org/officeDocument/2006/relationships/image" Target="../media/image74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image" Target="../media/image76.png" /><Relationship Id="rId2" Type="http://schemas.openxmlformats.org/officeDocument/2006/relationships/image" Target="../media/image77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image" Target="../media/image79.png" /><Relationship Id="rId2" Type="http://schemas.openxmlformats.org/officeDocument/2006/relationships/image" Target="../media/image80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image" Target="../media/image82.png" /><Relationship Id="rId2" Type="http://schemas.openxmlformats.org/officeDocument/2006/relationships/image" Target="../media/image83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image" Target="../media/image85.png" /><Relationship Id="rId2" Type="http://schemas.openxmlformats.org/officeDocument/2006/relationships/image" Target="../media/image86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7.png" /><Relationship Id="rId2" Type="http://schemas.openxmlformats.org/officeDocument/2006/relationships/image" Target="../media/image8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image" Target="../media/image88.png" /><Relationship Id="rId2" Type="http://schemas.openxmlformats.org/officeDocument/2006/relationships/image" Target="../media/image89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31.xml.rels>&#65279;<?xml version="1.0" encoding="utf-8"?><Relationships xmlns="http://schemas.openxmlformats.org/package/2006/relationships"><Relationship Id="rId1" Type="http://schemas.openxmlformats.org/officeDocument/2006/relationships/image" Target="../media/image91.png" /><Relationship Id="rId2" Type="http://schemas.openxmlformats.org/officeDocument/2006/relationships/image" Target="../media/image92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3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3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0.png" /><Relationship Id="rId2" Type="http://schemas.openxmlformats.org/officeDocument/2006/relationships/image" Target="../media/image11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3.png" /><Relationship Id="rId2" Type="http://schemas.openxmlformats.org/officeDocument/2006/relationships/image" Target="../media/image14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16.png" /><Relationship Id="rId2" Type="http://schemas.openxmlformats.org/officeDocument/2006/relationships/image" Target="../media/image17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image" Target="../media/image19.png" /><Relationship Id="rId2" Type="http://schemas.openxmlformats.org/officeDocument/2006/relationships/image" Target="../media/image20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image" Target="../media/image22.png" /><Relationship Id="rId2" Type="http://schemas.openxmlformats.org/officeDocument/2006/relationships/image" Target="../media/image23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image" Target="../media/image25.png" /><Relationship Id="rId2" Type="http://schemas.openxmlformats.org/officeDocument/2006/relationships/image" Target="../media/image26.pn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43180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83</xdr:row>
      <xdr:rowOff>125095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118</xdr:row>
      <xdr:rowOff>0</xdr:rowOff>
    </xdr:from>
    <xdr:to>
      <xdr:col>9</xdr:col>
      <xdr:colOff>1215390</xdr:colOff>
      <xdr:row>120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113</xdr:row>
      <xdr:rowOff>0</xdr:rowOff>
    </xdr:from>
    <xdr:to>
      <xdr:col>9</xdr:col>
      <xdr:colOff>1215390</xdr:colOff>
      <xdr:row>115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114</xdr:row>
      <xdr:rowOff>0</xdr:rowOff>
    </xdr:from>
    <xdr:to>
      <xdr:col>9</xdr:col>
      <xdr:colOff>1215390</xdr:colOff>
      <xdr:row>116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115</xdr:row>
      <xdr:rowOff>0</xdr:rowOff>
    </xdr:from>
    <xdr:to>
      <xdr:col>9</xdr:col>
      <xdr:colOff>1215390</xdr:colOff>
      <xdr:row>117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117</xdr:row>
      <xdr:rowOff>0</xdr:rowOff>
    </xdr:from>
    <xdr:to>
      <xdr:col>9</xdr:col>
      <xdr:colOff>1215390</xdr:colOff>
      <xdr:row>119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118</xdr:row>
      <xdr:rowOff>0</xdr:rowOff>
    </xdr:from>
    <xdr:to>
      <xdr:col>9</xdr:col>
      <xdr:colOff>1215390</xdr:colOff>
      <xdr:row>120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109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111</xdr:row>
      <xdr:rowOff>0</xdr:rowOff>
    </xdr:from>
    <xdr:to>
      <xdr:col>9</xdr:col>
      <xdr:colOff>1215390</xdr:colOff>
      <xdr:row>113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103</xdr:row>
      <xdr:rowOff>0</xdr:rowOff>
    </xdr:from>
    <xdr:to>
      <xdr:col>9</xdr:col>
      <xdr:colOff>1215390</xdr:colOff>
      <xdr:row>105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107</xdr:row>
      <xdr:rowOff>0</xdr:rowOff>
    </xdr:from>
    <xdr:to>
      <xdr:col>9</xdr:col>
      <xdr:colOff>1215390</xdr:colOff>
      <xdr:row>109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843915</xdr:colOff>
      <xdr:row>3</xdr:row>
      <xdr:rowOff>0</xdr:rowOff>
    </xdr:from>
    <xdr:to>
      <xdr:col>9</xdr:col>
      <xdr:colOff>1215390</xdr:colOff>
      <xdr:row>5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8</xdr:col>
      <xdr:colOff>843915</xdr:colOff>
      <xdr:row>106</xdr:row>
      <xdr:rowOff>0</xdr:rowOff>
    </xdr:from>
    <xdr:to>
      <xdr:col>9</xdr:col>
      <xdr:colOff>1215390</xdr:colOff>
      <xdr:row>108</xdr:row>
      <xdr:rowOff>68580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21151103" TargetMode="External" /><Relationship Id="rId2" Type="http://schemas.openxmlformats.org/officeDocument/2006/relationships/hyperlink" Target="https://podminky.urs.cz/item/CS_URS_2025_02/122252501" TargetMode="External" /><Relationship Id="rId3" Type="http://schemas.openxmlformats.org/officeDocument/2006/relationships/hyperlink" Target="https://podminky.urs.cz/item/CS_URS_2025_02/162751117" TargetMode="External" /><Relationship Id="rId4" Type="http://schemas.openxmlformats.org/officeDocument/2006/relationships/hyperlink" Target="https://podminky.urs.cz/item/CS_URS_2025_02/162751119" TargetMode="External" /><Relationship Id="rId5" Type="http://schemas.openxmlformats.org/officeDocument/2006/relationships/hyperlink" Target="https://podminky.urs.cz/item/CS_URS_2025_02/167151111" TargetMode="External" /><Relationship Id="rId6" Type="http://schemas.openxmlformats.org/officeDocument/2006/relationships/hyperlink" Target="https://podminky.urs.cz/item/CS_URS_2025_02/171151112" TargetMode="External" /><Relationship Id="rId7" Type="http://schemas.openxmlformats.org/officeDocument/2006/relationships/hyperlink" Target="https://podminky.urs.cz/item/CS_URS_2025_02/171201231" TargetMode="External" /><Relationship Id="rId8" Type="http://schemas.openxmlformats.org/officeDocument/2006/relationships/hyperlink" Target="https://podminky.urs.cz/item/CS_URS_2025_02/171251201" TargetMode="External" /><Relationship Id="rId9" Type="http://schemas.openxmlformats.org/officeDocument/2006/relationships/hyperlink" Target="https://podminky.urs.cz/item/CS_URS_2025_02/181451312" TargetMode="External" /><Relationship Id="rId10" Type="http://schemas.openxmlformats.org/officeDocument/2006/relationships/hyperlink" Target="https://podminky.urs.cz/item/CS_URS_2025_02/182151111" TargetMode="External" /><Relationship Id="rId11" Type="http://schemas.openxmlformats.org/officeDocument/2006/relationships/hyperlink" Target="https://podminky.urs.cz/item/CS_URS_2025_02/182351023" TargetMode="External" /><Relationship Id="rId12" Type="http://schemas.openxmlformats.org/officeDocument/2006/relationships/hyperlink" Target="https://podminky.urs.cz/item/CS_URS_2025_02/213211121" TargetMode="External" /><Relationship Id="rId13" Type="http://schemas.openxmlformats.org/officeDocument/2006/relationships/hyperlink" Target="https://podminky.urs.cz/item/CS_URS_2025_02/221213131" TargetMode="External" /><Relationship Id="rId14" Type="http://schemas.openxmlformats.org/officeDocument/2006/relationships/hyperlink" Target="https://podminky.urs.cz/item/CS_URS_2025_02/273361412" TargetMode="External" /><Relationship Id="rId15" Type="http://schemas.openxmlformats.org/officeDocument/2006/relationships/hyperlink" Target="https://podminky.urs.cz/item/CS_URS_2025_02/274311127" TargetMode="External" /><Relationship Id="rId16" Type="http://schemas.openxmlformats.org/officeDocument/2006/relationships/hyperlink" Target="https://podminky.urs.cz/item/CS_URS_2025_02/274311191" TargetMode="External" /><Relationship Id="rId17" Type="http://schemas.openxmlformats.org/officeDocument/2006/relationships/hyperlink" Target="https://podminky.urs.cz/item/CS_URS_2025_02/281601111" TargetMode="External" /><Relationship Id="rId18" Type="http://schemas.openxmlformats.org/officeDocument/2006/relationships/hyperlink" Target="https://podminky.urs.cz/item/CS_URS_2025_02/317321118" TargetMode="External" /><Relationship Id="rId19" Type="http://schemas.openxmlformats.org/officeDocument/2006/relationships/hyperlink" Target="https://podminky.urs.cz/item/CS_URS_2025_02/317321191" TargetMode="External" /><Relationship Id="rId20" Type="http://schemas.openxmlformats.org/officeDocument/2006/relationships/hyperlink" Target="https://podminky.urs.cz/item/CS_URS_2025_02/317353121" TargetMode="External" /><Relationship Id="rId21" Type="http://schemas.openxmlformats.org/officeDocument/2006/relationships/hyperlink" Target="https://podminky.urs.cz/item/CS_URS_2025_02/317353221" TargetMode="External" /><Relationship Id="rId22" Type="http://schemas.openxmlformats.org/officeDocument/2006/relationships/hyperlink" Target="https://podminky.urs.cz/item/CS_URS_2025_02/317361116" TargetMode="External" /><Relationship Id="rId23" Type="http://schemas.openxmlformats.org/officeDocument/2006/relationships/hyperlink" Target="https://podminky.urs.cz/item/CS_URS_2025_02/334323218" TargetMode="External" /><Relationship Id="rId24" Type="http://schemas.openxmlformats.org/officeDocument/2006/relationships/hyperlink" Target="https://podminky.urs.cz/item/CS_URS_2025_02/334323291" TargetMode="External" /><Relationship Id="rId25" Type="http://schemas.openxmlformats.org/officeDocument/2006/relationships/hyperlink" Target="https://podminky.urs.cz/item/CS_URS_2025_02/334352111" TargetMode="External" /><Relationship Id="rId26" Type="http://schemas.openxmlformats.org/officeDocument/2006/relationships/hyperlink" Target="https://podminky.urs.cz/item/CS_URS_2025_02/334352211" TargetMode="External" /><Relationship Id="rId27" Type="http://schemas.openxmlformats.org/officeDocument/2006/relationships/hyperlink" Target="https://podminky.urs.cz/item/CS_URS_2025_02/451315111" TargetMode="External" /><Relationship Id="rId28" Type="http://schemas.openxmlformats.org/officeDocument/2006/relationships/hyperlink" Target="https://podminky.urs.cz/item/CS_URS_2025_02/451315117" TargetMode="External" /><Relationship Id="rId29" Type="http://schemas.openxmlformats.org/officeDocument/2006/relationships/hyperlink" Target="https://podminky.urs.cz/item/CS_URS_2025_02/452471101" TargetMode="External" /><Relationship Id="rId30" Type="http://schemas.openxmlformats.org/officeDocument/2006/relationships/hyperlink" Target="https://podminky.urs.cz/item/CS_URS_2025_02/452471102" TargetMode="External" /><Relationship Id="rId31" Type="http://schemas.openxmlformats.org/officeDocument/2006/relationships/hyperlink" Target="https://podminky.urs.cz/item/CS_URS_2025_02/465513157" TargetMode="External" /><Relationship Id="rId32" Type="http://schemas.openxmlformats.org/officeDocument/2006/relationships/hyperlink" Target="https://podminky.urs.cz/item/CS_URS_2025_02/628611102" TargetMode="External" /><Relationship Id="rId33" Type="http://schemas.openxmlformats.org/officeDocument/2006/relationships/hyperlink" Target="https://podminky.urs.cz/item/CS_URS_2025_02/628613611" TargetMode="External" /><Relationship Id="rId34" Type="http://schemas.openxmlformats.org/officeDocument/2006/relationships/hyperlink" Target="https://podminky.urs.cz/item/CS_URS_2025_02/911121211" TargetMode="External" /><Relationship Id="rId35" Type="http://schemas.openxmlformats.org/officeDocument/2006/relationships/hyperlink" Target="https://podminky.urs.cz/item/CS_URS_2025_02/911121311" TargetMode="External" /><Relationship Id="rId36" Type="http://schemas.openxmlformats.org/officeDocument/2006/relationships/hyperlink" Target="https://podminky.urs.cz/item/CS_URS_2025_02/914111111" TargetMode="External" /><Relationship Id="rId37" Type="http://schemas.openxmlformats.org/officeDocument/2006/relationships/hyperlink" Target="https://podminky.urs.cz/item/CS_URS_2025_02/916231213" TargetMode="External" /><Relationship Id="rId38" Type="http://schemas.openxmlformats.org/officeDocument/2006/relationships/hyperlink" Target="https://podminky.urs.cz/item/CS_URS_2025_02/931992111" TargetMode="External" /><Relationship Id="rId39" Type="http://schemas.openxmlformats.org/officeDocument/2006/relationships/hyperlink" Target="https://podminky.urs.cz/item/CS_URS_2025_02/931994171" TargetMode="External" /><Relationship Id="rId40" Type="http://schemas.openxmlformats.org/officeDocument/2006/relationships/hyperlink" Target="https://podminky.urs.cz/item/CS_URS_2025_02/931994131" TargetMode="External" /><Relationship Id="rId41" Type="http://schemas.openxmlformats.org/officeDocument/2006/relationships/hyperlink" Target="https://podminky.urs.cz/item/CS_URS_2025_02/931995111" TargetMode="External" /><Relationship Id="rId42" Type="http://schemas.openxmlformats.org/officeDocument/2006/relationships/hyperlink" Target="https://podminky.urs.cz/item/CS_URS_2025_02/936942211" TargetMode="External" /><Relationship Id="rId43" Type="http://schemas.openxmlformats.org/officeDocument/2006/relationships/hyperlink" Target="https://podminky.urs.cz/item/CS_URS_2025_02/943211111" TargetMode="External" /><Relationship Id="rId44" Type="http://schemas.openxmlformats.org/officeDocument/2006/relationships/hyperlink" Target="https://podminky.urs.cz/item/CS_URS_2025_02/943211211" TargetMode="External" /><Relationship Id="rId45" Type="http://schemas.openxmlformats.org/officeDocument/2006/relationships/hyperlink" Target="https://podminky.urs.cz/item/CS_URS_2025_02/943211811" TargetMode="External" /><Relationship Id="rId46" Type="http://schemas.openxmlformats.org/officeDocument/2006/relationships/hyperlink" Target="https://podminky.urs.cz/item/CS_URS_2025_02/953961214" TargetMode="External" /><Relationship Id="rId47" Type="http://schemas.openxmlformats.org/officeDocument/2006/relationships/hyperlink" Target="https://podminky.urs.cz/item/CS_URS_2025_02/953961216" TargetMode="External" /><Relationship Id="rId48" Type="http://schemas.openxmlformats.org/officeDocument/2006/relationships/hyperlink" Target="https://podminky.urs.cz/item/CS_URS_2025_02/963051111" TargetMode="External" /><Relationship Id="rId49" Type="http://schemas.openxmlformats.org/officeDocument/2006/relationships/hyperlink" Target="https://podminky.urs.cz/item/CS_URS_2025_02/985121122" TargetMode="External" /><Relationship Id="rId50" Type="http://schemas.openxmlformats.org/officeDocument/2006/relationships/hyperlink" Target="https://podminky.urs.cz/item/CS_URS_2025_02/985132111" TargetMode="External" /><Relationship Id="rId51" Type="http://schemas.openxmlformats.org/officeDocument/2006/relationships/hyperlink" Target="https://podminky.urs.cz/item/CS_URS_2025_02/985142212" TargetMode="External" /><Relationship Id="rId52" Type="http://schemas.openxmlformats.org/officeDocument/2006/relationships/hyperlink" Target="https://podminky.urs.cz/item/CS_URS_2025_02/985232112" TargetMode="External" /><Relationship Id="rId53" Type="http://schemas.openxmlformats.org/officeDocument/2006/relationships/hyperlink" Target="https://podminky.urs.cz/item/CS_URS_2025_02/985233121" TargetMode="External" /><Relationship Id="rId54" Type="http://schemas.openxmlformats.org/officeDocument/2006/relationships/hyperlink" Target="https://podminky.urs.cz/item/CS_URS_2025_02/985311112" TargetMode="External" /><Relationship Id="rId55" Type="http://schemas.openxmlformats.org/officeDocument/2006/relationships/hyperlink" Target="https://podminky.urs.cz/item/CS_URS_2025_02/985311115" TargetMode="External" /><Relationship Id="rId56" Type="http://schemas.openxmlformats.org/officeDocument/2006/relationships/hyperlink" Target="https://podminky.urs.cz/item/CS_URS_2025_02/985312124" TargetMode="External" /><Relationship Id="rId57" Type="http://schemas.openxmlformats.org/officeDocument/2006/relationships/hyperlink" Target="https://podminky.urs.cz/item/CS_URS_2025_02/985323111" TargetMode="External" /><Relationship Id="rId58" Type="http://schemas.openxmlformats.org/officeDocument/2006/relationships/hyperlink" Target="https://podminky.urs.cz/item/CS_URS_2025_02/985421112" TargetMode="External" /><Relationship Id="rId59" Type="http://schemas.openxmlformats.org/officeDocument/2006/relationships/hyperlink" Target="https://podminky.urs.cz/item/CS_URS_2025_02/985422313" TargetMode="External" /><Relationship Id="rId60" Type="http://schemas.openxmlformats.org/officeDocument/2006/relationships/hyperlink" Target="https://podminky.urs.cz/item/CS_URS_2025_02/997013841" TargetMode="External" /><Relationship Id="rId61" Type="http://schemas.openxmlformats.org/officeDocument/2006/relationships/hyperlink" Target="https://podminky.urs.cz/item/CS_URS_2025_02/997013861" TargetMode="External" /><Relationship Id="rId62" Type="http://schemas.openxmlformats.org/officeDocument/2006/relationships/hyperlink" Target="https://podminky.urs.cz/item/CS_URS_2025_02/997013862" TargetMode="External" /><Relationship Id="rId63" Type="http://schemas.openxmlformats.org/officeDocument/2006/relationships/hyperlink" Target="https://podminky.urs.cz/item/CS_URS_2025_02/997211511" TargetMode="External" /><Relationship Id="rId64" Type="http://schemas.openxmlformats.org/officeDocument/2006/relationships/hyperlink" Target="https://podminky.urs.cz/item/CS_URS_2025_02/997211519" TargetMode="External" /><Relationship Id="rId65" Type="http://schemas.openxmlformats.org/officeDocument/2006/relationships/hyperlink" Target="https://podminky.urs.cz/item/CS_URS_2025_02/997211611" TargetMode="External" /><Relationship Id="rId66" Type="http://schemas.openxmlformats.org/officeDocument/2006/relationships/hyperlink" Target="https://podminky.urs.cz/item/CS_URS_2025_02/998212111" TargetMode="External" /><Relationship Id="rId67" Type="http://schemas.openxmlformats.org/officeDocument/2006/relationships/hyperlink" Target="https://podminky.urs.cz/item/CS_URS_2025_02/711112001" TargetMode="External" /><Relationship Id="rId68" Type="http://schemas.openxmlformats.org/officeDocument/2006/relationships/hyperlink" Target="https://podminky.urs.cz/item/CS_URS_2025_02/711112002" TargetMode="External" /><Relationship Id="rId69" Type="http://schemas.openxmlformats.org/officeDocument/2006/relationships/hyperlink" Target="https://podminky.urs.cz/item/CS_URS_2025_02/711691172" TargetMode="External" /><Relationship Id="rId70" Type="http://schemas.openxmlformats.org/officeDocument/2006/relationships/hyperlink" Target="https://podminky.urs.cz/item/CS_URS_2025_02/998711101" TargetMode="External" /><Relationship Id="rId71" Type="http://schemas.openxmlformats.org/officeDocument/2006/relationships/hyperlink" Target="https://podminky.urs.cz/item/CS_URS_2025_02/789212122" TargetMode="External" /><Relationship Id="rId72" Type="http://schemas.openxmlformats.org/officeDocument/2006/relationships/hyperlink" Target="https://podminky.urs.cz/item/CS_URS_2025_02/789323211" TargetMode="External" /><Relationship Id="rId73" Type="http://schemas.openxmlformats.org/officeDocument/2006/relationships/hyperlink" Target="https://podminky.urs.cz/item/CS_URS_2025_02/789323216" TargetMode="External" /><Relationship Id="rId74" Type="http://schemas.openxmlformats.org/officeDocument/2006/relationships/hyperlink" Target="https://podminky.urs.cz/item/CS_URS_2025_02/789323221" TargetMode="External" /><Relationship Id="rId75" Type="http://schemas.openxmlformats.org/officeDocument/2006/relationships/hyperlink" Target="https://podminky.urs.cz/item/CS_URS_2025_02/789351240" TargetMode="External" /><Relationship Id="rId76" Type="http://schemas.openxmlformats.org/officeDocument/2006/relationships/hyperlink" Target="https://podminky.urs.cz/item/CS_URS_2025_02/998781101" TargetMode="External" /><Relationship Id="rId77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5113" TargetMode="External" /><Relationship Id="rId2" Type="http://schemas.openxmlformats.org/officeDocument/2006/relationships/hyperlink" Target="https://podminky.urs.cz/item/CS_URS_2025_02/121151103" TargetMode="External" /><Relationship Id="rId3" Type="http://schemas.openxmlformats.org/officeDocument/2006/relationships/hyperlink" Target="https://podminky.urs.cz/item/CS_URS_2025_02/122252501" TargetMode="External" /><Relationship Id="rId4" Type="http://schemas.openxmlformats.org/officeDocument/2006/relationships/hyperlink" Target="https://podminky.urs.cz/item/CS_URS_2025_02/125703322" TargetMode="External" /><Relationship Id="rId5" Type="http://schemas.openxmlformats.org/officeDocument/2006/relationships/hyperlink" Target="https://podminky.urs.cz/item/CS_URS_2025_02/162751117" TargetMode="External" /><Relationship Id="rId6" Type="http://schemas.openxmlformats.org/officeDocument/2006/relationships/hyperlink" Target="https://podminky.urs.cz/item/CS_URS_2025_02/162751119" TargetMode="External" /><Relationship Id="rId7" Type="http://schemas.openxmlformats.org/officeDocument/2006/relationships/hyperlink" Target="https://podminky.urs.cz/item/CS_URS_2025_02/167151111" TargetMode="External" /><Relationship Id="rId8" Type="http://schemas.openxmlformats.org/officeDocument/2006/relationships/hyperlink" Target="https://podminky.urs.cz/item/CS_URS_2025_02/171151112" TargetMode="External" /><Relationship Id="rId9" Type="http://schemas.openxmlformats.org/officeDocument/2006/relationships/hyperlink" Target="https://podminky.urs.cz/item/CS_URS_2025_02/171201231" TargetMode="External" /><Relationship Id="rId10" Type="http://schemas.openxmlformats.org/officeDocument/2006/relationships/hyperlink" Target="https://podminky.urs.cz/item/CS_URS_2025_02/171251201" TargetMode="External" /><Relationship Id="rId11" Type="http://schemas.openxmlformats.org/officeDocument/2006/relationships/hyperlink" Target="https://podminky.urs.cz/item/CS_URS_2025_02/181451312" TargetMode="External" /><Relationship Id="rId12" Type="http://schemas.openxmlformats.org/officeDocument/2006/relationships/hyperlink" Target="https://podminky.urs.cz/item/CS_URS_2025_02/182151111" TargetMode="External" /><Relationship Id="rId13" Type="http://schemas.openxmlformats.org/officeDocument/2006/relationships/hyperlink" Target="https://podminky.urs.cz/item/CS_URS_2025_02/182351023" TargetMode="External" /><Relationship Id="rId14" Type="http://schemas.openxmlformats.org/officeDocument/2006/relationships/hyperlink" Target="https://podminky.urs.cz/item/CS_URS_2025_02/212153121" TargetMode="External" /><Relationship Id="rId15" Type="http://schemas.openxmlformats.org/officeDocument/2006/relationships/hyperlink" Target="https://podminky.urs.cz/item/CS_URS_2025_02/213211121" TargetMode="External" /><Relationship Id="rId16" Type="http://schemas.openxmlformats.org/officeDocument/2006/relationships/hyperlink" Target="https://podminky.urs.cz/item/CS_URS_2025_02/221213131" TargetMode="External" /><Relationship Id="rId17" Type="http://schemas.openxmlformats.org/officeDocument/2006/relationships/hyperlink" Target="https://podminky.urs.cz/item/CS_URS_2025_02/274311127" TargetMode="External" /><Relationship Id="rId18" Type="http://schemas.openxmlformats.org/officeDocument/2006/relationships/hyperlink" Target="https://podminky.urs.cz/item/CS_URS_2025_02/274311191" TargetMode="External" /><Relationship Id="rId19" Type="http://schemas.openxmlformats.org/officeDocument/2006/relationships/hyperlink" Target="https://podminky.urs.cz/item/CS_URS_2025_02/281601111" TargetMode="External" /><Relationship Id="rId20" Type="http://schemas.openxmlformats.org/officeDocument/2006/relationships/hyperlink" Target="https://podminky.urs.cz/item/CS_URS_2025_02/317321118" TargetMode="External" /><Relationship Id="rId21" Type="http://schemas.openxmlformats.org/officeDocument/2006/relationships/hyperlink" Target="https://podminky.urs.cz/item/CS_URS_2025_02/317321191" TargetMode="External" /><Relationship Id="rId22" Type="http://schemas.openxmlformats.org/officeDocument/2006/relationships/hyperlink" Target="https://podminky.urs.cz/item/CS_URS_2025_02/317353121" TargetMode="External" /><Relationship Id="rId23" Type="http://schemas.openxmlformats.org/officeDocument/2006/relationships/hyperlink" Target="https://podminky.urs.cz/item/CS_URS_2025_02/317353221" TargetMode="External" /><Relationship Id="rId24" Type="http://schemas.openxmlformats.org/officeDocument/2006/relationships/hyperlink" Target="https://podminky.urs.cz/item/CS_URS_2025_02/317361116" TargetMode="External" /><Relationship Id="rId25" Type="http://schemas.openxmlformats.org/officeDocument/2006/relationships/hyperlink" Target="https://podminky.urs.cz/item/CS_URS_2025_02/451315111" TargetMode="External" /><Relationship Id="rId26" Type="http://schemas.openxmlformats.org/officeDocument/2006/relationships/hyperlink" Target="https://podminky.urs.cz/item/CS_URS_2025_02/451315117" TargetMode="External" /><Relationship Id="rId27" Type="http://schemas.openxmlformats.org/officeDocument/2006/relationships/hyperlink" Target="https://podminky.urs.cz/item/CS_URS_2025_02/451577777" TargetMode="External" /><Relationship Id="rId28" Type="http://schemas.openxmlformats.org/officeDocument/2006/relationships/hyperlink" Target="https://podminky.urs.cz/item/CS_URS_2025_02/452471101" TargetMode="External" /><Relationship Id="rId29" Type="http://schemas.openxmlformats.org/officeDocument/2006/relationships/hyperlink" Target="https://podminky.urs.cz/item/CS_URS_2025_02/452471102" TargetMode="External" /><Relationship Id="rId30" Type="http://schemas.openxmlformats.org/officeDocument/2006/relationships/hyperlink" Target="https://podminky.urs.cz/item/CS_URS_2025_02/465513157" TargetMode="External" /><Relationship Id="rId31" Type="http://schemas.openxmlformats.org/officeDocument/2006/relationships/hyperlink" Target="https://podminky.urs.cz/item/CS_URS_2025_02/594411112" TargetMode="External" /><Relationship Id="rId32" Type="http://schemas.openxmlformats.org/officeDocument/2006/relationships/hyperlink" Target="https://podminky.urs.cz/item/CS_URS_2025_02/628611102" TargetMode="External" /><Relationship Id="rId33" Type="http://schemas.openxmlformats.org/officeDocument/2006/relationships/hyperlink" Target="https://podminky.urs.cz/item/CS_URS_2025_02/628613611" TargetMode="External" /><Relationship Id="rId34" Type="http://schemas.openxmlformats.org/officeDocument/2006/relationships/hyperlink" Target="https://podminky.urs.cz/item/CS_URS_2025_02/911121211" TargetMode="External" /><Relationship Id="rId35" Type="http://schemas.openxmlformats.org/officeDocument/2006/relationships/hyperlink" Target="https://podminky.urs.cz/item/CS_URS_2025_02/911121311" TargetMode="External" /><Relationship Id="rId36" Type="http://schemas.openxmlformats.org/officeDocument/2006/relationships/hyperlink" Target="https://podminky.urs.cz/item/CS_URS_2025_02/914111111" TargetMode="External" /><Relationship Id="rId37" Type="http://schemas.openxmlformats.org/officeDocument/2006/relationships/hyperlink" Target="https://podminky.urs.cz/item/CS_URS_2025_02/916231213" TargetMode="External" /><Relationship Id="rId38" Type="http://schemas.openxmlformats.org/officeDocument/2006/relationships/hyperlink" Target="https://podminky.urs.cz/item/CS_URS_2025_02/931992111" TargetMode="External" /><Relationship Id="rId39" Type="http://schemas.openxmlformats.org/officeDocument/2006/relationships/hyperlink" Target="https://podminky.urs.cz/item/CS_URS_2025_02/931994131" TargetMode="External" /><Relationship Id="rId40" Type="http://schemas.openxmlformats.org/officeDocument/2006/relationships/hyperlink" Target="https://podminky.urs.cz/item/CS_URS_2025_02/931994171" TargetMode="External" /><Relationship Id="rId41" Type="http://schemas.openxmlformats.org/officeDocument/2006/relationships/hyperlink" Target="https://podminky.urs.cz/item/CS_URS_2025_02/931995111" TargetMode="External" /><Relationship Id="rId42" Type="http://schemas.openxmlformats.org/officeDocument/2006/relationships/hyperlink" Target="https://podminky.urs.cz/item/CS_URS_2025_02/936942211" TargetMode="External" /><Relationship Id="rId43" Type="http://schemas.openxmlformats.org/officeDocument/2006/relationships/hyperlink" Target="https://podminky.urs.cz/item/CS_URS_2025_02/936992121" TargetMode="External" /><Relationship Id="rId44" Type="http://schemas.openxmlformats.org/officeDocument/2006/relationships/hyperlink" Target="https://podminky.urs.cz/item/CS_URS_2025_02/943211111" TargetMode="External" /><Relationship Id="rId45" Type="http://schemas.openxmlformats.org/officeDocument/2006/relationships/hyperlink" Target="https://podminky.urs.cz/item/CS_URS_2025_02/943211211" TargetMode="External" /><Relationship Id="rId46" Type="http://schemas.openxmlformats.org/officeDocument/2006/relationships/hyperlink" Target="https://podminky.urs.cz/item/CS_URS_2025_02/943211811" TargetMode="External" /><Relationship Id="rId47" Type="http://schemas.openxmlformats.org/officeDocument/2006/relationships/hyperlink" Target="https://podminky.urs.cz/item/CS_URS_2025_02/953961214" TargetMode="External" /><Relationship Id="rId48" Type="http://schemas.openxmlformats.org/officeDocument/2006/relationships/hyperlink" Target="https://podminky.urs.cz/item/CS_URS_2025_02/953961216" TargetMode="External" /><Relationship Id="rId49" Type="http://schemas.openxmlformats.org/officeDocument/2006/relationships/hyperlink" Target="https://podminky.urs.cz/item/CS_URS_2025_02/963051111" TargetMode="External" /><Relationship Id="rId50" Type="http://schemas.openxmlformats.org/officeDocument/2006/relationships/hyperlink" Target="https://podminky.urs.cz/item/CS_URS_2025_02/974029185" TargetMode="External" /><Relationship Id="rId51" Type="http://schemas.openxmlformats.org/officeDocument/2006/relationships/hyperlink" Target="https://podminky.urs.cz/item/CS_URS_2025_02/974049185" TargetMode="External" /><Relationship Id="rId52" Type="http://schemas.openxmlformats.org/officeDocument/2006/relationships/hyperlink" Target="https://podminky.urs.cz/item/CS_URS_2025_02/977151116" TargetMode="External" /><Relationship Id="rId53" Type="http://schemas.openxmlformats.org/officeDocument/2006/relationships/hyperlink" Target="https://podminky.urs.cz/item/CS_URS_2025_02/977211112" TargetMode="External" /><Relationship Id="rId54" Type="http://schemas.openxmlformats.org/officeDocument/2006/relationships/hyperlink" Target="https://podminky.urs.cz/item/CS_URS_2025_02/985121122" TargetMode="External" /><Relationship Id="rId55" Type="http://schemas.openxmlformats.org/officeDocument/2006/relationships/hyperlink" Target="https://podminky.urs.cz/item/CS_URS_2025_02/985132111" TargetMode="External" /><Relationship Id="rId56" Type="http://schemas.openxmlformats.org/officeDocument/2006/relationships/hyperlink" Target="https://podminky.urs.cz/item/CS_URS_2025_02/985142211" TargetMode="External" /><Relationship Id="rId57" Type="http://schemas.openxmlformats.org/officeDocument/2006/relationships/hyperlink" Target="https://podminky.urs.cz/item/CS_URS_2025_02/985232111" TargetMode="External" /><Relationship Id="rId58" Type="http://schemas.openxmlformats.org/officeDocument/2006/relationships/hyperlink" Target="https://podminky.urs.cz/item/CS_URS_2025_02/985233111" TargetMode="External" /><Relationship Id="rId59" Type="http://schemas.openxmlformats.org/officeDocument/2006/relationships/hyperlink" Target="https://podminky.urs.cz/item/CS_URS_2025_02/985241110" TargetMode="External" /><Relationship Id="rId60" Type="http://schemas.openxmlformats.org/officeDocument/2006/relationships/hyperlink" Target="https://podminky.urs.cz/item/CS_URS_2025_02/985311112" TargetMode="External" /><Relationship Id="rId61" Type="http://schemas.openxmlformats.org/officeDocument/2006/relationships/hyperlink" Target="https://podminky.urs.cz/item/CS_URS_2025_02/985311115" TargetMode="External" /><Relationship Id="rId62" Type="http://schemas.openxmlformats.org/officeDocument/2006/relationships/hyperlink" Target="https://podminky.urs.cz/item/CS_URS_2025_02/985312124" TargetMode="External" /><Relationship Id="rId63" Type="http://schemas.openxmlformats.org/officeDocument/2006/relationships/hyperlink" Target="https://podminky.urs.cz/item/CS_URS_2025_02/985323111" TargetMode="External" /><Relationship Id="rId64" Type="http://schemas.openxmlformats.org/officeDocument/2006/relationships/hyperlink" Target="https://podminky.urs.cz/item/CS_URS_2025_02/985421112" TargetMode="External" /><Relationship Id="rId65" Type="http://schemas.openxmlformats.org/officeDocument/2006/relationships/hyperlink" Target="https://podminky.urs.cz/item/CS_URS_2025_02/985422313" TargetMode="External" /><Relationship Id="rId66" Type="http://schemas.openxmlformats.org/officeDocument/2006/relationships/hyperlink" Target="https://podminky.urs.cz/item/CS_URS_2025_02/997013841" TargetMode="External" /><Relationship Id="rId67" Type="http://schemas.openxmlformats.org/officeDocument/2006/relationships/hyperlink" Target="https://podminky.urs.cz/item/CS_URS_2025_02/997013861" TargetMode="External" /><Relationship Id="rId68" Type="http://schemas.openxmlformats.org/officeDocument/2006/relationships/hyperlink" Target="https://podminky.urs.cz/item/CS_URS_2025_02/997013862" TargetMode="External" /><Relationship Id="rId69" Type="http://schemas.openxmlformats.org/officeDocument/2006/relationships/hyperlink" Target="https://podminky.urs.cz/item/CS_URS_2025_02/997211511" TargetMode="External" /><Relationship Id="rId70" Type="http://schemas.openxmlformats.org/officeDocument/2006/relationships/hyperlink" Target="https://podminky.urs.cz/item/CS_URS_2025_02/997211519" TargetMode="External" /><Relationship Id="rId71" Type="http://schemas.openxmlformats.org/officeDocument/2006/relationships/hyperlink" Target="https://podminky.urs.cz/item/CS_URS_2025_02/997211611" TargetMode="External" /><Relationship Id="rId72" Type="http://schemas.openxmlformats.org/officeDocument/2006/relationships/hyperlink" Target="https://podminky.urs.cz/item/CS_URS_2025_02/998212111" TargetMode="External" /><Relationship Id="rId73" Type="http://schemas.openxmlformats.org/officeDocument/2006/relationships/hyperlink" Target="https://podminky.urs.cz/item/CS_URS_2025_02/711112001" TargetMode="External" /><Relationship Id="rId74" Type="http://schemas.openxmlformats.org/officeDocument/2006/relationships/hyperlink" Target="https://podminky.urs.cz/item/CS_URS_2025_02/711112002" TargetMode="External" /><Relationship Id="rId75" Type="http://schemas.openxmlformats.org/officeDocument/2006/relationships/hyperlink" Target="https://podminky.urs.cz/item/CS_URS_2025_02/711691172" TargetMode="External" /><Relationship Id="rId76" Type="http://schemas.openxmlformats.org/officeDocument/2006/relationships/hyperlink" Target="https://podminky.urs.cz/item/CS_URS_2025_02/998711101" TargetMode="External" /><Relationship Id="rId77" Type="http://schemas.openxmlformats.org/officeDocument/2006/relationships/hyperlink" Target="https://podminky.urs.cz/item/CS_URS_2025_02/789212122" TargetMode="External" /><Relationship Id="rId78" Type="http://schemas.openxmlformats.org/officeDocument/2006/relationships/hyperlink" Target="https://podminky.urs.cz/item/CS_URS_2025_02/789323211" TargetMode="External" /><Relationship Id="rId79" Type="http://schemas.openxmlformats.org/officeDocument/2006/relationships/hyperlink" Target="https://podminky.urs.cz/item/CS_URS_2025_02/789323216" TargetMode="External" /><Relationship Id="rId80" Type="http://schemas.openxmlformats.org/officeDocument/2006/relationships/hyperlink" Target="https://podminky.urs.cz/item/CS_URS_2025_02/789323221" TargetMode="External" /><Relationship Id="rId81" Type="http://schemas.openxmlformats.org/officeDocument/2006/relationships/hyperlink" Target="https://podminky.urs.cz/item/CS_URS_2025_02/789351240" TargetMode="External" /><Relationship Id="rId82" Type="http://schemas.openxmlformats.org/officeDocument/2006/relationships/hyperlink" Target="https://podminky.urs.cz/item/CS_URS_2025_02/998781101" TargetMode="External" /><Relationship Id="rId83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54513" TargetMode="External" /><Relationship Id="rId2" Type="http://schemas.openxmlformats.org/officeDocument/2006/relationships/hyperlink" Target="https://podminky.urs.cz/item/CS_URS_2025_02/121151103" TargetMode="External" /><Relationship Id="rId3" Type="http://schemas.openxmlformats.org/officeDocument/2006/relationships/hyperlink" Target="https://podminky.urs.cz/item/CS_URS_2025_02/122252502" TargetMode="External" /><Relationship Id="rId4" Type="http://schemas.openxmlformats.org/officeDocument/2006/relationships/hyperlink" Target="https://podminky.urs.cz/item/CS_URS_2025_02/151711111" TargetMode="External" /><Relationship Id="rId5" Type="http://schemas.openxmlformats.org/officeDocument/2006/relationships/hyperlink" Target="https://podminky.urs.cz/item/CS_URS_2025_02/151721111" TargetMode="External" /><Relationship Id="rId6" Type="http://schemas.openxmlformats.org/officeDocument/2006/relationships/hyperlink" Target="https://podminky.urs.cz/item/CS_URS_2025_02/151711131" TargetMode="External" /><Relationship Id="rId7" Type="http://schemas.openxmlformats.org/officeDocument/2006/relationships/hyperlink" Target="https://podminky.urs.cz/item/CS_URS_2025_02/155132112" TargetMode="External" /><Relationship Id="rId8" Type="http://schemas.openxmlformats.org/officeDocument/2006/relationships/hyperlink" Target="https://podminky.urs.cz/item/CS_URS_2025_02/162751117" TargetMode="External" /><Relationship Id="rId9" Type="http://schemas.openxmlformats.org/officeDocument/2006/relationships/hyperlink" Target="https://podminky.urs.cz/item/CS_URS_2025_02/162751119" TargetMode="External" /><Relationship Id="rId10" Type="http://schemas.openxmlformats.org/officeDocument/2006/relationships/hyperlink" Target="https://podminky.urs.cz/item/CS_URS_2025_02/167151111" TargetMode="External" /><Relationship Id="rId11" Type="http://schemas.openxmlformats.org/officeDocument/2006/relationships/hyperlink" Target="https://podminky.urs.cz/item/CS_URS_2025_02/171111111" TargetMode="External" /><Relationship Id="rId12" Type="http://schemas.openxmlformats.org/officeDocument/2006/relationships/hyperlink" Target="https://podminky.urs.cz/item/CS_URS_2025_02/171151112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81451312" TargetMode="External" /><Relationship Id="rId16" Type="http://schemas.openxmlformats.org/officeDocument/2006/relationships/hyperlink" Target="https://podminky.urs.cz/item/CS_URS_2025_02/182151111" TargetMode="External" /><Relationship Id="rId17" Type="http://schemas.openxmlformats.org/officeDocument/2006/relationships/hyperlink" Target="https://podminky.urs.cz/item/CS_URS_2025_02/182351023" TargetMode="External" /><Relationship Id="rId18" Type="http://schemas.openxmlformats.org/officeDocument/2006/relationships/hyperlink" Target="https://podminky.urs.cz/item/CS_URS_2025_02/512531111" TargetMode="External" /><Relationship Id="rId19" Type="http://schemas.openxmlformats.org/officeDocument/2006/relationships/hyperlink" Target="https://podminky.urs.cz/item/CS_URS_2025_02/742110104" TargetMode="External" /><Relationship Id="rId20" Type="http://schemas.openxmlformats.org/officeDocument/2006/relationships/hyperlink" Target="https://podminky.urs.cz/item/CS_URS_2025_02/211531111" TargetMode="External" /><Relationship Id="rId21" Type="http://schemas.openxmlformats.org/officeDocument/2006/relationships/hyperlink" Target="https://podminky.urs.cz/item/CS_URS_2025_02/211571111" TargetMode="External" /><Relationship Id="rId22" Type="http://schemas.openxmlformats.org/officeDocument/2006/relationships/hyperlink" Target="https://podminky.urs.cz/item/CS_URS_2025_02/212755216" TargetMode="External" /><Relationship Id="rId23" Type="http://schemas.openxmlformats.org/officeDocument/2006/relationships/hyperlink" Target="https://podminky.urs.cz/item/CS_URS_2025_02/213211121" TargetMode="External" /><Relationship Id="rId24" Type="http://schemas.openxmlformats.org/officeDocument/2006/relationships/hyperlink" Target="https://podminky.urs.cz/item/CS_URS_2025_02/226211213" TargetMode="External" /><Relationship Id="rId25" Type="http://schemas.openxmlformats.org/officeDocument/2006/relationships/hyperlink" Target="https://podminky.urs.cz/item/CS_URS_2025_02/275321118" TargetMode="External" /><Relationship Id="rId26" Type="http://schemas.openxmlformats.org/officeDocument/2006/relationships/hyperlink" Target="https://podminky.urs.cz/item/CS_URS_2025_02/273321191" TargetMode="External" /><Relationship Id="rId27" Type="http://schemas.openxmlformats.org/officeDocument/2006/relationships/hyperlink" Target="https://podminky.urs.cz/item/CS_URS_2025_02/274311127" TargetMode="External" /><Relationship Id="rId28" Type="http://schemas.openxmlformats.org/officeDocument/2006/relationships/hyperlink" Target="https://podminky.urs.cz/item/CS_URS_2025_02/274311191" TargetMode="External" /><Relationship Id="rId29" Type="http://schemas.openxmlformats.org/officeDocument/2006/relationships/hyperlink" Target="https://podminky.urs.cz/item/CS_URS_2025_02/275354111" TargetMode="External" /><Relationship Id="rId30" Type="http://schemas.openxmlformats.org/officeDocument/2006/relationships/hyperlink" Target="https://podminky.urs.cz/item/CS_URS_2025_02/275354211" TargetMode="External" /><Relationship Id="rId31" Type="http://schemas.openxmlformats.org/officeDocument/2006/relationships/hyperlink" Target="https://podminky.urs.cz/item/CS_URS_2025_02/275361116" TargetMode="External" /><Relationship Id="rId32" Type="http://schemas.openxmlformats.org/officeDocument/2006/relationships/hyperlink" Target="https://podminky.urs.cz/item/CS_URS_2025_02/711151102" TargetMode="External" /><Relationship Id="rId33" Type="http://schemas.openxmlformats.org/officeDocument/2006/relationships/hyperlink" Target="https://podminky.urs.cz/item/CS_URS_2025_02/317321118" TargetMode="External" /><Relationship Id="rId34" Type="http://schemas.openxmlformats.org/officeDocument/2006/relationships/hyperlink" Target="https://podminky.urs.cz/item/CS_URS_2025_02/317321191" TargetMode="External" /><Relationship Id="rId35" Type="http://schemas.openxmlformats.org/officeDocument/2006/relationships/hyperlink" Target="https://podminky.urs.cz/item/CS_URS_2025_02/317353121" TargetMode="External" /><Relationship Id="rId36" Type="http://schemas.openxmlformats.org/officeDocument/2006/relationships/hyperlink" Target="https://podminky.urs.cz/item/CS_URS_2025_02/317353221" TargetMode="External" /><Relationship Id="rId37" Type="http://schemas.openxmlformats.org/officeDocument/2006/relationships/hyperlink" Target="https://podminky.urs.cz/item/CS_URS_2025_02/317361116" TargetMode="External" /><Relationship Id="rId38" Type="http://schemas.openxmlformats.org/officeDocument/2006/relationships/hyperlink" Target="https://podminky.urs.cz/item/CS_URS_2025_02/334379311" TargetMode="External" /><Relationship Id="rId39" Type="http://schemas.openxmlformats.org/officeDocument/2006/relationships/hyperlink" Target="https://podminky.urs.cz/item/CS_URS_2025_02/421321108" TargetMode="External" /><Relationship Id="rId40" Type="http://schemas.openxmlformats.org/officeDocument/2006/relationships/hyperlink" Target="https://podminky.urs.cz/item/CS_URS_2025_02/421321128" TargetMode="External" /><Relationship Id="rId41" Type="http://schemas.openxmlformats.org/officeDocument/2006/relationships/hyperlink" Target="https://podminky.urs.cz/item/CS_URS_2025_02/421321192" TargetMode="External" /><Relationship Id="rId42" Type="http://schemas.openxmlformats.org/officeDocument/2006/relationships/hyperlink" Target="https://podminky.urs.cz/item/CS_URS_2025_02/421351111" TargetMode="External" /><Relationship Id="rId43" Type="http://schemas.openxmlformats.org/officeDocument/2006/relationships/hyperlink" Target="https://podminky.urs.cz/item/CS_URS_2025_02/421351112" TargetMode="External" /><Relationship Id="rId44" Type="http://schemas.openxmlformats.org/officeDocument/2006/relationships/hyperlink" Target="https://podminky.urs.cz/item/CS_URS_2025_02/421351211" TargetMode="External" /><Relationship Id="rId45" Type="http://schemas.openxmlformats.org/officeDocument/2006/relationships/hyperlink" Target="https://podminky.urs.cz/item/CS_URS_2025_02/421351212" TargetMode="External" /><Relationship Id="rId46" Type="http://schemas.openxmlformats.org/officeDocument/2006/relationships/hyperlink" Target="https://podminky.urs.cz/item/CS_URS_2025_02/421361216" TargetMode="External" /><Relationship Id="rId47" Type="http://schemas.openxmlformats.org/officeDocument/2006/relationships/hyperlink" Target="https://podminky.urs.cz/item/CS_URS_2025_02/421361411" TargetMode="External" /><Relationship Id="rId48" Type="http://schemas.openxmlformats.org/officeDocument/2006/relationships/hyperlink" Target="https://podminky.urs.cz/item/CS_URS_2025_02/430361821" TargetMode="External" /><Relationship Id="rId49" Type="http://schemas.openxmlformats.org/officeDocument/2006/relationships/hyperlink" Target="https://podminky.urs.cz/item/CS_URS_2025_02/434313115" TargetMode="External" /><Relationship Id="rId50" Type="http://schemas.openxmlformats.org/officeDocument/2006/relationships/hyperlink" Target="https://podminky.urs.cz/item/CS_URS_2025_02/451315114" TargetMode="External" /><Relationship Id="rId51" Type="http://schemas.openxmlformats.org/officeDocument/2006/relationships/hyperlink" Target="https://podminky.urs.cz/item/CS_URS_2025_02/451315117" TargetMode="External" /><Relationship Id="rId52" Type="http://schemas.openxmlformats.org/officeDocument/2006/relationships/hyperlink" Target="https://podminky.urs.cz/item/CS_URS_2025_02/452471101" TargetMode="External" /><Relationship Id="rId53" Type="http://schemas.openxmlformats.org/officeDocument/2006/relationships/hyperlink" Target="https://podminky.urs.cz/item/CS_URS_2025_02/452471102" TargetMode="External" /><Relationship Id="rId54" Type="http://schemas.openxmlformats.org/officeDocument/2006/relationships/hyperlink" Target="https://podminky.urs.cz/item/CS_URS_2025_02/457311116" TargetMode="External" /><Relationship Id="rId55" Type="http://schemas.openxmlformats.org/officeDocument/2006/relationships/hyperlink" Target="https://podminky.urs.cz/item/CS_URS_2025_02/457311117" TargetMode="External" /><Relationship Id="rId56" Type="http://schemas.openxmlformats.org/officeDocument/2006/relationships/hyperlink" Target="https://podminky.urs.cz/item/CS_URS_2025_02/465513157" TargetMode="External" /><Relationship Id="rId57" Type="http://schemas.openxmlformats.org/officeDocument/2006/relationships/hyperlink" Target="https://podminky.urs.cz/item/CS_URS_2025_02/511501111" TargetMode="External" /><Relationship Id="rId58" Type="http://schemas.openxmlformats.org/officeDocument/2006/relationships/hyperlink" Target="https://podminky.urs.cz/item/CS_URS_2025_02/573211112" TargetMode="External" /><Relationship Id="rId59" Type="http://schemas.openxmlformats.org/officeDocument/2006/relationships/hyperlink" Target="https://podminky.urs.cz/item/CS_URS_2025_02/577144111" TargetMode="External" /><Relationship Id="rId60" Type="http://schemas.openxmlformats.org/officeDocument/2006/relationships/hyperlink" Target="https://podminky.urs.cz/item/CS_URS_2025_02/628611102" TargetMode="External" /><Relationship Id="rId61" Type="http://schemas.openxmlformats.org/officeDocument/2006/relationships/hyperlink" Target="https://podminky.urs.cz/item/CS_URS_2025_02/628613611" TargetMode="External" /><Relationship Id="rId62" Type="http://schemas.openxmlformats.org/officeDocument/2006/relationships/hyperlink" Target="https://podminky.urs.cz/item/CS_URS_2025_02/629992111" TargetMode="External" /><Relationship Id="rId63" Type="http://schemas.openxmlformats.org/officeDocument/2006/relationships/hyperlink" Target="https://podminky.urs.cz/item/CS_URS_2025_02/911121211" TargetMode="External" /><Relationship Id="rId64" Type="http://schemas.openxmlformats.org/officeDocument/2006/relationships/hyperlink" Target="https://podminky.urs.cz/item/CS_URS_2025_02/911121311" TargetMode="External" /><Relationship Id="rId65" Type="http://schemas.openxmlformats.org/officeDocument/2006/relationships/hyperlink" Target="https://podminky.urs.cz/item/CS_URS_2025_02/914511112" TargetMode="External" /><Relationship Id="rId66" Type="http://schemas.openxmlformats.org/officeDocument/2006/relationships/hyperlink" Target="https://podminky.urs.cz/item/CS_URS_2025_02/915231112" TargetMode="External" /><Relationship Id="rId67" Type="http://schemas.openxmlformats.org/officeDocument/2006/relationships/hyperlink" Target="https://podminky.urs.cz/item/CS_URS_2025_02/916231213" TargetMode="External" /><Relationship Id="rId68" Type="http://schemas.openxmlformats.org/officeDocument/2006/relationships/hyperlink" Target="https://podminky.urs.cz/item/CS_URS_2025_02/948411111" TargetMode="External" /><Relationship Id="rId69" Type="http://schemas.openxmlformats.org/officeDocument/2006/relationships/hyperlink" Target="https://podminky.urs.cz/item/CS_URS_2025_02/948411211" TargetMode="External" /><Relationship Id="rId70" Type="http://schemas.openxmlformats.org/officeDocument/2006/relationships/hyperlink" Target="https://podminky.urs.cz/item/CS_URS_2025_02/914111111" TargetMode="External" /><Relationship Id="rId71" Type="http://schemas.openxmlformats.org/officeDocument/2006/relationships/hyperlink" Target="https://podminky.urs.cz/item/CS_URS_2025_02/919121213" TargetMode="External" /><Relationship Id="rId72" Type="http://schemas.openxmlformats.org/officeDocument/2006/relationships/hyperlink" Target="https://podminky.urs.cz/item/CS_URS_2025_02/919735112" TargetMode="External" /><Relationship Id="rId73" Type="http://schemas.openxmlformats.org/officeDocument/2006/relationships/hyperlink" Target="https://podminky.urs.cz/item/CS_URS_2025_02/931992111" TargetMode="External" /><Relationship Id="rId74" Type="http://schemas.openxmlformats.org/officeDocument/2006/relationships/hyperlink" Target="https://podminky.urs.cz/item/CS_URS_2025_02/931994131" TargetMode="External" /><Relationship Id="rId75" Type="http://schemas.openxmlformats.org/officeDocument/2006/relationships/hyperlink" Target="https://podminky.urs.cz/item/CS_URS_2025_02/931994171" TargetMode="External" /><Relationship Id="rId76" Type="http://schemas.openxmlformats.org/officeDocument/2006/relationships/hyperlink" Target="https://podminky.urs.cz/item/CS_URS_2025_02/931995111" TargetMode="External" /><Relationship Id="rId77" Type="http://schemas.openxmlformats.org/officeDocument/2006/relationships/hyperlink" Target="https://podminky.urs.cz/item/CS_URS_2025_02/985142112" TargetMode="External" /><Relationship Id="rId78" Type="http://schemas.openxmlformats.org/officeDocument/2006/relationships/hyperlink" Target="https://podminky.urs.cz/item/CS_URS_2025_02/985231112" TargetMode="External" /><Relationship Id="rId79" Type="http://schemas.openxmlformats.org/officeDocument/2006/relationships/hyperlink" Target="https://podminky.urs.cz/item/CS_URS_2025_02/985233121" TargetMode="External" /><Relationship Id="rId80" Type="http://schemas.openxmlformats.org/officeDocument/2006/relationships/hyperlink" Target="https://podminky.urs.cz/item/CS_URS_2025_02/985422313" TargetMode="External" /><Relationship Id="rId81" Type="http://schemas.openxmlformats.org/officeDocument/2006/relationships/hyperlink" Target="https://podminky.urs.cz/item/CS_URS_2025_02/985311112" TargetMode="External" /><Relationship Id="rId82" Type="http://schemas.openxmlformats.org/officeDocument/2006/relationships/hyperlink" Target="https://podminky.urs.cz/item/CS_URS_2025_02/985311115" TargetMode="External" /><Relationship Id="rId83" Type="http://schemas.openxmlformats.org/officeDocument/2006/relationships/hyperlink" Target="https://podminky.urs.cz/item/CS_URS_2025_02/985312124" TargetMode="External" /><Relationship Id="rId84" Type="http://schemas.openxmlformats.org/officeDocument/2006/relationships/hyperlink" Target="https://podminky.urs.cz/item/CS_URS_2025_02/985323111" TargetMode="External" /><Relationship Id="rId85" Type="http://schemas.openxmlformats.org/officeDocument/2006/relationships/hyperlink" Target="https://podminky.urs.cz/item/CS_URS_2025_02/936942211" TargetMode="External" /><Relationship Id="rId86" Type="http://schemas.openxmlformats.org/officeDocument/2006/relationships/hyperlink" Target="https://podminky.urs.cz/item/CS_URS_2025_02/943211111" TargetMode="External" /><Relationship Id="rId87" Type="http://schemas.openxmlformats.org/officeDocument/2006/relationships/hyperlink" Target="https://podminky.urs.cz/item/CS_URS_2025_02/943211211" TargetMode="External" /><Relationship Id="rId88" Type="http://schemas.openxmlformats.org/officeDocument/2006/relationships/hyperlink" Target="https://podminky.urs.cz/item/CS_URS_2025_02/943211811" TargetMode="External" /><Relationship Id="rId89" Type="http://schemas.openxmlformats.org/officeDocument/2006/relationships/hyperlink" Target="https://podminky.urs.cz/item/CS_URS_2025_02/962021112" TargetMode="External" /><Relationship Id="rId90" Type="http://schemas.openxmlformats.org/officeDocument/2006/relationships/hyperlink" Target="https://podminky.urs.cz/item/CS_URS_2025_02/963051111" TargetMode="External" /><Relationship Id="rId91" Type="http://schemas.openxmlformats.org/officeDocument/2006/relationships/hyperlink" Target="https://podminky.urs.cz/item/CS_URS_2025_02/966075141" TargetMode="External" /><Relationship Id="rId92" Type="http://schemas.openxmlformats.org/officeDocument/2006/relationships/hyperlink" Target="https://podminky.urs.cz/item/CS_URS_2025_02/985121122" TargetMode="External" /><Relationship Id="rId93" Type="http://schemas.openxmlformats.org/officeDocument/2006/relationships/hyperlink" Target="https://podminky.urs.cz/item/CS_URS_2025_02/985132111" TargetMode="External" /><Relationship Id="rId94" Type="http://schemas.openxmlformats.org/officeDocument/2006/relationships/hyperlink" Target="https://podminky.urs.cz/item/CS_URS_2025_02/997013841" TargetMode="External" /><Relationship Id="rId95" Type="http://schemas.openxmlformats.org/officeDocument/2006/relationships/hyperlink" Target="https://podminky.urs.cz/item/CS_URS_2025_02/997013862" TargetMode="External" /><Relationship Id="rId96" Type="http://schemas.openxmlformats.org/officeDocument/2006/relationships/hyperlink" Target="https://podminky.urs.cz/item/CS_URS_2025_02/997013873" TargetMode="External" /><Relationship Id="rId97" Type="http://schemas.openxmlformats.org/officeDocument/2006/relationships/hyperlink" Target="https://podminky.urs.cz/item/CS_URS_2025_02/997013875" TargetMode="External" /><Relationship Id="rId98" Type="http://schemas.openxmlformats.org/officeDocument/2006/relationships/hyperlink" Target="https://podminky.urs.cz/item/CS_URS_2025_02/997211511" TargetMode="External" /><Relationship Id="rId99" Type="http://schemas.openxmlformats.org/officeDocument/2006/relationships/hyperlink" Target="https://podminky.urs.cz/item/CS_URS_2025_02/997211519" TargetMode="External" /><Relationship Id="rId100" Type="http://schemas.openxmlformats.org/officeDocument/2006/relationships/hyperlink" Target="https://podminky.urs.cz/item/CS_URS_2025_02/997211611" TargetMode="External" /><Relationship Id="rId101" Type="http://schemas.openxmlformats.org/officeDocument/2006/relationships/hyperlink" Target="https://podminky.urs.cz/item/CS_URS_2025_02/998212111" TargetMode="External" /><Relationship Id="rId102" Type="http://schemas.openxmlformats.org/officeDocument/2006/relationships/hyperlink" Target="https://podminky.urs.cz/item/CS_URS_2025_02/711112001" TargetMode="External" /><Relationship Id="rId103" Type="http://schemas.openxmlformats.org/officeDocument/2006/relationships/hyperlink" Target="https://podminky.urs.cz/item/CS_URS_2025_02/711112002" TargetMode="External" /><Relationship Id="rId104" Type="http://schemas.openxmlformats.org/officeDocument/2006/relationships/hyperlink" Target="https://podminky.urs.cz/item/CS_URS_2025_02/711142559" TargetMode="External" /><Relationship Id="rId105" Type="http://schemas.openxmlformats.org/officeDocument/2006/relationships/hyperlink" Target="https://podminky.urs.cz/item/CS_URS_2025_02/711472053" TargetMode="External" /><Relationship Id="rId106" Type="http://schemas.openxmlformats.org/officeDocument/2006/relationships/hyperlink" Target="https://podminky.urs.cz/item/CS_URS_2025_02/711491177" TargetMode="External" /><Relationship Id="rId107" Type="http://schemas.openxmlformats.org/officeDocument/2006/relationships/hyperlink" Target="https://podminky.urs.cz/item/CS_URS_2025_02/711672051" TargetMode="External" /><Relationship Id="rId108" Type="http://schemas.openxmlformats.org/officeDocument/2006/relationships/hyperlink" Target="https://podminky.urs.cz/item/CS_URS_2025_02/711691172" TargetMode="External" /><Relationship Id="rId109" Type="http://schemas.openxmlformats.org/officeDocument/2006/relationships/hyperlink" Target="https://podminky.urs.cz/item/CS_URS_2025_02/998711101" TargetMode="External" /><Relationship Id="rId110" Type="http://schemas.openxmlformats.org/officeDocument/2006/relationships/hyperlink" Target="https://podminky.urs.cz/item/CS_URS_2025_02/713123111" TargetMode="External" /><Relationship Id="rId111" Type="http://schemas.openxmlformats.org/officeDocument/2006/relationships/hyperlink" Target="https://podminky.urs.cz/item/CS_URS_2025_02/998713101" TargetMode="External" /><Relationship Id="rId112" Type="http://schemas.openxmlformats.org/officeDocument/2006/relationships/hyperlink" Target="https://podminky.urs.cz/item/CS_URS_2025_02/767591021" TargetMode="External" /><Relationship Id="rId113" Type="http://schemas.openxmlformats.org/officeDocument/2006/relationships/hyperlink" Target="https://podminky.urs.cz/item/CS_URS_2025_02/998767101" TargetMode="External" /><Relationship Id="rId114" Type="http://schemas.openxmlformats.org/officeDocument/2006/relationships/hyperlink" Target="https://podminky.urs.cz/item/CS_URS_2025_02/789212122" TargetMode="External" /><Relationship Id="rId115" Type="http://schemas.openxmlformats.org/officeDocument/2006/relationships/hyperlink" Target="https://podminky.urs.cz/item/CS_URS_2025_02/789323211" TargetMode="External" /><Relationship Id="rId116" Type="http://schemas.openxmlformats.org/officeDocument/2006/relationships/hyperlink" Target="https://podminky.urs.cz/item/CS_URS_2025_02/789323216" TargetMode="External" /><Relationship Id="rId117" Type="http://schemas.openxmlformats.org/officeDocument/2006/relationships/hyperlink" Target="https://podminky.urs.cz/item/CS_URS_2025_02/789323221" TargetMode="External" /><Relationship Id="rId118" Type="http://schemas.openxmlformats.org/officeDocument/2006/relationships/hyperlink" Target="https://podminky.urs.cz/item/CS_URS_2025_02/789351240" TargetMode="External" /><Relationship Id="rId119" Type="http://schemas.openxmlformats.org/officeDocument/2006/relationships/hyperlink" Target="https://podminky.urs.cz/item/CS_URS_2025_02/998781101" TargetMode="External" /><Relationship Id="rId120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51111" TargetMode="External" /><Relationship Id="rId2" Type="http://schemas.openxmlformats.org/officeDocument/2006/relationships/hyperlink" Target="https://podminky.urs.cz/item/CS_URS_2025_02/113152112" TargetMode="External" /><Relationship Id="rId3" Type="http://schemas.openxmlformats.org/officeDocument/2006/relationships/hyperlink" Target="https://podminky.urs.cz/item/CS_URS_2025_02/113154513" TargetMode="External" /><Relationship Id="rId4" Type="http://schemas.openxmlformats.org/officeDocument/2006/relationships/hyperlink" Target="https://podminky.urs.cz/item/CS_URS_2025_02/115001106" TargetMode="External" /><Relationship Id="rId5" Type="http://schemas.openxmlformats.org/officeDocument/2006/relationships/hyperlink" Target="https://podminky.urs.cz/item/CS_URS_2025_02/115101201" TargetMode="External" /><Relationship Id="rId6" Type="http://schemas.openxmlformats.org/officeDocument/2006/relationships/hyperlink" Target="https://podminky.urs.cz/item/CS_URS_2025_02/115101301" TargetMode="External" /><Relationship Id="rId7" Type="http://schemas.openxmlformats.org/officeDocument/2006/relationships/hyperlink" Target="https://podminky.urs.cz/item/CS_URS_2025_02/121151103" TargetMode="External" /><Relationship Id="rId8" Type="http://schemas.openxmlformats.org/officeDocument/2006/relationships/hyperlink" Target="https://podminky.urs.cz/item/CS_URS_2025_02/122252502" TargetMode="External" /><Relationship Id="rId9" Type="http://schemas.openxmlformats.org/officeDocument/2006/relationships/hyperlink" Target="https://podminky.urs.cz/item/CS_URS_2025_02/151711111" TargetMode="External" /><Relationship Id="rId10" Type="http://schemas.openxmlformats.org/officeDocument/2006/relationships/hyperlink" Target="https://podminky.urs.cz/item/CS_URS_2025_02/151711131" TargetMode="External" /><Relationship Id="rId11" Type="http://schemas.openxmlformats.org/officeDocument/2006/relationships/hyperlink" Target="https://podminky.urs.cz/item/CS_URS_2025_02/151712111" TargetMode="External" /><Relationship Id="rId12" Type="http://schemas.openxmlformats.org/officeDocument/2006/relationships/hyperlink" Target="https://podminky.urs.cz/item/CS_URS_2025_02/151712121" TargetMode="External" /><Relationship Id="rId13" Type="http://schemas.openxmlformats.org/officeDocument/2006/relationships/hyperlink" Target="https://podminky.urs.cz/item/CS_URS_2025_02/151721111" TargetMode="External" /><Relationship Id="rId14" Type="http://schemas.openxmlformats.org/officeDocument/2006/relationships/hyperlink" Target="https://podminky.urs.cz/item/CS_URS_2025_02/153111114" TargetMode="External" /><Relationship Id="rId15" Type="http://schemas.openxmlformats.org/officeDocument/2006/relationships/hyperlink" Target="https://podminky.urs.cz/item/CS_URS_2025_02/153112115" TargetMode="External" /><Relationship Id="rId16" Type="http://schemas.openxmlformats.org/officeDocument/2006/relationships/hyperlink" Target="https://podminky.urs.cz/item/CS_URS_2025_02/153112122" TargetMode="External" /><Relationship Id="rId17" Type="http://schemas.openxmlformats.org/officeDocument/2006/relationships/hyperlink" Target="https://podminky.urs.cz/item/CS_URS_2025_02/153113112" TargetMode="External" /><Relationship Id="rId18" Type="http://schemas.openxmlformats.org/officeDocument/2006/relationships/hyperlink" Target="https://podminky.urs.cz/item/CS_URS_2025_02/153115111" TargetMode="External" /><Relationship Id="rId19" Type="http://schemas.openxmlformats.org/officeDocument/2006/relationships/hyperlink" Target="https://podminky.urs.cz/item/CS_URS_2025_02/153851132" TargetMode="External" /><Relationship Id="rId20" Type="http://schemas.openxmlformats.org/officeDocument/2006/relationships/hyperlink" Target="https://podminky.urs.cz/item/CS_URS_2025_02/162751117" TargetMode="External" /><Relationship Id="rId21" Type="http://schemas.openxmlformats.org/officeDocument/2006/relationships/hyperlink" Target="https://podminky.urs.cz/item/CS_URS_2025_02/162751119" TargetMode="External" /><Relationship Id="rId22" Type="http://schemas.openxmlformats.org/officeDocument/2006/relationships/hyperlink" Target="https://podminky.urs.cz/item/CS_URS_2025_02/167151111" TargetMode="External" /><Relationship Id="rId23" Type="http://schemas.openxmlformats.org/officeDocument/2006/relationships/hyperlink" Target="https://podminky.urs.cz/item/CS_URS_2025_02/171111111" TargetMode="External" /><Relationship Id="rId24" Type="http://schemas.openxmlformats.org/officeDocument/2006/relationships/hyperlink" Target="https://podminky.urs.cz/item/CS_URS_2025_02/171151112" TargetMode="External" /><Relationship Id="rId25" Type="http://schemas.openxmlformats.org/officeDocument/2006/relationships/hyperlink" Target="https://podminky.urs.cz/item/CS_URS_2025_02/171153101" TargetMode="External" /><Relationship Id="rId26" Type="http://schemas.openxmlformats.org/officeDocument/2006/relationships/hyperlink" Target="https://podminky.urs.cz/item/CS_URS_2025_02/171201231" TargetMode="External" /><Relationship Id="rId27" Type="http://schemas.openxmlformats.org/officeDocument/2006/relationships/hyperlink" Target="https://podminky.urs.cz/item/CS_URS_2025_02/171251201" TargetMode="External" /><Relationship Id="rId28" Type="http://schemas.openxmlformats.org/officeDocument/2006/relationships/hyperlink" Target="https://podminky.urs.cz/item/CS_URS_2025_02/175112101" TargetMode="External" /><Relationship Id="rId29" Type="http://schemas.openxmlformats.org/officeDocument/2006/relationships/hyperlink" Target="https://podminky.urs.cz/item/CS_URS_2025_02/181451312" TargetMode="External" /><Relationship Id="rId30" Type="http://schemas.openxmlformats.org/officeDocument/2006/relationships/hyperlink" Target="https://podminky.urs.cz/item/CS_URS_2025_02/182151111" TargetMode="External" /><Relationship Id="rId31" Type="http://schemas.openxmlformats.org/officeDocument/2006/relationships/hyperlink" Target="https://podminky.urs.cz/item/CS_URS_2025_02/182351023" TargetMode="External" /><Relationship Id="rId32" Type="http://schemas.openxmlformats.org/officeDocument/2006/relationships/hyperlink" Target="https://podminky.urs.cz/item/CS_URS_2025_02/512531111" TargetMode="External" /><Relationship Id="rId33" Type="http://schemas.openxmlformats.org/officeDocument/2006/relationships/hyperlink" Target="https://podminky.urs.cz/item/CS_URS_2025_02/742110104" TargetMode="External" /><Relationship Id="rId34" Type="http://schemas.openxmlformats.org/officeDocument/2006/relationships/hyperlink" Target="https://podminky.urs.cz/item/CS_URS_2025_02/211531111" TargetMode="External" /><Relationship Id="rId35" Type="http://schemas.openxmlformats.org/officeDocument/2006/relationships/hyperlink" Target="https://podminky.urs.cz/item/CS_URS_2025_02/213141111" TargetMode="External" /><Relationship Id="rId36" Type="http://schemas.openxmlformats.org/officeDocument/2006/relationships/hyperlink" Target="https://podminky.urs.cz/item/CS_URS_2025_02/270001123" TargetMode="External" /><Relationship Id="rId37" Type="http://schemas.openxmlformats.org/officeDocument/2006/relationships/hyperlink" Target="https://podminky.urs.cz/item/CS_URS_2025_02/212532111" TargetMode="External" /><Relationship Id="rId38" Type="http://schemas.openxmlformats.org/officeDocument/2006/relationships/hyperlink" Target="https://podminky.urs.cz/item/CS_URS_2025_02/211971122" TargetMode="External" /><Relationship Id="rId39" Type="http://schemas.openxmlformats.org/officeDocument/2006/relationships/hyperlink" Target="https://podminky.urs.cz/item/CS_URS_2025_02/212312111" TargetMode="External" /><Relationship Id="rId40" Type="http://schemas.openxmlformats.org/officeDocument/2006/relationships/hyperlink" Target="https://podminky.urs.cz/item/CS_URS_2025_02/212792212" TargetMode="External" /><Relationship Id="rId41" Type="http://schemas.openxmlformats.org/officeDocument/2006/relationships/hyperlink" Target="https://podminky.urs.cz/item/CS_URS_2025_02/224311114" TargetMode="External" /><Relationship Id="rId42" Type="http://schemas.openxmlformats.org/officeDocument/2006/relationships/hyperlink" Target="https://podminky.urs.cz/item/CS_URS_2025_02/226211213" TargetMode="External" /><Relationship Id="rId43" Type="http://schemas.openxmlformats.org/officeDocument/2006/relationships/hyperlink" Target="https://podminky.urs.cz/item/CS_URS_2025_02/227111114" TargetMode="External" /><Relationship Id="rId44" Type="http://schemas.openxmlformats.org/officeDocument/2006/relationships/hyperlink" Target="https://podminky.urs.cz/item/CS_URS_2025_02/274311127" TargetMode="External" /><Relationship Id="rId45" Type="http://schemas.openxmlformats.org/officeDocument/2006/relationships/hyperlink" Target="https://podminky.urs.cz/item/CS_URS_2025_02/275321118" TargetMode="External" /><Relationship Id="rId46" Type="http://schemas.openxmlformats.org/officeDocument/2006/relationships/hyperlink" Target="https://podminky.urs.cz/item/CS_URS_2025_02/275321191" TargetMode="External" /><Relationship Id="rId47" Type="http://schemas.openxmlformats.org/officeDocument/2006/relationships/hyperlink" Target="https://podminky.urs.cz/item/CS_URS_2025_02/275354111" TargetMode="External" /><Relationship Id="rId48" Type="http://schemas.openxmlformats.org/officeDocument/2006/relationships/hyperlink" Target="https://podminky.urs.cz/item/CS_URS_2025_02/275354211" TargetMode="External" /><Relationship Id="rId49" Type="http://schemas.openxmlformats.org/officeDocument/2006/relationships/hyperlink" Target="https://podminky.urs.cz/item/CS_URS_2025_02/282601122" TargetMode="External" /><Relationship Id="rId50" Type="http://schemas.openxmlformats.org/officeDocument/2006/relationships/hyperlink" Target="https://podminky.urs.cz/item/CS_URS_2025_02/283111112" TargetMode="External" /><Relationship Id="rId51" Type="http://schemas.openxmlformats.org/officeDocument/2006/relationships/hyperlink" Target="https://podminky.urs.cz/item/CS_URS_2025_02/283131112" TargetMode="External" /><Relationship Id="rId52" Type="http://schemas.openxmlformats.org/officeDocument/2006/relationships/hyperlink" Target="https://podminky.urs.cz/item/CS_URS_2025_02/291211111" TargetMode="External" /><Relationship Id="rId53" Type="http://schemas.openxmlformats.org/officeDocument/2006/relationships/hyperlink" Target="https://podminky.urs.cz/item/CS_URS_2025_02/317171126" TargetMode="External" /><Relationship Id="rId54" Type="http://schemas.openxmlformats.org/officeDocument/2006/relationships/hyperlink" Target="https://podminky.urs.cz/item/CS_URS_2025_02/317321118" TargetMode="External" /><Relationship Id="rId55" Type="http://schemas.openxmlformats.org/officeDocument/2006/relationships/hyperlink" Target="https://podminky.urs.cz/item/CS_URS_2025_02/317321191" TargetMode="External" /><Relationship Id="rId56" Type="http://schemas.openxmlformats.org/officeDocument/2006/relationships/hyperlink" Target="https://podminky.urs.cz/item/CS_URS_2025_02/317353121" TargetMode="External" /><Relationship Id="rId57" Type="http://schemas.openxmlformats.org/officeDocument/2006/relationships/hyperlink" Target="https://podminky.urs.cz/item/CS_URS_2025_02/317353221" TargetMode="External" /><Relationship Id="rId58" Type="http://schemas.openxmlformats.org/officeDocument/2006/relationships/hyperlink" Target="https://podminky.urs.cz/item/CS_URS_2025_02/334323218" TargetMode="External" /><Relationship Id="rId59" Type="http://schemas.openxmlformats.org/officeDocument/2006/relationships/hyperlink" Target="https://podminky.urs.cz/item/CS_URS_2025_02/334323291" TargetMode="External" /><Relationship Id="rId60" Type="http://schemas.openxmlformats.org/officeDocument/2006/relationships/hyperlink" Target="https://podminky.urs.cz/item/CS_URS_2025_02/334323118" TargetMode="External" /><Relationship Id="rId61" Type="http://schemas.openxmlformats.org/officeDocument/2006/relationships/hyperlink" Target="https://podminky.urs.cz/item/CS_URS_2025_02/334323191" TargetMode="External" /><Relationship Id="rId62" Type="http://schemas.openxmlformats.org/officeDocument/2006/relationships/hyperlink" Target="https://podminky.urs.cz/item/CS_URS_2025_02/334351112" TargetMode="External" /><Relationship Id="rId63" Type="http://schemas.openxmlformats.org/officeDocument/2006/relationships/hyperlink" Target="https://podminky.urs.cz/item/CS_URS_2025_02/334351211" TargetMode="External" /><Relationship Id="rId64" Type="http://schemas.openxmlformats.org/officeDocument/2006/relationships/hyperlink" Target="https://podminky.urs.cz/item/CS_URS_2025_02/334352111" TargetMode="External" /><Relationship Id="rId65" Type="http://schemas.openxmlformats.org/officeDocument/2006/relationships/hyperlink" Target="https://podminky.urs.cz/item/CS_URS_2025_02/334352211" TargetMode="External" /><Relationship Id="rId66" Type="http://schemas.openxmlformats.org/officeDocument/2006/relationships/hyperlink" Target="https://podminky.urs.cz/item/CS_URS_2025_02/334361216" TargetMode="External" /><Relationship Id="rId67" Type="http://schemas.openxmlformats.org/officeDocument/2006/relationships/hyperlink" Target="https://podminky.urs.cz/item/CS_URS_2025_02/334361411" TargetMode="External" /><Relationship Id="rId68" Type="http://schemas.openxmlformats.org/officeDocument/2006/relationships/hyperlink" Target="https://podminky.urs.cz/item/CS_URS_2025_02/334379311" TargetMode="External" /><Relationship Id="rId69" Type="http://schemas.openxmlformats.org/officeDocument/2006/relationships/hyperlink" Target="https://podminky.urs.cz/item/CS_URS_2025_02/421361226" TargetMode="External" /><Relationship Id="rId70" Type="http://schemas.openxmlformats.org/officeDocument/2006/relationships/hyperlink" Target="https://podminky.urs.cz/item/CS_URS_2025_02/421361411" TargetMode="External" /><Relationship Id="rId71" Type="http://schemas.openxmlformats.org/officeDocument/2006/relationships/hyperlink" Target="https://podminky.urs.cz/item/CS_URS_2025_02/423172111" TargetMode="External" /><Relationship Id="rId72" Type="http://schemas.openxmlformats.org/officeDocument/2006/relationships/hyperlink" Target="https://podminky.urs.cz/item/CS_URS_2025_02/429172111" TargetMode="External" /><Relationship Id="rId73" Type="http://schemas.openxmlformats.org/officeDocument/2006/relationships/hyperlink" Target="https://podminky.urs.cz/item/CS_URS_2025_02/451315114" TargetMode="External" /><Relationship Id="rId74" Type="http://schemas.openxmlformats.org/officeDocument/2006/relationships/hyperlink" Target="https://podminky.urs.cz/item/CS_URS_2025_02/451315117" TargetMode="External" /><Relationship Id="rId75" Type="http://schemas.openxmlformats.org/officeDocument/2006/relationships/hyperlink" Target="https://podminky.urs.cz/item/CS_URS_2025_02/452471101" TargetMode="External" /><Relationship Id="rId76" Type="http://schemas.openxmlformats.org/officeDocument/2006/relationships/hyperlink" Target="https://podminky.urs.cz/item/CS_URS_2025_02/452471102" TargetMode="External" /><Relationship Id="rId77" Type="http://schemas.openxmlformats.org/officeDocument/2006/relationships/hyperlink" Target="https://podminky.urs.cz/item/CS_URS_2025_02/457311117" TargetMode="External" /><Relationship Id="rId78" Type="http://schemas.openxmlformats.org/officeDocument/2006/relationships/hyperlink" Target="https://podminky.urs.cz/item/CS_URS_2025_02/465513157" TargetMode="External" /><Relationship Id="rId79" Type="http://schemas.openxmlformats.org/officeDocument/2006/relationships/hyperlink" Target="https://podminky.urs.cz/item/CS_URS_2025_02/421321128" TargetMode="External" /><Relationship Id="rId80" Type="http://schemas.openxmlformats.org/officeDocument/2006/relationships/hyperlink" Target="https://podminky.urs.cz/item/CS_URS_2025_02/421351111" TargetMode="External" /><Relationship Id="rId81" Type="http://schemas.openxmlformats.org/officeDocument/2006/relationships/hyperlink" Target="https://podminky.urs.cz/item/CS_URS_2025_02/421351131" TargetMode="External" /><Relationship Id="rId82" Type="http://schemas.openxmlformats.org/officeDocument/2006/relationships/hyperlink" Target="https://podminky.urs.cz/item/CS_URS_2025_02/421351211" TargetMode="External" /><Relationship Id="rId83" Type="http://schemas.openxmlformats.org/officeDocument/2006/relationships/hyperlink" Target="https://podminky.urs.cz/item/CS_URS_2025_02/421351231" TargetMode="External" /><Relationship Id="rId84" Type="http://schemas.openxmlformats.org/officeDocument/2006/relationships/hyperlink" Target="https://podminky.urs.cz/item/CS_URS_2025_02/423357112" TargetMode="External" /><Relationship Id="rId85" Type="http://schemas.openxmlformats.org/officeDocument/2006/relationships/hyperlink" Target="https://podminky.urs.cz/item/CS_URS_2025_02/458501112" TargetMode="External" /><Relationship Id="rId86" Type="http://schemas.openxmlformats.org/officeDocument/2006/relationships/hyperlink" Target="https://podminky.urs.cz/item/CS_URS_2025_02/511501111" TargetMode="External" /><Relationship Id="rId87" Type="http://schemas.openxmlformats.org/officeDocument/2006/relationships/hyperlink" Target="https://podminky.urs.cz/item/CS_URS_2025_02/511501122" TargetMode="External" /><Relationship Id="rId88" Type="http://schemas.openxmlformats.org/officeDocument/2006/relationships/hyperlink" Target="https://podminky.urs.cz/item/CS_URS_2025_02/573211112" TargetMode="External" /><Relationship Id="rId89" Type="http://schemas.openxmlformats.org/officeDocument/2006/relationships/hyperlink" Target="https://podminky.urs.cz/item/CS_URS_2025_02/577144111" TargetMode="External" /><Relationship Id="rId90" Type="http://schemas.openxmlformats.org/officeDocument/2006/relationships/hyperlink" Target="https://podminky.urs.cz/item/CS_URS_2025_02/628613611" TargetMode="External" /><Relationship Id="rId91" Type="http://schemas.openxmlformats.org/officeDocument/2006/relationships/hyperlink" Target="https://podminky.urs.cz/item/CS_URS_2025_02/629992111" TargetMode="External" /><Relationship Id="rId92" Type="http://schemas.openxmlformats.org/officeDocument/2006/relationships/hyperlink" Target="https://podminky.urs.cz/item/CS_URS_2025_02/911121211" TargetMode="External" /><Relationship Id="rId93" Type="http://schemas.openxmlformats.org/officeDocument/2006/relationships/hyperlink" Target="https://podminky.urs.cz/item/CS_URS_2025_02/911121311" TargetMode="External" /><Relationship Id="rId94" Type="http://schemas.openxmlformats.org/officeDocument/2006/relationships/hyperlink" Target="https://podminky.urs.cz/item/CS_URS_2025_02/914111111" TargetMode="External" /><Relationship Id="rId95" Type="http://schemas.openxmlformats.org/officeDocument/2006/relationships/hyperlink" Target="https://podminky.urs.cz/item/CS_URS_2025_02/915231112" TargetMode="External" /><Relationship Id="rId96" Type="http://schemas.openxmlformats.org/officeDocument/2006/relationships/hyperlink" Target="https://podminky.urs.cz/item/CS_URS_2025_02/916231213" TargetMode="External" /><Relationship Id="rId97" Type="http://schemas.openxmlformats.org/officeDocument/2006/relationships/hyperlink" Target="https://podminky.urs.cz/item/CS_URS_2025_02/919121213" TargetMode="External" /><Relationship Id="rId98" Type="http://schemas.openxmlformats.org/officeDocument/2006/relationships/hyperlink" Target="https://podminky.urs.cz/item/CS_URS_2025_02/919735112" TargetMode="External" /><Relationship Id="rId99" Type="http://schemas.openxmlformats.org/officeDocument/2006/relationships/hyperlink" Target="https://podminky.urs.cz/item/CS_URS_2025_02/931992111" TargetMode="External" /><Relationship Id="rId100" Type="http://schemas.openxmlformats.org/officeDocument/2006/relationships/hyperlink" Target="https://podminky.urs.cz/item/CS_URS_2025_02/931994131" TargetMode="External" /><Relationship Id="rId101" Type="http://schemas.openxmlformats.org/officeDocument/2006/relationships/hyperlink" Target="https://podminky.urs.cz/item/CS_URS_2025_02/931994171" TargetMode="External" /><Relationship Id="rId102" Type="http://schemas.openxmlformats.org/officeDocument/2006/relationships/hyperlink" Target="https://podminky.urs.cz/item/CS_URS_2025_02/931995111" TargetMode="External" /><Relationship Id="rId103" Type="http://schemas.openxmlformats.org/officeDocument/2006/relationships/hyperlink" Target="https://podminky.urs.cz/item/CS_URS_2025_02/936942211" TargetMode="External" /><Relationship Id="rId104" Type="http://schemas.openxmlformats.org/officeDocument/2006/relationships/hyperlink" Target="https://podminky.urs.cz/item/CS_URS_2025_02/943211111" TargetMode="External" /><Relationship Id="rId105" Type="http://schemas.openxmlformats.org/officeDocument/2006/relationships/hyperlink" Target="https://podminky.urs.cz/item/CS_URS_2025_02/943211211" TargetMode="External" /><Relationship Id="rId106" Type="http://schemas.openxmlformats.org/officeDocument/2006/relationships/hyperlink" Target="https://podminky.urs.cz/item/CS_URS_2025_02/943211811" TargetMode="External" /><Relationship Id="rId107" Type="http://schemas.openxmlformats.org/officeDocument/2006/relationships/hyperlink" Target="https://podminky.urs.cz/item/CS_URS_2025_02/948411121" TargetMode="External" /><Relationship Id="rId108" Type="http://schemas.openxmlformats.org/officeDocument/2006/relationships/hyperlink" Target="https://podminky.urs.cz/item/CS_URS_2025_02/948411221" TargetMode="External" /><Relationship Id="rId109" Type="http://schemas.openxmlformats.org/officeDocument/2006/relationships/hyperlink" Target="https://podminky.urs.cz/item/CS_URS_2025_02/948411921" TargetMode="External" /><Relationship Id="rId110" Type="http://schemas.openxmlformats.org/officeDocument/2006/relationships/hyperlink" Target="https://podminky.urs.cz/item/CS_URS_2025_02/961041211" TargetMode="External" /><Relationship Id="rId111" Type="http://schemas.openxmlformats.org/officeDocument/2006/relationships/hyperlink" Target="https://podminky.urs.cz/item/CS_URS_2025_02/962021112" TargetMode="External" /><Relationship Id="rId112" Type="http://schemas.openxmlformats.org/officeDocument/2006/relationships/hyperlink" Target="https://podminky.urs.cz/item/CS_URS_2025_02/963051111" TargetMode="External" /><Relationship Id="rId113" Type="http://schemas.openxmlformats.org/officeDocument/2006/relationships/hyperlink" Target="https://podminky.urs.cz/item/CS_URS_2025_02/963071112" TargetMode="External" /><Relationship Id="rId114" Type="http://schemas.openxmlformats.org/officeDocument/2006/relationships/hyperlink" Target="https://podminky.urs.cz/item/CS_URS_2025_02/966075141" TargetMode="External" /><Relationship Id="rId115" Type="http://schemas.openxmlformats.org/officeDocument/2006/relationships/hyperlink" Target="https://podminky.urs.cz/item/CS_URS_2025_02/977212121" TargetMode="External" /><Relationship Id="rId116" Type="http://schemas.openxmlformats.org/officeDocument/2006/relationships/hyperlink" Target="https://podminky.urs.cz/item/CS_URS_2025_02/985121122" TargetMode="External" /><Relationship Id="rId117" Type="http://schemas.openxmlformats.org/officeDocument/2006/relationships/hyperlink" Target="https://podminky.urs.cz/item/CS_URS_2025_02/985132111" TargetMode="External" /><Relationship Id="rId118" Type="http://schemas.openxmlformats.org/officeDocument/2006/relationships/hyperlink" Target="https://podminky.urs.cz/item/CS_URS_2025_02/985142211" TargetMode="External" /><Relationship Id="rId119" Type="http://schemas.openxmlformats.org/officeDocument/2006/relationships/hyperlink" Target="https://podminky.urs.cz/item/CS_URS_2025_02/985231112" TargetMode="External" /><Relationship Id="rId120" Type="http://schemas.openxmlformats.org/officeDocument/2006/relationships/hyperlink" Target="https://podminky.urs.cz/item/CS_URS_2025_02/985311112" TargetMode="External" /><Relationship Id="rId121" Type="http://schemas.openxmlformats.org/officeDocument/2006/relationships/hyperlink" Target="https://podminky.urs.cz/item/CS_URS_2025_02/985311115" TargetMode="External" /><Relationship Id="rId122" Type="http://schemas.openxmlformats.org/officeDocument/2006/relationships/hyperlink" Target="https://podminky.urs.cz/item/CS_URS_2025_02/985312124" TargetMode="External" /><Relationship Id="rId123" Type="http://schemas.openxmlformats.org/officeDocument/2006/relationships/hyperlink" Target="https://podminky.urs.cz/item/CS_URS_2025_02/985323111" TargetMode="External" /><Relationship Id="rId124" Type="http://schemas.openxmlformats.org/officeDocument/2006/relationships/hyperlink" Target="https://podminky.urs.cz/item/CS_URS_2025_02/993221111" TargetMode="External" /><Relationship Id="rId125" Type="http://schemas.openxmlformats.org/officeDocument/2006/relationships/hyperlink" Target="https://podminky.urs.cz/item/CS_URS_2025_02/993221119" TargetMode="External" /><Relationship Id="rId126" Type="http://schemas.openxmlformats.org/officeDocument/2006/relationships/hyperlink" Target="https://podminky.urs.cz/item/CS_URS_2025_02/997013814" TargetMode="External" /><Relationship Id="rId127" Type="http://schemas.openxmlformats.org/officeDocument/2006/relationships/hyperlink" Target="https://podminky.urs.cz/item/CS_URS_2025_02/997013841" TargetMode="External" /><Relationship Id="rId128" Type="http://schemas.openxmlformats.org/officeDocument/2006/relationships/hyperlink" Target="https://podminky.urs.cz/item/CS_URS_2025_02/997013862" TargetMode="External" /><Relationship Id="rId129" Type="http://schemas.openxmlformats.org/officeDocument/2006/relationships/hyperlink" Target="https://podminky.urs.cz/item/CS_URS_2025_02/997013873" TargetMode="External" /><Relationship Id="rId130" Type="http://schemas.openxmlformats.org/officeDocument/2006/relationships/hyperlink" Target="https://podminky.urs.cz/item/CS_URS_2025_02/997013875" TargetMode="External" /><Relationship Id="rId131" Type="http://schemas.openxmlformats.org/officeDocument/2006/relationships/hyperlink" Target="https://podminky.urs.cz/item/CS_URS_2025_02/997211511" TargetMode="External" /><Relationship Id="rId132" Type="http://schemas.openxmlformats.org/officeDocument/2006/relationships/hyperlink" Target="https://podminky.urs.cz/item/CS_URS_2025_02/997211519" TargetMode="External" /><Relationship Id="rId133" Type="http://schemas.openxmlformats.org/officeDocument/2006/relationships/hyperlink" Target="https://podminky.urs.cz/item/CS_URS_2025_02/997211611" TargetMode="External" /><Relationship Id="rId134" Type="http://schemas.openxmlformats.org/officeDocument/2006/relationships/hyperlink" Target="https://podminky.urs.cz/item/CS_URS_2025_02/998212111" TargetMode="External" /><Relationship Id="rId135" Type="http://schemas.openxmlformats.org/officeDocument/2006/relationships/hyperlink" Target="https://podminky.urs.cz/item/CS_URS_2025_02/789212121" TargetMode="External" /><Relationship Id="rId136" Type="http://schemas.openxmlformats.org/officeDocument/2006/relationships/hyperlink" Target="https://podminky.urs.cz/item/CS_URS_2025_02/789212122" TargetMode="External" /><Relationship Id="rId137" Type="http://schemas.openxmlformats.org/officeDocument/2006/relationships/hyperlink" Target="https://podminky.urs.cz/item/CS_URS_2025_02/789323211" TargetMode="External" /><Relationship Id="rId138" Type="http://schemas.openxmlformats.org/officeDocument/2006/relationships/hyperlink" Target="https://podminky.urs.cz/item/CS_URS_2025_02/789323216" TargetMode="External" /><Relationship Id="rId139" Type="http://schemas.openxmlformats.org/officeDocument/2006/relationships/hyperlink" Target="https://podminky.urs.cz/item/CS_URS_2025_02/789323221" TargetMode="External" /><Relationship Id="rId140" Type="http://schemas.openxmlformats.org/officeDocument/2006/relationships/hyperlink" Target="https://podminky.urs.cz/item/CS_URS_2025_02/789351240" TargetMode="External" /><Relationship Id="rId141" Type="http://schemas.openxmlformats.org/officeDocument/2006/relationships/hyperlink" Target="https://podminky.urs.cz/item/CS_URS_2025_02/998781101" TargetMode="External" /><Relationship Id="rId142" Type="http://schemas.openxmlformats.org/officeDocument/2006/relationships/hyperlink" Target="https://podminky.urs.cz/item/CS_URS_2025_02/711112001" TargetMode="External" /><Relationship Id="rId143" Type="http://schemas.openxmlformats.org/officeDocument/2006/relationships/hyperlink" Target="https://podminky.urs.cz/item/CS_URS_2025_02/711141811" TargetMode="External" /><Relationship Id="rId144" Type="http://schemas.openxmlformats.org/officeDocument/2006/relationships/hyperlink" Target="https://podminky.urs.cz/item/CS_URS_2025_02/711142559" TargetMode="External" /><Relationship Id="rId145" Type="http://schemas.openxmlformats.org/officeDocument/2006/relationships/hyperlink" Target="https://podminky.urs.cz/item/CS_URS_2025_02/711472053" TargetMode="External" /><Relationship Id="rId146" Type="http://schemas.openxmlformats.org/officeDocument/2006/relationships/hyperlink" Target="https://podminky.urs.cz/item/CS_URS_2025_02/711491177" TargetMode="External" /><Relationship Id="rId147" Type="http://schemas.openxmlformats.org/officeDocument/2006/relationships/hyperlink" Target="https://podminky.urs.cz/item/CS_URS_2025_02/711691172" TargetMode="External" /><Relationship Id="rId148" Type="http://schemas.openxmlformats.org/officeDocument/2006/relationships/hyperlink" Target="https://podminky.urs.cz/item/CS_URS_2025_02/998711101" TargetMode="External" /><Relationship Id="rId149" Type="http://schemas.openxmlformats.org/officeDocument/2006/relationships/hyperlink" Target="https://podminky.urs.cz/item/CS_URS_2025_02/713123111" TargetMode="External" /><Relationship Id="rId150" Type="http://schemas.openxmlformats.org/officeDocument/2006/relationships/hyperlink" Target="https://podminky.urs.cz/item/CS_URS_2025_02/998713101" TargetMode="External" /><Relationship Id="rId151" Type="http://schemas.openxmlformats.org/officeDocument/2006/relationships/hyperlink" Target="https://podminky.urs.cz/item/CS_URS_2025_02/767221005" TargetMode="External" /><Relationship Id="rId152" Type="http://schemas.openxmlformats.org/officeDocument/2006/relationships/hyperlink" Target="https://podminky.urs.cz/item/CS_URS_2025_02/767591021" TargetMode="External" /><Relationship Id="rId153" Type="http://schemas.openxmlformats.org/officeDocument/2006/relationships/hyperlink" Target="https://podminky.urs.cz/item/CS_URS_2025_02/767995112" TargetMode="External" /><Relationship Id="rId154" Type="http://schemas.openxmlformats.org/officeDocument/2006/relationships/hyperlink" Target="https://podminky.urs.cz/item/CS_URS_2025_02/998767101" TargetMode="External" /><Relationship Id="rId155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21151103" TargetMode="External" /><Relationship Id="rId2" Type="http://schemas.openxmlformats.org/officeDocument/2006/relationships/hyperlink" Target="https://podminky.urs.cz/item/CS_URS_2025_02/122252502" TargetMode="External" /><Relationship Id="rId3" Type="http://schemas.openxmlformats.org/officeDocument/2006/relationships/hyperlink" Target="https://podminky.urs.cz/item/CS_URS_2025_02/125703322" TargetMode="External" /><Relationship Id="rId4" Type="http://schemas.openxmlformats.org/officeDocument/2006/relationships/hyperlink" Target="https://podminky.urs.cz/item/CS_URS_2025_02/151711111" TargetMode="External" /><Relationship Id="rId5" Type="http://schemas.openxmlformats.org/officeDocument/2006/relationships/hyperlink" Target="https://podminky.urs.cz/item/CS_URS_2025_02/151711131" TargetMode="External" /><Relationship Id="rId6" Type="http://schemas.openxmlformats.org/officeDocument/2006/relationships/hyperlink" Target="https://podminky.urs.cz/item/CS_URS_2025_02/151712111" TargetMode="External" /><Relationship Id="rId7" Type="http://schemas.openxmlformats.org/officeDocument/2006/relationships/hyperlink" Target="https://podminky.urs.cz/item/CS_URS_2025_02/151712121" TargetMode="External" /><Relationship Id="rId8" Type="http://schemas.openxmlformats.org/officeDocument/2006/relationships/hyperlink" Target="https://podminky.urs.cz/item/CS_URS_2025_02/151721111" TargetMode="External" /><Relationship Id="rId9" Type="http://schemas.openxmlformats.org/officeDocument/2006/relationships/hyperlink" Target="https://podminky.urs.cz/item/CS_URS_2025_02/153111114" TargetMode="External" /><Relationship Id="rId10" Type="http://schemas.openxmlformats.org/officeDocument/2006/relationships/hyperlink" Target="https://podminky.urs.cz/item/CS_URS_2025_02/153112122" TargetMode="External" /><Relationship Id="rId11" Type="http://schemas.openxmlformats.org/officeDocument/2006/relationships/hyperlink" Target="https://podminky.urs.cz/item/CS_URS_2025_02/153113112" TargetMode="External" /><Relationship Id="rId12" Type="http://schemas.openxmlformats.org/officeDocument/2006/relationships/hyperlink" Target="https://podminky.urs.cz/item/CS_URS_2025_02/153851133" TargetMode="External" /><Relationship Id="rId13" Type="http://schemas.openxmlformats.org/officeDocument/2006/relationships/hyperlink" Target="https://podminky.urs.cz/item/CS_URS_2025_02/162751117" TargetMode="External" /><Relationship Id="rId14" Type="http://schemas.openxmlformats.org/officeDocument/2006/relationships/hyperlink" Target="https://podminky.urs.cz/item/CS_URS_2025_02/162751119" TargetMode="External" /><Relationship Id="rId15" Type="http://schemas.openxmlformats.org/officeDocument/2006/relationships/hyperlink" Target="https://podminky.urs.cz/item/CS_URS_2025_02/167151111" TargetMode="External" /><Relationship Id="rId16" Type="http://schemas.openxmlformats.org/officeDocument/2006/relationships/hyperlink" Target="https://podminky.urs.cz/item/CS_URS_2025_02/171111111" TargetMode="External" /><Relationship Id="rId17" Type="http://schemas.openxmlformats.org/officeDocument/2006/relationships/hyperlink" Target="https://podminky.urs.cz/item/CS_URS_2025_02/171151112" TargetMode="External" /><Relationship Id="rId18" Type="http://schemas.openxmlformats.org/officeDocument/2006/relationships/hyperlink" Target="https://podminky.urs.cz/item/CS_URS_2025_02/171201231" TargetMode="External" /><Relationship Id="rId19" Type="http://schemas.openxmlformats.org/officeDocument/2006/relationships/hyperlink" Target="https://podminky.urs.cz/item/CS_URS_2025_02/171251201" TargetMode="External" /><Relationship Id="rId20" Type="http://schemas.openxmlformats.org/officeDocument/2006/relationships/hyperlink" Target="https://podminky.urs.cz/item/CS_URS_2025_02/181451312" TargetMode="External" /><Relationship Id="rId21" Type="http://schemas.openxmlformats.org/officeDocument/2006/relationships/hyperlink" Target="https://podminky.urs.cz/item/CS_URS_2025_02/182151111" TargetMode="External" /><Relationship Id="rId22" Type="http://schemas.openxmlformats.org/officeDocument/2006/relationships/hyperlink" Target="https://podminky.urs.cz/item/CS_URS_2025_02/182351023" TargetMode="External" /><Relationship Id="rId23" Type="http://schemas.openxmlformats.org/officeDocument/2006/relationships/hyperlink" Target="https://podminky.urs.cz/item/CS_URS_2025_02/512531111" TargetMode="External" /><Relationship Id="rId24" Type="http://schemas.openxmlformats.org/officeDocument/2006/relationships/hyperlink" Target="https://podminky.urs.cz/item/CS_URS_2025_02/564681011" TargetMode="External" /><Relationship Id="rId25" Type="http://schemas.openxmlformats.org/officeDocument/2006/relationships/hyperlink" Target="https://podminky.urs.cz/item/CS_URS_2025_02/742110104" TargetMode="External" /><Relationship Id="rId26" Type="http://schemas.openxmlformats.org/officeDocument/2006/relationships/hyperlink" Target="https://podminky.urs.cz/item/CS_URS_2025_02/211531111" TargetMode="External" /><Relationship Id="rId27" Type="http://schemas.openxmlformats.org/officeDocument/2006/relationships/hyperlink" Target="https://podminky.urs.cz/item/CS_URS_2025_02/212312111" TargetMode="External" /><Relationship Id="rId28" Type="http://schemas.openxmlformats.org/officeDocument/2006/relationships/hyperlink" Target="https://podminky.urs.cz/item/CS_URS_2025_02/212532111" TargetMode="External" /><Relationship Id="rId29" Type="http://schemas.openxmlformats.org/officeDocument/2006/relationships/hyperlink" Target="https://podminky.urs.cz/item/CS_URS_2025_02/212755216" TargetMode="External" /><Relationship Id="rId30" Type="http://schemas.openxmlformats.org/officeDocument/2006/relationships/hyperlink" Target="https://podminky.urs.cz/item/CS_URS_2025_02/226211213" TargetMode="External" /><Relationship Id="rId31" Type="http://schemas.openxmlformats.org/officeDocument/2006/relationships/hyperlink" Target="https://podminky.urs.cz/item/CS_URS_2025_02/270001123" TargetMode="External" /><Relationship Id="rId32" Type="http://schemas.openxmlformats.org/officeDocument/2006/relationships/hyperlink" Target="https://podminky.urs.cz/item/CS_URS_2025_02/273321118" TargetMode="External" /><Relationship Id="rId33" Type="http://schemas.openxmlformats.org/officeDocument/2006/relationships/hyperlink" Target="https://podminky.urs.cz/item/CS_URS_2025_02/273354111" TargetMode="External" /><Relationship Id="rId34" Type="http://schemas.openxmlformats.org/officeDocument/2006/relationships/hyperlink" Target="https://podminky.urs.cz/item/CS_URS_2025_02/273354211" TargetMode="External" /><Relationship Id="rId35" Type="http://schemas.openxmlformats.org/officeDocument/2006/relationships/hyperlink" Target="https://podminky.urs.cz/item/CS_URS_2025_02/273321191" TargetMode="External" /><Relationship Id="rId36" Type="http://schemas.openxmlformats.org/officeDocument/2006/relationships/hyperlink" Target="https://podminky.urs.cz/item/CS_URS_2025_02/274311127" TargetMode="External" /><Relationship Id="rId37" Type="http://schemas.openxmlformats.org/officeDocument/2006/relationships/hyperlink" Target="https://podminky.urs.cz/item/CS_URS_2025_02/274311191" TargetMode="External" /><Relationship Id="rId38" Type="http://schemas.openxmlformats.org/officeDocument/2006/relationships/hyperlink" Target="https://podminky.urs.cz/item/CS_URS_2025_02/275354111" TargetMode="External" /><Relationship Id="rId39" Type="http://schemas.openxmlformats.org/officeDocument/2006/relationships/hyperlink" Target="https://podminky.urs.cz/item/CS_URS_2025_02/275354211" TargetMode="External" /><Relationship Id="rId40" Type="http://schemas.openxmlformats.org/officeDocument/2006/relationships/hyperlink" Target="https://podminky.urs.cz/item/CS_URS_2025_02/317321118" TargetMode="External" /><Relationship Id="rId41" Type="http://schemas.openxmlformats.org/officeDocument/2006/relationships/hyperlink" Target="https://podminky.urs.cz/item/CS_URS_2025_02/317321191" TargetMode="External" /><Relationship Id="rId42" Type="http://schemas.openxmlformats.org/officeDocument/2006/relationships/hyperlink" Target="https://podminky.urs.cz/item/CS_URS_2025_02/317353121" TargetMode="External" /><Relationship Id="rId43" Type="http://schemas.openxmlformats.org/officeDocument/2006/relationships/hyperlink" Target="https://podminky.urs.cz/item/CS_URS_2025_02/317353221" TargetMode="External" /><Relationship Id="rId44" Type="http://schemas.openxmlformats.org/officeDocument/2006/relationships/hyperlink" Target="https://podminky.urs.cz/item/CS_URS_2025_02/334323118" TargetMode="External" /><Relationship Id="rId45" Type="http://schemas.openxmlformats.org/officeDocument/2006/relationships/hyperlink" Target="https://podminky.urs.cz/item/CS_URS_2025_02/334323218" TargetMode="External" /><Relationship Id="rId46" Type="http://schemas.openxmlformats.org/officeDocument/2006/relationships/hyperlink" Target="https://podminky.urs.cz/item/CS_URS_2025_02/334361216" TargetMode="External" /><Relationship Id="rId47" Type="http://schemas.openxmlformats.org/officeDocument/2006/relationships/hyperlink" Target="https://podminky.urs.cz/item/CS_URS_2025_02/334351112" TargetMode="External" /><Relationship Id="rId48" Type="http://schemas.openxmlformats.org/officeDocument/2006/relationships/hyperlink" Target="https://podminky.urs.cz/item/CS_URS_2025_02/334351211" TargetMode="External" /><Relationship Id="rId49" Type="http://schemas.openxmlformats.org/officeDocument/2006/relationships/hyperlink" Target="https://podminky.urs.cz/item/CS_URS_2025_02/334352111" TargetMode="External" /><Relationship Id="rId50" Type="http://schemas.openxmlformats.org/officeDocument/2006/relationships/hyperlink" Target="https://podminky.urs.cz/item/CS_URS_2025_02/334352211" TargetMode="External" /><Relationship Id="rId51" Type="http://schemas.openxmlformats.org/officeDocument/2006/relationships/hyperlink" Target="https://podminky.urs.cz/item/CS_URS_2025_02/334379311" TargetMode="External" /><Relationship Id="rId52" Type="http://schemas.openxmlformats.org/officeDocument/2006/relationships/hyperlink" Target="https://podminky.urs.cz/item/CS_URS_2025_02/339921113" TargetMode="External" /><Relationship Id="rId53" Type="http://schemas.openxmlformats.org/officeDocument/2006/relationships/hyperlink" Target="https://podminky.urs.cz/item/CS_URS_2025_02/421321128" TargetMode="External" /><Relationship Id="rId54" Type="http://schemas.openxmlformats.org/officeDocument/2006/relationships/hyperlink" Target="https://podminky.urs.cz/item/CS_URS_2025_02/421351131" TargetMode="External" /><Relationship Id="rId55" Type="http://schemas.openxmlformats.org/officeDocument/2006/relationships/hyperlink" Target="https://podminky.urs.cz/item/CS_URS_2025_02/421351231" TargetMode="External" /><Relationship Id="rId56" Type="http://schemas.openxmlformats.org/officeDocument/2006/relationships/hyperlink" Target="https://podminky.urs.cz/item/CS_URS_2025_02/421361411" TargetMode="External" /><Relationship Id="rId57" Type="http://schemas.openxmlformats.org/officeDocument/2006/relationships/hyperlink" Target="https://podminky.urs.cz/item/CS_URS_2025_02/421955112" TargetMode="External" /><Relationship Id="rId58" Type="http://schemas.openxmlformats.org/officeDocument/2006/relationships/hyperlink" Target="https://podminky.urs.cz/item/CS_URS_2025_02/421955212" TargetMode="External" /><Relationship Id="rId59" Type="http://schemas.openxmlformats.org/officeDocument/2006/relationships/hyperlink" Target="https://podminky.urs.cz/item/CS_URS_2025_02/451315114" TargetMode="External" /><Relationship Id="rId60" Type="http://schemas.openxmlformats.org/officeDocument/2006/relationships/hyperlink" Target="https://podminky.urs.cz/item/CS_URS_2025_02/452471101" TargetMode="External" /><Relationship Id="rId61" Type="http://schemas.openxmlformats.org/officeDocument/2006/relationships/hyperlink" Target="https://podminky.urs.cz/item/CS_URS_2025_02/452471102" TargetMode="External" /><Relationship Id="rId62" Type="http://schemas.openxmlformats.org/officeDocument/2006/relationships/hyperlink" Target="https://podminky.urs.cz/item/CS_URS_2025_02/457311117" TargetMode="External" /><Relationship Id="rId63" Type="http://schemas.openxmlformats.org/officeDocument/2006/relationships/hyperlink" Target="https://podminky.urs.cz/item/CS_URS_2025_02/458501112" TargetMode="External" /><Relationship Id="rId64" Type="http://schemas.openxmlformats.org/officeDocument/2006/relationships/hyperlink" Target="https://podminky.urs.cz/item/CS_URS_2025_02/465513157" TargetMode="External" /><Relationship Id="rId65" Type="http://schemas.openxmlformats.org/officeDocument/2006/relationships/hyperlink" Target="https://podminky.urs.cz/item/CS_URS_2025_02/511501111" TargetMode="External" /><Relationship Id="rId66" Type="http://schemas.openxmlformats.org/officeDocument/2006/relationships/hyperlink" Target="https://podminky.urs.cz/item/CS_URS_2025_02/511501122" TargetMode="External" /><Relationship Id="rId67" Type="http://schemas.openxmlformats.org/officeDocument/2006/relationships/hyperlink" Target="https://podminky.urs.cz/item/CS_URS_2025_02/564861011" TargetMode="External" /><Relationship Id="rId68" Type="http://schemas.openxmlformats.org/officeDocument/2006/relationships/hyperlink" Target="https://podminky.urs.cz/item/CS_URS_2025_02/564871016" TargetMode="External" /><Relationship Id="rId69" Type="http://schemas.openxmlformats.org/officeDocument/2006/relationships/hyperlink" Target="https://podminky.urs.cz/item/CS_URS_2025_02/628613611" TargetMode="External" /><Relationship Id="rId70" Type="http://schemas.openxmlformats.org/officeDocument/2006/relationships/hyperlink" Target="https://podminky.urs.cz/item/CS_URS_2025_02/629992111" TargetMode="External" /><Relationship Id="rId71" Type="http://schemas.openxmlformats.org/officeDocument/2006/relationships/hyperlink" Target="https://podminky.urs.cz/item/CS_URS_2025_02/911121211" TargetMode="External" /><Relationship Id="rId72" Type="http://schemas.openxmlformats.org/officeDocument/2006/relationships/hyperlink" Target="https://podminky.urs.cz/item/CS_URS_2025_02/911121311" TargetMode="External" /><Relationship Id="rId73" Type="http://schemas.openxmlformats.org/officeDocument/2006/relationships/hyperlink" Target="https://podminky.urs.cz/item/CS_URS_2025_02/916231213" TargetMode="External" /><Relationship Id="rId74" Type="http://schemas.openxmlformats.org/officeDocument/2006/relationships/hyperlink" Target="https://podminky.urs.cz/item/CS_URS_2025_02/931992111" TargetMode="External" /><Relationship Id="rId75" Type="http://schemas.openxmlformats.org/officeDocument/2006/relationships/hyperlink" Target="https://podminky.urs.cz/item/CS_URS_2025_02/931994131" TargetMode="External" /><Relationship Id="rId76" Type="http://schemas.openxmlformats.org/officeDocument/2006/relationships/hyperlink" Target="https://podminky.urs.cz/item/CS_URS_2025_02/931994171" TargetMode="External" /><Relationship Id="rId77" Type="http://schemas.openxmlformats.org/officeDocument/2006/relationships/hyperlink" Target="https://podminky.urs.cz/item/CS_URS_2025_02/936942211" TargetMode="External" /><Relationship Id="rId78" Type="http://schemas.openxmlformats.org/officeDocument/2006/relationships/hyperlink" Target="https://podminky.urs.cz/item/CS_URS_2025_02/943211111" TargetMode="External" /><Relationship Id="rId79" Type="http://schemas.openxmlformats.org/officeDocument/2006/relationships/hyperlink" Target="https://podminky.urs.cz/item/CS_URS_2025_02/943211211" TargetMode="External" /><Relationship Id="rId80" Type="http://schemas.openxmlformats.org/officeDocument/2006/relationships/hyperlink" Target="https://podminky.urs.cz/item/CS_URS_2025_02/943211811" TargetMode="External" /><Relationship Id="rId81" Type="http://schemas.openxmlformats.org/officeDocument/2006/relationships/hyperlink" Target="https://podminky.urs.cz/item/CS_URS_2025_02/948411111" TargetMode="External" /><Relationship Id="rId82" Type="http://schemas.openxmlformats.org/officeDocument/2006/relationships/hyperlink" Target="https://podminky.urs.cz/item/CS_URS_2025_02/948411211" TargetMode="External" /><Relationship Id="rId83" Type="http://schemas.openxmlformats.org/officeDocument/2006/relationships/hyperlink" Target="https://podminky.urs.cz/item/CS_URS_2025_02/961021112" TargetMode="External" /><Relationship Id="rId84" Type="http://schemas.openxmlformats.org/officeDocument/2006/relationships/hyperlink" Target="https://podminky.urs.cz/item/CS_URS_2025_02/962021112" TargetMode="External" /><Relationship Id="rId85" Type="http://schemas.openxmlformats.org/officeDocument/2006/relationships/hyperlink" Target="https://podminky.urs.cz/item/CS_URS_2025_02/962041211" TargetMode="External" /><Relationship Id="rId86" Type="http://schemas.openxmlformats.org/officeDocument/2006/relationships/hyperlink" Target="https://podminky.urs.cz/item/CS_URS_2025_02/963051111" TargetMode="External" /><Relationship Id="rId87" Type="http://schemas.openxmlformats.org/officeDocument/2006/relationships/hyperlink" Target="https://podminky.urs.cz/item/CS_URS_2025_02/963071112" TargetMode="External" /><Relationship Id="rId88" Type="http://schemas.openxmlformats.org/officeDocument/2006/relationships/hyperlink" Target="https://podminky.urs.cz/item/CS_URS_2025_02/966075141" TargetMode="External" /><Relationship Id="rId89" Type="http://schemas.openxmlformats.org/officeDocument/2006/relationships/hyperlink" Target="https://podminky.urs.cz/item/CS_URS_2025_02/997013841" TargetMode="External" /><Relationship Id="rId90" Type="http://schemas.openxmlformats.org/officeDocument/2006/relationships/hyperlink" Target="https://podminky.urs.cz/item/CS_URS_2025_02/997013861" TargetMode="External" /><Relationship Id="rId91" Type="http://schemas.openxmlformats.org/officeDocument/2006/relationships/hyperlink" Target="https://podminky.urs.cz/item/CS_URS_2025_02/997013862" TargetMode="External" /><Relationship Id="rId92" Type="http://schemas.openxmlformats.org/officeDocument/2006/relationships/hyperlink" Target="https://podminky.urs.cz/item/CS_URS_2025_02/997013814" TargetMode="External" /><Relationship Id="rId93" Type="http://schemas.openxmlformats.org/officeDocument/2006/relationships/hyperlink" Target="https://podminky.urs.cz/item/CS_URS_2025_02/997013873" TargetMode="External" /><Relationship Id="rId94" Type="http://schemas.openxmlformats.org/officeDocument/2006/relationships/hyperlink" Target="https://podminky.urs.cz/item/CS_URS_2025_02/997211511" TargetMode="External" /><Relationship Id="rId95" Type="http://schemas.openxmlformats.org/officeDocument/2006/relationships/hyperlink" Target="https://podminky.urs.cz/item/CS_URS_2025_02/997211519" TargetMode="External" /><Relationship Id="rId96" Type="http://schemas.openxmlformats.org/officeDocument/2006/relationships/hyperlink" Target="https://podminky.urs.cz/item/CS_URS_2025_02/997211611" TargetMode="External" /><Relationship Id="rId97" Type="http://schemas.openxmlformats.org/officeDocument/2006/relationships/hyperlink" Target="https://podminky.urs.cz/item/CS_URS_2025_02/998212111" TargetMode="External" /><Relationship Id="rId98" Type="http://schemas.openxmlformats.org/officeDocument/2006/relationships/hyperlink" Target="https://podminky.urs.cz/item/CS_URS_2025_02/711112001" TargetMode="External" /><Relationship Id="rId99" Type="http://schemas.openxmlformats.org/officeDocument/2006/relationships/hyperlink" Target="https://podminky.urs.cz/item/CS_URS_2025_02/711141811" TargetMode="External" /><Relationship Id="rId100" Type="http://schemas.openxmlformats.org/officeDocument/2006/relationships/hyperlink" Target="https://podminky.urs.cz/item/CS_URS_2025_02/711142559" TargetMode="External" /><Relationship Id="rId101" Type="http://schemas.openxmlformats.org/officeDocument/2006/relationships/hyperlink" Target="https://podminky.urs.cz/item/CS_URS_2025_02/711472053" TargetMode="External" /><Relationship Id="rId102" Type="http://schemas.openxmlformats.org/officeDocument/2006/relationships/hyperlink" Target="https://podminky.urs.cz/item/CS_URS_2025_02/711491177" TargetMode="External" /><Relationship Id="rId103" Type="http://schemas.openxmlformats.org/officeDocument/2006/relationships/hyperlink" Target="https://podminky.urs.cz/item/CS_URS_2025_02/711691172" TargetMode="External" /><Relationship Id="rId104" Type="http://schemas.openxmlformats.org/officeDocument/2006/relationships/hyperlink" Target="https://podminky.urs.cz/item/CS_URS_2025_02/998711101" TargetMode="External" /><Relationship Id="rId105" Type="http://schemas.openxmlformats.org/officeDocument/2006/relationships/hyperlink" Target="https://podminky.urs.cz/item/CS_URS_2025_02/713123111" TargetMode="External" /><Relationship Id="rId106" Type="http://schemas.openxmlformats.org/officeDocument/2006/relationships/hyperlink" Target="https://podminky.urs.cz/item/CS_URS_2025_02/998713101" TargetMode="External" /><Relationship Id="rId107" Type="http://schemas.openxmlformats.org/officeDocument/2006/relationships/hyperlink" Target="https://podminky.urs.cz/item/CS_URS_2025_02/767995112" TargetMode="External" /><Relationship Id="rId108" Type="http://schemas.openxmlformats.org/officeDocument/2006/relationships/hyperlink" Target="https://podminky.urs.cz/item/CS_URS_2025_02/998767101" TargetMode="External" /><Relationship Id="rId109" Type="http://schemas.openxmlformats.org/officeDocument/2006/relationships/hyperlink" Target="https://podminky.urs.cz/item/CS_URS_2025_02/789212122" TargetMode="External" /><Relationship Id="rId110" Type="http://schemas.openxmlformats.org/officeDocument/2006/relationships/hyperlink" Target="https://podminky.urs.cz/item/CS_URS_2025_02/789323211" TargetMode="External" /><Relationship Id="rId111" Type="http://schemas.openxmlformats.org/officeDocument/2006/relationships/hyperlink" Target="https://podminky.urs.cz/item/CS_URS_2025_02/789323216" TargetMode="External" /><Relationship Id="rId112" Type="http://schemas.openxmlformats.org/officeDocument/2006/relationships/hyperlink" Target="https://podminky.urs.cz/item/CS_URS_2025_02/789323221" TargetMode="External" /><Relationship Id="rId113" Type="http://schemas.openxmlformats.org/officeDocument/2006/relationships/hyperlink" Target="https://podminky.urs.cz/item/CS_URS_2025_02/789351240" TargetMode="External" /><Relationship Id="rId114" Type="http://schemas.openxmlformats.org/officeDocument/2006/relationships/hyperlink" Target="https://podminky.urs.cz/item/CS_URS_2025_02/998781101" TargetMode="External" /><Relationship Id="rId11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51111" TargetMode="External" /><Relationship Id="rId2" Type="http://schemas.openxmlformats.org/officeDocument/2006/relationships/hyperlink" Target="https://podminky.urs.cz/item/CS_URS_2025_02/113152112" TargetMode="External" /><Relationship Id="rId3" Type="http://schemas.openxmlformats.org/officeDocument/2006/relationships/hyperlink" Target="https://podminky.urs.cz/item/CS_URS_2025_02/115001106" TargetMode="External" /><Relationship Id="rId4" Type="http://schemas.openxmlformats.org/officeDocument/2006/relationships/hyperlink" Target="https://podminky.urs.cz/item/CS_URS_2025_02/115101201" TargetMode="External" /><Relationship Id="rId5" Type="http://schemas.openxmlformats.org/officeDocument/2006/relationships/hyperlink" Target="https://podminky.urs.cz/item/CS_URS_2025_02/115101301" TargetMode="External" /><Relationship Id="rId6" Type="http://schemas.openxmlformats.org/officeDocument/2006/relationships/hyperlink" Target="https://podminky.urs.cz/item/CS_URS_2025_02/121151103" TargetMode="External" /><Relationship Id="rId7" Type="http://schemas.openxmlformats.org/officeDocument/2006/relationships/hyperlink" Target="https://podminky.urs.cz/item/CS_URS_2025_02/122252502" TargetMode="External" /><Relationship Id="rId8" Type="http://schemas.openxmlformats.org/officeDocument/2006/relationships/hyperlink" Target="https://podminky.urs.cz/item/CS_URS_2025_02/151711111" TargetMode="External" /><Relationship Id="rId9" Type="http://schemas.openxmlformats.org/officeDocument/2006/relationships/hyperlink" Target="https://podminky.urs.cz/item/CS_URS_2025_02/151711131" TargetMode="External" /><Relationship Id="rId10" Type="http://schemas.openxmlformats.org/officeDocument/2006/relationships/hyperlink" Target="https://podminky.urs.cz/item/CS_URS_2025_02/151712111" TargetMode="External" /><Relationship Id="rId11" Type="http://schemas.openxmlformats.org/officeDocument/2006/relationships/hyperlink" Target="https://podminky.urs.cz/item/CS_URS_2025_02/151712121" TargetMode="External" /><Relationship Id="rId12" Type="http://schemas.openxmlformats.org/officeDocument/2006/relationships/hyperlink" Target="https://podminky.urs.cz/item/CS_URS_2025_02/151721111" TargetMode="External" /><Relationship Id="rId13" Type="http://schemas.openxmlformats.org/officeDocument/2006/relationships/hyperlink" Target="https://podminky.urs.cz/item/CS_URS_2025_02/153111114" TargetMode="External" /><Relationship Id="rId14" Type="http://schemas.openxmlformats.org/officeDocument/2006/relationships/hyperlink" Target="https://podminky.urs.cz/item/CS_URS_2025_02/153851132" TargetMode="External" /><Relationship Id="rId15" Type="http://schemas.openxmlformats.org/officeDocument/2006/relationships/hyperlink" Target="https://podminky.urs.cz/item/CS_URS_2025_02/162751117" TargetMode="External" /><Relationship Id="rId16" Type="http://schemas.openxmlformats.org/officeDocument/2006/relationships/hyperlink" Target="https://podminky.urs.cz/item/CS_URS_2025_02/162751119" TargetMode="External" /><Relationship Id="rId17" Type="http://schemas.openxmlformats.org/officeDocument/2006/relationships/hyperlink" Target="https://podminky.urs.cz/item/CS_URS_2025_02/167151111" TargetMode="External" /><Relationship Id="rId18" Type="http://schemas.openxmlformats.org/officeDocument/2006/relationships/hyperlink" Target="https://podminky.urs.cz/item/CS_URS_2025_02/171111111" TargetMode="External" /><Relationship Id="rId19" Type="http://schemas.openxmlformats.org/officeDocument/2006/relationships/hyperlink" Target="https://podminky.urs.cz/item/CS_URS_2025_02/171151112" TargetMode="External" /><Relationship Id="rId20" Type="http://schemas.openxmlformats.org/officeDocument/2006/relationships/hyperlink" Target="https://podminky.urs.cz/item/CS_URS_2025_02/171153101" TargetMode="External" /><Relationship Id="rId21" Type="http://schemas.openxmlformats.org/officeDocument/2006/relationships/hyperlink" Target="https://podminky.urs.cz/item/CS_URS_2025_02/171201231" TargetMode="External" /><Relationship Id="rId22" Type="http://schemas.openxmlformats.org/officeDocument/2006/relationships/hyperlink" Target="https://podminky.urs.cz/item/CS_URS_2025_02/171251201" TargetMode="External" /><Relationship Id="rId23" Type="http://schemas.openxmlformats.org/officeDocument/2006/relationships/hyperlink" Target="https://podminky.urs.cz/item/CS_URS_2025_02/175112101" TargetMode="External" /><Relationship Id="rId24" Type="http://schemas.openxmlformats.org/officeDocument/2006/relationships/hyperlink" Target="https://podminky.urs.cz/item/CS_URS_2025_02/181451312" TargetMode="External" /><Relationship Id="rId25" Type="http://schemas.openxmlformats.org/officeDocument/2006/relationships/hyperlink" Target="https://podminky.urs.cz/item/CS_URS_2025_02/182151111" TargetMode="External" /><Relationship Id="rId26" Type="http://schemas.openxmlformats.org/officeDocument/2006/relationships/hyperlink" Target="https://podminky.urs.cz/item/CS_URS_2025_02/182351023" TargetMode="External" /><Relationship Id="rId27" Type="http://schemas.openxmlformats.org/officeDocument/2006/relationships/hyperlink" Target="https://podminky.urs.cz/item/CS_URS_2025_02/512531111" TargetMode="External" /><Relationship Id="rId28" Type="http://schemas.openxmlformats.org/officeDocument/2006/relationships/hyperlink" Target="https://podminky.urs.cz/item/CS_URS_2025_02/742110104" TargetMode="External" /><Relationship Id="rId29" Type="http://schemas.openxmlformats.org/officeDocument/2006/relationships/hyperlink" Target="https://podminky.urs.cz/item/CS_URS_2025_02/211531111" TargetMode="External" /><Relationship Id="rId30" Type="http://schemas.openxmlformats.org/officeDocument/2006/relationships/hyperlink" Target="https://podminky.urs.cz/item/CS_URS_2025_02/270001123" TargetMode="External" /><Relationship Id="rId31" Type="http://schemas.openxmlformats.org/officeDocument/2006/relationships/hyperlink" Target="https://podminky.urs.cz/item/CS_URS_2025_02/211971122" TargetMode="External" /><Relationship Id="rId32" Type="http://schemas.openxmlformats.org/officeDocument/2006/relationships/hyperlink" Target="https://podminky.urs.cz/item/CS_URS_2025_02/212312111" TargetMode="External" /><Relationship Id="rId33" Type="http://schemas.openxmlformats.org/officeDocument/2006/relationships/hyperlink" Target="https://podminky.urs.cz/item/CS_URS_2025_02/212532111" TargetMode="External" /><Relationship Id="rId34" Type="http://schemas.openxmlformats.org/officeDocument/2006/relationships/hyperlink" Target="https://podminky.urs.cz/item/CS_URS_2025_02/212792212" TargetMode="External" /><Relationship Id="rId35" Type="http://schemas.openxmlformats.org/officeDocument/2006/relationships/hyperlink" Target="https://podminky.urs.cz/item/CS_URS_2025_02/224311114" TargetMode="External" /><Relationship Id="rId36" Type="http://schemas.openxmlformats.org/officeDocument/2006/relationships/hyperlink" Target="https://podminky.urs.cz/item/CS_URS_2025_02/226211213" TargetMode="External" /><Relationship Id="rId37" Type="http://schemas.openxmlformats.org/officeDocument/2006/relationships/hyperlink" Target="https://podminky.urs.cz/item/CS_URS_2025_02/227111114" TargetMode="External" /><Relationship Id="rId38" Type="http://schemas.openxmlformats.org/officeDocument/2006/relationships/hyperlink" Target="https://podminky.urs.cz/item/CS_URS_2025_02/274311127" TargetMode="External" /><Relationship Id="rId39" Type="http://schemas.openxmlformats.org/officeDocument/2006/relationships/hyperlink" Target="https://podminky.urs.cz/item/CS_URS_2025_02/275321118" TargetMode="External" /><Relationship Id="rId40" Type="http://schemas.openxmlformats.org/officeDocument/2006/relationships/hyperlink" Target="https://podminky.urs.cz/item/CS_URS_2025_02/275321191" TargetMode="External" /><Relationship Id="rId41" Type="http://schemas.openxmlformats.org/officeDocument/2006/relationships/hyperlink" Target="https://podminky.urs.cz/item/CS_URS_2025_02/275354111" TargetMode="External" /><Relationship Id="rId42" Type="http://schemas.openxmlformats.org/officeDocument/2006/relationships/hyperlink" Target="https://podminky.urs.cz/item/CS_URS_2025_02/275354211" TargetMode="External" /><Relationship Id="rId43" Type="http://schemas.openxmlformats.org/officeDocument/2006/relationships/hyperlink" Target="https://podminky.urs.cz/item/CS_URS_2025_02/282601122" TargetMode="External" /><Relationship Id="rId44" Type="http://schemas.openxmlformats.org/officeDocument/2006/relationships/hyperlink" Target="https://podminky.urs.cz/item/CS_URS_2025_02/283111112" TargetMode="External" /><Relationship Id="rId45" Type="http://schemas.openxmlformats.org/officeDocument/2006/relationships/hyperlink" Target="https://podminky.urs.cz/item/CS_URS_2025_02/283131112" TargetMode="External" /><Relationship Id="rId46" Type="http://schemas.openxmlformats.org/officeDocument/2006/relationships/hyperlink" Target="https://podminky.urs.cz/item/CS_URS_2025_02/291211111" TargetMode="External" /><Relationship Id="rId47" Type="http://schemas.openxmlformats.org/officeDocument/2006/relationships/hyperlink" Target="https://podminky.urs.cz/item/CS_URS_2025_02/317171126" TargetMode="External" /><Relationship Id="rId48" Type="http://schemas.openxmlformats.org/officeDocument/2006/relationships/hyperlink" Target="https://podminky.urs.cz/item/CS_URS_2025_02/317321118" TargetMode="External" /><Relationship Id="rId49" Type="http://schemas.openxmlformats.org/officeDocument/2006/relationships/hyperlink" Target="https://podminky.urs.cz/item/CS_URS_2025_02/317321191" TargetMode="External" /><Relationship Id="rId50" Type="http://schemas.openxmlformats.org/officeDocument/2006/relationships/hyperlink" Target="https://podminky.urs.cz/item/CS_URS_2025_02/317353121" TargetMode="External" /><Relationship Id="rId51" Type="http://schemas.openxmlformats.org/officeDocument/2006/relationships/hyperlink" Target="https://podminky.urs.cz/item/CS_URS_2025_02/317353221" TargetMode="External" /><Relationship Id="rId52" Type="http://schemas.openxmlformats.org/officeDocument/2006/relationships/hyperlink" Target="https://podminky.urs.cz/item/CS_URS_2025_02/317361116" TargetMode="External" /><Relationship Id="rId53" Type="http://schemas.openxmlformats.org/officeDocument/2006/relationships/hyperlink" Target="https://podminky.urs.cz/item/CS_URS_2025_02/334379311" TargetMode="External" /><Relationship Id="rId54" Type="http://schemas.openxmlformats.org/officeDocument/2006/relationships/hyperlink" Target="https://podminky.urs.cz/item/CS_URS_2025_02/334323118" TargetMode="External" /><Relationship Id="rId55" Type="http://schemas.openxmlformats.org/officeDocument/2006/relationships/hyperlink" Target="https://podminky.urs.cz/item/CS_URS_2025_02/334323191" TargetMode="External" /><Relationship Id="rId56" Type="http://schemas.openxmlformats.org/officeDocument/2006/relationships/hyperlink" Target="https://podminky.urs.cz/item/CS_URS_2025_02/334351112" TargetMode="External" /><Relationship Id="rId57" Type="http://schemas.openxmlformats.org/officeDocument/2006/relationships/hyperlink" Target="https://podminky.urs.cz/item/CS_URS_2025_02/334351211" TargetMode="External" /><Relationship Id="rId58" Type="http://schemas.openxmlformats.org/officeDocument/2006/relationships/hyperlink" Target="https://podminky.urs.cz/item/CS_URS_2025_02/334361216" TargetMode="External" /><Relationship Id="rId59" Type="http://schemas.openxmlformats.org/officeDocument/2006/relationships/hyperlink" Target="https://podminky.urs.cz/item/CS_URS_2025_02/421321128" TargetMode="External" /><Relationship Id="rId60" Type="http://schemas.openxmlformats.org/officeDocument/2006/relationships/hyperlink" Target="https://podminky.urs.cz/item/CS_URS_2025_02/421351111" TargetMode="External" /><Relationship Id="rId61" Type="http://schemas.openxmlformats.org/officeDocument/2006/relationships/hyperlink" Target="https://podminky.urs.cz/item/CS_URS_2025_02/421351131" TargetMode="External" /><Relationship Id="rId62" Type="http://schemas.openxmlformats.org/officeDocument/2006/relationships/hyperlink" Target="https://podminky.urs.cz/item/CS_URS_2025_02/421351211" TargetMode="External" /><Relationship Id="rId63" Type="http://schemas.openxmlformats.org/officeDocument/2006/relationships/hyperlink" Target="https://podminky.urs.cz/item/CS_URS_2025_02/421351231" TargetMode="External" /><Relationship Id="rId64" Type="http://schemas.openxmlformats.org/officeDocument/2006/relationships/hyperlink" Target="https://podminky.urs.cz/item/CS_URS_2025_02/421361226" TargetMode="External" /><Relationship Id="rId65" Type="http://schemas.openxmlformats.org/officeDocument/2006/relationships/hyperlink" Target="https://podminky.urs.cz/item/CS_URS_2025_02/421361411" TargetMode="External" /><Relationship Id="rId66" Type="http://schemas.openxmlformats.org/officeDocument/2006/relationships/hyperlink" Target="https://podminky.urs.cz/item/CS_URS_2025_02/423172111" TargetMode="External" /><Relationship Id="rId67" Type="http://schemas.openxmlformats.org/officeDocument/2006/relationships/hyperlink" Target="https://podminky.urs.cz/item/CS_URS_2025_02/423357112" TargetMode="External" /><Relationship Id="rId68" Type="http://schemas.openxmlformats.org/officeDocument/2006/relationships/hyperlink" Target="https://podminky.urs.cz/item/CS_URS_2025_02/429172111" TargetMode="External" /><Relationship Id="rId69" Type="http://schemas.openxmlformats.org/officeDocument/2006/relationships/hyperlink" Target="https://podminky.urs.cz/item/CS_URS_2025_02/430361821" TargetMode="External" /><Relationship Id="rId70" Type="http://schemas.openxmlformats.org/officeDocument/2006/relationships/hyperlink" Target="https://podminky.urs.cz/item/CS_URS_2025_02/434313115" TargetMode="External" /><Relationship Id="rId71" Type="http://schemas.openxmlformats.org/officeDocument/2006/relationships/hyperlink" Target="https://podminky.urs.cz/item/CS_URS_2025_02/451315114" TargetMode="External" /><Relationship Id="rId72" Type="http://schemas.openxmlformats.org/officeDocument/2006/relationships/hyperlink" Target="https://podminky.urs.cz/item/CS_URS_2025_02/451315117" TargetMode="External" /><Relationship Id="rId73" Type="http://schemas.openxmlformats.org/officeDocument/2006/relationships/hyperlink" Target="https://podminky.urs.cz/item/CS_URS_2025_02/452471101" TargetMode="External" /><Relationship Id="rId74" Type="http://schemas.openxmlformats.org/officeDocument/2006/relationships/hyperlink" Target="https://podminky.urs.cz/item/CS_URS_2025_02/452471102" TargetMode="External" /><Relationship Id="rId75" Type="http://schemas.openxmlformats.org/officeDocument/2006/relationships/hyperlink" Target="https://podminky.urs.cz/item/CS_URS_2025_02/457311116" TargetMode="External" /><Relationship Id="rId76" Type="http://schemas.openxmlformats.org/officeDocument/2006/relationships/hyperlink" Target="https://podminky.urs.cz/item/CS_URS_2025_02/457311117" TargetMode="External" /><Relationship Id="rId77" Type="http://schemas.openxmlformats.org/officeDocument/2006/relationships/hyperlink" Target="https://podminky.urs.cz/item/CS_URS_2025_02/457451134" TargetMode="External" /><Relationship Id="rId78" Type="http://schemas.openxmlformats.org/officeDocument/2006/relationships/hyperlink" Target="https://podminky.urs.cz/item/CS_URS_2025_02/458501112" TargetMode="External" /><Relationship Id="rId79" Type="http://schemas.openxmlformats.org/officeDocument/2006/relationships/hyperlink" Target="https://podminky.urs.cz/item/CS_URS_2025_02/462511111" TargetMode="External" /><Relationship Id="rId80" Type="http://schemas.openxmlformats.org/officeDocument/2006/relationships/hyperlink" Target="https://podminky.urs.cz/item/CS_URS_2025_02/465513157" TargetMode="External" /><Relationship Id="rId81" Type="http://schemas.openxmlformats.org/officeDocument/2006/relationships/hyperlink" Target="https://podminky.urs.cz/item/CS_URS_2025_02/511501111" TargetMode="External" /><Relationship Id="rId82" Type="http://schemas.openxmlformats.org/officeDocument/2006/relationships/hyperlink" Target="https://podminky.urs.cz/item/CS_URS_2025_02/511501122" TargetMode="External" /><Relationship Id="rId83" Type="http://schemas.openxmlformats.org/officeDocument/2006/relationships/hyperlink" Target="https://podminky.urs.cz/item/CS_URS_2025_02/628613611" TargetMode="External" /><Relationship Id="rId84" Type="http://schemas.openxmlformats.org/officeDocument/2006/relationships/hyperlink" Target="https://podminky.urs.cz/item/CS_URS_2025_02/629992111" TargetMode="External" /><Relationship Id="rId85" Type="http://schemas.openxmlformats.org/officeDocument/2006/relationships/hyperlink" Target="https://podminky.urs.cz/item/CS_URS_2025_02/871360310" TargetMode="External" /><Relationship Id="rId86" Type="http://schemas.openxmlformats.org/officeDocument/2006/relationships/hyperlink" Target="https://podminky.urs.cz/item/CS_URS_2025_02/911121211" TargetMode="External" /><Relationship Id="rId87" Type="http://schemas.openxmlformats.org/officeDocument/2006/relationships/hyperlink" Target="https://podminky.urs.cz/item/CS_URS_2025_02/911121311" TargetMode="External" /><Relationship Id="rId88" Type="http://schemas.openxmlformats.org/officeDocument/2006/relationships/hyperlink" Target="https://podminky.urs.cz/item/CS_URS_2025_02/914111111" TargetMode="External" /><Relationship Id="rId89" Type="http://schemas.openxmlformats.org/officeDocument/2006/relationships/hyperlink" Target="https://podminky.urs.cz/item/CS_URS_2025_02/916231213" TargetMode="External" /><Relationship Id="rId90" Type="http://schemas.openxmlformats.org/officeDocument/2006/relationships/hyperlink" Target="https://podminky.urs.cz/item/CS_URS_2025_02/915231112" TargetMode="External" /><Relationship Id="rId91" Type="http://schemas.openxmlformats.org/officeDocument/2006/relationships/hyperlink" Target="https://podminky.urs.cz/item/CS_URS_2025_02/919551112" TargetMode="External" /><Relationship Id="rId92" Type="http://schemas.openxmlformats.org/officeDocument/2006/relationships/hyperlink" Target="https://podminky.urs.cz/item/CS_URS_2025_02/931992111" TargetMode="External" /><Relationship Id="rId93" Type="http://schemas.openxmlformats.org/officeDocument/2006/relationships/hyperlink" Target="https://podminky.urs.cz/item/CS_URS_2025_02/931994131" TargetMode="External" /><Relationship Id="rId94" Type="http://schemas.openxmlformats.org/officeDocument/2006/relationships/hyperlink" Target="https://podminky.urs.cz/item/CS_URS_2025_02/931994171" TargetMode="External" /><Relationship Id="rId95" Type="http://schemas.openxmlformats.org/officeDocument/2006/relationships/hyperlink" Target="https://podminky.urs.cz/item/CS_URS_2025_02/931995111" TargetMode="External" /><Relationship Id="rId96" Type="http://schemas.openxmlformats.org/officeDocument/2006/relationships/hyperlink" Target="https://podminky.urs.cz/item/CS_URS_2025_02/936942211" TargetMode="External" /><Relationship Id="rId97" Type="http://schemas.openxmlformats.org/officeDocument/2006/relationships/hyperlink" Target="https://podminky.urs.cz/item/CS_URS_2025_02/943211111" TargetMode="External" /><Relationship Id="rId98" Type="http://schemas.openxmlformats.org/officeDocument/2006/relationships/hyperlink" Target="https://podminky.urs.cz/item/CS_URS_2025_02/943211211" TargetMode="External" /><Relationship Id="rId99" Type="http://schemas.openxmlformats.org/officeDocument/2006/relationships/hyperlink" Target="https://podminky.urs.cz/item/CS_URS_2025_02/943211811" TargetMode="External" /><Relationship Id="rId100" Type="http://schemas.openxmlformats.org/officeDocument/2006/relationships/hyperlink" Target="https://podminky.urs.cz/item/CS_URS_2025_02/948411121" TargetMode="External" /><Relationship Id="rId101" Type="http://schemas.openxmlformats.org/officeDocument/2006/relationships/hyperlink" Target="https://podminky.urs.cz/item/CS_URS_2025_02/948411221" TargetMode="External" /><Relationship Id="rId102" Type="http://schemas.openxmlformats.org/officeDocument/2006/relationships/hyperlink" Target="https://podminky.urs.cz/item/CS_URS_2025_02/948411921" TargetMode="External" /><Relationship Id="rId103" Type="http://schemas.openxmlformats.org/officeDocument/2006/relationships/hyperlink" Target="https://podminky.urs.cz/item/CS_URS_2025_02/953961214" TargetMode="External" /><Relationship Id="rId104" Type="http://schemas.openxmlformats.org/officeDocument/2006/relationships/hyperlink" Target="https://podminky.urs.cz/item/CS_URS_2025_02/961041211" TargetMode="External" /><Relationship Id="rId105" Type="http://schemas.openxmlformats.org/officeDocument/2006/relationships/hyperlink" Target="https://podminky.urs.cz/item/CS_URS_2025_02/962021112" TargetMode="External" /><Relationship Id="rId106" Type="http://schemas.openxmlformats.org/officeDocument/2006/relationships/hyperlink" Target="https://podminky.urs.cz/item/CS_URS_2025_02/963051111" TargetMode="External" /><Relationship Id="rId107" Type="http://schemas.openxmlformats.org/officeDocument/2006/relationships/hyperlink" Target="https://podminky.urs.cz/item/CS_URS_2025_02/963071112" TargetMode="External" /><Relationship Id="rId108" Type="http://schemas.openxmlformats.org/officeDocument/2006/relationships/hyperlink" Target="https://podminky.urs.cz/item/CS_URS_2025_02/966075141" TargetMode="External" /><Relationship Id="rId109" Type="http://schemas.openxmlformats.org/officeDocument/2006/relationships/hyperlink" Target="https://podminky.urs.cz/item/CS_URS_2025_02/977212121" TargetMode="External" /><Relationship Id="rId110" Type="http://schemas.openxmlformats.org/officeDocument/2006/relationships/hyperlink" Target="https://podminky.urs.cz/item/CS_URS_2025_02/985121123" TargetMode="External" /><Relationship Id="rId111" Type="http://schemas.openxmlformats.org/officeDocument/2006/relationships/hyperlink" Target="https://podminky.urs.cz/item/CS_URS_2025_02/985132111" TargetMode="External" /><Relationship Id="rId112" Type="http://schemas.openxmlformats.org/officeDocument/2006/relationships/hyperlink" Target="https://podminky.urs.cz/item/CS_URS_2025_02/985142211" TargetMode="External" /><Relationship Id="rId113" Type="http://schemas.openxmlformats.org/officeDocument/2006/relationships/hyperlink" Target="https://podminky.urs.cz/item/CS_URS_2025_02/985232112" TargetMode="External" /><Relationship Id="rId114" Type="http://schemas.openxmlformats.org/officeDocument/2006/relationships/hyperlink" Target="https://podminky.urs.cz/item/CS_URS_2025_02/993221111" TargetMode="External" /><Relationship Id="rId115" Type="http://schemas.openxmlformats.org/officeDocument/2006/relationships/hyperlink" Target="https://podminky.urs.cz/item/CS_URS_2025_02/993221119" TargetMode="External" /><Relationship Id="rId116" Type="http://schemas.openxmlformats.org/officeDocument/2006/relationships/hyperlink" Target="https://podminky.urs.cz/item/CS_URS_2025_02/997013814" TargetMode="External" /><Relationship Id="rId117" Type="http://schemas.openxmlformats.org/officeDocument/2006/relationships/hyperlink" Target="https://podminky.urs.cz/item/CS_URS_2025_02/997013841" TargetMode="External" /><Relationship Id="rId118" Type="http://schemas.openxmlformats.org/officeDocument/2006/relationships/hyperlink" Target="https://podminky.urs.cz/item/CS_URS_2025_02/997013862" TargetMode="External" /><Relationship Id="rId119" Type="http://schemas.openxmlformats.org/officeDocument/2006/relationships/hyperlink" Target="https://podminky.urs.cz/item/CS_URS_2025_02/997013873" TargetMode="External" /><Relationship Id="rId120" Type="http://schemas.openxmlformats.org/officeDocument/2006/relationships/hyperlink" Target="https://podminky.urs.cz/item/CS_URS_2025_02/997211511" TargetMode="External" /><Relationship Id="rId121" Type="http://schemas.openxmlformats.org/officeDocument/2006/relationships/hyperlink" Target="https://podminky.urs.cz/item/CS_URS_2025_02/997211519" TargetMode="External" /><Relationship Id="rId122" Type="http://schemas.openxmlformats.org/officeDocument/2006/relationships/hyperlink" Target="https://podminky.urs.cz/item/CS_URS_2025_02/997211611" TargetMode="External" /><Relationship Id="rId123" Type="http://schemas.openxmlformats.org/officeDocument/2006/relationships/hyperlink" Target="https://podminky.urs.cz/item/CS_URS_2025_02/998212111" TargetMode="External" /><Relationship Id="rId124" Type="http://schemas.openxmlformats.org/officeDocument/2006/relationships/hyperlink" Target="https://podminky.urs.cz/item/CS_URS_2025_02/711112001" TargetMode="External" /><Relationship Id="rId125" Type="http://schemas.openxmlformats.org/officeDocument/2006/relationships/hyperlink" Target="https://podminky.urs.cz/item/CS_URS_2025_02/711141811" TargetMode="External" /><Relationship Id="rId126" Type="http://schemas.openxmlformats.org/officeDocument/2006/relationships/hyperlink" Target="https://podminky.urs.cz/item/CS_URS_2025_02/711142559" TargetMode="External" /><Relationship Id="rId127" Type="http://schemas.openxmlformats.org/officeDocument/2006/relationships/hyperlink" Target="https://podminky.urs.cz/item/CS_URS_2025_02/711472053" TargetMode="External" /><Relationship Id="rId128" Type="http://schemas.openxmlformats.org/officeDocument/2006/relationships/hyperlink" Target="https://podminky.urs.cz/item/CS_URS_2025_02/711491177" TargetMode="External" /><Relationship Id="rId129" Type="http://schemas.openxmlformats.org/officeDocument/2006/relationships/hyperlink" Target="https://podminky.urs.cz/item/CS_URS_2025_02/711691172" TargetMode="External" /><Relationship Id="rId130" Type="http://schemas.openxmlformats.org/officeDocument/2006/relationships/hyperlink" Target="https://podminky.urs.cz/item/CS_URS_2025_02/998711101" TargetMode="External" /><Relationship Id="rId131" Type="http://schemas.openxmlformats.org/officeDocument/2006/relationships/hyperlink" Target="https://podminky.urs.cz/item/CS_URS_2025_02/713123111" TargetMode="External" /><Relationship Id="rId132" Type="http://schemas.openxmlformats.org/officeDocument/2006/relationships/hyperlink" Target="https://podminky.urs.cz/item/CS_URS_2025_02/998713101" TargetMode="External" /><Relationship Id="rId133" Type="http://schemas.openxmlformats.org/officeDocument/2006/relationships/hyperlink" Target="https://podminky.urs.cz/item/CS_URS_2025_02/767995112" TargetMode="External" /><Relationship Id="rId134" Type="http://schemas.openxmlformats.org/officeDocument/2006/relationships/hyperlink" Target="https://podminky.urs.cz/item/CS_URS_2025_02/998767101" TargetMode="External" /><Relationship Id="rId135" Type="http://schemas.openxmlformats.org/officeDocument/2006/relationships/hyperlink" Target="https://podminky.urs.cz/item/CS_URS_2025_02/789212122" TargetMode="External" /><Relationship Id="rId136" Type="http://schemas.openxmlformats.org/officeDocument/2006/relationships/hyperlink" Target="https://podminky.urs.cz/item/CS_URS_2025_02/789323211" TargetMode="External" /><Relationship Id="rId137" Type="http://schemas.openxmlformats.org/officeDocument/2006/relationships/hyperlink" Target="https://podminky.urs.cz/item/CS_URS_2025_02/789323216" TargetMode="External" /><Relationship Id="rId138" Type="http://schemas.openxmlformats.org/officeDocument/2006/relationships/hyperlink" Target="https://podminky.urs.cz/item/CS_URS_2025_02/789323221" TargetMode="External" /><Relationship Id="rId139" Type="http://schemas.openxmlformats.org/officeDocument/2006/relationships/hyperlink" Target="https://podminky.urs.cz/item/CS_URS_2025_02/789351240" TargetMode="External" /><Relationship Id="rId140" Type="http://schemas.openxmlformats.org/officeDocument/2006/relationships/hyperlink" Target="https://podminky.urs.cz/item/CS_URS_2025_02/998781101" TargetMode="External" /><Relationship Id="rId14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82151111" TargetMode="External" /><Relationship Id="rId2" Type="http://schemas.openxmlformats.org/officeDocument/2006/relationships/hyperlink" Target="https://podminky.urs.cz/item/CS_URS_2025_02/512531111" TargetMode="External" /><Relationship Id="rId3" Type="http://schemas.openxmlformats.org/officeDocument/2006/relationships/hyperlink" Target="https://podminky.urs.cz/item/CS_URS_2025_02/115101201" TargetMode="External" /><Relationship Id="rId4" Type="http://schemas.openxmlformats.org/officeDocument/2006/relationships/hyperlink" Target="https://podminky.urs.cz/item/CS_URS_2025_02/115101301" TargetMode="External" /><Relationship Id="rId5" Type="http://schemas.openxmlformats.org/officeDocument/2006/relationships/hyperlink" Target="https://podminky.urs.cz/item/CS_URS_2025_02/121151103" TargetMode="External" /><Relationship Id="rId6" Type="http://schemas.openxmlformats.org/officeDocument/2006/relationships/hyperlink" Target="https://podminky.urs.cz/item/CS_URS_2025_02/125703322" TargetMode="External" /><Relationship Id="rId7" Type="http://schemas.openxmlformats.org/officeDocument/2006/relationships/hyperlink" Target="https://podminky.urs.cz/item/CS_URS_2025_02/122252502" TargetMode="External" /><Relationship Id="rId8" Type="http://schemas.openxmlformats.org/officeDocument/2006/relationships/hyperlink" Target="https://podminky.urs.cz/item/CS_URS_2025_02/153112122" TargetMode="External" /><Relationship Id="rId9" Type="http://schemas.openxmlformats.org/officeDocument/2006/relationships/hyperlink" Target="https://podminky.urs.cz/item/CS_URS_2025_02/153113112" TargetMode="External" /><Relationship Id="rId10" Type="http://schemas.openxmlformats.org/officeDocument/2006/relationships/hyperlink" Target="https://podminky.urs.cz/item/CS_URS_2025_02/162751117" TargetMode="External" /><Relationship Id="rId11" Type="http://schemas.openxmlformats.org/officeDocument/2006/relationships/hyperlink" Target="https://podminky.urs.cz/item/CS_URS_2025_02/162751119" TargetMode="External" /><Relationship Id="rId12" Type="http://schemas.openxmlformats.org/officeDocument/2006/relationships/hyperlink" Target="https://podminky.urs.cz/item/CS_URS_2025_02/167151111" TargetMode="External" /><Relationship Id="rId13" Type="http://schemas.openxmlformats.org/officeDocument/2006/relationships/hyperlink" Target="https://podminky.urs.cz/item/CS_URS_2025_02/171111111" TargetMode="External" /><Relationship Id="rId14" Type="http://schemas.openxmlformats.org/officeDocument/2006/relationships/hyperlink" Target="https://podminky.urs.cz/item/CS_URS_2025_02/171201231" TargetMode="External" /><Relationship Id="rId15" Type="http://schemas.openxmlformats.org/officeDocument/2006/relationships/hyperlink" Target="https://podminky.urs.cz/item/CS_URS_2025_02/171251201" TargetMode="External" /><Relationship Id="rId16" Type="http://schemas.openxmlformats.org/officeDocument/2006/relationships/hyperlink" Target="https://podminky.urs.cz/item/CS_URS_2025_02/181451312" TargetMode="External" /><Relationship Id="rId17" Type="http://schemas.openxmlformats.org/officeDocument/2006/relationships/hyperlink" Target="https://podminky.urs.cz/item/CS_URS_2025_02/182351023" TargetMode="External" /><Relationship Id="rId18" Type="http://schemas.openxmlformats.org/officeDocument/2006/relationships/hyperlink" Target="https://podminky.urs.cz/item/CS_URS_2025_02/273321118" TargetMode="External" /><Relationship Id="rId19" Type="http://schemas.openxmlformats.org/officeDocument/2006/relationships/hyperlink" Target="https://podminky.urs.cz/item/CS_URS_2025_02/273321191" TargetMode="External" /><Relationship Id="rId20" Type="http://schemas.openxmlformats.org/officeDocument/2006/relationships/hyperlink" Target="https://podminky.urs.cz/item/CS_URS_2025_02/273354111" TargetMode="External" /><Relationship Id="rId21" Type="http://schemas.openxmlformats.org/officeDocument/2006/relationships/hyperlink" Target="https://podminky.urs.cz/item/CS_URS_2025_02/273354211" TargetMode="External" /><Relationship Id="rId22" Type="http://schemas.openxmlformats.org/officeDocument/2006/relationships/hyperlink" Target="https://podminky.urs.cz/item/CS_URS_2025_02/273361116" TargetMode="External" /><Relationship Id="rId23" Type="http://schemas.openxmlformats.org/officeDocument/2006/relationships/hyperlink" Target="https://podminky.urs.cz/item/CS_URS_2025_02/273361412" TargetMode="External" /><Relationship Id="rId24" Type="http://schemas.openxmlformats.org/officeDocument/2006/relationships/hyperlink" Target="https://podminky.urs.cz/item/CS_URS_2025_02/274311127" TargetMode="External" /><Relationship Id="rId25" Type="http://schemas.openxmlformats.org/officeDocument/2006/relationships/hyperlink" Target="https://podminky.urs.cz/item/CS_URS_2025_02/274321118" TargetMode="External" /><Relationship Id="rId26" Type="http://schemas.openxmlformats.org/officeDocument/2006/relationships/hyperlink" Target="https://podminky.urs.cz/item/CS_URS_2025_02/274321191" TargetMode="External" /><Relationship Id="rId27" Type="http://schemas.openxmlformats.org/officeDocument/2006/relationships/hyperlink" Target="https://podminky.urs.cz/item/CS_URS_2025_02/274354111" TargetMode="External" /><Relationship Id="rId28" Type="http://schemas.openxmlformats.org/officeDocument/2006/relationships/hyperlink" Target="https://podminky.urs.cz/item/CS_URS_2025_02/274354211" TargetMode="External" /><Relationship Id="rId29" Type="http://schemas.openxmlformats.org/officeDocument/2006/relationships/hyperlink" Target="https://podminky.urs.cz/item/CS_URS_2025_02/317321118" TargetMode="External" /><Relationship Id="rId30" Type="http://schemas.openxmlformats.org/officeDocument/2006/relationships/hyperlink" Target="https://podminky.urs.cz/item/CS_URS_2025_02/317321191" TargetMode="External" /><Relationship Id="rId31" Type="http://schemas.openxmlformats.org/officeDocument/2006/relationships/hyperlink" Target="https://podminky.urs.cz/item/CS_URS_2025_02/317353121" TargetMode="External" /><Relationship Id="rId32" Type="http://schemas.openxmlformats.org/officeDocument/2006/relationships/hyperlink" Target="https://podminky.urs.cz/item/CS_URS_2025_02/317353221" TargetMode="External" /><Relationship Id="rId33" Type="http://schemas.openxmlformats.org/officeDocument/2006/relationships/hyperlink" Target="https://podminky.urs.cz/item/CS_URS_2025_02/334323218" TargetMode="External" /><Relationship Id="rId34" Type="http://schemas.openxmlformats.org/officeDocument/2006/relationships/hyperlink" Target="https://podminky.urs.cz/item/CS_URS_2025_02/334323291" TargetMode="External" /><Relationship Id="rId35" Type="http://schemas.openxmlformats.org/officeDocument/2006/relationships/hyperlink" Target="https://podminky.urs.cz/item/CS_URS_2025_02/334352111" TargetMode="External" /><Relationship Id="rId36" Type="http://schemas.openxmlformats.org/officeDocument/2006/relationships/hyperlink" Target="https://podminky.urs.cz/item/CS_URS_2025_02/334352211" TargetMode="External" /><Relationship Id="rId37" Type="http://schemas.openxmlformats.org/officeDocument/2006/relationships/hyperlink" Target="https://podminky.urs.cz/item/CS_URS_2025_02/389121111" TargetMode="External" /><Relationship Id="rId38" Type="http://schemas.openxmlformats.org/officeDocument/2006/relationships/hyperlink" Target="https://podminky.urs.cz/item/CS_URS_2025_02/451315114" TargetMode="External" /><Relationship Id="rId39" Type="http://schemas.openxmlformats.org/officeDocument/2006/relationships/hyperlink" Target="https://podminky.urs.cz/item/CS_URS_2025_02/451315117" TargetMode="External" /><Relationship Id="rId40" Type="http://schemas.openxmlformats.org/officeDocument/2006/relationships/hyperlink" Target="https://podminky.urs.cz/item/CS_URS_2025_02/452311161" TargetMode="External" /><Relationship Id="rId41" Type="http://schemas.openxmlformats.org/officeDocument/2006/relationships/hyperlink" Target="https://podminky.urs.cz/item/CS_URS_2025_02/452471101" TargetMode="External" /><Relationship Id="rId42" Type="http://schemas.openxmlformats.org/officeDocument/2006/relationships/hyperlink" Target="https://podminky.urs.cz/item/CS_URS_2025_02/452471102" TargetMode="External" /><Relationship Id="rId43" Type="http://schemas.openxmlformats.org/officeDocument/2006/relationships/hyperlink" Target="https://podminky.urs.cz/item/CS_URS_2025_02/458501112" TargetMode="External" /><Relationship Id="rId44" Type="http://schemas.openxmlformats.org/officeDocument/2006/relationships/hyperlink" Target="https://podminky.urs.cz/item/CS_URS_2025_02/464511111" TargetMode="External" /><Relationship Id="rId45" Type="http://schemas.openxmlformats.org/officeDocument/2006/relationships/hyperlink" Target="https://podminky.urs.cz/item/CS_URS_2025_02/465513157" TargetMode="External" /><Relationship Id="rId46" Type="http://schemas.openxmlformats.org/officeDocument/2006/relationships/hyperlink" Target="https://podminky.urs.cz/item/CS_URS_2025_02/911121211" TargetMode="External" /><Relationship Id="rId47" Type="http://schemas.openxmlformats.org/officeDocument/2006/relationships/hyperlink" Target="https://podminky.urs.cz/item/CS_URS_2025_02/911121311" TargetMode="External" /><Relationship Id="rId48" Type="http://schemas.openxmlformats.org/officeDocument/2006/relationships/hyperlink" Target="https://podminky.urs.cz/item/CS_URS_2025_02/916231213" TargetMode="External" /><Relationship Id="rId49" Type="http://schemas.openxmlformats.org/officeDocument/2006/relationships/hyperlink" Target="https://podminky.urs.cz/item/CS_URS_2025_02/919551112" TargetMode="External" /><Relationship Id="rId50" Type="http://schemas.openxmlformats.org/officeDocument/2006/relationships/hyperlink" Target="https://podminky.urs.cz/item/CS_URS_2025_02/936942211" TargetMode="External" /><Relationship Id="rId51" Type="http://schemas.openxmlformats.org/officeDocument/2006/relationships/hyperlink" Target="https://podminky.urs.cz/item/CS_URS_2025_02/953961214" TargetMode="External" /><Relationship Id="rId52" Type="http://schemas.openxmlformats.org/officeDocument/2006/relationships/hyperlink" Target="https://podminky.urs.cz/item/CS_URS_2025_02/961021112" TargetMode="External" /><Relationship Id="rId53" Type="http://schemas.openxmlformats.org/officeDocument/2006/relationships/hyperlink" Target="https://podminky.urs.cz/item/CS_URS_2025_02/963041211" TargetMode="External" /><Relationship Id="rId54" Type="http://schemas.openxmlformats.org/officeDocument/2006/relationships/hyperlink" Target="https://podminky.urs.cz/item/CS_URS_2025_02/963051111" TargetMode="External" /><Relationship Id="rId55" Type="http://schemas.openxmlformats.org/officeDocument/2006/relationships/hyperlink" Target="https://podminky.urs.cz/item/CS_URS_2025_02/992114151" TargetMode="External" /><Relationship Id="rId56" Type="http://schemas.openxmlformats.org/officeDocument/2006/relationships/hyperlink" Target="https://podminky.urs.cz/item/CS_URS_2025_02/997013841" TargetMode="External" /><Relationship Id="rId57" Type="http://schemas.openxmlformats.org/officeDocument/2006/relationships/hyperlink" Target="https://podminky.urs.cz/item/CS_URS_2025_02/997013862" TargetMode="External" /><Relationship Id="rId58" Type="http://schemas.openxmlformats.org/officeDocument/2006/relationships/hyperlink" Target="https://podminky.urs.cz/item/CS_URS_2025_02/997013861" TargetMode="External" /><Relationship Id="rId59" Type="http://schemas.openxmlformats.org/officeDocument/2006/relationships/hyperlink" Target="https://podminky.urs.cz/item/CS_URS_2025_02/997013873" TargetMode="External" /><Relationship Id="rId60" Type="http://schemas.openxmlformats.org/officeDocument/2006/relationships/hyperlink" Target="https://podminky.urs.cz/item/CS_URS_2025_02/997211511" TargetMode="External" /><Relationship Id="rId61" Type="http://schemas.openxmlformats.org/officeDocument/2006/relationships/hyperlink" Target="https://podminky.urs.cz/item/CS_URS_2025_02/997211519" TargetMode="External" /><Relationship Id="rId62" Type="http://schemas.openxmlformats.org/officeDocument/2006/relationships/hyperlink" Target="https://podminky.urs.cz/item/CS_URS_2025_02/997211611" TargetMode="External" /><Relationship Id="rId63" Type="http://schemas.openxmlformats.org/officeDocument/2006/relationships/hyperlink" Target="https://podminky.urs.cz/item/CS_URS_2025_02/998212111" TargetMode="External" /><Relationship Id="rId64" Type="http://schemas.openxmlformats.org/officeDocument/2006/relationships/hyperlink" Target="https://podminky.urs.cz/item/CS_URS_2025_02/711112001" TargetMode="External" /><Relationship Id="rId65" Type="http://schemas.openxmlformats.org/officeDocument/2006/relationships/hyperlink" Target="https://podminky.urs.cz/item/CS_URS_2025_02/711112002" TargetMode="External" /><Relationship Id="rId66" Type="http://schemas.openxmlformats.org/officeDocument/2006/relationships/hyperlink" Target="https://podminky.urs.cz/item/CS_URS_2025_02/998711101" TargetMode="External" /><Relationship Id="rId67" Type="http://schemas.openxmlformats.org/officeDocument/2006/relationships/hyperlink" Target="https://podminky.urs.cz/item/CS_URS_2025_02/789212122" TargetMode="External" /><Relationship Id="rId68" Type="http://schemas.openxmlformats.org/officeDocument/2006/relationships/hyperlink" Target="https://podminky.urs.cz/item/CS_URS_2025_02/789323211" TargetMode="External" /><Relationship Id="rId69" Type="http://schemas.openxmlformats.org/officeDocument/2006/relationships/hyperlink" Target="https://podminky.urs.cz/item/CS_URS_2025_02/789323216" TargetMode="External" /><Relationship Id="rId70" Type="http://schemas.openxmlformats.org/officeDocument/2006/relationships/hyperlink" Target="https://podminky.urs.cz/item/CS_URS_2025_02/789323221" TargetMode="External" /><Relationship Id="rId71" Type="http://schemas.openxmlformats.org/officeDocument/2006/relationships/hyperlink" Target="https://podminky.urs.cz/item/CS_URS_2025_02/789351240" TargetMode="External" /><Relationship Id="rId72" Type="http://schemas.openxmlformats.org/officeDocument/2006/relationships/hyperlink" Target="https://podminky.urs.cz/item/CS_URS_2025_02/998781101" TargetMode="External" /><Relationship Id="rId73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53112122" TargetMode="External" /><Relationship Id="rId4" Type="http://schemas.openxmlformats.org/officeDocument/2006/relationships/hyperlink" Target="https://podminky.urs.cz/item/CS_URS_2025_02/153113112" TargetMode="External" /><Relationship Id="rId5" Type="http://schemas.openxmlformats.org/officeDocument/2006/relationships/hyperlink" Target="https://podminky.urs.cz/item/CS_URS_2025_02/171151112" TargetMode="External" /><Relationship Id="rId6" Type="http://schemas.openxmlformats.org/officeDocument/2006/relationships/hyperlink" Target="https://podminky.urs.cz/item/CS_URS_2025_02/211531111" TargetMode="External" /><Relationship Id="rId7" Type="http://schemas.openxmlformats.org/officeDocument/2006/relationships/hyperlink" Target="https://podminky.urs.cz/item/CS_URS_2025_02/212755216" TargetMode="External" /><Relationship Id="rId8" Type="http://schemas.openxmlformats.org/officeDocument/2006/relationships/hyperlink" Target="https://podminky.urs.cz/item/CS_URS_2025_02/213141111" TargetMode="External" /><Relationship Id="rId9" Type="http://schemas.openxmlformats.org/officeDocument/2006/relationships/hyperlink" Target="https://podminky.urs.cz/item/CS_URS_2025_02/512531111" TargetMode="External" /><Relationship Id="rId10" Type="http://schemas.openxmlformats.org/officeDocument/2006/relationships/hyperlink" Target="https://podminky.urs.cz/item/CS_URS_2025_02/121151103" TargetMode="External" /><Relationship Id="rId11" Type="http://schemas.openxmlformats.org/officeDocument/2006/relationships/hyperlink" Target="https://podminky.urs.cz/item/CS_URS_2025_02/122252502" TargetMode="External" /><Relationship Id="rId12" Type="http://schemas.openxmlformats.org/officeDocument/2006/relationships/hyperlink" Target="https://podminky.urs.cz/item/CS_URS_2025_02/125703322" TargetMode="External" /><Relationship Id="rId13" Type="http://schemas.openxmlformats.org/officeDocument/2006/relationships/hyperlink" Target="https://podminky.urs.cz/item/CS_URS_2025_02/162751117" TargetMode="External" /><Relationship Id="rId14" Type="http://schemas.openxmlformats.org/officeDocument/2006/relationships/hyperlink" Target="https://podminky.urs.cz/item/CS_URS_2025_02/162751119" TargetMode="External" /><Relationship Id="rId15" Type="http://schemas.openxmlformats.org/officeDocument/2006/relationships/hyperlink" Target="https://podminky.urs.cz/item/CS_URS_2025_02/167151111" TargetMode="External" /><Relationship Id="rId16" Type="http://schemas.openxmlformats.org/officeDocument/2006/relationships/hyperlink" Target="https://podminky.urs.cz/item/CS_URS_2025_02/171111111" TargetMode="External" /><Relationship Id="rId17" Type="http://schemas.openxmlformats.org/officeDocument/2006/relationships/hyperlink" Target="https://podminky.urs.cz/item/CS_URS_2025_02/171201231" TargetMode="External" /><Relationship Id="rId18" Type="http://schemas.openxmlformats.org/officeDocument/2006/relationships/hyperlink" Target="https://podminky.urs.cz/item/CS_URS_2025_02/171251201" TargetMode="External" /><Relationship Id="rId19" Type="http://schemas.openxmlformats.org/officeDocument/2006/relationships/hyperlink" Target="https://podminky.urs.cz/item/CS_URS_2025_02/181451312" TargetMode="External" /><Relationship Id="rId20" Type="http://schemas.openxmlformats.org/officeDocument/2006/relationships/hyperlink" Target="https://podminky.urs.cz/item/CS_URS_2025_02/182151111" TargetMode="External" /><Relationship Id="rId21" Type="http://schemas.openxmlformats.org/officeDocument/2006/relationships/hyperlink" Target="https://podminky.urs.cz/item/CS_URS_2025_02/182351023" TargetMode="External" /><Relationship Id="rId22" Type="http://schemas.openxmlformats.org/officeDocument/2006/relationships/hyperlink" Target="https://podminky.urs.cz/item/CS_URS_2025_02/742110104" TargetMode="External" /><Relationship Id="rId23" Type="http://schemas.openxmlformats.org/officeDocument/2006/relationships/hyperlink" Target="https://podminky.urs.cz/item/CS_URS_2025_02/273321118" TargetMode="External" /><Relationship Id="rId24" Type="http://schemas.openxmlformats.org/officeDocument/2006/relationships/hyperlink" Target="https://podminky.urs.cz/item/CS_URS_2025_02/273321191" TargetMode="External" /><Relationship Id="rId25" Type="http://schemas.openxmlformats.org/officeDocument/2006/relationships/hyperlink" Target="https://podminky.urs.cz/item/CS_URS_2025_02/273354111" TargetMode="External" /><Relationship Id="rId26" Type="http://schemas.openxmlformats.org/officeDocument/2006/relationships/hyperlink" Target="https://podminky.urs.cz/item/CS_URS_2025_02/273354211" TargetMode="External" /><Relationship Id="rId27" Type="http://schemas.openxmlformats.org/officeDocument/2006/relationships/hyperlink" Target="https://podminky.urs.cz/item/CS_URS_2025_02/273361116" TargetMode="External" /><Relationship Id="rId28" Type="http://schemas.openxmlformats.org/officeDocument/2006/relationships/hyperlink" Target="https://podminky.urs.cz/item/CS_URS_2025_02/273361412" TargetMode="External" /><Relationship Id="rId29" Type="http://schemas.openxmlformats.org/officeDocument/2006/relationships/hyperlink" Target="https://podminky.urs.cz/item/CS_URS_2025_02/274321118" TargetMode="External" /><Relationship Id="rId30" Type="http://schemas.openxmlformats.org/officeDocument/2006/relationships/hyperlink" Target="https://podminky.urs.cz/item/CS_URS_2025_02/274321191" TargetMode="External" /><Relationship Id="rId31" Type="http://schemas.openxmlformats.org/officeDocument/2006/relationships/hyperlink" Target="https://podminky.urs.cz/item/CS_URS_2025_02/274354111" TargetMode="External" /><Relationship Id="rId32" Type="http://schemas.openxmlformats.org/officeDocument/2006/relationships/hyperlink" Target="https://podminky.urs.cz/item/CS_URS_2025_02/274354211" TargetMode="External" /><Relationship Id="rId33" Type="http://schemas.openxmlformats.org/officeDocument/2006/relationships/hyperlink" Target="https://podminky.urs.cz/item/CS_URS_2025_02/274311127" TargetMode="External" /><Relationship Id="rId34" Type="http://schemas.openxmlformats.org/officeDocument/2006/relationships/hyperlink" Target="https://podminky.urs.cz/item/CS_URS_2025_02/317321118" TargetMode="External" /><Relationship Id="rId35" Type="http://schemas.openxmlformats.org/officeDocument/2006/relationships/hyperlink" Target="https://podminky.urs.cz/item/CS_URS_2025_02/317321191" TargetMode="External" /><Relationship Id="rId36" Type="http://schemas.openxmlformats.org/officeDocument/2006/relationships/hyperlink" Target="https://podminky.urs.cz/item/CS_URS_2025_02/317353121" TargetMode="External" /><Relationship Id="rId37" Type="http://schemas.openxmlformats.org/officeDocument/2006/relationships/hyperlink" Target="https://podminky.urs.cz/item/CS_URS_2025_02/317353221" TargetMode="External" /><Relationship Id="rId38" Type="http://schemas.openxmlformats.org/officeDocument/2006/relationships/hyperlink" Target="https://podminky.urs.cz/item/CS_URS_2025_02/334323218" TargetMode="External" /><Relationship Id="rId39" Type="http://schemas.openxmlformats.org/officeDocument/2006/relationships/hyperlink" Target="https://podminky.urs.cz/item/CS_URS_2025_02/334323291" TargetMode="External" /><Relationship Id="rId40" Type="http://schemas.openxmlformats.org/officeDocument/2006/relationships/hyperlink" Target="https://podminky.urs.cz/item/CS_URS_2025_02/334352111" TargetMode="External" /><Relationship Id="rId41" Type="http://schemas.openxmlformats.org/officeDocument/2006/relationships/hyperlink" Target="https://podminky.urs.cz/item/CS_URS_2025_02/334352211" TargetMode="External" /><Relationship Id="rId42" Type="http://schemas.openxmlformats.org/officeDocument/2006/relationships/hyperlink" Target="https://podminky.urs.cz/item/CS_URS_2025_02/389121111" TargetMode="External" /><Relationship Id="rId43" Type="http://schemas.openxmlformats.org/officeDocument/2006/relationships/hyperlink" Target="https://podminky.urs.cz/item/CS_URS_2025_02/451315114" TargetMode="External" /><Relationship Id="rId44" Type="http://schemas.openxmlformats.org/officeDocument/2006/relationships/hyperlink" Target="https://podminky.urs.cz/item/CS_URS_2025_02/452311161" TargetMode="External" /><Relationship Id="rId45" Type="http://schemas.openxmlformats.org/officeDocument/2006/relationships/hyperlink" Target="https://podminky.urs.cz/item/CS_URS_2025_02/452471101" TargetMode="External" /><Relationship Id="rId46" Type="http://schemas.openxmlformats.org/officeDocument/2006/relationships/hyperlink" Target="https://podminky.urs.cz/item/CS_URS_2025_02/452471102" TargetMode="External" /><Relationship Id="rId47" Type="http://schemas.openxmlformats.org/officeDocument/2006/relationships/hyperlink" Target="https://podminky.urs.cz/item/CS_URS_2025_02/458311121" TargetMode="External" /><Relationship Id="rId48" Type="http://schemas.openxmlformats.org/officeDocument/2006/relationships/hyperlink" Target="https://podminky.urs.cz/item/CS_URS_2025_02/458501112" TargetMode="External" /><Relationship Id="rId49" Type="http://schemas.openxmlformats.org/officeDocument/2006/relationships/hyperlink" Target="https://podminky.urs.cz/item/CS_URS_2025_02/464511111" TargetMode="External" /><Relationship Id="rId50" Type="http://schemas.openxmlformats.org/officeDocument/2006/relationships/hyperlink" Target="https://podminky.urs.cz/item/CS_URS_2025_02/465513157" TargetMode="External" /><Relationship Id="rId51" Type="http://schemas.openxmlformats.org/officeDocument/2006/relationships/hyperlink" Target="https://podminky.urs.cz/item/CS_URS_2025_02/911121211" TargetMode="External" /><Relationship Id="rId52" Type="http://schemas.openxmlformats.org/officeDocument/2006/relationships/hyperlink" Target="https://podminky.urs.cz/item/CS_URS_2025_02/911121311" TargetMode="External" /><Relationship Id="rId53" Type="http://schemas.openxmlformats.org/officeDocument/2006/relationships/hyperlink" Target="https://podminky.urs.cz/item/CS_URS_2025_02/916231213" TargetMode="External" /><Relationship Id="rId54" Type="http://schemas.openxmlformats.org/officeDocument/2006/relationships/hyperlink" Target="https://podminky.urs.cz/item/CS_URS_2025_02/936942211" TargetMode="External" /><Relationship Id="rId55" Type="http://schemas.openxmlformats.org/officeDocument/2006/relationships/hyperlink" Target="https://podminky.urs.cz/item/CS_URS_2025_02/953961214" TargetMode="External" /><Relationship Id="rId56" Type="http://schemas.openxmlformats.org/officeDocument/2006/relationships/hyperlink" Target="https://podminky.urs.cz/item/CS_URS_2025_02/961021112" TargetMode="External" /><Relationship Id="rId57" Type="http://schemas.openxmlformats.org/officeDocument/2006/relationships/hyperlink" Target="https://podminky.urs.cz/item/CS_URS_2025_02/963041211" TargetMode="External" /><Relationship Id="rId58" Type="http://schemas.openxmlformats.org/officeDocument/2006/relationships/hyperlink" Target="https://podminky.urs.cz/item/CS_URS_2025_02/963051111" TargetMode="External" /><Relationship Id="rId59" Type="http://schemas.openxmlformats.org/officeDocument/2006/relationships/hyperlink" Target="https://podminky.urs.cz/item/CS_URS_2025_02/992114151" TargetMode="External" /><Relationship Id="rId60" Type="http://schemas.openxmlformats.org/officeDocument/2006/relationships/hyperlink" Target="https://podminky.urs.cz/item/CS_URS_2025_02/997013841" TargetMode="External" /><Relationship Id="rId61" Type="http://schemas.openxmlformats.org/officeDocument/2006/relationships/hyperlink" Target="https://podminky.urs.cz/item/CS_URS_2025_02/997013861" TargetMode="External" /><Relationship Id="rId62" Type="http://schemas.openxmlformats.org/officeDocument/2006/relationships/hyperlink" Target="https://podminky.urs.cz/item/CS_URS_2025_02/997013862" TargetMode="External" /><Relationship Id="rId63" Type="http://schemas.openxmlformats.org/officeDocument/2006/relationships/hyperlink" Target="https://podminky.urs.cz/item/CS_URS_2025_02/997013873" TargetMode="External" /><Relationship Id="rId64" Type="http://schemas.openxmlformats.org/officeDocument/2006/relationships/hyperlink" Target="https://podminky.urs.cz/item/CS_URS_2025_02/997211511" TargetMode="External" /><Relationship Id="rId65" Type="http://schemas.openxmlformats.org/officeDocument/2006/relationships/hyperlink" Target="https://podminky.urs.cz/item/CS_URS_2025_02/997211519" TargetMode="External" /><Relationship Id="rId66" Type="http://schemas.openxmlformats.org/officeDocument/2006/relationships/hyperlink" Target="https://podminky.urs.cz/item/CS_URS_2025_02/997211611" TargetMode="External" /><Relationship Id="rId67" Type="http://schemas.openxmlformats.org/officeDocument/2006/relationships/hyperlink" Target="https://podminky.urs.cz/item/CS_URS_2025_02/998212111" TargetMode="External" /><Relationship Id="rId68" Type="http://schemas.openxmlformats.org/officeDocument/2006/relationships/hyperlink" Target="https://podminky.urs.cz/item/CS_URS_2025_02/711112001" TargetMode="External" /><Relationship Id="rId69" Type="http://schemas.openxmlformats.org/officeDocument/2006/relationships/hyperlink" Target="https://podminky.urs.cz/item/CS_URS_2025_02/711112002" TargetMode="External" /><Relationship Id="rId70" Type="http://schemas.openxmlformats.org/officeDocument/2006/relationships/hyperlink" Target="https://podminky.urs.cz/item/CS_URS_2025_02/998711101" TargetMode="External" /><Relationship Id="rId71" Type="http://schemas.openxmlformats.org/officeDocument/2006/relationships/hyperlink" Target="https://podminky.urs.cz/item/CS_URS_2025_02/789212122" TargetMode="External" /><Relationship Id="rId72" Type="http://schemas.openxmlformats.org/officeDocument/2006/relationships/hyperlink" Target="https://podminky.urs.cz/item/CS_URS_2025_02/789323211" TargetMode="External" /><Relationship Id="rId73" Type="http://schemas.openxmlformats.org/officeDocument/2006/relationships/hyperlink" Target="https://podminky.urs.cz/item/CS_URS_2025_02/789323216" TargetMode="External" /><Relationship Id="rId74" Type="http://schemas.openxmlformats.org/officeDocument/2006/relationships/hyperlink" Target="https://podminky.urs.cz/item/CS_URS_2025_02/789323221" TargetMode="External" /><Relationship Id="rId75" Type="http://schemas.openxmlformats.org/officeDocument/2006/relationships/hyperlink" Target="https://podminky.urs.cz/item/CS_URS_2025_02/789351240" TargetMode="External" /><Relationship Id="rId76" Type="http://schemas.openxmlformats.org/officeDocument/2006/relationships/hyperlink" Target="https://podminky.urs.cz/item/CS_URS_2025_02/998781101" TargetMode="External" /><Relationship Id="rId77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21151103" TargetMode="External" /><Relationship Id="rId4" Type="http://schemas.openxmlformats.org/officeDocument/2006/relationships/hyperlink" Target="https://podminky.urs.cz/item/CS_URS_2025_02/122252502" TargetMode="External" /><Relationship Id="rId5" Type="http://schemas.openxmlformats.org/officeDocument/2006/relationships/hyperlink" Target="https://podminky.urs.cz/item/CS_URS_2025_02/125703322" TargetMode="External" /><Relationship Id="rId6" Type="http://schemas.openxmlformats.org/officeDocument/2006/relationships/hyperlink" Target="https://podminky.urs.cz/item/CS_URS_2025_02/151711111" TargetMode="External" /><Relationship Id="rId7" Type="http://schemas.openxmlformats.org/officeDocument/2006/relationships/hyperlink" Target="https://podminky.urs.cz/item/CS_URS_2025_02/151711131" TargetMode="External" /><Relationship Id="rId8" Type="http://schemas.openxmlformats.org/officeDocument/2006/relationships/hyperlink" Target="https://podminky.urs.cz/item/CS_URS_2025_02/151712111" TargetMode="External" /><Relationship Id="rId9" Type="http://schemas.openxmlformats.org/officeDocument/2006/relationships/hyperlink" Target="https://podminky.urs.cz/item/CS_URS_2025_02/151712121" TargetMode="External" /><Relationship Id="rId10" Type="http://schemas.openxmlformats.org/officeDocument/2006/relationships/hyperlink" Target="https://podminky.urs.cz/item/CS_URS_2025_02/151721111" TargetMode="External" /><Relationship Id="rId11" Type="http://schemas.openxmlformats.org/officeDocument/2006/relationships/hyperlink" Target="https://podminky.urs.cz/item/CS_URS_2025_02/153111114" TargetMode="External" /><Relationship Id="rId12" Type="http://schemas.openxmlformats.org/officeDocument/2006/relationships/hyperlink" Target="https://podminky.urs.cz/item/CS_URS_2025_02/153112122" TargetMode="External" /><Relationship Id="rId13" Type="http://schemas.openxmlformats.org/officeDocument/2006/relationships/hyperlink" Target="https://podminky.urs.cz/item/CS_URS_2025_02/153113112" TargetMode="External" /><Relationship Id="rId14" Type="http://schemas.openxmlformats.org/officeDocument/2006/relationships/hyperlink" Target="https://podminky.urs.cz/item/CS_URS_2025_02/153851133" TargetMode="External" /><Relationship Id="rId15" Type="http://schemas.openxmlformats.org/officeDocument/2006/relationships/hyperlink" Target="https://podminky.urs.cz/item/CS_URS_2025_02/162751117" TargetMode="External" /><Relationship Id="rId16" Type="http://schemas.openxmlformats.org/officeDocument/2006/relationships/hyperlink" Target="https://podminky.urs.cz/item/CS_URS_2025_02/162751119" TargetMode="External" /><Relationship Id="rId17" Type="http://schemas.openxmlformats.org/officeDocument/2006/relationships/hyperlink" Target="https://podminky.urs.cz/item/CS_URS_2025_02/167151111" TargetMode="External" /><Relationship Id="rId18" Type="http://schemas.openxmlformats.org/officeDocument/2006/relationships/hyperlink" Target="https://podminky.urs.cz/item/CS_URS_2025_02/171111111" TargetMode="External" /><Relationship Id="rId19" Type="http://schemas.openxmlformats.org/officeDocument/2006/relationships/hyperlink" Target="https://podminky.urs.cz/item/CS_URS_2025_02/171151112" TargetMode="External" /><Relationship Id="rId20" Type="http://schemas.openxmlformats.org/officeDocument/2006/relationships/hyperlink" Target="https://podminky.urs.cz/item/CS_URS_2025_02/171201231" TargetMode="External" /><Relationship Id="rId21" Type="http://schemas.openxmlformats.org/officeDocument/2006/relationships/hyperlink" Target="https://podminky.urs.cz/item/CS_URS_2025_02/171251201" TargetMode="External" /><Relationship Id="rId22" Type="http://schemas.openxmlformats.org/officeDocument/2006/relationships/hyperlink" Target="https://podminky.urs.cz/item/CS_URS_2025_02/181451312" TargetMode="External" /><Relationship Id="rId23" Type="http://schemas.openxmlformats.org/officeDocument/2006/relationships/hyperlink" Target="https://podminky.urs.cz/item/CS_URS_2025_02/182151111" TargetMode="External" /><Relationship Id="rId24" Type="http://schemas.openxmlformats.org/officeDocument/2006/relationships/hyperlink" Target="https://podminky.urs.cz/item/CS_URS_2025_02/182351023" TargetMode="External" /><Relationship Id="rId25" Type="http://schemas.openxmlformats.org/officeDocument/2006/relationships/hyperlink" Target="https://podminky.urs.cz/item/CS_URS_2025_02/512531111" TargetMode="External" /><Relationship Id="rId26" Type="http://schemas.openxmlformats.org/officeDocument/2006/relationships/hyperlink" Target="https://podminky.urs.cz/item/CS_URS_2025_02/742110104" TargetMode="External" /><Relationship Id="rId27" Type="http://schemas.openxmlformats.org/officeDocument/2006/relationships/hyperlink" Target="https://podminky.urs.cz/item/CS_URS_2025_02/226211213" TargetMode="External" /><Relationship Id="rId28" Type="http://schemas.openxmlformats.org/officeDocument/2006/relationships/hyperlink" Target="https://podminky.urs.cz/item/CS_URS_2025_02/273321118" TargetMode="External" /><Relationship Id="rId29" Type="http://schemas.openxmlformats.org/officeDocument/2006/relationships/hyperlink" Target="https://podminky.urs.cz/item/CS_URS_2025_02/273321191" TargetMode="External" /><Relationship Id="rId30" Type="http://schemas.openxmlformats.org/officeDocument/2006/relationships/hyperlink" Target="https://podminky.urs.cz/item/CS_URS_2025_02/273354111" TargetMode="External" /><Relationship Id="rId31" Type="http://schemas.openxmlformats.org/officeDocument/2006/relationships/hyperlink" Target="https://podminky.urs.cz/item/CS_URS_2025_02/273354211" TargetMode="External" /><Relationship Id="rId32" Type="http://schemas.openxmlformats.org/officeDocument/2006/relationships/hyperlink" Target="https://podminky.urs.cz/item/CS_URS_2025_02/273361116" TargetMode="External" /><Relationship Id="rId33" Type="http://schemas.openxmlformats.org/officeDocument/2006/relationships/hyperlink" Target="https://podminky.urs.cz/item/CS_URS_2025_02/273361412" TargetMode="External" /><Relationship Id="rId34" Type="http://schemas.openxmlformats.org/officeDocument/2006/relationships/hyperlink" Target="https://podminky.urs.cz/item/CS_URS_2025_02/274311127" TargetMode="External" /><Relationship Id="rId35" Type="http://schemas.openxmlformats.org/officeDocument/2006/relationships/hyperlink" Target="https://podminky.urs.cz/item/CS_URS_2025_02/274321118" TargetMode="External" /><Relationship Id="rId36" Type="http://schemas.openxmlformats.org/officeDocument/2006/relationships/hyperlink" Target="https://podminky.urs.cz/item/CS_URS_2025_02/274321191" TargetMode="External" /><Relationship Id="rId37" Type="http://schemas.openxmlformats.org/officeDocument/2006/relationships/hyperlink" Target="https://podminky.urs.cz/item/CS_URS_2025_02/274354111" TargetMode="External" /><Relationship Id="rId38" Type="http://schemas.openxmlformats.org/officeDocument/2006/relationships/hyperlink" Target="https://podminky.urs.cz/item/CS_URS_2025_02/274354211" TargetMode="External" /><Relationship Id="rId39" Type="http://schemas.openxmlformats.org/officeDocument/2006/relationships/hyperlink" Target="https://podminky.urs.cz/item/CS_URS_2025_02/317321118" TargetMode="External" /><Relationship Id="rId40" Type="http://schemas.openxmlformats.org/officeDocument/2006/relationships/hyperlink" Target="https://podminky.urs.cz/item/CS_URS_2025_02/317321191" TargetMode="External" /><Relationship Id="rId41" Type="http://schemas.openxmlformats.org/officeDocument/2006/relationships/hyperlink" Target="https://podminky.urs.cz/item/CS_URS_2025_02/317353121" TargetMode="External" /><Relationship Id="rId42" Type="http://schemas.openxmlformats.org/officeDocument/2006/relationships/hyperlink" Target="https://podminky.urs.cz/item/CS_URS_2025_02/317353221" TargetMode="External" /><Relationship Id="rId43" Type="http://schemas.openxmlformats.org/officeDocument/2006/relationships/hyperlink" Target="https://podminky.urs.cz/item/CS_URS_2025_02/334323218" TargetMode="External" /><Relationship Id="rId44" Type="http://schemas.openxmlformats.org/officeDocument/2006/relationships/hyperlink" Target="https://podminky.urs.cz/item/CS_URS_2025_02/334323291" TargetMode="External" /><Relationship Id="rId45" Type="http://schemas.openxmlformats.org/officeDocument/2006/relationships/hyperlink" Target="https://podminky.urs.cz/item/CS_URS_2025_02/334352111" TargetMode="External" /><Relationship Id="rId46" Type="http://schemas.openxmlformats.org/officeDocument/2006/relationships/hyperlink" Target="https://podminky.urs.cz/item/CS_URS_2025_02/334352211" TargetMode="External" /><Relationship Id="rId47" Type="http://schemas.openxmlformats.org/officeDocument/2006/relationships/hyperlink" Target="https://podminky.urs.cz/item/CS_URS_2025_02/389121111" TargetMode="External" /><Relationship Id="rId48" Type="http://schemas.openxmlformats.org/officeDocument/2006/relationships/hyperlink" Target="https://podminky.urs.cz/item/CS_URS_2025_02/451315114" TargetMode="External" /><Relationship Id="rId49" Type="http://schemas.openxmlformats.org/officeDocument/2006/relationships/hyperlink" Target="https://podminky.urs.cz/item/CS_URS_2025_02/458501112" TargetMode="External" /><Relationship Id="rId50" Type="http://schemas.openxmlformats.org/officeDocument/2006/relationships/hyperlink" Target="https://podminky.urs.cz/item/CS_URS_2025_02/464511111" TargetMode="External" /><Relationship Id="rId51" Type="http://schemas.openxmlformats.org/officeDocument/2006/relationships/hyperlink" Target="https://podminky.urs.cz/item/CS_URS_2025_02/465513157" TargetMode="External" /><Relationship Id="rId52" Type="http://schemas.openxmlformats.org/officeDocument/2006/relationships/hyperlink" Target="https://podminky.urs.cz/item/CS_URS_2025_02/511501111" TargetMode="External" /><Relationship Id="rId53" Type="http://schemas.openxmlformats.org/officeDocument/2006/relationships/hyperlink" Target="https://podminky.urs.cz/item/CS_URS_2025_02/511501122" TargetMode="External" /><Relationship Id="rId54" Type="http://schemas.openxmlformats.org/officeDocument/2006/relationships/hyperlink" Target="https://podminky.urs.cz/item/CS_URS_2025_02/916231213" TargetMode="External" /><Relationship Id="rId55" Type="http://schemas.openxmlformats.org/officeDocument/2006/relationships/hyperlink" Target="https://podminky.urs.cz/item/CS_URS_2025_02/936942211" TargetMode="External" /><Relationship Id="rId56" Type="http://schemas.openxmlformats.org/officeDocument/2006/relationships/hyperlink" Target="https://podminky.urs.cz/item/CS_URS_2025_02/961021112" TargetMode="External" /><Relationship Id="rId57" Type="http://schemas.openxmlformats.org/officeDocument/2006/relationships/hyperlink" Target="https://podminky.urs.cz/item/CS_URS_2025_02/963041211" TargetMode="External" /><Relationship Id="rId58" Type="http://schemas.openxmlformats.org/officeDocument/2006/relationships/hyperlink" Target="https://podminky.urs.cz/item/CS_URS_2025_02/963051111" TargetMode="External" /><Relationship Id="rId59" Type="http://schemas.openxmlformats.org/officeDocument/2006/relationships/hyperlink" Target="https://podminky.urs.cz/item/CS_URS_2025_02/997013814" TargetMode="External" /><Relationship Id="rId60" Type="http://schemas.openxmlformats.org/officeDocument/2006/relationships/hyperlink" Target="https://podminky.urs.cz/item/CS_URS_2025_02/997013861" TargetMode="External" /><Relationship Id="rId61" Type="http://schemas.openxmlformats.org/officeDocument/2006/relationships/hyperlink" Target="https://podminky.urs.cz/item/CS_URS_2025_02/997013862" TargetMode="External" /><Relationship Id="rId62" Type="http://schemas.openxmlformats.org/officeDocument/2006/relationships/hyperlink" Target="https://podminky.urs.cz/item/CS_URS_2025_02/997013873" TargetMode="External" /><Relationship Id="rId63" Type="http://schemas.openxmlformats.org/officeDocument/2006/relationships/hyperlink" Target="https://podminky.urs.cz/item/CS_URS_2025_02/997211511" TargetMode="External" /><Relationship Id="rId64" Type="http://schemas.openxmlformats.org/officeDocument/2006/relationships/hyperlink" Target="https://podminky.urs.cz/item/CS_URS_2025_02/997211519" TargetMode="External" /><Relationship Id="rId65" Type="http://schemas.openxmlformats.org/officeDocument/2006/relationships/hyperlink" Target="https://podminky.urs.cz/item/CS_URS_2025_02/997211611" TargetMode="External" /><Relationship Id="rId66" Type="http://schemas.openxmlformats.org/officeDocument/2006/relationships/hyperlink" Target="https://podminky.urs.cz/item/CS_URS_2025_02/998212111" TargetMode="External" /><Relationship Id="rId67" Type="http://schemas.openxmlformats.org/officeDocument/2006/relationships/hyperlink" Target="https://podminky.urs.cz/item/CS_URS_2025_02/711112001" TargetMode="External" /><Relationship Id="rId68" Type="http://schemas.openxmlformats.org/officeDocument/2006/relationships/hyperlink" Target="https://podminky.urs.cz/item/CS_URS_2025_02/711112002" TargetMode="External" /><Relationship Id="rId69" Type="http://schemas.openxmlformats.org/officeDocument/2006/relationships/hyperlink" Target="https://podminky.urs.cz/item/CS_URS_2025_02/711141821" TargetMode="External" /><Relationship Id="rId70" Type="http://schemas.openxmlformats.org/officeDocument/2006/relationships/hyperlink" Target="https://podminky.urs.cz/item/CS_URS_2025_02/711142559" TargetMode="External" /><Relationship Id="rId71" Type="http://schemas.openxmlformats.org/officeDocument/2006/relationships/hyperlink" Target="https://podminky.urs.cz/item/CS_URS_2025_02/998711101" TargetMode="External" /><Relationship Id="rId72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1" TargetMode="External" /><Relationship Id="rId2" Type="http://schemas.openxmlformats.org/officeDocument/2006/relationships/hyperlink" Target="https://podminky.urs.cz/item/CS_URS_2025_02/115101301" TargetMode="External" /><Relationship Id="rId3" Type="http://schemas.openxmlformats.org/officeDocument/2006/relationships/hyperlink" Target="https://podminky.urs.cz/item/CS_URS_2025_02/121151103" TargetMode="External" /><Relationship Id="rId4" Type="http://schemas.openxmlformats.org/officeDocument/2006/relationships/hyperlink" Target="https://podminky.urs.cz/item/CS_URS_2025_02/122252502" TargetMode="External" /><Relationship Id="rId5" Type="http://schemas.openxmlformats.org/officeDocument/2006/relationships/hyperlink" Target="https://podminky.urs.cz/item/CS_URS_2025_02/125703322" TargetMode="External" /><Relationship Id="rId6" Type="http://schemas.openxmlformats.org/officeDocument/2006/relationships/hyperlink" Target="https://podminky.urs.cz/item/CS_URS_2025_02/151711111" TargetMode="External" /><Relationship Id="rId7" Type="http://schemas.openxmlformats.org/officeDocument/2006/relationships/hyperlink" Target="https://podminky.urs.cz/item/CS_URS_2025_02/151711131" TargetMode="External" /><Relationship Id="rId8" Type="http://schemas.openxmlformats.org/officeDocument/2006/relationships/hyperlink" Target="https://podminky.urs.cz/item/CS_URS_2025_02/151712111" TargetMode="External" /><Relationship Id="rId9" Type="http://schemas.openxmlformats.org/officeDocument/2006/relationships/hyperlink" Target="https://podminky.urs.cz/item/CS_URS_2025_02/151712121" TargetMode="External" /><Relationship Id="rId10" Type="http://schemas.openxmlformats.org/officeDocument/2006/relationships/hyperlink" Target="https://podminky.urs.cz/item/CS_URS_2025_02/151721111" TargetMode="External" /><Relationship Id="rId11" Type="http://schemas.openxmlformats.org/officeDocument/2006/relationships/hyperlink" Target="https://podminky.urs.cz/item/CS_URS_2025_02/153111114" TargetMode="External" /><Relationship Id="rId12" Type="http://schemas.openxmlformats.org/officeDocument/2006/relationships/hyperlink" Target="https://podminky.urs.cz/item/CS_URS_2025_02/153112122" TargetMode="External" /><Relationship Id="rId13" Type="http://schemas.openxmlformats.org/officeDocument/2006/relationships/hyperlink" Target="https://podminky.urs.cz/item/CS_URS_2025_02/153113112" TargetMode="External" /><Relationship Id="rId14" Type="http://schemas.openxmlformats.org/officeDocument/2006/relationships/hyperlink" Target="https://podminky.urs.cz/item/CS_URS_2025_02/153851133" TargetMode="External" /><Relationship Id="rId15" Type="http://schemas.openxmlformats.org/officeDocument/2006/relationships/hyperlink" Target="https://podminky.urs.cz/item/CS_URS_2025_02/162751117" TargetMode="External" /><Relationship Id="rId16" Type="http://schemas.openxmlformats.org/officeDocument/2006/relationships/hyperlink" Target="https://podminky.urs.cz/item/CS_URS_2025_02/162751119" TargetMode="External" /><Relationship Id="rId17" Type="http://schemas.openxmlformats.org/officeDocument/2006/relationships/hyperlink" Target="https://podminky.urs.cz/item/CS_URS_2025_02/167151111" TargetMode="External" /><Relationship Id="rId18" Type="http://schemas.openxmlformats.org/officeDocument/2006/relationships/hyperlink" Target="https://podminky.urs.cz/item/CS_URS_2025_02/171111111" TargetMode="External" /><Relationship Id="rId19" Type="http://schemas.openxmlformats.org/officeDocument/2006/relationships/hyperlink" Target="https://podminky.urs.cz/item/CS_URS_2025_02/171151112" TargetMode="External" /><Relationship Id="rId20" Type="http://schemas.openxmlformats.org/officeDocument/2006/relationships/hyperlink" Target="https://podminky.urs.cz/item/CS_URS_2025_02/171201231" TargetMode="External" /><Relationship Id="rId21" Type="http://schemas.openxmlformats.org/officeDocument/2006/relationships/hyperlink" Target="https://podminky.urs.cz/item/CS_URS_2025_02/171251201" TargetMode="External" /><Relationship Id="rId22" Type="http://schemas.openxmlformats.org/officeDocument/2006/relationships/hyperlink" Target="https://podminky.urs.cz/item/CS_URS_2025_02/181451312" TargetMode="External" /><Relationship Id="rId23" Type="http://schemas.openxmlformats.org/officeDocument/2006/relationships/hyperlink" Target="https://podminky.urs.cz/item/CS_URS_2025_02/182151111" TargetMode="External" /><Relationship Id="rId24" Type="http://schemas.openxmlformats.org/officeDocument/2006/relationships/hyperlink" Target="https://podminky.urs.cz/item/CS_URS_2025_02/182351023" TargetMode="External" /><Relationship Id="rId25" Type="http://schemas.openxmlformats.org/officeDocument/2006/relationships/hyperlink" Target="https://podminky.urs.cz/item/CS_URS_2025_02/512531111" TargetMode="External" /><Relationship Id="rId26" Type="http://schemas.openxmlformats.org/officeDocument/2006/relationships/hyperlink" Target="https://podminky.urs.cz/item/CS_URS_2025_02/226211213" TargetMode="External" /><Relationship Id="rId27" Type="http://schemas.openxmlformats.org/officeDocument/2006/relationships/hyperlink" Target="https://podminky.urs.cz/item/CS_URS_2025_02/273321118" TargetMode="External" /><Relationship Id="rId28" Type="http://schemas.openxmlformats.org/officeDocument/2006/relationships/hyperlink" Target="https://podminky.urs.cz/item/CS_URS_2025_02/273321191" TargetMode="External" /><Relationship Id="rId29" Type="http://schemas.openxmlformats.org/officeDocument/2006/relationships/hyperlink" Target="https://podminky.urs.cz/item/CS_URS_2025_02/273354111" TargetMode="External" /><Relationship Id="rId30" Type="http://schemas.openxmlformats.org/officeDocument/2006/relationships/hyperlink" Target="https://podminky.urs.cz/item/CS_URS_2025_02/273354211" TargetMode="External" /><Relationship Id="rId31" Type="http://schemas.openxmlformats.org/officeDocument/2006/relationships/hyperlink" Target="https://podminky.urs.cz/item/CS_URS_2025_02/273361116" TargetMode="External" /><Relationship Id="rId32" Type="http://schemas.openxmlformats.org/officeDocument/2006/relationships/hyperlink" Target="https://podminky.urs.cz/item/CS_URS_2025_02/273361412" TargetMode="External" /><Relationship Id="rId33" Type="http://schemas.openxmlformats.org/officeDocument/2006/relationships/hyperlink" Target="https://podminky.urs.cz/item/CS_URS_2025_02/274311127" TargetMode="External" /><Relationship Id="rId34" Type="http://schemas.openxmlformats.org/officeDocument/2006/relationships/hyperlink" Target="https://podminky.urs.cz/item/CS_URS_2025_02/274321118" TargetMode="External" /><Relationship Id="rId35" Type="http://schemas.openxmlformats.org/officeDocument/2006/relationships/hyperlink" Target="https://podminky.urs.cz/item/CS_URS_2025_02/274321191" TargetMode="External" /><Relationship Id="rId36" Type="http://schemas.openxmlformats.org/officeDocument/2006/relationships/hyperlink" Target="https://podminky.urs.cz/item/CS_URS_2025_02/274354111" TargetMode="External" /><Relationship Id="rId37" Type="http://schemas.openxmlformats.org/officeDocument/2006/relationships/hyperlink" Target="https://podminky.urs.cz/item/CS_URS_2025_02/274354211" TargetMode="External" /><Relationship Id="rId38" Type="http://schemas.openxmlformats.org/officeDocument/2006/relationships/hyperlink" Target="https://podminky.urs.cz/item/CS_URS_2025_02/291211111" TargetMode="External" /><Relationship Id="rId39" Type="http://schemas.openxmlformats.org/officeDocument/2006/relationships/hyperlink" Target="https://podminky.urs.cz/item/CS_URS_2025_02/317321118" TargetMode="External" /><Relationship Id="rId40" Type="http://schemas.openxmlformats.org/officeDocument/2006/relationships/hyperlink" Target="https://podminky.urs.cz/item/CS_URS_2025_02/317321191" TargetMode="External" /><Relationship Id="rId41" Type="http://schemas.openxmlformats.org/officeDocument/2006/relationships/hyperlink" Target="https://podminky.urs.cz/item/CS_URS_2025_02/317353121" TargetMode="External" /><Relationship Id="rId42" Type="http://schemas.openxmlformats.org/officeDocument/2006/relationships/hyperlink" Target="https://podminky.urs.cz/item/CS_URS_2025_02/317353221" TargetMode="External" /><Relationship Id="rId43" Type="http://schemas.openxmlformats.org/officeDocument/2006/relationships/hyperlink" Target="https://podminky.urs.cz/item/CS_URS_2025_02/334213221" TargetMode="External" /><Relationship Id="rId44" Type="http://schemas.openxmlformats.org/officeDocument/2006/relationships/hyperlink" Target="https://podminky.urs.cz/item/CS_URS_2025_02/334213911" TargetMode="External" /><Relationship Id="rId45" Type="http://schemas.openxmlformats.org/officeDocument/2006/relationships/hyperlink" Target="https://podminky.urs.cz/item/CS_URS_2025_02/334213931" TargetMode="External" /><Relationship Id="rId46" Type="http://schemas.openxmlformats.org/officeDocument/2006/relationships/hyperlink" Target="https://podminky.urs.cz/item/CS_URS_2025_02/334323218" TargetMode="External" /><Relationship Id="rId47" Type="http://schemas.openxmlformats.org/officeDocument/2006/relationships/hyperlink" Target="https://podminky.urs.cz/item/CS_URS_2025_02/334323291" TargetMode="External" /><Relationship Id="rId48" Type="http://schemas.openxmlformats.org/officeDocument/2006/relationships/hyperlink" Target="https://podminky.urs.cz/item/CS_URS_2025_02/334352111" TargetMode="External" /><Relationship Id="rId49" Type="http://schemas.openxmlformats.org/officeDocument/2006/relationships/hyperlink" Target="https://podminky.urs.cz/item/CS_URS_2025_02/334352211" TargetMode="External" /><Relationship Id="rId50" Type="http://schemas.openxmlformats.org/officeDocument/2006/relationships/hyperlink" Target="https://podminky.urs.cz/item/CS_URS_2025_02/360318112" TargetMode="External" /><Relationship Id="rId51" Type="http://schemas.openxmlformats.org/officeDocument/2006/relationships/hyperlink" Target="https://podminky.urs.cz/item/CS_URS_2025_02/389121111" TargetMode="External" /><Relationship Id="rId52" Type="http://schemas.openxmlformats.org/officeDocument/2006/relationships/hyperlink" Target="https://podminky.urs.cz/item/CS_URS_2025_02/451315114" TargetMode="External" /><Relationship Id="rId53" Type="http://schemas.openxmlformats.org/officeDocument/2006/relationships/hyperlink" Target="https://podminky.urs.cz/item/CS_URS_2025_02/451315117" TargetMode="External" /><Relationship Id="rId54" Type="http://schemas.openxmlformats.org/officeDocument/2006/relationships/hyperlink" Target="https://podminky.urs.cz/item/CS_URS_2025_02/451573111" TargetMode="External" /><Relationship Id="rId55" Type="http://schemas.openxmlformats.org/officeDocument/2006/relationships/hyperlink" Target="https://podminky.urs.cz/item/CS_URS_2025_02/458501112" TargetMode="External" /><Relationship Id="rId56" Type="http://schemas.openxmlformats.org/officeDocument/2006/relationships/hyperlink" Target="https://podminky.urs.cz/item/CS_URS_2025_02/464511111" TargetMode="External" /><Relationship Id="rId57" Type="http://schemas.openxmlformats.org/officeDocument/2006/relationships/hyperlink" Target="https://podminky.urs.cz/item/CS_URS_2025_02/465513157" TargetMode="External" /><Relationship Id="rId58" Type="http://schemas.openxmlformats.org/officeDocument/2006/relationships/hyperlink" Target="https://podminky.urs.cz/item/CS_URS_2025_02/511501111" TargetMode="External" /><Relationship Id="rId59" Type="http://schemas.openxmlformats.org/officeDocument/2006/relationships/hyperlink" Target="https://podminky.urs.cz/item/CS_URS_2025_02/511501122" TargetMode="External" /><Relationship Id="rId60" Type="http://schemas.openxmlformats.org/officeDocument/2006/relationships/hyperlink" Target="https://podminky.urs.cz/item/CS_URS_2025_02/564261011" TargetMode="External" /><Relationship Id="rId61" Type="http://schemas.openxmlformats.org/officeDocument/2006/relationships/hyperlink" Target="https://podminky.urs.cz/item/CS_URS_2025_02/820521113" TargetMode="External" /><Relationship Id="rId62" Type="http://schemas.openxmlformats.org/officeDocument/2006/relationships/hyperlink" Target="https://podminky.urs.cz/item/CS_URS_2025_02/916231213" TargetMode="External" /><Relationship Id="rId63" Type="http://schemas.openxmlformats.org/officeDocument/2006/relationships/hyperlink" Target="https://podminky.urs.cz/item/CS_URS_2025_02/936942211" TargetMode="External" /><Relationship Id="rId64" Type="http://schemas.openxmlformats.org/officeDocument/2006/relationships/hyperlink" Target="https://podminky.urs.cz/item/CS_URS_2025_02/961021112" TargetMode="External" /><Relationship Id="rId65" Type="http://schemas.openxmlformats.org/officeDocument/2006/relationships/hyperlink" Target="https://podminky.urs.cz/item/CS_URS_2025_02/963041211" TargetMode="External" /><Relationship Id="rId66" Type="http://schemas.openxmlformats.org/officeDocument/2006/relationships/hyperlink" Target="https://podminky.urs.cz/item/CS_URS_2025_02/963051111" TargetMode="External" /><Relationship Id="rId67" Type="http://schemas.openxmlformats.org/officeDocument/2006/relationships/hyperlink" Target="https://podminky.urs.cz/item/CS_URS_2025_02/919551121" TargetMode="External" /><Relationship Id="rId68" Type="http://schemas.openxmlformats.org/officeDocument/2006/relationships/hyperlink" Target="https://podminky.urs.cz/item/CS_URS_2025_02/985564112" TargetMode="External" /><Relationship Id="rId69" Type="http://schemas.openxmlformats.org/officeDocument/2006/relationships/hyperlink" Target="https://podminky.urs.cz/item/CS_URS_2025_02/997013814" TargetMode="External" /><Relationship Id="rId70" Type="http://schemas.openxmlformats.org/officeDocument/2006/relationships/hyperlink" Target="https://podminky.urs.cz/item/CS_URS_2025_02/997013861" TargetMode="External" /><Relationship Id="rId71" Type="http://schemas.openxmlformats.org/officeDocument/2006/relationships/hyperlink" Target="https://podminky.urs.cz/item/CS_URS_2025_02/997013862" TargetMode="External" /><Relationship Id="rId72" Type="http://schemas.openxmlformats.org/officeDocument/2006/relationships/hyperlink" Target="https://podminky.urs.cz/item/CS_URS_2025_02/997013873" TargetMode="External" /><Relationship Id="rId73" Type="http://schemas.openxmlformats.org/officeDocument/2006/relationships/hyperlink" Target="https://podminky.urs.cz/item/CS_URS_2025_02/997211511" TargetMode="External" /><Relationship Id="rId74" Type="http://schemas.openxmlformats.org/officeDocument/2006/relationships/hyperlink" Target="https://podminky.urs.cz/item/CS_URS_2025_02/997211519" TargetMode="External" /><Relationship Id="rId75" Type="http://schemas.openxmlformats.org/officeDocument/2006/relationships/hyperlink" Target="https://podminky.urs.cz/item/CS_URS_2025_02/997211611" TargetMode="External" /><Relationship Id="rId76" Type="http://schemas.openxmlformats.org/officeDocument/2006/relationships/hyperlink" Target="https://podminky.urs.cz/item/CS_URS_2025_02/998212111" TargetMode="External" /><Relationship Id="rId77" Type="http://schemas.openxmlformats.org/officeDocument/2006/relationships/hyperlink" Target="https://podminky.urs.cz/item/CS_URS_2025_02/711112001" TargetMode="External" /><Relationship Id="rId78" Type="http://schemas.openxmlformats.org/officeDocument/2006/relationships/hyperlink" Target="https://podminky.urs.cz/item/CS_URS_2025_02/711112002" TargetMode="External" /><Relationship Id="rId79" Type="http://schemas.openxmlformats.org/officeDocument/2006/relationships/hyperlink" Target="https://podminky.urs.cz/item/CS_URS_2025_02/711141821" TargetMode="External" /><Relationship Id="rId80" Type="http://schemas.openxmlformats.org/officeDocument/2006/relationships/hyperlink" Target="https://podminky.urs.cz/item/CS_URS_2025_02/711142559" TargetMode="External" /><Relationship Id="rId81" Type="http://schemas.openxmlformats.org/officeDocument/2006/relationships/hyperlink" Target="https://podminky.urs.cz/item/CS_URS_2025_02/998711101" TargetMode="External" /><Relationship Id="rId82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001105" TargetMode="External" /><Relationship Id="rId2" Type="http://schemas.openxmlformats.org/officeDocument/2006/relationships/hyperlink" Target="https://podminky.urs.cz/item/CS_URS_2025_02/115101201" TargetMode="External" /><Relationship Id="rId3" Type="http://schemas.openxmlformats.org/officeDocument/2006/relationships/hyperlink" Target="https://podminky.urs.cz/item/CS_URS_2025_02/115101301" TargetMode="External" /><Relationship Id="rId4" Type="http://schemas.openxmlformats.org/officeDocument/2006/relationships/hyperlink" Target="https://podminky.urs.cz/item/CS_URS_2025_02/121151103" TargetMode="External" /><Relationship Id="rId5" Type="http://schemas.openxmlformats.org/officeDocument/2006/relationships/hyperlink" Target="https://podminky.urs.cz/item/CS_URS_2025_02/122252502" TargetMode="External" /><Relationship Id="rId6" Type="http://schemas.openxmlformats.org/officeDocument/2006/relationships/hyperlink" Target="https://podminky.urs.cz/item/CS_URS_2025_02/125703322" TargetMode="External" /><Relationship Id="rId7" Type="http://schemas.openxmlformats.org/officeDocument/2006/relationships/hyperlink" Target="https://podminky.urs.cz/item/CS_URS_2025_02/162751117" TargetMode="External" /><Relationship Id="rId8" Type="http://schemas.openxmlformats.org/officeDocument/2006/relationships/hyperlink" Target="https://podminky.urs.cz/item/CS_URS_2025_02/162751119" TargetMode="External" /><Relationship Id="rId9" Type="http://schemas.openxmlformats.org/officeDocument/2006/relationships/hyperlink" Target="https://podminky.urs.cz/item/CS_URS_2025_02/167151111" TargetMode="External" /><Relationship Id="rId10" Type="http://schemas.openxmlformats.org/officeDocument/2006/relationships/hyperlink" Target="https://podminky.urs.cz/item/CS_URS_2025_02/171111111" TargetMode="External" /><Relationship Id="rId11" Type="http://schemas.openxmlformats.org/officeDocument/2006/relationships/hyperlink" Target="https://podminky.urs.cz/item/CS_URS_2025_02/171151112" TargetMode="External" /><Relationship Id="rId12" Type="http://schemas.openxmlformats.org/officeDocument/2006/relationships/hyperlink" Target="https://podminky.urs.cz/item/CS_URS_2025_02/171201231" TargetMode="External" /><Relationship Id="rId13" Type="http://schemas.openxmlformats.org/officeDocument/2006/relationships/hyperlink" Target="https://podminky.urs.cz/item/CS_URS_2025_02/171251201" TargetMode="External" /><Relationship Id="rId14" Type="http://schemas.openxmlformats.org/officeDocument/2006/relationships/hyperlink" Target="https://podminky.urs.cz/item/CS_URS_2025_02/181451312" TargetMode="External" /><Relationship Id="rId15" Type="http://schemas.openxmlformats.org/officeDocument/2006/relationships/hyperlink" Target="https://podminky.urs.cz/item/CS_URS_2025_02/182151111" TargetMode="External" /><Relationship Id="rId16" Type="http://schemas.openxmlformats.org/officeDocument/2006/relationships/hyperlink" Target="https://podminky.urs.cz/item/CS_URS_2025_02/182351023" TargetMode="External" /><Relationship Id="rId17" Type="http://schemas.openxmlformats.org/officeDocument/2006/relationships/hyperlink" Target="https://podminky.urs.cz/item/CS_URS_2025_02/512531111" TargetMode="External" /><Relationship Id="rId18" Type="http://schemas.openxmlformats.org/officeDocument/2006/relationships/hyperlink" Target="https://podminky.urs.cz/item/CS_URS_2025_02/742110104" TargetMode="External" /><Relationship Id="rId19" Type="http://schemas.openxmlformats.org/officeDocument/2006/relationships/hyperlink" Target="https://podminky.urs.cz/item/CS_URS_2025_02/151711111" TargetMode="External" /><Relationship Id="rId20" Type="http://schemas.openxmlformats.org/officeDocument/2006/relationships/hyperlink" Target="https://podminky.urs.cz/item/CS_URS_2025_02/151711131" TargetMode="External" /><Relationship Id="rId21" Type="http://schemas.openxmlformats.org/officeDocument/2006/relationships/hyperlink" Target="https://podminky.urs.cz/item/CS_URS_2025_02/151712111" TargetMode="External" /><Relationship Id="rId22" Type="http://schemas.openxmlformats.org/officeDocument/2006/relationships/hyperlink" Target="https://podminky.urs.cz/item/CS_URS_2025_02/151712121" TargetMode="External" /><Relationship Id="rId23" Type="http://schemas.openxmlformats.org/officeDocument/2006/relationships/hyperlink" Target="https://podminky.urs.cz/item/CS_URS_2025_02/151721111" TargetMode="External" /><Relationship Id="rId24" Type="http://schemas.openxmlformats.org/officeDocument/2006/relationships/hyperlink" Target="https://podminky.urs.cz/item/CS_URS_2025_02/153111114" TargetMode="External" /><Relationship Id="rId25" Type="http://schemas.openxmlformats.org/officeDocument/2006/relationships/hyperlink" Target="https://podminky.urs.cz/item/CS_URS_2025_02/153112122" TargetMode="External" /><Relationship Id="rId26" Type="http://schemas.openxmlformats.org/officeDocument/2006/relationships/hyperlink" Target="https://podminky.urs.cz/item/CS_URS_2025_02/153113112" TargetMode="External" /><Relationship Id="rId27" Type="http://schemas.openxmlformats.org/officeDocument/2006/relationships/hyperlink" Target="https://podminky.urs.cz/item/CS_URS_2025_02/153851133" TargetMode="External" /><Relationship Id="rId28" Type="http://schemas.openxmlformats.org/officeDocument/2006/relationships/hyperlink" Target="https://podminky.urs.cz/item/CS_URS_2025_02/226211213" TargetMode="External" /><Relationship Id="rId29" Type="http://schemas.openxmlformats.org/officeDocument/2006/relationships/hyperlink" Target="https://podminky.urs.cz/item/CS_URS_2025_02/273321118" TargetMode="External" /><Relationship Id="rId30" Type="http://schemas.openxmlformats.org/officeDocument/2006/relationships/hyperlink" Target="https://podminky.urs.cz/item/CS_URS_2025_02/273321191" TargetMode="External" /><Relationship Id="rId31" Type="http://schemas.openxmlformats.org/officeDocument/2006/relationships/hyperlink" Target="https://podminky.urs.cz/item/CS_URS_2025_02/273354111" TargetMode="External" /><Relationship Id="rId32" Type="http://schemas.openxmlformats.org/officeDocument/2006/relationships/hyperlink" Target="https://podminky.urs.cz/item/CS_URS_2025_02/273354211" TargetMode="External" /><Relationship Id="rId33" Type="http://schemas.openxmlformats.org/officeDocument/2006/relationships/hyperlink" Target="https://podminky.urs.cz/item/CS_URS_2025_02/273361116" TargetMode="External" /><Relationship Id="rId34" Type="http://schemas.openxmlformats.org/officeDocument/2006/relationships/hyperlink" Target="https://podminky.urs.cz/item/CS_URS_2025_02/273361412" TargetMode="External" /><Relationship Id="rId35" Type="http://schemas.openxmlformats.org/officeDocument/2006/relationships/hyperlink" Target="https://podminky.urs.cz/item/CS_URS_2025_02/274321118" TargetMode="External" /><Relationship Id="rId36" Type="http://schemas.openxmlformats.org/officeDocument/2006/relationships/hyperlink" Target="https://podminky.urs.cz/item/CS_URS_2025_02/274321191" TargetMode="External" /><Relationship Id="rId37" Type="http://schemas.openxmlformats.org/officeDocument/2006/relationships/hyperlink" Target="https://podminky.urs.cz/item/CS_URS_2025_02/274354111" TargetMode="External" /><Relationship Id="rId38" Type="http://schemas.openxmlformats.org/officeDocument/2006/relationships/hyperlink" Target="https://podminky.urs.cz/item/CS_URS_2025_02/274354211" TargetMode="External" /><Relationship Id="rId39" Type="http://schemas.openxmlformats.org/officeDocument/2006/relationships/hyperlink" Target="https://podminky.urs.cz/item/CS_URS_2025_02/451315114" TargetMode="External" /><Relationship Id="rId40" Type="http://schemas.openxmlformats.org/officeDocument/2006/relationships/hyperlink" Target="https://podminky.urs.cz/item/CS_URS_2025_02/317321118" TargetMode="External" /><Relationship Id="rId41" Type="http://schemas.openxmlformats.org/officeDocument/2006/relationships/hyperlink" Target="https://podminky.urs.cz/item/CS_URS_2025_02/317321191" TargetMode="External" /><Relationship Id="rId42" Type="http://schemas.openxmlformats.org/officeDocument/2006/relationships/hyperlink" Target="https://podminky.urs.cz/item/CS_URS_2025_02/317353121" TargetMode="External" /><Relationship Id="rId43" Type="http://schemas.openxmlformats.org/officeDocument/2006/relationships/hyperlink" Target="https://podminky.urs.cz/item/CS_URS_2025_02/317353221" TargetMode="External" /><Relationship Id="rId44" Type="http://schemas.openxmlformats.org/officeDocument/2006/relationships/hyperlink" Target="https://podminky.urs.cz/item/CS_URS_2025_02/334323218" TargetMode="External" /><Relationship Id="rId45" Type="http://schemas.openxmlformats.org/officeDocument/2006/relationships/hyperlink" Target="https://podminky.urs.cz/item/CS_URS_2025_02/334323291" TargetMode="External" /><Relationship Id="rId46" Type="http://schemas.openxmlformats.org/officeDocument/2006/relationships/hyperlink" Target="https://podminky.urs.cz/item/CS_URS_2025_02/334352111" TargetMode="External" /><Relationship Id="rId47" Type="http://schemas.openxmlformats.org/officeDocument/2006/relationships/hyperlink" Target="https://podminky.urs.cz/item/CS_URS_2025_02/334352211" TargetMode="External" /><Relationship Id="rId48" Type="http://schemas.openxmlformats.org/officeDocument/2006/relationships/hyperlink" Target="https://podminky.urs.cz/item/CS_URS_2025_02/389121111" TargetMode="External" /><Relationship Id="rId49" Type="http://schemas.openxmlformats.org/officeDocument/2006/relationships/hyperlink" Target="https://podminky.urs.cz/item/CS_URS_2025_02/936942211" TargetMode="External" /><Relationship Id="rId50" Type="http://schemas.openxmlformats.org/officeDocument/2006/relationships/hyperlink" Target="https://podminky.urs.cz/item/CS_URS_2025_02/274311127" TargetMode="External" /><Relationship Id="rId51" Type="http://schemas.openxmlformats.org/officeDocument/2006/relationships/hyperlink" Target="https://podminky.urs.cz/item/CS_URS_2025_02/458501112" TargetMode="External" /><Relationship Id="rId52" Type="http://schemas.openxmlformats.org/officeDocument/2006/relationships/hyperlink" Target="https://podminky.urs.cz/item/CS_URS_2025_02/464511111" TargetMode="External" /><Relationship Id="rId53" Type="http://schemas.openxmlformats.org/officeDocument/2006/relationships/hyperlink" Target="https://podminky.urs.cz/item/CS_URS_2025_02/465513157" TargetMode="External" /><Relationship Id="rId54" Type="http://schemas.openxmlformats.org/officeDocument/2006/relationships/hyperlink" Target="https://podminky.urs.cz/item/CS_URS_2025_02/916231213" TargetMode="External" /><Relationship Id="rId55" Type="http://schemas.openxmlformats.org/officeDocument/2006/relationships/hyperlink" Target="https://podminky.urs.cz/item/CS_URS_2025_02/511501111" TargetMode="External" /><Relationship Id="rId56" Type="http://schemas.openxmlformats.org/officeDocument/2006/relationships/hyperlink" Target="https://podminky.urs.cz/item/CS_URS_2025_02/511501122" TargetMode="External" /><Relationship Id="rId57" Type="http://schemas.openxmlformats.org/officeDocument/2006/relationships/hyperlink" Target="https://podminky.urs.cz/item/CS_URS_2025_02/953946111" TargetMode="External" /><Relationship Id="rId58" Type="http://schemas.openxmlformats.org/officeDocument/2006/relationships/hyperlink" Target="https://podminky.urs.cz/item/CS_URS_2025_02/899503111" TargetMode="External" /><Relationship Id="rId59" Type="http://schemas.openxmlformats.org/officeDocument/2006/relationships/hyperlink" Target="https://podminky.urs.cz/item/CS_URS_2025_02/711141821" TargetMode="External" /><Relationship Id="rId60" Type="http://schemas.openxmlformats.org/officeDocument/2006/relationships/hyperlink" Target="https://podminky.urs.cz/item/CS_URS_2025_02/961021112" TargetMode="External" /><Relationship Id="rId61" Type="http://schemas.openxmlformats.org/officeDocument/2006/relationships/hyperlink" Target="https://podminky.urs.cz/item/CS_URS_2025_02/963041211" TargetMode="External" /><Relationship Id="rId62" Type="http://schemas.openxmlformats.org/officeDocument/2006/relationships/hyperlink" Target="https://podminky.urs.cz/item/CS_URS_2025_02/963051111" TargetMode="External" /><Relationship Id="rId63" Type="http://schemas.openxmlformats.org/officeDocument/2006/relationships/hyperlink" Target="https://podminky.urs.cz/item/CS_URS_2025_02/966077121" TargetMode="External" /><Relationship Id="rId64" Type="http://schemas.openxmlformats.org/officeDocument/2006/relationships/hyperlink" Target="https://podminky.urs.cz/item/CS_URS_2025_02/997013814" TargetMode="External" /><Relationship Id="rId65" Type="http://schemas.openxmlformats.org/officeDocument/2006/relationships/hyperlink" Target="https://podminky.urs.cz/item/CS_URS_2025_02/997013861" TargetMode="External" /><Relationship Id="rId66" Type="http://schemas.openxmlformats.org/officeDocument/2006/relationships/hyperlink" Target="https://podminky.urs.cz/item/CS_URS_2025_02/997013862" TargetMode="External" /><Relationship Id="rId67" Type="http://schemas.openxmlformats.org/officeDocument/2006/relationships/hyperlink" Target="https://podminky.urs.cz/item/CS_URS_2025_02/997013873" TargetMode="External" /><Relationship Id="rId68" Type="http://schemas.openxmlformats.org/officeDocument/2006/relationships/hyperlink" Target="https://podminky.urs.cz/item/CS_URS_2025_02/997211511" TargetMode="External" /><Relationship Id="rId69" Type="http://schemas.openxmlformats.org/officeDocument/2006/relationships/hyperlink" Target="https://podminky.urs.cz/item/CS_URS_2025_02/997211519" TargetMode="External" /><Relationship Id="rId70" Type="http://schemas.openxmlformats.org/officeDocument/2006/relationships/hyperlink" Target="https://podminky.urs.cz/item/CS_URS_2025_02/997211611" TargetMode="External" /><Relationship Id="rId71" Type="http://schemas.openxmlformats.org/officeDocument/2006/relationships/hyperlink" Target="https://podminky.urs.cz/item/CS_URS_2025_02/998212111" TargetMode="External" /><Relationship Id="rId72" Type="http://schemas.openxmlformats.org/officeDocument/2006/relationships/hyperlink" Target="https://podminky.urs.cz/item/CS_URS_2025_02/711112001" TargetMode="External" /><Relationship Id="rId73" Type="http://schemas.openxmlformats.org/officeDocument/2006/relationships/hyperlink" Target="https://podminky.urs.cz/item/CS_URS_2025_02/711112002" TargetMode="External" /><Relationship Id="rId74" Type="http://schemas.openxmlformats.org/officeDocument/2006/relationships/hyperlink" Target="https://podminky.urs.cz/item/CS_URS_2025_02/998711101" TargetMode="External" /><Relationship Id="rId75" Type="http://schemas.openxmlformats.org/officeDocument/2006/relationships/hyperlink" Target="https://podminky.urs.cz/item/CS_URS_2025_02/767591013" TargetMode="External" /><Relationship Id="rId76" Type="http://schemas.openxmlformats.org/officeDocument/2006/relationships/hyperlink" Target="https://podminky.urs.cz/item/CS_URS_2025_02/998767101" TargetMode="External" /><Relationship Id="rId77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001105" TargetMode="External" /><Relationship Id="rId2" Type="http://schemas.openxmlformats.org/officeDocument/2006/relationships/hyperlink" Target="https://podminky.urs.cz/item/CS_URS_2025_02/115101202" TargetMode="External" /><Relationship Id="rId3" Type="http://schemas.openxmlformats.org/officeDocument/2006/relationships/hyperlink" Target="https://podminky.urs.cz/item/CS_URS_2025_02/115101302" TargetMode="External" /><Relationship Id="rId4" Type="http://schemas.openxmlformats.org/officeDocument/2006/relationships/hyperlink" Target="https://podminky.urs.cz/item/CS_URS_2025_02/121151103" TargetMode="External" /><Relationship Id="rId5" Type="http://schemas.openxmlformats.org/officeDocument/2006/relationships/hyperlink" Target="https://podminky.urs.cz/item/CS_URS_2025_02/122252502" TargetMode="External" /><Relationship Id="rId6" Type="http://schemas.openxmlformats.org/officeDocument/2006/relationships/hyperlink" Target="https://podminky.urs.cz/item/CS_URS_2025_02/125703322" TargetMode="External" /><Relationship Id="rId7" Type="http://schemas.openxmlformats.org/officeDocument/2006/relationships/hyperlink" Target="https://podminky.urs.cz/item/CS_URS_2025_02/151711111" TargetMode="External" /><Relationship Id="rId8" Type="http://schemas.openxmlformats.org/officeDocument/2006/relationships/hyperlink" Target="https://podminky.urs.cz/item/CS_URS_2025_02/151711131" TargetMode="External" /><Relationship Id="rId9" Type="http://schemas.openxmlformats.org/officeDocument/2006/relationships/hyperlink" Target="https://podminky.urs.cz/item/CS_URS_2025_02/151712111" TargetMode="External" /><Relationship Id="rId10" Type="http://schemas.openxmlformats.org/officeDocument/2006/relationships/hyperlink" Target="https://podminky.urs.cz/item/CS_URS_2025_02/151712121" TargetMode="External" /><Relationship Id="rId11" Type="http://schemas.openxmlformats.org/officeDocument/2006/relationships/hyperlink" Target="https://podminky.urs.cz/item/CS_URS_2025_02/151721111" TargetMode="External" /><Relationship Id="rId12" Type="http://schemas.openxmlformats.org/officeDocument/2006/relationships/hyperlink" Target="https://podminky.urs.cz/item/CS_URS_2025_02/153111114" TargetMode="External" /><Relationship Id="rId13" Type="http://schemas.openxmlformats.org/officeDocument/2006/relationships/hyperlink" Target="https://podminky.urs.cz/item/CS_URS_2025_02/153112122" TargetMode="External" /><Relationship Id="rId14" Type="http://schemas.openxmlformats.org/officeDocument/2006/relationships/hyperlink" Target="https://podminky.urs.cz/item/CS_URS_2025_02/153113112" TargetMode="External" /><Relationship Id="rId15" Type="http://schemas.openxmlformats.org/officeDocument/2006/relationships/hyperlink" Target="https://podminky.urs.cz/item/CS_URS_2025_02/153851133" TargetMode="External" /><Relationship Id="rId16" Type="http://schemas.openxmlformats.org/officeDocument/2006/relationships/hyperlink" Target="https://podminky.urs.cz/item/CS_URS_2025_02/162751117" TargetMode="External" /><Relationship Id="rId17" Type="http://schemas.openxmlformats.org/officeDocument/2006/relationships/hyperlink" Target="https://podminky.urs.cz/item/CS_URS_2025_02/162751119" TargetMode="External" /><Relationship Id="rId18" Type="http://schemas.openxmlformats.org/officeDocument/2006/relationships/hyperlink" Target="https://podminky.urs.cz/item/CS_URS_2025_02/167151111" TargetMode="External" /><Relationship Id="rId19" Type="http://schemas.openxmlformats.org/officeDocument/2006/relationships/hyperlink" Target="https://podminky.urs.cz/item/CS_URS_2025_02/171111111" TargetMode="External" /><Relationship Id="rId20" Type="http://schemas.openxmlformats.org/officeDocument/2006/relationships/hyperlink" Target="https://podminky.urs.cz/item/CS_URS_2025_02/171151112" TargetMode="External" /><Relationship Id="rId21" Type="http://schemas.openxmlformats.org/officeDocument/2006/relationships/hyperlink" Target="https://podminky.urs.cz/item/CS_URS_2025_02/171153101" TargetMode="External" /><Relationship Id="rId22" Type="http://schemas.openxmlformats.org/officeDocument/2006/relationships/hyperlink" Target="https://podminky.urs.cz/item/CS_URS_2025_02/171201231" TargetMode="External" /><Relationship Id="rId23" Type="http://schemas.openxmlformats.org/officeDocument/2006/relationships/hyperlink" Target="https://podminky.urs.cz/item/CS_URS_2025_02/171251201" TargetMode="External" /><Relationship Id="rId24" Type="http://schemas.openxmlformats.org/officeDocument/2006/relationships/hyperlink" Target="https://podminky.urs.cz/item/CS_URS_2025_02/181451312" TargetMode="External" /><Relationship Id="rId25" Type="http://schemas.openxmlformats.org/officeDocument/2006/relationships/hyperlink" Target="https://podminky.urs.cz/item/CS_URS_2025_02/182151111" TargetMode="External" /><Relationship Id="rId26" Type="http://schemas.openxmlformats.org/officeDocument/2006/relationships/hyperlink" Target="https://podminky.urs.cz/item/CS_URS_2025_02/182351023" TargetMode="External" /><Relationship Id="rId27" Type="http://schemas.openxmlformats.org/officeDocument/2006/relationships/hyperlink" Target="https://podminky.urs.cz/item/CS_URS_2025_02/512531111" TargetMode="External" /><Relationship Id="rId28" Type="http://schemas.openxmlformats.org/officeDocument/2006/relationships/hyperlink" Target="https://podminky.urs.cz/item/CS_URS_2025_02/742110104" TargetMode="External" /><Relationship Id="rId29" Type="http://schemas.openxmlformats.org/officeDocument/2006/relationships/hyperlink" Target="https://podminky.urs.cz/item/CS_URS_2025_02/226211213" TargetMode="External" /><Relationship Id="rId30" Type="http://schemas.openxmlformats.org/officeDocument/2006/relationships/hyperlink" Target="https://podminky.urs.cz/item/CS_URS_2025_02/273321118" TargetMode="External" /><Relationship Id="rId31" Type="http://schemas.openxmlformats.org/officeDocument/2006/relationships/hyperlink" Target="https://podminky.urs.cz/item/CS_URS_2025_02/273321191" TargetMode="External" /><Relationship Id="rId32" Type="http://schemas.openxmlformats.org/officeDocument/2006/relationships/hyperlink" Target="https://podminky.urs.cz/item/CS_URS_2025_02/273354111" TargetMode="External" /><Relationship Id="rId33" Type="http://schemas.openxmlformats.org/officeDocument/2006/relationships/hyperlink" Target="https://podminky.urs.cz/item/CS_URS_2025_02/273354211" TargetMode="External" /><Relationship Id="rId34" Type="http://schemas.openxmlformats.org/officeDocument/2006/relationships/hyperlink" Target="https://podminky.urs.cz/item/CS_URS_2025_02/273361116" TargetMode="External" /><Relationship Id="rId35" Type="http://schemas.openxmlformats.org/officeDocument/2006/relationships/hyperlink" Target="https://podminky.urs.cz/item/CS_URS_2025_02/273361412" TargetMode="External" /><Relationship Id="rId36" Type="http://schemas.openxmlformats.org/officeDocument/2006/relationships/hyperlink" Target="https://podminky.urs.cz/item/CS_URS_2025_02/274311127" TargetMode="External" /><Relationship Id="rId37" Type="http://schemas.openxmlformats.org/officeDocument/2006/relationships/hyperlink" Target="https://podminky.urs.cz/item/CS_URS_2025_02/274321118" TargetMode="External" /><Relationship Id="rId38" Type="http://schemas.openxmlformats.org/officeDocument/2006/relationships/hyperlink" Target="https://podminky.urs.cz/item/CS_URS_2025_02/274321191" TargetMode="External" /><Relationship Id="rId39" Type="http://schemas.openxmlformats.org/officeDocument/2006/relationships/hyperlink" Target="https://podminky.urs.cz/item/CS_URS_2025_02/274354111" TargetMode="External" /><Relationship Id="rId40" Type="http://schemas.openxmlformats.org/officeDocument/2006/relationships/hyperlink" Target="https://podminky.urs.cz/item/CS_URS_2025_02/274354211" TargetMode="External" /><Relationship Id="rId41" Type="http://schemas.openxmlformats.org/officeDocument/2006/relationships/hyperlink" Target="https://podminky.urs.cz/item/CS_URS_2025_02/317321118" TargetMode="External" /><Relationship Id="rId42" Type="http://schemas.openxmlformats.org/officeDocument/2006/relationships/hyperlink" Target="https://podminky.urs.cz/item/CS_URS_2025_02/317321191" TargetMode="External" /><Relationship Id="rId43" Type="http://schemas.openxmlformats.org/officeDocument/2006/relationships/hyperlink" Target="https://podminky.urs.cz/item/CS_URS_2025_02/317353121" TargetMode="External" /><Relationship Id="rId44" Type="http://schemas.openxmlformats.org/officeDocument/2006/relationships/hyperlink" Target="https://podminky.urs.cz/item/CS_URS_2025_02/317353221" TargetMode="External" /><Relationship Id="rId45" Type="http://schemas.openxmlformats.org/officeDocument/2006/relationships/hyperlink" Target="https://podminky.urs.cz/item/CS_URS_2025_02/334323218" TargetMode="External" /><Relationship Id="rId46" Type="http://schemas.openxmlformats.org/officeDocument/2006/relationships/hyperlink" Target="https://podminky.urs.cz/item/CS_URS_2025_02/334323291" TargetMode="External" /><Relationship Id="rId47" Type="http://schemas.openxmlformats.org/officeDocument/2006/relationships/hyperlink" Target="https://podminky.urs.cz/item/CS_URS_2025_02/334352111" TargetMode="External" /><Relationship Id="rId48" Type="http://schemas.openxmlformats.org/officeDocument/2006/relationships/hyperlink" Target="https://podminky.urs.cz/item/CS_URS_2025_02/334352211" TargetMode="External" /><Relationship Id="rId49" Type="http://schemas.openxmlformats.org/officeDocument/2006/relationships/hyperlink" Target="https://podminky.urs.cz/item/CS_URS_2025_02/389121111" TargetMode="External" /><Relationship Id="rId50" Type="http://schemas.openxmlformats.org/officeDocument/2006/relationships/hyperlink" Target="https://podminky.urs.cz/item/CS_URS_2025_02/451315114" TargetMode="External" /><Relationship Id="rId51" Type="http://schemas.openxmlformats.org/officeDocument/2006/relationships/hyperlink" Target="https://podminky.urs.cz/item/CS_URS_2025_02/451315117" TargetMode="External" /><Relationship Id="rId52" Type="http://schemas.openxmlformats.org/officeDocument/2006/relationships/hyperlink" Target="https://podminky.urs.cz/item/CS_URS_2025_02/458501112" TargetMode="External" /><Relationship Id="rId53" Type="http://schemas.openxmlformats.org/officeDocument/2006/relationships/hyperlink" Target="https://podminky.urs.cz/item/CS_URS_2025_02/464511111" TargetMode="External" /><Relationship Id="rId54" Type="http://schemas.openxmlformats.org/officeDocument/2006/relationships/hyperlink" Target="https://podminky.urs.cz/item/CS_URS_2025_02/465513157" TargetMode="External" /><Relationship Id="rId55" Type="http://schemas.openxmlformats.org/officeDocument/2006/relationships/hyperlink" Target="https://podminky.urs.cz/item/CS_URS_2025_02/511501111" TargetMode="External" /><Relationship Id="rId56" Type="http://schemas.openxmlformats.org/officeDocument/2006/relationships/hyperlink" Target="https://podminky.urs.cz/item/CS_URS_2025_02/511501122" TargetMode="External" /><Relationship Id="rId57" Type="http://schemas.openxmlformats.org/officeDocument/2006/relationships/hyperlink" Target="https://podminky.urs.cz/item/CS_URS_2025_02/899503111" TargetMode="External" /><Relationship Id="rId58" Type="http://schemas.openxmlformats.org/officeDocument/2006/relationships/hyperlink" Target="https://podminky.urs.cz/item/CS_URS_2025_02/916231213" TargetMode="External" /><Relationship Id="rId59" Type="http://schemas.openxmlformats.org/officeDocument/2006/relationships/hyperlink" Target="https://podminky.urs.cz/item/CS_URS_2025_02/936942211" TargetMode="External" /><Relationship Id="rId60" Type="http://schemas.openxmlformats.org/officeDocument/2006/relationships/hyperlink" Target="https://podminky.urs.cz/item/CS_URS_2025_02/953946111" TargetMode="External" /><Relationship Id="rId61" Type="http://schemas.openxmlformats.org/officeDocument/2006/relationships/hyperlink" Target="https://podminky.urs.cz/item/CS_URS_2025_02/961021112" TargetMode="External" /><Relationship Id="rId62" Type="http://schemas.openxmlformats.org/officeDocument/2006/relationships/hyperlink" Target="https://podminky.urs.cz/item/CS_URS_2025_02/963041211" TargetMode="External" /><Relationship Id="rId63" Type="http://schemas.openxmlformats.org/officeDocument/2006/relationships/hyperlink" Target="https://podminky.urs.cz/item/CS_URS_2025_02/963051111" TargetMode="External" /><Relationship Id="rId64" Type="http://schemas.openxmlformats.org/officeDocument/2006/relationships/hyperlink" Target="https://podminky.urs.cz/item/CS_URS_2025_02/966077121" TargetMode="External" /><Relationship Id="rId65" Type="http://schemas.openxmlformats.org/officeDocument/2006/relationships/hyperlink" Target="https://podminky.urs.cz/item/CS_URS_2025_02/997013814" TargetMode="External" /><Relationship Id="rId66" Type="http://schemas.openxmlformats.org/officeDocument/2006/relationships/hyperlink" Target="https://podminky.urs.cz/item/CS_URS_2025_02/997013861" TargetMode="External" /><Relationship Id="rId67" Type="http://schemas.openxmlformats.org/officeDocument/2006/relationships/hyperlink" Target="https://podminky.urs.cz/item/CS_URS_2025_02/997013862" TargetMode="External" /><Relationship Id="rId68" Type="http://schemas.openxmlformats.org/officeDocument/2006/relationships/hyperlink" Target="https://podminky.urs.cz/item/CS_URS_2025_02/997013873" TargetMode="External" /><Relationship Id="rId69" Type="http://schemas.openxmlformats.org/officeDocument/2006/relationships/hyperlink" Target="https://podminky.urs.cz/item/CS_URS_2025_02/997211511" TargetMode="External" /><Relationship Id="rId70" Type="http://schemas.openxmlformats.org/officeDocument/2006/relationships/hyperlink" Target="https://podminky.urs.cz/item/CS_URS_2025_02/997211519" TargetMode="External" /><Relationship Id="rId71" Type="http://schemas.openxmlformats.org/officeDocument/2006/relationships/hyperlink" Target="https://podminky.urs.cz/item/CS_URS_2025_02/997211611" TargetMode="External" /><Relationship Id="rId72" Type="http://schemas.openxmlformats.org/officeDocument/2006/relationships/hyperlink" Target="https://podminky.urs.cz/item/CS_URS_2025_02/998212111" TargetMode="External" /><Relationship Id="rId73" Type="http://schemas.openxmlformats.org/officeDocument/2006/relationships/hyperlink" Target="https://podminky.urs.cz/item/CS_URS_2025_02/711112001" TargetMode="External" /><Relationship Id="rId74" Type="http://schemas.openxmlformats.org/officeDocument/2006/relationships/hyperlink" Target="https://podminky.urs.cz/item/CS_URS_2025_02/711112002" TargetMode="External" /><Relationship Id="rId75" Type="http://schemas.openxmlformats.org/officeDocument/2006/relationships/hyperlink" Target="https://podminky.urs.cz/item/CS_URS_2025_02/711141821" TargetMode="External" /><Relationship Id="rId76" Type="http://schemas.openxmlformats.org/officeDocument/2006/relationships/hyperlink" Target="https://podminky.urs.cz/item/CS_URS_2025_02/711142559" TargetMode="External" /><Relationship Id="rId77" Type="http://schemas.openxmlformats.org/officeDocument/2006/relationships/hyperlink" Target="https://podminky.urs.cz/item/CS_URS_2025_02/998711101" TargetMode="External" /><Relationship Id="rId78" Type="http://schemas.openxmlformats.org/officeDocument/2006/relationships/hyperlink" Target="https://podminky.urs.cz/item/CS_URS_2025_02/767591013" TargetMode="External" /><Relationship Id="rId79" Type="http://schemas.openxmlformats.org/officeDocument/2006/relationships/hyperlink" Target="https://podminky.urs.cz/item/CS_URS_2025_02/998767101" TargetMode="External" /><Relationship Id="rId80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5101202" TargetMode="External" /><Relationship Id="rId2" Type="http://schemas.openxmlformats.org/officeDocument/2006/relationships/hyperlink" Target="https://podminky.urs.cz/item/CS_URS_2025_02/115101302" TargetMode="External" /><Relationship Id="rId3" Type="http://schemas.openxmlformats.org/officeDocument/2006/relationships/hyperlink" Target="https://podminky.urs.cz/item/CS_URS_2025_02/121151113" TargetMode="External" /><Relationship Id="rId4" Type="http://schemas.openxmlformats.org/officeDocument/2006/relationships/hyperlink" Target="https://podminky.urs.cz/item/CS_URS_2025_02/131151104" TargetMode="External" /><Relationship Id="rId5" Type="http://schemas.openxmlformats.org/officeDocument/2006/relationships/hyperlink" Target="https://podminky.urs.cz/item/CS_URS_2025_02/162751117" TargetMode="External" /><Relationship Id="rId6" Type="http://schemas.openxmlformats.org/officeDocument/2006/relationships/hyperlink" Target="https://podminky.urs.cz/item/CS_URS_2025_02/162751119" TargetMode="External" /><Relationship Id="rId7" Type="http://schemas.openxmlformats.org/officeDocument/2006/relationships/hyperlink" Target="https://podminky.urs.cz/item/CS_URS_2025_02/167151111" TargetMode="External" /><Relationship Id="rId8" Type="http://schemas.openxmlformats.org/officeDocument/2006/relationships/hyperlink" Target="https://podminky.urs.cz/item/CS_URS_2025_02/171111111" TargetMode="External" /><Relationship Id="rId9" Type="http://schemas.openxmlformats.org/officeDocument/2006/relationships/hyperlink" Target="https://podminky.urs.cz/item/CS_URS_2025_02/171201231" TargetMode="External" /><Relationship Id="rId10" Type="http://schemas.openxmlformats.org/officeDocument/2006/relationships/hyperlink" Target="https://podminky.urs.cz/item/CS_URS_2025_02/171251201" TargetMode="External" /><Relationship Id="rId11" Type="http://schemas.openxmlformats.org/officeDocument/2006/relationships/hyperlink" Target="https://podminky.urs.cz/item/CS_URS_2025_02/174151101" TargetMode="External" /><Relationship Id="rId12" Type="http://schemas.openxmlformats.org/officeDocument/2006/relationships/hyperlink" Target="https://podminky.urs.cz/item/CS_URS_2025_02/175111101" TargetMode="External" /><Relationship Id="rId13" Type="http://schemas.openxmlformats.org/officeDocument/2006/relationships/hyperlink" Target="https://podminky.urs.cz/item/CS_URS_2025_02/181451312" TargetMode="External" /><Relationship Id="rId14" Type="http://schemas.openxmlformats.org/officeDocument/2006/relationships/hyperlink" Target="https://podminky.urs.cz/item/CS_URS_2025_02/182151111" TargetMode="External" /><Relationship Id="rId15" Type="http://schemas.openxmlformats.org/officeDocument/2006/relationships/hyperlink" Target="https://podminky.urs.cz/item/CS_URS_2025_02/182351023" TargetMode="External" /><Relationship Id="rId16" Type="http://schemas.openxmlformats.org/officeDocument/2006/relationships/hyperlink" Target="https://podminky.urs.cz/item/CS_URS_2025_02/742110104" TargetMode="External" /><Relationship Id="rId17" Type="http://schemas.openxmlformats.org/officeDocument/2006/relationships/hyperlink" Target="https://podminky.urs.cz/item/CS_URS_2025_02/151711111" TargetMode="External" /><Relationship Id="rId18" Type="http://schemas.openxmlformats.org/officeDocument/2006/relationships/hyperlink" Target="https://podminky.urs.cz/item/CS_URS_2025_02/151711131" TargetMode="External" /><Relationship Id="rId19" Type="http://schemas.openxmlformats.org/officeDocument/2006/relationships/hyperlink" Target="https://podminky.urs.cz/item/CS_URS_2025_02/151721111" TargetMode="External" /><Relationship Id="rId20" Type="http://schemas.openxmlformats.org/officeDocument/2006/relationships/hyperlink" Target="https://podminky.urs.cz/item/CS_URS_2025_02/153111114" TargetMode="External" /><Relationship Id="rId21" Type="http://schemas.openxmlformats.org/officeDocument/2006/relationships/hyperlink" Target="https://podminky.urs.cz/item/CS_URS_2025_02/224411114" TargetMode="External" /><Relationship Id="rId22" Type="http://schemas.openxmlformats.org/officeDocument/2006/relationships/hyperlink" Target="https://podminky.urs.cz/item/CS_URS_2025_02/226211213" TargetMode="External" /><Relationship Id="rId23" Type="http://schemas.openxmlformats.org/officeDocument/2006/relationships/hyperlink" Target="https://podminky.urs.cz/item/CS_URS_2025_02/224411116" TargetMode="External" /><Relationship Id="rId24" Type="http://schemas.openxmlformats.org/officeDocument/2006/relationships/hyperlink" Target="https://podminky.urs.cz/item/CS_URS_2025_02/283111112" TargetMode="External" /><Relationship Id="rId25" Type="http://schemas.openxmlformats.org/officeDocument/2006/relationships/hyperlink" Target="https://podminky.urs.cz/item/CS_URS_2025_02/283131112" TargetMode="External" /><Relationship Id="rId26" Type="http://schemas.openxmlformats.org/officeDocument/2006/relationships/hyperlink" Target="https://podminky.urs.cz/item/CS_URS_2025_02/317321118" TargetMode="External" /><Relationship Id="rId27" Type="http://schemas.openxmlformats.org/officeDocument/2006/relationships/hyperlink" Target="https://podminky.urs.cz/item/CS_URS_2025_02/317321191" TargetMode="External" /><Relationship Id="rId28" Type="http://schemas.openxmlformats.org/officeDocument/2006/relationships/hyperlink" Target="https://podminky.urs.cz/item/CS_URS_2025_02/317353121" TargetMode="External" /><Relationship Id="rId29" Type="http://schemas.openxmlformats.org/officeDocument/2006/relationships/hyperlink" Target="https://podminky.urs.cz/item/CS_URS_2025_02/317353221" TargetMode="External" /><Relationship Id="rId30" Type="http://schemas.openxmlformats.org/officeDocument/2006/relationships/hyperlink" Target="https://podminky.urs.cz/item/CS_URS_2025_02/334323118" TargetMode="External" /><Relationship Id="rId31" Type="http://schemas.openxmlformats.org/officeDocument/2006/relationships/hyperlink" Target="https://podminky.urs.cz/item/CS_URS_2025_02/334351112" TargetMode="External" /><Relationship Id="rId32" Type="http://schemas.openxmlformats.org/officeDocument/2006/relationships/hyperlink" Target="https://podminky.urs.cz/item/CS_URS_2025_02/334351211" TargetMode="External" /><Relationship Id="rId33" Type="http://schemas.openxmlformats.org/officeDocument/2006/relationships/hyperlink" Target="https://podminky.urs.cz/item/CS_URS_2025_02/334323218" TargetMode="External" /><Relationship Id="rId34" Type="http://schemas.openxmlformats.org/officeDocument/2006/relationships/hyperlink" Target="https://podminky.urs.cz/item/CS_URS_2025_02/334361226" TargetMode="External" /><Relationship Id="rId35" Type="http://schemas.openxmlformats.org/officeDocument/2006/relationships/hyperlink" Target="https://podminky.urs.cz/item/CS_URS_2025_02/334352111" TargetMode="External" /><Relationship Id="rId36" Type="http://schemas.openxmlformats.org/officeDocument/2006/relationships/hyperlink" Target="https://podminky.urs.cz/item/CS_URS_2025_02/334352211" TargetMode="External" /><Relationship Id="rId37" Type="http://schemas.openxmlformats.org/officeDocument/2006/relationships/hyperlink" Target="https://podminky.urs.cz/item/CS_URS_2025_02/936942211" TargetMode="External" /><Relationship Id="rId38" Type="http://schemas.openxmlformats.org/officeDocument/2006/relationships/hyperlink" Target="https://podminky.urs.cz/item/CS_URS_2025_02/421321128" TargetMode="External" /><Relationship Id="rId39" Type="http://schemas.openxmlformats.org/officeDocument/2006/relationships/hyperlink" Target="https://podminky.urs.cz/item/CS_URS_2025_02/421321192" TargetMode="External" /><Relationship Id="rId40" Type="http://schemas.openxmlformats.org/officeDocument/2006/relationships/hyperlink" Target="https://podminky.urs.cz/item/CS_URS_2025_02/421361226" TargetMode="External" /><Relationship Id="rId41" Type="http://schemas.openxmlformats.org/officeDocument/2006/relationships/hyperlink" Target="https://podminky.urs.cz/item/CS_URS_2025_02/423355315" TargetMode="External" /><Relationship Id="rId42" Type="http://schemas.openxmlformats.org/officeDocument/2006/relationships/hyperlink" Target="https://podminky.urs.cz/item/CS_URS_2025_02/434121426" TargetMode="External" /><Relationship Id="rId43" Type="http://schemas.openxmlformats.org/officeDocument/2006/relationships/hyperlink" Target="https://podminky.urs.cz/item/CS_URS_2025_02/451315127" TargetMode="External" /><Relationship Id="rId44" Type="http://schemas.openxmlformats.org/officeDocument/2006/relationships/hyperlink" Target="https://podminky.urs.cz/item/CS_URS_2025_02/452471101" TargetMode="External" /><Relationship Id="rId45" Type="http://schemas.openxmlformats.org/officeDocument/2006/relationships/hyperlink" Target="https://podminky.urs.cz/item/CS_URS_2025_02/452471102" TargetMode="External" /><Relationship Id="rId46" Type="http://schemas.openxmlformats.org/officeDocument/2006/relationships/hyperlink" Target="https://podminky.urs.cz/item/CS_URS_2025_02/457311114" TargetMode="External" /><Relationship Id="rId47" Type="http://schemas.openxmlformats.org/officeDocument/2006/relationships/hyperlink" Target="https://podminky.urs.cz/item/CS_URS_2025_02/457311117" TargetMode="External" /><Relationship Id="rId48" Type="http://schemas.openxmlformats.org/officeDocument/2006/relationships/hyperlink" Target="https://podminky.urs.cz/item/CS_URS_2025_02/461310212" TargetMode="External" /><Relationship Id="rId49" Type="http://schemas.openxmlformats.org/officeDocument/2006/relationships/hyperlink" Target="https://podminky.urs.cz/item/CS_URS_2025_02/465513157" TargetMode="External" /><Relationship Id="rId50" Type="http://schemas.openxmlformats.org/officeDocument/2006/relationships/hyperlink" Target="https://podminky.urs.cz/item/CS_URS_2025_02/512531111" TargetMode="External" /><Relationship Id="rId51" Type="http://schemas.openxmlformats.org/officeDocument/2006/relationships/hyperlink" Target="https://podminky.urs.cz/item/CS_URS_2025_02/511501111" TargetMode="External" /><Relationship Id="rId52" Type="http://schemas.openxmlformats.org/officeDocument/2006/relationships/hyperlink" Target="https://podminky.urs.cz/item/CS_URS_2025_02/511501122" TargetMode="External" /><Relationship Id="rId53" Type="http://schemas.openxmlformats.org/officeDocument/2006/relationships/hyperlink" Target="https://podminky.urs.cz/item/CS_URS_2025_02/511501121" TargetMode="External" /><Relationship Id="rId54" Type="http://schemas.openxmlformats.org/officeDocument/2006/relationships/hyperlink" Target="https://podminky.urs.cz/item/CS_URS_2025_02/628613611" TargetMode="External" /><Relationship Id="rId55" Type="http://schemas.openxmlformats.org/officeDocument/2006/relationships/hyperlink" Target="https://podminky.urs.cz/item/CS_URS_2025_02/629992111" TargetMode="External" /><Relationship Id="rId56" Type="http://schemas.openxmlformats.org/officeDocument/2006/relationships/hyperlink" Target="https://podminky.urs.cz/item/CS_URS_2025_02/631311214" TargetMode="External" /><Relationship Id="rId57" Type="http://schemas.openxmlformats.org/officeDocument/2006/relationships/hyperlink" Target="https://podminky.urs.cz/item/CS_URS_2025_02/631319171" TargetMode="External" /><Relationship Id="rId58" Type="http://schemas.openxmlformats.org/officeDocument/2006/relationships/hyperlink" Target="https://podminky.urs.cz/item/CS_URS_2025_02/631362021" TargetMode="External" /><Relationship Id="rId59" Type="http://schemas.openxmlformats.org/officeDocument/2006/relationships/hyperlink" Target="https://podminky.urs.cz/item/CS_URS_2025_02/871228111" TargetMode="External" /><Relationship Id="rId60" Type="http://schemas.openxmlformats.org/officeDocument/2006/relationships/hyperlink" Target="https://podminky.urs.cz/item/CS_URS_2025_02/911121211" TargetMode="External" /><Relationship Id="rId61" Type="http://schemas.openxmlformats.org/officeDocument/2006/relationships/hyperlink" Target="https://podminky.urs.cz/item/CS_URS_2025_02/911121311" TargetMode="External" /><Relationship Id="rId62" Type="http://schemas.openxmlformats.org/officeDocument/2006/relationships/hyperlink" Target="https://podminky.urs.cz/item/CS_URS_2025_02/916231213" TargetMode="External" /><Relationship Id="rId63" Type="http://schemas.openxmlformats.org/officeDocument/2006/relationships/hyperlink" Target="https://podminky.urs.cz/item/CS_URS_2025_02/943211111" TargetMode="External" /><Relationship Id="rId64" Type="http://schemas.openxmlformats.org/officeDocument/2006/relationships/hyperlink" Target="https://podminky.urs.cz/item/CS_URS_2025_02/943211211" TargetMode="External" /><Relationship Id="rId65" Type="http://schemas.openxmlformats.org/officeDocument/2006/relationships/hyperlink" Target="https://podminky.urs.cz/item/CS_URS_2025_02/943211811" TargetMode="External" /><Relationship Id="rId66" Type="http://schemas.openxmlformats.org/officeDocument/2006/relationships/hyperlink" Target="https://podminky.urs.cz/item/CS_URS_2025_02/948411111" TargetMode="External" /><Relationship Id="rId67" Type="http://schemas.openxmlformats.org/officeDocument/2006/relationships/hyperlink" Target="https://podminky.urs.cz/item/CS_URS_2025_02/948411211" TargetMode="External" /><Relationship Id="rId68" Type="http://schemas.openxmlformats.org/officeDocument/2006/relationships/hyperlink" Target="https://podminky.urs.cz/item/CS_URS_2025_02/977211114" TargetMode="External" /><Relationship Id="rId69" Type="http://schemas.openxmlformats.org/officeDocument/2006/relationships/hyperlink" Target="https://podminky.urs.cz/item/CS_URS_2025_02/931994142" TargetMode="External" /><Relationship Id="rId70" Type="http://schemas.openxmlformats.org/officeDocument/2006/relationships/hyperlink" Target="https://podminky.urs.cz/item/CS_URS_2025_02/711141821" TargetMode="External" /><Relationship Id="rId71" Type="http://schemas.openxmlformats.org/officeDocument/2006/relationships/hyperlink" Target="https://podminky.urs.cz/item/CS_URS_2025_02/961021112" TargetMode="External" /><Relationship Id="rId72" Type="http://schemas.openxmlformats.org/officeDocument/2006/relationships/hyperlink" Target="https://podminky.urs.cz/item/CS_URS_2025_02/963051111" TargetMode="External" /><Relationship Id="rId73" Type="http://schemas.openxmlformats.org/officeDocument/2006/relationships/hyperlink" Target="https://podminky.urs.cz/item/CS_URS_2025_02/963071112" TargetMode="External" /><Relationship Id="rId74" Type="http://schemas.openxmlformats.org/officeDocument/2006/relationships/hyperlink" Target="https://podminky.urs.cz/item/CS_URS_2025_02/966075141" TargetMode="External" /><Relationship Id="rId75" Type="http://schemas.openxmlformats.org/officeDocument/2006/relationships/hyperlink" Target="https://podminky.urs.cz/item/CS_URS_2025_02/985121122" TargetMode="External" /><Relationship Id="rId76" Type="http://schemas.openxmlformats.org/officeDocument/2006/relationships/hyperlink" Target="https://podminky.urs.cz/item/CS_URS_2025_02/985132111" TargetMode="External" /><Relationship Id="rId77" Type="http://schemas.openxmlformats.org/officeDocument/2006/relationships/hyperlink" Target="https://podminky.urs.cz/item/CS_URS_2025_02/985142112" TargetMode="External" /><Relationship Id="rId78" Type="http://schemas.openxmlformats.org/officeDocument/2006/relationships/hyperlink" Target="https://podminky.urs.cz/item/CS_URS_2025_02/985231112" TargetMode="External" /><Relationship Id="rId79" Type="http://schemas.openxmlformats.org/officeDocument/2006/relationships/hyperlink" Target="https://podminky.urs.cz/item/CS_URS_2025_02/985233121" TargetMode="External" /><Relationship Id="rId80" Type="http://schemas.openxmlformats.org/officeDocument/2006/relationships/hyperlink" Target="https://podminky.urs.cz/item/CS_URS_2025_02/985331215" TargetMode="External" /><Relationship Id="rId81" Type="http://schemas.openxmlformats.org/officeDocument/2006/relationships/hyperlink" Target="https://podminky.urs.cz/item/CS_URS_2025_02/997013814" TargetMode="External" /><Relationship Id="rId82" Type="http://schemas.openxmlformats.org/officeDocument/2006/relationships/hyperlink" Target="https://podminky.urs.cz/item/CS_URS_2025_02/997013841" TargetMode="External" /><Relationship Id="rId83" Type="http://schemas.openxmlformats.org/officeDocument/2006/relationships/hyperlink" Target="https://podminky.urs.cz/item/CS_URS_2025_02/997013862" TargetMode="External" /><Relationship Id="rId84" Type="http://schemas.openxmlformats.org/officeDocument/2006/relationships/hyperlink" Target="https://podminky.urs.cz/item/CS_URS_2025_02/997013873" TargetMode="External" /><Relationship Id="rId85" Type="http://schemas.openxmlformats.org/officeDocument/2006/relationships/hyperlink" Target="https://podminky.urs.cz/item/CS_URS_2025_02/997211511" TargetMode="External" /><Relationship Id="rId86" Type="http://schemas.openxmlformats.org/officeDocument/2006/relationships/hyperlink" Target="https://podminky.urs.cz/item/CS_URS_2025_02/997211519" TargetMode="External" /><Relationship Id="rId87" Type="http://schemas.openxmlformats.org/officeDocument/2006/relationships/hyperlink" Target="https://podminky.urs.cz/item/CS_URS_2025_02/997211611" TargetMode="External" /><Relationship Id="rId88" Type="http://schemas.openxmlformats.org/officeDocument/2006/relationships/hyperlink" Target="https://podminky.urs.cz/item/CS_URS_2025_02/998212111" TargetMode="External" /><Relationship Id="rId89" Type="http://schemas.openxmlformats.org/officeDocument/2006/relationships/hyperlink" Target="https://podminky.urs.cz/item/CS_URS_2025_02/711112001" TargetMode="External" /><Relationship Id="rId90" Type="http://schemas.openxmlformats.org/officeDocument/2006/relationships/hyperlink" Target="https://podminky.urs.cz/item/CS_URS_2025_02/711142559" TargetMode="External" /><Relationship Id="rId91" Type="http://schemas.openxmlformats.org/officeDocument/2006/relationships/hyperlink" Target="https://podminky.urs.cz/item/CS_URS_2025_02/711413121" TargetMode="External" /><Relationship Id="rId92" Type="http://schemas.openxmlformats.org/officeDocument/2006/relationships/hyperlink" Target="https://podminky.urs.cz/item/CS_URS_2025_02/711472053" TargetMode="External" /><Relationship Id="rId93" Type="http://schemas.openxmlformats.org/officeDocument/2006/relationships/hyperlink" Target="https://podminky.urs.cz/item/CS_URS_2025_02/711491177" TargetMode="External" /><Relationship Id="rId94" Type="http://schemas.openxmlformats.org/officeDocument/2006/relationships/hyperlink" Target="https://podminky.urs.cz/item/CS_URS_2025_02/711491272" TargetMode="External" /><Relationship Id="rId95" Type="http://schemas.openxmlformats.org/officeDocument/2006/relationships/hyperlink" Target="https://podminky.urs.cz/item/CS_URS_2025_02/998711101" TargetMode="External" /><Relationship Id="rId96" Type="http://schemas.openxmlformats.org/officeDocument/2006/relationships/hyperlink" Target="https://podminky.urs.cz/item/CS_URS_2025_02/713123211" TargetMode="External" /><Relationship Id="rId97" Type="http://schemas.openxmlformats.org/officeDocument/2006/relationships/hyperlink" Target="https://podminky.urs.cz/item/CS_URS_2025_02/998713101" TargetMode="External" /><Relationship Id="rId98" Type="http://schemas.openxmlformats.org/officeDocument/2006/relationships/hyperlink" Target="https://podminky.urs.cz/item/CS_URS_2025_02/789212122" TargetMode="External" /><Relationship Id="rId99" Type="http://schemas.openxmlformats.org/officeDocument/2006/relationships/hyperlink" Target="https://podminky.urs.cz/item/CS_URS_2025_02/789323211" TargetMode="External" /><Relationship Id="rId100" Type="http://schemas.openxmlformats.org/officeDocument/2006/relationships/hyperlink" Target="https://podminky.urs.cz/item/CS_URS_2025_02/789323216" TargetMode="External" /><Relationship Id="rId101" Type="http://schemas.openxmlformats.org/officeDocument/2006/relationships/hyperlink" Target="https://podminky.urs.cz/item/CS_URS_2025_02/789323221" TargetMode="External" /><Relationship Id="rId102" Type="http://schemas.openxmlformats.org/officeDocument/2006/relationships/hyperlink" Target="https://podminky.urs.cz/item/CS_URS_2025_02/789351240" TargetMode="External" /><Relationship Id="rId103" Type="http://schemas.openxmlformats.org/officeDocument/2006/relationships/hyperlink" Target="https://podminky.urs.cz/item/CS_URS_2025_02/998781101" TargetMode="External" /><Relationship Id="rId104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5111" TargetMode="External" /><Relationship Id="rId2" Type="http://schemas.openxmlformats.org/officeDocument/2006/relationships/hyperlink" Target="https://podminky.urs.cz/item/CS_URS_2025_02/113151111" TargetMode="External" /><Relationship Id="rId3" Type="http://schemas.openxmlformats.org/officeDocument/2006/relationships/hyperlink" Target="https://podminky.urs.cz/item/CS_URS_2025_02/113152112" TargetMode="External" /><Relationship Id="rId4" Type="http://schemas.openxmlformats.org/officeDocument/2006/relationships/hyperlink" Target="https://podminky.urs.cz/item/CS_URS_2025_02/115101201" TargetMode="External" /><Relationship Id="rId5" Type="http://schemas.openxmlformats.org/officeDocument/2006/relationships/hyperlink" Target="https://podminky.urs.cz/item/CS_URS_2025_02/115101301" TargetMode="External" /><Relationship Id="rId6" Type="http://schemas.openxmlformats.org/officeDocument/2006/relationships/hyperlink" Target="https://podminky.urs.cz/item/CS_URS_2025_02/121151113" TargetMode="External" /><Relationship Id="rId7" Type="http://schemas.openxmlformats.org/officeDocument/2006/relationships/hyperlink" Target="https://podminky.urs.cz/item/CS_URS_2025_02/131151104" TargetMode="External" /><Relationship Id="rId8" Type="http://schemas.openxmlformats.org/officeDocument/2006/relationships/hyperlink" Target="https://podminky.urs.cz/item/CS_URS_2025_02/151711111" TargetMode="External" /><Relationship Id="rId9" Type="http://schemas.openxmlformats.org/officeDocument/2006/relationships/hyperlink" Target="https://podminky.urs.cz/item/CS_URS_2025_02/151711131" TargetMode="External" /><Relationship Id="rId10" Type="http://schemas.openxmlformats.org/officeDocument/2006/relationships/hyperlink" Target="https://podminky.urs.cz/item/CS_URS_2025_02/151721111" TargetMode="External" /><Relationship Id="rId11" Type="http://schemas.openxmlformats.org/officeDocument/2006/relationships/hyperlink" Target="https://podminky.urs.cz/item/CS_URS_2025_02/153111114" TargetMode="External" /><Relationship Id="rId12" Type="http://schemas.openxmlformats.org/officeDocument/2006/relationships/hyperlink" Target="https://podminky.urs.cz/item/CS_URS_2025_02/162751117" TargetMode="External" /><Relationship Id="rId13" Type="http://schemas.openxmlformats.org/officeDocument/2006/relationships/hyperlink" Target="https://podminky.urs.cz/item/CS_URS_2025_02/162751119" TargetMode="External" /><Relationship Id="rId14" Type="http://schemas.openxmlformats.org/officeDocument/2006/relationships/hyperlink" Target="https://podminky.urs.cz/item/CS_URS_2025_02/167151111" TargetMode="External" /><Relationship Id="rId15" Type="http://schemas.openxmlformats.org/officeDocument/2006/relationships/hyperlink" Target="https://podminky.urs.cz/item/CS_URS_2025_02/171111111" TargetMode="External" /><Relationship Id="rId16" Type="http://schemas.openxmlformats.org/officeDocument/2006/relationships/hyperlink" Target="https://podminky.urs.cz/item/CS_URS_2025_02/171151112" TargetMode="External" /><Relationship Id="rId17" Type="http://schemas.openxmlformats.org/officeDocument/2006/relationships/hyperlink" Target="https://podminky.urs.cz/item/CS_URS_2025_02/171201231" TargetMode="External" /><Relationship Id="rId18" Type="http://schemas.openxmlformats.org/officeDocument/2006/relationships/hyperlink" Target="https://podminky.urs.cz/item/CS_URS_2025_02/171251201" TargetMode="External" /><Relationship Id="rId19" Type="http://schemas.openxmlformats.org/officeDocument/2006/relationships/hyperlink" Target="https://podminky.urs.cz/item/CS_URS_2025_02/174151101" TargetMode="External" /><Relationship Id="rId20" Type="http://schemas.openxmlformats.org/officeDocument/2006/relationships/hyperlink" Target="https://podminky.urs.cz/item/CS_URS_2025_02/175111101" TargetMode="External" /><Relationship Id="rId21" Type="http://schemas.openxmlformats.org/officeDocument/2006/relationships/hyperlink" Target="https://podminky.urs.cz/item/CS_URS_2025_02/181451312" TargetMode="External" /><Relationship Id="rId22" Type="http://schemas.openxmlformats.org/officeDocument/2006/relationships/hyperlink" Target="https://podminky.urs.cz/item/CS_URS_2025_02/182151111" TargetMode="External" /><Relationship Id="rId23" Type="http://schemas.openxmlformats.org/officeDocument/2006/relationships/hyperlink" Target="https://podminky.urs.cz/item/CS_URS_2025_02/182351023" TargetMode="External" /><Relationship Id="rId24" Type="http://schemas.openxmlformats.org/officeDocument/2006/relationships/hyperlink" Target="https://podminky.urs.cz/item/CS_URS_2025_02/742110104" TargetMode="External" /><Relationship Id="rId25" Type="http://schemas.openxmlformats.org/officeDocument/2006/relationships/hyperlink" Target="https://podminky.urs.cz/item/CS_URS_2025_02/212792313" TargetMode="External" /><Relationship Id="rId26" Type="http://schemas.openxmlformats.org/officeDocument/2006/relationships/hyperlink" Target="https://podminky.urs.cz/item/CS_URS_2025_02/224311112" TargetMode="External" /><Relationship Id="rId27" Type="http://schemas.openxmlformats.org/officeDocument/2006/relationships/hyperlink" Target="https://podminky.urs.cz/item/CS_URS_2025_02/226211213" TargetMode="External" /><Relationship Id="rId28" Type="http://schemas.openxmlformats.org/officeDocument/2006/relationships/hyperlink" Target="https://podminky.urs.cz/item/CS_URS_2025_02/224411116" TargetMode="External" /><Relationship Id="rId29" Type="http://schemas.openxmlformats.org/officeDocument/2006/relationships/hyperlink" Target="https://podminky.urs.cz/item/CS_URS_2025_02/283111112" TargetMode="External" /><Relationship Id="rId30" Type="http://schemas.openxmlformats.org/officeDocument/2006/relationships/hyperlink" Target="https://podminky.urs.cz/item/CS_URS_2025_02/283131112" TargetMode="External" /><Relationship Id="rId31" Type="http://schemas.openxmlformats.org/officeDocument/2006/relationships/hyperlink" Target="https://podminky.urs.cz/item/CS_URS_2025_02/317321118" TargetMode="External" /><Relationship Id="rId32" Type="http://schemas.openxmlformats.org/officeDocument/2006/relationships/hyperlink" Target="https://podminky.urs.cz/item/CS_URS_2025_02/317321191" TargetMode="External" /><Relationship Id="rId33" Type="http://schemas.openxmlformats.org/officeDocument/2006/relationships/hyperlink" Target="https://podminky.urs.cz/item/CS_URS_2025_02/317353121" TargetMode="External" /><Relationship Id="rId34" Type="http://schemas.openxmlformats.org/officeDocument/2006/relationships/hyperlink" Target="https://podminky.urs.cz/item/CS_URS_2025_02/317353221" TargetMode="External" /><Relationship Id="rId35" Type="http://schemas.openxmlformats.org/officeDocument/2006/relationships/hyperlink" Target="https://podminky.urs.cz/item/CS_URS_2025_02/334323118" TargetMode="External" /><Relationship Id="rId36" Type="http://schemas.openxmlformats.org/officeDocument/2006/relationships/hyperlink" Target="https://podminky.urs.cz/item/CS_URS_2025_02/334323191" TargetMode="External" /><Relationship Id="rId37" Type="http://schemas.openxmlformats.org/officeDocument/2006/relationships/hyperlink" Target="https://podminky.urs.cz/item/CS_URS_2025_02/334351112" TargetMode="External" /><Relationship Id="rId38" Type="http://schemas.openxmlformats.org/officeDocument/2006/relationships/hyperlink" Target="https://podminky.urs.cz/item/CS_URS_2025_02/334351211" TargetMode="External" /><Relationship Id="rId39" Type="http://schemas.openxmlformats.org/officeDocument/2006/relationships/hyperlink" Target="https://podminky.urs.cz/item/CS_URS_2025_02/334323218" TargetMode="External" /><Relationship Id="rId40" Type="http://schemas.openxmlformats.org/officeDocument/2006/relationships/hyperlink" Target="https://podminky.urs.cz/item/CS_URS_2025_02/334361226" TargetMode="External" /><Relationship Id="rId41" Type="http://schemas.openxmlformats.org/officeDocument/2006/relationships/hyperlink" Target="https://podminky.urs.cz/item/CS_URS_2025_02/334361411" TargetMode="External" /><Relationship Id="rId42" Type="http://schemas.openxmlformats.org/officeDocument/2006/relationships/hyperlink" Target="https://podminky.urs.cz/item/CS_URS_2025_02/334352111" TargetMode="External" /><Relationship Id="rId43" Type="http://schemas.openxmlformats.org/officeDocument/2006/relationships/hyperlink" Target="https://podminky.urs.cz/item/CS_URS_2025_02/334352211" TargetMode="External" /><Relationship Id="rId44" Type="http://schemas.openxmlformats.org/officeDocument/2006/relationships/hyperlink" Target="https://podminky.urs.cz/item/CS_URS_2025_02/421321128" TargetMode="External" /><Relationship Id="rId45" Type="http://schemas.openxmlformats.org/officeDocument/2006/relationships/hyperlink" Target="https://podminky.urs.cz/item/CS_URS_2025_02/421321192" TargetMode="External" /><Relationship Id="rId46" Type="http://schemas.openxmlformats.org/officeDocument/2006/relationships/hyperlink" Target="https://podminky.urs.cz/item/CS_URS_2025_02/421361226" TargetMode="External" /><Relationship Id="rId47" Type="http://schemas.openxmlformats.org/officeDocument/2006/relationships/hyperlink" Target="https://podminky.urs.cz/item/CS_URS_2025_02/423355315" TargetMode="External" /><Relationship Id="rId48" Type="http://schemas.openxmlformats.org/officeDocument/2006/relationships/hyperlink" Target="https://podminky.urs.cz/item/CS_URS_2025_02/434121426" TargetMode="External" /><Relationship Id="rId49" Type="http://schemas.openxmlformats.org/officeDocument/2006/relationships/hyperlink" Target="https://podminky.urs.cz/item/CS_URS_2025_02/451315127" TargetMode="External" /><Relationship Id="rId50" Type="http://schemas.openxmlformats.org/officeDocument/2006/relationships/hyperlink" Target="https://podminky.urs.cz/item/CS_URS_2025_02/451475121" TargetMode="External" /><Relationship Id="rId51" Type="http://schemas.openxmlformats.org/officeDocument/2006/relationships/hyperlink" Target="https://podminky.urs.cz/item/CS_URS_2025_02/452471101" TargetMode="External" /><Relationship Id="rId52" Type="http://schemas.openxmlformats.org/officeDocument/2006/relationships/hyperlink" Target="https://podminky.urs.cz/item/CS_URS_2025_02/452471102" TargetMode="External" /><Relationship Id="rId53" Type="http://schemas.openxmlformats.org/officeDocument/2006/relationships/hyperlink" Target="https://podminky.urs.cz/item/CS_URS_2025_02/454001111" TargetMode="External" /><Relationship Id="rId54" Type="http://schemas.openxmlformats.org/officeDocument/2006/relationships/hyperlink" Target="https://podminky.urs.cz/item/CS_URS_2025_02/457311114" TargetMode="External" /><Relationship Id="rId55" Type="http://schemas.openxmlformats.org/officeDocument/2006/relationships/hyperlink" Target="https://podminky.urs.cz/item/CS_URS_2025_02/457311117" TargetMode="External" /><Relationship Id="rId56" Type="http://schemas.openxmlformats.org/officeDocument/2006/relationships/hyperlink" Target="https://podminky.urs.cz/item/CS_URS_2025_02/461310212" TargetMode="External" /><Relationship Id="rId57" Type="http://schemas.openxmlformats.org/officeDocument/2006/relationships/hyperlink" Target="https://podminky.urs.cz/item/CS_URS_2025_02/465513157" TargetMode="External" /><Relationship Id="rId58" Type="http://schemas.openxmlformats.org/officeDocument/2006/relationships/hyperlink" Target="https://podminky.urs.cz/item/CS_URS_2025_02/916231213" TargetMode="External" /><Relationship Id="rId59" Type="http://schemas.openxmlformats.org/officeDocument/2006/relationships/hyperlink" Target="https://podminky.urs.cz/item/CS_URS_2025_02/512531111" TargetMode="External" /><Relationship Id="rId60" Type="http://schemas.openxmlformats.org/officeDocument/2006/relationships/hyperlink" Target="https://podminky.urs.cz/item/CS_URS_2025_02/511501111" TargetMode="External" /><Relationship Id="rId61" Type="http://schemas.openxmlformats.org/officeDocument/2006/relationships/hyperlink" Target="https://podminky.urs.cz/item/CS_URS_2025_02/511501122" TargetMode="External" /><Relationship Id="rId62" Type="http://schemas.openxmlformats.org/officeDocument/2006/relationships/hyperlink" Target="https://podminky.urs.cz/item/CS_URS_2025_02/628613611" TargetMode="External" /><Relationship Id="rId63" Type="http://schemas.openxmlformats.org/officeDocument/2006/relationships/hyperlink" Target="https://podminky.urs.cz/item/CS_URS_2025_02/629992111" TargetMode="External" /><Relationship Id="rId64" Type="http://schemas.openxmlformats.org/officeDocument/2006/relationships/hyperlink" Target="https://podminky.urs.cz/item/CS_URS_2025_02/631311214" TargetMode="External" /><Relationship Id="rId65" Type="http://schemas.openxmlformats.org/officeDocument/2006/relationships/hyperlink" Target="https://podminky.urs.cz/item/CS_URS_2025_02/631319171" TargetMode="External" /><Relationship Id="rId66" Type="http://schemas.openxmlformats.org/officeDocument/2006/relationships/hyperlink" Target="https://podminky.urs.cz/item/CS_URS_2025_02/631362021" TargetMode="External" /><Relationship Id="rId67" Type="http://schemas.openxmlformats.org/officeDocument/2006/relationships/hyperlink" Target="https://podminky.urs.cz/item/CS_URS_2025_02/871228111" TargetMode="External" /><Relationship Id="rId68" Type="http://schemas.openxmlformats.org/officeDocument/2006/relationships/hyperlink" Target="https://podminky.urs.cz/item/CS_URS_2025_02/895931111" TargetMode="External" /><Relationship Id="rId69" Type="http://schemas.openxmlformats.org/officeDocument/2006/relationships/hyperlink" Target="https://podminky.urs.cz/item/CS_URS_2025_02/911121211" TargetMode="External" /><Relationship Id="rId70" Type="http://schemas.openxmlformats.org/officeDocument/2006/relationships/hyperlink" Target="https://podminky.urs.cz/item/CS_URS_2025_02/911121311" TargetMode="External" /><Relationship Id="rId71" Type="http://schemas.openxmlformats.org/officeDocument/2006/relationships/hyperlink" Target="https://podminky.urs.cz/item/CS_URS_2025_02/943211111" TargetMode="External" /><Relationship Id="rId72" Type="http://schemas.openxmlformats.org/officeDocument/2006/relationships/hyperlink" Target="https://podminky.urs.cz/item/CS_URS_2025_02/943211211" TargetMode="External" /><Relationship Id="rId73" Type="http://schemas.openxmlformats.org/officeDocument/2006/relationships/hyperlink" Target="https://podminky.urs.cz/item/CS_URS_2025_02/943211811" TargetMode="External" /><Relationship Id="rId74" Type="http://schemas.openxmlformats.org/officeDocument/2006/relationships/hyperlink" Target="https://podminky.urs.cz/item/CS_URS_2025_02/948411111" TargetMode="External" /><Relationship Id="rId75" Type="http://schemas.openxmlformats.org/officeDocument/2006/relationships/hyperlink" Target="https://podminky.urs.cz/item/CS_URS_2025_02/948411211" TargetMode="External" /><Relationship Id="rId76" Type="http://schemas.openxmlformats.org/officeDocument/2006/relationships/hyperlink" Target="https://podminky.urs.cz/item/CS_URS_2025_02/977211114" TargetMode="External" /><Relationship Id="rId77" Type="http://schemas.openxmlformats.org/officeDocument/2006/relationships/hyperlink" Target="https://podminky.urs.cz/item/CS_URS_2025_02/914111111" TargetMode="External" /><Relationship Id="rId78" Type="http://schemas.openxmlformats.org/officeDocument/2006/relationships/hyperlink" Target="https://podminky.urs.cz/item/CS_URS_2025_02/915131116" TargetMode="External" /><Relationship Id="rId79" Type="http://schemas.openxmlformats.org/officeDocument/2006/relationships/hyperlink" Target="https://podminky.urs.cz/item/CS_URS_2025_02/931994142" TargetMode="External" /><Relationship Id="rId80" Type="http://schemas.openxmlformats.org/officeDocument/2006/relationships/hyperlink" Target="https://podminky.urs.cz/item/CS_URS_2025_02/935112211" TargetMode="External" /><Relationship Id="rId81" Type="http://schemas.openxmlformats.org/officeDocument/2006/relationships/hyperlink" Target="https://podminky.urs.cz/item/CS_URS_2025_02/935113112" TargetMode="External" /><Relationship Id="rId82" Type="http://schemas.openxmlformats.org/officeDocument/2006/relationships/hyperlink" Target="https://podminky.urs.cz/item/CS_URS_2025_02/936942211" TargetMode="External" /><Relationship Id="rId83" Type="http://schemas.openxmlformats.org/officeDocument/2006/relationships/hyperlink" Target="https://podminky.urs.cz/item/CS_URS_2025_02/961021112" TargetMode="External" /><Relationship Id="rId84" Type="http://schemas.openxmlformats.org/officeDocument/2006/relationships/hyperlink" Target="https://podminky.urs.cz/item/CS_URS_2025_02/963041211" TargetMode="External" /><Relationship Id="rId85" Type="http://schemas.openxmlformats.org/officeDocument/2006/relationships/hyperlink" Target="https://podminky.urs.cz/item/CS_URS_2025_02/963051111" TargetMode="External" /><Relationship Id="rId86" Type="http://schemas.openxmlformats.org/officeDocument/2006/relationships/hyperlink" Target="https://podminky.urs.cz/item/CS_URS_2025_02/963071112" TargetMode="External" /><Relationship Id="rId87" Type="http://schemas.openxmlformats.org/officeDocument/2006/relationships/hyperlink" Target="https://podminky.urs.cz/item/CS_URS_2025_02/966075141" TargetMode="External" /><Relationship Id="rId88" Type="http://schemas.openxmlformats.org/officeDocument/2006/relationships/hyperlink" Target="https://podminky.urs.cz/item/CS_URS_2025_02/985121122" TargetMode="External" /><Relationship Id="rId89" Type="http://schemas.openxmlformats.org/officeDocument/2006/relationships/hyperlink" Target="https://podminky.urs.cz/item/CS_URS_2025_02/985132111" TargetMode="External" /><Relationship Id="rId90" Type="http://schemas.openxmlformats.org/officeDocument/2006/relationships/hyperlink" Target="https://podminky.urs.cz/item/CS_URS_2025_02/985142112" TargetMode="External" /><Relationship Id="rId91" Type="http://schemas.openxmlformats.org/officeDocument/2006/relationships/hyperlink" Target="https://podminky.urs.cz/item/CS_URS_2025_02/985231112" TargetMode="External" /><Relationship Id="rId92" Type="http://schemas.openxmlformats.org/officeDocument/2006/relationships/hyperlink" Target="https://podminky.urs.cz/item/CS_URS_2025_02/985233121" TargetMode="External" /><Relationship Id="rId93" Type="http://schemas.openxmlformats.org/officeDocument/2006/relationships/hyperlink" Target="https://podminky.urs.cz/item/CS_URS_2025_02/985331215" TargetMode="External" /><Relationship Id="rId94" Type="http://schemas.openxmlformats.org/officeDocument/2006/relationships/hyperlink" Target="https://podminky.urs.cz/item/CS_URS_2025_02/997013814" TargetMode="External" /><Relationship Id="rId95" Type="http://schemas.openxmlformats.org/officeDocument/2006/relationships/hyperlink" Target="https://podminky.urs.cz/item/CS_URS_2025_02/997013841" TargetMode="External" /><Relationship Id="rId96" Type="http://schemas.openxmlformats.org/officeDocument/2006/relationships/hyperlink" Target="https://podminky.urs.cz/item/CS_URS_2025_02/997013861" TargetMode="External" /><Relationship Id="rId97" Type="http://schemas.openxmlformats.org/officeDocument/2006/relationships/hyperlink" Target="https://podminky.urs.cz/item/CS_URS_2025_02/997013862" TargetMode="External" /><Relationship Id="rId98" Type="http://schemas.openxmlformats.org/officeDocument/2006/relationships/hyperlink" Target="https://podminky.urs.cz/item/CS_URS_2025_02/997013873" TargetMode="External" /><Relationship Id="rId99" Type="http://schemas.openxmlformats.org/officeDocument/2006/relationships/hyperlink" Target="https://podminky.urs.cz/item/CS_URS_2025_02/997211511" TargetMode="External" /><Relationship Id="rId100" Type="http://schemas.openxmlformats.org/officeDocument/2006/relationships/hyperlink" Target="https://podminky.urs.cz/item/CS_URS_2025_02/997211519" TargetMode="External" /><Relationship Id="rId101" Type="http://schemas.openxmlformats.org/officeDocument/2006/relationships/hyperlink" Target="https://podminky.urs.cz/item/CS_URS_2025_02/997211611" TargetMode="External" /><Relationship Id="rId102" Type="http://schemas.openxmlformats.org/officeDocument/2006/relationships/hyperlink" Target="https://podminky.urs.cz/item/CS_URS_2025_02/998212111" TargetMode="External" /><Relationship Id="rId103" Type="http://schemas.openxmlformats.org/officeDocument/2006/relationships/hyperlink" Target="https://podminky.urs.cz/item/CS_URS_2025_02/767591013" TargetMode="External" /><Relationship Id="rId104" Type="http://schemas.openxmlformats.org/officeDocument/2006/relationships/hyperlink" Target="https://podminky.urs.cz/item/CS_URS_2025_02/953946111" TargetMode="External" /><Relationship Id="rId105" Type="http://schemas.openxmlformats.org/officeDocument/2006/relationships/hyperlink" Target="https://podminky.urs.cz/item/CS_URS_2025_02/998767101" TargetMode="External" /><Relationship Id="rId106" Type="http://schemas.openxmlformats.org/officeDocument/2006/relationships/hyperlink" Target="https://podminky.urs.cz/item/CS_URS_2025_02/998767194" TargetMode="External" /><Relationship Id="rId107" Type="http://schemas.openxmlformats.org/officeDocument/2006/relationships/hyperlink" Target="https://podminky.urs.cz/item/CS_URS_2025_02/998767199" TargetMode="External" /><Relationship Id="rId108" Type="http://schemas.openxmlformats.org/officeDocument/2006/relationships/hyperlink" Target="https://podminky.urs.cz/item/CS_URS_2025_02/711112001" TargetMode="External" /><Relationship Id="rId109" Type="http://schemas.openxmlformats.org/officeDocument/2006/relationships/hyperlink" Target="https://podminky.urs.cz/item/CS_URS_2025_02/711112002" TargetMode="External" /><Relationship Id="rId110" Type="http://schemas.openxmlformats.org/officeDocument/2006/relationships/hyperlink" Target="https://podminky.urs.cz/item/CS_URS_2025_02/711141821" TargetMode="External" /><Relationship Id="rId111" Type="http://schemas.openxmlformats.org/officeDocument/2006/relationships/hyperlink" Target="https://podminky.urs.cz/item/CS_URS_2025_02/711142559" TargetMode="External" /><Relationship Id="rId112" Type="http://schemas.openxmlformats.org/officeDocument/2006/relationships/hyperlink" Target="https://podminky.urs.cz/item/CS_URS_2025_02/711413121" TargetMode="External" /><Relationship Id="rId113" Type="http://schemas.openxmlformats.org/officeDocument/2006/relationships/hyperlink" Target="https://podminky.urs.cz/item/CS_URS_2025_02/711472053" TargetMode="External" /><Relationship Id="rId114" Type="http://schemas.openxmlformats.org/officeDocument/2006/relationships/hyperlink" Target="https://podminky.urs.cz/item/CS_URS_2025_02/711491177" TargetMode="External" /><Relationship Id="rId115" Type="http://schemas.openxmlformats.org/officeDocument/2006/relationships/hyperlink" Target="https://podminky.urs.cz/item/CS_URS_2025_02/711491272" TargetMode="External" /><Relationship Id="rId116" Type="http://schemas.openxmlformats.org/officeDocument/2006/relationships/hyperlink" Target="https://podminky.urs.cz/item/CS_URS_2025_02/998711101" TargetMode="External" /><Relationship Id="rId117" Type="http://schemas.openxmlformats.org/officeDocument/2006/relationships/hyperlink" Target="https://podminky.urs.cz/item/CS_URS_2025_02/713123211" TargetMode="External" /><Relationship Id="rId118" Type="http://schemas.openxmlformats.org/officeDocument/2006/relationships/hyperlink" Target="https://podminky.urs.cz/item/CS_URS_2025_02/998713101" TargetMode="External" /><Relationship Id="rId119" Type="http://schemas.openxmlformats.org/officeDocument/2006/relationships/hyperlink" Target="https://podminky.urs.cz/item/CS_URS_2025_02/789212122" TargetMode="External" /><Relationship Id="rId120" Type="http://schemas.openxmlformats.org/officeDocument/2006/relationships/hyperlink" Target="https://podminky.urs.cz/item/CS_URS_2025_02/789323211" TargetMode="External" /><Relationship Id="rId121" Type="http://schemas.openxmlformats.org/officeDocument/2006/relationships/hyperlink" Target="https://podminky.urs.cz/item/CS_URS_2025_02/789323216" TargetMode="External" /><Relationship Id="rId122" Type="http://schemas.openxmlformats.org/officeDocument/2006/relationships/hyperlink" Target="https://podminky.urs.cz/item/CS_URS_2025_02/789323221" TargetMode="External" /><Relationship Id="rId123" Type="http://schemas.openxmlformats.org/officeDocument/2006/relationships/hyperlink" Target="https://podminky.urs.cz/item/CS_URS_2025_02/789351240" TargetMode="External" /><Relationship Id="rId124" Type="http://schemas.openxmlformats.org/officeDocument/2006/relationships/hyperlink" Target="https://podminky.urs.cz/item/CS_URS_2025_02/998781101" TargetMode="External" /><Relationship Id="rId125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212313111" TargetMode="External" /><Relationship Id="rId2" Type="http://schemas.openxmlformats.org/officeDocument/2006/relationships/hyperlink" Target="https://podminky.urs.cz/item/CS_URS_2025_01/317321018" TargetMode="External" /><Relationship Id="rId3" Type="http://schemas.openxmlformats.org/officeDocument/2006/relationships/hyperlink" Target="https://podminky.urs.cz/item/CS_URS_2025_01/317353111" TargetMode="External" /><Relationship Id="rId4" Type="http://schemas.openxmlformats.org/officeDocument/2006/relationships/hyperlink" Target="https://podminky.urs.cz/item/CS_URS_2025_01/317353112" TargetMode="External" /><Relationship Id="rId5" Type="http://schemas.openxmlformats.org/officeDocument/2006/relationships/hyperlink" Target="https://podminky.urs.cz/item/CS_URS_2025_01/317361011" TargetMode="External" /><Relationship Id="rId6" Type="http://schemas.openxmlformats.org/officeDocument/2006/relationships/hyperlink" Target="https://podminky.urs.cz/item/CS_URS_2025_01/153812111" TargetMode="External" /><Relationship Id="rId7" Type="http://schemas.openxmlformats.org/officeDocument/2006/relationships/hyperlink" Target="https://podminky.urs.cz/item/CS_URS_2025_01/931991211" TargetMode="External" /><Relationship Id="rId8" Type="http://schemas.openxmlformats.org/officeDocument/2006/relationships/hyperlink" Target="https://podminky.urs.cz/item/CS_URS_2025_01/981513116" TargetMode="External" /><Relationship Id="rId9" Type="http://schemas.openxmlformats.org/officeDocument/2006/relationships/hyperlink" Target="https://podminky.urs.cz/item/CS_URS_2025_01/985111211" TargetMode="External" /><Relationship Id="rId10" Type="http://schemas.openxmlformats.org/officeDocument/2006/relationships/hyperlink" Target="https://podminky.urs.cz/item/CS_URS_2025_01/985112113" TargetMode="External" /><Relationship Id="rId11" Type="http://schemas.openxmlformats.org/officeDocument/2006/relationships/hyperlink" Target="https://podminky.urs.cz/item/CS_URS_2025_01/985131111" TargetMode="External" /><Relationship Id="rId12" Type="http://schemas.openxmlformats.org/officeDocument/2006/relationships/hyperlink" Target="https://podminky.urs.cz/item/CS_URS_2025_01/985511113" TargetMode="External" /><Relationship Id="rId13" Type="http://schemas.openxmlformats.org/officeDocument/2006/relationships/hyperlink" Target="https://podminky.urs.cz/item/CS_URS_2025_01/985511119" TargetMode="External" /><Relationship Id="rId14" Type="http://schemas.openxmlformats.org/officeDocument/2006/relationships/hyperlink" Target="https://podminky.urs.cz/item/CS_URS_2025_01/985562412" TargetMode="External" /><Relationship Id="rId15" Type="http://schemas.openxmlformats.org/officeDocument/2006/relationships/hyperlink" Target="https://podminky.urs.cz/item/CS_URS_2025_01/985564123" TargetMode="External" /><Relationship Id="rId16" Type="http://schemas.openxmlformats.org/officeDocument/2006/relationships/hyperlink" Target="https://podminky.urs.cz/item/CS_URS_2025_01/997013501" TargetMode="External" /><Relationship Id="rId17" Type="http://schemas.openxmlformats.org/officeDocument/2006/relationships/hyperlink" Target="https://podminky.urs.cz/item/CS_URS_2025_01/997013509" TargetMode="External" /><Relationship Id="rId18" Type="http://schemas.openxmlformats.org/officeDocument/2006/relationships/hyperlink" Target="https://podminky.urs.cz/item/CS_URS_2025_01/997013861" TargetMode="External" /><Relationship Id="rId19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421941221" TargetMode="External" /><Relationship Id="rId2" Type="http://schemas.openxmlformats.org/officeDocument/2006/relationships/hyperlink" Target="https://podminky.urs.cz/item/CS_URS_2025_02/421941321" TargetMode="External" /><Relationship Id="rId3" Type="http://schemas.openxmlformats.org/officeDocument/2006/relationships/hyperlink" Target="https://podminky.urs.cz/item/CS_URS_2025_02/421941521" TargetMode="External" /><Relationship Id="rId4" Type="http://schemas.openxmlformats.org/officeDocument/2006/relationships/hyperlink" Target="https://podminky.urs.cz/item/CS_URS_2025_02/429172111" TargetMode="External" /><Relationship Id="rId5" Type="http://schemas.openxmlformats.org/officeDocument/2006/relationships/hyperlink" Target="https://podminky.urs.cz/item/CS_URS_2025_02/429172211" TargetMode="External" /><Relationship Id="rId6" Type="http://schemas.openxmlformats.org/officeDocument/2006/relationships/hyperlink" Target="https://podminky.urs.cz/item/CS_URS_2025_02/521272215" TargetMode="External" /><Relationship Id="rId7" Type="http://schemas.openxmlformats.org/officeDocument/2006/relationships/hyperlink" Target="https://podminky.urs.cz/item/CS_URS_2025_02/521273111" TargetMode="External" /><Relationship Id="rId8" Type="http://schemas.openxmlformats.org/officeDocument/2006/relationships/hyperlink" Target="https://podminky.urs.cz/item/CS_URS_2025_02/521273211" TargetMode="External" /><Relationship Id="rId9" Type="http://schemas.openxmlformats.org/officeDocument/2006/relationships/hyperlink" Target="https://podminky.urs.cz/item/CS_URS_2025_02/963071111" TargetMode="External" /><Relationship Id="rId10" Type="http://schemas.openxmlformats.org/officeDocument/2006/relationships/hyperlink" Target="https://podminky.urs.cz/item/CS_URS_2025_02/997013841" TargetMode="External" /><Relationship Id="rId11" Type="http://schemas.openxmlformats.org/officeDocument/2006/relationships/hyperlink" Target="https://podminky.urs.cz/item/CS_URS_2025_02/997211621" TargetMode="External" /><Relationship Id="rId12" Type="http://schemas.openxmlformats.org/officeDocument/2006/relationships/hyperlink" Target="https://podminky.urs.cz/item/CS_URS_2025_02/998212111" TargetMode="External" /><Relationship Id="rId13" Type="http://schemas.openxmlformats.org/officeDocument/2006/relationships/hyperlink" Target="https://podminky.urs.cz/item/CS_URS_2025_02/998212195" TargetMode="External" /><Relationship Id="rId14" Type="http://schemas.openxmlformats.org/officeDocument/2006/relationships/hyperlink" Target="https://podminky.urs.cz/item/CS_URS_2025_02/998212199" TargetMode="External" /><Relationship Id="rId15" Type="http://schemas.openxmlformats.org/officeDocument/2006/relationships/hyperlink" Target="https://podminky.urs.cz/item/CS_URS_2025_02/783000101" TargetMode="External" /><Relationship Id="rId16" Type="http://schemas.openxmlformats.org/officeDocument/2006/relationships/hyperlink" Target="https://podminky.urs.cz/item/CS_URS_2025_02/789123143" TargetMode="External" /><Relationship Id="rId17" Type="http://schemas.openxmlformats.org/officeDocument/2006/relationships/hyperlink" Target="https://podminky.urs.cz/item/CS_URS_2025_02/789212123" TargetMode="External" /><Relationship Id="rId18" Type="http://schemas.openxmlformats.org/officeDocument/2006/relationships/hyperlink" Target="https://podminky.urs.cz/item/CS_URS_2025_02/789221142" TargetMode="External" /><Relationship Id="rId19" Type="http://schemas.openxmlformats.org/officeDocument/2006/relationships/hyperlink" Target="https://podminky.urs.cz/item/CS_URS_2025_02/789325221" TargetMode="External" /><Relationship Id="rId20" Type="http://schemas.openxmlformats.org/officeDocument/2006/relationships/hyperlink" Target="https://podminky.urs.cz/item/CS_URS_2025_02/789355220" TargetMode="External" /><Relationship Id="rId21" Type="http://schemas.openxmlformats.org/officeDocument/2006/relationships/hyperlink" Target="https://podminky.urs.cz/item/CS_URS_2025_02/998781101" TargetMode="External" /><Relationship Id="rId22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drawing" Target="../drawings/drawing30.xml" /></Relationships>
</file>

<file path=xl/worksheets/_rels/sheet31.xml.rels>&#65279;<?xml version="1.0" encoding="utf-8"?><Relationships xmlns="http://schemas.openxmlformats.org/package/2006/relationships"><Relationship Id="rId1" Type="http://schemas.openxmlformats.org/officeDocument/2006/relationships/drawing" Target="../drawings/drawing31.xml" /></Relationships>
</file>

<file path=xl/worksheets/_rels/sheet32.xml.rels>&#65279;<?xml version="1.0" encoding="utf-8"?><Relationships xmlns="http://schemas.openxmlformats.org/package/2006/relationships"><Relationship Id="rId1" Type="http://schemas.openxmlformats.org/officeDocument/2006/relationships/drawing" Target="../drawings/drawing3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19</v>
      </c>
      <c r="AL7" s="24"/>
      <c r="AM7" s="24"/>
      <c r="AN7" s="29" t="s">
        <v>1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20</v>
      </c>
      <c r="E8" s="24"/>
      <c r="F8" s="24"/>
      <c r="G8" s="24"/>
      <c r="H8" s="24"/>
      <c r="I8" s="24"/>
      <c r="J8" s="24"/>
      <c r="K8" s="29" t="s">
        <v>21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22</v>
      </c>
      <c r="AL8" s="24"/>
      <c r="AM8" s="24"/>
      <c r="AN8" s="35" t="s">
        <v>23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24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25</v>
      </c>
      <c r="AL10" s="24"/>
      <c r="AM10" s="24"/>
      <c r="AN10" s="29" t="s">
        <v>26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29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25</v>
      </c>
      <c r="AL13" s="24"/>
      <c r="AM13" s="24"/>
      <c r="AN13" s="36" t="s">
        <v>31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31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31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32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25</v>
      </c>
      <c r="AL16" s="24"/>
      <c r="AM16" s="24"/>
      <c r="AN16" s="29" t="s">
        <v>1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33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</v>
      </c>
      <c r="AO17" s="24"/>
      <c r="AP17" s="24"/>
      <c r="AQ17" s="24"/>
      <c r="AR17" s="22"/>
      <c r="BE17" s="33"/>
      <c r="BS17" s="19" t="s">
        <v>34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35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25</v>
      </c>
      <c r="AL19" s="24"/>
      <c r="AM19" s="24"/>
      <c r="AN19" s="29" t="s">
        <v>26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27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29</v>
      </c>
      <c r="AO20" s="24"/>
      <c r="AP20" s="24"/>
      <c r="AQ20" s="24"/>
      <c r="AR20" s="22"/>
      <c r="BE20" s="33"/>
      <c r="BS20" s="19" t="s">
        <v>34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16.5" customHeight="1">
      <c r="B23" s="23"/>
      <c r="C23" s="24"/>
      <c r="D23" s="24"/>
      <c r="E23" s="38" t="s">
        <v>1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37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ROUND(AG94,2)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38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39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40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41</v>
      </c>
      <c r="E29" s="49"/>
      <c r="F29" s="34" t="s">
        <v>42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ROUND(AZ94,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ROUND(AV94,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43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ROUND(BA94,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ROUND(AW94,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44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ROUND(BB94,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45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ROUND(BC94,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46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ROUND(BD94,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5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33"/>
    </row>
    <row r="35" s="2" customFormat="1" ht="25.92" customHeight="1">
      <c r="A35" s="40"/>
      <c r="B35" s="41"/>
      <c r="C35" s="54"/>
      <c r="D35" s="55" t="s">
        <v>47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48</v>
      </c>
      <c r="U35" s="56"/>
      <c r="V35" s="56"/>
      <c r="W35" s="56"/>
      <c r="X35" s="58" t="s">
        <v>49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14.4" customHeight="1">
      <c r="A37" s="40"/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6"/>
      <c r="BE37" s="40"/>
    </row>
    <row r="38" s="1" customFormat="1" ht="14.4" customHeight="1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2"/>
    </row>
    <row r="39" s="1" customFormat="1" ht="14.4" customHeight="1"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2"/>
    </row>
    <row r="40" s="1" customFormat="1" ht="14.4" customHeight="1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2"/>
    </row>
    <row r="41" s="1" customFormat="1" ht="14.4" customHeight="1"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2"/>
    </row>
    <row r="42" s="1" customFormat="1" ht="14.4" customHeight="1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2"/>
    </row>
    <row r="43" s="1" customFormat="1" ht="14.4" customHeight="1"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2"/>
    </row>
    <row r="44" s="1" customFormat="1" ht="14.4" customHeight="1"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2"/>
    </row>
    <row r="45" s="1" customFormat="1" ht="14.4" customHeight="1"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2"/>
    </row>
    <row r="46" s="1" customFormat="1" ht="14.4" customHeight="1"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2"/>
    </row>
    <row r="47" s="1" customFormat="1" ht="14.4" customHeight="1"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2"/>
    </row>
    <row r="48" s="1" customFormat="1" ht="14.4" customHeight="1"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2"/>
    </row>
    <row r="49" s="2" customFormat="1" ht="14.4" customHeight="1">
      <c r="B49" s="61"/>
      <c r="C49" s="62"/>
      <c r="D49" s="63" t="s">
        <v>50</v>
      </c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3" t="s">
        <v>51</v>
      </c>
      <c r="AI49" s="64"/>
      <c r="AJ49" s="64"/>
      <c r="AK49" s="64"/>
      <c r="AL49" s="64"/>
      <c r="AM49" s="64"/>
      <c r="AN49" s="64"/>
      <c r="AO49" s="64"/>
      <c r="AP49" s="62"/>
      <c r="AQ49" s="62"/>
      <c r="AR49" s="65"/>
    </row>
    <row r="50">
      <c r="B50" s="23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2"/>
    </row>
    <row r="51">
      <c r="B51" s="23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2"/>
    </row>
    <row r="52"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2"/>
    </row>
    <row r="53"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2"/>
    </row>
    <row r="54">
      <c r="B54" s="23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2"/>
    </row>
    <row r="5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2"/>
    </row>
    <row r="56">
      <c r="B56" s="23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2"/>
    </row>
    <row r="57"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2"/>
    </row>
    <row r="58"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2"/>
    </row>
    <row r="59"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2"/>
    </row>
    <row r="60" s="2" customFormat="1">
      <c r="A60" s="40"/>
      <c r="B60" s="41"/>
      <c r="C60" s="42"/>
      <c r="D60" s="66" t="s">
        <v>52</v>
      </c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66" t="s">
        <v>53</v>
      </c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66" t="s">
        <v>52</v>
      </c>
      <c r="AI60" s="44"/>
      <c r="AJ60" s="44"/>
      <c r="AK60" s="44"/>
      <c r="AL60" s="44"/>
      <c r="AM60" s="66" t="s">
        <v>53</v>
      </c>
      <c r="AN60" s="44"/>
      <c r="AO60" s="44"/>
      <c r="AP60" s="42"/>
      <c r="AQ60" s="42"/>
      <c r="AR60" s="46"/>
      <c r="BE60" s="40"/>
    </row>
    <row r="61"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2"/>
    </row>
    <row r="62"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2"/>
    </row>
    <row r="63"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2"/>
    </row>
    <row r="64" s="2" customFormat="1">
      <c r="A64" s="40"/>
      <c r="B64" s="41"/>
      <c r="C64" s="42"/>
      <c r="D64" s="63" t="s">
        <v>54</v>
      </c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3" t="s">
        <v>55</v>
      </c>
      <c r="AI64" s="67"/>
      <c r="AJ64" s="67"/>
      <c r="AK64" s="67"/>
      <c r="AL64" s="67"/>
      <c r="AM64" s="67"/>
      <c r="AN64" s="67"/>
      <c r="AO64" s="67"/>
      <c r="AP64" s="42"/>
      <c r="AQ64" s="42"/>
      <c r="AR64" s="46"/>
      <c r="BE64" s="40"/>
    </row>
    <row r="65"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2"/>
    </row>
    <row r="66"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2"/>
    </row>
    <row r="67"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2"/>
    </row>
    <row r="68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2"/>
    </row>
    <row r="69"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2"/>
    </row>
    <row r="70"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2"/>
    </row>
    <row r="71"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2"/>
    </row>
    <row r="72"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2"/>
    </row>
    <row r="73"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2"/>
    </row>
    <row r="74"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2"/>
    </row>
    <row r="75" s="2" customFormat="1">
      <c r="A75" s="40"/>
      <c r="B75" s="41"/>
      <c r="C75" s="42"/>
      <c r="D75" s="66" t="s">
        <v>52</v>
      </c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66" t="s">
        <v>53</v>
      </c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66" t="s">
        <v>52</v>
      </c>
      <c r="AI75" s="44"/>
      <c r="AJ75" s="44"/>
      <c r="AK75" s="44"/>
      <c r="AL75" s="44"/>
      <c r="AM75" s="66" t="s">
        <v>53</v>
      </c>
      <c r="AN75" s="44"/>
      <c r="AO75" s="44"/>
      <c r="AP75" s="42"/>
      <c r="AQ75" s="42"/>
      <c r="AR75" s="46"/>
      <c r="BE75" s="40"/>
    </row>
    <row r="76" s="2" customForma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6"/>
      <c r="BE76" s="40"/>
    </row>
    <row r="77" s="2" customFormat="1" ht="6.96" customHeight="1">
      <c r="A77" s="40"/>
      <c r="B77" s="68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46"/>
      <c r="BE77" s="40"/>
    </row>
    <row r="81" s="2" customFormat="1" ht="6.96" customHeight="1">
      <c r="A81" s="40"/>
      <c r="B81" s="70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46"/>
      <c r="BE81" s="40"/>
    </row>
    <row r="82" s="2" customFormat="1" ht="24.96" customHeight="1">
      <c r="A82" s="40"/>
      <c r="B82" s="41"/>
      <c r="C82" s="25" t="s">
        <v>56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6"/>
      <c r="B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6"/>
      <c r="BE83" s="40"/>
    </row>
    <row r="84" s="4" customFormat="1" ht="12" customHeight="1">
      <c r="A84" s="4"/>
      <c r="B84" s="72"/>
      <c r="C84" s="34" t="s">
        <v>13</v>
      </c>
      <c r="D84" s="73"/>
      <c r="E84" s="73"/>
      <c r="F84" s="73"/>
      <c r="G84" s="73"/>
      <c r="H84" s="73"/>
      <c r="I84" s="73"/>
      <c r="J84" s="73"/>
      <c r="K84" s="73"/>
      <c r="L84" s="73" t="str">
        <f>K5</f>
        <v>635230070</v>
      </c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4"/>
      <c r="BE84" s="4"/>
    </row>
    <row r="85" s="5" customFormat="1" ht="36.96" customHeight="1">
      <c r="A85" s="5"/>
      <c r="B85" s="75"/>
      <c r="C85" s="76" t="s">
        <v>16</v>
      </c>
      <c r="D85" s="77"/>
      <c r="E85" s="77"/>
      <c r="F85" s="77"/>
      <c r="G85" s="77"/>
      <c r="H85" s="77"/>
      <c r="I85" s="77"/>
      <c r="J85" s="77"/>
      <c r="K85" s="77"/>
      <c r="L85" s="78" t="str">
        <f>K6</f>
        <v>Cyklická obnova trati v úseku Vsetín – Horní Lideč</v>
      </c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9"/>
      <c r="BE85" s="5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6"/>
      <c r="BE86" s="40"/>
    </row>
    <row r="87" s="2" customFormat="1" ht="12" customHeight="1">
      <c r="A87" s="40"/>
      <c r="B87" s="41"/>
      <c r="C87" s="34" t="s">
        <v>20</v>
      </c>
      <c r="D87" s="42"/>
      <c r="E87" s="42"/>
      <c r="F87" s="42"/>
      <c r="G87" s="42"/>
      <c r="H87" s="42"/>
      <c r="I87" s="42"/>
      <c r="J87" s="42"/>
      <c r="K87" s="42"/>
      <c r="L87" s="80" t="str">
        <f>IF(K8="","",K8)</f>
        <v>Vsetín - Horní Lideč</v>
      </c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34" t="s">
        <v>22</v>
      </c>
      <c r="AJ87" s="42"/>
      <c r="AK87" s="42"/>
      <c r="AL87" s="42"/>
      <c r="AM87" s="81" t="str">
        <f>IF(AN8= "","",AN8)</f>
        <v>20. 11. 2025</v>
      </c>
      <c r="AN87" s="81"/>
      <c r="AO87" s="42"/>
      <c r="AP87" s="42"/>
      <c r="AQ87" s="42"/>
      <c r="AR87" s="46"/>
      <c r="B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6"/>
      <c r="BE88" s="40"/>
    </row>
    <row r="89" s="2" customFormat="1" ht="15.15" customHeight="1">
      <c r="A89" s="40"/>
      <c r="B89" s="41"/>
      <c r="C89" s="34" t="s">
        <v>24</v>
      </c>
      <c r="D89" s="42"/>
      <c r="E89" s="42"/>
      <c r="F89" s="42"/>
      <c r="G89" s="42"/>
      <c r="H89" s="42"/>
      <c r="I89" s="42"/>
      <c r="J89" s="42"/>
      <c r="K89" s="42"/>
      <c r="L89" s="73" t="str">
        <f>IF(E11= "","",E11)</f>
        <v>Správa železnic s.o.</v>
      </c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34" t="s">
        <v>32</v>
      </c>
      <c r="AJ89" s="42"/>
      <c r="AK89" s="42"/>
      <c r="AL89" s="42"/>
      <c r="AM89" s="82" t="str">
        <f>IF(E17="","",E17)</f>
        <v xml:space="preserve"> </v>
      </c>
      <c r="AN89" s="73"/>
      <c r="AO89" s="73"/>
      <c r="AP89" s="73"/>
      <c r="AQ89" s="42"/>
      <c r="AR89" s="46"/>
      <c r="AS89" s="83" t="s">
        <v>57</v>
      </c>
      <c r="AT89" s="84"/>
      <c r="AU89" s="85"/>
      <c r="AV89" s="85"/>
      <c r="AW89" s="85"/>
      <c r="AX89" s="85"/>
      <c r="AY89" s="85"/>
      <c r="AZ89" s="85"/>
      <c r="BA89" s="85"/>
      <c r="BB89" s="85"/>
      <c r="BC89" s="85"/>
      <c r="BD89" s="86"/>
      <c r="BE89" s="40"/>
    </row>
    <row r="90" s="2" customFormat="1" ht="15.15" customHeight="1">
      <c r="A90" s="40"/>
      <c r="B90" s="41"/>
      <c r="C90" s="34" t="s">
        <v>30</v>
      </c>
      <c r="D90" s="42"/>
      <c r="E90" s="42"/>
      <c r="F90" s="42"/>
      <c r="G90" s="42"/>
      <c r="H90" s="42"/>
      <c r="I90" s="42"/>
      <c r="J90" s="42"/>
      <c r="K90" s="42"/>
      <c r="L90" s="73" t="str">
        <f>IF(E14= "Vyplň údaj","",E14)</f>
        <v/>
      </c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34" t="s">
        <v>35</v>
      </c>
      <c r="AJ90" s="42"/>
      <c r="AK90" s="42"/>
      <c r="AL90" s="42"/>
      <c r="AM90" s="82" t="str">
        <f>IF(E20="","",E20)</f>
        <v>Správa železnic s.o.</v>
      </c>
      <c r="AN90" s="73"/>
      <c r="AO90" s="73"/>
      <c r="AP90" s="73"/>
      <c r="AQ90" s="42"/>
      <c r="AR90" s="46"/>
      <c r="AS90" s="87"/>
      <c r="AT90" s="88"/>
      <c r="AU90" s="89"/>
      <c r="AV90" s="89"/>
      <c r="AW90" s="89"/>
      <c r="AX90" s="89"/>
      <c r="AY90" s="89"/>
      <c r="AZ90" s="89"/>
      <c r="BA90" s="89"/>
      <c r="BB90" s="89"/>
      <c r="BC90" s="89"/>
      <c r="BD90" s="90"/>
      <c r="BE90" s="40"/>
    </row>
    <row r="91" s="2" customFormat="1" ht="10.8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6"/>
      <c r="AS91" s="91"/>
      <c r="AT91" s="92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40"/>
    </row>
    <row r="92" s="2" customFormat="1" ht="29.28" customHeight="1">
      <c r="A92" s="40"/>
      <c r="B92" s="41"/>
      <c r="C92" s="95" t="s">
        <v>58</v>
      </c>
      <c r="D92" s="96"/>
      <c r="E92" s="96"/>
      <c r="F92" s="96"/>
      <c r="G92" s="96"/>
      <c r="H92" s="97"/>
      <c r="I92" s="98" t="s">
        <v>59</v>
      </c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9" t="s">
        <v>60</v>
      </c>
      <c r="AH92" s="96"/>
      <c r="AI92" s="96"/>
      <c r="AJ92" s="96"/>
      <c r="AK92" s="96"/>
      <c r="AL92" s="96"/>
      <c r="AM92" s="96"/>
      <c r="AN92" s="98" t="s">
        <v>61</v>
      </c>
      <c r="AO92" s="96"/>
      <c r="AP92" s="100"/>
      <c r="AQ92" s="101" t="s">
        <v>62</v>
      </c>
      <c r="AR92" s="46"/>
      <c r="AS92" s="102" t="s">
        <v>63</v>
      </c>
      <c r="AT92" s="103" t="s">
        <v>64</v>
      </c>
      <c r="AU92" s="103" t="s">
        <v>65</v>
      </c>
      <c r="AV92" s="103" t="s">
        <v>66</v>
      </c>
      <c r="AW92" s="103" t="s">
        <v>67</v>
      </c>
      <c r="AX92" s="103" t="s">
        <v>68</v>
      </c>
      <c r="AY92" s="103" t="s">
        <v>69</v>
      </c>
      <c r="AZ92" s="103" t="s">
        <v>70</v>
      </c>
      <c r="BA92" s="103" t="s">
        <v>71</v>
      </c>
      <c r="BB92" s="103" t="s">
        <v>72</v>
      </c>
      <c r="BC92" s="103" t="s">
        <v>73</v>
      </c>
      <c r="BD92" s="104" t="s">
        <v>74</v>
      </c>
      <c r="BE92" s="40"/>
    </row>
    <row r="93" s="2" customFormat="1" ht="10.8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6"/>
      <c r="AS93" s="105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7"/>
      <c r="BE93" s="40"/>
    </row>
    <row r="94" s="6" customFormat="1" ht="32.4" customHeight="1">
      <c r="A94" s="6"/>
      <c r="B94" s="108"/>
      <c r="C94" s="109" t="s">
        <v>75</v>
      </c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1">
        <f>ROUND(SUM(AG95:AG124),2)</f>
        <v>0</v>
      </c>
      <c r="AH94" s="111"/>
      <c r="AI94" s="111"/>
      <c r="AJ94" s="111"/>
      <c r="AK94" s="111"/>
      <c r="AL94" s="111"/>
      <c r="AM94" s="111"/>
      <c r="AN94" s="112">
        <f>SUM(AG94,AT94)</f>
        <v>0</v>
      </c>
      <c r="AO94" s="112"/>
      <c r="AP94" s="112"/>
      <c r="AQ94" s="113" t="s">
        <v>1</v>
      </c>
      <c r="AR94" s="114"/>
      <c r="AS94" s="115">
        <f>ROUND(SUM(AS95:AS124),2)</f>
        <v>0</v>
      </c>
      <c r="AT94" s="116">
        <f>ROUND(SUM(AV94:AW94),2)</f>
        <v>0</v>
      </c>
      <c r="AU94" s="117">
        <f>ROUND(SUM(AU95:AU124),5)</f>
        <v>0</v>
      </c>
      <c r="AV94" s="116">
        <f>ROUND(AZ94*L29,2)</f>
        <v>0</v>
      </c>
      <c r="AW94" s="116">
        <f>ROUND(BA94*L30,2)</f>
        <v>0</v>
      </c>
      <c r="AX94" s="116">
        <f>ROUND(BB94*L29,2)</f>
        <v>0</v>
      </c>
      <c r="AY94" s="116">
        <f>ROUND(BC94*L30,2)</f>
        <v>0</v>
      </c>
      <c r="AZ94" s="116">
        <f>ROUND(SUM(AZ95:AZ124),2)</f>
        <v>0</v>
      </c>
      <c r="BA94" s="116">
        <f>ROUND(SUM(BA95:BA124),2)</f>
        <v>0</v>
      </c>
      <c r="BB94" s="116">
        <f>ROUND(SUM(BB95:BB124),2)</f>
        <v>0</v>
      </c>
      <c r="BC94" s="116">
        <f>ROUND(SUM(BC95:BC124),2)</f>
        <v>0</v>
      </c>
      <c r="BD94" s="118">
        <f>ROUND(SUM(BD95:BD124),2)</f>
        <v>0</v>
      </c>
      <c r="BE94" s="6"/>
      <c r="BS94" s="119" t="s">
        <v>76</v>
      </c>
      <c r="BT94" s="119" t="s">
        <v>77</v>
      </c>
      <c r="BU94" s="120" t="s">
        <v>78</v>
      </c>
      <c r="BV94" s="119" t="s">
        <v>79</v>
      </c>
      <c r="BW94" s="119" t="s">
        <v>5</v>
      </c>
      <c r="BX94" s="119" t="s">
        <v>80</v>
      </c>
      <c r="CL94" s="119" t="s">
        <v>1</v>
      </c>
    </row>
    <row r="95" s="7" customFormat="1" ht="24.75" customHeight="1">
      <c r="A95" s="121" t="s">
        <v>81</v>
      </c>
      <c r="B95" s="122"/>
      <c r="C95" s="123"/>
      <c r="D95" s="124" t="s">
        <v>82</v>
      </c>
      <c r="E95" s="124"/>
      <c r="F95" s="124"/>
      <c r="G95" s="124"/>
      <c r="H95" s="124"/>
      <c r="I95" s="125"/>
      <c r="J95" s="124" t="s">
        <v>83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'SO111.11.01 - Horní Lideč...'!J30</f>
        <v>0</v>
      </c>
      <c r="AH95" s="125"/>
      <c r="AI95" s="125"/>
      <c r="AJ95" s="125"/>
      <c r="AK95" s="125"/>
      <c r="AL95" s="125"/>
      <c r="AM95" s="125"/>
      <c r="AN95" s="126">
        <f>SUM(AG95,AT95)</f>
        <v>0</v>
      </c>
      <c r="AO95" s="125"/>
      <c r="AP95" s="125"/>
      <c r="AQ95" s="127" t="s">
        <v>84</v>
      </c>
      <c r="AR95" s="128"/>
      <c r="AS95" s="129">
        <v>0</v>
      </c>
      <c r="AT95" s="130">
        <f>ROUND(SUM(AV95:AW95),2)</f>
        <v>0</v>
      </c>
      <c r="AU95" s="131">
        <f>'SO111.11.01 - Horní Lideč...'!P120</f>
        <v>0</v>
      </c>
      <c r="AV95" s="130">
        <f>'SO111.11.01 - Horní Lideč...'!J33</f>
        <v>0</v>
      </c>
      <c r="AW95" s="130">
        <f>'SO111.11.01 - Horní Lideč...'!J34</f>
        <v>0</v>
      </c>
      <c r="AX95" s="130">
        <f>'SO111.11.01 - Horní Lideč...'!J35</f>
        <v>0</v>
      </c>
      <c r="AY95" s="130">
        <f>'SO111.11.01 - Horní Lideč...'!J36</f>
        <v>0</v>
      </c>
      <c r="AZ95" s="130">
        <f>'SO111.11.01 - Horní Lideč...'!F33</f>
        <v>0</v>
      </c>
      <c r="BA95" s="130">
        <f>'SO111.11.01 - Horní Lideč...'!F34</f>
        <v>0</v>
      </c>
      <c r="BB95" s="130">
        <f>'SO111.11.01 - Horní Lideč...'!F35</f>
        <v>0</v>
      </c>
      <c r="BC95" s="130">
        <f>'SO111.11.01 - Horní Lideč...'!F36</f>
        <v>0</v>
      </c>
      <c r="BD95" s="132">
        <f>'SO111.11.01 - Horní Lideč...'!F37</f>
        <v>0</v>
      </c>
      <c r="BE95" s="7"/>
      <c r="BT95" s="133" t="s">
        <v>85</v>
      </c>
      <c r="BV95" s="133" t="s">
        <v>79</v>
      </c>
      <c r="BW95" s="133" t="s">
        <v>86</v>
      </c>
      <c r="BX95" s="133" t="s">
        <v>5</v>
      </c>
      <c r="CL95" s="133" t="s">
        <v>1</v>
      </c>
      <c r="CM95" s="133" t="s">
        <v>87</v>
      </c>
    </row>
    <row r="96" s="7" customFormat="1" ht="37.5" customHeight="1">
      <c r="A96" s="121" t="s">
        <v>81</v>
      </c>
      <c r="B96" s="122"/>
      <c r="C96" s="123"/>
      <c r="D96" s="124" t="s">
        <v>88</v>
      </c>
      <c r="E96" s="124"/>
      <c r="F96" s="124"/>
      <c r="G96" s="124"/>
      <c r="H96" s="124"/>
      <c r="I96" s="125"/>
      <c r="J96" s="124" t="s">
        <v>83</v>
      </c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6">
        <f>'SO111.11.01 (ÚRS) - Horní...'!J30</f>
        <v>0</v>
      </c>
      <c r="AH96" s="125"/>
      <c r="AI96" s="125"/>
      <c r="AJ96" s="125"/>
      <c r="AK96" s="125"/>
      <c r="AL96" s="125"/>
      <c r="AM96" s="125"/>
      <c r="AN96" s="126">
        <f>SUM(AG96,AT96)</f>
        <v>0</v>
      </c>
      <c r="AO96" s="125"/>
      <c r="AP96" s="125"/>
      <c r="AQ96" s="127" t="s">
        <v>84</v>
      </c>
      <c r="AR96" s="128"/>
      <c r="AS96" s="129">
        <v>0</v>
      </c>
      <c r="AT96" s="130">
        <f>ROUND(SUM(AV96:AW96),2)</f>
        <v>0</v>
      </c>
      <c r="AU96" s="131">
        <f>'SO111.11.01 (ÚRS) - Horní...'!P125</f>
        <v>0</v>
      </c>
      <c r="AV96" s="130">
        <f>'SO111.11.01 (ÚRS) - Horní...'!J33</f>
        <v>0</v>
      </c>
      <c r="AW96" s="130">
        <f>'SO111.11.01 (ÚRS) - Horní...'!J34</f>
        <v>0</v>
      </c>
      <c r="AX96" s="130">
        <f>'SO111.11.01 (ÚRS) - Horní...'!J35</f>
        <v>0</v>
      </c>
      <c r="AY96" s="130">
        <f>'SO111.11.01 (ÚRS) - Horní...'!J36</f>
        <v>0</v>
      </c>
      <c r="AZ96" s="130">
        <f>'SO111.11.01 (ÚRS) - Horní...'!F33</f>
        <v>0</v>
      </c>
      <c r="BA96" s="130">
        <f>'SO111.11.01 (ÚRS) - Horní...'!F34</f>
        <v>0</v>
      </c>
      <c r="BB96" s="130">
        <f>'SO111.11.01 (ÚRS) - Horní...'!F35</f>
        <v>0</v>
      </c>
      <c r="BC96" s="130">
        <f>'SO111.11.01 (ÚRS) - Horní...'!F36</f>
        <v>0</v>
      </c>
      <c r="BD96" s="132">
        <f>'SO111.11.01 (ÚRS) - Horní...'!F37</f>
        <v>0</v>
      </c>
      <c r="BE96" s="7"/>
      <c r="BT96" s="133" t="s">
        <v>85</v>
      </c>
      <c r="BV96" s="133" t="s">
        <v>79</v>
      </c>
      <c r="BW96" s="133" t="s">
        <v>89</v>
      </c>
      <c r="BX96" s="133" t="s">
        <v>5</v>
      </c>
      <c r="CL96" s="133" t="s">
        <v>1</v>
      </c>
      <c r="CM96" s="133" t="s">
        <v>87</v>
      </c>
    </row>
    <row r="97" s="7" customFormat="1" ht="24.75" customHeight="1">
      <c r="A97" s="121" t="s">
        <v>81</v>
      </c>
      <c r="B97" s="122"/>
      <c r="C97" s="123"/>
      <c r="D97" s="124" t="s">
        <v>90</v>
      </c>
      <c r="E97" s="124"/>
      <c r="F97" s="124"/>
      <c r="G97" s="124"/>
      <c r="H97" s="124"/>
      <c r="I97" s="125"/>
      <c r="J97" s="124" t="s">
        <v>91</v>
      </c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6">
        <f>'SO112.11.01 - Horní Lideč...'!J30</f>
        <v>0</v>
      </c>
      <c r="AH97" s="125"/>
      <c r="AI97" s="125"/>
      <c r="AJ97" s="125"/>
      <c r="AK97" s="125"/>
      <c r="AL97" s="125"/>
      <c r="AM97" s="125"/>
      <c r="AN97" s="126">
        <f>SUM(AG97,AT97)</f>
        <v>0</v>
      </c>
      <c r="AO97" s="125"/>
      <c r="AP97" s="125"/>
      <c r="AQ97" s="127" t="s">
        <v>84</v>
      </c>
      <c r="AR97" s="128"/>
      <c r="AS97" s="129">
        <v>0</v>
      </c>
      <c r="AT97" s="130">
        <f>ROUND(SUM(AV97:AW97),2)</f>
        <v>0</v>
      </c>
      <c r="AU97" s="131">
        <f>'SO112.11.01 - Horní Lideč...'!P120</f>
        <v>0</v>
      </c>
      <c r="AV97" s="130">
        <f>'SO112.11.01 - Horní Lideč...'!J33</f>
        <v>0</v>
      </c>
      <c r="AW97" s="130">
        <f>'SO112.11.01 - Horní Lideč...'!J34</f>
        <v>0</v>
      </c>
      <c r="AX97" s="130">
        <f>'SO112.11.01 - Horní Lideč...'!J35</f>
        <v>0</v>
      </c>
      <c r="AY97" s="130">
        <f>'SO112.11.01 - Horní Lideč...'!J36</f>
        <v>0</v>
      </c>
      <c r="AZ97" s="130">
        <f>'SO112.11.01 - Horní Lideč...'!F33</f>
        <v>0</v>
      </c>
      <c r="BA97" s="130">
        <f>'SO112.11.01 - Horní Lideč...'!F34</f>
        <v>0</v>
      </c>
      <c r="BB97" s="130">
        <f>'SO112.11.01 - Horní Lideč...'!F35</f>
        <v>0</v>
      </c>
      <c r="BC97" s="130">
        <f>'SO112.11.01 - Horní Lideč...'!F36</f>
        <v>0</v>
      </c>
      <c r="BD97" s="132">
        <f>'SO112.11.01 - Horní Lideč...'!F37</f>
        <v>0</v>
      </c>
      <c r="BE97" s="7"/>
      <c r="BT97" s="133" t="s">
        <v>85</v>
      </c>
      <c r="BV97" s="133" t="s">
        <v>79</v>
      </c>
      <c r="BW97" s="133" t="s">
        <v>92</v>
      </c>
      <c r="BX97" s="133" t="s">
        <v>5</v>
      </c>
      <c r="CL97" s="133" t="s">
        <v>1</v>
      </c>
      <c r="CM97" s="133" t="s">
        <v>87</v>
      </c>
    </row>
    <row r="98" s="7" customFormat="1" ht="24.75" customHeight="1">
      <c r="A98" s="121" t="s">
        <v>81</v>
      </c>
      <c r="B98" s="122"/>
      <c r="C98" s="123"/>
      <c r="D98" s="124" t="s">
        <v>93</v>
      </c>
      <c r="E98" s="124"/>
      <c r="F98" s="124"/>
      <c r="G98" s="124"/>
      <c r="H98" s="124"/>
      <c r="I98" s="125"/>
      <c r="J98" s="124" t="s">
        <v>94</v>
      </c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6">
        <f>'SO111.12.01 - ŽST Valašsk...'!J30</f>
        <v>0</v>
      </c>
      <c r="AH98" s="125"/>
      <c r="AI98" s="125"/>
      <c r="AJ98" s="125"/>
      <c r="AK98" s="125"/>
      <c r="AL98" s="125"/>
      <c r="AM98" s="125"/>
      <c r="AN98" s="126">
        <f>SUM(AG98,AT98)</f>
        <v>0</v>
      </c>
      <c r="AO98" s="125"/>
      <c r="AP98" s="125"/>
      <c r="AQ98" s="127" t="s">
        <v>84</v>
      </c>
      <c r="AR98" s="128"/>
      <c r="AS98" s="129">
        <v>0</v>
      </c>
      <c r="AT98" s="130">
        <f>ROUND(SUM(AV98:AW98),2)</f>
        <v>0</v>
      </c>
      <c r="AU98" s="131">
        <f>'SO111.12.01 - ŽST Valašsk...'!P120</f>
        <v>0</v>
      </c>
      <c r="AV98" s="130">
        <f>'SO111.12.01 - ŽST Valašsk...'!J33</f>
        <v>0</v>
      </c>
      <c r="AW98" s="130">
        <f>'SO111.12.01 - ŽST Valašsk...'!J34</f>
        <v>0</v>
      </c>
      <c r="AX98" s="130">
        <f>'SO111.12.01 - ŽST Valašsk...'!J35</f>
        <v>0</v>
      </c>
      <c r="AY98" s="130">
        <f>'SO111.12.01 - ŽST Valašsk...'!J36</f>
        <v>0</v>
      </c>
      <c r="AZ98" s="130">
        <f>'SO111.12.01 - ŽST Valašsk...'!F33</f>
        <v>0</v>
      </c>
      <c r="BA98" s="130">
        <f>'SO111.12.01 - ŽST Valašsk...'!F34</f>
        <v>0</v>
      </c>
      <c r="BB98" s="130">
        <f>'SO111.12.01 - ŽST Valašsk...'!F35</f>
        <v>0</v>
      </c>
      <c r="BC98" s="130">
        <f>'SO111.12.01 - ŽST Valašsk...'!F36</f>
        <v>0</v>
      </c>
      <c r="BD98" s="132">
        <f>'SO111.12.01 - ŽST Valašsk...'!F37</f>
        <v>0</v>
      </c>
      <c r="BE98" s="7"/>
      <c r="BT98" s="133" t="s">
        <v>85</v>
      </c>
      <c r="BV98" s="133" t="s">
        <v>79</v>
      </c>
      <c r="BW98" s="133" t="s">
        <v>95</v>
      </c>
      <c r="BX98" s="133" t="s">
        <v>5</v>
      </c>
      <c r="CL98" s="133" t="s">
        <v>1</v>
      </c>
      <c r="CM98" s="133" t="s">
        <v>87</v>
      </c>
    </row>
    <row r="99" s="7" customFormat="1" ht="24.75" customHeight="1">
      <c r="A99" s="121" t="s">
        <v>81</v>
      </c>
      <c r="B99" s="122"/>
      <c r="C99" s="123"/>
      <c r="D99" s="124" t="s">
        <v>96</v>
      </c>
      <c r="E99" s="124"/>
      <c r="F99" s="124"/>
      <c r="G99" s="124"/>
      <c r="H99" s="124"/>
      <c r="I99" s="125"/>
      <c r="J99" s="124" t="s">
        <v>97</v>
      </c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6">
        <f>'SO112.12.01 - ŽST Valašsk...'!J30</f>
        <v>0</v>
      </c>
      <c r="AH99" s="125"/>
      <c r="AI99" s="125"/>
      <c r="AJ99" s="125"/>
      <c r="AK99" s="125"/>
      <c r="AL99" s="125"/>
      <c r="AM99" s="125"/>
      <c r="AN99" s="126">
        <f>SUM(AG99,AT99)</f>
        <v>0</v>
      </c>
      <c r="AO99" s="125"/>
      <c r="AP99" s="125"/>
      <c r="AQ99" s="127" t="s">
        <v>84</v>
      </c>
      <c r="AR99" s="128"/>
      <c r="AS99" s="129">
        <v>0</v>
      </c>
      <c r="AT99" s="130">
        <f>ROUND(SUM(AV99:AW99),2)</f>
        <v>0</v>
      </c>
      <c r="AU99" s="131">
        <f>'SO112.12.01 - ŽST Valašsk...'!P120</f>
        <v>0</v>
      </c>
      <c r="AV99" s="130">
        <f>'SO112.12.01 - ŽST Valašsk...'!J33</f>
        <v>0</v>
      </c>
      <c r="AW99" s="130">
        <f>'SO112.12.01 - ŽST Valašsk...'!J34</f>
        <v>0</v>
      </c>
      <c r="AX99" s="130">
        <f>'SO112.12.01 - ŽST Valašsk...'!J35</f>
        <v>0</v>
      </c>
      <c r="AY99" s="130">
        <f>'SO112.12.01 - ŽST Valašsk...'!J36</f>
        <v>0</v>
      </c>
      <c r="AZ99" s="130">
        <f>'SO112.12.01 - ŽST Valašsk...'!F33</f>
        <v>0</v>
      </c>
      <c r="BA99" s="130">
        <f>'SO112.12.01 - ŽST Valašsk...'!F34</f>
        <v>0</v>
      </c>
      <c r="BB99" s="130">
        <f>'SO112.12.01 - ŽST Valašsk...'!F35</f>
        <v>0</v>
      </c>
      <c r="BC99" s="130">
        <f>'SO112.12.01 - ŽST Valašsk...'!F36</f>
        <v>0</v>
      </c>
      <c r="BD99" s="132">
        <f>'SO112.12.01 - ŽST Valašsk...'!F37</f>
        <v>0</v>
      </c>
      <c r="BE99" s="7"/>
      <c r="BT99" s="133" t="s">
        <v>85</v>
      </c>
      <c r="BV99" s="133" t="s">
        <v>79</v>
      </c>
      <c r="BW99" s="133" t="s">
        <v>98</v>
      </c>
      <c r="BX99" s="133" t="s">
        <v>5</v>
      </c>
      <c r="CL99" s="133" t="s">
        <v>1</v>
      </c>
      <c r="CM99" s="133" t="s">
        <v>87</v>
      </c>
    </row>
    <row r="100" s="7" customFormat="1" ht="24.75" customHeight="1">
      <c r="A100" s="121" t="s">
        <v>81</v>
      </c>
      <c r="B100" s="122"/>
      <c r="C100" s="123"/>
      <c r="D100" s="124" t="s">
        <v>99</v>
      </c>
      <c r="E100" s="124"/>
      <c r="F100" s="124"/>
      <c r="G100" s="124"/>
      <c r="H100" s="124"/>
      <c r="I100" s="125"/>
      <c r="J100" s="124" t="s">
        <v>100</v>
      </c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6">
        <f>'SO111.13.01 - Valašská Po...'!J30</f>
        <v>0</v>
      </c>
      <c r="AH100" s="125"/>
      <c r="AI100" s="125"/>
      <c r="AJ100" s="125"/>
      <c r="AK100" s="125"/>
      <c r="AL100" s="125"/>
      <c r="AM100" s="125"/>
      <c r="AN100" s="126">
        <f>SUM(AG100,AT100)</f>
        <v>0</v>
      </c>
      <c r="AO100" s="125"/>
      <c r="AP100" s="125"/>
      <c r="AQ100" s="127" t="s">
        <v>84</v>
      </c>
      <c r="AR100" s="128"/>
      <c r="AS100" s="129">
        <v>0</v>
      </c>
      <c r="AT100" s="130">
        <f>ROUND(SUM(AV100:AW100),2)</f>
        <v>0</v>
      </c>
      <c r="AU100" s="131">
        <f>'SO111.13.01 - Valašská Po...'!P120</f>
        <v>0</v>
      </c>
      <c r="AV100" s="130">
        <f>'SO111.13.01 - Valašská Po...'!J33</f>
        <v>0</v>
      </c>
      <c r="AW100" s="130">
        <f>'SO111.13.01 - Valašská Po...'!J34</f>
        <v>0</v>
      </c>
      <c r="AX100" s="130">
        <f>'SO111.13.01 - Valašská Po...'!J35</f>
        <v>0</v>
      </c>
      <c r="AY100" s="130">
        <f>'SO111.13.01 - Valašská Po...'!J36</f>
        <v>0</v>
      </c>
      <c r="AZ100" s="130">
        <f>'SO111.13.01 - Valašská Po...'!F33</f>
        <v>0</v>
      </c>
      <c r="BA100" s="130">
        <f>'SO111.13.01 - Valašská Po...'!F34</f>
        <v>0</v>
      </c>
      <c r="BB100" s="130">
        <f>'SO111.13.01 - Valašská Po...'!F35</f>
        <v>0</v>
      </c>
      <c r="BC100" s="130">
        <f>'SO111.13.01 - Valašská Po...'!F36</f>
        <v>0</v>
      </c>
      <c r="BD100" s="132">
        <f>'SO111.13.01 - Valašská Po...'!F37</f>
        <v>0</v>
      </c>
      <c r="BE100" s="7"/>
      <c r="BT100" s="133" t="s">
        <v>85</v>
      </c>
      <c r="BV100" s="133" t="s">
        <v>79</v>
      </c>
      <c r="BW100" s="133" t="s">
        <v>101</v>
      </c>
      <c r="BX100" s="133" t="s">
        <v>5</v>
      </c>
      <c r="CL100" s="133" t="s">
        <v>1</v>
      </c>
      <c r="CM100" s="133" t="s">
        <v>87</v>
      </c>
    </row>
    <row r="101" s="7" customFormat="1" ht="24.75" customHeight="1">
      <c r="A101" s="121" t="s">
        <v>81</v>
      </c>
      <c r="B101" s="122"/>
      <c r="C101" s="123"/>
      <c r="D101" s="124" t="s">
        <v>102</v>
      </c>
      <c r="E101" s="124"/>
      <c r="F101" s="124"/>
      <c r="G101" s="124"/>
      <c r="H101" s="124"/>
      <c r="I101" s="125"/>
      <c r="J101" s="124" t="s">
        <v>103</v>
      </c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6">
        <f>'SO112.13.01 - Valašská Po...'!J30</f>
        <v>0</v>
      </c>
      <c r="AH101" s="125"/>
      <c r="AI101" s="125"/>
      <c r="AJ101" s="125"/>
      <c r="AK101" s="125"/>
      <c r="AL101" s="125"/>
      <c r="AM101" s="125"/>
      <c r="AN101" s="126">
        <f>SUM(AG101,AT101)</f>
        <v>0</v>
      </c>
      <c r="AO101" s="125"/>
      <c r="AP101" s="125"/>
      <c r="AQ101" s="127" t="s">
        <v>84</v>
      </c>
      <c r="AR101" s="128"/>
      <c r="AS101" s="129">
        <v>0</v>
      </c>
      <c r="AT101" s="130">
        <f>ROUND(SUM(AV101:AW101),2)</f>
        <v>0</v>
      </c>
      <c r="AU101" s="131">
        <f>'SO112.13.01 - Valašská Po...'!P120</f>
        <v>0</v>
      </c>
      <c r="AV101" s="130">
        <f>'SO112.13.01 - Valašská Po...'!J33</f>
        <v>0</v>
      </c>
      <c r="AW101" s="130">
        <f>'SO112.13.01 - Valašská Po...'!J34</f>
        <v>0</v>
      </c>
      <c r="AX101" s="130">
        <f>'SO112.13.01 - Valašská Po...'!J35</f>
        <v>0</v>
      </c>
      <c r="AY101" s="130">
        <f>'SO112.13.01 - Valašská Po...'!J36</f>
        <v>0</v>
      </c>
      <c r="AZ101" s="130">
        <f>'SO112.13.01 - Valašská Po...'!F33</f>
        <v>0</v>
      </c>
      <c r="BA101" s="130">
        <f>'SO112.13.01 - Valašská Po...'!F34</f>
        <v>0</v>
      </c>
      <c r="BB101" s="130">
        <f>'SO112.13.01 - Valašská Po...'!F35</f>
        <v>0</v>
      </c>
      <c r="BC101" s="130">
        <f>'SO112.13.01 - Valašská Po...'!F36</f>
        <v>0</v>
      </c>
      <c r="BD101" s="132">
        <f>'SO112.13.01 - Valašská Po...'!F37</f>
        <v>0</v>
      </c>
      <c r="BE101" s="7"/>
      <c r="BT101" s="133" t="s">
        <v>85</v>
      </c>
      <c r="BV101" s="133" t="s">
        <v>79</v>
      </c>
      <c r="BW101" s="133" t="s">
        <v>104</v>
      </c>
      <c r="BX101" s="133" t="s">
        <v>5</v>
      </c>
      <c r="CL101" s="133" t="s">
        <v>1</v>
      </c>
      <c r="CM101" s="133" t="s">
        <v>87</v>
      </c>
    </row>
    <row r="102" s="7" customFormat="1" ht="24.75" customHeight="1">
      <c r="A102" s="121" t="s">
        <v>81</v>
      </c>
      <c r="B102" s="122"/>
      <c r="C102" s="123"/>
      <c r="D102" s="124" t="s">
        <v>105</v>
      </c>
      <c r="E102" s="124"/>
      <c r="F102" s="124"/>
      <c r="G102" s="124"/>
      <c r="H102" s="124"/>
      <c r="I102" s="125"/>
      <c r="J102" s="124" t="s">
        <v>106</v>
      </c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6">
        <f>'SO115.10.01 - Horní Lideč...'!J30</f>
        <v>0</v>
      </c>
      <c r="AH102" s="125"/>
      <c r="AI102" s="125"/>
      <c r="AJ102" s="125"/>
      <c r="AK102" s="125"/>
      <c r="AL102" s="125"/>
      <c r="AM102" s="125"/>
      <c r="AN102" s="126">
        <f>SUM(AG102,AT102)</f>
        <v>0</v>
      </c>
      <c r="AO102" s="125"/>
      <c r="AP102" s="125"/>
      <c r="AQ102" s="127" t="s">
        <v>84</v>
      </c>
      <c r="AR102" s="128"/>
      <c r="AS102" s="129">
        <v>0</v>
      </c>
      <c r="AT102" s="130">
        <f>ROUND(SUM(AV102:AW102),2)</f>
        <v>0</v>
      </c>
      <c r="AU102" s="131">
        <f>'SO115.10.01 - Horní Lideč...'!P120</f>
        <v>0</v>
      </c>
      <c r="AV102" s="130">
        <f>'SO115.10.01 - Horní Lideč...'!J33</f>
        <v>0</v>
      </c>
      <c r="AW102" s="130">
        <f>'SO115.10.01 - Horní Lideč...'!J34</f>
        <v>0</v>
      </c>
      <c r="AX102" s="130">
        <f>'SO115.10.01 - Horní Lideč...'!J35</f>
        <v>0</v>
      </c>
      <c r="AY102" s="130">
        <f>'SO115.10.01 - Horní Lideč...'!J36</f>
        <v>0</v>
      </c>
      <c r="AZ102" s="130">
        <f>'SO115.10.01 - Horní Lideč...'!F33</f>
        <v>0</v>
      </c>
      <c r="BA102" s="130">
        <f>'SO115.10.01 - Horní Lideč...'!F34</f>
        <v>0</v>
      </c>
      <c r="BB102" s="130">
        <f>'SO115.10.01 - Horní Lideč...'!F35</f>
        <v>0</v>
      </c>
      <c r="BC102" s="130">
        <f>'SO115.10.01 - Horní Lideč...'!F36</f>
        <v>0</v>
      </c>
      <c r="BD102" s="132">
        <f>'SO115.10.01 - Horní Lideč...'!F37</f>
        <v>0</v>
      </c>
      <c r="BE102" s="7"/>
      <c r="BT102" s="133" t="s">
        <v>85</v>
      </c>
      <c r="BV102" s="133" t="s">
        <v>79</v>
      </c>
      <c r="BW102" s="133" t="s">
        <v>107</v>
      </c>
      <c r="BX102" s="133" t="s">
        <v>5</v>
      </c>
      <c r="CL102" s="133" t="s">
        <v>1</v>
      </c>
      <c r="CM102" s="133" t="s">
        <v>87</v>
      </c>
    </row>
    <row r="103" s="7" customFormat="1" ht="24.75" customHeight="1">
      <c r="A103" s="121" t="s">
        <v>81</v>
      </c>
      <c r="B103" s="122"/>
      <c r="C103" s="123"/>
      <c r="D103" s="124" t="s">
        <v>108</v>
      </c>
      <c r="E103" s="124"/>
      <c r="F103" s="124"/>
      <c r="G103" s="124"/>
      <c r="H103" s="124"/>
      <c r="I103" s="125"/>
      <c r="J103" s="124" t="s">
        <v>109</v>
      </c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6">
        <f>'SO121.11.01 - Zast. Lužná...'!J30</f>
        <v>0</v>
      </c>
      <c r="AH103" s="125"/>
      <c r="AI103" s="125"/>
      <c r="AJ103" s="125"/>
      <c r="AK103" s="125"/>
      <c r="AL103" s="125"/>
      <c r="AM103" s="125"/>
      <c r="AN103" s="126">
        <f>SUM(AG103,AT103)</f>
        <v>0</v>
      </c>
      <c r="AO103" s="125"/>
      <c r="AP103" s="125"/>
      <c r="AQ103" s="127" t="s">
        <v>84</v>
      </c>
      <c r="AR103" s="128"/>
      <c r="AS103" s="129">
        <v>0</v>
      </c>
      <c r="AT103" s="130">
        <f>ROUND(SUM(AV103:AW103),2)</f>
        <v>0</v>
      </c>
      <c r="AU103" s="131">
        <f>'SO121.11.01 - Zast. Lužná...'!P120</f>
        <v>0</v>
      </c>
      <c r="AV103" s="130">
        <f>'SO121.11.01 - Zast. Lužná...'!J33</f>
        <v>0</v>
      </c>
      <c r="AW103" s="130">
        <f>'SO121.11.01 - Zast. Lužná...'!J34</f>
        <v>0</v>
      </c>
      <c r="AX103" s="130">
        <f>'SO121.11.01 - Zast. Lužná...'!J35</f>
        <v>0</v>
      </c>
      <c r="AY103" s="130">
        <f>'SO121.11.01 - Zast. Lužná...'!J36</f>
        <v>0</v>
      </c>
      <c r="AZ103" s="130">
        <f>'SO121.11.01 - Zast. Lužná...'!F33</f>
        <v>0</v>
      </c>
      <c r="BA103" s="130">
        <f>'SO121.11.01 - Zast. Lužná...'!F34</f>
        <v>0</v>
      </c>
      <c r="BB103" s="130">
        <f>'SO121.11.01 - Zast. Lužná...'!F35</f>
        <v>0</v>
      </c>
      <c r="BC103" s="130">
        <f>'SO121.11.01 - Zast. Lužná...'!F36</f>
        <v>0</v>
      </c>
      <c r="BD103" s="132">
        <f>'SO121.11.01 - Zast. Lužná...'!F37</f>
        <v>0</v>
      </c>
      <c r="BE103" s="7"/>
      <c r="BT103" s="133" t="s">
        <v>85</v>
      </c>
      <c r="BV103" s="133" t="s">
        <v>79</v>
      </c>
      <c r="BW103" s="133" t="s">
        <v>110</v>
      </c>
      <c r="BX103" s="133" t="s">
        <v>5</v>
      </c>
      <c r="CL103" s="133" t="s">
        <v>1</v>
      </c>
      <c r="CM103" s="133" t="s">
        <v>87</v>
      </c>
    </row>
    <row r="104" s="7" customFormat="1" ht="24.75" customHeight="1">
      <c r="A104" s="121" t="s">
        <v>81</v>
      </c>
      <c r="B104" s="122"/>
      <c r="C104" s="123"/>
      <c r="D104" s="124" t="s">
        <v>111</v>
      </c>
      <c r="E104" s="124"/>
      <c r="F104" s="124"/>
      <c r="G104" s="124"/>
      <c r="H104" s="124"/>
      <c r="I104" s="125"/>
      <c r="J104" s="124" t="s">
        <v>112</v>
      </c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6">
        <f>'SO121.13.01 - Zast. Lesko...'!J30</f>
        <v>0</v>
      </c>
      <c r="AH104" s="125"/>
      <c r="AI104" s="125"/>
      <c r="AJ104" s="125"/>
      <c r="AK104" s="125"/>
      <c r="AL104" s="125"/>
      <c r="AM104" s="125"/>
      <c r="AN104" s="126">
        <f>SUM(AG104,AT104)</f>
        <v>0</v>
      </c>
      <c r="AO104" s="125"/>
      <c r="AP104" s="125"/>
      <c r="AQ104" s="127" t="s">
        <v>84</v>
      </c>
      <c r="AR104" s="128"/>
      <c r="AS104" s="129">
        <v>0</v>
      </c>
      <c r="AT104" s="130">
        <f>ROUND(SUM(AV104:AW104),2)</f>
        <v>0</v>
      </c>
      <c r="AU104" s="131">
        <f>'SO121.13.01 - Zast. Lesko...'!P120</f>
        <v>0</v>
      </c>
      <c r="AV104" s="130">
        <f>'SO121.13.01 - Zast. Lesko...'!J33</f>
        <v>0</v>
      </c>
      <c r="AW104" s="130">
        <f>'SO121.13.01 - Zast. Lesko...'!J34</f>
        <v>0</v>
      </c>
      <c r="AX104" s="130">
        <f>'SO121.13.01 - Zast. Lesko...'!J35</f>
        <v>0</v>
      </c>
      <c r="AY104" s="130">
        <f>'SO121.13.01 - Zast. Lesko...'!J36</f>
        <v>0</v>
      </c>
      <c r="AZ104" s="130">
        <f>'SO121.13.01 - Zast. Lesko...'!F33</f>
        <v>0</v>
      </c>
      <c r="BA104" s="130">
        <f>'SO121.13.01 - Zast. Lesko...'!F34</f>
        <v>0</v>
      </c>
      <c r="BB104" s="130">
        <f>'SO121.13.01 - Zast. Lesko...'!F35</f>
        <v>0</v>
      </c>
      <c r="BC104" s="130">
        <f>'SO121.13.01 - Zast. Lesko...'!F36</f>
        <v>0</v>
      </c>
      <c r="BD104" s="132">
        <f>'SO121.13.01 - Zast. Lesko...'!F37</f>
        <v>0</v>
      </c>
      <c r="BE104" s="7"/>
      <c r="BT104" s="133" t="s">
        <v>85</v>
      </c>
      <c r="BV104" s="133" t="s">
        <v>79</v>
      </c>
      <c r="BW104" s="133" t="s">
        <v>113</v>
      </c>
      <c r="BX104" s="133" t="s">
        <v>5</v>
      </c>
      <c r="CL104" s="133" t="s">
        <v>1</v>
      </c>
      <c r="CM104" s="133" t="s">
        <v>87</v>
      </c>
    </row>
    <row r="105" s="7" customFormat="1" ht="24.75" customHeight="1">
      <c r="A105" s="121" t="s">
        <v>81</v>
      </c>
      <c r="B105" s="122"/>
      <c r="C105" s="123"/>
      <c r="D105" s="124" t="s">
        <v>114</v>
      </c>
      <c r="E105" s="124"/>
      <c r="F105" s="124"/>
      <c r="G105" s="124"/>
      <c r="H105" s="124"/>
      <c r="I105" s="125"/>
      <c r="J105" s="124" t="s">
        <v>115</v>
      </c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6">
        <f>'SO141.11.01 - Horní Lideč...'!J30</f>
        <v>0</v>
      </c>
      <c r="AH105" s="125"/>
      <c r="AI105" s="125"/>
      <c r="AJ105" s="125"/>
      <c r="AK105" s="125"/>
      <c r="AL105" s="125"/>
      <c r="AM105" s="125"/>
      <c r="AN105" s="126">
        <f>SUM(AG105,AT105)</f>
        <v>0</v>
      </c>
      <c r="AO105" s="125"/>
      <c r="AP105" s="125"/>
      <c r="AQ105" s="127" t="s">
        <v>84</v>
      </c>
      <c r="AR105" s="128"/>
      <c r="AS105" s="129">
        <v>0</v>
      </c>
      <c r="AT105" s="130">
        <f>ROUND(SUM(AV105:AW105),2)</f>
        <v>0</v>
      </c>
      <c r="AU105" s="131">
        <f>'SO141.11.01 - Horní Lideč...'!P128</f>
        <v>0</v>
      </c>
      <c r="AV105" s="130">
        <f>'SO141.11.01 - Horní Lideč...'!J33</f>
        <v>0</v>
      </c>
      <c r="AW105" s="130">
        <f>'SO141.11.01 - Horní Lideč...'!J34</f>
        <v>0</v>
      </c>
      <c r="AX105" s="130">
        <f>'SO141.11.01 - Horní Lideč...'!J35</f>
        <v>0</v>
      </c>
      <c r="AY105" s="130">
        <f>'SO141.11.01 - Horní Lideč...'!J36</f>
        <v>0</v>
      </c>
      <c r="AZ105" s="130">
        <f>'SO141.11.01 - Horní Lideč...'!F33</f>
        <v>0</v>
      </c>
      <c r="BA105" s="130">
        <f>'SO141.11.01 - Horní Lideč...'!F34</f>
        <v>0</v>
      </c>
      <c r="BB105" s="130">
        <f>'SO141.11.01 - Horní Lideč...'!F35</f>
        <v>0</v>
      </c>
      <c r="BC105" s="130">
        <f>'SO141.11.01 - Horní Lideč...'!F36</f>
        <v>0</v>
      </c>
      <c r="BD105" s="132">
        <f>'SO141.11.01 - Horní Lideč...'!F37</f>
        <v>0</v>
      </c>
      <c r="BE105" s="7"/>
      <c r="BT105" s="133" t="s">
        <v>85</v>
      </c>
      <c r="BV105" s="133" t="s">
        <v>79</v>
      </c>
      <c r="BW105" s="133" t="s">
        <v>116</v>
      </c>
      <c r="BX105" s="133" t="s">
        <v>5</v>
      </c>
      <c r="CL105" s="133" t="s">
        <v>1</v>
      </c>
      <c r="CM105" s="133" t="s">
        <v>87</v>
      </c>
    </row>
    <row r="106" s="7" customFormat="1" ht="24.75" customHeight="1">
      <c r="A106" s="121" t="s">
        <v>81</v>
      </c>
      <c r="B106" s="122"/>
      <c r="C106" s="123"/>
      <c r="D106" s="124" t="s">
        <v>117</v>
      </c>
      <c r="E106" s="124"/>
      <c r="F106" s="124"/>
      <c r="G106" s="124"/>
      <c r="H106" s="124"/>
      <c r="I106" s="125"/>
      <c r="J106" s="124" t="s">
        <v>118</v>
      </c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6">
        <f>'SO141.11.02 - Horní Lideč...'!J30</f>
        <v>0</v>
      </c>
      <c r="AH106" s="125"/>
      <c r="AI106" s="125"/>
      <c r="AJ106" s="125"/>
      <c r="AK106" s="125"/>
      <c r="AL106" s="125"/>
      <c r="AM106" s="125"/>
      <c r="AN106" s="126">
        <f>SUM(AG106,AT106)</f>
        <v>0</v>
      </c>
      <c r="AO106" s="125"/>
      <c r="AP106" s="125"/>
      <c r="AQ106" s="127" t="s">
        <v>84</v>
      </c>
      <c r="AR106" s="128"/>
      <c r="AS106" s="129">
        <v>0</v>
      </c>
      <c r="AT106" s="130">
        <f>ROUND(SUM(AV106:AW106),2)</f>
        <v>0</v>
      </c>
      <c r="AU106" s="131">
        <f>'SO141.11.02 - Horní Lideč...'!P128</f>
        <v>0</v>
      </c>
      <c r="AV106" s="130">
        <f>'SO141.11.02 - Horní Lideč...'!J33</f>
        <v>0</v>
      </c>
      <c r="AW106" s="130">
        <f>'SO141.11.02 - Horní Lideč...'!J34</f>
        <v>0</v>
      </c>
      <c r="AX106" s="130">
        <f>'SO141.11.02 - Horní Lideč...'!J35</f>
        <v>0</v>
      </c>
      <c r="AY106" s="130">
        <f>'SO141.11.02 - Horní Lideč...'!J36</f>
        <v>0</v>
      </c>
      <c r="AZ106" s="130">
        <f>'SO141.11.02 - Horní Lideč...'!F33</f>
        <v>0</v>
      </c>
      <c r="BA106" s="130">
        <f>'SO141.11.02 - Horní Lideč...'!F34</f>
        <v>0</v>
      </c>
      <c r="BB106" s="130">
        <f>'SO141.11.02 - Horní Lideč...'!F35</f>
        <v>0</v>
      </c>
      <c r="BC106" s="130">
        <f>'SO141.11.02 - Horní Lideč...'!F36</f>
        <v>0</v>
      </c>
      <c r="BD106" s="132">
        <f>'SO141.11.02 - Horní Lideč...'!F37</f>
        <v>0</v>
      </c>
      <c r="BE106" s="7"/>
      <c r="BT106" s="133" t="s">
        <v>85</v>
      </c>
      <c r="BV106" s="133" t="s">
        <v>79</v>
      </c>
      <c r="BW106" s="133" t="s">
        <v>119</v>
      </c>
      <c r="BX106" s="133" t="s">
        <v>5</v>
      </c>
      <c r="CL106" s="133" t="s">
        <v>1</v>
      </c>
      <c r="CM106" s="133" t="s">
        <v>87</v>
      </c>
    </row>
    <row r="107" s="7" customFormat="1" ht="24.75" customHeight="1">
      <c r="A107" s="121" t="s">
        <v>81</v>
      </c>
      <c r="B107" s="122"/>
      <c r="C107" s="123"/>
      <c r="D107" s="124" t="s">
        <v>120</v>
      </c>
      <c r="E107" s="124"/>
      <c r="F107" s="124"/>
      <c r="G107" s="124"/>
      <c r="H107" s="124"/>
      <c r="I107" s="125"/>
      <c r="J107" s="124" t="s">
        <v>121</v>
      </c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6">
        <f>'SO141.11.03 - Horní Lideč...'!J30</f>
        <v>0</v>
      </c>
      <c r="AH107" s="125"/>
      <c r="AI107" s="125"/>
      <c r="AJ107" s="125"/>
      <c r="AK107" s="125"/>
      <c r="AL107" s="125"/>
      <c r="AM107" s="125"/>
      <c r="AN107" s="126">
        <f>SUM(AG107,AT107)</f>
        <v>0</v>
      </c>
      <c r="AO107" s="125"/>
      <c r="AP107" s="125"/>
      <c r="AQ107" s="127" t="s">
        <v>84</v>
      </c>
      <c r="AR107" s="128"/>
      <c r="AS107" s="129">
        <v>0</v>
      </c>
      <c r="AT107" s="130">
        <f>ROUND(SUM(AV107:AW107),2)</f>
        <v>0</v>
      </c>
      <c r="AU107" s="131">
        <f>'SO141.11.03 - Horní Lideč...'!P131</f>
        <v>0</v>
      </c>
      <c r="AV107" s="130">
        <f>'SO141.11.03 - Horní Lideč...'!J33</f>
        <v>0</v>
      </c>
      <c r="AW107" s="130">
        <f>'SO141.11.03 - Horní Lideč...'!J34</f>
        <v>0</v>
      </c>
      <c r="AX107" s="130">
        <f>'SO141.11.03 - Horní Lideč...'!J35</f>
        <v>0</v>
      </c>
      <c r="AY107" s="130">
        <f>'SO141.11.03 - Horní Lideč...'!J36</f>
        <v>0</v>
      </c>
      <c r="AZ107" s="130">
        <f>'SO141.11.03 - Horní Lideč...'!F33</f>
        <v>0</v>
      </c>
      <c r="BA107" s="130">
        <f>'SO141.11.03 - Horní Lideč...'!F34</f>
        <v>0</v>
      </c>
      <c r="BB107" s="130">
        <f>'SO141.11.03 - Horní Lideč...'!F35</f>
        <v>0</v>
      </c>
      <c r="BC107" s="130">
        <f>'SO141.11.03 - Horní Lideč...'!F36</f>
        <v>0</v>
      </c>
      <c r="BD107" s="132">
        <f>'SO141.11.03 - Horní Lideč...'!F37</f>
        <v>0</v>
      </c>
      <c r="BE107" s="7"/>
      <c r="BT107" s="133" t="s">
        <v>85</v>
      </c>
      <c r="BV107" s="133" t="s">
        <v>79</v>
      </c>
      <c r="BW107" s="133" t="s">
        <v>122</v>
      </c>
      <c r="BX107" s="133" t="s">
        <v>5</v>
      </c>
      <c r="CL107" s="133" t="s">
        <v>1</v>
      </c>
      <c r="CM107" s="133" t="s">
        <v>87</v>
      </c>
    </row>
    <row r="108" s="7" customFormat="1" ht="24.75" customHeight="1">
      <c r="A108" s="121" t="s">
        <v>81</v>
      </c>
      <c r="B108" s="122"/>
      <c r="C108" s="123"/>
      <c r="D108" s="124" t="s">
        <v>123</v>
      </c>
      <c r="E108" s="124"/>
      <c r="F108" s="124"/>
      <c r="G108" s="124"/>
      <c r="H108" s="124"/>
      <c r="I108" s="125"/>
      <c r="J108" s="124" t="s">
        <v>124</v>
      </c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6">
        <f>'SO141.13.02 - Valašská Po...'!J30</f>
        <v>0</v>
      </c>
      <c r="AH108" s="125"/>
      <c r="AI108" s="125"/>
      <c r="AJ108" s="125"/>
      <c r="AK108" s="125"/>
      <c r="AL108" s="125"/>
      <c r="AM108" s="125"/>
      <c r="AN108" s="126">
        <f>SUM(AG108,AT108)</f>
        <v>0</v>
      </c>
      <c r="AO108" s="125"/>
      <c r="AP108" s="125"/>
      <c r="AQ108" s="127" t="s">
        <v>84</v>
      </c>
      <c r="AR108" s="128"/>
      <c r="AS108" s="129">
        <v>0</v>
      </c>
      <c r="AT108" s="130">
        <f>ROUND(SUM(AV108:AW108),2)</f>
        <v>0</v>
      </c>
      <c r="AU108" s="131">
        <f>'SO141.13.02 - Valašská Po...'!P131</f>
        <v>0</v>
      </c>
      <c r="AV108" s="130">
        <f>'SO141.13.02 - Valašská Po...'!J33</f>
        <v>0</v>
      </c>
      <c r="AW108" s="130">
        <f>'SO141.13.02 - Valašská Po...'!J34</f>
        <v>0</v>
      </c>
      <c r="AX108" s="130">
        <f>'SO141.13.02 - Valašská Po...'!J35</f>
        <v>0</v>
      </c>
      <c r="AY108" s="130">
        <f>'SO141.13.02 - Valašská Po...'!J36</f>
        <v>0</v>
      </c>
      <c r="AZ108" s="130">
        <f>'SO141.13.02 - Valašská Po...'!F33</f>
        <v>0</v>
      </c>
      <c r="BA108" s="130">
        <f>'SO141.13.02 - Valašská Po...'!F34</f>
        <v>0</v>
      </c>
      <c r="BB108" s="130">
        <f>'SO141.13.02 - Valašská Po...'!F35</f>
        <v>0</v>
      </c>
      <c r="BC108" s="130">
        <f>'SO141.13.02 - Valašská Po...'!F36</f>
        <v>0</v>
      </c>
      <c r="BD108" s="132">
        <f>'SO141.13.02 - Valašská Po...'!F37</f>
        <v>0</v>
      </c>
      <c r="BE108" s="7"/>
      <c r="BT108" s="133" t="s">
        <v>85</v>
      </c>
      <c r="BV108" s="133" t="s">
        <v>79</v>
      </c>
      <c r="BW108" s="133" t="s">
        <v>125</v>
      </c>
      <c r="BX108" s="133" t="s">
        <v>5</v>
      </c>
      <c r="CL108" s="133" t="s">
        <v>1</v>
      </c>
      <c r="CM108" s="133" t="s">
        <v>87</v>
      </c>
    </row>
    <row r="109" s="7" customFormat="1" ht="24.75" customHeight="1">
      <c r="A109" s="121" t="s">
        <v>81</v>
      </c>
      <c r="B109" s="122"/>
      <c r="C109" s="123"/>
      <c r="D109" s="124" t="s">
        <v>126</v>
      </c>
      <c r="E109" s="124"/>
      <c r="F109" s="124"/>
      <c r="G109" s="124"/>
      <c r="H109" s="124"/>
      <c r="I109" s="125"/>
      <c r="J109" s="124" t="s">
        <v>127</v>
      </c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6">
        <f>'SO141.13.03 - Horní Lideč...'!J30</f>
        <v>0</v>
      </c>
      <c r="AH109" s="125"/>
      <c r="AI109" s="125"/>
      <c r="AJ109" s="125"/>
      <c r="AK109" s="125"/>
      <c r="AL109" s="125"/>
      <c r="AM109" s="125"/>
      <c r="AN109" s="126">
        <f>SUM(AG109,AT109)</f>
        <v>0</v>
      </c>
      <c r="AO109" s="125"/>
      <c r="AP109" s="125"/>
      <c r="AQ109" s="127" t="s">
        <v>84</v>
      </c>
      <c r="AR109" s="128"/>
      <c r="AS109" s="129">
        <v>0</v>
      </c>
      <c r="AT109" s="130">
        <f>ROUND(SUM(AV109:AW109),2)</f>
        <v>0</v>
      </c>
      <c r="AU109" s="131">
        <f>'SO141.13.03 - Horní Lideč...'!P131</f>
        <v>0</v>
      </c>
      <c r="AV109" s="130">
        <f>'SO141.13.03 - Horní Lideč...'!J33</f>
        <v>0</v>
      </c>
      <c r="AW109" s="130">
        <f>'SO141.13.03 - Horní Lideč...'!J34</f>
        <v>0</v>
      </c>
      <c r="AX109" s="130">
        <f>'SO141.13.03 - Horní Lideč...'!J35</f>
        <v>0</v>
      </c>
      <c r="AY109" s="130">
        <f>'SO141.13.03 - Horní Lideč...'!J36</f>
        <v>0</v>
      </c>
      <c r="AZ109" s="130">
        <f>'SO141.13.03 - Horní Lideč...'!F33</f>
        <v>0</v>
      </c>
      <c r="BA109" s="130">
        <f>'SO141.13.03 - Horní Lideč...'!F34</f>
        <v>0</v>
      </c>
      <c r="BB109" s="130">
        <f>'SO141.13.03 - Horní Lideč...'!F35</f>
        <v>0</v>
      </c>
      <c r="BC109" s="130">
        <f>'SO141.13.03 - Horní Lideč...'!F36</f>
        <v>0</v>
      </c>
      <c r="BD109" s="132">
        <f>'SO141.13.03 - Horní Lideč...'!F37</f>
        <v>0</v>
      </c>
      <c r="BE109" s="7"/>
      <c r="BT109" s="133" t="s">
        <v>85</v>
      </c>
      <c r="BV109" s="133" t="s">
        <v>79</v>
      </c>
      <c r="BW109" s="133" t="s">
        <v>128</v>
      </c>
      <c r="BX109" s="133" t="s">
        <v>5</v>
      </c>
      <c r="CL109" s="133" t="s">
        <v>1</v>
      </c>
      <c r="CM109" s="133" t="s">
        <v>87</v>
      </c>
    </row>
    <row r="110" s="7" customFormat="1" ht="24.75" customHeight="1">
      <c r="A110" s="121" t="s">
        <v>81</v>
      </c>
      <c r="B110" s="122"/>
      <c r="C110" s="123"/>
      <c r="D110" s="124" t="s">
        <v>129</v>
      </c>
      <c r="E110" s="124"/>
      <c r="F110" s="124"/>
      <c r="G110" s="124"/>
      <c r="H110" s="124"/>
      <c r="I110" s="125"/>
      <c r="J110" s="124" t="s">
        <v>130</v>
      </c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6">
        <f>'SO141.13.04 - Valašská Po...'!J30</f>
        <v>0</v>
      </c>
      <c r="AH110" s="125"/>
      <c r="AI110" s="125"/>
      <c r="AJ110" s="125"/>
      <c r="AK110" s="125"/>
      <c r="AL110" s="125"/>
      <c r="AM110" s="125"/>
      <c r="AN110" s="126">
        <f>SUM(AG110,AT110)</f>
        <v>0</v>
      </c>
      <c r="AO110" s="125"/>
      <c r="AP110" s="125"/>
      <c r="AQ110" s="127" t="s">
        <v>84</v>
      </c>
      <c r="AR110" s="128"/>
      <c r="AS110" s="129">
        <v>0</v>
      </c>
      <c r="AT110" s="130">
        <f>ROUND(SUM(AV110:AW110),2)</f>
        <v>0</v>
      </c>
      <c r="AU110" s="131">
        <f>'SO141.13.04 - Valašská Po...'!P132</f>
        <v>0</v>
      </c>
      <c r="AV110" s="130">
        <f>'SO141.13.04 - Valašská Po...'!J33</f>
        <v>0</v>
      </c>
      <c r="AW110" s="130">
        <f>'SO141.13.04 - Valašská Po...'!J34</f>
        <v>0</v>
      </c>
      <c r="AX110" s="130">
        <f>'SO141.13.04 - Valašská Po...'!J35</f>
        <v>0</v>
      </c>
      <c r="AY110" s="130">
        <f>'SO141.13.04 - Valašská Po...'!J36</f>
        <v>0</v>
      </c>
      <c r="AZ110" s="130">
        <f>'SO141.13.04 - Valašská Po...'!F33</f>
        <v>0</v>
      </c>
      <c r="BA110" s="130">
        <f>'SO141.13.04 - Valašská Po...'!F34</f>
        <v>0</v>
      </c>
      <c r="BB110" s="130">
        <f>'SO141.13.04 - Valašská Po...'!F35</f>
        <v>0</v>
      </c>
      <c r="BC110" s="130">
        <f>'SO141.13.04 - Valašská Po...'!F36</f>
        <v>0</v>
      </c>
      <c r="BD110" s="132">
        <f>'SO141.13.04 - Valašská Po...'!F37</f>
        <v>0</v>
      </c>
      <c r="BE110" s="7"/>
      <c r="BT110" s="133" t="s">
        <v>85</v>
      </c>
      <c r="BV110" s="133" t="s">
        <v>79</v>
      </c>
      <c r="BW110" s="133" t="s">
        <v>131</v>
      </c>
      <c r="BX110" s="133" t="s">
        <v>5</v>
      </c>
      <c r="CL110" s="133" t="s">
        <v>1</v>
      </c>
      <c r="CM110" s="133" t="s">
        <v>87</v>
      </c>
    </row>
    <row r="111" s="7" customFormat="1" ht="24.75" customHeight="1">
      <c r="A111" s="121" t="s">
        <v>81</v>
      </c>
      <c r="B111" s="122"/>
      <c r="C111" s="123"/>
      <c r="D111" s="124" t="s">
        <v>132</v>
      </c>
      <c r="E111" s="124"/>
      <c r="F111" s="124"/>
      <c r="G111" s="124"/>
      <c r="H111" s="124"/>
      <c r="I111" s="125"/>
      <c r="J111" s="124" t="s">
        <v>133</v>
      </c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6">
        <f>'SO142.11.01 - Horní Lideč...'!J30</f>
        <v>0</v>
      </c>
      <c r="AH111" s="125"/>
      <c r="AI111" s="125"/>
      <c r="AJ111" s="125"/>
      <c r="AK111" s="125"/>
      <c r="AL111" s="125"/>
      <c r="AM111" s="125"/>
      <c r="AN111" s="126">
        <f>SUM(AG111,AT111)</f>
        <v>0</v>
      </c>
      <c r="AO111" s="125"/>
      <c r="AP111" s="125"/>
      <c r="AQ111" s="127" t="s">
        <v>84</v>
      </c>
      <c r="AR111" s="128"/>
      <c r="AS111" s="129">
        <v>0</v>
      </c>
      <c r="AT111" s="130">
        <f>ROUND(SUM(AV111:AW111),2)</f>
        <v>0</v>
      </c>
      <c r="AU111" s="131">
        <f>'SO142.11.01 - Horní Lideč...'!P127</f>
        <v>0</v>
      </c>
      <c r="AV111" s="130">
        <f>'SO142.11.01 - Horní Lideč...'!J33</f>
        <v>0</v>
      </c>
      <c r="AW111" s="130">
        <f>'SO142.11.01 - Horní Lideč...'!J34</f>
        <v>0</v>
      </c>
      <c r="AX111" s="130">
        <f>'SO142.11.01 - Horní Lideč...'!J35</f>
        <v>0</v>
      </c>
      <c r="AY111" s="130">
        <f>'SO142.11.01 - Horní Lideč...'!J36</f>
        <v>0</v>
      </c>
      <c r="AZ111" s="130">
        <f>'SO142.11.01 - Horní Lideč...'!F33</f>
        <v>0</v>
      </c>
      <c r="BA111" s="130">
        <f>'SO142.11.01 - Horní Lideč...'!F34</f>
        <v>0</v>
      </c>
      <c r="BB111" s="130">
        <f>'SO142.11.01 - Horní Lideč...'!F35</f>
        <v>0</v>
      </c>
      <c r="BC111" s="130">
        <f>'SO142.11.01 - Horní Lideč...'!F36</f>
        <v>0</v>
      </c>
      <c r="BD111" s="132">
        <f>'SO142.11.01 - Horní Lideč...'!F37</f>
        <v>0</v>
      </c>
      <c r="BE111" s="7"/>
      <c r="BT111" s="133" t="s">
        <v>85</v>
      </c>
      <c r="BV111" s="133" t="s">
        <v>79</v>
      </c>
      <c r="BW111" s="133" t="s">
        <v>134</v>
      </c>
      <c r="BX111" s="133" t="s">
        <v>5</v>
      </c>
      <c r="CL111" s="133" t="s">
        <v>1</v>
      </c>
      <c r="CM111" s="133" t="s">
        <v>87</v>
      </c>
    </row>
    <row r="112" s="7" customFormat="1" ht="24.75" customHeight="1">
      <c r="A112" s="121" t="s">
        <v>81</v>
      </c>
      <c r="B112" s="122"/>
      <c r="C112" s="123"/>
      <c r="D112" s="124" t="s">
        <v>135</v>
      </c>
      <c r="E112" s="124"/>
      <c r="F112" s="124"/>
      <c r="G112" s="124"/>
      <c r="H112" s="124"/>
      <c r="I112" s="125"/>
      <c r="J112" s="124" t="s">
        <v>136</v>
      </c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6">
        <f>'SO142.11.02 - Horní Lideč...'!J30</f>
        <v>0</v>
      </c>
      <c r="AH112" s="125"/>
      <c r="AI112" s="125"/>
      <c r="AJ112" s="125"/>
      <c r="AK112" s="125"/>
      <c r="AL112" s="125"/>
      <c r="AM112" s="125"/>
      <c r="AN112" s="126">
        <f>SUM(AG112,AT112)</f>
        <v>0</v>
      </c>
      <c r="AO112" s="125"/>
      <c r="AP112" s="125"/>
      <c r="AQ112" s="127" t="s">
        <v>84</v>
      </c>
      <c r="AR112" s="128"/>
      <c r="AS112" s="129">
        <v>0</v>
      </c>
      <c r="AT112" s="130">
        <f>ROUND(SUM(AV112:AW112),2)</f>
        <v>0</v>
      </c>
      <c r="AU112" s="131">
        <f>'SO142.11.02 - Horní Lideč...'!P127</f>
        <v>0</v>
      </c>
      <c r="AV112" s="130">
        <f>'SO142.11.02 - Horní Lideč...'!J33</f>
        <v>0</v>
      </c>
      <c r="AW112" s="130">
        <f>'SO142.11.02 - Horní Lideč...'!J34</f>
        <v>0</v>
      </c>
      <c r="AX112" s="130">
        <f>'SO142.11.02 - Horní Lideč...'!J35</f>
        <v>0</v>
      </c>
      <c r="AY112" s="130">
        <f>'SO142.11.02 - Horní Lideč...'!J36</f>
        <v>0</v>
      </c>
      <c r="AZ112" s="130">
        <f>'SO142.11.02 - Horní Lideč...'!F33</f>
        <v>0</v>
      </c>
      <c r="BA112" s="130">
        <f>'SO142.11.02 - Horní Lideč...'!F34</f>
        <v>0</v>
      </c>
      <c r="BB112" s="130">
        <f>'SO142.11.02 - Horní Lideč...'!F35</f>
        <v>0</v>
      </c>
      <c r="BC112" s="130">
        <f>'SO142.11.02 - Horní Lideč...'!F36</f>
        <v>0</v>
      </c>
      <c r="BD112" s="132">
        <f>'SO142.11.02 - Horní Lideč...'!F37</f>
        <v>0</v>
      </c>
      <c r="BE112" s="7"/>
      <c r="BT112" s="133" t="s">
        <v>85</v>
      </c>
      <c r="BV112" s="133" t="s">
        <v>79</v>
      </c>
      <c r="BW112" s="133" t="s">
        <v>137</v>
      </c>
      <c r="BX112" s="133" t="s">
        <v>5</v>
      </c>
      <c r="CL112" s="133" t="s">
        <v>1</v>
      </c>
      <c r="CM112" s="133" t="s">
        <v>87</v>
      </c>
    </row>
    <row r="113" s="7" customFormat="1" ht="24.75" customHeight="1">
      <c r="A113" s="121" t="s">
        <v>81</v>
      </c>
      <c r="B113" s="122"/>
      <c r="C113" s="123"/>
      <c r="D113" s="124" t="s">
        <v>138</v>
      </c>
      <c r="E113" s="124"/>
      <c r="F113" s="124"/>
      <c r="G113" s="124"/>
      <c r="H113" s="124"/>
      <c r="I113" s="125"/>
      <c r="J113" s="124" t="s">
        <v>139</v>
      </c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6">
        <f>'SO142.11.03 - Horní Lideč...'!J30</f>
        <v>0</v>
      </c>
      <c r="AH113" s="125"/>
      <c r="AI113" s="125"/>
      <c r="AJ113" s="125"/>
      <c r="AK113" s="125"/>
      <c r="AL113" s="125"/>
      <c r="AM113" s="125"/>
      <c r="AN113" s="126">
        <f>SUM(AG113,AT113)</f>
        <v>0</v>
      </c>
      <c r="AO113" s="125"/>
      <c r="AP113" s="125"/>
      <c r="AQ113" s="127" t="s">
        <v>84</v>
      </c>
      <c r="AR113" s="128"/>
      <c r="AS113" s="129">
        <v>0</v>
      </c>
      <c r="AT113" s="130">
        <f>ROUND(SUM(AV113:AW113),2)</f>
        <v>0</v>
      </c>
      <c r="AU113" s="131">
        <f>'SO142.11.03 - Horní Lideč...'!P127</f>
        <v>0</v>
      </c>
      <c r="AV113" s="130">
        <f>'SO142.11.03 - Horní Lideč...'!J33</f>
        <v>0</v>
      </c>
      <c r="AW113" s="130">
        <f>'SO142.11.03 - Horní Lideč...'!J34</f>
        <v>0</v>
      </c>
      <c r="AX113" s="130">
        <f>'SO142.11.03 - Horní Lideč...'!J35</f>
        <v>0</v>
      </c>
      <c r="AY113" s="130">
        <f>'SO142.11.03 - Horní Lideč...'!J36</f>
        <v>0</v>
      </c>
      <c r="AZ113" s="130">
        <f>'SO142.11.03 - Horní Lideč...'!F33</f>
        <v>0</v>
      </c>
      <c r="BA113" s="130">
        <f>'SO142.11.03 - Horní Lideč...'!F34</f>
        <v>0</v>
      </c>
      <c r="BB113" s="130">
        <f>'SO142.11.03 - Horní Lideč...'!F35</f>
        <v>0</v>
      </c>
      <c r="BC113" s="130">
        <f>'SO142.11.03 - Horní Lideč...'!F36</f>
        <v>0</v>
      </c>
      <c r="BD113" s="132">
        <f>'SO142.11.03 - Horní Lideč...'!F37</f>
        <v>0</v>
      </c>
      <c r="BE113" s="7"/>
      <c r="BT113" s="133" t="s">
        <v>85</v>
      </c>
      <c r="BV113" s="133" t="s">
        <v>79</v>
      </c>
      <c r="BW113" s="133" t="s">
        <v>140</v>
      </c>
      <c r="BX113" s="133" t="s">
        <v>5</v>
      </c>
      <c r="CL113" s="133" t="s">
        <v>1</v>
      </c>
      <c r="CM113" s="133" t="s">
        <v>87</v>
      </c>
    </row>
    <row r="114" s="7" customFormat="1" ht="24.75" customHeight="1">
      <c r="A114" s="121" t="s">
        <v>81</v>
      </c>
      <c r="B114" s="122"/>
      <c r="C114" s="123"/>
      <c r="D114" s="124" t="s">
        <v>141</v>
      </c>
      <c r="E114" s="124"/>
      <c r="F114" s="124"/>
      <c r="G114" s="124"/>
      <c r="H114" s="124"/>
      <c r="I114" s="125"/>
      <c r="J114" s="124" t="s">
        <v>142</v>
      </c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6">
        <f>'SO142.11.04 - Horní Lideč...'!J30</f>
        <v>0</v>
      </c>
      <c r="AH114" s="125"/>
      <c r="AI114" s="125"/>
      <c r="AJ114" s="125"/>
      <c r="AK114" s="125"/>
      <c r="AL114" s="125"/>
      <c r="AM114" s="125"/>
      <c r="AN114" s="126">
        <f>SUM(AG114,AT114)</f>
        <v>0</v>
      </c>
      <c r="AO114" s="125"/>
      <c r="AP114" s="125"/>
      <c r="AQ114" s="127" t="s">
        <v>84</v>
      </c>
      <c r="AR114" s="128"/>
      <c r="AS114" s="129">
        <v>0</v>
      </c>
      <c r="AT114" s="130">
        <f>ROUND(SUM(AV114:AW114),2)</f>
        <v>0</v>
      </c>
      <c r="AU114" s="131">
        <f>'SO142.11.04 - Horní Lideč...'!P128</f>
        <v>0</v>
      </c>
      <c r="AV114" s="130">
        <f>'SO142.11.04 - Horní Lideč...'!J33</f>
        <v>0</v>
      </c>
      <c r="AW114" s="130">
        <f>'SO142.11.04 - Horní Lideč...'!J34</f>
        <v>0</v>
      </c>
      <c r="AX114" s="130">
        <f>'SO142.11.04 - Horní Lideč...'!J35</f>
        <v>0</v>
      </c>
      <c r="AY114" s="130">
        <f>'SO142.11.04 - Horní Lideč...'!J36</f>
        <v>0</v>
      </c>
      <c r="AZ114" s="130">
        <f>'SO142.11.04 - Horní Lideč...'!F33</f>
        <v>0</v>
      </c>
      <c r="BA114" s="130">
        <f>'SO142.11.04 - Horní Lideč...'!F34</f>
        <v>0</v>
      </c>
      <c r="BB114" s="130">
        <f>'SO142.11.04 - Horní Lideč...'!F35</f>
        <v>0</v>
      </c>
      <c r="BC114" s="130">
        <f>'SO142.11.04 - Horní Lideč...'!F36</f>
        <v>0</v>
      </c>
      <c r="BD114" s="132">
        <f>'SO142.11.04 - Horní Lideč...'!F37</f>
        <v>0</v>
      </c>
      <c r="BE114" s="7"/>
      <c r="BT114" s="133" t="s">
        <v>85</v>
      </c>
      <c r="BV114" s="133" t="s">
        <v>79</v>
      </c>
      <c r="BW114" s="133" t="s">
        <v>143</v>
      </c>
      <c r="BX114" s="133" t="s">
        <v>5</v>
      </c>
      <c r="CL114" s="133" t="s">
        <v>1</v>
      </c>
      <c r="CM114" s="133" t="s">
        <v>87</v>
      </c>
    </row>
    <row r="115" s="7" customFormat="1" ht="24.75" customHeight="1">
      <c r="A115" s="121" t="s">
        <v>81</v>
      </c>
      <c r="B115" s="122"/>
      <c r="C115" s="123"/>
      <c r="D115" s="124" t="s">
        <v>144</v>
      </c>
      <c r="E115" s="124"/>
      <c r="F115" s="124"/>
      <c r="G115" s="124"/>
      <c r="H115" s="124"/>
      <c r="I115" s="125"/>
      <c r="J115" s="124" t="s">
        <v>145</v>
      </c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6">
        <f>'SO142.13.01 - Valašská Po...'!J30</f>
        <v>0</v>
      </c>
      <c r="AH115" s="125"/>
      <c r="AI115" s="125"/>
      <c r="AJ115" s="125"/>
      <c r="AK115" s="125"/>
      <c r="AL115" s="125"/>
      <c r="AM115" s="125"/>
      <c r="AN115" s="126">
        <f>SUM(AG115,AT115)</f>
        <v>0</v>
      </c>
      <c r="AO115" s="125"/>
      <c r="AP115" s="125"/>
      <c r="AQ115" s="127" t="s">
        <v>84</v>
      </c>
      <c r="AR115" s="128"/>
      <c r="AS115" s="129">
        <v>0</v>
      </c>
      <c r="AT115" s="130">
        <f>ROUND(SUM(AV115:AW115),2)</f>
        <v>0</v>
      </c>
      <c r="AU115" s="131">
        <f>'SO142.13.01 - Valašská Po...'!P128</f>
        <v>0</v>
      </c>
      <c r="AV115" s="130">
        <f>'SO142.13.01 - Valašská Po...'!J33</f>
        <v>0</v>
      </c>
      <c r="AW115" s="130">
        <f>'SO142.13.01 - Valašská Po...'!J34</f>
        <v>0</v>
      </c>
      <c r="AX115" s="130">
        <f>'SO142.13.01 - Valašská Po...'!J35</f>
        <v>0</v>
      </c>
      <c r="AY115" s="130">
        <f>'SO142.13.01 - Valašská Po...'!J36</f>
        <v>0</v>
      </c>
      <c r="AZ115" s="130">
        <f>'SO142.13.01 - Valašská Po...'!F33</f>
        <v>0</v>
      </c>
      <c r="BA115" s="130">
        <f>'SO142.13.01 - Valašská Po...'!F34</f>
        <v>0</v>
      </c>
      <c r="BB115" s="130">
        <f>'SO142.13.01 - Valašská Po...'!F35</f>
        <v>0</v>
      </c>
      <c r="BC115" s="130">
        <f>'SO142.13.01 - Valašská Po...'!F36</f>
        <v>0</v>
      </c>
      <c r="BD115" s="132">
        <f>'SO142.13.01 - Valašská Po...'!F37</f>
        <v>0</v>
      </c>
      <c r="BE115" s="7"/>
      <c r="BT115" s="133" t="s">
        <v>85</v>
      </c>
      <c r="BV115" s="133" t="s">
        <v>79</v>
      </c>
      <c r="BW115" s="133" t="s">
        <v>146</v>
      </c>
      <c r="BX115" s="133" t="s">
        <v>5</v>
      </c>
      <c r="CL115" s="133" t="s">
        <v>1</v>
      </c>
      <c r="CM115" s="133" t="s">
        <v>87</v>
      </c>
    </row>
    <row r="116" s="7" customFormat="1" ht="24.75" customHeight="1">
      <c r="A116" s="121" t="s">
        <v>81</v>
      </c>
      <c r="B116" s="122"/>
      <c r="C116" s="123"/>
      <c r="D116" s="124" t="s">
        <v>147</v>
      </c>
      <c r="E116" s="124"/>
      <c r="F116" s="124"/>
      <c r="G116" s="124"/>
      <c r="H116" s="124"/>
      <c r="I116" s="125"/>
      <c r="J116" s="124" t="s">
        <v>148</v>
      </c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6">
        <f>'SO142.13.02 - Valašská Po...'!J30</f>
        <v>0</v>
      </c>
      <c r="AH116" s="125"/>
      <c r="AI116" s="125"/>
      <c r="AJ116" s="125"/>
      <c r="AK116" s="125"/>
      <c r="AL116" s="125"/>
      <c r="AM116" s="125"/>
      <c r="AN116" s="126">
        <f>SUM(AG116,AT116)</f>
        <v>0</v>
      </c>
      <c r="AO116" s="125"/>
      <c r="AP116" s="125"/>
      <c r="AQ116" s="127" t="s">
        <v>84</v>
      </c>
      <c r="AR116" s="128"/>
      <c r="AS116" s="129">
        <v>0</v>
      </c>
      <c r="AT116" s="130">
        <f>ROUND(SUM(AV116:AW116),2)</f>
        <v>0</v>
      </c>
      <c r="AU116" s="131">
        <f>'SO142.13.02 - Valašská Po...'!P129</f>
        <v>0</v>
      </c>
      <c r="AV116" s="130">
        <f>'SO142.13.02 - Valašská Po...'!J33</f>
        <v>0</v>
      </c>
      <c r="AW116" s="130">
        <f>'SO142.13.02 - Valašská Po...'!J34</f>
        <v>0</v>
      </c>
      <c r="AX116" s="130">
        <f>'SO142.13.02 - Valašská Po...'!J35</f>
        <v>0</v>
      </c>
      <c r="AY116" s="130">
        <f>'SO142.13.02 - Valašská Po...'!J36</f>
        <v>0</v>
      </c>
      <c r="AZ116" s="130">
        <f>'SO142.13.02 - Valašská Po...'!F33</f>
        <v>0</v>
      </c>
      <c r="BA116" s="130">
        <f>'SO142.13.02 - Valašská Po...'!F34</f>
        <v>0</v>
      </c>
      <c r="BB116" s="130">
        <f>'SO142.13.02 - Valašská Po...'!F35</f>
        <v>0</v>
      </c>
      <c r="BC116" s="130">
        <f>'SO142.13.02 - Valašská Po...'!F36</f>
        <v>0</v>
      </c>
      <c r="BD116" s="132">
        <f>'SO142.13.02 - Valašská Po...'!F37</f>
        <v>0</v>
      </c>
      <c r="BE116" s="7"/>
      <c r="BT116" s="133" t="s">
        <v>85</v>
      </c>
      <c r="BV116" s="133" t="s">
        <v>79</v>
      </c>
      <c r="BW116" s="133" t="s">
        <v>149</v>
      </c>
      <c r="BX116" s="133" t="s">
        <v>5</v>
      </c>
      <c r="CL116" s="133" t="s">
        <v>1</v>
      </c>
      <c r="CM116" s="133" t="s">
        <v>87</v>
      </c>
    </row>
    <row r="117" s="7" customFormat="1" ht="24.75" customHeight="1">
      <c r="A117" s="121" t="s">
        <v>81</v>
      </c>
      <c r="B117" s="122"/>
      <c r="C117" s="123"/>
      <c r="D117" s="124" t="s">
        <v>150</v>
      </c>
      <c r="E117" s="124"/>
      <c r="F117" s="124"/>
      <c r="G117" s="124"/>
      <c r="H117" s="124"/>
      <c r="I117" s="125"/>
      <c r="J117" s="124" t="s">
        <v>151</v>
      </c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6">
        <f>'SO141.11.04 - Horní Lideč...'!J30</f>
        <v>0</v>
      </c>
      <c r="AH117" s="125"/>
      <c r="AI117" s="125"/>
      <c r="AJ117" s="125"/>
      <c r="AK117" s="125"/>
      <c r="AL117" s="125"/>
      <c r="AM117" s="125"/>
      <c r="AN117" s="126">
        <f>SUM(AG117,AT117)</f>
        <v>0</v>
      </c>
      <c r="AO117" s="125"/>
      <c r="AP117" s="125"/>
      <c r="AQ117" s="127" t="s">
        <v>84</v>
      </c>
      <c r="AR117" s="128"/>
      <c r="AS117" s="129">
        <v>0</v>
      </c>
      <c r="AT117" s="130">
        <f>ROUND(SUM(AV117:AW117),2)</f>
        <v>0</v>
      </c>
      <c r="AU117" s="131">
        <f>'SO141.11.04 - Horní Lideč...'!P131</f>
        <v>0</v>
      </c>
      <c r="AV117" s="130">
        <f>'SO141.11.04 - Horní Lideč...'!J33</f>
        <v>0</v>
      </c>
      <c r="AW117" s="130">
        <f>'SO141.11.04 - Horní Lideč...'!J34</f>
        <v>0</v>
      </c>
      <c r="AX117" s="130">
        <f>'SO141.11.04 - Horní Lideč...'!J35</f>
        <v>0</v>
      </c>
      <c r="AY117" s="130">
        <f>'SO141.11.04 - Horní Lideč...'!J36</f>
        <v>0</v>
      </c>
      <c r="AZ117" s="130">
        <f>'SO141.11.04 - Horní Lideč...'!F33</f>
        <v>0</v>
      </c>
      <c r="BA117" s="130">
        <f>'SO141.11.04 - Horní Lideč...'!F34</f>
        <v>0</v>
      </c>
      <c r="BB117" s="130">
        <f>'SO141.11.04 - Horní Lideč...'!F35</f>
        <v>0</v>
      </c>
      <c r="BC117" s="130">
        <f>'SO141.11.04 - Horní Lideč...'!F36</f>
        <v>0</v>
      </c>
      <c r="BD117" s="132">
        <f>'SO141.11.04 - Horní Lideč...'!F37</f>
        <v>0</v>
      </c>
      <c r="BE117" s="7"/>
      <c r="BT117" s="133" t="s">
        <v>85</v>
      </c>
      <c r="BV117" s="133" t="s">
        <v>79</v>
      </c>
      <c r="BW117" s="133" t="s">
        <v>152</v>
      </c>
      <c r="BX117" s="133" t="s">
        <v>5</v>
      </c>
      <c r="CL117" s="133" t="s">
        <v>1</v>
      </c>
      <c r="CM117" s="133" t="s">
        <v>87</v>
      </c>
    </row>
    <row r="118" s="7" customFormat="1" ht="24.75" customHeight="1">
      <c r="A118" s="121" t="s">
        <v>81</v>
      </c>
      <c r="B118" s="122"/>
      <c r="C118" s="123"/>
      <c r="D118" s="124" t="s">
        <v>153</v>
      </c>
      <c r="E118" s="124"/>
      <c r="F118" s="124"/>
      <c r="G118" s="124"/>
      <c r="H118" s="124"/>
      <c r="I118" s="125"/>
      <c r="J118" s="124" t="s">
        <v>154</v>
      </c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6">
        <f>'SO141.13.01 - Valašská Po...'!J30</f>
        <v>0</v>
      </c>
      <c r="AH118" s="125"/>
      <c r="AI118" s="125"/>
      <c r="AJ118" s="125"/>
      <c r="AK118" s="125"/>
      <c r="AL118" s="125"/>
      <c r="AM118" s="125"/>
      <c r="AN118" s="126">
        <f>SUM(AG118,AT118)</f>
        <v>0</v>
      </c>
      <c r="AO118" s="125"/>
      <c r="AP118" s="125"/>
      <c r="AQ118" s="127" t="s">
        <v>84</v>
      </c>
      <c r="AR118" s="128"/>
      <c r="AS118" s="129">
        <v>0</v>
      </c>
      <c r="AT118" s="130">
        <f>ROUND(SUM(AV118:AW118),2)</f>
        <v>0</v>
      </c>
      <c r="AU118" s="131">
        <f>'SO141.13.01 - Valašská Po...'!P132</f>
        <v>0</v>
      </c>
      <c r="AV118" s="130">
        <f>'SO141.13.01 - Valašská Po...'!J33</f>
        <v>0</v>
      </c>
      <c r="AW118" s="130">
        <f>'SO141.13.01 - Valašská Po...'!J34</f>
        <v>0</v>
      </c>
      <c r="AX118" s="130">
        <f>'SO141.13.01 - Valašská Po...'!J35</f>
        <v>0</v>
      </c>
      <c r="AY118" s="130">
        <f>'SO141.13.01 - Valašská Po...'!J36</f>
        <v>0</v>
      </c>
      <c r="AZ118" s="130">
        <f>'SO141.13.01 - Valašská Po...'!F33</f>
        <v>0</v>
      </c>
      <c r="BA118" s="130">
        <f>'SO141.13.01 - Valašská Po...'!F34</f>
        <v>0</v>
      </c>
      <c r="BB118" s="130">
        <f>'SO141.13.01 - Valašská Po...'!F35</f>
        <v>0</v>
      </c>
      <c r="BC118" s="130">
        <f>'SO141.13.01 - Valašská Po...'!F36</f>
        <v>0</v>
      </c>
      <c r="BD118" s="132">
        <f>'SO141.13.01 - Valašská Po...'!F37</f>
        <v>0</v>
      </c>
      <c r="BE118" s="7"/>
      <c r="BT118" s="133" t="s">
        <v>85</v>
      </c>
      <c r="BV118" s="133" t="s">
        <v>79</v>
      </c>
      <c r="BW118" s="133" t="s">
        <v>155</v>
      </c>
      <c r="BX118" s="133" t="s">
        <v>5</v>
      </c>
      <c r="CL118" s="133" t="s">
        <v>1</v>
      </c>
      <c r="CM118" s="133" t="s">
        <v>87</v>
      </c>
    </row>
    <row r="119" s="7" customFormat="1" ht="37.5" customHeight="1">
      <c r="A119" s="121" t="s">
        <v>81</v>
      </c>
      <c r="B119" s="122"/>
      <c r="C119" s="123"/>
      <c r="D119" s="124" t="s">
        <v>156</v>
      </c>
      <c r="E119" s="124"/>
      <c r="F119" s="124"/>
      <c r="G119" s="124"/>
      <c r="H119" s="124"/>
      <c r="I119" s="125"/>
      <c r="J119" s="124" t="s">
        <v>157</v>
      </c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6">
        <f>'SO144.11.01 (ÚRS) - Horní...'!J30</f>
        <v>0</v>
      </c>
      <c r="AH119" s="125"/>
      <c r="AI119" s="125"/>
      <c r="AJ119" s="125"/>
      <c r="AK119" s="125"/>
      <c r="AL119" s="125"/>
      <c r="AM119" s="125"/>
      <c r="AN119" s="126">
        <f>SUM(AG119,AT119)</f>
        <v>0</v>
      </c>
      <c r="AO119" s="125"/>
      <c r="AP119" s="125"/>
      <c r="AQ119" s="127" t="s">
        <v>84</v>
      </c>
      <c r="AR119" s="128"/>
      <c r="AS119" s="129">
        <v>0</v>
      </c>
      <c r="AT119" s="130">
        <f>ROUND(SUM(AV119:AW119),2)</f>
        <v>0</v>
      </c>
      <c r="AU119" s="131">
        <f>'SO144.11.01 (ÚRS) - Horní...'!P121</f>
        <v>0</v>
      </c>
      <c r="AV119" s="130">
        <f>'SO144.11.01 (ÚRS) - Horní...'!J33</f>
        <v>0</v>
      </c>
      <c r="AW119" s="130">
        <f>'SO144.11.01 (ÚRS) - Horní...'!J34</f>
        <v>0</v>
      </c>
      <c r="AX119" s="130">
        <f>'SO144.11.01 (ÚRS) - Horní...'!J35</f>
        <v>0</v>
      </c>
      <c r="AY119" s="130">
        <f>'SO144.11.01 (ÚRS) - Horní...'!J36</f>
        <v>0</v>
      </c>
      <c r="AZ119" s="130">
        <f>'SO144.11.01 (ÚRS) - Horní...'!F33</f>
        <v>0</v>
      </c>
      <c r="BA119" s="130">
        <f>'SO144.11.01 (ÚRS) - Horní...'!F34</f>
        <v>0</v>
      </c>
      <c r="BB119" s="130">
        <f>'SO144.11.01 (ÚRS) - Horní...'!F35</f>
        <v>0</v>
      </c>
      <c r="BC119" s="130">
        <f>'SO144.11.01 (ÚRS) - Horní...'!F36</f>
        <v>0</v>
      </c>
      <c r="BD119" s="132">
        <f>'SO144.11.01 (ÚRS) - Horní...'!F37</f>
        <v>0</v>
      </c>
      <c r="BE119" s="7"/>
      <c r="BT119" s="133" t="s">
        <v>85</v>
      </c>
      <c r="BV119" s="133" t="s">
        <v>79</v>
      </c>
      <c r="BW119" s="133" t="s">
        <v>158</v>
      </c>
      <c r="BX119" s="133" t="s">
        <v>5</v>
      </c>
      <c r="CL119" s="133" t="s">
        <v>1</v>
      </c>
      <c r="CM119" s="133" t="s">
        <v>87</v>
      </c>
    </row>
    <row r="120" s="7" customFormat="1" ht="24.75" customHeight="1">
      <c r="A120" s="121" t="s">
        <v>81</v>
      </c>
      <c r="B120" s="122"/>
      <c r="C120" s="123"/>
      <c r="D120" s="124" t="s">
        <v>159</v>
      </c>
      <c r="E120" s="124"/>
      <c r="F120" s="124"/>
      <c r="G120" s="124"/>
      <c r="H120" s="124"/>
      <c r="I120" s="125"/>
      <c r="J120" s="124" t="s">
        <v>157</v>
      </c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6">
        <f>'SO144.11.01 - Horní Lideč...'!J30</f>
        <v>0</v>
      </c>
      <c r="AH120" s="125"/>
      <c r="AI120" s="125"/>
      <c r="AJ120" s="125"/>
      <c r="AK120" s="125"/>
      <c r="AL120" s="125"/>
      <c r="AM120" s="125"/>
      <c r="AN120" s="126">
        <f>SUM(AG120,AT120)</f>
        <v>0</v>
      </c>
      <c r="AO120" s="125"/>
      <c r="AP120" s="125"/>
      <c r="AQ120" s="127" t="s">
        <v>84</v>
      </c>
      <c r="AR120" s="128"/>
      <c r="AS120" s="129">
        <v>0</v>
      </c>
      <c r="AT120" s="130">
        <f>ROUND(SUM(AV120:AW120),2)</f>
        <v>0</v>
      </c>
      <c r="AU120" s="131">
        <f>'SO144.11.01 - Horní Lideč...'!P120</f>
        <v>0</v>
      </c>
      <c r="AV120" s="130">
        <f>'SO144.11.01 - Horní Lideč...'!J33</f>
        <v>0</v>
      </c>
      <c r="AW120" s="130">
        <f>'SO144.11.01 - Horní Lideč...'!J34</f>
        <v>0</v>
      </c>
      <c r="AX120" s="130">
        <f>'SO144.11.01 - Horní Lideč...'!J35</f>
        <v>0</v>
      </c>
      <c r="AY120" s="130">
        <f>'SO144.11.01 - Horní Lideč...'!J36</f>
        <v>0</v>
      </c>
      <c r="AZ120" s="130">
        <f>'SO144.11.01 - Horní Lideč...'!F33</f>
        <v>0</v>
      </c>
      <c r="BA120" s="130">
        <f>'SO144.11.01 - Horní Lideč...'!F34</f>
        <v>0</v>
      </c>
      <c r="BB120" s="130">
        <f>'SO144.11.01 - Horní Lideč...'!F35</f>
        <v>0</v>
      </c>
      <c r="BC120" s="130">
        <f>'SO144.11.01 - Horní Lideč...'!F36</f>
        <v>0</v>
      </c>
      <c r="BD120" s="132">
        <f>'SO144.11.01 - Horní Lideč...'!F37</f>
        <v>0</v>
      </c>
      <c r="BE120" s="7"/>
      <c r="BT120" s="133" t="s">
        <v>85</v>
      </c>
      <c r="BV120" s="133" t="s">
        <v>79</v>
      </c>
      <c r="BW120" s="133" t="s">
        <v>160</v>
      </c>
      <c r="BX120" s="133" t="s">
        <v>5</v>
      </c>
      <c r="CL120" s="133" t="s">
        <v>1</v>
      </c>
      <c r="CM120" s="133" t="s">
        <v>87</v>
      </c>
    </row>
    <row r="121" s="7" customFormat="1" ht="24.75" customHeight="1">
      <c r="A121" s="121" t="s">
        <v>81</v>
      </c>
      <c r="B121" s="122"/>
      <c r="C121" s="123"/>
      <c r="D121" s="124" t="s">
        <v>161</v>
      </c>
      <c r="E121" s="124"/>
      <c r="F121" s="124"/>
      <c r="G121" s="124"/>
      <c r="H121" s="124"/>
      <c r="I121" s="125"/>
      <c r="J121" s="124" t="s">
        <v>162</v>
      </c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6">
        <f>'SO840.00.01 - Náhradní vý...'!J30</f>
        <v>0</v>
      </c>
      <c r="AH121" s="125"/>
      <c r="AI121" s="125"/>
      <c r="AJ121" s="125"/>
      <c r="AK121" s="125"/>
      <c r="AL121" s="125"/>
      <c r="AM121" s="125"/>
      <c r="AN121" s="126">
        <f>SUM(AG121,AT121)</f>
        <v>0</v>
      </c>
      <c r="AO121" s="125"/>
      <c r="AP121" s="125"/>
      <c r="AQ121" s="127" t="s">
        <v>84</v>
      </c>
      <c r="AR121" s="128"/>
      <c r="AS121" s="129">
        <v>0</v>
      </c>
      <c r="AT121" s="130">
        <f>ROUND(SUM(AV121:AW121),2)</f>
        <v>0</v>
      </c>
      <c r="AU121" s="131">
        <f>'SO840.00.01 - Náhradní vý...'!P117</f>
        <v>0</v>
      </c>
      <c r="AV121" s="130">
        <f>'SO840.00.01 - Náhradní vý...'!J33</f>
        <v>0</v>
      </c>
      <c r="AW121" s="130">
        <f>'SO840.00.01 - Náhradní vý...'!J34</f>
        <v>0</v>
      </c>
      <c r="AX121" s="130">
        <f>'SO840.00.01 - Náhradní vý...'!J35</f>
        <v>0</v>
      </c>
      <c r="AY121" s="130">
        <f>'SO840.00.01 - Náhradní vý...'!J36</f>
        <v>0</v>
      </c>
      <c r="AZ121" s="130">
        <f>'SO840.00.01 - Náhradní vý...'!F33</f>
        <v>0</v>
      </c>
      <c r="BA121" s="130">
        <f>'SO840.00.01 - Náhradní vý...'!F34</f>
        <v>0</v>
      </c>
      <c r="BB121" s="130">
        <f>'SO840.00.01 - Náhradní vý...'!F35</f>
        <v>0</v>
      </c>
      <c r="BC121" s="130">
        <f>'SO840.00.01 - Náhradní vý...'!F36</f>
        <v>0</v>
      </c>
      <c r="BD121" s="132">
        <f>'SO840.00.01 - Náhradní vý...'!F37</f>
        <v>0</v>
      </c>
      <c r="BE121" s="7"/>
      <c r="BT121" s="133" t="s">
        <v>85</v>
      </c>
      <c r="BV121" s="133" t="s">
        <v>79</v>
      </c>
      <c r="BW121" s="133" t="s">
        <v>163</v>
      </c>
      <c r="BX121" s="133" t="s">
        <v>5</v>
      </c>
      <c r="CL121" s="133" t="s">
        <v>1</v>
      </c>
      <c r="CM121" s="133" t="s">
        <v>87</v>
      </c>
    </row>
    <row r="122" s="7" customFormat="1" ht="24.75" customHeight="1">
      <c r="A122" s="121" t="s">
        <v>81</v>
      </c>
      <c r="B122" s="122"/>
      <c r="C122" s="123"/>
      <c r="D122" s="124" t="s">
        <v>164</v>
      </c>
      <c r="E122" s="124"/>
      <c r="F122" s="124"/>
      <c r="G122" s="124"/>
      <c r="H122" s="124"/>
      <c r="I122" s="125"/>
      <c r="J122" s="124" t="s">
        <v>165</v>
      </c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6">
        <f>'SO820.00.01 - Kácení zeleně'!J30</f>
        <v>0</v>
      </c>
      <c r="AH122" s="125"/>
      <c r="AI122" s="125"/>
      <c r="AJ122" s="125"/>
      <c r="AK122" s="125"/>
      <c r="AL122" s="125"/>
      <c r="AM122" s="125"/>
      <c r="AN122" s="126">
        <f>SUM(AG122,AT122)</f>
        <v>0</v>
      </c>
      <c r="AO122" s="125"/>
      <c r="AP122" s="125"/>
      <c r="AQ122" s="127" t="s">
        <v>84</v>
      </c>
      <c r="AR122" s="128"/>
      <c r="AS122" s="129">
        <v>0</v>
      </c>
      <c r="AT122" s="130">
        <f>ROUND(SUM(AV122:AW122),2)</f>
        <v>0</v>
      </c>
      <c r="AU122" s="131">
        <f>'SO820.00.01 - Kácení zeleně'!P117</f>
        <v>0</v>
      </c>
      <c r="AV122" s="130">
        <f>'SO820.00.01 - Kácení zeleně'!J33</f>
        <v>0</v>
      </c>
      <c r="AW122" s="130">
        <f>'SO820.00.01 - Kácení zeleně'!J34</f>
        <v>0</v>
      </c>
      <c r="AX122" s="130">
        <f>'SO820.00.01 - Kácení zeleně'!J35</f>
        <v>0</v>
      </c>
      <c r="AY122" s="130">
        <f>'SO820.00.01 - Kácení zeleně'!J36</f>
        <v>0</v>
      </c>
      <c r="AZ122" s="130">
        <f>'SO820.00.01 - Kácení zeleně'!F33</f>
        <v>0</v>
      </c>
      <c r="BA122" s="130">
        <f>'SO820.00.01 - Kácení zeleně'!F34</f>
        <v>0</v>
      </c>
      <c r="BB122" s="130">
        <f>'SO820.00.01 - Kácení zeleně'!F35</f>
        <v>0</v>
      </c>
      <c r="BC122" s="130">
        <f>'SO820.00.01 - Kácení zeleně'!F36</f>
        <v>0</v>
      </c>
      <c r="BD122" s="132">
        <f>'SO820.00.01 - Kácení zeleně'!F37</f>
        <v>0</v>
      </c>
      <c r="BE122" s="7"/>
      <c r="BT122" s="133" t="s">
        <v>85</v>
      </c>
      <c r="BV122" s="133" t="s">
        <v>79</v>
      </c>
      <c r="BW122" s="133" t="s">
        <v>166</v>
      </c>
      <c r="BX122" s="133" t="s">
        <v>5</v>
      </c>
      <c r="CL122" s="133" t="s">
        <v>1</v>
      </c>
      <c r="CM122" s="133" t="s">
        <v>87</v>
      </c>
    </row>
    <row r="123" s="7" customFormat="1" ht="24.75" customHeight="1">
      <c r="A123" s="121" t="s">
        <v>81</v>
      </c>
      <c r="B123" s="122"/>
      <c r="C123" s="123"/>
      <c r="D123" s="124" t="s">
        <v>167</v>
      </c>
      <c r="E123" s="124"/>
      <c r="F123" s="124"/>
      <c r="G123" s="124"/>
      <c r="H123" s="124"/>
      <c r="I123" s="125"/>
      <c r="J123" s="124" t="s">
        <v>168</v>
      </c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6">
        <f>'VON-K - Vedlejší a ostatn...'!J30</f>
        <v>0</v>
      </c>
      <c r="AH123" s="125"/>
      <c r="AI123" s="125"/>
      <c r="AJ123" s="125"/>
      <c r="AK123" s="125"/>
      <c r="AL123" s="125"/>
      <c r="AM123" s="125"/>
      <c r="AN123" s="126">
        <f>SUM(AG123,AT123)</f>
        <v>0</v>
      </c>
      <c r="AO123" s="125"/>
      <c r="AP123" s="125"/>
      <c r="AQ123" s="127" t="s">
        <v>84</v>
      </c>
      <c r="AR123" s="128"/>
      <c r="AS123" s="129">
        <v>0</v>
      </c>
      <c r="AT123" s="130">
        <f>ROUND(SUM(AV123:AW123),2)</f>
        <v>0</v>
      </c>
      <c r="AU123" s="131">
        <f>'VON-K - Vedlejší a ostatn...'!P117</f>
        <v>0</v>
      </c>
      <c r="AV123" s="130">
        <f>'VON-K - Vedlejší a ostatn...'!J33</f>
        <v>0</v>
      </c>
      <c r="AW123" s="130">
        <f>'VON-K - Vedlejší a ostatn...'!J34</f>
        <v>0</v>
      </c>
      <c r="AX123" s="130">
        <f>'VON-K - Vedlejší a ostatn...'!J35</f>
        <v>0</v>
      </c>
      <c r="AY123" s="130">
        <f>'VON-K - Vedlejší a ostatn...'!J36</f>
        <v>0</v>
      </c>
      <c r="AZ123" s="130">
        <f>'VON-K - Vedlejší a ostatn...'!F33</f>
        <v>0</v>
      </c>
      <c r="BA123" s="130">
        <f>'VON-K - Vedlejší a ostatn...'!F34</f>
        <v>0</v>
      </c>
      <c r="BB123" s="130">
        <f>'VON-K - Vedlejší a ostatn...'!F35</f>
        <v>0</v>
      </c>
      <c r="BC123" s="130">
        <f>'VON-K - Vedlejší a ostatn...'!F36</f>
        <v>0</v>
      </c>
      <c r="BD123" s="132">
        <f>'VON-K - Vedlejší a ostatn...'!F37</f>
        <v>0</v>
      </c>
      <c r="BE123" s="7"/>
      <c r="BT123" s="133" t="s">
        <v>85</v>
      </c>
      <c r="BV123" s="133" t="s">
        <v>79</v>
      </c>
      <c r="BW123" s="133" t="s">
        <v>169</v>
      </c>
      <c r="BX123" s="133" t="s">
        <v>5</v>
      </c>
      <c r="CL123" s="133" t="s">
        <v>1</v>
      </c>
      <c r="CM123" s="133" t="s">
        <v>87</v>
      </c>
    </row>
    <row r="124" s="7" customFormat="1" ht="24.75" customHeight="1">
      <c r="A124" s="121" t="s">
        <v>81</v>
      </c>
      <c r="B124" s="122"/>
      <c r="C124" s="123"/>
      <c r="D124" s="124" t="s">
        <v>170</v>
      </c>
      <c r="E124" s="124"/>
      <c r="F124" s="124"/>
      <c r="G124" s="124"/>
      <c r="H124" s="124"/>
      <c r="I124" s="125"/>
      <c r="J124" s="124" t="s">
        <v>171</v>
      </c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6">
        <f>'VON-M - Vedlejší a ostatn...'!J30</f>
        <v>0</v>
      </c>
      <c r="AH124" s="125"/>
      <c r="AI124" s="125"/>
      <c r="AJ124" s="125"/>
      <c r="AK124" s="125"/>
      <c r="AL124" s="125"/>
      <c r="AM124" s="125"/>
      <c r="AN124" s="126">
        <f>SUM(AG124,AT124)</f>
        <v>0</v>
      </c>
      <c r="AO124" s="125"/>
      <c r="AP124" s="125"/>
      <c r="AQ124" s="127" t="s">
        <v>84</v>
      </c>
      <c r="AR124" s="128"/>
      <c r="AS124" s="134">
        <v>0</v>
      </c>
      <c r="AT124" s="135">
        <f>ROUND(SUM(AV124:AW124),2)</f>
        <v>0</v>
      </c>
      <c r="AU124" s="136">
        <f>'VON-M - Vedlejší a ostatn...'!P121</f>
        <v>0</v>
      </c>
      <c r="AV124" s="135">
        <f>'VON-M - Vedlejší a ostatn...'!J33</f>
        <v>0</v>
      </c>
      <c r="AW124" s="135">
        <f>'VON-M - Vedlejší a ostatn...'!J34</f>
        <v>0</v>
      </c>
      <c r="AX124" s="135">
        <f>'VON-M - Vedlejší a ostatn...'!J35</f>
        <v>0</v>
      </c>
      <c r="AY124" s="135">
        <f>'VON-M - Vedlejší a ostatn...'!J36</f>
        <v>0</v>
      </c>
      <c r="AZ124" s="135">
        <f>'VON-M - Vedlejší a ostatn...'!F33</f>
        <v>0</v>
      </c>
      <c r="BA124" s="135">
        <f>'VON-M - Vedlejší a ostatn...'!F34</f>
        <v>0</v>
      </c>
      <c r="BB124" s="135">
        <f>'VON-M - Vedlejší a ostatn...'!F35</f>
        <v>0</v>
      </c>
      <c r="BC124" s="135">
        <f>'VON-M - Vedlejší a ostatn...'!F36</f>
        <v>0</v>
      </c>
      <c r="BD124" s="137">
        <f>'VON-M - Vedlejší a ostatn...'!F37</f>
        <v>0</v>
      </c>
      <c r="BE124" s="7"/>
      <c r="BT124" s="133" t="s">
        <v>85</v>
      </c>
      <c r="BV124" s="133" t="s">
        <v>79</v>
      </c>
      <c r="BW124" s="133" t="s">
        <v>172</v>
      </c>
      <c r="BX124" s="133" t="s">
        <v>5</v>
      </c>
      <c r="CL124" s="133" t="s">
        <v>1</v>
      </c>
      <c r="CM124" s="133" t="s">
        <v>87</v>
      </c>
    </row>
    <row r="125" s="2" customFormat="1" ht="30" customHeight="1">
      <c r="A125" s="40"/>
      <c r="B125" s="41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6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</row>
    <row r="126" s="2" customFormat="1" ht="6.96" customHeight="1">
      <c r="A126" s="40"/>
      <c r="B126" s="68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  <c r="AN126" s="69"/>
      <c r="AO126" s="69"/>
      <c r="AP126" s="69"/>
      <c r="AQ126" s="69"/>
      <c r="AR126" s="46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</row>
  </sheetData>
  <sheetProtection sheet="1" formatColumns="0" formatRows="0" objects="1" scenarios="1" spinCount="100000" saltValue="0CehNnb63/zwhyLWUpFc6OwMSbYTs3iosptZUDZcfOIm+XPKdnTCKn4ueAuUyhqtGrcYEeRlqI23y0TX8VYN4g==" hashValue="AOlakHV3tSDp8W270U85Liw571g3lt8WiKstbCKlvZ/HnrFz8U7Wma9K9MNsmrlorZU2RJN83Tlc5V403Cbpgg==" algorithmName="SHA-512" password="CC35"/>
  <mergeCells count="158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M87:AN87"/>
    <mergeCell ref="AM89:AP89"/>
    <mergeCell ref="AR2:BE2"/>
    <mergeCell ref="AS89:AT91"/>
    <mergeCell ref="AM90:AP90"/>
    <mergeCell ref="AN92:AP92"/>
    <mergeCell ref="AN101:AP101"/>
    <mergeCell ref="AG101:AM101"/>
    <mergeCell ref="AG102:AM102"/>
    <mergeCell ref="AN102:AP102"/>
    <mergeCell ref="AG103:AM103"/>
    <mergeCell ref="AN103:AP103"/>
    <mergeCell ref="AG104:AM104"/>
    <mergeCell ref="AN104:AP104"/>
    <mergeCell ref="AG105:AM105"/>
    <mergeCell ref="AN105:AP105"/>
    <mergeCell ref="AG106:AM106"/>
    <mergeCell ref="AN106:AP106"/>
    <mergeCell ref="AN107:AP107"/>
    <mergeCell ref="AG107:AM107"/>
    <mergeCell ref="AG108:AM108"/>
    <mergeCell ref="AN108:AP108"/>
    <mergeCell ref="AG109:AM109"/>
    <mergeCell ref="AN109:AP109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94:AM94"/>
    <mergeCell ref="AN94:AP94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G116:AM116"/>
    <mergeCell ref="AN116:AP116"/>
    <mergeCell ref="AG117:AM117"/>
    <mergeCell ref="AN117:AP117"/>
    <mergeCell ref="AG118:AM118"/>
    <mergeCell ref="AN118:AP118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G124:AM124"/>
    <mergeCell ref="AN124:AP124"/>
    <mergeCell ref="I92:AF92"/>
    <mergeCell ref="J101:AF101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J99:AF99"/>
    <mergeCell ref="J107:AF107"/>
    <mergeCell ref="J106:AF106"/>
    <mergeCell ref="J118:AF118"/>
    <mergeCell ref="J105:AF105"/>
    <mergeCell ref="J100:AF100"/>
    <mergeCell ref="J104:AF104"/>
    <mergeCell ref="J103:AF103"/>
    <mergeCell ref="J111:AF111"/>
    <mergeCell ref="L85:AJ85"/>
    <mergeCell ref="J119:AF119"/>
    <mergeCell ref="J120:AF120"/>
    <mergeCell ref="J121:AF121"/>
    <mergeCell ref="J122:AF122"/>
    <mergeCell ref="J123:AF123"/>
    <mergeCell ref="J124:AF124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12:H112"/>
    <mergeCell ref="D113:H113"/>
    <mergeCell ref="D114:H114"/>
    <mergeCell ref="D115:H115"/>
    <mergeCell ref="D116:H116"/>
    <mergeCell ref="D117:H117"/>
    <mergeCell ref="D103:H103"/>
    <mergeCell ref="D102:H102"/>
    <mergeCell ref="D118:H118"/>
    <mergeCell ref="D101:H101"/>
    <mergeCell ref="D100:H100"/>
    <mergeCell ref="D98:H98"/>
    <mergeCell ref="D95:H95"/>
    <mergeCell ref="D97:H97"/>
    <mergeCell ref="D96:H96"/>
    <mergeCell ref="D99:H99"/>
    <mergeCell ref="D119:H119"/>
    <mergeCell ref="D120:H120"/>
    <mergeCell ref="D121:H121"/>
    <mergeCell ref="D122:H122"/>
    <mergeCell ref="D123:H123"/>
    <mergeCell ref="D124:H124"/>
  </mergeCells>
  <hyperlinks>
    <hyperlink ref="A95" location="'SO111.11.01 - Horní Lideč...'!C2" display="/"/>
    <hyperlink ref="A96" location="'SO111.11.01 (ÚRS) - Horní...'!C2" display="/"/>
    <hyperlink ref="A97" location="'SO112.11.01 - Horní Lideč...'!C2" display="/"/>
    <hyperlink ref="A98" location="'SO111.12.01 - ŽST Valašsk...'!C2" display="/"/>
    <hyperlink ref="A99" location="'SO112.12.01 - ŽST Valašsk...'!C2" display="/"/>
    <hyperlink ref="A100" location="'SO111.13.01 - Valašská Po...'!C2" display="/"/>
    <hyperlink ref="A101" location="'SO112.13.01 - Valašská Po...'!C2" display="/"/>
    <hyperlink ref="A102" location="'SO115.10.01 - Horní Lideč...'!C2" display="/"/>
    <hyperlink ref="A103" location="'SO121.11.01 - Zast. Lužná...'!C2" display="/"/>
    <hyperlink ref="A104" location="'SO121.13.01 - Zast. Lesko...'!C2" display="/"/>
    <hyperlink ref="A105" location="'SO141.11.01 - Horní Lideč...'!C2" display="/"/>
    <hyperlink ref="A106" location="'SO141.11.02 - Horní Lideč...'!C2" display="/"/>
    <hyperlink ref="A107" location="'SO141.11.03 - Horní Lideč...'!C2" display="/"/>
    <hyperlink ref="A108" location="'SO141.13.02 - Valašská Po...'!C2" display="/"/>
    <hyperlink ref="A109" location="'SO141.13.03 - Horní Lideč...'!C2" display="/"/>
    <hyperlink ref="A110" location="'SO141.13.04 - Valašská Po...'!C2" display="/"/>
    <hyperlink ref="A111" location="'SO142.11.01 - Horní Lideč...'!C2" display="/"/>
    <hyperlink ref="A112" location="'SO142.11.02 - Horní Lideč...'!C2" display="/"/>
    <hyperlink ref="A113" location="'SO142.11.03 - Horní Lideč...'!C2" display="/"/>
    <hyperlink ref="A114" location="'SO142.11.04 - Horní Lideč...'!C2" display="/"/>
    <hyperlink ref="A115" location="'SO142.13.01 - Valašská Po...'!C2" display="/"/>
    <hyperlink ref="A116" location="'SO142.13.02 - Valašská Po...'!C2" display="/"/>
    <hyperlink ref="A117" location="'SO141.11.04 - Horní Lideč...'!C2" display="/"/>
    <hyperlink ref="A118" location="'SO141.13.01 - Valašská Po...'!C2" display="/"/>
    <hyperlink ref="A119" location="'SO144.11.01 (ÚRS) - Horní...'!C2" display="/"/>
    <hyperlink ref="A120" location="'SO144.11.01 - Horní Lideč...'!C2" display="/"/>
    <hyperlink ref="A121" location="'SO840.00.01 - Náhradní vý...'!C2" display="/"/>
    <hyperlink ref="A122" location="'SO820.00.01 - Kácení zeleně'!C2" display="/"/>
    <hyperlink ref="A123" location="'VON-K - Vedlejší a ostatn...'!C2" display="/"/>
    <hyperlink ref="A124" location="'VON-M - Vedlejší a ostatn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110</v>
      </c>
      <c r="AZ2" s="138" t="s">
        <v>1983</v>
      </c>
      <c r="BA2" s="138" t="s">
        <v>1</v>
      </c>
      <c r="BB2" s="138" t="s">
        <v>1</v>
      </c>
      <c r="BC2" s="138" t="s">
        <v>2120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2121</v>
      </c>
      <c r="BA3" s="138" t="s">
        <v>1</v>
      </c>
      <c r="BB3" s="138" t="s">
        <v>1</v>
      </c>
      <c r="BC3" s="138" t="s">
        <v>2122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2123</v>
      </c>
      <c r="BA4" s="138" t="s">
        <v>1</v>
      </c>
      <c r="BB4" s="138" t="s">
        <v>1</v>
      </c>
      <c r="BC4" s="138" t="s">
        <v>2124</v>
      </c>
      <c r="BD4" s="138" t="s">
        <v>87</v>
      </c>
    </row>
    <row r="5" hidden="1" s="1" customFormat="1" ht="6.96" customHeight="1">
      <c r="B5" s="22"/>
      <c r="L5" s="22"/>
      <c r="AZ5" s="138" t="s">
        <v>2125</v>
      </c>
      <c r="BA5" s="138" t="s">
        <v>1</v>
      </c>
      <c r="BB5" s="138" t="s">
        <v>1</v>
      </c>
      <c r="BC5" s="138" t="s">
        <v>2126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2127</v>
      </c>
      <c r="BA6" s="138" t="s">
        <v>1</v>
      </c>
      <c r="BB6" s="138" t="s">
        <v>1</v>
      </c>
      <c r="BC6" s="138" t="s">
        <v>1646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  <c r="AZ7" s="138" t="s">
        <v>997</v>
      </c>
      <c r="BA7" s="138" t="s">
        <v>1</v>
      </c>
      <c r="BB7" s="138" t="s">
        <v>1</v>
      </c>
      <c r="BC7" s="138" t="s">
        <v>2128</v>
      </c>
      <c r="BD7" s="138" t="s">
        <v>87</v>
      </c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38" t="s">
        <v>2129</v>
      </c>
      <c r="BA8" s="138" t="s">
        <v>1</v>
      </c>
      <c r="BB8" s="138" t="s">
        <v>1</v>
      </c>
      <c r="BC8" s="138" t="s">
        <v>2130</v>
      </c>
      <c r="BD8" s="138" t="s">
        <v>87</v>
      </c>
    </row>
    <row r="9" hidden="1" s="2" customFormat="1" ht="16.5" customHeight="1">
      <c r="A9" s="40"/>
      <c r="B9" s="46"/>
      <c r="C9" s="40"/>
      <c r="D9" s="40"/>
      <c r="E9" s="145" t="s">
        <v>2131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38" t="s">
        <v>2132</v>
      </c>
      <c r="BA9" s="138" t="s">
        <v>1</v>
      </c>
      <c r="BB9" s="138" t="s">
        <v>1</v>
      </c>
      <c r="BC9" s="138" t="s">
        <v>2133</v>
      </c>
      <c r="BD9" s="138" t="s">
        <v>87</v>
      </c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38" t="s">
        <v>2134</v>
      </c>
      <c r="BA10" s="138" t="s">
        <v>1</v>
      </c>
      <c r="BB10" s="138" t="s">
        <v>1</v>
      </c>
      <c r="BC10" s="138" t="s">
        <v>2135</v>
      </c>
      <c r="BD10" s="138" t="s">
        <v>87</v>
      </c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138" t="s">
        <v>2136</v>
      </c>
      <c r="BA11" s="138" t="s">
        <v>1</v>
      </c>
      <c r="BB11" s="138" t="s">
        <v>1</v>
      </c>
      <c r="BC11" s="138" t="s">
        <v>542</v>
      </c>
      <c r="BD11" s="138" t="s">
        <v>87</v>
      </c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138" t="s">
        <v>2137</v>
      </c>
      <c r="BA12" s="138" t="s">
        <v>1</v>
      </c>
      <c r="BB12" s="138" t="s">
        <v>1</v>
      </c>
      <c r="BC12" s="138" t="s">
        <v>2138</v>
      </c>
      <c r="BD12" s="138" t="s">
        <v>87</v>
      </c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138" t="s">
        <v>2139</v>
      </c>
      <c r="BA13" s="138" t="s">
        <v>1</v>
      </c>
      <c r="BB13" s="138" t="s">
        <v>1</v>
      </c>
      <c r="BC13" s="138" t="s">
        <v>1597</v>
      </c>
      <c r="BD13" s="138" t="s">
        <v>87</v>
      </c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138" t="s">
        <v>2140</v>
      </c>
      <c r="BA14" s="138" t="s">
        <v>1</v>
      </c>
      <c r="BB14" s="138" t="s">
        <v>1</v>
      </c>
      <c r="BC14" s="138" t="s">
        <v>2141</v>
      </c>
      <c r="BD14" s="138" t="s">
        <v>87</v>
      </c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138" t="s">
        <v>1010</v>
      </c>
      <c r="BA15" s="138" t="s">
        <v>1</v>
      </c>
      <c r="BB15" s="138" t="s">
        <v>1</v>
      </c>
      <c r="BC15" s="138" t="s">
        <v>2142</v>
      </c>
      <c r="BD15" s="138" t="s">
        <v>87</v>
      </c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Z16" s="138" t="s">
        <v>2143</v>
      </c>
      <c r="BA16" s="138" t="s">
        <v>1</v>
      </c>
      <c r="BB16" s="138" t="s">
        <v>1</v>
      </c>
      <c r="BC16" s="138" t="s">
        <v>2144</v>
      </c>
      <c r="BD16" s="138" t="s">
        <v>87</v>
      </c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Z17" s="138" t="s">
        <v>2145</v>
      </c>
      <c r="BA17" s="138" t="s">
        <v>1</v>
      </c>
      <c r="BB17" s="138" t="s">
        <v>1</v>
      </c>
      <c r="BC17" s="138" t="s">
        <v>2146</v>
      </c>
      <c r="BD17" s="138" t="s">
        <v>87</v>
      </c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Z18" s="138" t="s">
        <v>1028</v>
      </c>
      <c r="BA18" s="138" t="s">
        <v>1</v>
      </c>
      <c r="BB18" s="138" t="s">
        <v>1</v>
      </c>
      <c r="BC18" s="138" t="s">
        <v>2147</v>
      </c>
      <c r="BD18" s="138" t="s">
        <v>87</v>
      </c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Z19" s="138" t="s">
        <v>2148</v>
      </c>
      <c r="BA19" s="138" t="s">
        <v>1</v>
      </c>
      <c r="BB19" s="138" t="s">
        <v>1</v>
      </c>
      <c r="BC19" s="138" t="s">
        <v>2149</v>
      </c>
      <c r="BD19" s="138" t="s">
        <v>87</v>
      </c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Z20" s="138" t="s">
        <v>2150</v>
      </c>
      <c r="BA20" s="138" t="s">
        <v>1</v>
      </c>
      <c r="BB20" s="138" t="s">
        <v>1</v>
      </c>
      <c r="BC20" s="138" t="s">
        <v>87</v>
      </c>
      <c r="BD20" s="138" t="s">
        <v>87</v>
      </c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Z21" s="138" t="s">
        <v>2151</v>
      </c>
      <c r="BA21" s="138" t="s">
        <v>1</v>
      </c>
      <c r="BB21" s="138" t="s">
        <v>1</v>
      </c>
      <c r="BC21" s="138" t="s">
        <v>2152</v>
      </c>
      <c r="BD21" s="138" t="s">
        <v>87</v>
      </c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Z22" s="138" t="s">
        <v>2153</v>
      </c>
      <c r="BA22" s="138" t="s">
        <v>1</v>
      </c>
      <c r="BB22" s="138" t="s">
        <v>1</v>
      </c>
      <c r="BC22" s="138" t="s">
        <v>2154</v>
      </c>
      <c r="BD22" s="138" t="s">
        <v>87</v>
      </c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Z23" s="138" t="s">
        <v>2155</v>
      </c>
      <c r="BA23" s="138" t="s">
        <v>1</v>
      </c>
      <c r="BB23" s="138" t="s">
        <v>1</v>
      </c>
      <c r="BC23" s="138" t="s">
        <v>2156</v>
      </c>
      <c r="BD23" s="138" t="s">
        <v>87</v>
      </c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Z24" s="138" t="s">
        <v>2157</v>
      </c>
      <c r="BA24" s="138" t="s">
        <v>1</v>
      </c>
      <c r="BB24" s="138" t="s">
        <v>1</v>
      </c>
      <c r="BC24" s="138" t="s">
        <v>335</v>
      </c>
      <c r="BD24" s="138" t="s">
        <v>87</v>
      </c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Z25" s="138" t="s">
        <v>2158</v>
      </c>
      <c r="BA25" s="138" t="s">
        <v>1</v>
      </c>
      <c r="BB25" s="138" t="s">
        <v>1</v>
      </c>
      <c r="BC25" s="138" t="s">
        <v>87</v>
      </c>
      <c r="BD25" s="138" t="s">
        <v>87</v>
      </c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Z26" s="138" t="s">
        <v>2159</v>
      </c>
      <c r="BA26" s="138" t="s">
        <v>1</v>
      </c>
      <c r="BB26" s="138" t="s">
        <v>1</v>
      </c>
      <c r="BC26" s="138" t="s">
        <v>2160</v>
      </c>
      <c r="BD26" s="138" t="s">
        <v>87</v>
      </c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Z27" s="302" t="s">
        <v>2161</v>
      </c>
      <c r="BA27" s="302" t="s">
        <v>1</v>
      </c>
      <c r="BB27" s="302" t="s">
        <v>1</v>
      </c>
      <c r="BC27" s="302" t="s">
        <v>2162</v>
      </c>
      <c r="BD27" s="302" t="s">
        <v>87</v>
      </c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ROUND((SUM(BE120:BE441)),  2)</f>
        <v>0</v>
      </c>
      <c r="G33" s="40"/>
      <c r="H33" s="40"/>
      <c r="I33" s="158">
        <v>0.20999999999999999</v>
      </c>
      <c r="J33" s="157">
        <f>ROUND(((SUM(BE120:BE441))*I33),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ROUND((SUM(BF120:BF441)),  2)</f>
        <v>0</v>
      </c>
      <c r="G34" s="40"/>
      <c r="H34" s="40"/>
      <c r="I34" s="158">
        <v>0.12</v>
      </c>
      <c r="J34" s="157">
        <f>ROUND(((SUM(BF120:BF441))*I34),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ROUND((SUM(BG120:BG441)),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ROUND((SUM(BH120:BH441)),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ROUND((SUM(BI120:BI441)),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SO121.11.01 - Zast. Lužná u Vsetína, nástupiště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J121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227</v>
      </c>
      <c r="E98" s="191"/>
      <c r="F98" s="191"/>
      <c r="G98" s="191"/>
      <c r="H98" s="191"/>
      <c r="I98" s="191"/>
      <c r="J98" s="192">
        <f>J122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228</v>
      </c>
      <c r="E99" s="191"/>
      <c r="F99" s="191"/>
      <c r="G99" s="191"/>
      <c r="H99" s="191"/>
      <c r="I99" s="191"/>
      <c r="J99" s="192">
        <f>J240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2"/>
      <c r="C100" s="183"/>
      <c r="D100" s="184" t="s">
        <v>229</v>
      </c>
      <c r="E100" s="185"/>
      <c r="F100" s="185"/>
      <c r="G100" s="185"/>
      <c r="H100" s="185"/>
      <c r="I100" s="185"/>
      <c r="J100" s="186">
        <f>J388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hidden="1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/>
    <row r="104" hidden="1"/>
    <row r="105" hidden="1"/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5" t="s">
        <v>230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4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77" t="str">
        <f>E7</f>
        <v>Cyklická obnova trati v úseku Vsetín – Horní Lideč</v>
      </c>
      <c r="F110" s="34"/>
      <c r="G110" s="34"/>
      <c r="H110" s="34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191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SO121.11.01 - Zast. Lužná u Vsetína, nástupiště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20</v>
      </c>
      <c r="D114" s="42"/>
      <c r="E114" s="42"/>
      <c r="F114" s="29" t="str">
        <f>F12</f>
        <v>Vsetín - Horní Lideč</v>
      </c>
      <c r="G114" s="42"/>
      <c r="H114" s="42"/>
      <c r="I114" s="34" t="s">
        <v>22</v>
      </c>
      <c r="J114" s="81" t="str">
        <f>IF(J12="","",J12)</f>
        <v>20. 11. 2025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4" t="s">
        <v>24</v>
      </c>
      <c r="D116" s="42"/>
      <c r="E116" s="42"/>
      <c r="F116" s="29" t="str">
        <f>E15</f>
        <v>Správa železnic s.o.</v>
      </c>
      <c r="G116" s="42"/>
      <c r="H116" s="42"/>
      <c r="I116" s="34" t="s">
        <v>32</v>
      </c>
      <c r="J116" s="38" t="str">
        <f>E21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30</v>
      </c>
      <c r="D117" s="42"/>
      <c r="E117" s="42"/>
      <c r="F117" s="29" t="str">
        <f>IF(E18="","",E18)</f>
        <v>Vyplň údaj</v>
      </c>
      <c r="G117" s="42"/>
      <c r="H117" s="42"/>
      <c r="I117" s="34" t="s">
        <v>35</v>
      </c>
      <c r="J117" s="38" t="str">
        <f>E24</f>
        <v>Správa železnic s.o.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194"/>
      <c r="B119" s="195"/>
      <c r="C119" s="196" t="s">
        <v>231</v>
      </c>
      <c r="D119" s="197" t="s">
        <v>62</v>
      </c>
      <c r="E119" s="197" t="s">
        <v>58</v>
      </c>
      <c r="F119" s="197" t="s">
        <v>59</v>
      </c>
      <c r="G119" s="197" t="s">
        <v>232</v>
      </c>
      <c r="H119" s="197" t="s">
        <v>233</v>
      </c>
      <c r="I119" s="197" t="s">
        <v>234</v>
      </c>
      <c r="J119" s="197" t="s">
        <v>223</v>
      </c>
      <c r="K119" s="198" t="s">
        <v>235</v>
      </c>
      <c r="L119" s="199"/>
      <c r="M119" s="102" t="s">
        <v>1</v>
      </c>
      <c r="N119" s="103" t="s">
        <v>41</v>
      </c>
      <c r="O119" s="103" t="s">
        <v>236</v>
      </c>
      <c r="P119" s="103" t="s">
        <v>237</v>
      </c>
      <c r="Q119" s="103" t="s">
        <v>238</v>
      </c>
      <c r="R119" s="103" t="s">
        <v>239</v>
      </c>
      <c r="S119" s="103" t="s">
        <v>240</v>
      </c>
      <c r="T119" s="104" t="s">
        <v>241</v>
      </c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</row>
    <row r="120" s="2" customFormat="1" ht="22.8" customHeight="1">
      <c r="A120" s="40"/>
      <c r="B120" s="41"/>
      <c r="C120" s="109" t="s">
        <v>242</v>
      </c>
      <c r="D120" s="42"/>
      <c r="E120" s="42"/>
      <c r="F120" s="42"/>
      <c r="G120" s="42"/>
      <c r="H120" s="42"/>
      <c r="I120" s="42"/>
      <c r="J120" s="200">
        <f>BK120</f>
        <v>0</v>
      </c>
      <c r="K120" s="42"/>
      <c r="L120" s="46"/>
      <c r="M120" s="105"/>
      <c r="N120" s="201"/>
      <c r="O120" s="106"/>
      <c r="P120" s="202">
        <f>P121+P388</f>
        <v>0</v>
      </c>
      <c r="Q120" s="106"/>
      <c r="R120" s="202">
        <f>R121+R388</f>
        <v>1488.157269</v>
      </c>
      <c r="S120" s="106"/>
      <c r="T120" s="203">
        <f>T121+T388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76</v>
      </c>
      <c r="AU120" s="19" t="s">
        <v>225</v>
      </c>
      <c r="BK120" s="204">
        <f>BK121+BK388</f>
        <v>0</v>
      </c>
    </row>
    <row r="121" s="12" customFormat="1" ht="25.92" customHeight="1">
      <c r="A121" s="12"/>
      <c r="B121" s="205"/>
      <c r="C121" s="206"/>
      <c r="D121" s="207" t="s">
        <v>76</v>
      </c>
      <c r="E121" s="208" t="s">
        <v>243</v>
      </c>
      <c r="F121" s="208" t="s">
        <v>244</v>
      </c>
      <c r="G121" s="206"/>
      <c r="H121" s="206"/>
      <c r="I121" s="209"/>
      <c r="J121" s="210">
        <f>BK121</f>
        <v>0</v>
      </c>
      <c r="K121" s="206"/>
      <c r="L121" s="211"/>
      <c r="M121" s="212"/>
      <c r="N121" s="213"/>
      <c r="O121" s="213"/>
      <c r="P121" s="214">
        <f>P122+P240</f>
        <v>0</v>
      </c>
      <c r="Q121" s="213"/>
      <c r="R121" s="214">
        <f>R122+R240</f>
        <v>1488.157269</v>
      </c>
      <c r="S121" s="213"/>
      <c r="T121" s="215">
        <f>T122+T240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6" t="s">
        <v>85</v>
      </c>
      <c r="AT121" s="217" t="s">
        <v>76</v>
      </c>
      <c r="AU121" s="217" t="s">
        <v>77</v>
      </c>
      <c r="AY121" s="216" t="s">
        <v>245</v>
      </c>
      <c r="BK121" s="218">
        <f>BK122+BK240</f>
        <v>0</v>
      </c>
    </row>
    <row r="122" s="12" customFormat="1" ht="22.8" customHeight="1">
      <c r="A122" s="12"/>
      <c r="B122" s="205"/>
      <c r="C122" s="206"/>
      <c r="D122" s="207" t="s">
        <v>76</v>
      </c>
      <c r="E122" s="219" t="s">
        <v>246</v>
      </c>
      <c r="F122" s="219" t="s">
        <v>247</v>
      </c>
      <c r="G122" s="206"/>
      <c r="H122" s="206"/>
      <c r="I122" s="209"/>
      <c r="J122" s="220">
        <f>BK122</f>
        <v>0</v>
      </c>
      <c r="K122" s="206"/>
      <c r="L122" s="211"/>
      <c r="M122" s="212"/>
      <c r="N122" s="213"/>
      <c r="O122" s="213"/>
      <c r="P122" s="214">
        <f>SUM(P123:P239)</f>
        <v>0</v>
      </c>
      <c r="Q122" s="213"/>
      <c r="R122" s="214">
        <f>SUM(R123:R239)</f>
        <v>0</v>
      </c>
      <c r="S122" s="213"/>
      <c r="T122" s="215">
        <f>SUM(T123:T239)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85</v>
      </c>
      <c r="AY122" s="216" t="s">
        <v>245</v>
      </c>
      <c r="BK122" s="218">
        <f>SUM(BK123:BK239)</f>
        <v>0</v>
      </c>
    </row>
    <row r="123" s="2" customFormat="1" ht="16.5" customHeight="1">
      <c r="A123" s="40"/>
      <c r="B123" s="41"/>
      <c r="C123" s="221" t="s">
        <v>85</v>
      </c>
      <c r="D123" s="221" t="s">
        <v>248</v>
      </c>
      <c r="E123" s="222" t="s">
        <v>2004</v>
      </c>
      <c r="F123" s="223" t="s">
        <v>2005</v>
      </c>
      <c r="G123" s="224" t="s">
        <v>329</v>
      </c>
      <c r="H123" s="225">
        <v>2</v>
      </c>
      <c r="I123" s="226"/>
      <c r="J123" s="227">
        <f>ROUND(I123*H123,2)</f>
        <v>0</v>
      </c>
      <c r="K123" s="223" t="s">
        <v>1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87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2163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2007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87</v>
      </c>
    </row>
    <row r="125" s="2" customFormat="1" ht="16.5" customHeight="1">
      <c r="A125" s="40"/>
      <c r="B125" s="41"/>
      <c r="C125" s="221" t="s">
        <v>87</v>
      </c>
      <c r="D125" s="221" t="s">
        <v>248</v>
      </c>
      <c r="E125" s="222" t="s">
        <v>2164</v>
      </c>
      <c r="F125" s="223" t="s">
        <v>2165</v>
      </c>
      <c r="G125" s="224" t="s">
        <v>329</v>
      </c>
      <c r="H125" s="225">
        <v>4</v>
      </c>
      <c r="I125" s="226"/>
      <c r="J125" s="227">
        <f>ROUND(I125*H125,2)</f>
        <v>0</v>
      </c>
      <c r="K125" s="223" t="s">
        <v>252</v>
      </c>
      <c r="L125" s="46"/>
      <c r="M125" s="228" t="s">
        <v>1</v>
      </c>
      <c r="N125" s="229" t="s">
        <v>42</v>
      </c>
      <c r="O125" s="93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2" t="s">
        <v>253</v>
      </c>
      <c r="AT125" s="232" t="s">
        <v>248</v>
      </c>
      <c r="AU125" s="232" t="s">
        <v>87</v>
      </c>
      <c r="AY125" s="19" t="s">
        <v>245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9" t="s">
        <v>85</v>
      </c>
      <c r="BK125" s="233">
        <f>ROUND(I125*H125,2)</f>
        <v>0</v>
      </c>
      <c r="BL125" s="19" t="s">
        <v>253</v>
      </c>
      <c r="BM125" s="232" t="s">
        <v>2166</v>
      </c>
    </row>
    <row r="126" s="2" customFormat="1">
      <c r="A126" s="40"/>
      <c r="B126" s="41"/>
      <c r="C126" s="42"/>
      <c r="D126" s="234" t="s">
        <v>255</v>
      </c>
      <c r="E126" s="42"/>
      <c r="F126" s="235" t="s">
        <v>2167</v>
      </c>
      <c r="G126" s="42"/>
      <c r="H126" s="42"/>
      <c r="I126" s="236"/>
      <c r="J126" s="42"/>
      <c r="K126" s="42"/>
      <c r="L126" s="46"/>
      <c r="M126" s="237"/>
      <c r="N126" s="238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255</v>
      </c>
      <c r="AU126" s="19" t="s">
        <v>87</v>
      </c>
    </row>
    <row r="127" s="2" customFormat="1" ht="16.5" customHeight="1">
      <c r="A127" s="40"/>
      <c r="B127" s="41"/>
      <c r="C127" s="221" t="s">
        <v>272</v>
      </c>
      <c r="D127" s="221" t="s">
        <v>248</v>
      </c>
      <c r="E127" s="222" t="s">
        <v>2168</v>
      </c>
      <c r="F127" s="223" t="s">
        <v>2169</v>
      </c>
      <c r="G127" s="224" t="s">
        <v>329</v>
      </c>
      <c r="H127" s="225">
        <v>2</v>
      </c>
      <c r="I127" s="226"/>
      <c r="J127" s="227">
        <f>ROUND(I127*H127,2)</f>
        <v>0</v>
      </c>
      <c r="K127" s="223" t="s">
        <v>1</v>
      </c>
      <c r="L127" s="46"/>
      <c r="M127" s="228" t="s">
        <v>1</v>
      </c>
      <c r="N127" s="229" t="s">
        <v>42</v>
      </c>
      <c r="O127" s="93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2" t="s">
        <v>253</v>
      </c>
      <c r="AT127" s="232" t="s">
        <v>248</v>
      </c>
      <c r="AU127" s="232" t="s">
        <v>87</v>
      </c>
      <c r="AY127" s="19" t="s">
        <v>245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9" t="s">
        <v>85</v>
      </c>
      <c r="BK127" s="233">
        <f>ROUND(I127*H127,2)</f>
        <v>0</v>
      </c>
      <c r="BL127" s="19" t="s">
        <v>253</v>
      </c>
      <c r="BM127" s="232" t="s">
        <v>2170</v>
      </c>
    </row>
    <row r="128" s="2" customFormat="1">
      <c r="A128" s="40"/>
      <c r="B128" s="41"/>
      <c r="C128" s="42"/>
      <c r="D128" s="234" t="s">
        <v>255</v>
      </c>
      <c r="E128" s="42"/>
      <c r="F128" s="235" t="s">
        <v>2171</v>
      </c>
      <c r="G128" s="42"/>
      <c r="H128" s="42"/>
      <c r="I128" s="236"/>
      <c r="J128" s="42"/>
      <c r="K128" s="42"/>
      <c r="L128" s="46"/>
      <c r="M128" s="237"/>
      <c r="N128" s="238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255</v>
      </c>
      <c r="AU128" s="19" t="s">
        <v>87</v>
      </c>
    </row>
    <row r="129" s="2" customFormat="1" ht="16.5" customHeight="1">
      <c r="A129" s="40"/>
      <c r="B129" s="41"/>
      <c r="C129" s="221" t="s">
        <v>253</v>
      </c>
      <c r="D129" s="221" t="s">
        <v>248</v>
      </c>
      <c r="E129" s="222" t="s">
        <v>2172</v>
      </c>
      <c r="F129" s="223" t="s">
        <v>2173</v>
      </c>
      <c r="G129" s="224" t="s">
        <v>329</v>
      </c>
      <c r="H129" s="225">
        <v>4</v>
      </c>
      <c r="I129" s="226"/>
      <c r="J129" s="227">
        <f>ROUND(I129*H129,2)</f>
        <v>0</v>
      </c>
      <c r="K129" s="223" t="s">
        <v>252</v>
      </c>
      <c r="L129" s="46"/>
      <c r="M129" s="228" t="s">
        <v>1</v>
      </c>
      <c r="N129" s="229" t="s">
        <v>42</v>
      </c>
      <c r="O129" s="93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2" t="s">
        <v>253</v>
      </c>
      <c r="AT129" s="232" t="s">
        <v>248</v>
      </c>
      <c r="AU129" s="232" t="s">
        <v>87</v>
      </c>
      <c r="AY129" s="19" t="s">
        <v>245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9" t="s">
        <v>85</v>
      </c>
      <c r="BK129" s="233">
        <f>ROUND(I129*H129,2)</f>
        <v>0</v>
      </c>
      <c r="BL129" s="19" t="s">
        <v>253</v>
      </c>
      <c r="BM129" s="232" t="s">
        <v>2174</v>
      </c>
    </row>
    <row r="130" s="2" customFormat="1">
      <c r="A130" s="40"/>
      <c r="B130" s="41"/>
      <c r="C130" s="42"/>
      <c r="D130" s="234" t="s">
        <v>255</v>
      </c>
      <c r="E130" s="42"/>
      <c r="F130" s="235" t="s">
        <v>2175</v>
      </c>
      <c r="G130" s="42"/>
      <c r="H130" s="42"/>
      <c r="I130" s="236"/>
      <c r="J130" s="42"/>
      <c r="K130" s="42"/>
      <c r="L130" s="46"/>
      <c r="M130" s="237"/>
      <c r="N130" s="238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255</v>
      </c>
      <c r="AU130" s="19" t="s">
        <v>87</v>
      </c>
    </row>
    <row r="131" s="2" customFormat="1" ht="16.5" customHeight="1">
      <c r="A131" s="40"/>
      <c r="B131" s="41"/>
      <c r="C131" s="221" t="s">
        <v>246</v>
      </c>
      <c r="D131" s="221" t="s">
        <v>248</v>
      </c>
      <c r="E131" s="222" t="s">
        <v>1615</v>
      </c>
      <c r="F131" s="223" t="s">
        <v>1616</v>
      </c>
      <c r="G131" s="224" t="s">
        <v>275</v>
      </c>
      <c r="H131" s="225">
        <v>100</v>
      </c>
      <c r="I131" s="226"/>
      <c r="J131" s="227">
        <f>ROUND(I131*H131,2)</f>
        <v>0</v>
      </c>
      <c r="K131" s="223" t="s">
        <v>252</v>
      </c>
      <c r="L131" s="46"/>
      <c r="M131" s="228" t="s">
        <v>1</v>
      </c>
      <c r="N131" s="229" t="s">
        <v>42</v>
      </c>
      <c r="O131" s="93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2" t="s">
        <v>253</v>
      </c>
      <c r="AT131" s="232" t="s">
        <v>248</v>
      </c>
      <c r="AU131" s="232" t="s">
        <v>87</v>
      </c>
      <c r="AY131" s="19" t="s">
        <v>245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9" t="s">
        <v>85</v>
      </c>
      <c r="BK131" s="233">
        <f>ROUND(I131*H131,2)</f>
        <v>0</v>
      </c>
      <c r="BL131" s="19" t="s">
        <v>253</v>
      </c>
      <c r="BM131" s="232" t="s">
        <v>2176</v>
      </c>
    </row>
    <row r="132" s="2" customFormat="1">
      <c r="A132" s="40"/>
      <c r="B132" s="41"/>
      <c r="C132" s="42"/>
      <c r="D132" s="234" t="s">
        <v>255</v>
      </c>
      <c r="E132" s="42"/>
      <c r="F132" s="235" t="s">
        <v>1618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255</v>
      </c>
      <c r="AU132" s="19" t="s">
        <v>87</v>
      </c>
    </row>
    <row r="133" s="13" customFormat="1">
      <c r="A133" s="13"/>
      <c r="B133" s="239"/>
      <c r="C133" s="240"/>
      <c r="D133" s="234" t="s">
        <v>257</v>
      </c>
      <c r="E133" s="241" t="s">
        <v>1</v>
      </c>
      <c r="F133" s="242" t="s">
        <v>2177</v>
      </c>
      <c r="G133" s="240"/>
      <c r="H133" s="241" t="s">
        <v>1</v>
      </c>
      <c r="I133" s="243"/>
      <c r="J133" s="240"/>
      <c r="K133" s="240"/>
      <c r="L133" s="244"/>
      <c r="M133" s="245"/>
      <c r="N133" s="246"/>
      <c r="O133" s="246"/>
      <c r="P133" s="246"/>
      <c r="Q133" s="246"/>
      <c r="R133" s="246"/>
      <c r="S133" s="246"/>
      <c r="T133" s="24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8" t="s">
        <v>257</v>
      </c>
      <c r="AU133" s="248" t="s">
        <v>87</v>
      </c>
      <c r="AV133" s="13" t="s">
        <v>85</v>
      </c>
      <c r="AW133" s="13" t="s">
        <v>34</v>
      </c>
      <c r="AX133" s="13" t="s">
        <v>77</v>
      </c>
      <c r="AY133" s="248" t="s">
        <v>245</v>
      </c>
    </row>
    <row r="134" s="14" customFormat="1">
      <c r="A134" s="14"/>
      <c r="B134" s="249"/>
      <c r="C134" s="250"/>
      <c r="D134" s="234" t="s">
        <v>257</v>
      </c>
      <c r="E134" s="251" t="s">
        <v>1</v>
      </c>
      <c r="F134" s="252" t="s">
        <v>2178</v>
      </c>
      <c r="G134" s="250"/>
      <c r="H134" s="253">
        <v>100</v>
      </c>
      <c r="I134" s="254"/>
      <c r="J134" s="250"/>
      <c r="K134" s="250"/>
      <c r="L134" s="255"/>
      <c r="M134" s="256"/>
      <c r="N134" s="257"/>
      <c r="O134" s="257"/>
      <c r="P134" s="257"/>
      <c r="Q134" s="257"/>
      <c r="R134" s="257"/>
      <c r="S134" s="257"/>
      <c r="T134" s="25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9" t="s">
        <v>257</v>
      </c>
      <c r="AU134" s="259" t="s">
        <v>87</v>
      </c>
      <c r="AV134" s="14" t="s">
        <v>87</v>
      </c>
      <c r="AW134" s="14" t="s">
        <v>34</v>
      </c>
      <c r="AX134" s="14" t="s">
        <v>85</v>
      </c>
      <c r="AY134" s="259" t="s">
        <v>245</v>
      </c>
    </row>
    <row r="135" s="2" customFormat="1" ht="16.5" customHeight="1">
      <c r="A135" s="40"/>
      <c r="B135" s="41"/>
      <c r="C135" s="221" t="s">
        <v>305</v>
      </c>
      <c r="D135" s="221" t="s">
        <v>248</v>
      </c>
      <c r="E135" s="222" t="s">
        <v>2179</v>
      </c>
      <c r="F135" s="223" t="s">
        <v>2180</v>
      </c>
      <c r="G135" s="224" t="s">
        <v>275</v>
      </c>
      <c r="H135" s="225">
        <v>266</v>
      </c>
      <c r="I135" s="226"/>
      <c r="J135" s="227">
        <f>ROUND(I135*H135,2)</f>
        <v>0</v>
      </c>
      <c r="K135" s="223" t="s">
        <v>252</v>
      </c>
      <c r="L135" s="46"/>
      <c r="M135" s="228" t="s">
        <v>1</v>
      </c>
      <c r="N135" s="229" t="s">
        <v>42</v>
      </c>
      <c r="O135" s="93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2" t="s">
        <v>253</v>
      </c>
      <c r="AT135" s="232" t="s">
        <v>248</v>
      </c>
      <c r="AU135" s="232" t="s">
        <v>87</v>
      </c>
      <c r="AY135" s="19" t="s">
        <v>245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9" t="s">
        <v>85</v>
      </c>
      <c r="BK135" s="233">
        <f>ROUND(I135*H135,2)</f>
        <v>0</v>
      </c>
      <c r="BL135" s="19" t="s">
        <v>253</v>
      </c>
      <c r="BM135" s="232" t="s">
        <v>2181</v>
      </c>
    </row>
    <row r="136" s="2" customFormat="1">
      <c r="A136" s="40"/>
      <c r="B136" s="41"/>
      <c r="C136" s="42"/>
      <c r="D136" s="234" t="s">
        <v>255</v>
      </c>
      <c r="E136" s="42"/>
      <c r="F136" s="235" t="s">
        <v>2182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255</v>
      </c>
      <c r="AU136" s="19" t="s">
        <v>87</v>
      </c>
    </row>
    <row r="137" s="13" customFormat="1">
      <c r="A137" s="13"/>
      <c r="B137" s="239"/>
      <c r="C137" s="240"/>
      <c r="D137" s="234" t="s">
        <v>257</v>
      </c>
      <c r="E137" s="241" t="s">
        <v>1</v>
      </c>
      <c r="F137" s="242" t="s">
        <v>2183</v>
      </c>
      <c r="G137" s="240"/>
      <c r="H137" s="241" t="s">
        <v>1</v>
      </c>
      <c r="I137" s="243"/>
      <c r="J137" s="240"/>
      <c r="K137" s="240"/>
      <c r="L137" s="244"/>
      <c r="M137" s="245"/>
      <c r="N137" s="246"/>
      <c r="O137" s="246"/>
      <c r="P137" s="246"/>
      <c r="Q137" s="246"/>
      <c r="R137" s="246"/>
      <c r="S137" s="246"/>
      <c r="T137" s="24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8" t="s">
        <v>257</v>
      </c>
      <c r="AU137" s="248" t="s">
        <v>87</v>
      </c>
      <c r="AV137" s="13" t="s">
        <v>85</v>
      </c>
      <c r="AW137" s="13" t="s">
        <v>34</v>
      </c>
      <c r="AX137" s="13" t="s">
        <v>77</v>
      </c>
      <c r="AY137" s="248" t="s">
        <v>245</v>
      </c>
    </row>
    <row r="138" s="14" customFormat="1">
      <c r="A138" s="14"/>
      <c r="B138" s="249"/>
      <c r="C138" s="250"/>
      <c r="D138" s="234" t="s">
        <v>257</v>
      </c>
      <c r="E138" s="251" t="s">
        <v>2140</v>
      </c>
      <c r="F138" s="252" t="s">
        <v>2184</v>
      </c>
      <c r="G138" s="250"/>
      <c r="H138" s="253">
        <v>266</v>
      </c>
      <c r="I138" s="254"/>
      <c r="J138" s="250"/>
      <c r="K138" s="250"/>
      <c r="L138" s="255"/>
      <c r="M138" s="256"/>
      <c r="N138" s="257"/>
      <c r="O138" s="257"/>
      <c r="P138" s="257"/>
      <c r="Q138" s="257"/>
      <c r="R138" s="257"/>
      <c r="S138" s="257"/>
      <c r="T138" s="25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9" t="s">
        <v>257</v>
      </c>
      <c r="AU138" s="259" t="s">
        <v>87</v>
      </c>
      <c r="AV138" s="14" t="s">
        <v>87</v>
      </c>
      <c r="AW138" s="14" t="s">
        <v>34</v>
      </c>
      <c r="AX138" s="14" t="s">
        <v>85</v>
      </c>
      <c r="AY138" s="259" t="s">
        <v>245</v>
      </c>
    </row>
    <row r="139" s="2" customFormat="1" ht="16.5" customHeight="1">
      <c r="A139" s="40"/>
      <c r="B139" s="41"/>
      <c r="C139" s="221" t="s">
        <v>314</v>
      </c>
      <c r="D139" s="221" t="s">
        <v>248</v>
      </c>
      <c r="E139" s="222" t="s">
        <v>1623</v>
      </c>
      <c r="F139" s="223" t="s">
        <v>1624</v>
      </c>
      <c r="G139" s="224" t="s">
        <v>275</v>
      </c>
      <c r="H139" s="225">
        <v>520</v>
      </c>
      <c r="I139" s="226"/>
      <c r="J139" s="227">
        <f>ROUND(I139*H139,2)</f>
        <v>0</v>
      </c>
      <c r="K139" s="223" t="s">
        <v>252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87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2185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1626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87</v>
      </c>
    </row>
    <row r="141" s="13" customFormat="1">
      <c r="A141" s="13"/>
      <c r="B141" s="239"/>
      <c r="C141" s="240"/>
      <c r="D141" s="234" t="s">
        <v>257</v>
      </c>
      <c r="E141" s="241" t="s">
        <v>1</v>
      </c>
      <c r="F141" s="242" t="s">
        <v>2186</v>
      </c>
      <c r="G141" s="240"/>
      <c r="H141" s="241" t="s">
        <v>1</v>
      </c>
      <c r="I141" s="243"/>
      <c r="J141" s="240"/>
      <c r="K141" s="240"/>
      <c r="L141" s="244"/>
      <c r="M141" s="245"/>
      <c r="N141" s="246"/>
      <c r="O141" s="246"/>
      <c r="P141" s="246"/>
      <c r="Q141" s="246"/>
      <c r="R141" s="246"/>
      <c r="S141" s="246"/>
      <c r="T141" s="24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8" t="s">
        <v>257</v>
      </c>
      <c r="AU141" s="248" t="s">
        <v>87</v>
      </c>
      <c r="AV141" s="13" t="s">
        <v>85</v>
      </c>
      <c r="AW141" s="13" t="s">
        <v>34</v>
      </c>
      <c r="AX141" s="13" t="s">
        <v>77</v>
      </c>
      <c r="AY141" s="248" t="s">
        <v>245</v>
      </c>
    </row>
    <row r="142" s="14" customFormat="1">
      <c r="A142" s="14"/>
      <c r="B142" s="249"/>
      <c r="C142" s="250"/>
      <c r="D142" s="234" t="s">
        <v>257</v>
      </c>
      <c r="E142" s="251" t="s">
        <v>1</v>
      </c>
      <c r="F142" s="252" t="s">
        <v>2187</v>
      </c>
      <c r="G142" s="250"/>
      <c r="H142" s="253">
        <v>290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257</v>
      </c>
      <c r="AU142" s="259" t="s">
        <v>87</v>
      </c>
      <c r="AV142" s="14" t="s">
        <v>87</v>
      </c>
      <c r="AW142" s="14" t="s">
        <v>34</v>
      </c>
      <c r="AX142" s="14" t="s">
        <v>77</v>
      </c>
      <c r="AY142" s="259" t="s">
        <v>245</v>
      </c>
    </row>
    <row r="143" s="13" customFormat="1">
      <c r="A143" s="13"/>
      <c r="B143" s="239"/>
      <c r="C143" s="240"/>
      <c r="D143" s="234" t="s">
        <v>257</v>
      </c>
      <c r="E143" s="241" t="s">
        <v>1</v>
      </c>
      <c r="F143" s="242" t="s">
        <v>2188</v>
      </c>
      <c r="G143" s="240"/>
      <c r="H143" s="241" t="s">
        <v>1</v>
      </c>
      <c r="I143" s="243"/>
      <c r="J143" s="240"/>
      <c r="K143" s="240"/>
      <c r="L143" s="244"/>
      <c r="M143" s="245"/>
      <c r="N143" s="246"/>
      <c r="O143" s="246"/>
      <c r="P143" s="246"/>
      <c r="Q143" s="246"/>
      <c r="R143" s="246"/>
      <c r="S143" s="246"/>
      <c r="T143" s="24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8" t="s">
        <v>257</v>
      </c>
      <c r="AU143" s="248" t="s">
        <v>87</v>
      </c>
      <c r="AV143" s="13" t="s">
        <v>85</v>
      </c>
      <c r="AW143" s="13" t="s">
        <v>34</v>
      </c>
      <c r="AX143" s="13" t="s">
        <v>77</v>
      </c>
      <c r="AY143" s="248" t="s">
        <v>245</v>
      </c>
    </row>
    <row r="144" s="14" customFormat="1">
      <c r="A144" s="14"/>
      <c r="B144" s="249"/>
      <c r="C144" s="250"/>
      <c r="D144" s="234" t="s">
        <v>257</v>
      </c>
      <c r="E144" s="251" t="s">
        <v>1</v>
      </c>
      <c r="F144" s="252" t="s">
        <v>2189</v>
      </c>
      <c r="G144" s="250"/>
      <c r="H144" s="253">
        <v>230</v>
      </c>
      <c r="I144" s="254"/>
      <c r="J144" s="250"/>
      <c r="K144" s="250"/>
      <c r="L144" s="255"/>
      <c r="M144" s="256"/>
      <c r="N144" s="257"/>
      <c r="O144" s="257"/>
      <c r="P144" s="257"/>
      <c r="Q144" s="257"/>
      <c r="R144" s="257"/>
      <c r="S144" s="257"/>
      <c r="T144" s="25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9" t="s">
        <v>257</v>
      </c>
      <c r="AU144" s="259" t="s">
        <v>87</v>
      </c>
      <c r="AV144" s="14" t="s">
        <v>87</v>
      </c>
      <c r="AW144" s="14" t="s">
        <v>34</v>
      </c>
      <c r="AX144" s="14" t="s">
        <v>77</v>
      </c>
      <c r="AY144" s="259" t="s">
        <v>245</v>
      </c>
    </row>
    <row r="145" s="15" customFormat="1">
      <c r="A145" s="15"/>
      <c r="B145" s="260"/>
      <c r="C145" s="261"/>
      <c r="D145" s="234" t="s">
        <v>257</v>
      </c>
      <c r="E145" s="262" t="s">
        <v>2137</v>
      </c>
      <c r="F145" s="263" t="s">
        <v>266</v>
      </c>
      <c r="G145" s="261"/>
      <c r="H145" s="264">
        <v>520</v>
      </c>
      <c r="I145" s="265"/>
      <c r="J145" s="261"/>
      <c r="K145" s="261"/>
      <c r="L145" s="266"/>
      <c r="M145" s="267"/>
      <c r="N145" s="268"/>
      <c r="O145" s="268"/>
      <c r="P145" s="268"/>
      <c r="Q145" s="268"/>
      <c r="R145" s="268"/>
      <c r="S145" s="268"/>
      <c r="T145" s="269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70" t="s">
        <v>257</v>
      </c>
      <c r="AU145" s="270" t="s">
        <v>87</v>
      </c>
      <c r="AV145" s="15" t="s">
        <v>253</v>
      </c>
      <c r="AW145" s="15" t="s">
        <v>34</v>
      </c>
      <c r="AX145" s="15" t="s">
        <v>85</v>
      </c>
      <c r="AY145" s="270" t="s">
        <v>245</v>
      </c>
    </row>
    <row r="146" s="2" customFormat="1" ht="16.5" customHeight="1">
      <c r="A146" s="40"/>
      <c r="B146" s="41"/>
      <c r="C146" s="221" t="s">
        <v>326</v>
      </c>
      <c r="D146" s="221" t="s">
        <v>248</v>
      </c>
      <c r="E146" s="222" t="s">
        <v>1627</v>
      </c>
      <c r="F146" s="223" t="s">
        <v>1628</v>
      </c>
      <c r="G146" s="224" t="s">
        <v>317</v>
      </c>
      <c r="H146" s="225">
        <v>227</v>
      </c>
      <c r="I146" s="226"/>
      <c r="J146" s="227">
        <f>ROUND(I146*H146,2)</f>
        <v>0</v>
      </c>
      <c r="K146" s="223" t="s">
        <v>252</v>
      </c>
      <c r="L146" s="46"/>
      <c r="M146" s="228" t="s">
        <v>1</v>
      </c>
      <c r="N146" s="229" t="s">
        <v>42</v>
      </c>
      <c r="O146" s="93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2" t="s">
        <v>253</v>
      </c>
      <c r="AT146" s="232" t="s">
        <v>248</v>
      </c>
      <c r="AU146" s="232" t="s">
        <v>87</v>
      </c>
      <c r="AY146" s="19" t="s">
        <v>245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9" t="s">
        <v>85</v>
      </c>
      <c r="BK146" s="233">
        <f>ROUND(I146*H146,2)</f>
        <v>0</v>
      </c>
      <c r="BL146" s="19" t="s">
        <v>253</v>
      </c>
      <c r="BM146" s="232" t="s">
        <v>2190</v>
      </c>
    </row>
    <row r="147" s="2" customFormat="1">
      <c r="A147" s="40"/>
      <c r="B147" s="41"/>
      <c r="C147" s="42"/>
      <c r="D147" s="234" t="s">
        <v>255</v>
      </c>
      <c r="E147" s="42"/>
      <c r="F147" s="235" t="s">
        <v>1630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255</v>
      </c>
      <c r="AU147" s="19" t="s">
        <v>87</v>
      </c>
    </row>
    <row r="148" s="13" customFormat="1">
      <c r="A148" s="13"/>
      <c r="B148" s="239"/>
      <c r="C148" s="240"/>
      <c r="D148" s="234" t="s">
        <v>257</v>
      </c>
      <c r="E148" s="241" t="s">
        <v>1</v>
      </c>
      <c r="F148" s="242" t="s">
        <v>2186</v>
      </c>
      <c r="G148" s="240"/>
      <c r="H148" s="241" t="s">
        <v>1</v>
      </c>
      <c r="I148" s="243"/>
      <c r="J148" s="240"/>
      <c r="K148" s="240"/>
      <c r="L148" s="244"/>
      <c r="M148" s="245"/>
      <c r="N148" s="246"/>
      <c r="O148" s="246"/>
      <c r="P148" s="246"/>
      <c r="Q148" s="246"/>
      <c r="R148" s="246"/>
      <c r="S148" s="246"/>
      <c r="T148" s="24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8" t="s">
        <v>257</v>
      </c>
      <c r="AU148" s="248" t="s">
        <v>87</v>
      </c>
      <c r="AV148" s="13" t="s">
        <v>85</v>
      </c>
      <c r="AW148" s="13" t="s">
        <v>34</v>
      </c>
      <c r="AX148" s="13" t="s">
        <v>77</v>
      </c>
      <c r="AY148" s="248" t="s">
        <v>245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2191</v>
      </c>
      <c r="G149" s="250"/>
      <c r="H149" s="253">
        <v>91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77</v>
      </c>
      <c r="AY149" s="259" t="s">
        <v>245</v>
      </c>
    </row>
    <row r="150" s="13" customFormat="1">
      <c r="A150" s="13"/>
      <c r="B150" s="239"/>
      <c r="C150" s="240"/>
      <c r="D150" s="234" t="s">
        <v>257</v>
      </c>
      <c r="E150" s="241" t="s">
        <v>1</v>
      </c>
      <c r="F150" s="242" t="s">
        <v>2188</v>
      </c>
      <c r="G150" s="240"/>
      <c r="H150" s="241" t="s">
        <v>1</v>
      </c>
      <c r="I150" s="243"/>
      <c r="J150" s="240"/>
      <c r="K150" s="240"/>
      <c r="L150" s="244"/>
      <c r="M150" s="245"/>
      <c r="N150" s="246"/>
      <c r="O150" s="246"/>
      <c r="P150" s="246"/>
      <c r="Q150" s="246"/>
      <c r="R150" s="246"/>
      <c r="S150" s="246"/>
      <c r="T150" s="24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8" t="s">
        <v>257</v>
      </c>
      <c r="AU150" s="248" t="s">
        <v>87</v>
      </c>
      <c r="AV150" s="13" t="s">
        <v>85</v>
      </c>
      <c r="AW150" s="13" t="s">
        <v>34</v>
      </c>
      <c r="AX150" s="13" t="s">
        <v>77</v>
      </c>
      <c r="AY150" s="248" t="s">
        <v>245</v>
      </c>
    </row>
    <row r="151" s="14" customFormat="1">
      <c r="A151" s="14"/>
      <c r="B151" s="249"/>
      <c r="C151" s="250"/>
      <c r="D151" s="234" t="s">
        <v>257</v>
      </c>
      <c r="E151" s="251" t="s">
        <v>1</v>
      </c>
      <c r="F151" s="252" t="s">
        <v>2192</v>
      </c>
      <c r="G151" s="250"/>
      <c r="H151" s="253">
        <v>136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257</v>
      </c>
      <c r="AU151" s="259" t="s">
        <v>87</v>
      </c>
      <c r="AV151" s="14" t="s">
        <v>87</v>
      </c>
      <c r="AW151" s="14" t="s">
        <v>34</v>
      </c>
      <c r="AX151" s="14" t="s">
        <v>77</v>
      </c>
      <c r="AY151" s="259" t="s">
        <v>245</v>
      </c>
    </row>
    <row r="152" s="15" customFormat="1">
      <c r="A152" s="15"/>
      <c r="B152" s="260"/>
      <c r="C152" s="261"/>
      <c r="D152" s="234" t="s">
        <v>257</v>
      </c>
      <c r="E152" s="262" t="s">
        <v>2139</v>
      </c>
      <c r="F152" s="263" t="s">
        <v>266</v>
      </c>
      <c r="G152" s="261"/>
      <c r="H152" s="264">
        <v>227</v>
      </c>
      <c r="I152" s="265"/>
      <c r="J152" s="261"/>
      <c r="K152" s="261"/>
      <c r="L152" s="266"/>
      <c r="M152" s="267"/>
      <c r="N152" s="268"/>
      <c r="O152" s="268"/>
      <c r="P152" s="268"/>
      <c r="Q152" s="268"/>
      <c r="R152" s="268"/>
      <c r="S152" s="268"/>
      <c r="T152" s="269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0" t="s">
        <v>257</v>
      </c>
      <c r="AU152" s="270" t="s">
        <v>87</v>
      </c>
      <c r="AV152" s="15" t="s">
        <v>253</v>
      </c>
      <c r="AW152" s="15" t="s">
        <v>34</v>
      </c>
      <c r="AX152" s="15" t="s">
        <v>85</v>
      </c>
      <c r="AY152" s="270" t="s">
        <v>245</v>
      </c>
    </row>
    <row r="153" s="2" customFormat="1" ht="16.5" customHeight="1">
      <c r="A153" s="40"/>
      <c r="B153" s="41"/>
      <c r="C153" s="221" t="s">
        <v>335</v>
      </c>
      <c r="D153" s="221" t="s">
        <v>248</v>
      </c>
      <c r="E153" s="222" t="s">
        <v>2193</v>
      </c>
      <c r="F153" s="223" t="s">
        <v>2194</v>
      </c>
      <c r="G153" s="224" t="s">
        <v>317</v>
      </c>
      <c r="H153" s="225">
        <v>159</v>
      </c>
      <c r="I153" s="226"/>
      <c r="J153" s="227">
        <f>ROUND(I153*H153,2)</f>
        <v>0</v>
      </c>
      <c r="K153" s="223" t="s">
        <v>1</v>
      </c>
      <c r="L153" s="46"/>
      <c r="M153" s="228" t="s">
        <v>1</v>
      </c>
      <c r="N153" s="229" t="s">
        <v>42</v>
      </c>
      <c r="O153" s="93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2" t="s">
        <v>253</v>
      </c>
      <c r="AT153" s="232" t="s">
        <v>248</v>
      </c>
      <c r="AU153" s="232" t="s">
        <v>87</v>
      </c>
      <c r="AY153" s="19" t="s">
        <v>245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9" t="s">
        <v>85</v>
      </c>
      <c r="BK153" s="233">
        <f>ROUND(I153*H153,2)</f>
        <v>0</v>
      </c>
      <c r="BL153" s="19" t="s">
        <v>253</v>
      </c>
      <c r="BM153" s="232" t="s">
        <v>2195</v>
      </c>
    </row>
    <row r="154" s="2" customFormat="1">
      <c r="A154" s="40"/>
      <c r="B154" s="41"/>
      <c r="C154" s="42"/>
      <c r="D154" s="234" t="s">
        <v>255</v>
      </c>
      <c r="E154" s="42"/>
      <c r="F154" s="235" t="s">
        <v>2196</v>
      </c>
      <c r="G154" s="42"/>
      <c r="H154" s="42"/>
      <c r="I154" s="236"/>
      <c r="J154" s="42"/>
      <c r="K154" s="42"/>
      <c r="L154" s="46"/>
      <c r="M154" s="237"/>
      <c r="N154" s="238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255</v>
      </c>
      <c r="AU154" s="19" t="s">
        <v>87</v>
      </c>
    </row>
    <row r="155" s="13" customFormat="1">
      <c r="A155" s="13"/>
      <c r="B155" s="239"/>
      <c r="C155" s="240"/>
      <c r="D155" s="234" t="s">
        <v>257</v>
      </c>
      <c r="E155" s="241" t="s">
        <v>1</v>
      </c>
      <c r="F155" s="242" t="s">
        <v>2197</v>
      </c>
      <c r="G155" s="240"/>
      <c r="H155" s="241" t="s">
        <v>1</v>
      </c>
      <c r="I155" s="243"/>
      <c r="J155" s="240"/>
      <c r="K155" s="240"/>
      <c r="L155" s="244"/>
      <c r="M155" s="245"/>
      <c r="N155" s="246"/>
      <c r="O155" s="246"/>
      <c r="P155" s="246"/>
      <c r="Q155" s="246"/>
      <c r="R155" s="246"/>
      <c r="S155" s="246"/>
      <c r="T155" s="24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8" t="s">
        <v>257</v>
      </c>
      <c r="AU155" s="248" t="s">
        <v>87</v>
      </c>
      <c r="AV155" s="13" t="s">
        <v>85</v>
      </c>
      <c r="AW155" s="13" t="s">
        <v>34</v>
      </c>
      <c r="AX155" s="13" t="s">
        <v>77</v>
      </c>
      <c r="AY155" s="248" t="s">
        <v>245</v>
      </c>
    </row>
    <row r="156" s="14" customFormat="1">
      <c r="A156" s="14"/>
      <c r="B156" s="249"/>
      <c r="C156" s="250"/>
      <c r="D156" s="234" t="s">
        <v>257</v>
      </c>
      <c r="E156" s="251" t="s">
        <v>1</v>
      </c>
      <c r="F156" s="252" t="s">
        <v>2198</v>
      </c>
      <c r="G156" s="250"/>
      <c r="H156" s="253">
        <v>157</v>
      </c>
      <c r="I156" s="254"/>
      <c r="J156" s="250"/>
      <c r="K156" s="250"/>
      <c r="L156" s="255"/>
      <c r="M156" s="256"/>
      <c r="N156" s="257"/>
      <c r="O156" s="257"/>
      <c r="P156" s="257"/>
      <c r="Q156" s="257"/>
      <c r="R156" s="257"/>
      <c r="S156" s="257"/>
      <c r="T156" s="25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9" t="s">
        <v>257</v>
      </c>
      <c r="AU156" s="259" t="s">
        <v>87</v>
      </c>
      <c r="AV156" s="14" t="s">
        <v>87</v>
      </c>
      <c r="AW156" s="14" t="s">
        <v>34</v>
      </c>
      <c r="AX156" s="14" t="s">
        <v>77</v>
      </c>
      <c r="AY156" s="259" t="s">
        <v>245</v>
      </c>
    </row>
    <row r="157" s="13" customFormat="1">
      <c r="A157" s="13"/>
      <c r="B157" s="239"/>
      <c r="C157" s="240"/>
      <c r="D157" s="234" t="s">
        <v>257</v>
      </c>
      <c r="E157" s="241" t="s">
        <v>1</v>
      </c>
      <c r="F157" s="242" t="s">
        <v>2199</v>
      </c>
      <c r="G157" s="240"/>
      <c r="H157" s="241" t="s">
        <v>1</v>
      </c>
      <c r="I157" s="243"/>
      <c r="J157" s="240"/>
      <c r="K157" s="240"/>
      <c r="L157" s="244"/>
      <c r="M157" s="245"/>
      <c r="N157" s="246"/>
      <c r="O157" s="246"/>
      <c r="P157" s="246"/>
      <c r="Q157" s="246"/>
      <c r="R157" s="246"/>
      <c r="S157" s="246"/>
      <c r="T157" s="24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8" t="s">
        <v>257</v>
      </c>
      <c r="AU157" s="248" t="s">
        <v>87</v>
      </c>
      <c r="AV157" s="13" t="s">
        <v>85</v>
      </c>
      <c r="AW157" s="13" t="s">
        <v>34</v>
      </c>
      <c r="AX157" s="13" t="s">
        <v>77</v>
      </c>
      <c r="AY157" s="248" t="s">
        <v>245</v>
      </c>
    </row>
    <row r="158" s="14" customFormat="1">
      <c r="A158" s="14"/>
      <c r="B158" s="249"/>
      <c r="C158" s="250"/>
      <c r="D158" s="234" t="s">
        <v>257</v>
      </c>
      <c r="E158" s="251" t="s">
        <v>1</v>
      </c>
      <c r="F158" s="252" t="s">
        <v>87</v>
      </c>
      <c r="G158" s="250"/>
      <c r="H158" s="253">
        <v>2</v>
      </c>
      <c r="I158" s="254"/>
      <c r="J158" s="250"/>
      <c r="K158" s="250"/>
      <c r="L158" s="255"/>
      <c r="M158" s="256"/>
      <c r="N158" s="257"/>
      <c r="O158" s="257"/>
      <c r="P158" s="257"/>
      <c r="Q158" s="257"/>
      <c r="R158" s="257"/>
      <c r="S158" s="257"/>
      <c r="T158" s="25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9" t="s">
        <v>257</v>
      </c>
      <c r="AU158" s="259" t="s">
        <v>87</v>
      </c>
      <c r="AV158" s="14" t="s">
        <v>87</v>
      </c>
      <c r="AW158" s="14" t="s">
        <v>34</v>
      </c>
      <c r="AX158" s="14" t="s">
        <v>77</v>
      </c>
      <c r="AY158" s="259" t="s">
        <v>245</v>
      </c>
    </row>
    <row r="159" s="15" customFormat="1">
      <c r="A159" s="15"/>
      <c r="B159" s="260"/>
      <c r="C159" s="261"/>
      <c r="D159" s="234" t="s">
        <v>257</v>
      </c>
      <c r="E159" s="262" t="s">
        <v>2151</v>
      </c>
      <c r="F159" s="263" t="s">
        <v>266</v>
      </c>
      <c r="G159" s="261"/>
      <c r="H159" s="264">
        <v>159</v>
      </c>
      <c r="I159" s="265"/>
      <c r="J159" s="261"/>
      <c r="K159" s="261"/>
      <c r="L159" s="266"/>
      <c r="M159" s="267"/>
      <c r="N159" s="268"/>
      <c r="O159" s="268"/>
      <c r="P159" s="268"/>
      <c r="Q159" s="268"/>
      <c r="R159" s="268"/>
      <c r="S159" s="268"/>
      <c r="T159" s="269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0" t="s">
        <v>257</v>
      </c>
      <c r="AU159" s="270" t="s">
        <v>87</v>
      </c>
      <c r="AV159" s="15" t="s">
        <v>253</v>
      </c>
      <c r="AW159" s="15" t="s">
        <v>34</v>
      </c>
      <c r="AX159" s="15" t="s">
        <v>85</v>
      </c>
      <c r="AY159" s="270" t="s">
        <v>245</v>
      </c>
    </row>
    <row r="160" s="2" customFormat="1" ht="16.5" customHeight="1">
      <c r="A160" s="40"/>
      <c r="B160" s="41"/>
      <c r="C160" s="221" t="s">
        <v>341</v>
      </c>
      <c r="D160" s="221" t="s">
        <v>248</v>
      </c>
      <c r="E160" s="222" t="s">
        <v>2200</v>
      </c>
      <c r="F160" s="223" t="s">
        <v>2201</v>
      </c>
      <c r="G160" s="224" t="s">
        <v>317</v>
      </c>
      <c r="H160" s="225">
        <v>280</v>
      </c>
      <c r="I160" s="226"/>
      <c r="J160" s="227">
        <f>ROUND(I160*H160,2)</f>
        <v>0</v>
      </c>
      <c r="K160" s="223" t="s">
        <v>1</v>
      </c>
      <c r="L160" s="46"/>
      <c r="M160" s="228" t="s">
        <v>1</v>
      </c>
      <c r="N160" s="229" t="s">
        <v>42</v>
      </c>
      <c r="O160" s="93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2" t="s">
        <v>253</v>
      </c>
      <c r="AT160" s="232" t="s">
        <v>248</v>
      </c>
      <c r="AU160" s="232" t="s">
        <v>87</v>
      </c>
      <c r="AY160" s="19" t="s">
        <v>245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9" t="s">
        <v>85</v>
      </c>
      <c r="BK160" s="233">
        <f>ROUND(I160*H160,2)</f>
        <v>0</v>
      </c>
      <c r="BL160" s="19" t="s">
        <v>253</v>
      </c>
      <c r="BM160" s="232" t="s">
        <v>2202</v>
      </c>
    </row>
    <row r="161" s="2" customFormat="1">
      <c r="A161" s="40"/>
      <c r="B161" s="41"/>
      <c r="C161" s="42"/>
      <c r="D161" s="234" t="s">
        <v>255</v>
      </c>
      <c r="E161" s="42"/>
      <c r="F161" s="235" t="s">
        <v>2203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255</v>
      </c>
      <c r="AU161" s="19" t="s">
        <v>87</v>
      </c>
    </row>
    <row r="162" s="2" customFormat="1" ht="16.5" customHeight="1">
      <c r="A162" s="40"/>
      <c r="B162" s="41"/>
      <c r="C162" s="221" t="s">
        <v>349</v>
      </c>
      <c r="D162" s="221" t="s">
        <v>248</v>
      </c>
      <c r="E162" s="222" t="s">
        <v>1089</v>
      </c>
      <c r="F162" s="223" t="s">
        <v>1090</v>
      </c>
      <c r="G162" s="224" t="s">
        <v>317</v>
      </c>
      <c r="H162" s="225">
        <v>129</v>
      </c>
      <c r="I162" s="226"/>
      <c r="J162" s="227">
        <f>ROUND(I162*H162,2)</f>
        <v>0</v>
      </c>
      <c r="K162" s="223" t="s">
        <v>252</v>
      </c>
      <c r="L162" s="46"/>
      <c r="M162" s="228" t="s">
        <v>1</v>
      </c>
      <c r="N162" s="229" t="s">
        <v>42</v>
      </c>
      <c r="O162" s="93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2" t="s">
        <v>253</v>
      </c>
      <c r="AT162" s="232" t="s">
        <v>248</v>
      </c>
      <c r="AU162" s="232" t="s">
        <v>87</v>
      </c>
      <c r="AY162" s="19" t="s">
        <v>245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9" t="s">
        <v>85</v>
      </c>
      <c r="BK162" s="233">
        <f>ROUND(I162*H162,2)</f>
        <v>0</v>
      </c>
      <c r="BL162" s="19" t="s">
        <v>253</v>
      </c>
      <c r="BM162" s="232" t="s">
        <v>2204</v>
      </c>
    </row>
    <row r="163" s="2" customFormat="1">
      <c r="A163" s="40"/>
      <c r="B163" s="41"/>
      <c r="C163" s="42"/>
      <c r="D163" s="234" t="s">
        <v>255</v>
      </c>
      <c r="E163" s="42"/>
      <c r="F163" s="235" t="s">
        <v>1092</v>
      </c>
      <c r="G163" s="42"/>
      <c r="H163" s="42"/>
      <c r="I163" s="236"/>
      <c r="J163" s="42"/>
      <c r="K163" s="42"/>
      <c r="L163" s="46"/>
      <c r="M163" s="237"/>
      <c r="N163" s="238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255</v>
      </c>
      <c r="AU163" s="19" t="s">
        <v>87</v>
      </c>
    </row>
    <row r="164" s="13" customFormat="1">
      <c r="A164" s="13"/>
      <c r="B164" s="239"/>
      <c r="C164" s="240"/>
      <c r="D164" s="234" t="s">
        <v>257</v>
      </c>
      <c r="E164" s="241" t="s">
        <v>1</v>
      </c>
      <c r="F164" s="242" t="s">
        <v>2205</v>
      </c>
      <c r="G164" s="240"/>
      <c r="H164" s="241" t="s">
        <v>1</v>
      </c>
      <c r="I164" s="243"/>
      <c r="J164" s="240"/>
      <c r="K164" s="240"/>
      <c r="L164" s="244"/>
      <c r="M164" s="245"/>
      <c r="N164" s="246"/>
      <c r="O164" s="246"/>
      <c r="P164" s="246"/>
      <c r="Q164" s="246"/>
      <c r="R164" s="246"/>
      <c r="S164" s="246"/>
      <c r="T164" s="24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8" t="s">
        <v>257</v>
      </c>
      <c r="AU164" s="248" t="s">
        <v>87</v>
      </c>
      <c r="AV164" s="13" t="s">
        <v>85</v>
      </c>
      <c r="AW164" s="13" t="s">
        <v>34</v>
      </c>
      <c r="AX164" s="13" t="s">
        <v>77</v>
      </c>
      <c r="AY164" s="248" t="s">
        <v>245</v>
      </c>
    </row>
    <row r="165" s="14" customFormat="1">
      <c r="A165" s="14"/>
      <c r="B165" s="249"/>
      <c r="C165" s="250"/>
      <c r="D165" s="234" t="s">
        <v>257</v>
      </c>
      <c r="E165" s="251" t="s">
        <v>1</v>
      </c>
      <c r="F165" s="252" t="s">
        <v>2206</v>
      </c>
      <c r="G165" s="250"/>
      <c r="H165" s="253">
        <v>129</v>
      </c>
      <c r="I165" s="254"/>
      <c r="J165" s="250"/>
      <c r="K165" s="250"/>
      <c r="L165" s="255"/>
      <c r="M165" s="256"/>
      <c r="N165" s="257"/>
      <c r="O165" s="257"/>
      <c r="P165" s="257"/>
      <c r="Q165" s="257"/>
      <c r="R165" s="257"/>
      <c r="S165" s="257"/>
      <c r="T165" s="25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9" t="s">
        <v>257</v>
      </c>
      <c r="AU165" s="259" t="s">
        <v>87</v>
      </c>
      <c r="AV165" s="14" t="s">
        <v>87</v>
      </c>
      <c r="AW165" s="14" t="s">
        <v>34</v>
      </c>
      <c r="AX165" s="14" t="s">
        <v>77</v>
      </c>
      <c r="AY165" s="259" t="s">
        <v>245</v>
      </c>
    </row>
    <row r="166" s="15" customFormat="1">
      <c r="A166" s="15"/>
      <c r="B166" s="260"/>
      <c r="C166" s="261"/>
      <c r="D166" s="234" t="s">
        <v>257</v>
      </c>
      <c r="E166" s="262" t="s">
        <v>2161</v>
      </c>
      <c r="F166" s="263" t="s">
        <v>266</v>
      </c>
      <c r="G166" s="261"/>
      <c r="H166" s="264">
        <v>129</v>
      </c>
      <c r="I166" s="265"/>
      <c r="J166" s="261"/>
      <c r="K166" s="261"/>
      <c r="L166" s="266"/>
      <c r="M166" s="267"/>
      <c r="N166" s="268"/>
      <c r="O166" s="268"/>
      <c r="P166" s="268"/>
      <c r="Q166" s="268"/>
      <c r="R166" s="268"/>
      <c r="S166" s="268"/>
      <c r="T166" s="269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0" t="s">
        <v>257</v>
      </c>
      <c r="AU166" s="270" t="s">
        <v>87</v>
      </c>
      <c r="AV166" s="15" t="s">
        <v>253</v>
      </c>
      <c r="AW166" s="15" t="s">
        <v>34</v>
      </c>
      <c r="AX166" s="15" t="s">
        <v>85</v>
      </c>
      <c r="AY166" s="270" t="s">
        <v>245</v>
      </c>
    </row>
    <row r="167" s="2" customFormat="1" ht="16.5" customHeight="1">
      <c r="A167" s="40"/>
      <c r="B167" s="41"/>
      <c r="C167" s="221" t="s">
        <v>8</v>
      </c>
      <c r="D167" s="221" t="s">
        <v>248</v>
      </c>
      <c r="E167" s="222" t="s">
        <v>2207</v>
      </c>
      <c r="F167" s="223" t="s">
        <v>2208</v>
      </c>
      <c r="G167" s="224" t="s">
        <v>329</v>
      </c>
      <c r="H167" s="225">
        <v>1</v>
      </c>
      <c r="I167" s="226"/>
      <c r="J167" s="227">
        <f>ROUND(I167*H167,2)</f>
        <v>0</v>
      </c>
      <c r="K167" s="223" t="s">
        <v>252</v>
      </c>
      <c r="L167" s="46"/>
      <c r="M167" s="228" t="s">
        <v>1</v>
      </c>
      <c r="N167" s="229" t="s">
        <v>42</v>
      </c>
      <c r="O167" s="93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2" t="s">
        <v>253</v>
      </c>
      <c r="AT167" s="232" t="s">
        <v>248</v>
      </c>
      <c r="AU167" s="232" t="s">
        <v>87</v>
      </c>
      <c r="AY167" s="19" t="s">
        <v>245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9" t="s">
        <v>85</v>
      </c>
      <c r="BK167" s="233">
        <f>ROUND(I167*H167,2)</f>
        <v>0</v>
      </c>
      <c r="BL167" s="19" t="s">
        <v>253</v>
      </c>
      <c r="BM167" s="232" t="s">
        <v>2209</v>
      </c>
    </row>
    <row r="168" s="2" customFormat="1">
      <c r="A168" s="40"/>
      <c r="B168" s="41"/>
      <c r="C168" s="42"/>
      <c r="D168" s="234" t="s">
        <v>255</v>
      </c>
      <c r="E168" s="42"/>
      <c r="F168" s="235" t="s">
        <v>2210</v>
      </c>
      <c r="G168" s="42"/>
      <c r="H168" s="42"/>
      <c r="I168" s="236"/>
      <c r="J168" s="42"/>
      <c r="K168" s="42"/>
      <c r="L168" s="46"/>
      <c r="M168" s="237"/>
      <c r="N168" s="238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255</v>
      </c>
      <c r="AU168" s="19" t="s">
        <v>87</v>
      </c>
    </row>
    <row r="169" s="13" customFormat="1">
      <c r="A169" s="13"/>
      <c r="B169" s="239"/>
      <c r="C169" s="240"/>
      <c r="D169" s="234" t="s">
        <v>257</v>
      </c>
      <c r="E169" s="241" t="s">
        <v>1</v>
      </c>
      <c r="F169" s="242" t="s">
        <v>2211</v>
      </c>
      <c r="G169" s="240"/>
      <c r="H169" s="241" t="s">
        <v>1</v>
      </c>
      <c r="I169" s="243"/>
      <c r="J169" s="240"/>
      <c r="K169" s="240"/>
      <c r="L169" s="244"/>
      <c r="M169" s="245"/>
      <c r="N169" s="246"/>
      <c r="O169" s="246"/>
      <c r="P169" s="246"/>
      <c r="Q169" s="246"/>
      <c r="R169" s="246"/>
      <c r="S169" s="246"/>
      <c r="T169" s="24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8" t="s">
        <v>257</v>
      </c>
      <c r="AU169" s="248" t="s">
        <v>87</v>
      </c>
      <c r="AV169" s="13" t="s">
        <v>85</v>
      </c>
      <c r="AW169" s="13" t="s">
        <v>34</v>
      </c>
      <c r="AX169" s="13" t="s">
        <v>77</v>
      </c>
      <c r="AY169" s="248" t="s">
        <v>245</v>
      </c>
    </row>
    <row r="170" s="14" customFormat="1">
      <c r="A170" s="14"/>
      <c r="B170" s="249"/>
      <c r="C170" s="250"/>
      <c r="D170" s="234" t="s">
        <v>257</v>
      </c>
      <c r="E170" s="251" t="s">
        <v>1</v>
      </c>
      <c r="F170" s="252" t="s">
        <v>85</v>
      </c>
      <c r="G170" s="250"/>
      <c r="H170" s="253">
        <v>1</v>
      </c>
      <c r="I170" s="254"/>
      <c r="J170" s="250"/>
      <c r="K170" s="250"/>
      <c r="L170" s="255"/>
      <c r="M170" s="256"/>
      <c r="N170" s="257"/>
      <c r="O170" s="257"/>
      <c r="P170" s="257"/>
      <c r="Q170" s="257"/>
      <c r="R170" s="257"/>
      <c r="S170" s="257"/>
      <c r="T170" s="25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9" t="s">
        <v>257</v>
      </c>
      <c r="AU170" s="259" t="s">
        <v>87</v>
      </c>
      <c r="AV170" s="14" t="s">
        <v>87</v>
      </c>
      <c r="AW170" s="14" t="s">
        <v>34</v>
      </c>
      <c r="AX170" s="14" t="s">
        <v>85</v>
      </c>
      <c r="AY170" s="259" t="s">
        <v>245</v>
      </c>
    </row>
    <row r="171" s="2" customFormat="1" ht="16.5" customHeight="1">
      <c r="A171" s="40"/>
      <c r="B171" s="41"/>
      <c r="C171" s="221" t="s">
        <v>383</v>
      </c>
      <c r="D171" s="221" t="s">
        <v>248</v>
      </c>
      <c r="E171" s="222" t="s">
        <v>2212</v>
      </c>
      <c r="F171" s="223" t="s">
        <v>2213</v>
      </c>
      <c r="G171" s="224" t="s">
        <v>2214</v>
      </c>
      <c r="H171" s="225">
        <v>1</v>
      </c>
      <c r="I171" s="226"/>
      <c r="J171" s="227">
        <f>ROUND(I171*H171,2)</f>
        <v>0</v>
      </c>
      <c r="K171" s="223" t="s">
        <v>1</v>
      </c>
      <c r="L171" s="46"/>
      <c r="M171" s="228" t="s">
        <v>1</v>
      </c>
      <c r="N171" s="229" t="s">
        <v>42</v>
      </c>
      <c r="O171" s="93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2" t="s">
        <v>253</v>
      </c>
      <c r="AT171" s="232" t="s">
        <v>248</v>
      </c>
      <c r="AU171" s="232" t="s">
        <v>87</v>
      </c>
      <c r="AY171" s="19" t="s">
        <v>245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9" t="s">
        <v>85</v>
      </c>
      <c r="BK171" s="233">
        <f>ROUND(I171*H171,2)</f>
        <v>0</v>
      </c>
      <c r="BL171" s="19" t="s">
        <v>253</v>
      </c>
      <c r="BM171" s="232" t="s">
        <v>2215</v>
      </c>
    </row>
    <row r="172" s="2" customFormat="1">
      <c r="A172" s="40"/>
      <c r="B172" s="41"/>
      <c r="C172" s="42"/>
      <c r="D172" s="234" t="s">
        <v>255</v>
      </c>
      <c r="E172" s="42"/>
      <c r="F172" s="235" t="s">
        <v>2216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255</v>
      </c>
      <c r="AU172" s="19" t="s">
        <v>87</v>
      </c>
    </row>
    <row r="173" s="2" customFormat="1" ht="16.5" customHeight="1">
      <c r="A173" s="40"/>
      <c r="B173" s="41"/>
      <c r="C173" s="221" t="s">
        <v>390</v>
      </c>
      <c r="D173" s="221" t="s">
        <v>248</v>
      </c>
      <c r="E173" s="222" t="s">
        <v>2217</v>
      </c>
      <c r="F173" s="223" t="s">
        <v>2218</v>
      </c>
      <c r="G173" s="224" t="s">
        <v>317</v>
      </c>
      <c r="H173" s="225">
        <v>12.199999999999999</v>
      </c>
      <c r="I173" s="226"/>
      <c r="J173" s="227">
        <f>ROUND(I173*H173,2)</f>
        <v>0</v>
      </c>
      <c r="K173" s="223" t="s">
        <v>252</v>
      </c>
      <c r="L173" s="46"/>
      <c r="M173" s="228" t="s">
        <v>1</v>
      </c>
      <c r="N173" s="229" t="s">
        <v>42</v>
      </c>
      <c r="O173" s="93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2" t="s">
        <v>253</v>
      </c>
      <c r="AT173" s="232" t="s">
        <v>248</v>
      </c>
      <c r="AU173" s="232" t="s">
        <v>87</v>
      </c>
      <c r="AY173" s="19" t="s">
        <v>245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9" t="s">
        <v>85</v>
      </c>
      <c r="BK173" s="233">
        <f>ROUND(I173*H173,2)</f>
        <v>0</v>
      </c>
      <c r="BL173" s="19" t="s">
        <v>253</v>
      </c>
      <c r="BM173" s="232" t="s">
        <v>2219</v>
      </c>
    </row>
    <row r="174" s="2" customFormat="1">
      <c r="A174" s="40"/>
      <c r="B174" s="41"/>
      <c r="C174" s="42"/>
      <c r="D174" s="234" t="s">
        <v>255</v>
      </c>
      <c r="E174" s="42"/>
      <c r="F174" s="235" t="s">
        <v>2220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255</v>
      </c>
      <c r="AU174" s="19" t="s">
        <v>87</v>
      </c>
    </row>
    <row r="175" s="13" customFormat="1">
      <c r="A175" s="13"/>
      <c r="B175" s="239"/>
      <c r="C175" s="240"/>
      <c r="D175" s="234" t="s">
        <v>257</v>
      </c>
      <c r="E175" s="241" t="s">
        <v>1</v>
      </c>
      <c r="F175" s="242" t="s">
        <v>2221</v>
      </c>
      <c r="G175" s="240"/>
      <c r="H175" s="241" t="s">
        <v>1</v>
      </c>
      <c r="I175" s="243"/>
      <c r="J175" s="240"/>
      <c r="K175" s="240"/>
      <c r="L175" s="244"/>
      <c r="M175" s="245"/>
      <c r="N175" s="246"/>
      <c r="O175" s="246"/>
      <c r="P175" s="246"/>
      <c r="Q175" s="246"/>
      <c r="R175" s="246"/>
      <c r="S175" s="246"/>
      <c r="T175" s="24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8" t="s">
        <v>257</v>
      </c>
      <c r="AU175" s="248" t="s">
        <v>87</v>
      </c>
      <c r="AV175" s="13" t="s">
        <v>85</v>
      </c>
      <c r="AW175" s="13" t="s">
        <v>34</v>
      </c>
      <c r="AX175" s="13" t="s">
        <v>77</v>
      </c>
      <c r="AY175" s="248" t="s">
        <v>245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2222</v>
      </c>
      <c r="G176" s="250"/>
      <c r="H176" s="253">
        <v>12.199999999999999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77</v>
      </c>
      <c r="AY176" s="259" t="s">
        <v>245</v>
      </c>
    </row>
    <row r="177" s="15" customFormat="1">
      <c r="A177" s="15"/>
      <c r="B177" s="260"/>
      <c r="C177" s="261"/>
      <c r="D177" s="234" t="s">
        <v>257</v>
      </c>
      <c r="E177" s="262" t="s">
        <v>1</v>
      </c>
      <c r="F177" s="263" t="s">
        <v>266</v>
      </c>
      <c r="G177" s="261"/>
      <c r="H177" s="264">
        <v>12.199999999999999</v>
      </c>
      <c r="I177" s="265"/>
      <c r="J177" s="261"/>
      <c r="K177" s="261"/>
      <c r="L177" s="266"/>
      <c r="M177" s="267"/>
      <c r="N177" s="268"/>
      <c r="O177" s="268"/>
      <c r="P177" s="268"/>
      <c r="Q177" s="268"/>
      <c r="R177" s="268"/>
      <c r="S177" s="268"/>
      <c r="T177" s="269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0" t="s">
        <v>257</v>
      </c>
      <c r="AU177" s="270" t="s">
        <v>87</v>
      </c>
      <c r="AV177" s="15" t="s">
        <v>253</v>
      </c>
      <c r="AW177" s="15" t="s">
        <v>34</v>
      </c>
      <c r="AX177" s="15" t="s">
        <v>85</v>
      </c>
      <c r="AY177" s="270" t="s">
        <v>245</v>
      </c>
    </row>
    <row r="178" s="2" customFormat="1" ht="16.5" customHeight="1">
      <c r="A178" s="40"/>
      <c r="B178" s="41"/>
      <c r="C178" s="221" t="s">
        <v>395</v>
      </c>
      <c r="D178" s="221" t="s">
        <v>248</v>
      </c>
      <c r="E178" s="222" t="s">
        <v>2223</v>
      </c>
      <c r="F178" s="223" t="s">
        <v>2224</v>
      </c>
      <c r="G178" s="224" t="s">
        <v>317</v>
      </c>
      <c r="H178" s="225">
        <v>289</v>
      </c>
      <c r="I178" s="226"/>
      <c r="J178" s="227">
        <f>ROUND(I178*H178,2)</f>
        <v>0</v>
      </c>
      <c r="K178" s="223" t="s">
        <v>252</v>
      </c>
      <c r="L178" s="46"/>
      <c r="M178" s="228" t="s">
        <v>1</v>
      </c>
      <c r="N178" s="229" t="s">
        <v>42</v>
      </c>
      <c r="O178" s="93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32" t="s">
        <v>253</v>
      </c>
      <c r="AT178" s="232" t="s">
        <v>248</v>
      </c>
      <c r="AU178" s="232" t="s">
        <v>87</v>
      </c>
      <c r="AY178" s="19" t="s">
        <v>245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9" t="s">
        <v>85</v>
      </c>
      <c r="BK178" s="233">
        <f>ROUND(I178*H178,2)</f>
        <v>0</v>
      </c>
      <c r="BL178" s="19" t="s">
        <v>253</v>
      </c>
      <c r="BM178" s="232" t="s">
        <v>2225</v>
      </c>
    </row>
    <row r="179" s="2" customFormat="1">
      <c r="A179" s="40"/>
      <c r="B179" s="41"/>
      <c r="C179" s="42"/>
      <c r="D179" s="234" t="s">
        <v>255</v>
      </c>
      <c r="E179" s="42"/>
      <c r="F179" s="235" t="s">
        <v>2226</v>
      </c>
      <c r="G179" s="42"/>
      <c r="H179" s="42"/>
      <c r="I179" s="236"/>
      <c r="J179" s="42"/>
      <c r="K179" s="42"/>
      <c r="L179" s="46"/>
      <c r="M179" s="237"/>
      <c r="N179" s="238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255</v>
      </c>
      <c r="AU179" s="19" t="s">
        <v>87</v>
      </c>
    </row>
    <row r="180" s="13" customFormat="1">
      <c r="A180" s="13"/>
      <c r="B180" s="239"/>
      <c r="C180" s="240"/>
      <c r="D180" s="234" t="s">
        <v>257</v>
      </c>
      <c r="E180" s="241" t="s">
        <v>1</v>
      </c>
      <c r="F180" s="242" t="s">
        <v>2227</v>
      </c>
      <c r="G180" s="240"/>
      <c r="H180" s="241" t="s">
        <v>1</v>
      </c>
      <c r="I180" s="243"/>
      <c r="J180" s="240"/>
      <c r="K180" s="240"/>
      <c r="L180" s="244"/>
      <c r="M180" s="245"/>
      <c r="N180" s="246"/>
      <c r="O180" s="246"/>
      <c r="P180" s="246"/>
      <c r="Q180" s="246"/>
      <c r="R180" s="246"/>
      <c r="S180" s="246"/>
      <c r="T180" s="247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8" t="s">
        <v>257</v>
      </c>
      <c r="AU180" s="248" t="s">
        <v>87</v>
      </c>
      <c r="AV180" s="13" t="s">
        <v>85</v>
      </c>
      <c r="AW180" s="13" t="s">
        <v>34</v>
      </c>
      <c r="AX180" s="13" t="s">
        <v>77</v>
      </c>
      <c r="AY180" s="248" t="s">
        <v>245</v>
      </c>
    </row>
    <row r="181" s="14" customFormat="1">
      <c r="A181" s="14"/>
      <c r="B181" s="249"/>
      <c r="C181" s="250"/>
      <c r="D181" s="234" t="s">
        <v>257</v>
      </c>
      <c r="E181" s="251" t="s">
        <v>1</v>
      </c>
      <c r="F181" s="252" t="s">
        <v>2228</v>
      </c>
      <c r="G181" s="250"/>
      <c r="H181" s="253">
        <v>146</v>
      </c>
      <c r="I181" s="254"/>
      <c r="J181" s="250"/>
      <c r="K181" s="250"/>
      <c r="L181" s="255"/>
      <c r="M181" s="256"/>
      <c r="N181" s="257"/>
      <c r="O181" s="257"/>
      <c r="P181" s="257"/>
      <c r="Q181" s="257"/>
      <c r="R181" s="257"/>
      <c r="S181" s="257"/>
      <c r="T181" s="25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9" t="s">
        <v>257</v>
      </c>
      <c r="AU181" s="259" t="s">
        <v>87</v>
      </c>
      <c r="AV181" s="14" t="s">
        <v>87</v>
      </c>
      <c r="AW181" s="14" t="s">
        <v>34</v>
      </c>
      <c r="AX181" s="14" t="s">
        <v>77</v>
      </c>
      <c r="AY181" s="259" t="s">
        <v>245</v>
      </c>
    </row>
    <row r="182" s="13" customFormat="1">
      <c r="A182" s="13"/>
      <c r="B182" s="239"/>
      <c r="C182" s="240"/>
      <c r="D182" s="234" t="s">
        <v>257</v>
      </c>
      <c r="E182" s="241" t="s">
        <v>1</v>
      </c>
      <c r="F182" s="242" t="s">
        <v>2229</v>
      </c>
      <c r="G182" s="240"/>
      <c r="H182" s="241" t="s">
        <v>1</v>
      </c>
      <c r="I182" s="243"/>
      <c r="J182" s="240"/>
      <c r="K182" s="240"/>
      <c r="L182" s="244"/>
      <c r="M182" s="245"/>
      <c r="N182" s="246"/>
      <c r="O182" s="246"/>
      <c r="P182" s="246"/>
      <c r="Q182" s="246"/>
      <c r="R182" s="246"/>
      <c r="S182" s="246"/>
      <c r="T182" s="24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8" t="s">
        <v>257</v>
      </c>
      <c r="AU182" s="248" t="s">
        <v>87</v>
      </c>
      <c r="AV182" s="13" t="s">
        <v>85</v>
      </c>
      <c r="AW182" s="13" t="s">
        <v>34</v>
      </c>
      <c r="AX182" s="13" t="s">
        <v>77</v>
      </c>
      <c r="AY182" s="248" t="s">
        <v>245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2230</v>
      </c>
      <c r="G183" s="250"/>
      <c r="H183" s="253">
        <v>143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77</v>
      </c>
      <c r="AY183" s="259" t="s">
        <v>245</v>
      </c>
    </row>
    <row r="184" s="15" customFormat="1">
      <c r="A184" s="15"/>
      <c r="B184" s="260"/>
      <c r="C184" s="261"/>
      <c r="D184" s="234" t="s">
        <v>257</v>
      </c>
      <c r="E184" s="262" t="s">
        <v>2159</v>
      </c>
      <c r="F184" s="263" t="s">
        <v>266</v>
      </c>
      <c r="G184" s="261"/>
      <c r="H184" s="264">
        <v>289</v>
      </c>
      <c r="I184" s="265"/>
      <c r="J184" s="261"/>
      <c r="K184" s="261"/>
      <c r="L184" s="266"/>
      <c r="M184" s="267"/>
      <c r="N184" s="268"/>
      <c r="O184" s="268"/>
      <c r="P184" s="268"/>
      <c r="Q184" s="268"/>
      <c r="R184" s="268"/>
      <c r="S184" s="268"/>
      <c r="T184" s="269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70" t="s">
        <v>257</v>
      </c>
      <c r="AU184" s="270" t="s">
        <v>87</v>
      </c>
      <c r="AV184" s="15" t="s">
        <v>253</v>
      </c>
      <c r="AW184" s="15" t="s">
        <v>34</v>
      </c>
      <c r="AX184" s="15" t="s">
        <v>85</v>
      </c>
      <c r="AY184" s="270" t="s">
        <v>245</v>
      </c>
    </row>
    <row r="185" s="2" customFormat="1" ht="16.5" customHeight="1">
      <c r="A185" s="40"/>
      <c r="B185" s="41"/>
      <c r="C185" s="221" t="s">
        <v>402</v>
      </c>
      <c r="D185" s="221" t="s">
        <v>248</v>
      </c>
      <c r="E185" s="222" t="s">
        <v>2231</v>
      </c>
      <c r="F185" s="223" t="s">
        <v>2232</v>
      </c>
      <c r="G185" s="224" t="s">
        <v>2214</v>
      </c>
      <c r="H185" s="225">
        <v>9</v>
      </c>
      <c r="I185" s="226"/>
      <c r="J185" s="227">
        <f>ROUND(I185*H185,2)</f>
        <v>0</v>
      </c>
      <c r="K185" s="223" t="s">
        <v>1</v>
      </c>
      <c r="L185" s="46"/>
      <c r="M185" s="228" t="s">
        <v>1</v>
      </c>
      <c r="N185" s="229" t="s">
        <v>42</v>
      </c>
      <c r="O185" s="93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2" t="s">
        <v>253</v>
      </c>
      <c r="AT185" s="232" t="s">
        <v>248</v>
      </c>
      <c r="AU185" s="232" t="s">
        <v>87</v>
      </c>
      <c r="AY185" s="19" t="s">
        <v>245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9" t="s">
        <v>85</v>
      </c>
      <c r="BK185" s="233">
        <f>ROUND(I185*H185,2)</f>
        <v>0</v>
      </c>
      <c r="BL185" s="19" t="s">
        <v>253</v>
      </c>
      <c r="BM185" s="232" t="s">
        <v>2233</v>
      </c>
    </row>
    <row r="186" s="2" customFormat="1">
      <c r="A186" s="40"/>
      <c r="B186" s="41"/>
      <c r="C186" s="42"/>
      <c r="D186" s="234" t="s">
        <v>255</v>
      </c>
      <c r="E186" s="42"/>
      <c r="F186" s="235" t="s">
        <v>2234</v>
      </c>
      <c r="G186" s="42"/>
      <c r="H186" s="42"/>
      <c r="I186" s="236"/>
      <c r="J186" s="42"/>
      <c r="K186" s="42"/>
      <c r="L186" s="46"/>
      <c r="M186" s="237"/>
      <c r="N186" s="238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255</v>
      </c>
      <c r="AU186" s="19" t="s">
        <v>87</v>
      </c>
    </row>
    <row r="187" s="13" customFormat="1">
      <c r="A187" s="13"/>
      <c r="B187" s="239"/>
      <c r="C187" s="240"/>
      <c r="D187" s="234" t="s">
        <v>257</v>
      </c>
      <c r="E187" s="241" t="s">
        <v>1</v>
      </c>
      <c r="F187" s="242" t="s">
        <v>2227</v>
      </c>
      <c r="G187" s="240"/>
      <c r="H187" s="241" t="s">
        <v>1</v>
      </c>
      <c r="I187" s="243"/>
      <c r="J187" s="240"/>
      <c r="K187" s="240"/>
      <c r="L187" s="244"/>
      <c r="M187" s="245"/>
      <c r="N187" s="246"/>
      <c r="O187" s="246"/>
      <c r="P187" s="246"/>
      <c r="Q187" s="246"/>
      <c r="R187" s="246"/>
      <c r="S187" s="246"/>
      <c r="T187" s="24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8" t="s">
        <v>257</v>
      </c>
      <c r="AU187" s="248" t="s">
        <v>87</v>
      </c>
      <c r="AV187" s="13" t="s">
        <v>85</v>
      </c>
      <c r="AW187" s="13" t="s">
        <v>34</v>
      </c>
      <c r="AX187" s="13" t="s">
        <v>77</v>
      </c>
      <c r="AY187" s="248" t="s">
        <v>245</v>
      </c>
    </row>
    <row r="188" s="14" customFormat="1">
      <c r="A188" s="14"/>
      <c r="B188" s="249"/>
      <c r="C188" s="250"/>
      <c r="D188" s="234" t="s">
        <v>257</v>
      </c>
      <c r="E188" s="251" t="s">
        <v>1</v>
      </c>
      <c r="F188" s="252" t="s">
        <v>253</v>
      </c>
      <c r="G188" s="250"/>
      <c r="H188" s="253">
        <v>4</v>
      </c>
      <c r="I188" s="254"/>
      <c r="J188" s="250"/>
      <c r="K188" s="250"/>
      <c r="L188" s="255"/>
      <c r="M188" s="256"/>
      <c r="N188" s="257"/>
      <c r="O188" s="257"/>
      <c r="P188" s="257"/>
      <c r="Q188" s="257"/>
      <c r="R188" s="257"/>
      <c r="S188" s="257"/>
      <c r="T188" s="25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9" t="s">
        <v>257</v>
      </c>
      <c r="AU188" s="259" t="s">
        <v>87</v>
      </c>
      <c r="AV188" s="14" t="s">
        <v>87</v>
      </c>
      <c r="AW188" s="14" t="s">
        <v>34</v>
      </c>
      <c r="AX188" s="14" t="s">
        <v>77</v>
      </c>
      <c r="AY188" s="259" t="s">
        <v>245</v>
      </c>
    </row>
    <row r="189" s="13" customFormat="1">
      <c r="A189" s="13"/>
      <c r="B189" s="239"/>
      <c r="C189" s="240"/>
      <c r="D189" s="234" t="s">
        <v>257</v>
      </c>
      <c r="E189" s="241" t="s">
        <v>1</v>
      </c>
      <c r="F189" s="242" t="s">
        <v>2229</v>
      </c>
      <c r="G189" s="240"/>
      <c r="H189" s="241" t="s">
        <v>1</v>
      </c>
      <c r="I189" s="243"/>
      <c r="J189" s="240"/>
      <c r="K189" s="240"/>
      <c r="L189" s="244"/>
      <c r="M189" s="245"/>
      <c r="N189" s="246"/>
      <c r="O189" s="246"/>
      <c r="P189" s="246"/>
      <c r="Q189" s="246"/>
      <c r="R189" s="246"/>
      <c r="S189" s="246"/>
      <c r="T189" s="24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8" t="s">
        <v>257</v>
      </c>
      <c r="AU189" s="248" t="s">
        <v>87</v>
      </c>
      <c r="AV189" s="13" t="s">
        <v>85</v>
      </c>
      <c r="AW189" s="13" t="s">
        <v>34</v>
      </c>
      <c r="AX189" s="13" t="s">
        <v>77</v>
      </c>
      <c r="AY189" s="248" t="s">
        <v>245</v>
      </c>
    </row>
    <row r="190" s="14" customFormat="1">
      <c r="A190" s="14"/>
      <c r="B190" s="249"/>
      <c r="C190" s="250"/>
      <c r="D190" s="234" t="s">
        <v>257</v>
      </c>
      <c r="E190" s="251" t="s">
        <v>1</v>
      </c>
      <c r="F190" s="252" t="s">
        <v>246</v>
      </c>
      <c r="G190" s="250"/>
      <c r="H190" s="253">
        <v>5</v>
      </c>
      <c r="I190" s="254"/>
      <c r="J190" s="250"/>
      <c r="K190" s="250"/>
      <c r="L190" s="255"/>
      <c r="M190" s="256"/>
      <c r="N190" s="257"/>
      <c r="O190" s="257"/>
      <c r="P190" s="257"/>
      <c r="Q190" s="257"/>
      <c r="R190" s="257"/>
      <c r="S190" s="257"/>
      <c r="T190" s="25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9" t="s">
        <v>257</v>
      </c>
      <c r="AU190" s="259" t="s">
        <v>87</v>
      </c>
      <c r="AV190" s="14" t="s">
        <v>87</v>
      </c>
      <c r="AW190" s="14" t="s">
        <v>34</v>
      </c>
      <c r="AX190" s="14" t="s">
        <v>77</v>
      </c>
      <c r="AY190" s="259" t="s">
        <v>245</v>
      </c>
    </row>
    <row r="191" s="15" customFormat="1">
      <c r="A191" s="15"/>
      <c r="B191" s="260"/>
      <c r="C191" s="261"/>
      <c r="D191" s="234" t="s">
        <v>257</v>
      </c>
      <c r="E191" s="262" t="s">
        <v>2157</v>
      </c>
      <c r="F191" s="263" t="s">
        <v>266</v>
      </c>
      <c r="G191" s="261"/>
      <c r="H191" s="264">
        <v>9</v>
      </c>
      <c r="I191" s="265"/>
      <c r="J191" s="261"/>
      <c r="K191" s="261"/>
      <c r="L191" s="266"/>
      <c r="M191" s="267"/>
      <c r="N191" s="268"/>
      <c r="O191" s="268"/>
      <c r="P191" s="268"/>
      <c r="Q191" s="268"/>
      <c r="R191" s="268"/>
      <c r="S191" s="268"/>
      <c r="T191" s="269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70" t="s">
        <v>257</v>
      </c>
      <c r="AU191" s="270" t="s">
        <v>87</v>
      </c>
      <c r="AV191" s="15" t="s">
        <v>253</v>
      </c>
      <c r="AW191" s="15" t="s">
        <v>34</v>
      </c>
      <c r="AX191" s="15" t="s">
        <v>85</v>
      </c>
      <c r="AY191" s="270" t="s">
        <v>245</v>
      </c>
    </row>
    <row r="192" s="2" customFormat="1" ht="16.5" customHeight="1">
      <c r="A192" s="40"/>
      <c r="B192" s="41"/>
      <c r="C192" s="221" t="s">
        <v>410</v>
      </c>
      <c r="D192" s="221" t="s">
        <v>248</v>
      </c>
      <c r="E192" s="222" t="s">
        <v>2235</v>
      </c>
      <c r="F192" s="223" t="s">
        <v>2236</v>
      </c>
      <c r="G192" s="224" t="s">
        <v>317</v>
      </c>
      <c r="H192" s="225">
        <v>453.60000000000002</v>
      </c>
      <c r="I192" s="226"/>
      <c r="J192" s="227">
        <f>ROUND(I192*H192,2)</f>
        <v>0</v>
      </c>
      <c r="K192" s="223" t="s">
        <v>252</v>
      </c>
      <c r="L192" s="46"/>
      <c r="M192" s="228" t="s">
        <v>1</v>
      </c>
      <c r="N192" s="229" t="s">
        <v>42</v>
      </c>
      <c r="O192" s="93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2" t="s">
        <v>253</v>
      </c>
      <c r="AT192" s="232" t="s">
        <v>248</v>
      </c>
      <c r="AU192" s="232" t="s">
        <v>87</v>
      </c>
      <c r="AY192" s="19" t="s">
        <v>245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9" t="s">
        <v>85</v>
      </c>
      <c r="BK192" s="233">
        <f>ROUND(I192*H192,2)</f>
        <v>0</v>
      </c>
      <c r="BL192" s="19" t="s">
        <v>253</v>
      </c>
      <c r="BM192" s="232" t="s">
        <v>2237</v>
      </c>
    </row>
    <row r="193" s="2" customFormat="1">
      <c r="A193" s="40"/>
      <c r="B193" s="41"/>
      <c r="C193" s="42"/>
      <c r="D193" s="234" t="s">
        <v>255</v>
      </c>
      <c r="E193" s="42"/>
      <c r="F193" s="235" t="s">
        <v>2238</v>
      </c>
      <c r="G193" s="42"/>
      <c r="H193" s="42"/>
      <c r="I193" s="236"/>
      <c r="J193" s="42"/>
      <c r="K193" s="42"/>
      <c r="L193" s="46"/>
      <c r="M193" s="237"/>
      <c r="N193" s="238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255</v>
      </c>
      <c r="AU193" s="19" t="s">
        <v>87</v>
      </c>
    </row>
    <row r="194" s="13" customFormat="1">
      <c r="A194" s="13"/>
      <c r="B194" s="239"/>
      <c r="C194" s="240"/>
      <c r="D194" s="234" t="s">
        <v>257</v>
      </c>
      <c r="E194" s="241" t="s">
        <v>1</v>
      </c>
      <c r="F194" s="242" t="s">
        <v>2239</v>
      </c>
      <c r="G194" s="240"/>
      <c r="H194" s="241" t="s">
        <v>1</v>
      </c>
      <c r="I194" s="243"/>
      <c r="J194" s="240"/>
      <c r="K194" s="240"/>
      <c r="L194" s="244"/>
      <c r="M194" s="245"/>
      <c r="N194" s="246"/>
      <c r="O194" s="246"/>
      <c r="P194" s="246"/>
      <c r="Q194" s="246"/>
      <c r="R194" s="246"/>
      <c r="S194" s="246"/>
      <c r="T194" s="24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8" t="s">
        <v>257</v>
      </c>
      <c r="AU194" s="248" t="s">
        <v>87</v>
      </c>
      <c r="AV194" s="13" t="s">
        <v>85</v>
      </c>
      <c r="AW194" s="13" t="s">
        <v>34</v>
      </c>
      <c r="AX194" s="13" t="s">
        <v>77</v>
      </c>
      <c r="AY194" s="248" t="s">
        <v>245</v>
      </c>
    </row>
    <row r="195" s="14" customFormat="1">
      <c r="A195" s="14"/>
      <c r="B195" s="249"/>
      <c r="C195" s="250"/>
      <c r="D195" s="234" t="s">
        <v>257</v>
      </c>
      <c r="E195" s="251" t="s">
        <v>2153</v>
      </c>
      <c r="F195" s="252" t="s">
        <v>2154</v>
      </c>
      <c r="G195" s="250"/>
      <c r="H195" s="253">
        <v>120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9" t="s">
        <v>257</v>
      </c>
      <c r="AU195" s="259" t="s">
        <v>87</v>
      </c>
      <c r="AV195" s="14" t="s">
        <v>87</v>
      </c>
      <c r="AW195" s="14" t="s">
        <v>34</v>
      </c>
      <c r="AX195" s="14" t="s">
        <v>77</v>
      </c>
      <c r="AY195" s="259" t="s">
        <v>245</v>
      </c>
    </row>
    <row r="196" s="13" customFormat="1">
      <c r="A196" s="13"/>
      <c r="B196" s="239"/>
      <c r="C196" s="240"/>
      <c r="D196" s="234" t="s">
        <v>257</v>
      </c>
      <c r="E196" s="241" t="s">
        <v>1</v>
      </c>
      <c r="F196" s="242" t="s">
        <v>2240</v>
      </c>
      <c r="G196" s="240"/>
      <c r="H196" s="241" t="s">
        <v>1</v>
      </c>
      <c r="I196" s="243"/>
      <c r="J196" s="240"/>
      <c r="K196" s="240"/>
      <c r="L196" s="244"/>
      <c r="M196" s="245"/>
      <c r="N196" s="246"/>
      <c r="O196" s="246"/>
      <c r="P196" s="246"/>
      <c r="Q196" s="246"/>
      <c r="R196" s="246"/>
      <c r="S196" s="246"/>
      <c r="T196" s="24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8" t="s">
        <v>257</v>
      </c>
      <c r="AU196" s="248" t="s">
        <v>87</v>
      </c>
      <c r="AV196" s="13" t="s">
        <v>85</v>
      </c>
      <c r="AW196" s="13" t="s">
        <v>34</v>
      </c>
      <c r="AX196" s="13" t="s">
        <v>77</v>
      </c>
      <c r="AY196" s="248" t="s">
        <v>245</v>
      </c>
    </row>
    <row r="197" s="14" customFormat="1">
      <c r="A197" s="14"/>
      <c r="B197" s="249"/>
      <c r="C197" s="250"/>
      <c r="D197" s="234" t="s">
        <v>257</v>
      </c>
      <c r="E197" s="251" t="s">
        <v>2155</v>
      </c>
      <c r="F197" s="252" t="s">
        <v>2241</v>
      </c>
      <c r="G197" s="250"/>
      <c r="H197" s="253">
        <v>333.60000000000002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257</v>
      </c>
      <c r="AU197" s="259" t="s">
        <v>87</v>
      </c>
      <c r="AV197" s="14" t="s">
        <v>87</v>
      </c>
      <c r="AW197" s="14" t="s">
        <v>34</v>
      </c>
      <c r="AX197" s="14" t="s">
        <v>77</v>
      </c>
      <c r="AY197" s="259" t="s">
        <v>245</v>
      </c>
    </row>
    <row r="198" s="15" customFormat="1">
      <c r="A198" s="15"/>
      <c r="B198" s="260"/>
      <c r="C198" s="261"/>
      <c r="D198" s="234" t="s">
        <v>257</v>
      </c>
      <c r="E198" s="262" t="s">
        <v>1</v>
      </c>
      <c r="F198" s="263" t="s">
        <v>266</v>
      </c>
      <c r="G198" s="261"/>
      <c r="H198" s="264">
        <v>453.60000000000002</v>
      </c>
      <c r="I198" s="265"/>
      <c r="J198" s="261"/>
      <c r="K198" s="261"/>
      <c r="L198" s="266"/>
      <c r="M198" s="267"/>
      <c r="N198" s="268"/>
      <c r="O198" s="268"/>
      <c r="P198" s="268"/>
      <c r="Q198" s="268"/>
      <c r="R198" s="268"/>
      <c r="S198" s="268"/>
      <c r="T198" s="269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0" t="s">
        <v>257</v>
      </c>
      <c r="AU198" s="270" t="s">
        <v>87</v>
      </c>
      <c r="AV198" s="15" t="s">
        <v>253</v>
      </c>
      <c r="AW198" s="15" t="s">
        <v>34</v>
      </c>
      <c r="AX198" s="15" t="s">
        <v>85</v>
      </c>
      <c r="AY198" s="270" t="s">
        <v>245</v>
      </c>
    </row>
    <row r="199" s="2" customFormat="1" ht="16.5" customHeight="1">
      <c r="A199" s="40"/>
      <c r="B199" s="41"/>
      <c r="C199" s="221" t="s">
        <v>419</v>
      </c>
      <c r="D199" s="221" t="s">
        <v>248</v>
      </c>
      <c r="E199" s="222" t="s">
        <v>2242</v>
      </c>
      <c r="F199" s="223" t="s">
        <v>2243</v>
      </c>
      <c r="G199" s="224" t="s">
        <v>2214</v>
      </c>
      <c r="H199" s="225">
        <v>2</v>
      </c>
      <c r="I199" s="226"/>
      <c r="J199" s="227">
        <f>ROUND(I199*H199,2)</f>
        <v>0</v>
      </c>
      <c r="K199" s="223" t="s">
        <v>1</v>
      </c>
      <c r="L199" s="46"/>
      <c r="M199" s="228" t="s">
        <v>1</v>
      </c>
      <c r="N199" s="229" t="s">
        <v>42</v>
      </c>
      <c r="O199" s="93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2" t="s">
        <v>253</v>
      </c>
      <c r="AT199" s="232" t="s">
        <v>248</v>
      </c>
      <c r="AU199" s="232" t="s">
        <v>87</v>
      </c>
      <c r="AY199" s="19" t="s">
        <v>245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9" t="s">
        <v>85</v>
      </c>
      <c r="BK199" s="233">
        <f>ROUND(I199*H199,2)</f>
        <v>0</v>
      </c>
      <c r="BL199" s="19" t="s">
        <v>253</v>
      </c>
      <c r="BM199" s="232" t="s">
        <v>2244</v>
      </c>
    </row>
    <row r="200" s="2" customFormat="1">
      <c r="A200" s="40"/>
      <c r="B200" s="41"/>
      <c r="C200" s="42"/>
      <c r="D200" s="234" t="s">
        <v>255</v>
      </c>
      <c r="E200" s="42"/>
      <c r="F200" s="235" t="s">
        <v>2245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255</v>
      </c>
      <c r="AU200" s="19" t="s">
        <v>87</v>
      </c>
    </row>
    <row r="201" s="13" customFormat="1">
      <c r="A201" s="13"/>
      <c r="B201" s="239"/>
      <c r="C201" s="240"/>
      <c r="D201" s="234" t="s">
        <v>257</v>
      </c>
      <c r="E201" s="241" t="s">
        <v>1</v>
      </c>
      <c r="F201" s="242" t="s">
        <v>2246</v>
      </c>
      <c r="G201" s="240"/>
      <c r="H201" s="241" t="s">
        <v>1</v>
      </c>
      <c r="I201" s="243"/>
      <c r="J201" s="240"/>
      <c r="K201" s="240"/>
      <c r="L201" s="244"/>
      <c r="M201" s="245"/>
      <c r="N201" s="246"/>
      <c r="O201" s="246"/>
      <c r="P201" s="246"/>
      <c r="Q201" s="246"/>
      <c r="R201" s="246"/>
      <c r="S201" s="246"/>
      <c r="T201" s="24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8" t="s">
        <v>257</v>
      </c>
      <c r="AU201" s="248" t="s">
        <v>87</v>
      </c>
      <c r="AV201" s="13" t="s">
        <v>85</v>
      </c>
      <c r="AW201" s="13" t="s">
        <v>34</v>
      </c>
      <c r="AX201" s="13" t="s">
        <v>77</v>
      </c>
      <c r="AY201" s="248" t="s">
        <v>245</v>
      </c>
    </row>
    <row r="202" s="14" customFormat="1">
      <c r="A202" s="14"/>
      <c r="B202" s="249"/>
      <c r="C202" s="250"/>
      <c r="D202" s="234" t="s">
        <v>257</v>
      </c>
      <c r="E202" s="251" t="s">
        <v>1</v>
      </c>
      <c r="F202" s="252" t="s">
        <v>87</v>
      </c>
      <c r="G202" s="250"/>
      <c r="H202" s="253">
        <v>2</v>
      </c>
      <c r="I202" s="254"/>
      <c r="J202" s="250"/>
      <c r="K202" s="250"/>
      <c r="L202" s="255"/>
      <c r="M202" s="256"/>
      <c r="N202" s="257"/>
      <c r="O202" s="257"/>
      <c r="P202" s="257"/>
      <c r="Q202" s="257"/>
      <c r="R202" s="257"/>
      <c r="S202" s="257"/>
      <c r="T202" s="25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9" t="s">
        <v>257</v>
      </c>
      <c r="AU202" s="259" t="s">
        <v>87</v>
      </c>
      <c r="AV202" s="14" t="s">
        <v>87</v>
      </c>
      <c r="AW202" s="14" t="s">
        <v>34</v>
      </c>
      <c r="AX202" s="14" t="s">
        <v>77</v>
      </c>
      <c r="AY202" s="259" t="s">
        <v>245</v>
      </c>
    </row>
    <row r="203" s="15" customFormat="1">
      <c r="A203" s="15"/>
      <c r="B203" s="260"/>
      <c r="C203" s="261"/>
      <c r="D203" s="234" t="s">
        <v>257</v>
      </c>
      <c r="E203" s="262" t="s">
        <v>2158</v>
      </c>
      <c r="F203" s="263" t="s">
        <v>266</v>
      </c>
      <c r="G203" s="261"/>
      <c r="H203" s="264">
        <v>2</v>
      </c>
      <c r="I203" s="265"/>
      <c r="J203" s="261"/>
      <c r="K203" s="261"/>
      <c r="L203" s="266"/>
      <c r="M203" s="267"/>
      <c r="N203" s="268"/>
      <c r="O203" s="268"/>
      <c r="P203" s="268"/>
      <c r="Q203" s="268"/>
      <c r="R203" s="268"/>
      <c r="S203" s="268"/>
      <c r="T203" s="269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70" t="s">
        <v>257</v>
      </c>
      <c r="AU203" s="270" t="s">
        <v>87</v>
      </c>
      <c r="AV203" s="15" t="s">
        <v>253</v>
      </c>
      <c r="AW203" s="15" t="s">
        <v>34</v>
      </c>
      <c r="AX203" s="15" t="s">
        <v>85</v>
      </c>
      <c r="AY203" s="270" t="s">
        <v>245</v>
      </c>
    </row>
    <row r="204" s="2" customFormat="1" ht="16.5" customHeight="1">
      <c r="A204" s="40"/>
      <c r="B204" s="41"/>
      <c r="C204" s="221" t="s">
        <v>430</v>
      </c>
      <c r="D204" s="221" t="s">
        <v>248</v>
      </c>
      <c r="E204" s="222" t="s">
        <v>2247</v>
      </c>
      <c r="F204" s="223" t="s">
        <v>2248</v>
      </c>
      <c r="G204" s="224" t="s">
        <v>329</v>
      </c>
      <c r="H204" s="225">
        <v>1</v>
      </c>
      <c r="I204" s="226"/>
      <c r="J204" s="227">
        <f>ROUND(I204*H204,2)</f>
        <v>0</v>
      </c>
      <c r="K204" s="223" t="s">
        <v>1</v>
      </c>
      <c r="L204" s="46"/>
      <c r="M204" s="228" t="s">
        <v>1</v>
      </c>
      <c r="N204" s="229" t="s">
        <v>42</v>
      </c>
      <c r="O204" s="93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32" t="s">
        <v>253</v>
      </c>
      <c r="AT204" s="232" t="s">
        <v>248</v>
      </c>
      <c r="AU204" s="232" t="s">
        <v>87</v>
      </c>
      <c r="AY204" s="19" t="s">
        <v>245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9" t="s">
        <v>85</v>
      </c>
      <c r="BK204" s="233">
        <f>ROUND(I204*H204,2)</f>
        <v>0</v>
      </c>
      <c r="BL204" s="19" t="s">
        <v>253</v>
      </c>
      <c r="BM204" s="232" t="s">
        <v>2249</v>
      </c>
    </row>
    <row r="205" s="2" customFormat="1">
      <c r="A205" s="40"/>
      <c r="B205" s="41"/>
      <c r="C205" s="42"/>
      <c r="D205" s="234" t="s">
        <v>255</v>
      </c>
      <c r="E205" s="42"/>
      <c r="F205" s="235" t="s">
        <v>2250</v>
      </c>
      <c r="G205" s="42"/>
      <c r="H205" s="42"/>
      <c r="I205" s="236"/>
      <c r="J205" s="42"/>
      <c r="K205" s="42"/>
      <c r="L205" s="46"/>
      <c r="M205" s="237"/>
      <c r="N205" s="238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255</v>
      </c>
      <c r="AU205" s="19" t="s">
        <v>87</v>
      </c>
    </row>
    <row r="206" s="2" customFormat="1">
      <c r="A206" s="40"/>
      <c r="B206" s="41"/>
      <c r="C206" s="42"/>
      <c r="D206" s="234" t="s">
        <v>540</v>
      </c>
      <c r="E206" s="42"/>
      <c r="F206" s="282" t="s">
        <v>2251</v>
      </c>
      <c r="G206" s="42"/>
      <c r="H206" s="42"/>
      <c r="I206" s="236"/>
      <c r="J206" s="42"/>
      <c r="K206" s="42"/>
      <c r="L206" s="46"/>
      <c r="M206" s="237"/>
      <c r="N206" s="238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540</v>
      </c>
      <c r="AU206" s="19" t="s">
        <v>87</v>
      </c>
    </row>
    <row r="207" s="13" customFormat="1">
      <c r="A207" s="13"/>
      <c r="B207" s="239"/>
      <c r="C207" s="240"/>
      <c r="D207" s="234" t="s">
        <v>257</v>
      </c>
      <c r="E207" s="241" t="s">
        <v>1</v>
      </c>
      <c r="F207" s="242" t="s">
        <v>2252</v>
      </c>
      <c r="G207" s="240"/>
      <c r="H207" s="241" t="s">
        <v>1</v>
      </c>
      <c r="I207" s="243"/>
      <c r="J207" s="240"/>
      <c r="K207" s="240"/>
      <c r="L207" s="244"/>
      <c r="M207" s="245"/>
      <c r="N207" s="246"/>
      <c r="O207" s="246"/>
      <c r="P207" s="246"/>
      <c r="Q207" s="246"/>
      <c r="R207" s="246"/>
      <c r="S207" s="246"/>
      <c r="T207" s="247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8" t="s">
        <v>257</v>
      </c>
      <c r="AU207" s="248" t="s">
        <v>87</v>
      </c>
      <c r="AV207" s="13" t="s">
        <v>85</v>
      </c>
      <c r="AW207" s="13" t="s">
        <v>34</v>
      </c>
      <c r="AX207" s="13" t="s">
        <v>77</v>
      </c>
      <c r="AY207" s="248" t="s">
        <v>245</v>
      </c>
    </row>
    <row r="208" s="14" customFormat="1">
      <c r="A208" s="14"/>
      <c r="B208" s="249"/>
      <c r="C208" s="250"/>
      <c r="D208" s="234" t="s">
        <v>257</v>
      </c>
      <c r="E208" s="251" t="s">
        <v>1</v>
      </c>
      <c r="F208" s="252" t="s">
        <v>85</v>
      </c>
      <c r="G208" s="250"/>
      <c r="H208" s="253">
        <v>1</v>
      </c>
      <c r="I208" s="254"/>
      <c r="J208" s="250"/>
      <c r="K208" s="250"/>
      <c r="L208" s="255"/>
      <c r="M208" s="256"/>
      <c r="N208" s="257"/>
      <c r="O208" s="257"/>
      <c r="P208" s="257"/>
      <c r="Q208" s="257"/>
      <c r="R208" s="257"/>
      <c r="S208" s="257"/>
      <c r="T208" s="25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9" t="s">
        <v>257</v>
      </c>
      <c r="AU208" s="259" t="s">
        <v>87</v>
      </c>
      <c r="AV208" s="14" t="s">
        <v>87</v>
      </c>
      <c r="AW208" s="14" t="s">
        <v>34</v>
      </c>
      <c r="AX208" s="14" t="s">
        <v>85</v>
      </c>
      <c r="AY208" s="259" t="s">
        <v>245</v>
      </c>
    </row>
    <row r="209" s="2" customFormat="1" ht="16.5" customHeight="1">
      <c r="A209" s="40"/>
      <c r="B209" s="41"/>
      <c r="C209" s="221" t="s">
        <v>418</v>
      </c>
      <c r="D209" s="221" t="s">
        <v>248</v>
      </c>
      <c r="E209" s="222" t="s">
        <v>1636</v>
      </c>
      <c r="F209" s="223" t="s">
        <v>1637</v>
      </c>
      <c r="G209" s="224" t="s">
        <v>317</v>
      </c>
      <c r="H209" s="225">
        <v>346</v>
      </c>
      <c r="I209" s="226"/>
      <c r="J209" s="227">
        <f>ROUND(I209*H209,2)</f>
        <v>0</v>
      </c>
      <c r="K209" s="223" t="s">
        <v>252</v>
      </c>
      <c r="L209" s="46"/>
      <c r="M209" s="228" t="s">
        <v>1</v>
      </c>
      <c r="N209" s="229" t="s">
        <v>42</v>
      </c>
      <c r="O209" s="93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2" t="s">
        <v>253</v>
      </c>
      <c r="AT209" s="232" t="s">
        <v>248</v>
      </c>
      <c r="AU209" s="232" t="s">
        <v>87</v>
      </c>
      <c r="AY209" s="19" t="s">
        <v>245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9" t="s">
        <v>85</v>
      </c>
      <c r="BK209" s="233">
        <f>ROUND(I209*H209,2)</f>
        <v>0</v>
      </c>
      <c r="BL209" s="19" t="s">
        <v>253</v>
      </c>
      <c r="BM209" s="232" t="s">
        <v>2253</v>
      </c>
    </row>
    <row r="210" s="2" customFormat="1">
      <c r="A210" s="40"/>
      <c r="B210" s="41"/>
      <c r="C210" s="42"/>
      <c r="D210" s="234" t="s">
        <v>255</v>
      </c>
      <c r="E210" s="42"/>
      <c r="F210" s="235" t="s">
        <v>1639</v>
      </c>
      <c r="G210" s="42"/>
      <c r="H210" s="42"/>
      <c r="I210" s="236"/>
      <c r="J210" s="42"/>
      <c r="K210" s="42"/>
      <c r="L210" s="46"/>
      <c r="M210" s="237"/>
      <c r="N210" s="238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255</v>
      </c>
      <c r="AU210" s="19" t="s">
        <v>87</v>
      </c>
    </row>
    <row r="211" s="14" customFormat="1">
      <c r="A211" s="14"/>
      <c r="B211" s="249"/>
      <c r="C211" s="250"/>
      <c r="D211" s="234" t="s">
        <v>257</v>
      </c>
      <c r="E211" s="251" t="s">
        <v>1</v>
      </c>
      <c r="F211" s="252" t="s">
        <v>2254</v>
      </c>
      <c r="G211" s="250"/>
      <c r="H211" s="253">
        <v>346</v>
      </c>
      <c r="I211" s="254"/>
      <c r="J211" s="250"/>
      <c r="K211" s="250"/>
      <c r="L211" s="255"/>
      <c r="M211" s="256"/>
      <c r="N211" s="257"/>
      <c r="O211" s="257"/>
      <c r="P211" s="257"/>
      <c r="Q211" s="257"/>
      <c r="R211" s="257"/>
      <c r="S211" s="257"/>
      <c r="T211" s="25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9" t="s">
        <v>257</v>
      </c>
      <c r="AU211" s="259" t="s">
        <v>87</v>
      </c>
      <c r="AV211" s="14" t="s">
        <v>87</v>
      </c>
      <c r="AW211" s="14" t="s">
        <v>34</v>
      </c>
      <c r="AX211" s="14" t="s">
        <v>85</v>
      </c>
      <c r="AY211" s="259" t="s">
        <v>245</v>
      </c>
    </row>
    <row r="212" s="2" customFormat="1" ht="16.5" customHeight="1">
      <c r="A212" s="40"/>
      <c r="B212" s="41"/>
      <c r="C212" s="221" t="s">
        <v>7</v>
      </c>
      <c r="D212" s="221" t="s">
        <v>248</v>
      </c>
      <c r="E212" s="222" t="s">
        <v>2255</v>
      </c>
      <c r="F212" s="223" t="s">
        <v>2256</v>
      </c>
      <c r="G212" s="224" t="s">
        <v>317</v>
      </c>
      <c r="H212" s="225">
        <v>290</v>
      </c>
      <c r="I212" s="226"/>
      <c r="J212" s="227">
        <f>ROUND(I212*H212,2)</f>
        <v>0</v>
      </c>
      <c r="K212" s="223" t="s">
        <v>1</v>
      </c>
      <c r="L212" s="46"/>
      <c r="M212" s="228" t="s">
        <v>1</v>
      </c>
      <c r="N212" s="229" t="s">
        <v>42</v>
      </c>
      <c r="O212" s="93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2" t="s">
        <v>253</v>
      </c>
      <c r="AT212" s="232" t="s">
        <v>248</v>
      </c>
      <c r="AU212" s="232" t="s">
        <v>87</v>
      </c>
      <c r="AY212" s="19" t="s">
        <v>245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9" t="s">
        <v>85</v>
      </c>
      <c r="BK212" s="233">
        <f>ROUND(I212*H212,2)</f>
        <v>0</v>
      </c>
      <c r="BL212" s="19" t="s">
        <v>253</v>
      </c>
      <c r="BM212" s="232" t="s">
        <v>2257</v>
      </c>
    </row>
    <row r="213" s="2" customFormat="1">
      <c r="A213" s="40"/>
      <c r="B213" s="41"/>
      <c r="C213" s="42"/>
      <c r="D213" s="234" t="s">
        <v>255</v>
      </c>
      <c r="E213" s="42"/>
      <c r="F213" s="235" t="s">
        <v>2258</v>
      </c>
      <c r="G213" s="42"/>
      <c r="H213" s="42"/>
      <c r="I213" s="236"/>
      <c r="J213" s="42"/>
      <c r="K213" s="42"/>
      <c r="L213" s="46"/>
      <c r="M213" s="237"/>
      <c r="N213" s="238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255</v>
      </c>
      <c r="AU213" s="19" t="s">
        <v>87</v>
      </c>
    </row>
    <row r="214" s="13" customFormat="1">
      <c r="A214" s="13"/>
      <c r="B214" s="239"/>
      <c r="C214" s="240"/>
      <c r="D214" s="234" t="s">
        <v>257</v>
      </c>
      <c r="E214" s="241" t="s">
        <v>1</v>
      </c>
      <c r="F214" s="242" t="s">
        <v>2259</v>
      </c>
      <c r="G214" s="240"/>
      <c r="H214" s="241" t="s">
        <v>1</v>
      </c>
      <c r="I214" s="243"/>
      <c r="J214" s="240"/>
      <c r="K214" s="240"/>
      <c r="L214" s="244"/>
      <c r="M214" s="245"/>
      <c r="N214" s="246"/>
      <c r="O214" s="246"/>
      <c r="P214" s="246"/>
      <c r="Q214" s="246"/>
      <c r="R214" s="246"/>
      <c r="S214" s="246"/>
      <c r="T214" s="24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8" t="s">
        <v>257</v>
      </c>
      <c r="AU214" s="248" t="s">
        <v>87</v>
      </c>
      <c r="AV214" s="13" t="s">
        <v>85</v>
      </c>
      <c r="AW214" s="13" t="s">
        <v>34</v>
      </c>
      <c r="AX214" s="13" t="s">
        <v>77</v>
      </c>
      <c r="AY214" s="248" t="s">
        <v>245</v>
      </c>
    </row>
    <row r="215" s="14" customFormat="1">
      <c r="A215" s="14"/>
      <c r="B215" s="249"/>
      <c r="C215" s="250"/>
      <c r="D215" s="234" t="s">
        <v>257</v>
      </c>
      <c r="E215" s="251" t="s">
        <v>1</v>
      </c>
      <c r="F215" s="252" t="s">
        <v>2260</v>
      </c>
      <c r="G215" s="250"/>
      <c r="H215" s="253">
        <v>280</v>
      </c>
      <c r="I215" s="254"/>
      <c r="J215" s="250"/>
      <c r="K215" s="250"/>
      <c r="L215" s="255"/>
      <c r="M215" s="256"/>
      <c r="N215" s="257"/>
      <c r="O215" s="257"/>
      <c r="P215" s="257"/>
      <c r="Q215" s="257"/>
      <c r="R215" s="257"/>
      <c r="S215" s="257"/>
      <c r="T215" s="25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9" t="s">
        <v>257</v>
      </c>
      <c r="AU215" s="259" t="s">
        <v>87</v>
      </c>
      <c r="AV215" s="14" t="s">
        <v>87</v>
      </c>
      <c r="AW215" s="14" t="s">
        <v>34</v>
      </c>
      <c r="AX215" s="14" t="s">
        <v>77</v>
      </c>
      <c r="AY215" s="259" t="s">
        <v>245</v>
      </c>
    </row>
    <row r="216" s="13" customFormat="1">
      <c r="A216" s="13"/>
      <c r="B216" s="239"/>
      <c r="C216" s="240"/>
      <c r="D216" s="234" t="s">
        <v>257</v>
      </c>
      <c r="E216" s="241" t="s">
        <v>1</v>
      </c>
      <c r="F216" s="242" t="s">
        <v>2261</v>
      </c>
      <c r="G216" s="240"/>
      <c r="H216" s="241" t="s">
        <v>1</v>
      </c>
      <c r="I216" s="243"/>
      <c r="J216" s="240"/>
      <c r="K216" s="240"/>
      <c r="L216" s="244"/>
      <c r="M216" s="245"/>
      <c r="N216" s="246"/>
      <c r="O216" s="246"/>
      <c r="P216" s="246"/>
      <c r="Q216" s="246"/>
      <c r="R216" s="246"/>
      <c r="S216" s="246"/>
      <c r="T216" s="24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8" t="s">
        <v>257</v>
      </c>
      <c r="AU216" s="248" t="s">
        <v>87</v>
      </c>
      <c r="AV216" s="13" t="s">
        <v>85</v>
      </c>
      <c r="AW216" s="13" t="s">
        <v>34</v>
      </c>
      <c r="AX216" s="13" t="s">
        <v>77</v>
      </c>
      <c r="AY216" s="248" t="s">
        <v>245</v>
      </c>
    </row>
    <row r="217" s="14" customFormat="1">
      <c r="A217" s="14"/>
      <c r="B217" s="249"/>
      <c r="C217" s="250"/>
      <c r="D217" s="234" t="s">
        <v>257</v>
      </c>
      <c r="E217" s="251" t="s">
        <v>1</v>
      </c>
      <c r="F217" s="252" t="s">
        <v>341</v>
      </c>
      <c r="G217" s="250"/>
      <c r="H217" s="253">
        <v>10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257</v>
      </c>
      <c r="AU217" s="259" t="s">
        <v>87</v>
      </c>
      <c r="AV217" s="14" t="s">
        <v>87</v>
      </c>
      <c r="AW217" s="14" t="s">
        <v>34</v>
      </c>
      <c r="AX217" s="14" t="s">
        <v>77</v>
      </c>
      <c r="AY217" s="259" t="s">
        <v>245</v>
      </c>
    </row>
    <row r="218" s="15" customFormat="1">
      <c r="A218" s="15"/>
      <c r="B218" s="260"/>
      <c r="C218" s="261"/>
      <c r="D218" s="234" t="s">
        <v>257</v>
      </c>
      <c r="E218" s="262" t="s">
        <v>1</v>
      </c>
      <c r="F218" s="263" t="s">
        <v>266</v>
      </c>
      <c r="G218" s="261"/>
      <c r="H218" s="264">
        <v>290</v>
      </c>
      <c r="I218" s="265"/>
      <c r="J218" s="261"/>
      <c r="K218" s="261"/>
      <c r="L218" s="266"/>
      <c r="M218" s="267"/>
      <c r="N218" s="268"/>
      <c r="O218" s="268"/>
      <c r="P218" s="268"/>
      <c r="Q218" s="268"/>
      <c r="R218" s="268"/>
      <c r="S218" s="268"/>
      <c r="T218" s="269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70" t="s">
        <v>257</v>
      </c>
      <c r="AU218" s="270" t="s">
        <v>87</v>
      </c>
      <c r="AV218" s="15" t="s">
        <v>253</v>
      </c>
      <c r="AW218" s="15" t="s">
        <v>34</v>
      </c>
      <c r="AX218" s="15" t="s">
        <v>85</v>
      </c>
      <c r="AY218" s="270" t="s">
        <v>245</v>
      </c>
    </row>
    <row r="219" s="2" customFormat="1" ht="16.5" customHeight="1">
      <c r="A219" s="40"/>
      <c r="B219" s="41"/>
      <c r="C219" s="221" t="s">
        <v>452</v>
      </c>
      <c r="D219" s="221" t="s">
        <v>248</v>
      </c>
      <c r="E219" s="222" t="s">
        <v>2262</v>
      </c>
      <c r="F219" s="223" t="s">
        <v>2263</v>
      </c>
      <c r="G219" s="224" t="s">
        <v>251</v>
      </c>
      <c r="H219" s="225">
        <v>50</v>
      </c>
      <c r="I219" s="226"/>
      <c r="J219" s="227">
        <f>ROUND(I219*H219,2)</f>
        <v>0</v>
      </c>
      <c r="K219" s="223" t="s">
        <v>252</v>
      </c>
      <c r="L219" s="46"/>
      <c r="M219" s="228" t="s">
        <v>1</v>
      </c>
      <c r="N219" s="229" t="s">
        <v>42</v>
      </c>
      <c r="O219" s="93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2" t="s">
        <v>253</v>
      </c>
      <c r="AT219" s="232" t="s">
        <v>248</v>
      </c>
      <c r="AU219" s="232" t="s">
        <v>87</v>
      </c>
      <c r="AY219" s="19" t="s">
        <v>245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9" t="s">
        <v>85</v>
      </c>
      <c r="BK219" s="233">
        <f>ROUND(I219*H219,2)</f>
        <v>0</v>
      </c>
      <c r="BL219" s="19" t="s">
        <v>253</v>
      </c>
      <c r="BM219" s="232" t="s">
        <v>2264</v>
      </c>
    </row>
    <row r="220" s="2" customFormat="1">
      <c r="A220" s="40"/>
      <c r="B220" s="41"/>
      <c r="C220" s="42"/>
      <c r="D220" s="234" t="s">
        <v>255</v>
      </c>
      <c r="E220" s="42"/>
      <c r="F220" s="235" t="s">
        <v>2265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255</v>
      </c>
      <c r="AU220" s="19" t="s">
        <v>87</v>
      </c>
    </row>
    <row r="221" s="2" customFormat="1" ht="16.5" customHeight="1">
      <c r="A221" s="40"/>
      <c r="B221" s="41"/>
      <c r="C221" s="221" t="s">
        <v>460</v>
      </c>
      <c r="D221" s="221" t="s">
        <v>248</v>
      </c>
      <c r="E221" s="222" t="s">
        <v>1191</v>
      </c>
      <c r="F221" s="223" t="s">
        <v>1192</v>
      </c>
      <c r="G221" s="224" t="s">
        <v>251</v>
      </c>
      <c r="H221" s="225">
        <v>50</v>
      </c>
      <c r="I221" s="226"/>
      <c r="J221" s="227">
        <f>ROUND(I221*H221,2)</f>
        <v>0</v>
      </c>
      <c r="K221" s="223" t="s">
        <v>252</v>
      </c>
      <c r="L221" s="46"/>
      <c r="M221" s="228" t="s">
        <v>1</v>
      </c>
      <c r="N221" s="229" t="s">
        <v>42</v>
      </c>
      <c r="O221" s="93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32" t="s">
        <v>253</v>
      </c>
      <c r="AT221" s="232" t="s">
        <v>248</v>
      </c>
      <c r="AU221" s="232" t="s">
        <v>87</v>
      </c>
      <c r="AY221" s="19" t="s">
        <v>245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9" t="s">
        <v>85</v>
      </c>
      <c r="BK221" s="233">
        <f>ROUND(I221*H221,2)</f>
        <v>0</v>
      </c>
      <c r="BL221" s="19" t="s">
        <v>253</v>
      </c>
      <c r="BM221" s="232" t="s">
        <v>2266</v>
      </c>
    </row>
    <row r="222" s="2" customFormat="1">
      <c r="A222" s="40"/>
      <c r="B222" s="41"/>
      <c r="C222" s="42"/>
      <c r="D222" s="234" t="s">
        <v>255</v>
      </c>
      <c r="E222" s="42"/>
      <c r="F222" s="235" t="s">
        <v>1194</v>
      </c>
      <c r="G222" s="42"/>
      <c r="H222" s="42"/>
      <c r="I222" s="236"/>
      <c r="J222" s="42"/>
      <c r="K222" s="42"/>
      <c r="L222" s="46"/>
      <c r="M222" s="237"/>
      <c r="N222" s="238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255</v>
      </c>
      <c r="AU222" s="19" t="s">
        <v>87</v>
      </c>
    </row>
    <row r="223" s="2" customFormat="1" ht="16.5" customHeight="1">
      <c r="A223" s="40"/>
      <c r="B223" s="41"/>
      <c r="C223" s="221" t="s">
        <v>466</v>
      </c>
      <c r="D223" s="221" t="s">
        <v>248</v>
      </c>
      <c r="E223" s="222" t="s">
        <v>1200</v>
      </c>
      <c r="F223" s="223" t="s">
        <v>1201</v>
      </c>
      <c r="G223" s="224" t="s">
        <v>251</v>
      </c>
      <c r="H223" s="225">
        <v>2542</v>
      </c>
      <c r="I223" s="226"/>
      <c r="J223" s="227">
        <f>ROUND(I223*H223,2)</f>
        <v>0</v>
      </c>
      <c r="K223" s="223" t="s">
        <v>252</v>
      </c>
      <c r="L223" s="46"/>
      <c r="M223" s="228" t="s">
        <v>1</v>
      </c>
      <c r="N223" s="229" t="s">
        <v>42</v>
      </c>
      <c r="O223" s="93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2" t="s">
        <v>253</v>
      </c>
      <c r="AT223" s="232" t="s">
        <v>248</v>
      </c>
      <c r="AU223" s="232" t="s">
        <v>87</v>
      </c>
      <c r="AY223" s="19" t="s">
        <v>245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9" t="s">
        <v>85</v>
      </c>
      <c r="BK223" s="233">
        <f>ROUND(I223*H223,2)</f>
        <v>0</v>
      </c>
      <c r="BL223" s="19" t="s">
        <v>253</v>
      </c>
      <c r="BM223" s="232" t="s">
        <v>2267</v>
      </c>
    </row>
    <row r="224" s="2" customFormat="1">
      <c r="A224" s="40"/>
      <c r="B224" s="41"/>
      <c r="C224" s="42"/>
      <c r="D224" s="234" t="s">
        <v>255</v>
      </c>
      <c r="E224" s="42"/>
      <c r="F224" s="235" t="s">
        <v>1203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255</v>
      </c>
      <c r="AU224" s="19" t="s">
        <v>87</v>
      </c>
    </row>
    <row r="225" s="13" customFormat="1">
      <c r="A225" s="13"/>
      <c r="B225" s="239"/>
      <c r="C225" s="240"/>
      <c r="D225" s="234" t="s">
        <v>257</v>
      </c>
      <c r="E225" s="241" t="s">
        <v>1</v>
      </c>
      <c r="F225" s="242" t="s">
        <v>2268</v>
      </c>
      <c r="G225" s="240"/>
      <c r="H225" s="241" t="s">
        <v>1</v>
      </c>
      <c r="I225" s="243"/>
      <c r="J225" s="240"/>
      <c r="K225" s="240"/>
      <c r="L225" s="244"/>
      <c r="M225" s="245"/>
      <c r="N225" s="246"/>
      <c r="O225" s="246"/>
      <c r="P225" s="246"/>
      <c r="Q225" s="246"/>
      <c r="R225" s="246"/>
      <c r="S225" s="246"/>
      <c r="T225" s="24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8" t="s">
        <v>257</v>
      </c>
      <c r="AU225" s="248" t="s">
        <v>87</v>
      </c>
      <c r="AV225" s="13" t="s">
        <v>85</v>
      </c>
      <c r="AW225" s="13" t="s">
        <v>34</v>
      </c>
      <c r="AX225" s="13" t="s">
        <v>77</v>
      </c>
      <c r="AY225" s="248" t="s">
        <v>245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2269</v>
      </c>
      <c r="G226" s="250"/>
      <c r="H226" s="253">
        <v>2240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77</v>
      </c>
      <c r="AY226" s="259" t="s">
        <v>245</v>
      </c>
    </row>
    <row r="227" s="13" customFormat="1">
      <c r="A227" s="13"/>
      <c r="B227" s="239"/>
      <c r="C227" s="240"/>
      <c r="D227" s="234" t="s">
        <v>257</v>
      </c>
      <c r="E227" s="241" t="s">
        <v>1</v>
      </c>
      <c r="F227" s="242" t="s">
        <v>2270</v>
      </c>
      <c r="G227" s="240"/>
      <c r="H227" s="241" t="s">
        <v>1</v>
      </c>
      <c r="I227" s="243"/>
      <c r="J227" s="240"/>
      <c r="K227" s="240"/>
      <c r="L227" s="244"/>
      <c r="M227" s="245"/>
      <c r="N227" s="246"/>
      <c r="O227" s="246"/>
      <c r="P227" s="246"/>
      <c r="Q227" s="246"/>
      <c r="R227" s="246"/>
      <c r="S227" s="246"/>
      <c r="T227" s="24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8" t="s">
        <v>257</v>
      </c>
      <c r="AU227" s="248" t="s">
        <v>87</v>
      </c>
      <c r="AV227" s="13" t="s">
        <v>85</v>
      </c>
      <c r="AW227" s="13" t="s">
        <v>34</v>
      </c>
      <c r="AX227" s="13" t="s">
        <v>77</v>
      </c>
      <c r="AY227" s="248" t="s">
        <v>245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2271</v>
      </c>
      <c r="G228" s="250"/>
      <c r="H228" s="253">
        <v>264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77</v>
      </c>
      <c r="AY228" s="259" t="s">
        <v>245</v>
      </c>
    </row>
    <row r="229" s="13" customFormat="1">
      <c r="A229" s="13"/>
      <c r="B229" s="239"/>
      <c r="C229" s="240"/>
      <c r="D229" s="234" t="s">
        <v>257</v>
      </c>
      <c r="E229" s="241" t="s">
        <v>1</v>
      </c>
      <c r="F229" s="242" t="s">
        <v>2272</v>
      </c>
      <c r="G229" s="240"/>
      <c r="H229" s="241" t="s">
        <v>1</v>
      </c>
      <c r="I229" s="243"/>
      <c r="J229" s="240"/>
      <c r="K229" s="240"/>
      <c r="L229" s="244"/>
      <c r="M229" s="245"/>
      <c r="N229" s="246"/>
      <c r="O229" s="246"/>
      <c r="P229" s="246"/>
      <c r="Q229" s="246"/>
      <c r="R229" s="246"/>
      <c r="S229" s="246"/>
      <c r="T229" s="24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8" t="s">
        <v>257</v>
      </c>
      <c r="AU229" s="248" t="s">
        <v>87</v>
      </c>
      <c r="AV229" s="13" t="s">
        <v>85</v>
      </c>
      <c r="AW229" s="13" t="s">
        <v>34</v>
      </c>
      <c r="AX229" s="13" t="s">
        <v>77</v>
      </c>
      <c r="AY229" s="248" t="s">
        <v>245</v>
      </c>
    </row>
    <row r="230" s="14" customFormat="1">
      <c r="A230" s="14"/>
      <c r="B230" s="249"/>
      <c r="C230" s="250"/>
      <c r="D230" s="234" t="s">
        <v>257</v>
      </c>
      <c r="E230" s="251" t="s">
        <v>1</v>
      </c>
      <c r="F230" s="252" t="s">
        <v>2273</v>
      </c>
      <c r="G230" s="250"/>
      <c r="H230" s="253">
        <v>38</v>
      </c>
      <c r="I230" s="254"/>
      <c r="J230" s="250"/>
      <c r="K230" s="250"/>
      <c r="L230" s="255"/>
      <c r="M230" s="256"/>
      <c r="N230" s="257"/>
      <c r="O230" s="257"/>
      <c r="P230" s="257"/>
      <c r="Q230" s="257"/>
      <c r="R230" s="257"/>
      <c r="S230" s="257"/>
      <c r="T230" s="25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9" t="s">
        <v>257</v>
      </c>
      <c r="AU230" s="259" t="s">
        <v>87</v>
      </c>
      <c r="AV230" s="14" t="s">
        <v>87</v>
      </c>
      <c r="AW230" s="14" t="s">
        <v>34</v>
      </c>
      <c r="AX230" s="14" t="s">
        <v>77</v>
      </c>
      <c r="AY230" s="259" t="s">
        <v>245</v>
      </c>
    </row>
    <row r="231" s="15" customFormat="1">
      <c r="A231" s="15"/>
      <c r="B231" s="260"/>
      <c r="C231" s="261"/>
      <c r="D231" s="234" t="s">
        <v>257</v>
      </c>
      <c r="E231" s="262" t="s">
        <v>2145</v>
      </c>
      <c r="F231" s="263" t="s">
        <v>266</v>
      </c>
      <c r="G231" s="261"/>
      <c r="H231" s="264">
        <v>2542</v>
      </c>
      <c r="I231" s="265"/>
      <c r="J231" s="261"/>
      <c r="K231" s="261"/>
      <c r="L231" s="266"/>
      <c r="M231" s="267"/>
      <c r="N231" s="268"/>
      <c r="O231" s="268"/>
      <c r="P231" s="268"/>
      <c r="Q231" s="268"/>
      <c r="R231" s="268"/>
      <c r="S231" s="268"/>
      <c r="T231" s="269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70" t="s">
        <v>257</v>
      </c>
      <c r="AU231" s="270" t="s">
        <v>87</v>
      </c>
      <c r="AV231" s="15" t="s">
        <v>253</v>
      </c>
      <c r="AW231" s="15" t="s">
        <v>34</v>
      </c>
      <c r="AX231" s="15" t="s">
        <v>85</v>
      </c>
      <c r="AY231" s="270" t="s">
        <v>245</v>
      </c>
    </row>
    <row r="232" s="2" customFormat="1" ht="16.5" customHeight="1">
      <c r="A232" s="40"/>
      <c r="B232" s="41"/>
      <c r="C232" s="221" t="s">
        <v>471</v>
      </c>
      <c r="D232" s="221" t="s">
        <v>248</v>
      </c>
      <c r="E232" s="222" t="s">
        <v>2274</v>
      </c>
      <c r="F232" s="223" t="s">
        <v>2275</v>
      </c>
      <c r="G232" s="224" t="s">
        <v>275</v>
      </c>
      <c r="H232" s="225">
        <v>200</v>
      </c>
      <c r="I232" s="226"/>
      <c r="J232" s="227">
        <f>ROUND(I232*H232,2)</f>
        <v>0</v>
      </c>
      <c r="K232" s="223" t="s">
        <v>252</v>
      </c>
      <c r="L232" s="46"/>
      <c r="M232" s="228" t="s">
        <v>1</v>
      </c>
      <c r="N232" s="229" t="s">
        <v>42</v>
      </c>
      <c r="O232" s="93"/>
      <c r="P232" s="230">
        <f>O232*H232</f>
        <v>0</v>
      </c>
      <c r="Q232" s="230">
        <v>0</v>
      </c>
      <c r="R232" s="230">
        <f>Q232*H232</f>
        <v>0</v>
      </c>
      <c r="S232" s="230">
        <v>0</v>
      </c>
      <c r="T232" s="231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2" t="s">
        <v>253</v>
      </c>
      <c r="AT232" s="232" t="s">
        <v>248</v>
      </c>
      <c r="AU232" s="232" t="s">
        <v>87</v>
      </c>
      <c r="AY232" s="19" t="s">
        <v>245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9" t="s">
        <v>85</v>
      </c>
      <c r="BK232" s="233">
        <f>ROUND(I232*H232,2)</f>
        <v>0</v>
      </c>
      <c r="BL232" s="19" t="s">
        <v>253</v>
      </c>
      <c r="BM232" s="232" t="s">
        <v>2276</v>
      </c>
    </row>
    <row r="233" s="2" customFormat="1">
      <c r="A233" s="40"/>
      <c r="B233" s="41"/>
      <c r="C233" s="42"/>
      <c r="D233" s="234" t="s">
        <v>255</v>
      </c>
      <c r="E233" s="42"/>
      <c r="F233" s="235" t="s">
        <v>2277</v>
      </c>
      <c r="G233" s="42"/>
      <c r="H233" s="42"/>
      <c r="I233" s="236"/>
      <c r="J233" s="42"/>
      <c r="K233" s="42"/>
      <c r="L233" s="46"/>
      <c r="M233" s="237"/>
      <c r="N233" s="238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255</v>
      </c>
      <c r="AU233" s="19" t="s">
        <v>87</v>
      </c>
    </row>
    <row r="234" s="2" customFormat="1" ht="16.5" customHeight="1">
      <c r="A234" s="40"/>
      <c r="B234" s="41"/>
      <c r="C234" s="221" t="s">
        <v>218</v>
      </c>
      <c r="D234" s="221" t="s">
        <v>248</v>
      </c>
      <c r="E234" s="222" t="s">
        <v>2278</v>
      </c>
      <c r="F234" s="223" t="s">
        <v>2279</v>
      </c>
      <c r="G234" s="224" t="s">
        <v>275</v>
      </c>
      <c r="H234" s="225">
        <v>200</v>
      </c>
      <c r="I234" s="226"/>
      <c r="J234" s="227">
        <f>ROUND(I234*H234,2)</f>
        <v>0</v>
      </c>
      <c r="K234" s="223" t="s">
        <v>252</v>
      </c>
      <c r="L234" s="46"/>
      <c r="M234" s="228" t="s">
        <v>1</v>
      </c>
      <c r="N234" s="229" t="s">
        <v>42</v>
      </c>
      <c r="O234" s="93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32" t="s">
        <v>253</v>
      </c>
      <c r="AT234" s="232" t="s">
        <v>248</v>
      </c>
      <c r="AU234" s="232" t="s">
        <v>87</v>
      </c>
      <c r="AY234" s="19" t="s">
        <v>245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9" t="s">
        <v>85</v>
      </c>
      <c r="BK234" s="233">
        <f>ROUND(I234*H234,2)</f>
        <v>0</v>
      </c>
      <c r="BL234" s="19" t="s">
        <v>253</v>
      </c>
      <c r="BM234" s="232" t="s">
        <v>2280</v>
      </c>
    </row>
    <row r="235" s="2" customFormat="1">
      <c r="A235" s="40"/>
      <c r="B235" s="41"/>
      <c r="C235" s="42"/>
      <c r="D235" s="234" t="s">
        <v>255</v>
      </c>
      <c r="E235" s="42"/>
      <c r="F235" s="235" t="s">
        <v>2281</v>
      </c>
      <c r="G235" s="42"/>
      <c r="H235" s="42"/>
      <c r="I235" s="236"/>
      <c r="J235" s="42"/>
      <c r="K235" s="42"/>
      <c r="L235" s="46"/>
      <c r="M235" s="237"/>
      <c r="N235" s="238"/>
      <c r="O235" s="93"/>
      <c r="P235" s="93"/>
      <c r="Q235" s="93"/>
      <c r="R235" s="93"/>
      <c r="S235" s="93"/>
      <c r="T235" s="94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255</v>
      </c>
      <c r="AU235" s="19" t="s">
        <v>87</v>
      </c>
    </row>
    <row r="236" s="2" customFormat="1" ht="16.5" customHeight="1">
      <c r="A236" s="40"/>
      <c r="B236" s="41"/>
      <c r="C236" s="221" t="s">
        <v>482</v>
      </c>
      <c r="D236" s="221" t="s">
        <v>248</v>
      </c>
      <c r="E236" s="222" t="s">
        <v>1241</v>
      </c>
      <c r="F236" s="223" t="s">
        <v>1242</v>
      </c>
      <c r="G236" s="224" t="s">
        <v>275</v>
      </c>
      <c r="H236" s="225">
        <v>710</v>
      </c>
      <c r="I236" s="226"/>
      <c r="J236" s="227">
        <f>ROUND(I236*H236,2)</f>
        <v>0</v>
      </c>
      <c r="K236" s="223" t="s">
        <v>1</v>
      </c>
      <c r="L236" s="46"/>
      <c r="M236" s="228" t="s">
        <v>1</v>
      </c>
      <c r="N236" s="229" t="s">
        <v>42</v>
      </c>
      <c r="O236" s="93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2" t="s">
        <v>253</v>
      </c>
      <c r="AT236" s="232" t="s">
        <v>248</v>
      </c>
      <c r="AU236" s="232" t="s">
        <v>87</v>
      </c>
      <c r="AY236" s="19" t="s">
        <v>245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9" t="s">
        <v>85</v>
      </c>
      <c r="BK236" s="233">
        <f>ROUND(I236*H236,2)</f>
        <v>0</v>
      </c>
      <c r="BL236" s="19" t="s">
        <v>253</v>
      </c>
      <c r="BM236" s="232" t="s">
        <v>2282</v>
      </c>
    </row>
    <row r="237" s="2" customFormat="1">
      <c r="A237" s="40"/>
      <c r="B237" s="41"/>
      <c r="C237" s="42"/>
      <c r="D237" s="234" t="s">
        <v>255</v>
      </c>
      <c r="E237" s="42"/>
      <c r="F237" s="235" t="s">
        <v>1244</v>
      </c>
      <c r="G237" s="42"/>
      <c r="H237" s="42"/>
      <c r="I237" s="236"/>
      <c r="J237" s="42"/>
      <c r="K237" s="42"/>
      <c r="L237" s="46"/>
      <c r="M237" s="237"/>
      <c r="N237" s="238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255</v>
      </c>
      <c r="AU237" s="19" t="s">
        <v>87</v>
      </c>
    </row>
    <row r="238" s="14" customFormat="1">
      <c r="A238" s="14"/>
      <c r="B238" s="249"/>
      <c r="C238" s="250"/>
      <c r="D238" s="234" t="s">
        <v>257</v>
      </c>
      <c r="E238" s="251" t="s">
        <v>1</v>
      </c>
      <c r="F238" s="252" t="s">
        <v>2283</v>
      </c>
      <c r="G238" s="250"/>
      <c r="H238" s="253">
        <v>710</v>
      </c>
      <c r="I238" s="254"/>
      <c r="J238" s="250"/>
      <c r="K238" s="250"/>
      <c r="L238" s="255"/>
      <c r="M238" s="256"/>
      <c r="N238" s="257"/>
      <c r="O238" s="257"/>
      <c r="P238" s="257"/>
      <c r="Q238" s="257"/>
      <c r="R238" s="257"/>
      <c r="S238" s="257"/>
      <c r="T238" s="258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9" t="s">
        <v>257</v>
      </c>
      <c r="AU238" s="259" t="s">
        <v>87</v>
      </c>
      <c r="AV238" s="14" t="s">
        <v>87</v>
      </c>
      <c r="AW238" s="14" t="s">
        <v>34</v>
      </c>
      <c r="AX238" s="14" t="s">
        <v>77</v>
      </c>
      <c r="AY238" s="259" t="s">
        <v>245</v>
      </c>
    </row>
    <row r="239" s="15" customFormat="1">
      <c r="A239" s="15"/>
      <c r="B239" s="260"/>
      <c r="C239" s="261"/>
      <c r="D239" s="234" t="s">
        <v>257</v>
      </c>
      <c r="E239" s="262" t="s">
        <v>997</v>
      </c>
      <c r="F239" s="263" t="s">
        <v>266</v>
      </c>
      <c r="G239" s="261"/>
      <c r="H239" s="264">
        <v>710</v>
      </c>
      <c r="I239" s="265"/>
      <c r="J239" s="261"/>
      <c r="K239" s="261"/>
      <c r="L239" s="266"/>
      <c r="M239" s="267"/>
      <c r="N239" s="268"/>
      <c r="O239" s="268"/>
      <c r="P239" s="268"/>
      <c r="Q239" s="268"/>
      <c r="R239" s="268"/>
      <c r="S239" s="268"/>
      <c r="T239" s="269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70" t="s">
        <v>257</v>
      </c>
      <c r="AU239" s="270" t="s">
        <v>87</v>
      </c>
      <c r="AV239" s="15" t="s">
        <v>253</v>
      </c>
      <c r="AW239" s="15" t="s">
        <v>34</v>
      </c>
      <c r="AX239" s="15" t="s">
        <v>85</v>
      </c>
      <c r="AY239" s="270" t="s">
        <v>245</v>
      </c>
    </row>
    <row r="240" s="12" customFormat="1" ht="22.8" customHeight="1">
      <c r="A240" s="12"/>
      <c r="B240" s="205"/>
      <c r="C240" s="206"/>
      <c r="D240" s="207" t="s">
        <v>76</v>
      </c>
      <c r="E240" s="219" t="s">
        <v>551</v>
      </c>
      <c r="F240" s="219" t="s">
        <v>552</v>
      </c>
      <c r="G240" s="206"/>
      <c r="H240" s="206"/>
      <c r="I240" s="209"/>
      <c r="J240" s="220">
        <f>BK240</f>
        <v>0</v>
      </c>
      <c r="K240" s="206"/>
      <c r="L240" s="211"/>
      <c r="M240" s="212"/>
      <c r="N240" s="213"/>
      <c r="O240" s="213"/>
      <c r="P240" s="214">
        <f>SUM(P241:P387)</f>
        <v>0</v>
      </c>
      <c r="Q240" s="213"/>
      <c r="R240" s="214">
        <f>SUM(R241:R387)</f>
        <v>1488.157269</v>
      </c>
      <c r="S240" s="213"/>
      <c r="T240" s="215">
        <f>SUM(T241:T387)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6" t="s">
        <v>272</v>
      </c>
      <c r="AT240" s="217" t="s">
        <v>76</v>
      </c>
      <c r="AU240" s="217" t="s">
        <v>85</v>
      </c>
      <c r="AY240" s="216" t="s">
        <v>245</v>
      </c>
      <c r="BK240" s="218">
        <f>SUM(BK241:BK387)</f>
        <v>0</v>
      </c>
    </row>
    <row r="241" s="2" customFormat="1" ht="16.5" customHeight="1">
      <c r="A241" s="40"/>
      <c r="B241" s="41"/>
      <c r="C241" s="283" t="s">
        <v>487</v>
      </c>
      <c r="D241" s="283" t="s">
        <v>551</v>
      </c>
      <c r="E241" s="284" t="s">
        <v>2284</v>
      </c>
      <c r="F241" s="285" t="s">
        <v>2285</v>
      </c>
      <c r="G241" s="286" t="s">
        <v>545</v>
      </c>
      <c r="H241" s="287">
        <v>117.90000000000001</v>
      </c>
      <c r="I241" s="288"/>
      <c r="J241" s="289">
        <f>ROUND(I241*H241,2)</f>
        <v>0</v>
      </c>
      <c r="K241" s="285" t="s">
        <v>252</v>
      </c>
      <c r="L241" s="290"/>
      <c r="M241" s="291" t="s">
        <v>1</v>
      </c>
      <c r="N241" s="292" t="s">
        <v>42</v>
      </c>
      <c r="O241" s="93"/>
      <c r="P241" s="230">
        <f>O241*H241</f>
        <v>0</v>
      </c>
      <c r="Q241" s="230">
        <v>1</v>
      </c>
      <c r="R241" s="230">
        <f>Q241*H241</f>
        <v>117.90000000000001</v>
      </c>
      <c r="S241" s="230">
        <v>0</v>
      </c>
      <c r="T241" s="231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32" t="s">
        <v>326</v>
      </c>
      <c r="AT241" s="232" t="s">
        <v>551</v>
      </c>
      <c r="AU241" s="232" t="s">
        <v>87</v>
      </c>
      <c r="AY241" s="19" t="s">
        <v>245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9" t="s">
        <v>85</v>
      </c>
      <c r="BK241" s="233">
        <f>ROUND(I241*H241,2)</f>
        <v>0</v>
      </c>
      <c r="BL241" s="19" t="s">
        <v>253</v>
      </c>
      <c r="BM241" s="232" t="s">
        <v>2286</v>
      </c>
    </row>
    <row r="242" s="2" customFormat="1">
      <c r="A242" s="40"/>
      <c r="B242" s="41"/>
      <c r="C242" s="42"/>
      <c r="D242" s="234" t="s">
        <v>255</v>
      </c>
      <c r="E242" s="42"/>
      <c r="F242" s="235" t="s">
        <v>2285</v>
      </c>
      <c r="G242" s="42"/>
      <c r="H242" s="42"/>
      <c r="I242" s="236"/>
      <c r="J242" s="42"/>
      <c r="K242" s="42"/>
      <c r="L242" s="46"/>
      <c r="M242" s="237"/>
      <c r="N242" s="238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255</v>
      </c>
      <c r="AU242" s="19" t="s">
        <v>87</v>
      </c>
    </row>
    <row r="243" s="14" customFormat="1">
      <c r="A243" s="14"/>
      <c r="B243" s="249"/>
      <c r="C243" s="250"/>
      <c r="D243" s="234" t="s">
        <v>257</v>
      </c>
      <c r="E243" s="251" t="s">
        <v>1</v>
      </c>
      <c r="F243" s="252" t="s">
        <v>2287</v>
      </c>
      <c r="G243" s="250"/>
      <c r="H243" s="253">
        <v>117.90000000000001</v>
      </c>
      <c r="I243" s="254"/>
      <c r="J243" s="250"/>
      <c r="K243" s="250"/>
      <c r="L243" s="255"/>
      <c r="M243" s="256"/>
      <c r="N243" s="257"/>
      <c r="O243" s="257"/>
      <c r="P243" s="257"/>
      <c r="Q243" s="257"/>
      <c r="R243" s="257"/>
      <c r="S243" s="257"/>
      <c r="T243" s="25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9" t="s">
        <v>257</v>
      </c>
      <c r="AU243" s="259" t="s">
        <v>87</v>
      </c>
      <c r="AV243" s="14" t="s">
        <v>87</v>
      </c>
      <c r="AW243" s="14" t="s">
        <v>34</v>
      </c>
      <c r="AX243" s="14" t="s">
        <v>77</v>
      </c>
      <c r="AY243" s="259" t="s">
        <v>245</v>
      </c>
    </row>
    <row r="244" s="15" customFormat="1">
      <c r="A244" s="15"/>
      <c r="B244" s="260"/>
      <c r="C244" s="261"/>
      <c r="D244" s="234" t="s">
        <v>257</v>
      </c>
      <c r="E244" s="262" t="s">
        <v>2129</v>
      </c>
      <c r="F244" s="263" t="s">
        <v>266</v>
      </c>
      <c r="G244" s="261"/>
      <c r="H244" s="264">
        <v>117.90000000000001</v>
      </c>
      <c r="I244" s="265"/>
      <c r="J244" s="261"/>
      <c r="K244" s="261"/>
      <c r="L244" s="266"/>
      <c r="M244" s="267"/>
      <c r="N244" s="268"/>
      <c r="O244" s="268"/>
      <c r="P244" s="268"/>
      <c r="Q244" s="268"/>
      <c r="R244" s="268"/>
      <c r="S244" s="268"/>
      <c r="T244" s="269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70" t="s">
        <v>257</v>
      </c>
      <c r="AU244" s="270" t="s">
        <v>87</v>
      </c>
      <c r="AV244" s="15" t="s">
        <v>253</v>
      </c>
      <c r="AW244" s="15" t="s">
        <v>34</v>
      </c>
      <c r="AX244" s="15" t="s">
        <v>85</v>
      </c>
      <c r="AY244" s="270" t="s">
        <v>245</v>
      </c>
    </row>
    <row r="245" s="2" customFormat="1" ht="16.5" customHeight="1">
      <c r="A245" s="40"/>
      <c r="B245" s="41"/>
      <c r="C245" s="283" t="s">
        <v>497</v>
      </c>
      <c r="D245" s="283" t="s">
        <v>551</v>
      </c>
      <c r="E245" s="284" t="s">
        <v>2288</v>
      </c>
      <c r="F245" s="285" t="s">
        <v>2289</v>
      </c>
      <c r="G245" s="286" t="s">
        <v>545</v>
      </c>
      <c r="H245" s="287">
        <v>157.21600000000001</v>
      </c>
      <c r="I245" s="288"/>
      <c r="J245" s="289">
        <f>ROUND(I245*H245,2)</f>
        <v>0</v>
      </c>
      <c r="K245" s="285" t="s">
        <v>252</v>
      </c>
      <c r="L245" s="290"/>
      <c r="M245" s="291" t="s">
        <v>1</v>
      </c>
      <c r="N245" s="292" t="s">
        <v>42</v>
      </c>
      <c r="O245" s="93"/>
      <c r="P245" s="230">
        <f>O245*H245</f>
        <v>0</v>
      </c>
      <c r="Q245" s="230">
        <v>1</v>
      </c>
      <c r="R245" s="230">
        <f>Q245*H245</f>
        <v>157.21600000000001</v>
      </c>
      <c r="S245" s="230">
        <v>0</v>
      </c>
      <c r="T245" s="231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2" t="s">
        <v>326</v>
      </c>
      <c r="AT245" s="232" t="s">
        <v>551</v>
      </c>
      <c r="AU245" s="232" t="s">
        <v>87</v>
      </c>
      <c r="AY245" s="19" t="s">
        <v>245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9" t="s">
        <v>85</v>
      </c>
      <c r="BK245" s="233">
        <f>ROUND(I245*H245,2)</f>
        <v>0</v>
      </c>
      <c r="BL245" s="19" t="s">
        <v>253</v>
      </c>
      <c r="BM245" s="232" t="s">
        <v>2290</v>
      </c>
    </row>
    <row r="246" s="2" customFormat="1">
      <c r="A246" s="40"/>
      <c r="B246" s="41"/>
      <c r="C246" s="42"/>
      <c r="D246" s="234" t="s">
        <v>255</v>
      </c>
      <c r="E246" s="42"/>
      <c r="F246" s="235" t="s">
        <v>2289</v>
      </c>
      <c r="G246" s="42"/>
      <c r="H246" s="42"/>
      <c r="I246" s="236"/>
      <c r="J246" s="42"/>
      <c r="K246" s="42"/>
      <c r="L246" s="46"/>
      <c r="M246" s="237"/>
      <c r="N246" s="238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255</v>
      </c>
      <c r="AU246" s="19" t="s">
        <v>87</v>
      </c>
    </row>
    <row r="247" s="13" customFormat="1">
      <c r="A247" s="13"/>
      <c r="B247" s="239"/>
      <c r="C247" s="240"/>
      <c r="D247" s="234" t="s">
        <v>257</v>
      </c>
      <c r="E247" s="241" t="s">
        <v>1</v>
      </c>
      <c r="F247" s="242" t="s">
        <v>2291</v>
      </c>
      <c r="G247" s="240"/>
      <c r="H247" s="241" t="s">
        <v>1</v>
      </c>
      <c r="I247" s="243"/>
      <c r="J247" s="240"/>
      <c r="K247" s="240"/>
      <c r="L247" s="244"/>
      <c r="M247" s="245"/>
      <c r="N247" s="246"/>
      <c r="O247" s="246"/>
      <c r="P247" s="246"/>
      <c r="Q247" s="246"/>
      <c r="R247" s="246"/>
      <c r="S247" s="246"/>
      <c r="T247" s="24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8" t="s">
        <v>257</v>
      </c>
      <c r="AU247" s="248" t="s">
        <v>87</v>
      </c>
      <c r="AV247" s="13" t="s">
        <v>85</v>
      </c>
      <c r="AW247" s="13" t="s">
        <v>34</v>
      </c>
      <c r="AX247" s="13" t="s">
        <v>77</v>
      </c>
      <c r="AY247" s="248" t="s">
        <v>245</v>
      </c>
    </row>
    <row r="248" s="14" customFormat="1">
      <c r="A248" s="14"/>
      <c r="B248" s="249"/>
      <c r="C248" s="250"/>
      <c r="D248" s="234" t="s">
        <v>257</v>
      </c>
      <c r="E248" s="251" t="s">
        <v>2132</v>
      </c>
      <c r="F248" s="252" t="s">
        <v>2292</v>
      </c>
      <c r="G248" s="250"/>
      <c r="H248" s="253">
        <v>157.21600000000001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85</v>
      </c>
      <c r="AY248" s="259" t="s">
        <v>245</v>
      </c>
    </row>
    <row r="249" s="2" customFormat="1" ht="16.5" customHeight="1">
      <c r="A249" s="40"/>
      <c r="B249" s="41"/>
      <c r="C249" s="283" t="s">
        <v>502</v>
      </c>
      <c r="D249" s="283" t="s">
        <v>551</v>
      </c>
      <c r="E249" s="284" t="s">
        <v>2293</v>
      </c>
      <c r="F249" s="285" t="s">
        <v>2294</v>
      </c>
      <c r="G249" s="286" t="s">
        <v>545</v>
      </c>
      <c r="H249" s="287">
        <v>31.440000000000001</v>
      </c>
      <c r="I249" s="288"/>
      <c r="J249" s="289">
        <f>ROUND(I249*H249,2)</f>
        <v>0</v>
      </c>
      <c r="K249" s="285" t="s">
        <v>252</v>
      </c>
      <c r="L249" s="290"/>
      <c r="M249" s="291" t="s">
        <v>1</v>
      </c>
      <c r="N249" s="292" t="s">
        <v>42</v>
      </c>
      <c r="O249" s="93"/>
      <c r="P249" s="230">
        <f>O249*H249</f>
        <v>0</v>
      </c>
      <c r="Q249" s="230">
        <v>1</v>
      </c>
      <c r="R249" s="230">
        <f>Q249*H249</f>
        <v>31.440000000000001</v>
      </c>
      <c r="S249" s="230">
        <v>0</v>
      </c>
      <c r="T249" s="231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2" t="s">
        <v>326</v>
      </c>
      <c r="AT249" s="232" t="s">
        <v>551</v>
      </c>
      <c r="AU249" s="232" t="s">
        <v>87</v>
      </c>
      <c r="AY249" s="19" t="s">
        <v>245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9" t="s">
        <v>85</v>
      </c>
      <c r="BK249" s="233">
        <f>ROUND(I249*H249,2)</f>
        <v>0</v>
      </c>
      <c r="BL249" s="19" t="s">
        <v>253</v>
      </c>
      <c r="BM249" s="232" t="s">
        <v>2295</v>
      </c>
    </row>
    <row r="250" s="2" customFormat="1">
      <c r="A250" s="40"/>
      <c r="B250" s="41"/>
      <c r="C250" s="42"/>
      <c r="D250" s="234" t="s">
        <v>255</v>
      </c>
      <c r="E250" s="42"/>
      <c r="F250" s="235" t="s">
        <v>2294</v>
      </c>
      <c r="G250" s="42"/>
      <c r="H250" s="42"/>
      <c r="I250" s="236"/>
      <c r="J250" s="42"/>
      <c r="K250" s="42"/>
      <c r="L250" s="46"/>
      <c r="M250" s="237"/>
      <c r="N250" s="238"/>
      <c r="O250" s="93"/>
      <c r="P250" s="93"/>
      <c r="Q250" s="93"/>
      <c r="R250" s="93"/>
      <c r="S250" s="93"/>
      <c r="T250" s="94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255</v>
      </c>
      <c r="AU250" s="19" t="s">
        <v>87</v>
      </c>
    </row>
    <row r="251" s="13" customFormat="1">
      <c r="A251" s="13"/>
      <c r="B251" s="239"/>
      <c r="C251" s="240"/>
      <c r="D251" s="234" t="s">
        <v>257</v>
      </c>
      <c r="E251" s="241" t="s">
        <v>1</v>
      </c>
      <c r="F251" s="242" t="s">
        <v>2296</v>
      </c>
      <c r="G251" s="240"/>
      <c r="H251" s="241" t="s">
        <v>1</v>
      </c>
      <c r="I251" s="243"/>
      <c r="J251" s="240"/>
      <c r="K251" s="240"/>
      <c r="L251" s="244"/>
      <c r="M251" s="245"/>
      <c r="N251" s="246"/>
      <c r="O251" s="246"/>
      <c r="P251" s="246"/>
      <c r="Q251" s="246"/>
      <c r="R251" s="246"/>
      <c r="S251" s="246"/>
      <c r="T251" s="24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8" t="s">
        <v>257</v>
      </c>
      <c r="AU251" s="248" t="s">
        <v>87</v>
      </c>
      <c r="AV251" s="13" t="s">
        <v>85</v>
      </c>
      <c r="AW251" s="13" t="s">
        <v>34</v>
      </c>
      <c r="AX251" s="13" t="s">
        <v>77</v>
      </c>
      <c r="AY251" s="248" t="s">
        <v>245</v>
      </c>
    </row>
    <row r="252" s="14" customFormat="1">
      <c r="A252" s="14"/>
      <c r="B252" s="249"/>
      <c r="C252" s="250"/>
      <c r="D252" s="234" t="s">
        <v>257</v>
      </c>
      <c r="E252" s="251" t="s">
        <v>1</v>
      </c>
      <c r="F252" s="252" t="s">
        <v>2297</v>
      </c>
      <c r="G252" s="250"/>
      <c r="H252" s="253">
        <v>31.440000000000001</v>
      </c>
      <c r="I252" s="254"/>
      <c r="J252" s="250"/>
      <c r="K252" s="250"/>
      <c r="L252" s="255"/>
      <c r="M252" s="256"/>
      <c r="N252" s="257"/>
      <c r="O252" s="257"/>
      <c r="P252" s="257"/>
      <c r="Q252" s="257"/>
      <c r="R252" s="257"/>
      <c r="S252" s="257"/>
      <c r="T252" s="25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9" t="s">
        <v>257</v>
      </c>
      <c r="AU252" s="259" t="s">
        <v>87</v>
      </c>
      <c r="AV252" s="14" t="s">
        <v>87</v>
      </c>
      <c r="AW252" s="14" t="s">
        <v>34</v>
      </c>
      <c r="AX252" s="14" t="s">
        <v>77</v>
      </c>
      <c r="AY252" s="259" t="s">
        <v>245</v>
      </c>
    </row>
    <row r="253" s="15" customFormat="1">
      <c r="A253" s="15"/>
      <c r="B253" s="260"/>
      <c r="C253" s="261"/>
      <c r="D253" s="234" t="s">
        <v>257</v>
      </c>
      <c r="E253" s="262" t="s">
        <v>2134</v>
      </c>
      <c r="F253" s="263" t="s">
        <v>266</v>
      </c>
      <c r="G253" s="261"/>
      <c r="H253" s="264">
        <v>31.440000000000001</v>
      </c>
      <c r="I253" s="265"/>
      <c r="J253" s="261"/>
      <c r="K253" s="261"/>
      <c r="L253" s="266"/>
      <c r="M253" s="267"/>
      <c r="N253" s="268"/>
      <c r="O253" s="268"/>
      <c r="P253" s="268"/>
      <c r="Q253" s="268"/>
      <c r="R253" s="268"/>
      <c r="S253" s="268"/>
      <c r="T253" s="269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70" t="s">
        <v>257</v>
      </c>
      <c r="AU253" s="270" t="s">
        <v>87</v>
      </c>
      <c r="AV253" s="15" t="s">
        <v>253</v>
      </c>
      <c r="AW253" s="15" t="s">
        <v>34</v>
      </c>
      <c r="AX253" s="15" t="s">
        <v>85</v>
      </c>
      <c r="AY253" s="270" t="s">
        <v>245</v>
      </c>
    </row>
    <row r="254" s="2" customFormat="1" ht="16.5" customHeight="1">
      <c r="A254" s="40"/>
      <c r="B254" s="41"/>
      <c r="C254" s="283" t="s">
        <v>516</v>
      </c>
      <c r="D254" s="283" t="s">
        <v>551</v>
      </c>
      <c r="E254" s="284" t="s">
        <v>2298</v>
      </c>
      <c r="F254" s="285" t="s">
        <v>2299</v>
      </c>
      <c r="G254" s="286" t="s">
        <v>317</v>
      </c>
      <c r="H254" s="287">
        <v>12.5</v>
      </c>
      <c r="I254" s="288"/>
      <c r="J254" s="289">
        <f>ROUND(I254*H254,2)</f>
        <v>0</v>
      </c>
      <c r="K254" s="285" t="s">
        <v>1</v>
      </c>
      <c r="L254" s="290"/>
      <c r="M254" s="291" t="s">
        <v>1</v>
      </c>
      <c r="N254" s="292" t="s">
        <v>42</v>
      </c>
      <c r="O254" s="93"/>
      <c r="P254" s="230">
        <f>O254*H254</f>
        <v>0</v>
      </c>
      <c r="Q254" s="230">
        <v>1.125</v>
      </c>
      <c r="R254" s="230">
        <f>Q254*H254</f>
        <v>14.0625</v>
      </c>
      <c r="S254" s="230">
        <v>0</v>
      </c>
      <c r="T254" s="231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2" t="s">
        <v>326</v>
      </c>
      <c r="AT254" s="232" t="s">
        <v>551</v>
      </c>
      <c r="AU254" s="232" t="s">
        <v>87</v>
      </c>
      <c r="AY254" s="19" t="s">
        <v>245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9" t="s">
        <v>85</v>
      </c>
      <c r="BK254" s="233">
        <f>ROUND(I254*H254,2)</f>
        <v>0</v>
      </c>
      <c r="BL254" s="19" t="s">
        <v>253</v>
      </c>
      <c r="BM254" s="232" t="s">
        <v>2300</v>
      </c>
    </row>
    <row r="255" s="2" customFormat="1">
      <c r="A255" s="40"/>
      <c r="B255" s="41"/>
      <c r="C255" s="42"/>
      <c r="D255" s="234" t="s">
        <v>255</v>
      </c>
      <c r="E255" s="42"/>
      <c r="F255" s="235" t="s">
        <v>2301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255</v>
      </c>
      <c r="AU255" s="19" t="s">
        <v>87</v>
      </c>
    </row>
    <row r="256" s="14" customFormat="1">
      <c r="A256" s="14"/>
      <c r="B256" s="249"/>
      <c r="C256" s="250"/>
      <c r="D256" s="234" t="s">
        <v>257</v>
      </c>
      <c r="E256" s="251" t="s">
        <v>2143</v>
      </c>
      <c r="F256" s="252" t="s">
        <v>2144</v>
      </c>
      <c r="G256" s="250"/>
      <c r="H256" s="253">
        <v>12.5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257</v>
      </c>
      <c r="AU256" s="259" t="s">
        <v>87</v>
      </c>
      <c r="AV256" s="14" t="s">
        <v>87</v>
      </c>
      <c r="AW256" s="14" t="s">
        <v>34</v>
      </c>
      <c r="AX256" s="14" t="s">
        <v>85</v>
      </c>
      <c r="AY256" s="259" t="s">
        <v>245</v>
      </c>
    </row>
    <row r="257" s="2" customFormat="1" ht="16.5" customHeight="1">
      <c r="A257" s="40"/>
      <c r="B257" s="41"/>
      <c r="C257" s="283" t="s">
        <v>522</v>
      </c>
      <c r="D257" s="283" t="s">
        <v>551</v>
      </c>
      <c r="E257" s="284" t="s">
        <v>2302</v>
      </c>
      <c r="F257" s="285" t="s">
        <v>2303</v>
      </c>
      <c r="G257" s="286" t="s">
        <v>329</v>
      </c>
      <c r="H257" s="287">
        <v>1</v>
      </c>
      <c r="I257" s="288"/>
      <c r="J257" s="289">
        <f>ROUND(I257*H257,2)</f>
        <v>0</v>
      </c>
      <c r="K257" s="285" t="s">
        <v>252</v>
      </c>
      <c r="L257" s="290"/>
      <c r="M257" s="291" t="s">
        <v>1</v>
      </c>
      <c r="N257" s="292" t="s">
        <v>42</v>
      </c>
      <c r="O257" s="93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2" t="s">
        <v>326</v>
      </c>
      <c r="AT257" s="232" t="s">
        <v>551</v>
      </c>
      <c r="AU257" s="232" t="s">
        <v>87</v>
      </c>
      <c r="AY257" s="19" t="s">
        <v>245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9" t="s">
        <v>85</v>
      </c>
      <c r="BK257" s="233">
        <f>ROUND(I257*H257,2)</f>
        <v>0</v>
      </c>
      <c r="BL257" s="19" t="s">
        <v>253</v>
      </c>
      <c r="BM257" s="232" t="s">
        <v>2304</v>
      </c>
    </row>
    <row r="258" s="2" customFormat="1">
      <c r="A258" s="40"/>
      <c r="B258" s="41"/>
      <c r="C258" s="42"/>
      <c r="D258" s="234" t="s">
        <v>255</v>
      </c>
      <c r="E258" s="42"/>
      <c r="F258" s="235" t="s">
        <v>2303</v>
      </c>
      <c r="G258" s="42"/>
      <c r="H258" s="42"/>
      <c r="I258" s="236"/>
      <c r="J258" s="42"/>
      <c r="K258" s="42"/>
      <c r="L258" s="46"/>
      <c r="M258" s="237"/>
      <c r="N258" s="238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255</v>
      </c>
      <c r="AU258" s="19" t="s">
        <v>87</v>
      </c>
    </row>
    <row r="259" s="13" customFormat="1">
      <c r="A259" s="13"/>
      <c r="B259" s="239"/>
      <c r="C259" s="240"/>
      <c r="D259" s="234" t="s">
        <v>257</v>
      </c>
      <c r="E259" s="241" t="s">
        <v>1</v>
      </c>
      <c r="F259" s="242" t="s">
        <v>2305</v>
      </c>
      <c r="G259" s="240"/>
      <c r="H259" s="241" t="s">
        <v>1</v>
      </c>
      <c r="I259" s="243"/>
      <c r="J259" s="240"/>
      <c r="K259" s="240"/>
      <c r="L259" s="244"/>
      <c r="M259" s="245"/>
      <c r="N259" s="246"/>
      <c r="O259" s="246"/>
      <c r="P259" s="246"/>
      <c r="Q259" s="246"/>
      <c r="R259" s="246"/>
      <c r="S259" s="246"/>
      <c r="T259" s="24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8" t="s">
        <v>257</v>
      </c>
      <c r="AU259" s="248" t="s">
        <v>87</v>
      </c>
      <c r="AV259" s="13" t="s">
        <v>85</v>
      </c>
      <c r="AW259" s="13" t="s">
        <v>34</v>
      </c>
      <c r="AX259" s="13" t="s">
        <v>77</v>
      </c>
      <c r="AY259" s="248" t="s">
        <v>245</v>
      </c>
    </row>
    <row r="260" s="14" customFormat="1">
      <c r="A260" s="14"/>
      <c r="B260" s="249"/>
      <c r="C260" s="250"/>
      <c r="D260" s="234" t="s">
        <v>257</v>
      </c>
      <c r="E260" s="251" t="s">
        <v>1</v>
      </c>
      <c r="F260" s="252" t="s">
        <v>85</v>
      </c>
      <c r="G260" s="250"/>
      <c r="H260" s="253">
        <v>1</v>
      </c>
      <c r="I260" s="254"/>
      <c r="J260" s="250"/>
      <c r="K260" s="250"/>
      <c r="L260" s="255"/>
      <c r="M260" s="256"/>
      <c r="N260" s="257"/>
      <c r="O260" s="257"/>
      <c r="P260" s="257"/>
      <c r="Q260" s="257"/>
      <c r="R260" s="257"/>
      <c r="S260" s="257"/>
      <c r="T260" s="25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9" t="s">
        <v>257</v>
      </c>
      <c r="AU260" s="259" t="s">
        <v>87</v>
      </c>
      <c r="AV260" s="14" t="s">
        <v>87</v>
      </c>
      <c r="AW260" s="14" t="s">
        <v>34</v>
      </c>
      <c r="AX260" s="14" t="s">
        <v>85</v>
      </c>
      <c r="AY260" s="259" t="s">
        <v>245</v>
      </c>
    </row>
    <row r="261" s="2" customFormat="1" ht="16.5" customHeight="1">
      <c r="A261" s="40"/>
      <c r="B261" s="41"/>
      <c r="C261" s="283" t="s">
        <v>528</v>
      </c>
      <c r="D261" s="283" t="s">
        <v>551</v>
      </c>
      <c r="E261" s="284" t="s">
        <v>1303</v>
      </c>
      <c r="F261" s="285" t="s">
        <v>1304</v>
      </c>
      <c r="G261" s="286" t="s">
        <v>329</v>
      </c>
      <c r="H261" s="287">
        <v>430</v>
      </c>
      <c r="I261" s="288"/>
      <c r="J261" s="289">
        <f>ROUND(I261*H261,2)</f>
        <v>0</v>
      </c>
      <c r="K261" s="285" t="s">
        <v>252</v>
      </c>
      <c r="L261" s="290"/>
      <c r="M261" s="291" t="s">
        <v>1</v>
      </c>
      <c r="N261" s="292" t="s">
        <v>42</v>
      </c>
      <c r="O261" s="93"/>
      <c r="P261" s="230">
        <f>O261*H261</f>
        <v>0</v>
      </c>
      <c r="Q261" s="230">
        <v>0.043999999999999997</v>
      </c>
      <c r="R261" s="230">
        <f>Q261*H261</f>
        <v>18.919999999999998</v>
      </c>
      <c r="S261" s="230">
        <v>0</v>
      </c>
      <c r="T261" s="231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2" t="s">
        <v>326</v>
      </c>
      <c r="AT261" s="232" t="s">
        <v>551</v>
      </c>
      <c r="AU261" s="232" t="s">
        <v>87</v>
      </c>
      <c r="AY261" s="19" t="s">
        <v>245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9" t="s">
        <v>85</v>
      </c>
      <c r="BK261" s="233">
        <f>ROUND(I261*H261,2)</f>
        <v>0</v>
      </c>
      <c r="BL261" s="19" t="s">
        <v>253</v>
      </c>
      <c r="BM261" s="232" t="s">
        <v>2306</v>
      </c>
    </row>
    <row r="262" s="2" customFormat="1">
      <c r="A262" s="40"/>
      <c r="B262" s="41"/>
      <c r="C262" s="42"/>
      <c r="D262" s="234" t="s">
        <v>255</v>
      </c>
      <c r="E262" s="42"/>
      <c r="F262" s="235" t="s">
        <v>1304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255</v>
      </c>
      <c r="AU262" s="19" t="s">
        <v>87</v>
      </c>
    </row>
    <row r="263" s="14" customFormat="1">
      <c r="A263" s="14"/>
      <c r="B263" s="249"/>
      <c r="C263" s="250"/>
      <c r="D263" s="234" t="s">
        <v>257</v>
      </c>
      <c r="E263" s="251" t="s">
        <v>1028</v>
      </c>
      <c r="F263" s="252" t="s">
        <v>2307</v>
      </c>
      <c r="G263" s="250"/>
      <c r="H263" s="253">
        <v>430</v>
      </c>
      <c r="I263" s="254"/>
      <c r="J263" s="250"/>
      <c r="K263" s="250"/>
      <c r="L263" s="255"/>
      <c r="M263" s="256"/>
      <c r="N263" s="257"/>
      <c r="O263" s="257"/>
      <c r="P263" s="257"/>
      <c r="Q263" s="257"/>
      <c r="R263" s="257"/>
      <c r="S263" s="257"/>
      <c r="T263" s="25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9" t="s">
        <v>257</v>
      </c>
      <c r="AU263" s="259" t="s">
        <v>87</v>
      </c>
      <c r="AV263" s="14" t="s">
        <v>87</v>
      </c>
      <c r="AW263" s="14" t="s">
        <v>34</v>
      </c>
      <c r="AX263" s="14" t="s">
        <v>85</v>
      </c>
      <c r="AY263" s="259" t="s">
        <v>245</v>
      </c>
    </row>
    <row r="264" s="2" customFormat="1" ht="16.5" customHeight="1">
      <c r="A264" s="40"/>
      <c r="B264" s="41"/>
      <c r="C264" s="283" t="s">
        <v>535</v>
      </c>
      <c r="D264" s="283" t="s">
        <v>551</v>
      </c>
      <c r="E264" s="284" t="s">
        <v>1307</v>
      </c>
      <c r="F264" s="285" t="s">
        <v>1308</v>
      </c>
      <c r="G264" s="286" t="s">
        <v>275</v>
      </c>
      <c r="H264" s="287">
        <v>867</v>
      </c>
      <c r="I264" s="288"/>
      <c r="J264" s="289">
        <f>ROUND(I264*H264,2)</f>
        <v>0</v>
      </c>
      <c r="K264" s="285" t="s">
        <v>252</v>
      </c>
      <c r="L264" s="290"/>
      <c r="M264" s="291" t="s">
        <v>1</v>
      </c>
      <c r="N264" s="292" t="s">
        <v>42</v>
      </c>
      <c r="O264" s="93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2" t="s">
        <v>326</v>
      </c>
      <c r="AT264" s="232" t="s">
        <v>551</v>
      </c>
      <c r="AU264" s="232" t="s">
        <v>87</v>
      </c>
      <c r="AY264" s="19" t="s">
        <v>245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9" t="s">
        <v>85</v>
      </c>
      <c r="BK264" s="233">
        <f>ROUND(I264*H264,2)</f>
        <v>0</v>
      </c>
      <c r="BL264" s="19" t="s">
        <v>253</v>
      </c>
      <c r="BM264" s="232" t="s">
        <v>2308</v>
      </c>
    </row>
    <row r="265" s="2" customFormat="1">
      <c r="A265" s="40"/>
      <c r="B265" s="41"/>
      <c r="C265" s="42"/>
      <c r="D265" s="234" t="s">
        <v>255</v>
      </c>
      <c r="E265" s="42"/>
      <c r="F265" s="235" t="s">
        <v>1308</v>
      </c>
      <c r="G265" s="42"/>
      <c r="H265" s="42"/>
      <c r="I265" s="236"/>
      <c r="J265" s="42"/>
      <c r="K265" s="42"/>
      <c r="L265" s="46"/>
      <c r="M265" s="237"/>
      <c r="N265" s="238"/>
      <c r="O265" s="93"/>
      <c r="P265" s="93"/>
      <c r="Q265" s="93"/>
      <c r="R265" s="93"/>
      <c r="S265" s="93"/>
      <c r="T265" s="94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255</v>
      </c>
      <c r="AU265" s="19" t="s">
        <v>87</v>
      </c>
    </row>
    <row r="266" s="13" customFormat="1">
      <c r="A266" s="13"/>
      <c r="B266" s="239"/>
      <c r="C266" s="240"/>
      <c r="D266" s="234" t="s">
        <v>257</v>
      </c>
      <c r="E266" s="241" t="s">
        <v>1</v>
      </c>
      <c r="F266" s="242" t="s">
        <v>2309</v>
      </c>
      <c r="G266" s="240"/>
      <c r="H266" s="241" t="s">
        <v>1</v>
      </c>
      <c r="I266" s="243"/>
      <c r="J266" s="240"/>
      <c r="K266" s="240"/>
      <c r="L266" s="244"/>
      <c r="M266" s="245"/>
      <c r="N266" s="246"/>
      <c r="O266" s="246"/>
      <c r="P266" s="246"/>
      <c r="Q266" s="246"/>
      <c r="R266" s="246"/>
      <c r="S266" s="246"/>
      <c r="T266" s="247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8" t="s">
        <v>257</v>
      </c>
      <c r="AU266" s="248" t="s">
        <v>87</v>
      </c>
      <c r="AV266" s="13" t="s">
        <v>85</v>
      </c>
      <c r="AW266" s="13" t="s">
        <v>34</v>
      </c>
      <c r="AX266" s="13" t="s">
        <v>77</v>
      </c>
      <c r="AY266" s="248" t="s">
        <v>245</v>
      </c>
    </row>
    <row r="267" s="14" customFormat="1">
      <c r="A267" s="14"/>
      <c r="B267" s="249"/>
      <c r="C267" s="250"/>
      <c r="D267" s="234" t="s">
        <v>257</v>
      </c>
      <c r="E267" s="251" t="s">
        <v>1</v>
      </c>
      <c r="F267" s="252" t="s">
        <v>2310</v>
      </c>
      <c r="G267" s="250"/>
      <c r="H267" s="253">
        <v>867</v>
      </c>
      <c r="I267" s="254"/>
      <c r="J267" s="250"/>
      <c r="K267" s="250"/>
      <c r="L267" s="255"/>
      <c r="M267" s="256"/>
      <c r="N267" s="257"/>
      <c r="O267" s="257"/>
      <c r="P267" s="257"/>
      <c r="Q267" s="257"/>
      <c r="R267" s="257"/>
      <c r="S267" s="257"/>
      <c r="T267" s="25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9" t="s">
        <v>257</v>
      </c>
      <c r="AU267" s="259" t="s">
        <v>87</v>
      </c>
      <c r="AV267" s="14" t="s">
        <v>87</v>
      </c>
      <c r="AW267" s="14" t="s">
        <v>34</v>
      </c>
      <c r="AX267" s="14" t="s">
        <v>85</v>
      </c>
      <c r="AY267" s="259" t="s">
        <v>245</v>
      </c>
    </row>
    <row r="268" s="2" customFormat="1" ht="16.5" customHeight="1">
      <c r="A268" s="40"/>
      <c r="B268" s="41"/>
      <c r="C268" s="283" t="s">
        <v>542</v>
      </c>
      <c r="D268" s="283" t="s">
        <v>551</v>
      </c>
      <c r="E268" s="284" t="s">
        <v>2311</v>
      </c>
      <c r="F268" s="285" t="s">
        <v>2312</v>
      </c>
      <c r="G268" s="286" t="s">
        <v>329</v>
      </c>
      <c r="H268" s="287">
        <v>140</v>
      </c>
      <c r="I268" s="288"/>
      <c r="J268" s="289">
        <f>ROUND(I268*H268,2)</f>
        <v>0</v>
      </c>
      <c r="K268" s="285" t="s">
        <v>252</v>
      </c>
      <c r="L268" s="290"/>
      <c r="M268" s="291" t="s">
        <v>1</v>
      </c>
      <c r="N268" s="292" t="s">
        <v>42</v>
      </c>
      <c r="O268" s="93"/>
      <c r="P268" s="230">
        <f>O268*H268</f>
        <v>0</v>
      </c>
      <c r="Q268" s="230">
        <v>1.4379999999999999</v>
      </c>
      <c r="R268" s="230">
        <f>Q268*H268</f>
        <v>201.31999999999999</v>
      </c>
      <c r="S268" s="230">
        <v>0</v>
      </c>
      <c r="T268" s="231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2" t="s">
        <v>326</v>
      </c>
      <c r="AT268" s="232" t="s">
        <v>551</v>
      </c>
      <c r="AU268" s="232" t="s">
        <v>87</v>
      </c>
      <c r="AY268" s="19" t="s">
        <v>245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9" t="s">
        <v>85</v>
      </c>
      <c r="BK268" s="233">
        <f>ROUND(I268*H268,2)</f>
        <v>0</v>
      </c>
      <c r="BL268" s="19" t="s">
        <v>253</v>
      </c>
      <c r="BM268" s="232" t="s">
        <v>2313</v>
      </c>
    </row>
    <row r="269" s="2" customFormat="1">
      <c r="A269" s="40"/>
      <c r="B269" s="41"/>
      <c r="C269" s="42"/>
      <c r="D269" s="234" t="s">
        <v>255</v>
      </c>
      <c r="E269" s="42"/>
      <c r="F269" s="235" t="s">
        <v>2312</v>
      </c>
      <c r="G269" s="42"/>
      <c r="H269" s="42"/>
      <c r="I269" s="236"/>
      <c r="J269" s="42"/>
      <c r="K269" s="42"/>
      <c r="L269" s="46"/>
      <c r="M269" s="237"/>
      <c r="N269" s="238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255</v>
      </c>
      <c r="AU269" s="19" t="s">
        <v>87</v>
      </c>
    </row>
    <row r="270" s="13" customFormat="1">
      <c r="A270" s="13"/>
      <c r="B270" s="239"/>
      <c r="C270" s="240"/>
      <c r="D270" s="234" t="s">
        <v>257</v>
      </c>
      <c r="E270" s="241" t="s">
        <v>1</v>
      </c>
      <c r="F270" s="242" t="s">
        <v>2314</v>
      </c>
      <c r="G270" s="240"/>
      <c r="H270" s="241" t="s">
        <v>1</v>
      </c>
      <c r="I270" s="243"/>
      <c r="J270" s="240"/>
      <c r="K270" s="240"/>
      <c r="L270" s="244"/>
      <c r="M270" s="245"/>
      <c r="N270" s="246"/>
      <c r="O270" s="246"/>
      <c r="P270" s="246"/>
      <c r="Q270" s="246"/>
      <c r="R270" s="246"/>
      <c r="S270" s="246"/>
      <c r="T270" s="247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8" t="s">
        <v>257</v>
      </c>
      <c r="AU270" s="248" t="s">
        <v>87</v>
      </c>
      <c r="AV270" s="13" t="s">
        <v>85</v>
      </c>
      <c r="AW270" s="13" t="s">
        <v>34</v>
      </c>
      <c r="AX270" s="13" t="s">
        <v>77</v>
      </c>
      <c r="AY270" s="248" t="s">
        <v>245</v>
      </c>
    </row>
    <row r="271" s="14" customFormat="1">
      <c r="A271" s="14"/>
      <c r="B271" s="249"/>
      <c r="C271" s="250"/>
      <c r="D271" s="234" t="s">
        <v>257</v>
      </c>
      <c r="E271" s="251" t="s">
        <v>2127</v>
      </c>
      <c r="F271" s="252" t="s">
        <v>2315</v>
      </c>
      <c r="G271" s="250"/>
      <c r="H271" s="253">
        <v>140</v>
      </c>
      <c r="I271" s="254"/>
      <c r="J271" s="250"/>
      <c r="K271" s="250"/>
      <c r="L271" s="255"/>
      <c r="M271" s="256"/>
      <c r="N271" s="257"/>
      <c r="O271" s="257"/>
      <c r="P271" s="257"/>
      <c r="Q271" s="257"/>
      <c r="R271" s="257"/>
      <c r="S271" s="257"/>
      <c r="T271" s="25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9" t="s">
        <v>257</v>
      </c>
      <c r="AU271" s="259" t="s">
        <v>87</v>
      </c>
      <c r="AV271" s="14" t="s">
        <v>87</v>
      </c>
      <c r="AW271" s="14" t="s">
        <v>34</v>
      </c>
      <c r="AX271" s="14" t="s">
        <v>85</v>
      </c>
      <c r="AY271" s="259" t="s">
        <v>245</v>
      </c>
    </row>
    <row r="272" s="2" customFormat="1" ht="16.5" customHeight="1">
      <c r="A272" s="40"/>
      <c r="B272" s="41"/>
      <c r="C272" s="283" t="s">
        <v>553</v>
      </c>
      <c r="D272" s="283" t="s">
        <v>551</v>
      </c>
      <c r="E272" s="284" t="s">
        <v>2316</v>
      </c>
      <c r="F272" s="285" t="s">
        <v>2317</v>
      </c>
      <c r="G272" s="286" t="s">
        <v>329</v>
      </c>
      <c r="H272" s="287">
        <v>35</v>
      </c>
      <c r="I272" s="288"/>
      <c r="J272" s="289">
        <f>ROUND(I272*H272,2)</f>
        <v>0</v>
      </c>
      <c r="K272" s="285" t="s">
        <v>252</v>
      </c>
      <c r="L272" s="290"/>
      <c r="M272" s="291" t="s">
        <v>1</v>
      </c>
      <c r="N272" s="292" t="s">
        <v>42</v>
      </c>
      <c r="O272" s="93"/>
      <c r="P272" s="230">
        <f>O272*H272</f>
        <v>0</v>
      </c>
      <c r="Q272" s="230">
        <v>1.3400000000000001</v>
      </c>
      <c r="R272" s="230">
        <f>Q272*H272</f>
        <v>46.900000000000006</v>
      </c>
      <c r="S272" s="230">
        <v>0</v>
      </c>
      <c r="T272" s="231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2" t="s">
        <v>326</v>
      </c>
      <c r="AT272" s="232" t="s">
        <v>551</v>
      </c>
      <c r="AU272" s="232" t="s">
        <v>87</v>
      </c>
      <c r="AY272" s="19" t="s">
        <v>245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9" t="s">
        <v>85</v>
      </c>
      <c r="BK272" s="233">
        <f>ROUND(I272*H272,2)</f>
        <v>0</v>
      </c>
      <c r="BL272" s="19" t="s">
        <v>253</v>
      </c>
      <c r="BM272" s="232" t="s">
        <v>2318</v>
      </c>
    </row>
    <row r="273" s="2" customFormat="1">
      <c r="A273" s="40"/>
      <c r="B273" s="41"/>
      <c r="C273" s="42"/>
      <c r="D273" s="234" t="s">
        <v>255</v>
      </c>
      <c r="E273" s="42"/>
      <c r="F273" s="235" t="s">
        <v>2317</v>
      </c>
      <c r="G273" s="42"/>
      <c r="H273" s="42"/>
      <c r="I273" s="236"/>
      <c r="J273" s="42"/>
      <c r="K273" s="42"/>
      <c r="L273" s="46"/>
      <c r="M273" s="237"/>
      <c r="N273" s="238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255</v>
      </c>
      <c r="AU273" s="19" t="s">
        <v>87</v>
      </c>
    </row>
    <row r="274" s="13" customFormat="1">
      <c r="A274" s="13"/>
      <c r="B274" s="239"/>
      <c r="C274" s="240"/>
      <c r="D274" s="234" t="s">
        <v>257</v>
      </c>
      <c r="E274" s="241" t="s">
        <v>1</v>
      </c>
      <c r="F274" s="242" t="s">
        <v>2319</v>
      </c>
      <c r="G274" s="240"/>
      <c r="H274" s="241" t="s">
        <v>1</v>
      </c>
      <c r="I274" s="243"/>
      <c r="J274" s="240"/>
      <c r="K274" s="240"/>
      <c r="L274" s="244"/>
      <c r="M274" s="245"/>
      <c r="N274" s="246"/>
      <c r="O274" s="246"/>
      <c r="P274" s="246"/>
      <c r="Q274" s="246"/>
      <c r="R274" s="246"/>
      <c r="S274" s="246"/>
      <c r="T274" s="24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8" t="s">
        <v>257</v>
      </c>
      <c r="AU274" s="248" t="s">
        <v>87</v>
      </c>
      <c r="AV274" s="13" t="s">
        <v>85</v>
      </c>
      <c r="AW274" s="13" t="s">
        <v>34</v>
      </c>
      <c r="AX274" s="13" t="s">
        <v>77</v>
      </c>
      <c r="AY274" s="248" t="s">
        <v>245</v>
      </c>
    </row>
    <row r="275" s="14" customFormat="1">
      <c r="A275" s="14"/>
      <c r="B275" s="249"/>
      <c r="C275" s="250"/>
      <c r="D275" s="234" t="s">
        <v>257</v>
      </c>
      <c r="E275" s="251" t="s">
        <v>1</v>
      </c>
      <c r="F275" s="252" t="s">
        <v>2320</v>
      </c>
      <c r="G275" s="250"/>
      <c r="H275" s="253">
        <v>35</v>
      </c>
      <c r="I275" s="254"/>
      <c r="J275" s="250"/>
      <c r="K275" s="250"/>
      <c r="L275" s="255"/>
      <c r="M275" s="256"/>
      <c r="N275" s="257"/>
      <c r="O275" s="257"/>
      <c r="P275" s="257"/>
      <c r="Q275" s="257"/>
      <c r="R275" s="257"/>
      <c r="S275" s="257"/>
      <c r="T275" s="25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9" t="s">
        <v>257</v>
      </c>
      <c r="AU275" s="259" t="s">
        <v>87</v>
      </c>
      <c r="AV275" s="14" t="s">
        <v>87</v>
      </c>
      <c r="AW275" s="14" t="s">
        <v>34</v>
      </c>
      <c r="AX275" s="14" t="s">
        <v>77</v>
      </c>
      <c r="AY275" s="259" t="s">
        <v>245</v>
      </c>
    </row>
    <row r="276" s="15" customFormat="1">
      <c r="A276" s="15"/>
      <c r="B276" s="260"/>
      <c r="C276" s="261"/>
      <c r="D276" s="234" t="s">
        <v>257</v>
      </c>
      <c r="E276" s="262" t="s">
        <v>2136</v>
      </c>
      <c r="F276" s="263" t="s">
        <v>266</v>
      </c>
      <c r="G276" s="261"/>
      <c r="H276" s="264">
        <v>35</v>
      </c>
      <c r="I276" s="265"/>
      <c r="J276" s="261"/>
      <c r="K276" s="261"/>
      <c r="L276" s="266"/>
      <c r="M276" s="267"/>
      <c r="N276" s="268"/>
      <c r="O276" s="268"/>
      <c r="P276" s="268"/>
      <c r="Q276" s="268"/>
      <c r="R276" s="268"/>
      <c r="S276" s="268"/>
      <c r="T276" s="269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70" t="s">
        <v>257</v>
      </c>
      <c r="AU276" s="270" t="s">
        <v>87</v>
      </c>
      <c r="AV276" s="15" t="s">
        <v>253</v>
      </c>
      <c r="AW276" s="15" t="s">
        <v>34</v>
      </c>
      <c r="AX276" s="15" t="s">
        <v>85</v>
      </c>
      <c r="AY276" s="270" t="s">
        <v>245</v>
      </c>
    </row>
    <row r="277" s="2" customFormat="1" ht="16.5" customHeight="1">
      <c r="A277" s="40"/>
      <c r="B277" s="41"/>
      <c r="C277" s="283" t="s">
        <v>561</v>
      </c>
      <c r="D277" s="283" t="s">
        <v>551</v>
      </c>
      <c r="E277" s="284" t="s">
        <v>2321</v>
      </c>
      <c r="F277" s="285" t="s">
        <v>2322</v>
      </c>
      <c r="G277" s="286" t="s">
        <v>329</v>
      </c>
      <c r="H277" s="287">
        <v>1</v>
      </c>
      <c r="I277" s="288"/>
      <c r="J277" s="289">
        <f>ROUND(I277*H277,2)</f>
        <v>0</v>
      </c>
      <c r="K277" s="285" t="s">
        <v>252</v>
      </c>
      <c r="L277" s="290"/>
      <c r="M277" s="291" t="s">
        <v>1</v>
      </c>
      <c r="N277" s="292" t="s">
        <v>42</v>
      </c>
      <c r="O277" s="93"/>
      <c r="P277" s="230">
        <f>O277*H277</f>
        <v>0</v>
      </c>
      <c r="Q277" s="230">
        <v>1.29</v>
      </c>
      <c r="R277" s="230">
        <f>Q277*H277</f>
        <v>1.29</v>
      </c>
      <c r="S277" s="230">
        <v>0</v>
      </c>
      <c r="T277" s="231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32" t="s">
        <v>326</v>
      </c>
      <c r="AT277" s="232" t="s">
        <v>551</v>
      </c>
      <c r="AU277" s="232" t="s">
        <v>87</v>
      </c>
      <c r="AY277" s="19" t="s">
        <v>245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9" t="s">
        <v>85</v>
      </c>
      <c r="BK277" s="233">
        <f>ROUND(I277*H277,2)</f>
        <v>0</v>
      </c>
      <c r="BL277" s="19" t="s">
        <v>253</v>
      </c>
      <c r="BM277" s="232" t="s">
        <v>2323</v>
      </c>
    </row>
    <row r="278" s="2" customFormat="1">
      <c r="A278" s="40"/>
      <c r="B278" s="41"/>
      <c r="C278" s="42"/>
      <c r="D278" s="234" t="s">
        <v>255</v>
      </c>
      <c r="E278" s="42"/>
      <c r="F278" s="235" t="s">
        <v>2322</v>
      </c>
      <c r="G278" s="42"/>
      <c r="H278" s="42"/>
      <c r="I278" s="236"/>
      <c r="J278" s="42"/>
      <c r="K278" s="42"/>
      <c r="L278" s="46"/>
      <c r="M278" s="237"/>
      <c r="N278" s="238"/>
      <c r="O278" s="93"/>
      <c r="P278" s="93"/>
      <c r="Q278" s="93"/>
      <c r="R278" s="93"/>
      <c r="S278" s="93"/>
      <c r="T278" s="94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255</v>
      </c>
      <c r="AU278" s="19" t="s">
        <v>87</v>
      </c>
    </row>
    <row r="279" s="2" customFormat="1" ht="16.5" customHeight="1">
      <c r="A279" s="40"/>
      <c r="B279" s="41"/>
      <c r="C279" s="283" t="s">
        <v>566</v>
      </c>
      <c r="D279" s="283" t="s">
        <v>551</v>
      </c>
      <c r="E279" s="284" t="s">
        <v>2324</v>
      </c>
      <c r="F279" s="285" t="s">
        <v>2325</v>
      </c>
      <c r="G279" s="286" t="s">
        <v>329</v>
      </c>
      <c r="H279" s="287">
        <v>1</v>
      </c>
      <c r="I279" s="288"/>
      <c r="J279" s="289">
        <f>ROUND(I279*H279,2)</f>
        <v>0</v>
      </c>
      <c r="K279" s="285" t="s">
        <v>252</v>
      </c>
      <c r="L279" s="290"/>
      <c r="M279" s="291" t="s">
        <v>1</v>
      </c>
      <c r="N279" s="292" t="s">
        <v>42</v>
      </c>
      <c r="O279" s="93"/>
      <c r="P279" s="230">
        <f>O279*H279</f>
        <v>0</v>
      </c>
      <c r="Q279" s="230">
        <v>1.2</v>
      </c>
      <c r="R279" s="230">
        <f>Q279*H279</f>
        <v>1.2</v>
      </c>
      <c r="S279" s="230">
        <v>0</v>
      </c>
      <c r="T279" s="231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2" t="s">
        <v>326</v>
      </c>
      <c r="AT279" s="232" t="s">
        <v>551</v>
      </c>
      <c r="AU279" s="232" t="s">
        <v>87</v>
      </c>
      <c r="AY279" s="19" t="s">
        <v>245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9" t="s">
        <v>85</v>
      </c>
      <c r="BK279" s="233">
        <f>ROUND(I279*H279,2)</f>
        <v>0</v>
      </c>
      <c r="BL279" s="19" t="s">
        <v>253</v>
      </c>
      <c r="BM279" s="232" t="s">
        <v>2326</v>
      </c>
    </row>
    <row r="280" s="2" customFormat="1">
      <c r="A280" s="40"/>
      <c r="B280" s="41"/>
      <c r="C280" s="42"/>
      <c r="D280" s="234" t="s">
        <v>255</v>
      </c>
      <c r="E280" s="42"/>
      <c r="F280" s="235" t="s">
        <v>2325</v>
      </c>
      <c r="G280" s="42"/>
      <c r="H280" s="42"/>
      <c r="I280" s="236"/>
      <c r="J280" s="42"/>
      <c r="K280" s="42"/>
      <c r="L280" s="46"/>
      <c r="M280" s="237"/>
      <c r="N280" s="238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255</v>
      </c>
      <c r="AU280" s="19" t="s">
        <v>87</v>
      </c>
    </row>
    <row r="281" s="2" customFormat="1" ht="16.5" customHeight="1">
      <c r="A281" s="40"/>
      <c r="B281" s="41"/>
      <c r="C281" s="283" t="s">
        <v>570</v>
      </c>
      <c r="D281" s="283" t="s">
        <v>551</v>
      </c>
      <c r="E281" s="284" t="s">
        <v>2327</v>
      </c>
      <c r="F281" s="285" t="s">
        <v>2328</v>
      </c>
      <c r="G281" s="286" t="s">
        <v>329</v>
      </c>
      <c r="H281" s="287">
        <v>1</v>
      </c>
      <c r="I281" s="288"/>
      <c r="J281" s="289">
        <f>ROUND(I281*H281,2)</f>
        <v>0</v>
      </c>
      <c r="K281" s="285" t="s">
        <v>252</v>
      </c>
      <c r="L281" s="290"/>
      <c r="M281" s="291" t="s">
        <v>1</v>
      </c>
      <c r="N281" s="292" t="s">
        <v>42</v>
      </c>
      <c r="O281" s="93"/>
      <c r="P281" s="230">
        <f>O281*H281</f>
        <v>0</v>
      </c>
      <c r="Q281" s="230">
        <v>1.1100000000000001</v>
      </c>
      <c r="R281" s="230">
        <f>Q281*H281</f>
        <v>1.1100000000000001</v>
      </c>
      <c r="S281" s="230">
        <v>0</v>
      </c>
      <c r="T281" s="231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2" t="s">
        <v>326</v>
      </c>
      <c r="AT281" s="232" t="s">
        <v>551</v>
      </c>
      <c r="AU281" s="232" t="s">
        <v>87</v>
      </c>
      <c r="AY281" s="19" t="s">
        <v>245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9" t="s">
        <v>85</v>
      </c>
      <c r="BK281" s="233">
        <f>ROUND(I281*H281,2)</f>
        <v>0</v>
      </c>
      <c r="BL281" s="19" t="s">
        <v>253</v>
      </c>
      <c r="BM281" s="232" t="s">
        <v>2329</v>
      </c>
    </row>
    <row r="282" s="2" customFormat="1">
      <c r="A282" s="40"/>
      <c r="B282" s="41"/>
      <c r="C282" s="42"/>
      <c r="D282" s="234" t="s">
        <v>255</v>
      </c>
      <c r="E282" s="42"/>
      <c r="F282" s="235" t="s">
        <v>2328</v>
      </c>
      <c r="G282" s="42"/>
      <c r="H282" s="42"/>
      <c r="I282" s="236"/>
      <c r="J282" s="42"/>
      <c r="K282" s="42"/>
      <c r="L282" s="46"/>
      <c r="M282" s="237"/>
      <c r="N282" s="238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255</v>
      </c>
      <c r="AU282" s="19" t="s">
        <v>87</v>
      </c>
    </row>
    <row r="283" s="2" customFormat="1" ht="16.5" customHeight="1">
      <c r="A283" s="40"/>
      <c r="B283" s="41"/>
      <c r="C283" s="283" t="s">
        <v>575</v>
      </c>
      <c r="D283" s="283" t="s">
        <v>551</v>
      </c>
      <c r="E283" s="284" t="s">
        <v>2330</v>
      </c>
      <c r="F283" s="285" t="s">
        <v>2331</v>
      </c>
      <c r="G283" s="286" t="s">
        <v>329</v>
      </c>
      <c r="H283" s="287">
        <v>1</v>
      </c>
      <c r="I283" s="288"/>
      <c r="J283" s="289">
        <f>ROUND(I283*H283,2)</f>
        <v>0</v>
      </c>
      <c r="K283" s="285" t="s">
        <v>252</v>
      </c>
      <c r="L283" s="290"/>
      <c r="M283" s="291" t="s">
        <v>1</v>
      </c>
      <c r="N283" s="292" t="s">
        <v>42</v>
      </c>
      <c r="O283" s="93"/>
      <c r="P283" s="230">
        <f>O283*H283</f>
        <v>0</v>
      </c>
      <c r="Q283" s="230">
        <v>1.01</v>
      </c>
      <c r="R283" s="230">
        <f>Q283*H283</f>
        <v>1.01</v>
      </c>
      <c r="S283" s="230">
        <v>0</v>
      </c>
      <c r="T283" s="231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2" t="s">
        <v>326</v>
      </c>
      <c r="AT283" s="232" t="s">
        <v>551</v>
      </c>
      <c r="AU283" s="232" t="s">
        <v>87</v>
      </c>
      <c r="AY283" s="19" t="s">
        <v>245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9" t="s">
        <v>85</v>
      </c>
      <c r="BK283" s="233">
        <f>ROUND(I283*H283,2)</f>
        <v>0</v>
      </c>
      <c r="BL283" s="19" t="s">
        <v>253</v>
      </c>
      <c r="BM283" s="232" t="s">
        <v>2332</v>
      </c>
    </row>
    <row r="284" s="2" customFormat="1">
      <c r="A284" s="40"/>
      <c r="B284" s="41"/>
      <c r="C284" s="42"/>
      <c r="D284" s="234" t="s">
        <v>255</v>
      </c>
      <c r="E284" s="42"/>
      <c r="F284" s="235" t="s">
        <v>2331</v>
      </c>
      <c r="G284" s="42"/>
      <c r="H284" s="42"/>
      <c r="I284" s="236"/>
      <c r="J284" s="42"/>
      <c r="K284" s="42"/>
      <c r="L284" s="46"/>
      <c r="M284" s="237"/>
      <c r="N284" s="238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255</v>
      </c>
      <c r="AU284" s="19" t="s">
        <v>87</v>
      </c>
    </row>
    <row r="285" s="2" customFormat="1" ht="16.5" customHeight="1">
      <c r="A285" s="40"/>
      <c r="B285" s="41"/>
      <c r="C285" s="283" t="s">
        <v>579</v>
      </c>
      <c r="D285" s="283" t="s">
        <v>551</v>
      </c>
      <c r="E285" s="284" t="s">
        <v>2333</v>
      </c>
      <c r="F285" s="285" t="s">
        <v>2334</v>
      </c>
      <c r="G285" s="286" t="s">
        <v>329</v>
      </c>
      <c r="H285" s="287">
        <v>1</v>
      </c>
      <c r="I285" s="288"/>
      <c r="J285" s="289">
        <f>ROUND(I285*H285,2)</f>
        <v>0</v>
      </c>
      <c r="K285" s="285" t="s">
        <v>252</v>
      </c>
      <c r="L285" s="290"/>
      <c r="M285" s="291" t="s">
        <v>1</v>
      </c>
      <c r="N285" s="292" t="s">
        <v>42</v>
      </c>
      <c r="O285" s="93"/>
      <c r="P285" s="230">
        <f>O285*H285</f>
        <v>0</v>
      </c>
      <c r="Q285" s="230">
        <v>0.92000000000000004</v>
      </c>
      <c r="R285" s="230">
        <f>Q285*H285</f>
        <v>0.92000000000000004</v>
      </c>
      <c r="S285" s="230">
        <v>0</v>
      </c>
      <c r="T285" s="231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32" t="s">
        <v>326</v>
      </c>
      <c r="AT285" s="232" t="s">
        <v>551</v>
      </c>
      <c r="AU285" s="232" t="s">
        <v>87</v>
      </c>
      <c r="AY285" s="19" t="s">
        <v>245</v>
      </c>
      <c r="BE285" s="233">
        <f>IF(N285="základní",J285,0)</f>
        <v>0</v>
      </c>
      <c r="BF285" s="233">
        <f>IF(N285="snížená",J285,0)</f>
        <v>0</v>
      </c>
      <c r="BG285" s="233">
        <f>IF(N285="zákl. přenesená",J285,0)</f>
        <v>0</v>
      </c>
      <c r="BH285" s="233">
        <f>IF(N285="sníž. přenesená",J285,0)</f>
        <v>0</v>
      </c>
      <c r="BI285" s="233">
        <f>IF(N285="nulová",J285,0)</f>
        <v>0</v>
      </c>
      <c r="BJ285" s="19" t="s">
        <v>85</v>
      </c>
      <c r="BK285" s="233">
        <f>ROUND(I285*H285,2)</f>
        <v>0</v>
      </c>
      <c r="BL285" s="19" t="s">
        <v>253</v>
      </c>
      <c r="BM285" s="232" t="s">
        <v>2335</v>
      </c>
    </row>
    <row r="286" s="2" customFormat="1">
      <c r="A286" s="40"/>
      <c r="B286" s="41"/>
      <c r="C286" s="42"/>
      <c r="D286" s="234" t="s">
        <v>255</v>
      </c>
      <c r="E286" s="42"/>
      <c r="F286" s="235" t="s">
        <v>2334</v>
      </c>
      <c r="G286" s="42"/>
      <c r="H286" s="42"/>
      <c r="I286" s="236"/>
      <c r="J286" s="42"/>
      <c r="K286" s="42"/>
      <c r="L286" s="46"/>
      <c r="M286" s="237"/>
      <c r="N286" s="238"/>
      <c r="O286" s="93"/>
      <c r="P286" s="93"/>
      <c r="Q286" s="93"/>
      <c r="R286" s="93"/>
      <c r="S286" s="93"/>
      <c r="T286" s="94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255</v>
      </c>
      <c r="AU286" s="19" t="s">
        <v>87</v>
      </c>
    </row>
    <row r="287" s="2" customFormat="1" ht="16.5" customHeight="1">
      <c r="A287" s="40"/>
      <c r="B287" s="41"/>
      <c r="C287" s="283" t="s">
        <v>583</v>
      </c>
      <c r="D287" s="283" t="s">
        <v>551</v>
      </c>
      <c r="E287" s="284" t="s">
        <v>2336</v>
      </c>
      <c r="F287" s="285" t="s">
        <v>2337</v>
      </c>
      <c r="G287" s="286" t="s">
        <v>275</v>
      </c>
      <c r="H287" s="287">
        <v>480</v>
      </c>
      <c r="I287" s="288"/>
      <c r="J287" s="289">
        <f>ROUND(I287*H287,2)</f>
        <v>0</v>
      </c>
      <c r="K287" s="285" t="s">
        <v>252</v>
      </c>
      <c r="L287" s="290"/>
      <c r="M287" s="291" t="s">
        <v>1</v>
      </c>
      <c r="N287" s="292" t="s">
        <v>42</v>
      </c>
      <c r="O287" s="93"/>
      <c r="P287" s="230">
        <f>O287*H287</f>
        <v>0</v>
      </c>
      <c r="Q287" s="230">
        <v>0.28599999999999998</v>
      </c>
      <c r="R287" s="230">
        <f>Q287*H287</f>
        <v>137.28</v>
      </c>
      <c r="S287" s="230">
        <v>0</v>
      </c>
      <c r="T287" s="231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32" t="s">
        <v>326</v>
      </c>
      <c r="AT287" s="232" t="s">
        <v>551</v>
      </c>
      <c r="AU287" s="232" t="s">
        <v>87</v>
      </c>
      <c r="AY287" s="19" t="s">
        <v>245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9" t="s">
        <v>85</v>
      </c>
      <c r="BK287" s="233">
        <f>ROUND(I287*H287,2)</f>
        <v>0</v>
      </c>
      <c r="BL287" s="19" t="s">
        <v>253</v>
      </c>
      <c r="BM287" s="232" t="s">
        <v>2338</v>
      </c>
    </row>
    <row r="288" s="2" customFormat="1">
      <c r="A288" s="40"/>
      <c r="B288" s="41"/>
      <c r="C288" s="42"/>
      <c r="D288" s="234" t="s">
        <v>255</v>
      </c>
      <c r="E288" s="42"/>
      <c r="F288" s="235" t="s">
        <v>2339</v>
      </c>
      <c r="G288" s="42"/>
      <c r="H288" s="42"/>
      <c r="I288" s="236"/>
      <c r="J288" s="42"/>
      <c r="K288" s="42"/>
      <c r="L288" s="46"/>
      <c r="M288" s="237"/>
      <c r="N288" s="238"/>
      <c r="O288" s="93"/>
      <c r="P288" s="93"/>
      <c r="Q288" s="93"/>
      <c r="R288" s="93"/>
      <c r="S288" s="93"/>
      <c r="T288" s="94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255</v>
      </c>
      <c r="AU288" s="19" t="s">
        <v>87</v>
      </c>
    </row>
    <row r="289" s="2" customFormat="1">
      <c r="A289" s="40"/>
      <c r="B289" s="41"/>
      <c r="C289" s="42"/>
      <c r="D289" s="234" t="s">
        <v>540</v>
      </c>
      <c r="E289" s="42"/>
      <c r="F289" s="282" t="s">
        <v>2340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540</v>
      </c>
      <c r="AU289" s="19" t="s">
        <v>87</v>
      </c>
    </row>
    <row r="290" s="13" customFormat="1">
      <c r="A290" s="13"/>
      <c r="B290" s="239"/>
      <c r="C290" s="240"/>
      <c r="D290" s="234" t="s">
        <v>257</v>
      </c>
      <c r="E290" s="241" t="s">
        <v>1</v>
      </c>
      <c r="F290" s="242" t="s">
        <v>2341</v>
      </c>
      <c r="G290" s="240"/>
      <c r="H290" s="241" t="s">
        <v>1</v>
      </c>
      <c r="I290" s="243"/>
      <c r="J290" s="240"/>
      <c r="K290" s="240"/>
      <c r="L290" s="244"/>
      <c r="M290" s="245"/>
      <c r="N290" s="246"/>
      <c r="O290" s="246"/>
      <c r="P290" s="246"/>
      <c r="Q290" s="246"/>
      <c r="R290" s="246"/>
      <c r="S290" s="246"/>
      <c r="T290" s="247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8" t="s">
        <v>257</v>
      </c>
      <c r="AU290" s="248" t="s">
        <v>87</v>
      </c>
      <c r="AV290" s="13" t="s">
        <v>85</v>
      </c>
      <c r="AW290" s="13" t="s">
        <v>34</v>
      </c>
      <c r="AX290" s="13" t="s">
        <v>77</v>
      </c>
      <c r="AY290" s="248" t="s">
        <v>245</v>
      </c>
    </row>
    <row r="291" s="14" customFormat="1">
      <c r="A291" s="14"/>
      <c r="B291" s="249"/>
      <c r="C291" s="250"/>
      <c r="D291" s="234" t="s">
        <v>257</v>
      </c>
      <c r="E291" s="251" t="s">
        <v>1</v>
      </c>
      <c r="F291" s="252" t="s">
        <v>2137</v>
      </c>
      <c r="G291" s="250"/>
      <c r="H291" s="253">
        <v>520</v>
      </c>
      <c r="I291" s="254"/>
      <c r="J291" s="250"/>
      <c r="K291" s="250"/>
      <c r="L291" s="255"/>
      <c r="M291" s="256"/>
      <c r="N291" s="257"/>
      <c r="O291" s="257"/>
      <c r="P291" s="257"/>
      <c r="Q291" s="257"/>
      <c r="R291" s="257"/>
      <c r="S291" s="257"/>
      <c r="T291" s="25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9" t="s">
        <v>257</v>
      </c>
      <c r="AU291" s="259" t="s">
        <v>87</v>
      </c>
      <c r="AV291" s="14" t="s">
        <v>87</v>
      </c>
      <c r="AW291" s="14" t="s">
        <v>34</v>
      </c>
      <c r="AX291" s="14" t="s">
        <v>77</v>
      </c>
      <c r="AY291" s="259" t="s">
        <v>245</v>
      </c>
    </row>
    <row r="292" s="13" customFormat="1">
      <c r="A292" s="13"/>
      <c r="B292" s="239"/>
      <c r="C292" s="240"/>
      <c r="D292" s="234" t="s">
        <v>257</v>
      </c>
      <c r="E292" s="241" t="s">
        <v>1</v>
      </c>
      <c r="F292" s="242" t="s">
        <v>2342</v>
      </c>
      <c r="G292" s="240"/>
      <c r="H292" s="241" t="s">
        <v>1</v>
      </c>
      <c r="I292" s="243"/>
      <c r="J292" s="240"/>
      <c r="K292" s="240"/>
      <c r="L292" s="244"/>
      <c r="M292" s="245"/>
      <c r="N292" s="246"/>
      <c r="O292" s="246"/>
      <c r="P292" s="246"/>
      <c r="Q292" s="246"/>
      <c r="R292" s="246"/>
      <c r="S292" s="246"/>
      <c r="T292" s="24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8" t="s">
        <v>257</v>
      </c>
      <c r="AU292" s="248" t="s">
        <v>87</v>
      </c>
      <c r="AV292" s="13" t="s">
        <v>85</v>
      </c>
      <c r="AW292" s="13" t="s">
        <v>34</v>
      </c>
      <c r="AX292" s="13" t="s">
        <v>77</v>
      </c>
      <c r="AY292" s="248" t="s">
        <v>245</v>
      </c>
    </row>
    <row r="293" s="14" customFormat="1">
      <c r="A293" s="14"/>
      <c r="B293" s="249"/>
      <c r="C293" s="250"/>
      <c r="D293" s="234" t="s">
        <v>257</v>
      </c>
      <c r="E293" s="251" t="s">
        <v>1</v>
      </c>
      <c r="F293" s="252" t="s">
        <v>2343</v>
      </c>
      <c r="G293" s="250"/>
      <c r="H293" s="253">
        <v>-40</v>
      </c>
      <c r="I293" s="254"/>
      <c r="J293" s="250"/>
      <c r="K293" s="250"/>
      <c r="L293" s="255"/>
      <c r="M293" s="256"/>
      <c r="N293" s="257"/>
      <c r="O293" s="257"/>
      <c r="P293" s="257"/>
      <c r="Q293" s="257"/>
      <c r="R293" s="257"/>
      <c r="S293" s="257"/>
      <c r="T293" s="25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9" t="s">
        <v>257</v>
      </c>
      <c r="AU293" s="259" t="s">
        <v>87</v>
      </c>
      <c r="AV293" s="14" t="s">
        <v>87</v>
      </c>
      <c r="AW293" s="14" t="s">
        <v>34</v>
      </c>
      <c r="AX293" s="14" t="s">
        <v>77</v>
      </c>
      <c r="AY293" s="259" t="s">
        <v>245</v>
      </c>
    </row>
    <row r="294" s="15" customFormat="1">
      <c r="A294" s="15"/>
      <c r="B294" s="260"/>
      <c r="C294" s="261"/>
      <c r="D294" s="234" t="s">
        <v>257</v>
      </c>
      <c r="E294" s="262" t="s">
        <v>2123</v>
      </c>
      <c r="F294" s="263" t="s">
        <v>266</v>
      </c>
      <c r="G294" s="261"/>
      <c r="H294" s="264">
        <v>480</v>
      </c>
      <c r="I294" s="265"/>
      <c r="J294" s="261"/>
      <c r="K294" s="261"/>
      <c r="L294" s="266"/>
      <c r="M294" s="267"/>
      <c r="N294" s="268"/>
      <c r="O294" s="268"/>
      <c r="P294" s="268"/>
      <c r="Q294" s="268"/>
      <c r="R294" s="268"/>
      <c r="S294" s="268"/>
      <c r="T294" s="269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70" t="s">
        <v>257</v>
      </c>
      <c r="AU294" s="270" t="s">
        <v>87</v>
      </c>
      <c r="AV294" s="15" t="s">
        <v>253</v>
      </c>
      <c r="AW294" s="15" t="s">
        <v>34</v>
      </c>
      <c r="AX294" s="15" t="s">
        <v>85</v>
      </c>
      <c r="AY294" s="270" t="s">
        <v>245</v>
      </c>
    </row>
    <row r="295" s="2" customFormat="1" ht="16.5" customHeight="1">
      <c r="A295" s="40"/>
      <c r="B295" s="41"/>
      <c r="C295" s="283" t="s">
        <v>587</v>
      </c>
      <c r="D295" s="283" t="s">
        <v>551</v>
      </c>
      <c r="E295" s="284" t="s">
        <v>2344</v>
      </c>
      <c r="F295" s="285" t="s">
        <v>2345</v>
      </c>
      <c r="G295" s="286" t="s">
        <v>275</v>
      </c>
      <c r="H295" s="287">
        <v>2.6000000000000001</v>
      </c>
      <c r="I295" s="288"/>
      <c r="J295" s="289">
        <f>ROUND(I295*H295,2)</f>
        <v>0</v>
      </c>
      <c r="K295" s="285" t="s">
        <v>252</v>
      </c>
      <c r="L295" s="290"/>
      <c r="M295" s="291" t="s">
        <v>1</v>
      </c>
      <c r="N295" s="292" t="s">
        <v>42</v>
      </c>
      <c r="O295" s="93"/>
      <c r="P295" s="230">
        <f>O295*H295</f>
        <v>0</v>
      </c>
      <c r="Q295" s="230">
        <v>0.49299999999999999</v>
      </c>
      <c r="R295" s="230">
        <f>Q295*H295</f>
        <v>1.2818000000000001</v>
      </c>
      <c r="S295" s="230">
        <v>0</v>
      </c>
      <c r="T295" s="231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32" t="s">
        <v>326</v>
      </c>
      <c r="AT295" s="232" t="s">
        <v>551</v>
      </c>
      <c r="AU295" s="232" t="s">
        <v>87</v>
      </c>
      <c r="AY295" s="19" t="s">
        <v>245</v>
      </c>
      <c r="BE295" s="233">
        <f>IF(N295="základní",J295,0)</f>
        <v>0</v>
      </c>
      <c r="BF295" s="233">
        <f>IF(N295="snížená",J295,0)</f>
        <v>0</v>
      </c>
      <c r="BG295" s="233">
        <f>IF(N295="zákl. přenesená",J295,0)</f>
        <v>0</v>
      </c>
      <c r="BH295" s="233">
        <f>IF(N295="sníž. přenesená",J295,0)</f>
        <v>0</v>
      </c>
      <c r="BI295" s="233">
        <f>IF(N295="nulová",J295,0)</f>
        <v>0</v>
      </c>
      <c r="BJ295" s="19" t="s">
        <v>85</v>
      </c>
      <c r="BK295" s="233">
        <f>ROUND(I295*H295,2)</f>
        <v>0</v>
      </c>
      <c r="BL295" s="19" t="s">
        <v>253</v>
      </c>
      <c r="BM295" s="232" t="s">
        <v>2346</v>
      </c>
    </row>
    <row r="296" s="2" customFormat="1">
      <c r="A296" s="40"/>
      <c r="B296" s="41"/>
      <c r="C296" s="42"/>
      <c r="D296" s="234" t="s">
        <v>255</v>
      </c>
      <c r="E296" s="42"/>
      <c r="F296" s="235" t="s">
        <v>2345</v>
      </c>
      <c r="G296" s="42"/>
      <c r="H296" s="42"/>
      <c r="I296" s="236"/>
      <c r="J296" s="42"/>
      <c r="K296" s="42"/>
      <c r="L296" s="46"/>
      <c r="M296" s="237"/>
      <c r="N296" s="238"/>
      <c r="O296" s="93"/>
      <c r="P296" s="93"/>
      <c r="Q296" s="93"/>
      <c r="R296" s="93"/>
      <c r="S296" s="93"/>
      <c r="T296" s="94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255</v>
      </c>
      <c r="AU296" s="19" t="s">
        <v>87</v>
      </c>
    </row>
    <row r="297" s="13" customFormat="1">
      <c r="A297" s="13"/>
      <c r="B297" s="239"/>
      <c r="C297" s="240"/>
      <c r="D297" s="234" t="s">
        <v>257</v>
      </c>
      <c r="E297" s="241" t="s">
        <v>1</v>
      </c>
      <c r="F297" s="242" t="s">
        <v>2347</v>
      </c>
      <c r="G297" s="240"/>
      <c r="H297" s="241" t="s">
        <v>1</v>
      </c>
      <c r="I297" s="243"/>
      <c r="J297" s="240"/>
      <c r="K297" s="240"/>
      <c r="L297" s="244"/>
      <c r="M297" s="245"/>
      <c r="N297" s="246"/>
      <c r="O297" s="246"/>
      <c r="P297" s="246"/>
      <c r="Q297" s="246"/>
      <c r="R297" s="246"/>
      <c r="S297" s="246"/>
      <c r="T297" s="247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8" t="s">
        <v>257</v>
      </c>
      <c r="AU297" s="248" t="s">
        <v>87</v>
      </c>
      <c r="AV297" s="13" t="s">
        <v>85</v>
      </c>
      <c r="AW297" s="13" t="s">
        <v>34</v>
      </c>
      <c r="AX297" s="13" t="s">
        <v>77</v>
      </c>
      <c r="AY297" s="248" t="s">
        <v>245</v>
      </c>
    </row>
    <row r="298" s="14" customFormat="1">
      <c r="A298" s="14"/>
      <c r="B298" s="249"/>
      <c r="C298" s="250"/>
      <c r="D298" s="234" t="s">
        <v>257</v>
      </c>
      <c r="E298" s="251" t="s">
        <v>1</v>
      </c>
      <c r="F298" s="252" t="s">
        <v>2348</v>
      </c>
      <c r="G298" s="250"/>
      <c r="H298" s="253">
        <v>1.9199999999999999</v>
      </c>
      <c r="I298" s="254"/>
      <c r="J298" s="250"/>
      <c r="K298" s="250"/>
      <c r="L298" s="255"/>
      <c r="M298" s="256"/>
      <c r="N298" s="257"/>
      <c r="O298" s="257"/>
      <c r="P298" s="257"/>
      <c r="Q298" s="257"/>
      <c r="R298" s="257"/>
      <c r="S298" s="257"/>
      <c r="T298" s="25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9" t="s">
        <v>257</v>
      </c>
      <c r="AU298" s="259" t="s">
        <v>87</v>
      </c>
      <c r="AV298" s="14" t="s">
        <v>87</v>
      </c>
      <c r="AW298" s="14" t="s">
        <v>34</v>
      </c>
      <c r="AX298" s="14" t="s">
        <v>77</v>
      </c>
      <c r="AY298" s="259" t="s">
        <v>245</v>
      </c>
    </row>
    <row r="299" s="13" customFormat="1">
      <c r="A299" s="13"/>
      <c r="B299" s="239"/>
      <c r="C299" s="240"/>
      <c r="D299" s="234" t="s">
        <v>257</v>
      </c>
      <c r="E299" s="241" t="s">
        <v>1</v>
      </c>
      <c r="F299" s="242" t="s">
        <v>2349</v>
      </c>
      <c r="G299" s="240"/>
      <c r="H299" s="241" t="s">
        <v>1</v>
      </c>
      <c r="I299" s="243"/>
      <c r="J299" s="240"/>
      <c r="K299" s="240"/>
      <c r="L299" s="244"/>
      <c r="M299" s="245"/>
      <c r="N299" s="246"/>
      <c r="O299" s="246"/>
      <c r="P299" s="246"/>
      <c r="Q299" s="246"/>
      <c r="R299" s="246"/>
      <c r="S299" s="246"/>
      <c r="T299" s="247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8" t="s">
        <v>257</v>
      </c>
      <c r="AU299" s="248" t="s">
        <v>87</v>
      </c>
      <c r="AV299" s="13" t="s">
        <v>85</v>
      </c>
      <c r="AW299" s="13" t="s">
        <v>34</v>
      </c>
      <c r="AX299" s="13" t="s">
        <v>77</v>
      </c>
      <c r="AY299" s="248" t="s">
        <v>245</v>
      </c>
    </row>
    <row r="300" s="14" customFormat="1">
      <c r="A300" s="14"/>
      <c r="B300" s="249"/>
      <c r="C300" s="250"/>
      <c r="D300" s="234" t="s">
        <v>257</v>
      </c>
      <c r="E300" s="251" t="s">
        <v>1</v>
      </c>
      <c r="F300" s="252" t="s">
        <v>2350</v>
      </c>
      <c r="G300" s="250"/>
      <c r="H300" s="253">
        <v>0.68000000000000005</v>
      </c>
      <c r="I300" s="254"/>
      <c r="J300" s="250"/>
      <c r="K300" s="250"/>
      <c r="L300" s="255"/>
      <c r="M300" s="256"/>
      <c r="N300" s="257"/>
      <c r="O300" s="257"/>
      <c r="P300" s="257"/>
      <c r="Q300" s="257"/>
      <c r="R300" s="257"/>
      <c r="S300" s="257"/>
      <c r="T300" s="258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9" t="s">
        <v>257</v>
      </c>
      <c r="AU300" s="259" t="s">
        <v>87</v>
      </c>
      <c r="AV300" s="14" t="s">
        <v>87</v>
      </c>
      <c r="AW300" s="14" t="s">
        <v>34</v>
      </c>
      <c r="AX300" s="14" t="s">
        <v>77</v>
      </c>
      <c r="AY300" s="259" t="s">
        <v>245</v>
      </c>
    </row>
    <row r="301" s="15" customFormat="1">
      <c r="A301" s="15"/>
      <c r="B301" s="260"/>
      <c r="C301" s="261"/>
      <c r="D301" s="234" t="s">
        <v>257</v>
      </c>
      <c r="E301" s="262" t="s">
        <v>2125</v>
      </c>
      <c r="F301" s="263" t="s">
        <v>266</v>
      </c>
      <c r="G301" s="261"/>
      <c r="H301" s="264">
        <v>2.6000000000000001</v>
      </c>
      <c r="I301" s="265"/>
      <c r="J301" s="261"/>
      <c r="K301" s="261"/>
      <c r="L301" s="266"/>
      <c r="M301" s="267"/>
      <c r="N301" s="268"/>
      <c r="O301" s="268"/>
      <c r="P301" s="268"/>
      <c r="Q301" s="268"/>
      <c r="R301" s="268"/>
      <c r="S301" s="268"/>
      <c r="T301" s="269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70" t="s">
        <v>257</v>
      </c>
      <c r="AU301" s="270" t="s">
        <v>87</v>
      </c>
      <c r="AV301" s="15" t="s">
        <v>253</v>
      </c>
      <c r="AW301" s="15" t="s">
        <v>34</v>
      </c>
      <c r="AX301" s="15" t="s">
        <v>85</v>
      </c>
      <c r="AY301" s="270" t="s">
        <v>245</v>
      </c>
    </row>
    <row r="302" s="2" customFormat="1" ht="16.5" customHeight="1">
      <c r="A302" s="40"/>
      <c r="B302" s="41"/>
      <c r="C302" s="283" t="s">
        <v>591</v>
      </c>
      <c r="D302" s="283" t="s">
        <v>551</v>
      </c>
      <c r="E302" s="284" t="s">
        <v>2103</v>
      </c>
      <c r="F302" s="285" t="s">
        <v>2104</v>
      </c>
      <c r="G302" s="286" t="s">
        <v>251</v>
      </c>
      <c r="H302" s="287">
        <v>84.504999999999995</v>
      </c>
      <c r="I302" s="288"/>
      <c r="J302" s="289">
        <f>ROUND(I302*H302,2)</f>
        <v>0</v>
      </c>
      <c r="K302" s="285" t="s">
        <v>252</v>
      </c>
      <c r="L302" s="290"/>
      <c r="M302" s="291" t="s">
        <v>1</v>
      </c>
      <c r="N302" s="292" t="s">
        <v>42</v>
      </c>
      <c r="O302" s="93"/>
      <c r="P302" s="230">
        <f>O302*H302</f>
        <v>0</v>
      </c>
      <c r="Q302" s="230">
        <v>2.234</v>
      </c>
      <c r="R302" s="230">
        <f>Q302*H302</f>
        <v>188.78416999999999</v>
      </c>
      <c r="S302" s="230">
        <v>0</v>
      </c>
      <c r="T302" s="231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32" t="s">
        <v>326</v>
      </c>
      <c r="AT302" s="232" t="s">
        <v>551</v>
      </c>
      <c r="AU302" s="232" t="s">
        <v>87</v>
      </c>
      <c r="AY302" s="19" t="s">
        <v>245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9" t="s">
        <v>85</v>
      </c>
      <c r="BK302" s="233">
        <f>ROUND(I302*H302,2)</f>
        <v>0</v>
      </c>
      <c r="BL302" s="19" t="s">
        <v>253</v>
      </c>
      <c r="BM302" s="232" t="s">
        <v>2351</v>
      </c>
    </row>
    <row r="303" s="2" customFormat="1">
      <c r="A303" s="40"/>
      <c r="B303" s="41"/>
      <c r="C303" s="42"/>
      <c r="D303" s="234" t="s">
        <v>255</v>
      </c>
      <c r="E303" s="42"/>
      <c r="F303" s="235" t="s">
        <v>2104</v>
      </c>
      <c r="G303" s="42"/>
      <c r="H303" s="42"/>
      <c r="I303" s="236"/>
      <c r="J303" s="42"/>
      <c r="K303" s="42"/>
      <c r="L303" s="46"/>
      <c r="M303" s="237"/>
      <c r="N303" s="238"/>
      <c r="O303" s="93"/>
      <c r="P303" s="93"/>
      <c r="Q303" s="93"/>
      <c r="R303" s="93"/>
      <c r="S303" s="93"/>
      <c r="T303" s="94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255</v>
      </c>
      <c r="AU303" s="19" t="s">
        <v>87</v>
      </c>
    </row>
    <row r="304" s="13" customFormat="1">
      <c r="A304" s="13"/>
      <c r="B304" s="239"/>
      <c r="C304" s="240"/>
      <c r="D304" s="234" t="s">
        <v>257</v>
      </c>
      <c r="E304" s="241" t="s">
        <v>1</v>
      </c>
      <c r="F304" s="242" t="s">
        <v>2352</v>
      </c>
      <c r="G304" s="240"/>
      <c r="H304" s="241" t="s">
        <v>1</v>
      </c>
      <c r="I304" s="243"/>
      <c r="J304" s="240"/>
      <c r="K304" s="240"/>
      <c r="L304" s="244"/>
      <c r="M304" s="245"/>
      <c r="N304" s="246"/>
      <c r="O304" s="246"/>
      <c r="P304" s="246"/>
      <c r="Q304" s="246"/>
      <c r="R304" s="246"/>
      <c r="S304" s="246"/>
      <c r="T304" s="247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8" t="s">
        <v>257</v>
      </c>
      <c r="AU304" s="248" t="s">
        <v>87</v>
      </c>
      <c r="AV304" s="13" t="s">
        <v>85</v>
      </c>
      <c r="AW304" s="13" t="s">
        <v>34</v>
      </c>
      <c r="AX304" s="13" t="s">
        <v>77</v>
      </c>
      <c r="AY304" s="248" t="s">
        <v>245</v>
      </c>
    </row>
    <row r="305" s="14" customFormat="1">
      <c r="A305" s="14"/>
      <c r="B305" s="249"/>
      <c r="C305" s="250"/>
      <c r="D305" s="234" t="s">
        <v>257</v>
      </c>
      <c r="E305" s="251" t="s">
        <v>1</v>
      </c>
      <c r="F305" s="252" t="s">
        <v>2353</v>
      </c>
      <c r="G305" s="250"/>
      <c r="H305" s="253">
        <v>44.799999999999997</v>
      </c>
      <c r="I305" s="254"/>
      <c r="J305" s="250"/>
      <c r="K305" s="250"/>
      <c r="L305" s="255"/>
      <c r="M305" s="256"/>
      <c r="N305" s="257"/>
      <c r="O305" s="257"/>
      <c r="P305" s="257"/>
      <c r="Q305" s="257"/>
      <c r="R305" s="257"/>
      <c r="S305" s="257"/>
      <c r="T305" s="25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9" t="s">
        <v>257</v>
      </c>
      <c r="AU305" s="259" t="s">
        <v>87</v>
      </c>
      <c r="AV305" s="14" t="s">
        <v>87</v>
      </c>
      <c r="AW305" s="14" t="s">
        <v>34</v>
      </c>
      <c r="AX305" s="14" t="s">
        <v>77</v>
      </c>
      <c r="AY305" s="259" t="s">
        <v>245</v>
      </c>
    </row>
    <row r="306" s="13" customFormat="1">
      <c r="A306" s="13"/>
      <c r="B306" s="239"/>
      <c r="C306" s="240"/>
      <c r="D306" s="234" t="s">
        <v>257</v>
      </c>
      <c r="E306" s="241" t="s">
        <v>1</v>
      </c>
      <c r="F306" s="242" t="s">
        <v>2354</v>
      </c>
      <c r="G306" s="240"/>
      <c r="H306" s="241" t="s">
        <v>1</v>
      </c>
      <c r="I306" s="243"/>
      <c r="J306" s="240"/>
      <c r="K306" s="240"/>
      <c r="L306" s="244"/>
      <c r="M306" s="245"/>
      <c r="N306" s="246"/>
      <c r="O306" s="246"/>
      <c r="P306" s="246"/>
      <c r="Q306" s="246"/>
      <c r="R306" s="246"/>
      <c r="S306" s="246"/>
      <c r="T306" s="247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8" t="s">
        <v>257</v>
      </c>
      <c r="AU306" s="248" t="s">
        <v>87</v>
      </c>
      <c r="AV306" s="13" t="s">
        <v>85</v>
      </c>
      <c r="AW306" s="13" t="s">
        <v>34</v>
      </c>
      <c r="AX306" s="13" t="s">
        <v>77</v>
      </c>
      <c r="AY306" s="248" t="s">
        <v>245</v>
      </c>
    </row>
    <row r="307" s="14" customFormat="1">
      <c r="A307" s="14"/>
      <c r="B307" s="249"/>
      <c r="C307" s="250"/>
      <c r="D307" s="234" t="s">
        <v>257</v>
      </c>
      <c r="E307" s="251" t="s">
        <v>1</v>
      </c>
      <c r="F307" s="252" t="s">
        <v>2355</v>
      </c>
      <c r="G307" s="250"/>
      <c r="H307" s="253">
        <v>12.9</v>
      </c>
      <c r="I307" s="254"/>
      <c r="J307" s="250"/>
      <c r="K307" s="250"/>
      <c r="L307" s="255"/>
      <c r="M307" s="256"/>
      <c r="N307" s="257"/>
      <c r="O307" s="257"/>
      <c r="P307" s="257"/>
      <c r="Q307" s="257"/>
      <c r="R307" s="257"/>
      <c r="S307" s="257"/>
      <c r="T307" s="25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9" t="s">
        <v>257</v>
      </c>
      <c r="AU307" s="259" t="s">
        <v>87</v>
      </c>
      <c r="AV307" s="14" t="s">
        <v>87</v>
      </c>
      <c r="AW307" s="14" t="s">
        <v>34</v>
      </c>
      <c r="AX307" s="14" t="s">
        <v>77</v>
      </c>
      <c r="AY307" s="259" t="s">
        <v>245</v>
      </c>
    </row>
    <row r="308" s="13" customFormat="1">
      <c r="A308" s="13"/>
      <c r="B308" s="239"/>
      <c r="C308" s="240"/>
      <c r="D308" s="234" t="s">
        <v>257</v>
      </c>
      <c r="E308" s="241" t="s">
        <v>1</v>
      </c>
      <c r="F308" s="242" t="s">
        <v>2356</v>
      </c>
      <c r="G308" s="240"/>
      <c r="H308" s="241" t="s">
        <v>1</v>
      </c>
      <c r="I308" s="243"/>
      <c r="J308" s="240"/>
      <c r="K308" s="240"/>
      <c r="L308" s="244"/>
      <c r="M308" s="245"/>
      <c r="N308" s="246"/>
      <c r="O308" s="246"/>
      <c r="P308" s="246"/>
      <c r="Q308" s="246"/>
      <c r="R308" s="246"/>
      <c r="S308" s="246"/>
      <c r="T308" s="247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8" t="s">
        <v>257</v>
      </c>
      <c r="AU308" s="248" t="s">
        <v>87</v>
      </c>
      <c r="AV308" s="13" t="s">
        <v>85</v>
      </c>
      <c r="AW308" s="13" t="s">
        <v>34</v>
      </c>
      <c r="AX308" s="13" t="s">
        <v>77</v>
      </c>
      <c r="AY308" s="248" t="s">
        <v>245</v>
      </c>
    </row>
    <row r="309" s="14" customFormat="1">
      <c r="A309" s="14"/>
      <c r="B309" s="249"/>
      <c r="C309" s="250"/>
      <c r="D309" s="234" t="s">
        <v>257</v>
      </c>
      <c r="E309" s="251" t="s">
        <v>1</v>
      </c>
      <c r="F309" s="252" t="s">
        <v>2357</v>
      </c>
      <c r="G309" s="250"/>
      <c r="H309" s="253">
        <v>1.22</v>
      </c>
      <c r="I309" s="254"/>
      <c r="J309" s="250"/>
      <c r="K309" s="250"/>
      <c r="L309" s="255"/>
      <c r="M309" s="256"/>
      <c r="N309" s="257"/>
      <c r="O309" s="257"/>
      <c r="P309" s="257"/>
      <c r="Q309" s="257"/>
      <c r="R309" s="257"/>
      <c r="S309" s="257"/>
      <c r="T309" s="25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9" t="s">
        <v>257</v>
      </c>
      <c r="AU309" s="259" t="s">
        <v>87</v>
      </c>
      <c r="AV309" s="14" t="s">
        <v>87</v>
      </c>
      <c r="AW309" s="14" t="s">
        <v>34</v>
      </c>
      <c r="AX309" s="14" t="s">
        <v>77</v>
      </c>
      <c r="AY309" s="259" t="s">
        <v>245</v>
      </c>
    </row>
    <row r="310" s="13" customFormat="1">
      <c r="A310" s="13"/>
      <c r="B310" s="239"/>
      <c r="C310" s="240"/>
      <c r="D310" s="234" t="s">
        <v>257</v>
      </c>
      <c r="E310" s="241" t="s">
        <v>1</v>
      </c>
      <c r="F310" s="242" t="s">
        <v>2358</v>
      </c>
      <c r="G310" s="240"/>
      <c r="H310" s="241" t="s">
        <v>1</v>
      </c>
      <c r="I310" s="243"/>
      <c r="J310" s="240"/>
      <c r="K310" s="240"/>
      <c r="L310" s="244"/>
      <c r="M310" s="245"/>
      <c r="N310" s="246"/>
      <c r="O310" s="246"/>
      <c r="P310" s="246"/>
      <c r="Q310" s="246"/>
      <c r="R310" s="246"/>
      <c r="S310" s="246"/>
      <c r="T310" s="24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8" t="s">
        <v>257</v>
      </c>
      <c r="AU310" s="248" t="s">
        <v>87</v>
      </c>
      <c r="AV310" s="13" t="s">
        <v>85</v>
      </c>
      <c r="AW310" s="13" t="s">
        <v>34</v>
      </c>
      <c r="AX310" s="13" t="s">
        <v>77</v>
      </c>
      <c r="AY310" s="248" t="s">
        <v>245</v>
      </c>
    </row>
    <row r="311" s="14" customFormat="1">
      <c r="A311" s="14"/>
      <c r="B311" s="249"/>
      <c r="C311" s="250"/>
      <c r="D311" s="234" t="s">
        <v>257</v>
      </c>
      <c r="E311" s="251" t="s">
        <v>1</v>
      </c>
      <c r="F311" s="252" t="s">
        <v>2359</v>
      </c>
      <c r="G311" s="250"/>
      <c r="H311" s="253">
        <v>22.699999999999999</v>
      </c>
      <c r="I311" s="254"/>
      <c r="J311" s="250"/>
      <c r="K311" s="250"/>
      <c r="L311" s="255"/>
      <c r="M311" s="256"/>
      <c r="N311" s="257"/>
      <c r="O311" s="257"/>
      <c r="P311" s="257"/>
      <c r="Q311" s="257"/>
      <c r="R311" s="257"/>
      <c r="S311" s="257"/>
      <c r="T311" s="25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9" t="s">
        <v>257</v>
      </c>
      <c r="AU311" s="259" t="s">
        <v>87</v>
      </c>
      <c r="AV311" s="14" t="s">
        <v>87</v>
      </c>
      <c r="AW311" s="14" t="s">
        <v>34</v>
      </c>
      <c r="AX311" s="14" t="s">
        <v>77</v>
      </c>
      <c r="AY311" s="259" t="s">
        <v>245</v>
      </c>
    </row>
    <row r="312" s="13" customFormat="1">
      <c r="A312" s="13"/>
      <c r="B312" s="239"/>
      <c r="C312" s="240"/>
      <c r="D312" s="234" t="s">
        <v>257</v>
      </c>
      <c r="E312" s="241" t="s">
        <v>1</v>
      </c>
      <c r="F312" s="242" t="s">
        <v>2360</v>
      </c>
      <c r="G312" s="240"/>
      <c r="H312" s="241" t="s">
        <v>1</v>
      </c>
      <c r="I312" s="243"/>
      <c r="J312" s="240"/>
      <c r="K312" s="240"/>
      <c r="L312" s="244"/>
      <c r="M312" s="245"/>
      <c r="N312" s="246"/>
      <c r="O312" s="246"/>
      <c r="P312" s="246"/>
      <c r="Q312" s="246"/>
      <c r="R312" s="246"/>
      <c r="S312" s="246"/>
      <c r="T312" s="247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8" t="s">
        <v>257</v>
      </c>
      <c r="AU312" s="248" t="s">
        <v>87</v>
      </c>
      <c r="AV312" s="13" t="s">
        <v>85</v>
      </c>
      <c r="AW312" s="13" t="s">
        <v>34</v>
      </c>
      <c r="AX312" s="13" t="s">
        <v>77</v>
      </c>
      <c r="AY312" s="248" t="s">
        <v>245</v>
      </c>
    </row>
    <row r="313" s="14" customFormat="1">
      <c r="A313" s="14"/>
      <c r="B313" s="249"/>
      <c r="C313" s="250"/>
      <c r="D313" s="234" t="s">
        <v>257</v>
      </c>
      <c r="E313" s="251" t="s">
        <v>1</v>
      </c>
      <c r="F313" s="252" t="s">
        <v>2361</v>
      </c>
      <c r="G313" s="250"/>
      <c r="H313" s="253">
        <v>2.3849999999999998</v>
      </c>
      <c r="I313" s="254"/>
      <c r="J313" s="250"/>
      <c r="K313" s="250"/>
      <c r="L313" s="255"/>
      <c r="M313" s="256"/>
      <c r="N313" s="257"/>
      <c r="O313" s="257"/>
      <c r="P313" s="257"/>
      <c r="Q313" s="257"/>
      <c r="R313" s="257"/>
      <c r="S313" s="257"/>
      <c r="T313" s="25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9" t="s">
        <v>257</v>
      </c>
      <c r="AU313" s="259" t="s">
        <v>87</v>
      </c>
      <c r="AV313" s="14" t="s">
        <v>87</v>
      </c>
      <c r="AW313" s="14" t="s">
        <v>34</v>
      </c>
      <c r="AX313" s="14" t="s">
        <v>77</v>
      </c>
      <c r="AY313" s="259" t="s">
        <v>245</v>
      </c>
    </row>
    <row r="314" s="13" customFormat="1">
      <c r="A314" s="13"/>
      <c r="B314" s="239"/>
      <c r="C314" s="240"/>
      <c r="D314" s="234" t="s">
        <v>257</v>
      </c>
      <c r="E314" s="241" t="s">
        <v>1</v>
      </c>
      <c r="F314" s="242" t="s">
        <v>2362</v>
      </c>
      <c r="G314" s="240"/>
      <c r="H314" s="241" t="s">
        <v>1</v>
      </c>
      <c r="I314" s="243"/>
      <c r="J314" s="240"/>
      <c r="K314" s="240"/>
      <c r="L314" s="244"/>
      <c r="M314" s="245"/>
      <c r="N314" s="246"/>
      <c r="O314" s="246"/>
      <c r="P314" s="246"/>
      <c r="Q314" s="246"/>
      <c r="R314" s="246"/>
      <c r="S314" s="246"/>
      <c r="T314" s="247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8" t="s">
        <v>257</v>
      </c>
      <c r="AU314" s="248" t="s">
        <v>87</v>
      </c>
      <c r="AV314" s="13" t="s">
        <v>85</v>
      </c>
      <c r="AW314" s="13" t="s">
        <v>34</v>
      </c>
      <c r="AX314" s="13" t="s">
        <v>77</v>
      </c>
      <c r="AY314" s="248" t="s">
        <v>245</v>
      </c>
    </row>
    <row r="315" s="14" customFormat="1">
      <c r="A315" s="14"/>
      <c r="B315" s="249"/>
      <c r="C315" s="250"/>
      <c r="D315" s="234" t="s">
        <v>257</v>
      </c>
      <c r="E315" s="251" t="s">
        <v>1</v>
      </c>
      <c r="F315" s="252" t="s">
        <v>2363</v>
      </c>
      <c r="G315" s="250"/>
      <c r="H315" s="253">
        <v>0.5</v>
      </c>
      <c r="I315" s="254"/>
      <c r="J315" s="250"/>
      <c r="K315" s="250"/>
      <c r="L315" s="255"/>
      <c r="M315" s="256"/>
      <c r="N315" s="257"/>
      <c r="O315" s="257"/>
      <c r="P315" s="257"/>
      <c r="Q315" s="257"/>
      <c r="R315" s="257"/>
      <c r="S315" s="257"/>
      <c r="T315" s="25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9" t="s">
        <v>257</v>
      </c>
      <c r="AU315" s="259" t="s">
        <v>87</v>
      </c>
      <c r="AV315" s="14" t="s">
        <v>87</v>
      </c>
      <c r="AW315" s="14" t="s">
        <v>34</v>
      </c>
      <c r="AX315" s="14" t="s">
        <v>77</v>
      </c>
      <c r="AY315" s="259" t="s">
        <v>245</v>
      </c>
    </row>
    <row r="316" s="15" customFormat="1">
      <c r="A316" s="15"/>
      <c r="B316" s="260"/>
      <c r="C316" s="261"/>
      <c r="D316" s="234" t="s">
        <v>257</v>
      </c>
      <c r="E316" s="262" t="s">
        <v>1983</v>
      </c>
      <c r="F316" s="263" t="s">
        <v>266</v>
      </c>
      <c r="G316" s="261"/>
      <c r="H316" s="264">
        <v>84.504999999999995</v>
      </c>
      <c r="I316" s="265"/>
      <c r="J316" s="261"/>
      <c r="K316" s="261"/>
      <c r="L316" s="266"/>
      <c r="M316" s="267"/>
      <c r="N316" s="268"/>
      <c r="O316" s="268"/>
      <c r="P316" s="268"/>
      <c r="Q316" s="268"/>
      <c r="R316" s="268"/>
      <c r="S316" s="268"/>
      <c r="T316" s="269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70" t="s">
        <v>257</v>
      </c>
      <c r="AU316" s="270" t="s">
        <v>87</v>
      </c>
      <c r="AV316" s="15" t="s">
        <v>253</v>
      </c>
      <c r="AW316" s="15" t="s">
        <v>34</v>
      </c>
      <c r="AX316" s="15" t="s">
        <v>85</v>
      </c>
      <c r="AY316" s="270" t="s">
        <v>245</v>
      </c>
    </row>
    <row r="317" s="2" customFormat="1" ht="16.5" customHeight="1">
      <c r="A317" s="40"/>
      <c r="B317" s="41"/>
      <c r="C317" s="283" t="s">
        <v>596</v>
      </c>
      <c r="D317" s="283" t="s">
        <v>551</v>
      </c>
      <c r="E317" s="284" t="s">
        <v>2364</v>
      </c>
      <c r="F317" s="285" t="s">
        <v>2365</v>
      </c>
      <c r="G317" s="286" t="s">
        <v>251</v>
      </c>
      <c r="H317" s="287">
        <v>206.17500000000001</v>
      </c>
      <c r="I317" s="288"/>
      <c r="J317" s="289">
        <f>ROUND(I317*H317,2)</f>
        <v>0</v>
      </c>
      <c r="K317" s="285" t="s">
        <v>252</v>
      </c>
      <c r="L317" s="290"/>
      <c r="M317" s="291" t="s">
        <v>1</v>
      </c>
      <c r="N317" s="292" t="s">
        <v>42</v>
      </c>
      <c r="O317" s="93"/>
      <c r="P317" s="230">
        <f>O317*H317</f>
        <v>0</v>
      </c>
      <c r="Q317" s="230">
        <v>2.4289999999999998</v>
      </c>
      <c r="R317" s="230">
        <f>Q317*H317</f>
        <v>500.79907500000002</v>
      </c>
      <c r="S317" s="230">
        <v>0</v>
      </c>
      <c r="T317" s="231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32" t="s">
        <v>326</v>
      </c>
      <c r="AT317" s="232" t="s">
        <v>551</v>
      </c>
      <c r="AU317" s="232" t="s">
        <v>87</v>
      </c>
      <c r="AY317" s="19" t="s">
        <v>245</v>
      </c>
      <c r="BE317" s="233">
        <f>IF(N317="základní",J317,0)</f>
        <v>0</v>
      </c>
      <c r="BF317" s="233">
        <f>IF(N317="snížená",J317,0)</f>
        <v>0</v>
      </c>
      <c r="BG317" s="233">
        <f>IF(N317="zákl. přenesená",J317,0)</f>
        <v>0</v>
      </c>
      <c r="BH317" s="233">
        <f>IF(N317="sníž. přenesená",J317,0)</f>
        <v>0</v>
      </c>
      <c r="BI317" s="233">
        <f>IF(N317="nulová",J317,0)</f>
        <v>0</v>
      </c>
      <c r="BJ317" s="19" t="s">
        <v>85</v>
      </c>
      <c r="BK317" s="233">
        <f>ROUND(I317*H317,2)</f>
        <v>0</v>
      </c>
      <c r="BL317" s="19" t="s">
        <v>253</v>
      </c>
      <c r="BM317" s="232" t="s">
        <v>2366</v>
      </c>
    </row>
    <row r="318" s="2" customFormat="1">
      <c r="A318" s="40"/>
      <c r="B318" s="41"/>
      <c r="C318" s="42"/>
      <c r="D318" s="234" t="s">
        <v>255</v>
      </c>
      <c r="E318" s="42"/>
      <c r="F318" s="235" t="s">
        <v>2365</v>
      </c>
      <c r="G318" s="42"/>
      <c r="H318" s="42"/>
      <c r="I318" s="236"/>
      <c r="J318" s="42"/>
      <c r="K318" s="42"/>
      <c r="L318" s="46"/>
      <c r="M318" s="237"/>
      <c r="N318" s="238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255</v>
      </c>
      <c r="AU318" s="19" t="s">
        <v>87</v>
      </c>
    </row>
    <row r="319" s="13" customFormat="1">
      <c r="A319" s="13"/>
      <c r="B319" s="239"/>
      <c r="C319" s="240"/>
      <c r="D319" s="234" t="s">
        <v>257</v>
      </c>
      <c r="E319" s="241" t="s">
        <v>1</v>
      </c>
      <c r="F319" s="242" t="s">
        <v>2367</v>
      </c>
      <c r="G319" s="240"/>
      <c r="H319" s="241" t="s">
        <v>1</v>
      </c>
      <c r="I319" s="243"/>
      <c r="J319" s="240"/>
      <c r="K319" s="240"/>
      <c r="L319" s="244"/>
      <c r="M319" s="245"/>
      <c r="N319" s="246"/>
      <c r="O319" s="246"/>
      <c r="P319" s="246"/>
      <c r="Q319" s="246"/>
      <c r="R319" s="246"/>
      <c r="S319" s="246"/>
      <c r="T319" s="247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8" t="s">
        <v>257</v>
      </c>
      <c r="AU319" s="248" t="s">
        <v>87</v>
      </c>
      <c r="AV319" s="13" t="s">
        <v>85</v>
      </c>
      <c r="AW319" s="13" t="s">
        <v>34</v>
      </c>
      <c r="AX319" s="13" t="s">
        <v>77</v>
      </c>
      <c r="AY319" s="248" t="s">
        <v>245</v>
      </c>
    </row>
    <row r="320" s="14" customFormat="1">
      <c r="A320" s="14"/>
      <c r="B320" s="249"/>
      <c r="C320" s="250"/>
      <c r="D320" s="234" t="s">
        <v>257</v>
      </c>
      <c r="E320" s="251" t="s">
        <v>1</v>
      </c>
      <c r="F320" s="252" t="s">
        <v>2368</v>
      </c>
      <c r="G320" s="250"/>
      <c r="H320" s="253">
        <v>173.59999999999999</v>
      </c>
      <c r="I320" s="254"/>
      <c r="J320" s="250"/>
      <c r="K320" s="250"/>
      <c r="L320" s="255"/>
      <c r="M320" s="256"/>
      <c r="N320" s="257"/>
      <c r="O320" s="257"/>
      <c r="P320" s="257"/>
      <c r="Q320" s="257"/>
      <c r="R320" s="257"/>
      <c r="S320" s="257"/>
      <c r="T320" s="25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9" t="s">
        <v>257</v>
      </c>
      <c r="AU320" s="259" t="s">
        <v>87</v>
      </c>
      <c r="AV320" s="14" t="s">
        <v>87</v>
      </c>
      <c r="AW320" s="14" t="s">
        <v>34</v>
      </c>
      <c r="AX320" s="14" t="s">
        <v>77</v>
      </c>
      <c r="AY320" s="259" t="s">
        <v>245</v>
      </c>
    </row>
    <row r="321" s="13" customFormat="1">
      <c r="A321" s="13"/>
      <c r="B321" s="239"/>
      <c r="C321" s="240"/>
      <c r="D321" s="234" t="s">
        <v>257</v>
      </c>
      <c r="E321" s="241" t="s">
        <v>1</v>
      </c>
      <c r="F321" s="242" t="s">
        <v>2369</v>
      </c>
      <c r="G321" s="240"/>
      <c r="H321" s="241" t="s">
        <v>1</v>
      </c>
      <c r="I321" s="243"/>
      <c r="J321" s="240"/>
      <c r="K321" s="240"/>
      <c r="L321" s="244"/>
      <c r="M321" s="245"/>
      <c r="N321" s="246"/>
      <c r="O321" s="246"/>
      <c r="P321" s="246"/>
      <c r="Q321" s="246"/>
      <c r="R321" s="246"/>
      <c r="S321" s="246"/>
      <c r="T321" s="247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8" t="s">
        <v>257</v>
      </c>
      <c r="AU321" s="248" t="s">
        <v>87</v>
      </c>
      <c r="AV321" s="13" t="s">
        <v>85</v>
      </c>
      <c r="AW321" s="13" t="s">
        <v>34</v>
      </c>
      <c r="AX321" s="13" t="s">
        <v>77</v>
      </c>
      <c r="AY321" s="248" t="s">
        <v>245</v>
      </c>
    </row>
    <row r="322" s="14" customFormat="1">
      <c r="A322" s="14"/>
      <c r="B322" s="249"/>
      <c r="C322" s="250"/>
      <c r="D322" s="234" t="s">
        <v>257</v>
      </c>
      <c r="E322" s="251" t="s">
        <v>1</v>
      </c>
      <c r="F322" s="252" t="s">
        <v>2370</v>
      </c>
      <c r="G322" s="250"/>
      <c r="H322" s="253">
        <v>27.059999999999999</v>
      </c>
      <c r="I322" s="254"/>
      <c r="J322" s="250"/>
      <c r="K322" s="250"/>
      <c r="L322" s="255"/>
      <c r="M322" s="256"/>
      <c r="N322" s="257"/>
      <c r="O322" s="257"/>
      <c r="P322" s="257"/>
      <c r="Q322" s="257"/>
      <c r="R322" s="257"/>
      <c r="S322" s="257"/>
      <c r="T322" s="25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9" t="s">
        <v>257</v>
      </c>
      <c r="AU322" s="259" t="s">
        <v>87</v>
      </c>
      <c r="AV322" s="14" t="s">
        <v>87</v>
      </c>
      <c r="AW322" s="14" t="s">
        <v>34</v>
      </c>
      <c r="AX322" s="14" t="s">
        <v>77</v>
      </c>
      <c r="AY322" s="259" t="s">
        <v>245</v>
      </c>
    </row>
    <row r="323" s="13" customFormat="1">
      <c r="A323" s="13"/>
      <c r="B323" s="239"/>
      <c r="C323" s="240"/>
      <c r="D323" s="234" t="s">
        <v>257</v>
      </c>
      <c r="E323" s="241" t="s">
        <v>1</v>
      </c>
      <c r="F323" s="242" t="s">
        <v>2371</v>
      </c>
      <c r="G323" s="240"/>
      <c r="H323" s="241" t="s">
        <v>1</v>
      </c>
      <c r="I323" s="243"/>
      <c r="J323" s="240"/>
      <c r="K323" s="240"/>
      <c r="L323" s="244"/>
      <c r="M323" s="245"/>
      <c r="N323" s="246"/>
      <c r="O323" s="246"/>
      <c r="P323" s="246"/>
      <c r="Q323" s="246"/>
      <c r="R323" s="246"/>
      <c r="S323" s="246"/>
      <c r="T323" s="247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8" t="s">
        <v>257</v>
      </c>
      <c r="AU323" s="248" t="s">
        <v>87</v>
      </c>
      <c r="AV323" s="13" t="s">
        <v>85</v>
      </c>
      <c r="AW323" s="13" t="s">
        <v>34</v>
      </c>
      <c r="AX323" s="13" t="s">
        <v>77</v>
      </c>
      <c r="AY323" s="248" t="s">
        <v>245</v>
      </c>
    </row>
    <row r="324" s="14" customFormat="1">
      <c r="A324" s="14"/>
      <c r="B324" s="249"/>
      <c r="C324" s="250"/>
      <c r="D324" s="234" t="s">
        <v>257</v>
      </c>
      <c r="E324" s="251" t="s">
        <v>1</v>
      </c>
      <c r="F324" s="252" t="s">
        <v>2372</v>
      </c>
      <c r="G324" s="250"/>
      <c r="H324" s="253">
        <v>4.5149999999999997</v>
      </c>
      <c r="I324" s="254"/>
      <c r="J324" s="250"/>
      <c r="K324" s="250"/>
      <c r="L324" s="255"/>
      <c r="M324" s="256"/>
      <c r="N324" s="257"/>
      <c r="O324" s="257"/>
      <c r="P324" s="257"/>
      <c r="Q324" s="257"/>
      <c r="R324" s="257"/>
      <c r="S324" s="257"/>
      <c r="T324" s="258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9" t="s">
        <v>257</v>
      </c>
      <c r="AU324" s="259" t="s">
        <v>87</v>
      </c>
      <c r="AV324" s="14" t="s">
        <v>87</v>
      </c>
      <c r="AW324" s="14" t="s">
        <v>34</v>
      </c>
      <c r="AX324" s="14" t="s">
        <v>77</v>
      </c>
      <c r="AY324" s="259" t="s">
        <v>245</v>
      </c>
    </row>
    <row r="325" s="13" customFormat="1">
      <c r="A325" s="13"/>
      <c r="B325" s="239"/>
      <c r="C325" s="240"/>
      <c r="D325" s="234" t="s">
        <v>257</v>
      </c>
      <c r="E325" s="241" t="s">
        <v>1</v>
      </c>
      <c r="F325" s="242" t="s">
        <v>2373</v>
      </c>
      <c r="G325" s="240"/>
      <c r="H325" s="241" t="s">
        <v>1</v>
      </c>
      <c r="I325" s="243"/>
      <c r="J325" s="240"/>
      <c r="K325" s="240"/>
      <c r="L325" s="244"/>
      <c r="M325" s="245"/>
      <c r="N325" s="246"/>
      <c r="O325" s="246"/>
      <c r="P325" s="246"/>
      <c r="Q325" s="246"/>
      <c r="R325" s="246"/>
      <c r="S325" s="246"/>
      <c r="T325" s="247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8" t="s">
        <v>257</v>
      </c>
      <c r="AU325" s="248" t="s">
        <v>87</v>
      </c>
      <c r="AV325" s="13" t="s">
        <v>85</v>
      </c>
      <c r="AW325" s="13" t="s">
        <v>34</v>
      </c>
      <c r="AX325" s="13" t="s">
        <v>77</v>
      </c>
      <c r="AY325" s="248" t="s">
        <v>245</v>
      </c>
    </row>
    <row r="326" s="14" customFormat="1">
      <c r="A326" s="14"/>
      <c r="B326" s="249"/>
      <c r="C326" s="250"/>
      <c r="D326" s="234" t="s">
        <v>257</v>
      </c>
      <c r="E326" s="251" t="s">
        <v>1</v>
      </c>
      <c r="F326" s="252" t="s">
        <v>85</v>
      </c>
      <c r="G326" s="250"/>
      <c r="H326" s="253">
        <v>1</v>
      </c>
      <c r="I326" s="254"/>
      <c r="J326" s="250"/>
      <c r="K326" s="250"/>
      <c r="L326" s="255"/>
      <c r="M326" s="256"/>
      <c r="N326" s="257"/>
      <c r="O326" s="257"/>
      <c r="P326" s="257"/>
      <c r="Q326" s="257"/>
      <c r="R326" s="257"/>
      <c r="S326" s="257"/>
      <c r="T326" s="25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9" t="s">
        <v>257</v>
      </c>
      <c r="AU326" s="259" t="s">
        <v>87</v>
      </c>
      <c r="AV326" s="14" t="s">
        <v>87</v>
      </c>
      <c r="AW326" s="14" t="s">
        <v>34</v>
      </c>
      <c r="AX326" s="14" t="s">
        <v>77</v>
      </c>
      <c r="AY326" s="259" t="s">
        <v>245</v>
      </c>
    </row>
    <row r="327" s="15" customFormat="1">
      <c r="A327" s="15"/>
      <c r="B327" s="260"/>
      <c r="C327" s="261"/>
      <c r="D327" s="234" t="s">
        <v>257</v>
      </c>
      <c r="E327" s="262" t="s">
        <v>2121</v>
      </c>
      <c r="F327" s="263" t="s">
        <v>266</v>
      </c>
      <c r="G327" s="261"/>
      <c r="H327" s="264">
        <v>206.17500000000001</v>
      </c>
      <c r="I327" s="265"/>
      <c r="J327" s="261"/>
      <c r="K327" s="261"/>
      <c r="L327" s="266"/>
      <c r="M327" s="267"/>
      <c r="N327" s="268"/>
      <c r="O327" s="268"/>
      <c r="P327" s="268"/>
      <c r="Q327" s="268"/>
      <c r="R327" s="268"/>
      <c r="S327" s="268"/>
      <c r="T327" s="269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70" t="s">
        <v>257</v>
      </c>
      <c r="AU327" s="270" t="s">
        <v>87</v>
      </c>
      <c r="AV327" s="15" t="s">
        <v>253</v>
      </c>
      <c r="AW327" s="15" t="s">
        <v>34</v>
      </c>
      <c r="AX327" s="15" t="s">
        <v>85</v>
      </c>
      <c r="AY327" s="270" t="s">
        <v>245</v>
      </c>
    </row>
    <row r="328" s="2" customFormat="1" ht="16.5" customHeight="1">
      <c r="A328" s="40"/>
      <c r="B328" s="41"/>
      <c r="C328" s="283" t="s">
        <v>602</v>
      </c>
      <c r="D328" s="283" t="s">
        <v>551</v>
      </c>
      <c r="E328" s="284" t="s">
        <v>2374</v>
      </c>
      <c r="F328" s="285" t="s">
        <v>2375</v>
      </c>
      <c r="G328" s="286" t="s">
        <v>329</v>
      </c>
      <c r="H328" s="287">
        <v>227</v>
      </c>
      <c r="I328" s="288"/>
      <c r="J328" s="289">
        <f>ROUND(I328*H328,2)</f>
        <v>0</v>
      </c>
      <c r="K328" s="285" t="s">
        <v>252</v>
      </c>
      <c r="L328" s="290"/>
      <c r="M328" s="291" t="s">
        <v>1</v>
      </c>
      <c r="N328" s="292" t="s">
        <v>42</v>
      </c>
      <c r="O328" s="93"/>
      <c r="P328" s="230">
        <f>O328*H328</f>
        <v>0</v>
      </c>
      <c r="Q328" s="230">
        <v>0.058999999999999997</v>
      </c>
      <c r="R328" s="230">
        <f>Q328*H328</f>
        <v>13.392999999999999</v>
      </c>
      <c r="S328" s="230">
        <v>0</v>
      </c>
      <c r="T328" s="231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32" t="s">
        <v>326</v>
      </c>
      <c r="AT328" s="232" t="s">
        <v>551</v>
      </c>
      <c r="AU328" s="232" t="s">
        <v>87</v>
      </c>
      <c r="AY328" s="19" t="s">
        <v>245</v>
      </c>
      <c r="BE328" s="233">
        <f>IF(N328="základní",J328,0)</f>
        <v>0</v>
      </c>
      <c r="BF328" s="233">
        <f>IF(N328="snížená",J328,0)</f>
        <v>0</v>
      </c>
      <c r="BG328" s="233">
        <f>IF(N328="zákl. přenesená",J328,0)</f>
        <v>0</v>
      </c>
      <c r="BH328" s="233">
        <f>IF(N328="sníž. přenesená",J328,0)</f>
        <v>0</v>
      </c>
      <c r="BI328" s="233">
        <f>IF(N328="nulová",J328,0)</f>
        <v>0</v>
      </c>
      <c r="BJ328" s="19" t="s">
        <v>85</v>
      </c>
      <c r="BK328" s="233">
        <f>ROUND(I328*H328,2)</f>
        <v>0</v>
      </c>
      <c r="BL328" s="19" t="s">
        <v>253</v>
      </c>
      <c r="BM328" s="232" t="s">
        <v>2376</v>
      </c>
    </row>
    <row r="329" s="2" customFormat="1">
      <c r="A329" s="40"/>
      <c r="B329" s="41"/>
      <c r="C329" s="42"/>
      <c r="D329" s="234" t="s">
        <v>255</v>
      </c>
      <c r="E329" s="42"/>
      <c r="F329" s="235" t="s">
        <v>2375</v>
      </c>
      <c r="G329" s="42"/>
      <c r="H329" s="42"/>
      <c r="I329" s="236"/>
      <c r="J329" s="42"/>
      <c r="K329" s="42"/>
      <c r="L329" s="46"/>
      <c r="M329" s="237"/>
      <c r="N329" s="238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255</v>
      </c>
      <c r="AU329" s="19" t="s">
        <v>87</v>
      </c>
    </row>
    <row r="330" s="14" customFormat="1">
      <c r="A330" s="14"/>
      <c r="B330" s="249"/>
      <c r="C330" s="250"/>
      <c r="D330" s="234" t="s">
        <v>257</v>
      </c>
      <c r="E330" s="251" t="s">
        <v>1</v>
      </c>
      <c r="F330" s="252" t="s">
        <v>2139</v>
      </c>
      <c r="G330" s="250"/>
      <c r="H330" s="253">
        <v>227</v>
      </c>
      <c r="I330" s="254"/>
      <c r="J330" s="250"/>
      <c r="K330" s="250"/>
      <c r="L330" s="255"/>
      <c r="M330" s="256"/>
      <c r="N330" s="257"/>
      <c r="O330" s="257"/>
      <c r="P330" s="257"/>
      <c r="Q330" s="257"/>
      <c r="R330" s="257"/>
      <c r="S330" s="257"/>
      <c r="T330" s="25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9" t="s">
        <v>257</v>
      </c>
      <c r="AU330" s="259" t="s">
        <v>87</v>
      </c>
      <c r="AV330" s="14" t="s">
        <v>87</v>
      </c>
      <c r="AW330" s="14" t="s">
        <v>34</v>
      </c>
      <c r="AX330" s="14" t="s">
        <v>77</v>
      </c>
      <c r="AY330" s="259" t="s">
        <v>245</v>
      </c>
    </row>
    <row r="331" s="15" customFormat="1">
      <c r="A331" s="15"/>
      <c r="B331" s="260"/>
      <c r="C331" s="261"/>
      <c r="D331" s="234" t="s">
        <v>257</v>
      </c>
      <c r="E331" s="262" t="s">
        <v>1</v>
      </c>
      <c r="F331" s="263" t="s">
        <v>266</v>
      </c>
      <c r="G331" s="261"/>
      <c r="H331" s="264">
        <v>227</v>
      </c>
      <c r="I331" s="265"/>
      <c r="J331" s="261"/>
      <c r="K331" s="261"/>
      <c r="L331" s="266"/>
      <c r="M331" s="267"/>
      <c r="N331" s="268"/>
      <c r="O331" s="268"/>
      <c r="P331" s="268"/>
      <c r="Q331" s="268"/>
      <c r="R331" s="268"/>
      <c r="S331" s="268"/>
      <c r="T331" s="269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70" t="s">
        <v>257</v>
      </c>
      <c r="AU331" s="270" t="s">
        <v>87</v>
      </c>
      <c r="AV331" s="15" t="s">
        <v>253</v>
      </c>
      <c r="AW331" s="15" t="s">
        <v>34</v>
      </c>
      <c r="AX331" s="15" t="s">
        <v>85</v>
      </c>
      <c r="AY331" s="270" t="s">
        <v>245</v>
      </c>
    </row>
    <row r="332" s="2" customFormat="1" ht="16.5" customHeight="1">
      <c r="A332" s="40"/>
      <c r="B332" s="41"/>
      <c r="C332" s="283" t="s">
        <v>606</v>
      </c>
      <c r="D332" s="283" t="s">
        <v>551</v>
      </c>
      <c r="E332" s="284" t="s">
        <v>2377</v>
      </c>
      <c r="F332" s="285" t="s">
        <v>2378</v>
      </c>
      <c r="G332" s="286" t="s">
        <v>329</v>
      </c>
      <c r="H332" s="287">
        <v>277</v>
      </c>
      <c r="I332" s="288"/>
      <c r="J332" s="289">
        <f>ROUND(I332*H332,2)</f>
        <v>0</v>
      </c>
      <c r="K332" s="285" t="s">
        <v>252</v>
      </c>
      <c r="L332" s="290"/>
      <c r="M332" s="291" t="s">
        <v>1</v>
      </c>
      <c r="N332" s="292" t="s">
        <v>42</v>
      </c>
      <c r="O332" s="93"/>
      <c r="P332" s="230">
        <f>O332*H332</f>
        <v>0</v>
      </c>
      <c r="Q332" s="230">
        <v>0.186</v>
      </c>
      <c r="R332" s="230">
        <f>Q332*H332</f>
        <v>51.521999999999998</v>
      </c>
      <c r="S332" s="230">
        <v>0</v>
      </c>
      <c r="T332" s="231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32" t="s">
        <v>326</v>
      </c>
      <c r="AT332" s="232" t="s">
        <v>551</v>
      </c>
      <c r="AU332" s="232" t="s">
        <v>87</v>
      </c>
      <c r="AY332" s="19" t="s">
        <v>245</v>
      </c>
      <c r="BE332" s="233">
        <f>IF(N332="základní",J332,0)</f>
        <v>0</v>
      </c>
      <c r="BF332" s="233">
        <f>IF(N332="snížená",J332,0)</f>
        <v>0</v>
      </c>
      <c r="BG332" s="233">
        <f>IF(N332="zákl. přenesená",J332,0)</f>
        <v>0</v>
      </c>
      <c r="BH332" s="233">
        <f>IF(N332="sníž. přenesená",J332,0)</f>
        <v>0</v>
      </c>
      <c r="BI332" s="233">
        <f>IF(N332="nulová",J332,0)</f>
        <v>0</v>
      </c>
      <c r="BJ332" s="19" t="s">
        <v>85</v>
      </c>
      <c r="BK332" s="233">
        <f>ROUND(I332*H332,2)</f>
        <v>0</v>
      </c>
      <c r="BL332" s="19" t="s">
        <v>253</v>
      </c>
      <c r="BM332" s="232" t="s">
        <v>2379</v>
      </c>
    </row>
    <row r="333" s="2" customFormat="1">
      <c r="A333" s="40"/>
      <c r="B333" s="41"/>
      <c r="C333" s="42"/>
      <c r="D333" s="234" t="s">
        <v>255</v>
      </c>
      <c r="E333" s="42"/>
      <c r="F333" s="235" t="s">
        <v>2378</v>
      </c>
      <c r="G333" s="42"/>
      <c r="H333" s="42"/>
      <c r="I333" s="236"/>
      <c r="J333" s="42"/>
      <c r="K333" s="42"/>
      <c r="L333" s="46"/>
      <c r="M333" s="237"/>
      <c r="N333" s="238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255</v>
      </c>
      <c r="AU333" s="19" t="s">
        <v>87</v>
      </c>
    </row>
    <row r="334" s="14" customFormat="1">
      <c r="A334" s="14"/>
      <c r="B334" s="249"/>
      <c r="C334" s="250"/>
      <c r="D334" s="234" t="s">
        <v>257</v>
      </c>
      <c r="E334" s="251" t="s">
        <v>2148</v>
      </c>
      <c r="F334" s="252" t="s">
        <v>2380</v>
      </c>
      <c r="G334" s="250"/>
      <c r="H334" s="253">
        <v>277</v>
      </c>
      <c r="I334" s="254"/>
      <c r="J334" s="250"/>
      <c r="K334" s="250"/>
      <c r="L334" s="255"/>
      <c r="M334" s="256"/>
      <c r="N334" s="257"/>
      <c r="O334" s="257"/>
      <c r="P334" s="257"/>
      <c r="Q334" s="257"/>
      <c r="R334" s="257"/>
      <c r="S334" s="257"/>
      <c r="T334" s="25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9" t="s">
        <v>257</v>
      </c>
      <c r="AU334" s="259" t="s">
        <v>87</v>
      </c>
      <c r="AV334" s="14" t="s">
        <v>87</v>
      </c>
      <c r="AW334" s="14" t="s">
        <v>34</v>
      </c>
      <c r="AX334" s="14" t="s">
        <v>85</v>
      </c>
      <c r="AY334" s="259" t="s">
        <v>245</v>
      </c>
    </row>
    <row r="335" s="2" customFormat="1" ht="16.5" customHeight="1">
      <c r="A335" s="40"/>
      <c r="B335" s="41"/>
      <c r="C335" s="283" t="s">
        <v>610</v>
      </c>
      <c r="D335" s="283" t="s">
        <v>551</v>
      </c>
      <c r="E335" s="284" t="s">
        <v>2381</v>
      </c>
      <c r="F335" s="285" t="s">
        <v>2382</v>
      </c>
      <c r="G335" s="286" t="s">
        <v>329</v>
      </c>
      <c r="H335" s="287">
        <v>2</v>
      </c>
      <c r="I335" s="288"/>
      <c r="J335" s="289">
        <f>ROUND(I335*H335,2)</f>
        <v>0</v>
      </c>
      <c r="K335" s="285" t="s">
        <v>252</v>
      </c>
      <c r="L335" s="290"/>
      <c r="M335" s="291" t="s">
        <v>1</v>
      </c>
      <c r="N335" s="292" t="s">
        <v>42</v>
      </c>
      <c r="O335" s="93"/>
      <c r="P335" s="230">
        <f>O335*H335</f>
        <v>0</v>
      </c>
      <c r="Q335" s="230">
        <v>0.17899999999999999</v>
      </c>
      <c r="R335" s="230">
        <f>Q335*H335</f>
        <v>0.35799999999999998</v>
      </c>
      <c r="S335" s="230">
        <v>0</v>
      </c>
      <c r="T335" s="231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32" t="s">
        <v>326</v>
      </c>
      <c r="AT335" s="232" t="s">
        <v>551</v>
      </c>
      <c r="AU335" s="232" t="s">
        <v>87</v>
      </c>
      <c r="AY335" s="19" t="s">
        <v>245</v>
      </c>
      <c r="BE335" s="233">
        <f>IF(N335="základní",J335,0)</f>
        <v>0</v>
      </c>
      <c r="BF335" s="233">
        <f>IF(N335="snížená",J335,0)</f>
        <v>0</v>
      </c>
      <c r="BG335" s="233">
        <f>IF(N335="zákl. přenesená",J335,0)</f>
        <v>0</v>
      </c>
      <c r="BH335" s="233">
        <f>IF(N335="sníž. přenesená",J335,0)</f>
        <v>0</v>
      </c>
      <c r="BI335" s="233">
        <f>IF(N335="nulová",J335,0)</f>
        <v>0</v>
      </c>
      <c r="BJ335" s="19" t="s">
        <v>85</v>
      </c>
      <c r="BK335" s="233">
        <f>ROUND(I335*H335,2)</f>
        <v>0</v>
      </c>
      <c r="BL335" s="19" t="s">
        <v>253</v>
      </c>
      <c r="BM335" s="232" t="s">
        <v>2383</v>
      </c>
    </row>
    <row r="336" s="2" customFormat="1">
      <c r="A336" s="40"/>
      <c r="B336" s="41"/>
      <c r="C336" s="42"/>
      <c r="D336" s="234" t="s">
        <v>255</v>
      </c>
      <c r="E336" s="42"/>
      <c r="F336" s="235" t="s">
        <v>2382</v>
      </c>
      <c r="G336" s="42"/>
      <c r="H336" s="42"/>
      <c r="I336" s="236"/>
      <c r="J336" s="42"/>
      <c r="K336" s="42"/>
      <c r="L336" s="46"/>
      <c r="M336" s="237"/>
      <c r="N336" s="238"/>
      <c r="O336" s="93"/>
      <c r="P336" s="93"/>
      <c r="Q336" s="93"/>
      <c r="R336" s="93"/>
      <c r="S336" s="93"/>
      <c r="T336" s="94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255</v>
      </c>
      <c r="AU336" s="19" t="s">
        <v>87</v>
      </c>
    </row>
    <row r="337" s="14" customFormat="1">
      <c r="A337" s="14"/>
      <c r="B337" s="249"/>
      <c r="C337" s="250"/>
      <c r="D337" s="234" t="s">
        <v>257</v>
      </c>
      <c r="E337" s="251" t="s">
        <v>2150</v>
      </c>
      <c r="F337" s="252" t="s">
        <v>87</v>
      </c>
      <c r="G337" s="250"/>
      <c r="H337" s="253">
        <v>2</v>
      </c>
      <c r="I337" s="254"/>
      <c r="J337" s="250"/>
      <c r="K337" s="250"/>
      <c r="L337" s="255"/>
      <c r="M337" s="256"/>
      <c r="N337" s="257"/>
      <c r="O337" s="257"/>
      <c r="P337" s="257"/>
      <c r="Q337" s="257"/>
      <c r="R337" s="257"/>
      <c r="S337" s="257"/>
      <c r="T337" s="25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9" t="s">
        <v>257</v>
      </c>
      <c r="AU337" s="259" t="s">
        <v>87</v>
      </c>
      <c r="AV337" s="14" t="s">
        <v>87</v>
      </c>
      <c r="AW337" s="14" t="s">
        <v>34</v>
      </c>
      <c r="AX337" s="14" t="s">
        <v>85</v>
      </c>
      <c r="AY337" s="259" t="s">
        <v>245</v>
      </c>
    </row>
    <row r="338" s="2" customFormat="1" ht="16.5" customHeight="1">
      <c r="A338" s="40"/>
      <c r="B338" s="41"/>
      <c r="C338" s="283" t="s">
        <v>614</v>
      </c>
      <c r="D338" s="283" t="s">
        <v>551</v>
      </c>
      <c r="E338" s="284" t="s">
        <v>2384</v>
      </c>
      <c r="F338" s="285" t="s">
        <v>2385</v>
      </c>
      <c r="G338" s="286" t="s">
        <v>317</v>
      </c>
      <c r="H338" s="287">
        <v>289</v>
      </c>
      <c r="I338" s="288"/>
      <c r="J338" s="289">
        <f>ROUND(I338*H338,2)</f>
        <v>0</v>
      </c>
      <c r="K338" s="285" t="s">
        <v>252</v>
      </c>
      <c r="L338" s="290"/>
      <c r="M338" s="291" t="s">
        <v>1</v>
      </c>
      <c r="N338" s="292" t="s">
        <v>42</v>
      </c>
      <c r="O338" s="93"/>
      <c r="P338" s="230">
        <f>O338*H338</f>
        <v>0</v>
      </c>
      <c r="Q338" s="230">
        <v>0</v>
      </c>
      <c r="R338" s="230">
        <f>Q338*H338</f>
        <v>0</v>
      </c>
      <c r="S338" s="230">
        <v>0</v>
      </c>
      <c r="T338" s="231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32" t="s">
        <v>326</v>
      </c>
      <c r="AT338" s="232" t="s">
        <v>551</v>
      </c>
      <c r="AU338" s="232" t="s">
        <v>87</v>
      </c>
      <c r="AY338" s="19" t="s">
        <v>245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9" t="s">
        <v>85</v>
      </c>
      <c r="BK338" s="233">
        <f>ROUND(I338*H338,2)</f>
        <v>0</v>
      </c>
      <c r="BL338" s="19" t="s">
        <v>253</v>
      </c>
      <c r="BM338" s="232" t="s">
        <v>2386</v>
      </c>
    </row>
    <row r="339" s="2" customFormat="1">
      <c r="A339" s="40"/>
      <c r="B339" s="41"/>
      <c r="C339" s="42"/>
      <c r="D339" s="234" t="s">
        <v>255</v>
      </c>
      <c r="E339" s="42"/>
      <c r="F339" s="235" t="s">
        <v>2385</v>
      </c>
      <c r="G339" s="42"/>
      <c r="H339" s="42"/>
      <c r="I339" s="236"/>
      <c r="J339" s="42"/>
      <c r="K339" s="42"/>
      <c r="L339" s="46"/>
      <c r="M339" s="237"/>
      <c r="N339" s="238"/>
      <c r="O339" s="93"/>
      <c r="P339" s="93"/>
      <c r="Q339" s="93"/>
      <c r="R339" s="93"/>
      <c r="S339" s="93"/>
      <c r="T339" s="94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255</v>
      </c>
      <c r="AU339" s="19" t="s">
        <v>87</v>
      </c>
    </row>
    <row r="340" s="14" customFormat="1">
      <c r="A340" s="14"/>
      <c r="B340" s="249"/>
      <c r="C340" s="250"/>
      <c r="D340" s="234" t="s">
        <v>257</v>
      </c>
      <c r="E340" s="251" t="s">
        <v>1</v>
      </c>
      <c r="F340" s="252" t="s">
        <v>2159</v>
      </c>
      <c r="G340" s="250"/>
      <c r="H340" s="253">
        <v>289</v>
      </c>
      <c r="I340" s="254"/>
      <c r="J340" s="250"/>
      <c r="K340" s="250"/>
      <c r="L340" s="255"/>
      <c r="M340" s="256"/>
      <c r="N340" s="257"/>
      <c r="O340" s="257"/>
      <c r="P340" s="257"/>
      <c r="Q340" s="257"/>
      <c r="R340" s="257"/>
      <c r="S340" s="257"/>
      <c r="T340" s="25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9" t="s">
        <v>257</v>
      </c>
      <c r="AU340" s="259" t="s">
        <v>87</v>
      </c>
      <c r="AV340" s="14" t="s">
        <v>87</v>
      </c>
      <c r="AW340" s="14" t="s">
        <v>34</v>
      </c>
      <c r="AX340" s="14" t="s">
        <v>85</v>
      </c>
      <c r="AY340" s="259" t="s">
        <v>245</v>
      </c>
    </row>
    <row r="341" s="2" customFormat="1" ht="16.5" customHeight="1">
      <c r="A341" s="40"/>
      <c r="B341" s="41"/>
      <c r="C341" s="283" t="s">
        <v>389</v>
      </c>
      <c r="D341" s="283" t="s">
        <v>551</v>
      </c>
      <c r="E341" s="284" t="s">
        <v>2387</v>
      </c>
      <c r="F341" s="285" t="s">
        <v>2388</v>
      </c>
      <c r="G341" s="286" t="s">
        <v>329</v>
      </c>
      <c r="H341" s="287">
        <v>11</v>
      </c>
      <c r="I341" s="288"/>
      <c r="J341" s="289">
        <f>ROUND(I341*H341,2)</f>
        <v>0</v>
      </c>
      <c r="K341" s="285" t="s">
        <v>252</v>
      </c>
      <c r="L341" s="290"/>
      <c r="M341" s="291" t="s">
        <v>1</v>
      </c>
      <c r="N341" s="292" t="s">
        <v>42</v>
      </c>
      <c r="O341" s="93"/>
      <c r="P341" s="230">
        <f>O341*H341</f>
        <v>0</v>
      </c>
      <c r="Q341" s="230">
        <v>0</v>
      </c>
      <c r="R341" s="230">
        <f>Q341*H341</f>
        <v>0</v>
      </c>
      <c r="S341" s="230">
        <v>0</v>
      </c>
      <c r="T341" s="231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32" t="s">
        <v>326</v>
      </c>
      <c r="AT341" s="232" t="s">
        <v>551</v>
      </c>
      <c r="AU341" s="232" t="s">
        <v>87</v>
      </c>
      <c r="AY341" s="19" t="s">
        <v>245</v>
      </c>
      <c r="BE341" s="233">
        <f>IF(N341="základní",J341,0)</f>
        <v>0</v>
      </c>
      <c r="BF341" s="233">
        <f>IF(N341="snížená",J341,0)</f>
        <v>0</v>
      </c>
      <c r="BG341" s="233">
        <f>IF(N341="zákl. přenesená",J341,0)</f>
        <v>0</v>
      </c>
      <c r="BH341" s="233">
        <f>IF(N341="sníž. přenesená",J341,0)</f>
        <v>0</v>
      </c>
      <c r="BI341" s="233">
        <f>IF(N341="nulová",J341,0)</f>
        <v>0</v>
      </c>
      <c r="BJ341" s="19" t="s">
        <v>85</v>
      </c>
      <c r="BK341" s="233">
        <f>ROUND(I341*H341,2)</f>
        <v>0</v>
      </c>
      <c r="BL341" s="19" t="s">
        <v>253</v>
      </c>
      <c r="BM341" s="232" t="s">
        <v>2389</v>
      </c>
    </row>
    <row r="342" s="2" customFormat="1">
      <c r="A342" s="40"/>
      <c r="B342" s="41"/>
      <c r="C342" s="42"/>
      <c r="D342" s="234" t="s">
        <v>255</v>
      </c>
      <c r="E342" s="42"/>
      <c r="F342" s="235" t="s">
        <v>2388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255</v>
      </c>
      <c r="AU342" s="19" t="s">
        <v>87</v>
      </c>
    </row>
    <row r="343" s="14" customFormat="1">
      <c r="A343" s="14"/>
      <c r="B343" s="249"/>
      <c r="C343" s="250"/>
      <c r="D343" s="234" t="s">
        <v>257</v>
      </c>
      <c r="E343" s="251" t="s">
        <v>1</v>
      </c>
      <c r="F343" s="252" t="s">
        <v>2390</v>
      </c>
      <c r="G343" s="250"/>
      <c r="H343" s="253">
        <v>11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85</v>
      </c>
      <c r="AY343" s="259" t="s">
        <v>245</v>
      </c>
    </row>
    <row r="344" s="2" customFormat="1" ht="16.5" customHeight="1">
      <c r="A344" s="40"/>
      <c r="B344" s="41"/>
      <c r="C344" s="283" t="s">
        <v>622</v>
      </c>
      <c r="D344" s="283" t="s">
        <v>551</v>
      </c>
      <c r="E344" s="284" t="s">
        <v>2391</v>
      </c>
      <c r="F344" s="285" t="s">
        <v>2392</v>
      </c>
      <c r="G344" s="286" t="s">
        <v>329</v>
      </c>
      <c r="H344" s="287">
        <v>11</v>
      </c>
      <c r="I344" s="288"/>
      <c r="J344" s="289">
        <f>ROUND(I344*H344,2)</f>
        <v>0</v>
      </c>
      <c r="K344" s="285" t="s">
        <v>252</v>
      </c>
      <c r="L344" s="290"/>
      <c r="M344" s="291" t="s">
        <v>1</v>
      </c>
      <c r="N344" s="292" t="s">
        <v>42</v>
      </c>
      <c r="O344" s="93"/>
      <c r="P344" s="230">
        <f>O344*H344</f>
        <v>0</v>
      </c>
      <c r="Q344" s="230">
        <v>0</v>
      </c>
      <c r="R344" s="230">
        <f>Q344*H344</f>
        <v>0</v>
      </c>
      <c r="S344" s="230">
        <v>0</v>
      </c>
      <c r="T344" s="231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32" t="s">
        <v>326</v>
      </c>
      <c r="AT344" s="232" t="s">
        <v>551</v>
      </c>
      <c r="AU344" s="232" t="s">
        <v>87</v>
      </c>
      <c r="AY344" s="19" t="s">
        <v>245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9" t="s">
        <v>85</v>
      </c>
      <c r="BK344" s="233">
        <f>ROUND(I344*H344,2)</f>
        <v>0</v>
      </c>
      <c r="BL344" s="19" t="s">
        <v>253</v>
      </c>
      <c r="BM344" s="232" t="s">
        <v>2393</v>
      </c>
    </row>
    <row r="345" s="2" customFormat="1">
      <c r="A345" s="40"/>
      <c r="B345" s="41"/>
      <c r="C345" s="42"/>
      <c r="D345" s="234" t="s">
        <v>255</v>
      </c>
      <c r="E345" s="42"/>
      <c r="F345" s="235" t="s">
        <v>2392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255</v>
      </c>
      <c r="AU345" s="19" t="s">
        <v>87</v>
      </c>
    </row>
    <row r="346" s="14" customFormat="1">
      <c r="A346" s="14"/>
      <c r="B346" s="249"/>
      <c r="C346" s="250"/>
      <c r="D346" s="234" t="s">
        <v>257</v>
      </c>
      <c r="E346" s="251" t="s">
        <v>1</v>
      </c>
      <c r="F346" s="252" t="s">
        <v>2390</v>
      </c>
      <c r="G346" s="250"/>
      <c r="H346" s="253">
        <v>11</v>
      </c>
      <c r="I346" s="254"/>
      <c r="J346" s="250"/>
      <c r="K346" s="250"/>
      <c r="L346" s="255"/>
      <c r="M346" s="256"/>
      <c r="N346" s="257"/>
      <c r="O346" s="257"/>
      <c r="P346" s="257"/>
      <c r="Q346" s="257"/>
      <c r="R346" s="257"/>
      <c r="S346" s="257"/>
      <c r="T346" s="25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9" t="s">
        <v>257</v>
      </c>
      <c r="AU346" s="259" t="s">
        <v>87</v>
      </c>
      <c r="AV346" s="14" t="s">
        <v>87</v>
      </c>
      <c r="AW346" s="14" t="s">
        <v>34</v>
      </c>
      <c r="AX346" s="14" t="s">
        <v>85</v>
      </c>
      <c r="AY346" s="259" t="s">
        <v>245</v>
      </c>
    </row>
    <row r="347" s="2" customFormat="1" ht="24.15" customHeight="1">
      <c r="A347" s="40"/>
      <c r="B347" s="41"/>
      <c r="C347" s="283" t="s">
        <v>626</v>
      </c>
      <c r="D347" s="283" t="s">
        <v>551</v>
      </c>
      <c r="E347" s="284" t="s">
        <v>2394</v>
      </c>
      <c r="F347" s="285" t="s">
        <v>2395</v>
      </c>
      <c r="G347" s="286" t="s">
        <v>329</v>
      </c>
      <c r="H347" s="287">
        <v>11</v>
      </c>
      <c r="I347" s="288"/>
      <c r="J347" s="289">
        <f>ROUND(I347*H347,2)</f>
        <v>0</v>
      </c>
      <c r="K347" s="285" t="s">
        <v>1</v>
      </c>
      <c r="L347" s="290"/>
      <c r="M347" s="291" t="s">
        <v>1</v>
      </c>
      <c r="N347" s="292" t="s">
        <v>42</v>
      </c>
      <c r="O347" s="93"/>
      <c r="P347" s="230">
        <f>O347*H347</f>
        <v>0</v>
      </c>
      <c r="Q347" s="230">
        <v>0</v>
      </c>
      <c r="R347" s="230">
        <f>Q347*H347</f>
        <v>0</v>
      </c>
      <c r="S347" s="230">
        <v>0</v>
      </c>
      <c r="T347" s="231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32" t="s">
        <v>326</v>
      </c>
      <c r="AT347" s="232" t="s">
        <v>551</v>
      </c>
      <c r="AU347" s="232" t="s">
        <v>87</v>
      </c>
      <c r="AY347" s="19" t="s">
        <v>245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9" t="s">
        <v>85</v>
      </c>
      <c r="BK347" s="233">
        <f>ROUND(I347*H347,2)</f>
        <v>0</v>
      </c>
      <c r="BL347" s="19" t="s">
        <v>253</v>
      </c>
      <c r="BM347" s="232" t="s">
        <v>2396</v>
      </c>
    </row>
    <row r="348" s="2" customFormat="1">
      <c r="A348" s="40"/>
      <c r="B348" s="41"/>
      <c r="C348" s="42"/>
      <c r="D348" s="234" t="s">
        <v>255</v>
      </c>
      <c r="E348" s="42"/>
      <c r="F348" s="235" t="s">
        <v>2395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255</v>
      </c>
      <c r="AU348" s="19" t="s">
        <v>87</v>
      </c>
    </row>
    <row r="349" s="14" customFormat="1">
      <c r="A349" s="14"/>
      <c r="B349" s="249"/>
      <c r="C349" s="250"/>
      <c r="D349" s="234" t="s">
        <v>257</v>
      </c>
      <c r="E349" s="251" t="s">
        <v>1</v>
      </c>
      <c r="F349" s="252" t="s">
        <v>2390</v>
      </c>
      <c r="G349" s="250"/>
      <c r="H349" s="253">
        <v>11</v>
      </c>
      <c r="I349" s="254"/>
      <c r="J349" s="250"/>
      <c r="K349" s="250"/>
      <c r="L349" s="255"/>
      <c r="M349" s="256"/>
      <c r="N349" s="257"/>
      <c r="O349" s="257"/>
      <c r="P349" s="257"/>
      <c r="Q349" s="257"/>
      <c r="R349" s="257"/>
      <c r="S349" s="257"/>
      <c r="T349" s="25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9" t="s">
        <v>257</v>
      </c>
      <c r="AU349" s="259" t="s">
        <v>87</v>
      </c>
      <c r="AV349" s="14" t="s">
        <v>87</v>
      </c>
      <c r="AW349" s="14" t="s">
        <v>34</v>
      </c>
      <c r="AX349" s="14" t="s">
        <v>85</v>
      </c>
      <c r="AY349" s="259" t="s">
        <v>245</v>
      </c>
    </row>
    <row r="350" s="2" customFormat="1" ht="16.5" customHeight="1">
      <c r="A350" s="40"/>
      <c r="B350" s="41"/>
      <c r="C350" s="283" t="s">
        <v>630</v>
      </c>
      <c r="D350" s="283" t="s">
        <v>551</v>
      </c>
      <c r="E350" s="284" t="s">
        <v>2397</v>
      </c>
      <c r="F350" s="285" t="s">
        <v>2398</v>
      </c>
      <c r="G350" s="286" t="s">
        <v>317</v>
      </c>
      <c r="H350" s="287">
        <v>333.60000000000002</v>
      </c>
      <c r="I350" s="288"/>
      <c r="J350" s="289">
        <f>ROUND(I350*H350,2)</f>
        <v>0</v>
      </c>
      <c r="K350" s="285" t="s">
        <v>1</v>
      </c>
      <c r="L350" s="290"/>
      <c r="M350" s="291" t="s">
        <v>1</v>
      </c>
      <c r="N350" s="292" t="s">
        <v>42</v>
      </c>
      <c r="O350" s="93"/>
      <c r="P350" s="230">
        <f>O350*H350</f>
        <v>0</v>
      </c>
      <c r="Q350" s="230">
        <v>0.0025899999999999999</v>
      </c>
      <c r="R350" s="230">
        <f>Q350*H350</f>
        <v>0.86402400000000001</v>
      </c>
      <c r="S350" s="230">
        <v>0</v>
      </c>
      <c r="T350" s="231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32" t="s">
        <v>326</v>
      </c>
      <c r="AT350" s="232" t="s">
        <v>551</v>
      </c>
      <c r="AU350" s="232" t="s">
        <v>87</v>
      </c>
      <c r="AY350" s="19" t="s">
        <v>245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9" t="s">
        <v>85</v>
      </c>
      <c r="BK350" s="233">
        <f>ROUND(I350*H350,2)</f>
        <v>0</v>
      </c>
      <c r="BL350" s="19" t="s">
        <v>253</v>
      </c>
      <c r="BM350" s="232" t="s">
        <v>2399</v>
      </c>
    </row>
    <row r="351" s="2" customFormat="1">
      <c r="A351" s="40"/>
      <c r="B351" s="41"/>
      <c r="C351" s="42"/>
      <c r="D351" s="234" t="s">
        <v>255</v>
      </c>
      <c r="E351" s="42"/>
      <c r="F351" s="235" t="s">
        <v>2398</v>
      </c>
      <c r="G351" s="42"/>
      <c r="H351" s="42"/>
      <c r="I351" s="236"/>
      <c r="J351" s="42"/>
      <c r="K351" s="42"/>
      <c r="L351" s="46"/>
      <c r="M351" s="237"/>
      <c r="N351" s="238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255</v>
      </c>
      <c r="AU351" s="19" t="s">
        <v>87</v>
      </c>
    </row>
    <row r="352" s="14" customFormat="1">
      <c r="A352" s="14"/>
      <c r="B352" s="249"/>
      <c r="C352" s="250"/>
      <c r="D352" s="234" t="s">
        <v>257</v>
      </c>
      <c r="E352" s="251" t="s">
        <v>1</v>
      </c>
      <c r="F352" s="252" t="s">
        <v>2155</v>
      </c>
      <c r="G352" s="250"/>
      <c r="H352" s="253">
        <v>333.60000000000002</v>
      </c>
      <c r="I352" s="254"/>
      <c r="J352" s="250"/>
      <c r="K352" s="250"/>
      <c r="L352" s="255"/>
      <c r="M352" s="256"/>
      <c r="N352" s="257"/>
      <c r="O352" s="257"/>
      <c r="P352" s="257"/>
      <c r="Q352" s="257"/>
      <c r="R352" s="257"/>
      <c r="S352" s="257"/>
      <c r="T352" s="258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9" t="s">
        <v>257</v>
      </c>
      <c r="AU352" s="259" t="s">
        <v>87</v>
      </c>
      <c r="AV352" s="14" t="s">
        <v>87</v>
      </c>
      <c r="AW352" s="14" t="s">
        <v>34</v>
      </c>
      <c r="AX352" s="14" t="s">
        <v>85</v>
      </c>
      <c r="AY352" s="259" t="s">
        <v>245</v>
      </c>
    </row>
    <row r="353" s="2" customFormat="1" ht="16.5" customHeight="1">
      <c r="A353" s="40"/>
      <c r="B353" s="41"/>
      <c r="C353" s="283" t="s">
        <v>634</v>
      </c>
      <c r="D353" s="283" t="s">
        <v>551</v>
      </c>
      <c r="E353" s="284" t="s">
        <v>2400</v>
      </c>
      <c r="F353" s="285" t="s">
        <v>2401</v>
      </c>
      <c r="G353" s="286" t="s">
        <v>317</v>
      </c>
      <c r="H353" s="287">
        <v>120</v>
      </c>
      <c r="I353" s="288"/>
      <c r="J353" s="289">
        <f>ROUND(I353*H353,2)</f>
        <v>0</v>
      </c>
      <c r="K353" s="285" t="s">
        <v>252</v>
      </c>
      <c r="L353" s="290"/>
      <c r="M353" s="291" t="s">
        <v>1</v>
      </c>
      <c r="N353" s="292" t="s">
        <v>42</v>
      </c>
      <c r="O353" s="93"/>
      <c r="P353" s="230">
        <f>O353*H353</f>
        <v>0</v>
      </c>
      <c r="Q353" s="230">
        <v>0.0041799999999999997</v>
      </c>
      <c r="R353" s="230">
        <f>Q353*H353</f>
        <v>0.50159999999999993</v>
      </c>
      <c r="S353" s="230">
        <v>0</v>
      </c>
      <c r="T353" s="231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32" t="s">
        <v>326</v>
      </c>
      <c r="AT353" s="232" t="s">
        <v>551</v>
      </c>
      <c r="AU353" s="232" t="s">
        <v>87</v>
      </c>
      <c r="AY353" s="19" t="s">
        <v>245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9" t="s">
        <v>85</v>
      </c>
      <c r="BK353" s="233">
        <f>ROUND(I353*H353,2)</f>
        <v>0</v>
      </c>
      <c r="BL353" s="19" t="s">
        <v>253</v>
      </c>
      <c r="BM353" s="232" t="s">
        <v>2402</v>
      </c>
    </row>
    <row r="354" s="2" customFormat="1">
      <c r="A354" s="40"/>
      <c r="B354" s="41"/>
      <c r="C354" s="42"/>
      <c r="D354" s="234" t="s">
        <v>255</v>
      </c>
      <c r="E354" s="42"/>
      <c r="F354" s="235" t="s">
        <v>2401</v>
      </c>
      <c r="G354" s="42"/>
      <c r="H354" s="42"/>
      <c r="I354" s="236"/>
      <c r="J354" s="42"/>
      <c r="K354" s="42"/>
      <c r="L354" s="46"/>
      <c r="M354" s="237"/>
      <c r="N354" s="238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255</v>
      </c>
      <c r="AU354" s="19" t="s">
        <v>87</v>
      </c>
    </row>
    <row r="355" s="14" customFormat="1">
      <c r="A355" s="14"/>
      <c r="B355" s="249"/>
      <c r="C355" s="250"/>
      <c r="D355" s="234" t="s">
        <v>257</v>
      </c>
      <c r="E355" s="251" t="s">
        <v>1</v>
      </c>
      <c r="F355" s="252" t="s">
        <v>2153</v>
      </c>
      <c r="G355" s="250"/>
      <c r="H355" s="253">
        <v>120</v>
      </c>
      <c r="I355" s="254"/>
      <c r="J355" s="250"/>
      <c r="K355" s="250"/>
      <c r="L355" s="255"/>
      <c r="M355" s="256"/>
      <c r="N355" s="257"/>
      <c r="O355" s="257"/>
      <c r="P355" s="257"/>
      <c r="Q355" s="257"/>
      <c r="R355" s="257"/>
      <c r="S355" s="257"/>
      <c r="T355" s="258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9" t="s">
        <v>257</v>
      </c>
      <c r="AU355" s="259" t="s">
        <v>87</v>
      </c>
      <c r="AV355" s="14" t="s">
        <v>87</v>
      </c>
      <c r="AW355" s="14" t="s">
        <v>34</v>
      </c>
      <c r="AX355" s="14" t="s">
        <v>85</v>
      </c>
      <c r="AY355" s="259" t="s">
        <v>245</v>
      </c>
    </row>
    <row r="356" s="2" customFormat="1" ht="16.5" customHeight="1">
      <c r="A356" s="40"/>
      <c r="B356" s="41"/>
      <c r="C356" s="283" t="s">
        <v>638</v>
      </c>
      <c r="D356" s="283" t="s">
        <v>551</v>
      </c>
      <c r="E356" s="284" t="s">
        <v>2403</v>
      </c>
      <c r="F356" s="285" t="s">
        <v>2404</v>
      </c>
      <c r="G356" s="286" t="s">
        <v>329</v>
      </c>
      <c r="H356" s="287">
        <v>4</v>
      </c>
      <c r="I356" s="288"/>
      <c r="J356" s="289">
        <f>ROUND(I356*H356,2)</f>
        <v>0</v>
      </c>
      <c r="K356" s="285" t="s">
        <v>252</v>
      </c>
      <c r="L356" s="290"/>
      <c r="M356" s="291" t="s">
        <v>1</v>
      </c>
      <c r="N356" s="292" t="s">
        <v>42</v>
      </c>
      <c r="O356" s="93"/>
      <c r="P356" s="230">
        <f>O356*H356</f>
        <v>0</v>
      </c>
      <c r="Q356" s="230">
        <v>0.0030000000000000001</v>
      </c>
      <c r="R356" s="230">
        <f>Q356*H356</f>
        <v>0.012</v>
      </c>
      <c r="S356" s="230">
        <v>0</v>
      </c>
      <c r="T356" s="231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32" t="s">
        <v>326</v>
      </c>
      <c r="AT356" s="232" t="s">
        <v>551</v>
      </c>
      <c r="AU356" s="232" t="s">
        <v>87</v>
      </c>
      <c r="AY356" s="19" t="s">
        <v>245</v>
      </c>
      <c r="BE356" s="233">
        <f>IF(N356="základní",J356,0)</f>
        <v>0</v>
      </c>
      <c r="BF356" s="233">
        <f>IF(N356="snížená",J356,0)</f>
        <v>0</v>
      </c>
      <c r="BG356" s="233">
        <f>IF(N356="zákl. přenesená",J356,0)</f>
        <v>0</v>
      </c>
      <c r="BH356" s="233">
        <f>IF(N356="sníž. přenesená",J356,0)</f>
        <v>0</v>
      </c>
      <c r="BI356" s="233">
        <f>IF(N356="nulová",J356,0)</f>
        <v>0</v>
      </c>
      <c r="BJ356" s="19" t="s">
        <v>85</v>
      </c>
      <c r="BK356" s="233">
        <f>ROUND(I356*H356,2)</f>
        <v>0</v>
      </c>
      <c r="BL356" s="19" t="s">
        <v>253</v>
      </c>
      <c r="BM356" s="232" t="s">
        <v>2405</v>
      </c>
    </row>
    <row r="357" s="2" customFormat="1">
      <c r="A357" s="40"/>
      <c r="B357" s="41"/>
      <c r="C357" s="42"/>
      <c r="D357" s="234" t="s">
        <v>255</v>
      </c>
      <c r="E357" s="42"/>
      <c r="F357" s="235" t="s">
        <v>2404</v>
      </c>
      <c r="G357" s="42"/>
      <c r="H357" s="42"/>
      <c r="I357" s="236"/>
      <c r="J357" s="42"/>
      <c r="K357" s="42"/>
      <c r="L357" s="46"/>
      <c r="M357" s="237"/>
      <c r="N357" s="238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255</v>
      </c>
      <c r="AU357" s="19" t="s">
        <v>87</v>
      </c>
    </row>
    <row r="358" s="2" customFormat="1" ht="16.5" customHeight="1">
      <c r="A358" s="40"/>
      <c r="B358" s="41"/>
      <c r="C358" s="283" t="s">
        <v>642</v>
      </c>
      <c r="D358" s="283" t="s">
        <v>551</v>
      </c>
      <c r="E358" s="284" t="s">
        <v>2406</v>
      </c>
      <c r="F358" s="285" t="s">
        <v>2407</v>
      </c>
      <c r="G358" s="286" t="s">
        <v>275</v>
      </c>
      <c r="H358" s="287">
        <v>6.6070000000000002</v>
      </c>
      <c r="I358" s="288"/>
      <c r="J358" s="289">
        <f>ROUND(I358*H358,2)</f>
        <v>0</v>
      </c>
      <c r="K358" s="285" t="s">
        <v>252</v>
      </c>
      <c r="L358" s="290"/>
      <c r="M358" s="291" t="s">
        <v>1</v>
      </c>
      <c r="N358" s="292" t="s">
        <v>42</v>
      </c>
      <c r="O358" s="93"/>
      <c r="P358" s="230">
        <f>O358*H358</f>
        <v>0</v>
      </c>
      <c r="Q358" s="230">
        <v>0</v>
      </c>
      <c r="R358" s="230">
        <f>Q358*H358</f>
        <v>0</v>
      </c>
      <c r="S358" s="230">
        <v>0</v>
      </c>
      <c r="T358" s="231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32" t="s">
        <v>326</v>
      </c>
      <c r="AT358" s="232" t="s">
        <v>551</v>
      </c>
      <c r="AU358" s="232" t="s">
        <v>87</v>
      </c>
      <c r="AY358" s="19" t="s">
        <v>245</v>
      </c>
      <c r="BE358" s="233">
        <f>IF(N358="základní",J358,0)</f>
        <v>0</v>
      </c>
      <c r="BF358" s="233">
        <f>IF(N358="snížená",J358,0)</f>
        <v>0</v>
      </c>
      <c r="BG358" s="233">
        <f>IF(N358="zákl. přenesená",J358,0)</f>
        <v>0</v>
      </c>
      <c r="BH358" s="233">
        <f>IF(N358="sníž. přenesená",J358,0)</f>
        <v>0</v>
      </c>
      <c r="BI358" s="233">
        <f>IF(N358="nulová",J358,0)</f>
        <v>0</v>
      </c>
      <c r="BJ358" s="19" t="s">
        <v>85</v>
      </c>
      <c r="BK358" s="233">
        <f>ROUND(I358*H358,2)</f>
        <v>0</v>
      </c>
      <c r="BL358" s="19" t="s">
        <v>253</v>
      </c>
      <c r="BM358" s="232" t="s">
        <v>2408</v>
      </c>
    </row>
    <row r="359" s="2" customFormat="1">
      <c r="A359" s="40"/>
      <c r="B359" s="41"/>
      <c r="C359" s="42"/>
      <c r="D359" s="234" t="s">
        <v>255</v>
      </c>
      <c r="E359" s="42"/>
      <c r="F359" s="235" t="s">
        <v>2407</v>
      </c>
      <c r="G359" s="42"/>
      <c r="H359" s="42"/>
      <c r="I359" s="236"/>
      <c r="J359" s="42"/>
      <c r="K359" s="42"/>
      <c r="L359" s="46"/>
      <c r="M359" s="237"/>
      <c r="N359" s="238"/>
      <c r="O359" s="93"/>
      <c r="P359" s="93"/>
      <c r="Q359" s="93"/>
      <c r="R359" s="93"/>
      <c r="S359" s="93"/>
      <c r="T359" s="94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255</v>
      </c>
      <c r="AU359" s="19" t="s">
        <v>87</v>
      </c>
    </row>
    <row r="360" s="13" customFormat="1">
      <c r="A360" s="13"/>
      <c r="B360" s="239"/>
      <c r="C360" s="240"/>
      <c r="D360" s="234" t="s">
        <v>257</v>
      </c>
      <c r="E360" s="241" t="s">
        <v>1</v>
      </c>
      <c r="F360" s="242" t="s">
        <v>2409</v>
      </c>
      <c r="G360" s="240"/>
      <c r="H360" s="241" t="s">
        <v>1</v>
      </c>
      <c r="I360" s="243"/>
      <c r="J360" s="240"/>
      <c r="K360" s="240"/>
      <c r="L360" s="244"/>
      <c r="M360" s="245"/>
      <c r="N360" s="246"/>
      <c r="O360" s="246"/>
      <c r="P360" s="246"/>
      <c r="Q360" s="246"/>
      <c r="R360" s="246"/>
      <c r="S360" s="246"/>
      <c r="T360" s="247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8" t="s">
        <v>257</v>
      </c>
      <c r="AU360" s="248" t="s">
        <v>87</v>
      </c>
      <c r="AV360" s="13" t="s">
        <v>85</v>
      </c>
      <c r="AW360" s="13" t="s">
        <v>34</v>
      </c>
      <c r="AX360" s="13" t="s">
        <v>77</v>
      </c>
      <c r="AY360" s="248" t="s">
        <v>245</v>
      </c>
    </row>
    <row r="361" s="13" customFormat="1">
      <c r="A361" s="13"/>
      <c r="B361" s="239"/>
      <c r="C361" s="240"/>
      <c r="D361" s="234" t="s">
        <v>257</v>
      </c>
      <c r="E361" s="241" t="s">
        <v>1</v>
      </c>
      <c r="F361" s="242" t="s">
        <v>2410</v>
      </c>
      <c r="G361" s="240"/>
      <c r="H361" s="241" t="s">
        <v>1</v>
      </c>
      <c r="I361" s="243"/>
      <c r="J361" s="240"/>
      <c r="K361" s="240"/>
      <c r="L361" s="244"/>
      <c r="M361" s="245"/>
      <c r="N361" s="246"/>
      <c r="O361" s="246"/>
      <c r="P361" s="246"/>
      <c r="Q361" s="246"/>
      <c r="R361" s="246"/>
      <c r="S361" s="246"/>
      <c r="T361" s="247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8" t="s">
        <v>257</v>
      </c>
      <c r="AU361" s="248" t="s">
        <v>87</v>
      </c>
      <c r="AV361" s="13" t="s">
        <v>85</v>
      </c>
      <c r="AW361" s="13" t="s">
        <v>34</v>
      </c>
      <c r="AX361" s="13" t="s">
        <v>77</v>
      </c>
      <c r="AY361" s="248" t="s">
        <v>245</v>
      </c>
    </row>
    <row r="362" s="14" customFormat="1">
      <c r="A362" s="14"/>
      <c r="B362" s="249"/>
      <c r="C362" s="250"/>
      <c r="D362" s="234" t="s">
        <v>257</v>
      </c>
      <c r="E362" s="251" t="s">
        <v>1</v>
      </c>
      <c r="F362" s="252" t="s">
        <v>2411</v>
      </c>
      <c r="G362" s="250"/>
      <c r="H362" s="253">
        <v>4.8049999999999997</v>
      </c>
      <c r="I362" s="254"/>
      <c r="J362" s="250"/>
      <c r="K362" s="250"/>
      <c r="L362" s="255"/>
      <c r="M362" s="256"/>
      <c r="N362" s="257"/>
      <c r="O362" s="257"/>
      <c r="P362" s="257"/>
      <c r="Q362" s="257"/>
      <c r="R362" s="257"/>
      <c r="S362" s="257"/>
      <c r="T362" s="25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9" t="s">
        <v>257</v>
      </c>
      <c r="AU362" s="259" t="s">
        <v>87</v>
      </c>
      <c r="AV362" s="14" t="s">
        <v>87</v>
      </c>
      <c r="AW362" s="14" t="s">
        <v>34</v>
      </c>
      <c r="AX362" s="14" t="s">
        <v>77</v>
      </c>
      <c r="AY362" s="259" t="s">
        <v>245</v>
      </c>
    </row>
    <row r="363" s="13" customFormat="1">
      <c r="A363" s="13"/>
      <c r="B363" s="239"/>
      <c r="C363" s="240"/>
      <c r="D363" s="234" t="s">
        <v>257</v>
      </c>
      <c r="E363" s="241" t="s">
        <v>1</v>
      </c>
      <c r="F363" s="242" t="s">
        <v>2412</v>
      </c>
      <c r="G363" s="240"/>
      <c r="H363" s="241" t="s">
        <v>1</v>
      </c>
      <c r="I363" s="243"/>
      <c r="J363" s="240"/>
      <c r="K363" s="240"/>
      <c r="L363" s="244"/>
      <c r="M363" s="245"/>
      <c r="N363" s="246"/>
      <c r="O363" s="246"/>
      <c r="P363" s="246"/>
      <c r="Q363" s="246"/>
      <c r="R363" s="246"/>
      <c r="S363" s="246"/>
      <c r="T363" s="247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8" t="s">
        <v>257</v>
      </c>
      <c r="AU363" s="248" t="s">
        <v>87</v>
      </c>
      <c r="AV363" s="13" t="s">
        <v>85</v>
      </c>
      <c r="AW363" s="13" t="s">
        <v>34</v>
      </c>
      <c r="AX363" s="13" t="s">
        <v>77</v>
      </c>
      <c r="AY363" s="248" t="s">
        <v>245</v>
      </c>
    </row>
    <row r="364" s="14" customFormat="1">
      <c r="A364" s="14"/>
      <c r="B364" s="249"/>
      <c r="C364" s="250"/>
      <c r="D364" s="234" t="s">
        <v>257</v>
      </c>
      <c r="E364" s="251" t="s">
        <v>1</v>
      </c>
      <c r="F364" s="252" t="s">
        <v>2413</v>
      </c>
      <c r="G364" s="250"/>
      <c r="H364" s="253">
        <v>0.218</v>
      </c>
      <c r="I364" s="254"/>
      <c r="J364" s="250"/>
      <c r="K364" s="250"/>
      <c r="L364" s="255"/>
      <c r="M364" s="256"/>
      <c r="N364" s="257"/>
      <c r="O364" s="257"/>
      <c r="P364" s="257"/>
      <c r="Q364" s="257"/>
      <c r="R364" s="257"/>
      <c r="S364" s="257"/>
      <c r="T364" s="258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9" t="s">
        <v>257</v>
      </c>
      <c r="AU364" s="259" t="s">
        <v>87</v>
      </c>
      <c r="AV364" s="14" t="s">
        <v>87</v>
      </c>
      <c r="AW364" s="14" t="s">
        <v>34</v>
      </c>
      <c r="AX364" s="14" t="s">
        <v>77</v>
      </c>
      <c r="AY364" s="259" t="s">
        <v>245</v>
      </c>
    </row>
    <row r="365" s="13" customFormat="1">
      <c r="A365" s="13"/>
      <c r="B365" s="239"/>
      <c r="C365" s="240"/>
      <c r="D365" s="234" t="s">
        <v>257</v>
      </c>
      <c r="E365" s="241" t="s">
        <v>1</v>
      </c>
      <c r="F365" s="242" t="s">
        <v>2414</v>
      </c>
      <c r="G365" s="240"/>
      <c r="H365" s="241" t="s">
        <v>1</v>
      </c>
      <c r="I365" s="243"/>
      <c r="J365" s="240"/>
      <c r="K365" s="240"/>
      <c r="L365" s="244"/>
      <c r="M365" s="245"/>
      <c r="N365" s="246"/>
      <c r="O365" s="246"/>
      <c r="P365" s="246"/>
      <c r="Q365" s="246"/>
      <c r="R365" s="246"/>
      <c r="S365" s="246"/>
      <c r="T365" s="247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8" t="s">
        <v>257</v>
      </c>
      <c r="AU365" s="248" t="s">
        <v>87</v>
      </c>
      <c r="AV365" s="13" t="s">
        <v>85</v>
      </c>
      <c r="AW365" s="13" t="s">
        <v>34</v>
      </c>
      <c r="AX365" s="13" t="s">
        <v>77</v>
      </c>
      <c r="AY365" s="248" t="s">
        <v>245</v>
      </c>
    </row>
    <row r="366" s="14" customFormat="1">
      <c r="A366" s="14"/>
      <c r="B366" s="249"/>
      <c r="C366" s="250"/>
      <c r="D366" s="234" t="s">
        <v>257</v>
      </c>
      <c r="E366" s="251" t="s">
        <v>1</v>
      </c>
      <c r="F366" s="252" t="s">
        <v>2415</v>
      </c>
      <c r="G366" s="250"/>
      <c r="H366" s="253">
        <v>1.5840000000000001</v>
      </c>
      <c r="I366" s="254"/>
      <c r="J366" s="250"/>
      <c r="K366" s="250"/>
      <c r="L366" s="255"/>
      <c r="M366" s="256"/>
      <c r="N366" s="257"/>
      <c r="O366" s="257"/>
      <c r="P366" s="257"/>
      <c r="Q366" s="257"/>
      <c r="R366" s="257"/>
      <c r="S366" s="257"/>
      <c r="T366" s="25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9" t="s">
        <v>257</v>
      </c>
      <c r="AU366" s="259" t="s">
        <v>87</v>
      </c>
      <c r="AV366" s="14" t="s">
        <v>87</v>
      </c>
      <c r="AW366" s="14" t="s">
        <v>34</v>
      </c>
      <c r="AX366" s="14" t="s">
        <v>77</v>
      </c>
      <c r="AY366" s="259" t="s">
        <v>245</v>
      </c>
    </row>
    <row r="367" s="15" customFormat="1">
      <c r="A367" s="15"/>
      <c r="B367" s="260"/>
      <c r="C367" s="261"/>
      <c r="D367" s="234" t="s">
        <v>257</v>
      </c>
      <c r="E367" s="262" t="s">
        <v>1</v>
      </c>
      <c r="F367" s="263" t="s">
        <v>266</v>
      </c>
      <c r="G367" s="261"/>
      <c r="H367" s="264">
        <v>6.6070000000000002</v>
      </c>
      <c r="I367" s="265"/>
      <c r="J367" s="261"/>
      <c r="K367" s="261"/>
      <c r="L367" s="266"/>
      <c r="M367" s="267"/>
      <c r="N367" s="268"/>
      <c r="O367" s="268"/>
      <c r="P367" s="268"/>
      <c r="Q367" s="268"/>
      <c r="R367" s="268"/>
      <c r="S367" s="268"/>
      <c r="T367" s="269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70" t="s">
        <v>257</v>
      </c>
      <c r="AU367" s="270" t="s">
        <v>87</v>
      </c>
      <c r="AV367" s="15" t="s">
        <v>253</v>
      </c>
      <c r="AW367" s="15" t="s">
        <v>34</v>
      </c>
      <c r="AX367" s="15" t="s">
        <v>85</v>
      </c>
      <c r="AY367" s="270" t="s">
        <v>245</v>
      </c>
    </row>
    <row r="368" s="2" customFormat="1" ht="16.5" customHeight="1">
      <c r="A368" s="40"/>
      <c r="B368" s="41"/>
      <c r="C368" s="283" t="s">
        <v>646</v>
      </c>
      <c r="D368" s="283" t="s">
        <v>551</v>
      </c>
      <c r="E368" s="284" t="s">
        <v>2416</v>
      </c>
      <c r="F368" s="285" t="s">
        <v>2417</v>
      </c>
      <c r="G368" s="286" t="s">
        <v>329</v>
      </c>
      <c r="H368" s="287">
        <v>4</v>
      </c>
      <c r="I368" s="288"/>
      <c r="J368" s="289">
        <f>ROUND(I368*H368,2)</f>
        <v>0</v>
      </c>
      <c r="K368" s="285" t="s">
        <v>252</v>
      </c>
      <c r="L368" s="290"/>
      <c r="M368" s="291" t="s">
        <v>1</v>
      </c>
      <c r="N368" s="292" t="s">
        <v>42</v>
      </c>
      <c r="O368" s="93"/>
      <c r="P368" s="230">
        <f>O368*H368</f>
        <v>0</v>
      </c>
      <c r="Q368" s="230">
        <v>0</v>
      </c>
      <c r="R368" s="230">
        <f>Q368*H368</f>
        <v>0</v>
      </c>
      <c r="S368" s="230">
        <v>0</v>
      </c>
      <c r="T368" s="231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32" t="s">
        <v>326</v>
      </c>
      <c r="AT368" s="232" t="s">
        <v>551</v>
      </c>
      <c r="AU368" s="232" t="s">
        <v>87</v>
      </c>
      <c r="AY368" s="19" t="s">
        <v>245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9" t="s">
        <v>85</v>
      </c>
      <c r="BK368" s="233">
        <f>ROUND(I368*H368,2)</f>
        <v>0</v>
      </c>
      <c r="BL368" s="19" t="s">
        <v>253</v>
      </c>
      <c r="BM368" s="232" t="s">
        <v>2418</v>
      </c>
    </row>
    <row r="369" s="2" customFormat="1">
      <c r="A369" s="40"/>
      <c r="B369" s="41"/>
      <c r="C369" s="42"/>
      <c r="D369" s="234" t="s">
        <v>255</v>
      </c>
      <c r="E369" s="42"/>
      <c r="F369" s="235" t="s">
        <v>2417</v>
      </c>
      <c r="G369" s="42"/>
      <c r="H369" s="42"/>
      <c r="I369" s="236"/>
      <c r="J369" s="42"/>
      <c r="K369" s="42"/>
      <c r="L369" s="46"/>
      <c r="M369" s="237"/>
      <c r="N369" s="238"/>
      <c r="O369" s="93"/>
      <c r="P369" s="93"/>
      <c r="Q369" s="93"/>
      <c r="R369" s="93"/>
      <c r="S369" s="93"/>
      <c r="T369" s="94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255</v>
      </c>
      <c r="AU369" s="19" t="s">
        <v>87</v>
      </c>
    </row>
    <row r="370" s="2" customFormat="1" ht="16.5" customHeight="1">
      <c r="A370" s="40"/>
      <c r="B370" s="41"/>
      <c r="C370" s="283" t="s">
        <v>650</v>
      </c>
      <c r="D370" s="283" t="s">
        <v>551</v>
      </c>
      <c r="E370" s="284" t="s">
        <v>2080</v>
      </c>
      <c r="F370" s="285" t="s">
        <v>2081</v>
      </c>
      <c r="G370" s="286" t="s">
        <v>317</v>
      </c>
      <c r="H370" s="287">
        <v>26</v>
      </c>
      <c r="I370" s="288"/>
      <c r="J370" s="289">
        <f>ROUND(I370*H370,2)</f>
        <v>0</v>
      </c>
      <c r="K370" s="285" t="s">
        <v>252</v>
      </c>
      <c r="L370" s="290"/>
      <c r="M370" s="291" t="s">
        <v>1</v>
      </c>
      <c r="N370" s="292" t="s">
        <v>42</v>
      </c>
      <c r="O370" s="93"/>
      <c r="P370" s="230">
        <f>O370*H370</f>
        <v>0</v>
      </c>
      <c r="Q370" s="230">
        <v>0.00265</v>
      </c>
      <c r="R370" s="230">
        <f>Q370*H370</f>
        <v>0.068900000000000003</v>
      </c>
      <c r="S370" s="230">
        <v>0</v>
      </c>
      <c r="T370" s="23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32" t="s">
        <v>326</v>
      </c>
      <c r="AT370" s="232" t="s">
        <v>551</v>
      </c>
      <c r="AU370" s="232" t="s">
        <v>87</v>
      </c>
      <c r="AY370" s="19" t="s">
        <v>245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9" t="s">
        <v>85</v>
      </c>
      <c r="BK370" s="233">
        <f>ROUND(I370*H370,2)</f>
        <v>0</v>
      </c>
      <c r="BL370" s="19" t="s">
        <v>253</v>
      </c>
      <c r="BM370" s="232" t="s">
        <v>2419</v>
      </c>
    </row>
    <row r="371" s="2" customFormat="1">
      <c r="A371" s="40"/>
      <c r="B371" s="41"/>
      <c r="C371" s="42"/>
      <c r="D371" s="234" t="s">
        <v>255</v>
      </c>
      <c r="E371" s="42"/>
      <c r="F371" s="235" t="s">
        <v>2081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255</v>
      </c>
      <c r="AU371" s="19" t="s">
        <v>87</v>
      </c>
    </row>
    <row r="372" s="13" customFormat="1">
      <c r="A372" s="13"/>
      <c r="B372" s="239"/>
      <c r="C372" s="240"/>
      <c r="D372" s="234" t="s">
        <v>257</v>
      </c>
      <c r="E372" s="241" t="s">
        <v>1</v>
      </c>
      <c r="F372" s="242" t="s">
        <v>2420</v>
      </c>
      <c r="G372" s="240"/>
      <c r="H372" s="241" t="s">
        <v>1</v>
      </c>
      <c r="I372" s="243"/>
      <c r="J372" s="240"/>
      <c r="K372" s="240"/>
      <c r="L372" s="244"/>
      <c r="M372" s="245"/>
      <c r="N372" s="246"/>
      <c r="O372" s="246"/>
      <c r="P372" s="246"/>
      <c r="Q372" s="246"/>
      <c r="R372" s="246"/>
      <c r="S372" s="246"/>
      <c r="T372" s="247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8" t="s">
        <v>257</v>
      </c>
      <c r="AU372" s="248" t="s">
        <v>87</v>
      </c>
      <c r="AV372" s="13" t="s">
        <v>85</v>
      </c>
      <c r="AW372" s="13" t="s">
        <v>34</v>
      </c>
      <c r="AX372" s="13" t="s">
        <v>77</v>
      </c>
      <c r="AY372" s="248" t="s">
        <v>245</v>
      </c>
    </row>
    <row r="373" s="14" customFormat="1">
      <c r="A373" s="14"/>
      <c r="B373" s="249"/>
      <c r="C373" s="250"/>
      <c r="D373" s="234" t="s">
        <v>257</v>
      </c>
      <c r="E373" s="251" t="s">
        <v>1</v>
      </c>
      <c r="F373" s="252" t="s">
        <v>2421</v>
      </c>
      <c r="G373" s="250"/>
      <c r="H373" s="253">
        <v>8</v>
      </c>
      <c r="I373" s="254"/>
      <c r="J373" s="250"/>
      <c r="K373" s="250"/>
      <c r="L373" s="255"/>
      <c r="M373" s="256"/>
      <c r="N373" s="257"/>
      <c r="O373" s="257"/>
      <c r="P373" s="257"/>
      <c r="Q373" s="257"/>
      <c r="R373" s="257"/>
      <c r="S373" s="257"/>
      <c r="T373" s="25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9" t="s">
        <v>257</v>
      </c>
      <c r="AU373" s="259" t="s">
        <v>87</v>
      </c>
      <c r="AV373" s="14" t="s">
        <v>87</v>
      </c>
      <c r="AW373" s="14" t="s">
        <v>34</v>
      </c>
      <c r="AX373" s="14" t="s">
        <v>77</v>
      </c>
      <c r="AY373" s="259" t="s">
        <v>245</v>
      </c>
    </row>
    <row r="374" s="13" customFormat="1">
      <c r="A374" s="13"/>
      <c r="B374" s="239"/>
      <c r="C374" s="240"/>
      <c r="D374" s="234" t="s">
        <v>257</v>
      </c>
      <c r="E374" s="241" t="s">
        <v>1</v>
      </c>
      <c r="F374" s="242" t="s">
        <v>2422</v>
      </c>
      <c r="G374" s="240"/>
      <c r="H374" s="241" t="s">
        <v>1</v>
      </c>
      <c r="I374" s="243"/>
      <c r="J374" s="240"/>
      <c r="K374" s="240"/>
      <c r="L374" s="244"/>
      <c r="M374" s="245"/>
      <c r="N374" s="246"/>
      <c r="O374" s="246"/>
      <c r="P374" s="246"/>
      <c r="Q374" s="246"/>
      <c r="R374" s="246"/>
      <c r="S374" s="246"/>
      <c r="T374" s="247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8" t="s">
        <v>257</v>
      </c>
      <c r="AU374" s="248" t="s">
        <v>87</v>
      </c>
      <c r="AV374" s="13" t="s">
        <v>85</v>
      </c>
      <c r="AW374" s="13" t="s">
        <v>34</v>
      </c>
      <c r="AX374" s="13" t="s">
        <v>77</v>
      </c>
      <c r="AY374" s="248" t="s">
        <v>245</v>
      </c>
    </row>
    <row r="375" s="14" customFormat="1">
      <c r="A375" s="14"/>
      <c r="B375" s="249"/>
      <c r="C375" s="250"/>
      <c r="D375" s="234" t="s">
        <v>257</v>
      </c>
      <c r="E375" s="251" t="s">
        <v>1</v>
      </c>
      <c r="F375" s="252" t="s">
        <v>2423</v>
      </c>
      <c r="G375" s="250"/>
      <c r="H375" s="253">
        <v>18</v>
      </c>
      <c r="I375" s="254"/>
      <c r="J375" s="250"/>
      <c r="K375" s="250"/>
      <c r="L375" s="255"/>
      <c r="M375" s="256"/>
      <c r="N375" s="257"/>
      <c r="O375" s="257"/>
      <c r="P375" s="257"/>
      <c r="Q375" s="257"/>
      <c r="R375" s="257"/>
      <c r="S375" s="257"/>
      <c r="T375" s="258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9" t="s">
        <v>257</v>
      </c>
      <c r="AU375" s="259" t="s">
        <v>87</v>
      </c>
      <c r="AV375" s="14" t="s">
        <v>87</v>
      </c>
      <c r="AW375" s="14" t="s">
        <v>34</v>
      </c>
      <c r="AX375" s="14" t="s">
        <v>77</v>
      </c>
      <c r="AY375" s="259" t="s">
        <v>245</v>
      </c>
    </row>
    <row r="376" s="15" customFormat="1">
      <c r="A376" s="15"/>
      <c r="B376" s="260"/>
      <c r="C376" s="261"/>
      <c r="D376" s="234" t="s">
        <v>257</v>
      </c>
      <c r="E376" s="262" t="s">
        <v>1</v>
      </c>
      <c r="F376" s="263" t="s">
        <v>266</v>
      </c>
      <c r="G376" s="261"/>
      <c r="H376" s="264">
        <v>26</v>
      </c>
      <c r="I376" s="265"/>
      <c r="J376" s="261"/>
      <c r="K376" s="261"/>
      <c r="L376" s="266"/>
      <c r="M376" s="267"/>
      <c r="N376" s="268"/>
      <c r="O376" s="268"/>
      <c r="P376" s="268"/>
      <c r="Q376" s="268"/>
      <c r="R376" s="268"/>
      <c r="S376" s="268"/>
      <c r="T376" s="269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0" t="s">
        <v>257</v>
      </c>
      <c r="AU376" s="270" t="s">
        <v>87</v>
      </c>
      <c r="AV376" s="15" t="s">
        <v>253</v>
      </c>
      <c r="AW376" s="15" t="s">
        <v>34</v>
      </c>
      <c r="AX376" s="15" t="s">
        <v>85</v>
      </c>
      <c r="AY376" s="270" t="s">
        <v>245</v>
      </c>
    </row>
    <row r="377" s="2" customFormat="1" ht="16.5" customHeight="1">
      <c r="A377" s="40"/>
      <c r="B377" s="41"/>
      <c r="C377" s="283" t="s">
        <v>654</v>
      </c>
      <c r="D377" s="283" t="s">
        <v>551</v>
      </c>
      <c r="E377" s="284" t="s">
        <v>2096</v>
      </c>
      <c r="F377" s="285" t="s">
        <v>2097</v>
      </c>
      <c r="G377" s="286" t="s">
        <v>329</v>
      </c>
      <c r="H377" s="287">
        <v>10</v>
      </c>
      <c r="I377" s="288"/>
      <c r="J377" s="289">
        <f>ROUND(I377*H377,2)</f>
        <v>0</v>
      </c>
      <c r="K377" s="285" t="s">
        <v>252</v>
      </c>
      <c r="L377" s="290"/>
      <c r="M377" s="291" t="s">
        <v>1</v>
      </c>
      <c r="N377" s="292" t="s">
        <v>42</v>
      </c>
      <c r="O377" s="93"/>
      <c r="P377" s="230">
        <f>O377*H377</f>
        <v>0</v>
      </c>
      <c r="Q377" s="230">
        <v>0</v>
      </c>
      <c r="R377" s="230">
        <f>Q377*H377</f>
        <v>0</v>
      </c>
      <c r="S377" s="230">
        <v>0</v>
      </c>
      <c r="T377" s="231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32" t="s">
        <v>326</v>
      </c>
      <c r="AT377" s="232" t="s">
        <v>551</v>
      </c>
      <c r="AU377" s="232" t="s">
        <v>87</v>
      </c>
      <c r="AY377" s="19" t="s">
        <v>245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9" t="s">
        <v>85</v>
      </c>
      <c r="BK377" s="233">
        <f>ROUND(I377*H377,2)</f>
        <v>0</v>
      </c>
      <c r="BL377" s="19" t="s">
        <v>253</v>
      </c>
      <c r="BM377" s="232" t="s">
        <v>2424</v>
      </c>
    </row>
    <row r="378" s="2" customFormat="1">
      <c r="A378" s="40"/>
      <c r="B378" s="41"/>
      <c r="C378" s="42"/>
      <c r="D378" s="234" t="s">
        <v>255</v>
      </c>
      <c r="E378" s="42"/>
      <c r="F378" s="235" t="s">
        <v>2097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255</v>
      </c>
      <c r="AU378" s="19" t="s">
        <v>87</v>
      </c>
    </row>
    <row r="379" s="2" customFormat="1" ht="16.5" customHeight="1">
      <c r="A379" s="40"/>
      <c r="B379" s="41"/>
      <c r="C379" s="283" t="s">
        <v>658</v>
      </c>
      <c r="D379" s="283" t="s">
        <v>551</v>
      </c>
      <c r="E379" s="284" t="s">
        <v>2086</v>
      </c>
      <c r="F379" s="285" t="s">
        <v>2087</v>
      </c>
      <c r="G379" s="286" t="s">
        <v>329</v>
      </c>
      <c r="H379" s="287">
        <v>28</v>
      </c>
      <c r="I379" s="288"/>
      <c r="J379" s="289">
        <f>ROUND(I379*H379,2)</f>
        <v>0</v>
      </c>
      <c r="K379" s="285" t="s">
        <v>252</v>
      </c>
      <c r="L379" s="290"/>
      <c r="M379" s="291" t="s">
        <v>1</v>
      </c>
      <c r="N379" s="292" t="s">
        <v>42</v>
      </c>
      <c r="O379" s="93"/>
      <c r="P379" s="230">
        <f>O379*H379</f>
        <v>0</v>
      </c>
      <c r="Q379" s="230">
        <v>0.00014999999999999999</v>
      </c>
      <c r="R379" s="230">
        <f>Q379*H379</f>
        <v>0.0041999999999999997</v>
      </c>
      <c r="S379" s="230">
        <v>0</v>
      </c>
      <c r="T379" s="231">
        <f>S379*H379</f>
        <v>0</v>
      </c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R379" s="232" t="s">
        <v>326</v>
      </c>
      <c r="AT379" s="232" t="s">
        <v>551</v>
      </c>
      <c r="AU379" s="232" t="s">
        <v>87</v>
      </c>
      <c r="AY379" s="19" t="s">
        <v>245</v>
      </c>
      <c r="BE379" s="233">
        <f>IF(N379="základní",J379,0)</f>
        <v>0</v>
      </c>
      <c r="BF379" s="233">
        <f>IF(N379="snížená",J379,0)</f>
        <v>0</v>
      </c>
      <c r="BG379" s="233">
        <f>IF(N379="zákl. přenesená",J379,0)</f>
        <v>0</v>
      </c>
      <c r="BH379" s="233">
        <f>IF(N379="sníž. přenesená",J379,0)</f>
        <v>0</v>
      </c>
      <c r="BI379" s="233">
        <f>IF(N379="nulová",J379,0)</f>
        <v>0</v>
      </c>
      <c r="BJ379" s="19" t="s">
        <v>85</v>
      </c>
      <c r="BK379" s="233">
        <f>ROUND(I379*H379,2)</f>
        <v>0</v>
      </c>
      <c r="BL379" s="19" t="s">
        <v>253</v>
      </c>
      <c r="BM379" s="232" t="s">
        <v>2425</v>
      </c>
    </row>
    <row r="380" s="2" customFormat="1">
      <c r="A380" s="40"/>
      <c r="B380" s="41"/>
      <c r="C380" s="42"/>
      <c r="D380" s="234" t="s">
        <v>255</v>
      </c>
      <c r="E380" s="42"/>
      <c r="F380" s="235" t="s">
        <v>2087</v>
      </c>
      <c r="G380" s="42"/>
      <c r="H380" s="42"/>
      <c r="I380" s="236"/>
      <c r="J380" s="42"/>
      <c r="K380" s="42"/>
      <c r="L380" s="46"/>
      <c r="M380" s="237"/>
      <c r="N380" s="238"/>
      <c r="O380" s="93"/>
      <c r="P380" s="93"/>
      <c r="Q380" s="93"/>
      <c r="R380" s="93"/>
      <c r="S380" s="93"/>
      <c r="T380" s="94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9" t="s">
        <v>255</v>
      </c>
      <c r="AU380" s="19" t="s">
        <v>87</v>
      </c>
    </row>
    <row r="381" s="2" customFormat="1" ht="16.5" customHeight="1">
      <c r="A381" s="40"/>
      <c r="B381" s="41"/>
      <c r="C381" s="283" t="s">
        <v>666</v>
      </c>
      <c r="D381" s="283" t="s">
        <v>551</v>
      </c>
      <c r="E381" s="284" t="s">
        <v>2100</v>
      </c>
      <c r="F381" s="285" t="s">
        <v>2101</v>
      </c>
      <c r="G381" s="286" t="s">
        <v>329</v>
      </c>
      <c r="H381" s="287">
        <v>10</v>
      </c>
      <c r="I381" s="288"/>
      <c r="J381" s="289">
        <f>ROUND(I381*H381,2)</f>
        <v>0</v>
      </c>
      <c r="K381" s="285" t="s">
        <v>252</v>
      </c>
      <c r="L381" s="290"/>
      <c r="M381" s="291" t="s">
        <v>1</v>
      </c>
      <c r="N381" s="292" t="s">
        <v>42</v>
      </c>
      <c r="O381" s="93"/>
      <c r="P381" s="230">
        <f>O381*H381</f>
        <v>0</v>
      </c>
      <c r="Q381" s="230">
        <v>0</v>
      </c>
      <c r="R381" s="230">
        <f>Q381*H381</f>
        <v>0</v>
      </c>
      <c r="S381" s="230">
        <v>0</v>
      </c>
      <c r="T381" s="231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32" t="s">
        <v>326</v>
      </c>
      <c r="AT381" s="232" t="s">
        <v>551</v>
      </c>
      <c r="AU381" s="232" t="s">
        <v>87</v>
      </c>
      <c r="AY381" s="19" t="s">
        <v>245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9" t="s">
        <v>85</v>
      </c>
      <c r="BK381" s="233">
        <f>ROUND(I381*H381,2)</f>
        <v>0</v>
      </c>
      <c r="BL381" s="19" t="s">
        <v>253</v>
      </c>
      <c r="BM381" s="232" t="s">
        <v>2426</v>
      </c>
    </row>
    <row r="382" s="2" customFormat="1">
      <c r="A382" s="40"/>
      <c r="B382" s="41"/>
      <c r="C382" s="42"/>
      <c r="D382" s="234" t="s">
        <v>255</v>
      </c>
      <c r="E382" s="42"/>
      <c r="F382" s="235" t="s">
        <v>2101</v>
      </c>
      <c r="G382" s="42"/>
      <c r="H382" s="42"/>
      <c r="I382" s="236"/>
      <c r="J382" s="42"/>
      <c r="K382" s="42"/>
      <c r="L382" s="46"/>
      <c r="M382" s="237"/>
      <c r="N382" s="238"/>
      <c r="O382" s="93"/>
      <c r="P382" s="93"/>
      <c r="Q382" s="93"/>
      <c r="R382" s="93"/>
      <c r="S382" s="93"/>
      <c r="T382" s="94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255</v>
      </c>
      <c r="AU382" s="19" t="s">
        <v>87</v>
      </c>
    </row>
    <row r="383" s="2" customFormat="1" ht="16.5" customHeight="1">
      <c r="A383" s="40"/>
      <c r="B383" s="41"/>
      <c r="C383" s="283" t="s">
        <v>675</v>
      </c>
      <c r="D383" s="283" t="s">
        <v>551</v>
      </c>
      <c r="E383" s="284" t="s">
        <v>1267</v>
      </c>
      <c r="F383" s="285" t="s">
        <v>1268</v>
      </c>
      <c r="G383" s="286" t="s">
        <v>793</v>
      </c>
      <c r="H383" s="287">
        <v>213</v>
      </c>
      <c r="I383" s="288"/>
      <c r="J383" s="289">
        <f>ROUND(I383*H383,2)</f>
        <v>0</v>
      </c>
      <c r="K383" s="285" t="s">
        <v>1</v>
      </c>
      <c r="L383" s="290"/>
      <c r="M383" s="291" t="s">
        <v>1</v>
      </c>
      <c r="N383" s="292" t="s">
        <v>42</v>
      </c>
      <c r="O383" s="93"/>
      <c r="P383" s="230">
        <f>O383*H383</f>
        <v>0</v>
      </c>
      <c r="Q383" s="230">
        <v>0</v>
      </c>
      <c r="R383" s="230">
        <f>Q383*H383</f>
        <v>0</v>
      </c>
      <c r="S383" s="230">
        <v>0</v>
      </c>
      <c r="T383" s="231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32" t="s">
        <v>326</v>
      </c>
      <c r="AT383" s="232" t="s">
        <v>551</v>
      </c>
      <c r="AU383" s="232" t="s">
        <v>87</v>
      </c>
      <c r="AY383" s="19" t="s">
        <v>245</v>
      </c>
      <c r="BE383" s="233">
        <f>IF(N383="základní",J383,0)</f>
        <v>0</v>
      </c>
      <c r="BF383" s="233">
        <f>IF(N383="snížená",J383,0)</f>
        <v>0</v>
      </c>
      <c r="BG383" s="233">
        <f>IF(N383="zákl. přenesená",J383,0)</f>
        <v>0</v>
      </c>
      <c r="BH383" s="233">
        <f>IF(N383="sníž. přenesená",J383,0)</f>
        <v>0</v>
      </c>
      <c r="BI383" s="233">
        <f>IF(N383="nulová",J383,0)</f>
        <v>0</v>
      </c>
      <c r="BJ383" s="19" t="s">
        <v>85</v>
      </c>
      <c r="BK383" s="233">
        <f>ROUND(I383*H383,2)</f>
        <v>0</v>
      </c>
      <c r="BL383" s="19" t="s">
        <v>253</v>
      </c>
      <c r="BM383" s="232" t="s">
        <v>2427</v>
      </c>
    </row>
    <row r="384" s="2" customFormat="1">
      <c r="A384" s="40"/>
      <c r="B384" s="41"/>
      <c r="C384" s="42"/>
      <c r="D384" s="234" t="s">
        <v>255</v>
      </c>
      <c r="E384" s="42"/>
      <c r="F384" s="235" t="s">
        <v>1268</v>
      </c>
      <c r="G384" s="42"/>
      <c r="H384" s="42"/>
      <c r="I384" s="236"/>
      <c r="J384" s="42"/>
      <c r="K384" s="42"/>
      <c r="L384" s="46"/>
      <c r="M384" s="237"/>
      <c r="N384" s="238"/>
      <c r="O384" s="93"/>
      <c r="P384" s="93"/>
      <c r="Q384" s="93"/>
      <c r="R384" s="93"/>
      <c r="S384" s="93"/>
      <c r="T384" s="94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255</v>
      </c>
      <c r="AU384" s="19" t="s">
        <v>87</v>
      </c>
    </row>
    <row r="385" s="14" customFormat="1">
      <c r="A385" s="14"/>
      <c r="B385" s="249"/>
      <c r="C385" s="250"/>
      <c r="D385" s="234" t="s">
        <v>257</v>
      </c>
      <c r="E385" s="251" t="s">
        <v>1</v>
      </c>
      <c r="F385" s="252" t="s">
        <v>1270</v>
      </c>
      <c r="G385" s="250"/>
      <c r="H385" s="253">
        <v>213</v>
      </c>
      <c r="I385" s="254"/>
      <c r="J385" s="250"/>
      <c r="K385" s="250"/>
      <c r="L385" s="255"/>
      <c r="M385" s="256"/>
      <c r="N385" s="257"/>
      <c r="O385" s="257"/>
      <c r="P385" s="257"/>
      <c r="Q385" s="257"/>
      <c r="R385" s="257"/>
      <c r="S385" s="257"/>
      <c r="T385" s="25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9" t="s">
        <v>257</v>
      </c>
      <c r="AU385" s="259" t="s">
        <v>87</v>
      </c>
      <c r="AV385" s="14" t="s">
        <v>87</v>
      </c>
      <c r="AW385" s="14" t="s">
        <v>34</v>
      </c>
      <c r="AX385" s="14" t="s">
        <v>85</v>
      </c>
      <c r="AY385" s="259" t="s">
        <v>245</v>
      </c>
    </row>
    <row r="386" s="2" customFormat="1" ht="16.5" customHeight="1">
      <c r="A386" s="40"/>
      <c r="B386" s="41"/>
      <c r="C386" s="283" t="s">
        <v>690</v>
      </c>
      <c r="D386" s="283" t="s">
        <v>551</v>
      </c>
      <c r="E386" s="284" t="s">
        <v>2428</v>
      </c>
      <c r="F386" s="285" t="s">
        <v>2429</v>
      </c>
      <c r="G386" s="286" t="s">
        <v>317</v>
      </c>
      <c r="H386" s="287">
        <v>300</v>
      </c>
      <c r="I386" s="288"/>
      <c r="J386" s="289">
        <f>ROUND(I386*H386,2)</f>
        <v>0</v>
      </c>
      <c r="K386" s="285" t="s">
        <v>252</v>
      </c>
      <c r="L386" s="290"/>
      <c r="M386" s="291" t="s">
        <v>1</v>
      </c>
      <c r="N386" s="292" t="s">
        <v>42</v>
      </c>
      <c r="O386" s="93"/>
      <c r="P386" s="230">
        <f>O386*H386</f>
        <v>0</v>
      </c>
      <c r="Q386" s="230">
        <v>0</v>
      </c>
      <c r="R386" s="230">
        <f>Q386*H386</f>
        <v>0</v>
      </c>
      <c r="S386" s="230">
        <v>0</v>
      </c>
      <c r="T386" s="231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32" t="s">
        <v>326</v>
      </c>
      <c r="AT386" s="232" t="s">
        <v>551</v>
      </c>
      <c r="AU386" s="232" t="s">
        <v>87</v>
      </c>
      <c r="AY386" s="19" t="s">
        <v>245</v>
      </c>
      <c r="BE386" s="233">
        <f>IF(N386="základní",J386,0)</f>
        <v>0</v>
      </c>
      <c r="BF386" s="233">
        <f>IF(N386="snížená",J386,0)</f>
        <v>0</v>
      </c>
      <c r="BG386" s="233">
        <f>IF(N386="zákl. přenesená",J386,0)</f>
        <v>0</v>
      </c>
      <c r="BH386" s="233">
        <f>IF(N386="sníž. přenesená",J386,0)</f>
        <v>0</v>
      </c>
      <c r="BI386" s="233">
        <f>IF(N386="nulová",J386,0)</f>
        <v>0</v>
      </c>
      <c r="BJ386" s="19" t="s">
        <v>85</v>
      </c>
      <c r="BK386" s="233">
        <f>ROUND(I386*H386,2)</f>
        <v>0</v>
      </c>
      <c r="BL386" s="19" t="s">
        <v>253</v>
      </c>
      <c r="BM386" s="232" t="s">
        <v>2430</v>
      </c>
    </row>
    <row r="387" s="2" customFormat="1">
      <c r="A387" s="40"/>
      <c r="B387" s="41"/>
      <c r="C387" s="42"/>
      <c r="D387" s="234" t="s">
        <v>255</v>
      </c>
      <c r="E387" s="42"/>
      <c r="F387" s="235" t="s">
        <v>2429</v>
      </c>
      <c r="G387" s="42"/>
      <c r="H387" s="42"/>
      <c r="I387" s="236"/>
      <c r="J387" s="42"/>
      <c r="K387" s="42"/>
      <c r="L387" s="46"/>
      <c r="M387" s="237"/>
      <c r="N387" s="238"/>
      <c r="O387" s="93"/>
      <c r="P387" s="93"/>
      <c r="Q387" s="93"/>
      <c r="R387" s="93"/>
      <c r="S387" s="93"/>
      <c r="T387" s="94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255</v>
      </c>
      <c r="AU387" s="19" t="s">
        <v>87</v>
      </c>
    </row>
    <row r="388" s="12" customFormat="1" ht="25.92" customHeight="1">
      <c r="A388" s="12"/>
      <c r="B388" s="205"/>
      <c r="C388" s="206"/>
      <c r="D388" s="207" t="s">
        <v>76</v>
      </c>
      <c r="E388" s="208" t="s">
        <v>600</v>
      </c>
      <c r="F388" s="208" t="s">
        <v>601</v>
      </c>
      <c r="G388" s="206"/>
      <c r="H388" s="206"/>
      <c r="I388" s="209"/>
      <c r="J388" s="210">
        <f>BK388</f>
        <v>0</v>
      </c>
      <c r="K388" s="206"/>
      <c r="L388" s="211"/>
      <c r="M388" s="212"/>
      <c r="N388" s="213"/>
      <c r="O388" s="213"/>
      <c r="P388" s="214">
        <f>SUM(P389:P441)</f>
        <v>0</v>
      </c>
      <c r="Q388" s="213"/>
      <c r="R388" s="214">
        <f>SUM(R389:R441)</f>
        <v>0</v>
      </c>
      <c r="S388" s="213"/>
      <c r="T388" s="215">
        <f>SUM(T389:T441)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16" t="s">
        <v>253</v>
      </c>
      <c r="AT388" s="217" t="s">
        <v>76</v>
      </c>
      <c r="AU388" s="217" t="s">
        <v>77</v>
      </c>
      <c r="AY388" s="216" t="s">
        <v>245</v>
      </c>
      <c r="BK388" s="218">
        <f>SUM(BK389:BK441)</f>
        <v>0</v>
      </c>
    </row>
    <row r="389" s="2" customFormat="1" ht="24.15" customHeight="1">
      <c r="A389" s="40"/>
      <c r="B389" s="41"/>
      <c r="C389" s="221" t="s">
        <v>700</v>
      </c>
      <c r="D389" s="221" t="s">
        <v>248</v>
      </c>
      <c r="E389" s="222" t="s">
        <v>659</v>
      </c>
      <c r="F389" s="223" t="s">
        <v>660</v>
      </c>
      <c r="G389" s="224" t="s">
        <v>545</v>
      </c>
      <c r="H389" s="225">
        <v>9253.0779999999995</v>
      </c>
      <c r="I389" s="226"/>
      <c r="J389" s="227">
        <f>ROUND(I389*H389,2)</f>
        <v>0</v>
      </c>
      <c r="K389" s="223" t="s">
        <v>252</v>
      </c>
      <c r="L389" s="46"/>
      <c r="M389" s="228" t="s">
        <v>1</v>
      </c>
      <c r="N389" s="229" t="s">
        <v>42</v>
      </c>
      <c r="O389" s="93"/>
      <c r="P389" s="230">
        <f>O389*H389</f>
        <v>0</v>
      </c>
      <c r="Q389" s="230">
        <v>0</v>
      </c>
      <c r="R389" s="230">
        <f>Q389*H389</f>
        <v>0</v>
      </c>
      <c r="S389" s="230">
        <v>0</v>
      </c>
      <c r="T389" s="231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32" t="s">
        <v>594</v>
      </c>
      <c r="AT389" s="232" t="s">
        <v>248</v>
      </c>
      <c r="AU389" s="232" t="s">
        <v>85</v>
      </c>
      <c r="AY389" s="19" t="s">
        <v>245</v>
      </c>
      <c r="BE389" s="233">
        <f>IF(N389="základní",J389,0)</f>
        <v>0</v>
      </c>
      <c r="BF389" s="233">
        <f>IF(N389="snížená",J389,0)</f>
        <v>0</v>
      </c>
      <c r="BG389" s="233">
        <f>IF(N389="zákl. přenesená",J389,0)</f>
        <v>0</v>
      </c>
      <c r="BH389" s="233">
        <f>IF(N389="sníž. přenesená",J389,0)</f>
        <v>0</v>
      </c>
      <c r="BI389" s="233">
        <f>IF(N389="nulová",J389,0)</f>
        <v>0</v>
      </c>
      <c r="BJ389" s="19" t="s">
        <v>85</v>
      </c>
      <c r="BK389" s="233">
        <f>ROUND(I389*H389,2)</f>
        <v>0</v>
      </c>
      <c r="BL389" s="19" t="s">
        <v>594</v>
      </c>
      <c r="BM389" s="232" t="s">
        <v>2431</v>
      </c>
    </row>
    <row r="390" s="2" customFormat="1">
      <c r="A390" s="40"/>
      <c r="B390" s="41"/>
      <c r="C390" s="42"/>
      <c r="D390" s="234" t="s">
        <v>255</v>
      </c>
      <c r="E390" s="42"/>
      <c r="F390" s="235" t="s">
        <v>662</v>
      </c>
      <c r="G390" s="42"/>
      <c r="H390" s="42"/>
      <c r="I390" s="236"/>
      <c r="J390" s="42"/>
      <c r="K390" s="42"/>
      <c r="L390" s="46"/>
      <c r="M390" s="237"/>
      <c r="N390" s="238"/>
      <c r="O390" s="93"/>
      <c r="P390" s="93"/>
      <c r="Q390" s="93"/>
      <c r="R390" s="93"/>
      <c r="S390" s="93"/>
      <c r="T390" s="94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255</v>
      </c>
      <c r="AU390" s="19" t="s">
        <v>85</v>
      </c>
    </row>
    <row r="391" s="13" customFormat="1">
      <c r="A391" s="13"/>
      <c r="B391" s="239"/>
      <c r="C391" s="240"/>
      <c r="D391" s="234" t="s">
        <v>257</v>
      </c>
      <c r="E391" s="241" t="s">
        <v>1</v>
      </c>
      <c r="F391" s="242" t="s">
        <v>1389</v>
      </c>
      <c r="G391" s="240"/>
      <c r="H391" s="241" t="s">
        <v>1</v>
      </c>
      <c r="I391" s="243"/>
      <c r="J391" s="240"/>
      <c r="K391" s="240"/>
      <c r="L391" s="244"/>
      <c r="M391" s="245"/>
      <c r="N391" s="246"/>
      <c r="O391" s="246"/>
      <c r="P391" s="246"/>
      <c r="Q391" s="246"/>
      <c r="R391" s="246"/>
      <c r="S391" s="246"/>
      <c r="T391" s="247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8" t="s">
        <v>257</v>
      </c>
      <c r="AU391" s="248" t="s">
        <v>85</v>
      </c>
      <c r="AV391" s="13" t="s">
        <v>85</v>
      </c>
      <c r="AW391" s="13" t="s">
        <v>34</v>
      </c>
      <c r="AX391" s="13" t="s">
        <v>77</v>
      </c>
      <c r="AY391" s="248" t="s">
        <v>245</v>
      </c>
    </row>
    <row r="392" s="14" customFormat="1">
      <c r="A392" s="14"/>
      <c r="B392" s="249"/>
      <c r="C392" s="250"/>
      <c r="D392" s="234" t="s">
        <v>257</v>
      </c>
      <c r="E392" s="251" t="s">
        <v>1</v>
      </c>
      <c r="F392" s="252" t="s">
        <v>2432</v>
      </c>
      <c r="G392" s="250"/>
      <c r="H392" s="253">
        <v>306.55599999999998</v>
      </c>
      <c r="I392" s="254"/>
      <c r="J392" s="250"/>
      <c r="K392" s="250"/>
      <c r="L392" s="255"/>
      <c r="M392" s="256"/>
      <c r="N392" s="257"/>
      <c r="O392" s="257"/>
      <c r="P392" s="257"/>
      <c r="Q392" s="257"/>
      <c r="R392" s="257"/>
      <c r="S392" s="257"/>
      <c r="T392" s="258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9" t="s">
        <v>257</v>
      </c>
      <c r="AU392" s="259" t="s">
        <v>85</v>
      </c>
      <c r="AV392" s="14" t="s">
        <v>87</v>
      </c>
      <c r="AW392" s="14" t="s">
        <v>34</v>
      </c>
      <c r="AX392" s="14" t="s">
        <v>77</v>
      </c>
      <c r="AY392" s="259" t="s">
        <v>245</v>
      </c>
    </row>
    <row r="393" s="13" customFormat="1">
      <c r="A393" s="13"/>
      <c r="B393" s="239"/>
      <c r="C393" s="240"/>
      <c r="D393" s="234" t="s">
        <v>257</v>
      </c>
      <c r="E393" s="241" t="s">
        <v>1</v>
      </c>
      <c r="F393" s="242" t="s">
        <v>1387</v>
      </c>
      <c r="G393" s="240"/>
      <c r="H393" s="241" t="s">
        <v>1</v>
      </c>
      <c r="I393" s="243"/>
      <c r="J393" s="240"/>
      <c r="K393" s="240"/>
      <c r="L393" s="244"/>
      <c r="M393" s="245"/>
      <c r="N393" s="246"/>
      <c r="O393" s="246"/>
      <c r="P393" s="246"/>
      <c r="Q393" s="246"/>
      <c r="R393" s="246"/>
      <c r="S393" s="246"/>
      <c r="T393" s="247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8" t="s">
        <v>257</v>
      </c>
      <c r="AU393" s="248" t="s">
        <v>85</v>
      </c>
      <c r="AV393" s="13" t="s">
        <v>85</v>
      </c>
      <c r="AW393" s="13" t="s">
        <v>34</v>
      </c>
      <c r="AX393" s="13" t="s">
        <v>77</v>
      </c>
      <c r="AY393" s="248" t="s">
        <v>245</v>
      </c>
    </row>
    <row r="394" s="14" customFormat="1">
      <c r="A394" s="14"/>
      <c r="B394" s="249"/>
      <c r="C394" s="250"/>
      <c r="D394" s="234" t="s">
        <v>257</v>
      </c>
      <c r="E394" s="251" t="s">
        <v>1</v>
      </c>
      <c r="F394" s="252" t="s">
        <v>2433</v>
      </c>
      <c r="G394" s="250"/>
      <c r="H394" s="253">
        <v>668.56399999999996</v>
      </c>
      <c r="I394" s="254"/>
      <c r="J394" s="250"/>
      <c r="K394" s="250"/>
      <c r="L394" s="255"/>
      <c r="M394" s="256"/>
      <c r="N394" s="257"/>
      <c r="O394" s="257"/>
      <c r="P394" s="257"/>
      <c r="Q394" s="257"/>
      <c r="R394" s="257"/>
      <c r="S394" s="257"/>
      <c r="T394" s="25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9" t="s">
        <v>257</v>
      </c>
      <c r="AU394" s="259" t="s">
        <v>85</v>
      </c>
      <c r="AV394" s="14" t="s">
        <v>87</v>
      </c>
      <c r="AW394" s="14" t="s">
        <v>34</v>
      </c>
      <c r="AX394" s="14" t="s">
        <v>77</v>
      </c>
      <c r="AY394" s="259" t="s">
        <v>245</v>
      </c>
    </row>
    <row r="395" s="13" customFormat="1">
      <c r="A395" s="13"/>
      <c r="B395" s="239"/>
      <c r="C395" s="240"/>
      <c r="D395" s="234" t="s">
        <v>257</v>
      </c>
      <c r="E395" s="241" t="s">
        <v>1</v>
      </c>
      <c r="F395" s="242" t="s">
        <v>2109</v>
      </c>
      <c r="G395" s="240"/>
      <c r="H395" s="241" t="s">
        <v>1</v>
      </c>
      <c r="I395" s="243"/>
      <c r="J395" s="240"/>
      <c r="K395" s="240"/>
      <c r="L395" s="244"/>
      <c r="M395" s="245"/>
      <c r="N395" s="246"/>
      <c r="O395" s="246"/>
      <c r="P395" s="246"/>
      <c r="Q395" s="246"/>
      <c r="R395" s="246"/>
      <c r="S395" s="246"/>
      <c r="T395" s="247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8" t="s">
        <v>257</v>
      </c>
      <c r="AU395" s="248" t="s">
        <v>85</v>
      </c>
      <c r="AV395" s="13" t="s">
        <v>85</v>
      </c>
      <c r="AW395" s="13" t="s">
        <v>34</v>
      </c>
      <c r="AX395" s="13" t="s">
        <v>77</v>
      </c>
      <c r="AY395" s="248" t="s">
        <v>245</v>
      </c>
    </row>
    <row r="396" s="14" customFormat="1">
      <c r="A396" s="14"/>
      <c r="B396" s="249"/>
      <c r="C396" s="250"/>
      <c r="D396" s="234" t="s">
        <v>257</v>
      </c>
      <c r="E396" s="251" t="s">
        <v>1</v>
      </c>
      <c r="F396" s="252" t="s">
        <v>2434</v>
      </c>
      <c r="G396" s="250"/>
      <c r="H396" s="253">
        <v>8277.9580000000005</v>
      </c>
      <c r="I396" s="254"/>
      <c r="J396" s="250"/>
      <c r="K396" s="250"/>
      <c r="L396" s="255"/>
      <c r="M396" s="256"/>
      <c r="N396" s="257"/>
      <c r="O396" s="257"/>
      <c r="P396" s="257"/>
      <c r="Q396" s="257"/>
      <c r="R396" s="257"/>
      <c r="S396" s="257"/>
      <c r="T396" s="258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9" t="s">
        <v>257</v>
      </c>
      <c r="AU396" s="259" t="s">
        <v>85</v>
      </c>
      <c r="AV396" s="14" t="s">
        <v>87</v>
      </c>
      <c r="AW396" s="14" t="s">
        <v>34</v>
      </c>
      <c r="AX396" s="14" t="s">
        <v>77</v>
      </c>
      <c r="AY396" s="259" t="s">
        <v>245</v>
      </c>
    </row>
    <row r="397" s="15" customFormat="1">
      <c r="A397" s="15"/>
      <c r="B397" s="260"/>
      <c r="C397" s="261"/>
      <c r="D397" s="234" t="s">
        <v>257</v>
      </c>
      <c r="E397" s="262" t="s">
        <v>1</v>
      </c>
      <c r="F397" s="263" t="s">
        <v>266</v>
      </c>
      <c r="G397" s="261"/>
      <c r="H397" s="264">
        <v>9253.0779999999995</v>
      </c>
      <c r="I397" s="265"/>
      <c r="J397" s="261"/>
      <c r="K397" s="261"/>
      <c r="L397" s="266"/>
      <c r="M397" s="267"/>
      <c r="N397" s="268"/>
      <c r="O397" s="268"/>
      <c r="P397" s="268"/>
      <c r="Q397" s="268"/>
      <c r="R397" s="268"/>
      <c r="S397" s="268"/>
      <c r="T397" s="269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T397" s="270" t="s">
        <v>257</v>
      </c>
      <c r="AU397" s="270" t="s">
        <v>85</v>
      </c>
      <c r="AV397" s="15" t="s">
        <v>253</v>
      </c>
      <c r="AW397" s="15" t="s">
        <v>34</v>
      </c>
      <c r="AX397" s="15" t="s">
        <v>85</v>
      </c>
      <c r="AY397" s="270" t="s">
        <v>245</v>
      </c>
    </row>
    <row r="398" s="2" customFormat="1" ht="24.15" customHeight="1">
      <c r="A398" s="40"/>
      <c r="B398" s="41"/>
      <c r="C398" s="221" t="s">
        <v>706</v>
      </c>
      <c r="D398" s="221" t="s">
        <v>248</v>
      </c>
      <c r="E398" s="222" t="s">
        <v>667</v>
      </c>
      <c r="F398" s="223" t="s">
        <v>668</v>
      </c>
      <c r="G398" s="224" t="s">
        <v>545</v>
      </c>
      <c r="H398" s="225">
        <v>19628.624</v>
      </c>
      <c r="I398" s="226"/>
      <c r="J398" s="227">
        <f>ROUND(I398*H398,2)</f>
        <v>0</v>
      </c>
      <c r="K398" s="223" t="s">
        <v>252</v>
      </c>
      <c r="L398" s="46"/>
      <c r="M398" s="228" t="s">
        <v>1</v>
      </c>
      <c r="N398" s="229" t="s">
        <v>42</v>
      </c>
      <c r="O398" s="93"/>
      <c r="P398" s="230">
        <f>O398*H398</f>
        <v>0</v>
      </c>
      <c r="Q398" s="230">
        <v>0</v>
      </c>
      <c r="R398" s="230">
        <f>Q398*H398</f>
        <v>0</v>
      </c>
      <c r="S398" s="230">
        <v>0</v>
      </c>
      <c r="T398" s="231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32" t="s">
        <v>594</v>
      </c>
      <c r="AT398" s="232" t="s">
        <v>248</v>
      </c>
      <c r="AU398" s="232" t="s">
        <v>85</v>
      </c>
      <c r="AY398" s="19" t="s">
        <v>245</v>
      </c>
      <c r="BE398" s="233">
        <f>IF(N398="základní",J398,0)</f>
        <v>0</v>
      </c>
      <c r="BF398" s="233">
        <f>IF(N398="snížená",J398,0)</f>
        <v>0</v>
      </c>
      <c r="BG398" s="233">
        <f>IF(N398="zákl. přenesená",J398,0)</f>
        <v>0</v>
      </c>
      <c r="BH398" s="233">
        <f>IF(N398="sníž. přenesená",J398,0)</f>
        <v>0</v>
      </c>
      <c r="BI398" s="233">
        <f>IF(N398="nulová",J398,0)</f>
        <v>0</v>
      </c>
      <c r="BJ398" s="19" t="s">
        <v>85</v>
      </c>
      <c r="BK398" s="233">
        <f>ROUND(I398*H398,2)</f>
        <v>0</v>
      </c>
      <c r="BL398" s="19" t="s">
        <v>594</v>
      </c>
      <c r="BM398" s="232" t="s">
        <v>2435</v>
      </c>
    </row>
    <row r="399" s="2" customFormat="1">
      <c r="A399" s="40"/>
      <c r="B399" s="41"/>
      <c r="C399" s="42"/>
      <c r="D399" s="234" t="s">
        <v>255</v>
      </c>
      <c r="E399" s="42"/>
      <c r="F399" s="235" t="s">
        <v>670</v>
      </c>
      <c r="G399" s="42"/>
      <c r="H399" s="42"/>
      <c r="I399" s="236"/>
      <c r="J399" s="42"/>
      <c r="K399" s="42"/>
      <c r="L399" s="46"/>
      <c r="M399" s="237"/>
      <c r="N399" s="238"/>
      <c r="O399" s="93"/>
      <c r="P399" s="93"/>
      <c r="Q399" s="93"/>
      <c r="R399" s="93"/>
      <c r="S399" s="93"/>
      <c r="T399" s="94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255</v>
      </c>
      <c r="AU399" s="19" t="s">
        <v>85</v>
      </c>
    </row>
    <row r="400" s="13" customFormat="1">
      <c r="A400" s="13"/>
      <c r="B400" s="239"/>
      <c r="C400" s="240"/>
      <c r="D400" s="234" t="s">
        <v>257</v>
      </c>
      <c r="E400" s="241" t="s">
        <v>1</v>
      </c>
      <c r="F400" s="242" t="s">
        <v>1394</v>
      </c>
      <c r="G400" s="240"/>
      <c r="H400" s="241" t="s">
        <v>1</v>
      </c>
      <c r="I400" s="243"/>
      <c r="J400" s="240"/>
      <c r="K400" s="240"/>
      <c r="L400" s="244"/>
      <c r="M400" s="245"/>
      <c r="N400" s="246"/>
      <c r="O400" s="246"/>
      <c r="P400" s="246"/>
      <c r="Q400" s="246"/>
      <c r="R400" s="246"/>
      <c r="S400" s="246"/>
      <c r="T400" s="247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8" t="s">
        <v>257</v>
      </c>
      <c r="AU400" s="248" t="s">
        <v>85</v>
      </c>
      <c r="AV400" s="13" t="s">
        <v>85</v>
      </c>
      <c r="AW400" s="13" t="s">
        <v>34</v>
      </c>
      <c r="AX400" s="13" t="s">
        <v>77</v>
      </c>
      <c r="AY400" s="248" t="s">
        <v>245</v>
      </c>
    </row>
    <row r="401" s="14" customFormat="1">
      <c r="A401" s="14"/>
      <c r="B401" s="249"/>
      <c r="C401" s="250"/>
      <c r="D401" s="234" t="s">
        <v>257</v>
      </c>
      <c r="E401" s="251" t="s">
        <v>1</v>
      </c>
      <c r="F401" s="252" t="s">
        <v>2436</v>
      </c>
      <c r="G401" s="250"/>
      <c r="H401" s="253">
        <v>1532.78</v>
      </c>
      <c r="I401" s="254"/>
      <c r="J401" s="250"/>
      <c r="K401" s="250"/>
      <c r="L401" s="255"/>
      <c r="M401" s="256"/>
      <c r="N401" s="257"/>
      <c r="O401" s="257"/>
      <c r="P401" s="257"/>
      <c r="Q401" s="257"/>
      <c r="R401" s="257"/>
      <c r="S401" s="257"/>
      <c r="T401" s="258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9" t="s">
        <v>257</v>
      </c>
      <c r="AU401" s="259" t="s">
        <v>85</v>
      </c>
      <c r="AV401" s="14" t="s">
        <v>87</v>
      </c>
      <c r="AW401" s="14" t="s">
        <v>34</v>
      </c>
      <c r="AX401" s="14" t="s">
        <v>77</v>
      </c>
      <c r="AY401" s="259" t="s">
        <v>245</v>
      </c>
    </row>
    <row r="402" s="13" customFormat="1">
      <c r="A402" s="13"/>
      <c r="B402" s="239"/>
      <c r="C402" s="240"/>
      <c r="D402" s="234" t="s">
        <v>257</v>
      </c>
      <c r="E402" s="241" t="s">
        <v>1</v>
      </c>
      <c r="F402" s="242" t="s">
        <v>1392</v>
      </c>
      <c r="G402" s="240"/>
      <c r="H402" s="241" t="s">
        <v>1</v>
      </c>
      <c r="I402" s="243"/>
      <c r="J402" s="240"/>
      <c r="K402" s="240"/>
      <c r="L402" s="244"/>
      <c r="M402" s="245"/>
      <c r="N402" s="246"/>
      <c r="O402" s="246"/>
      <c r="P402" s="246"/>
      <c r="Q402" s="246"/>
      <c r="R402" s="246"/>
      <c r="S402" s="246"/>
      <c r="T402" s="247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8" t="s">
        <v>257</v>
      </c>
      <c r="AU402" s="248" t="s">
        <v>85</v>
      </c>
      <c r="AV402" s="13" t="s">
        <v>85</v>
      </c>
      <c r="AW402" s="13" t="s">
        <v>34</v>
      </c>
      <c r="AX402" s="13" t="s">
        <v>77</v>
      </c>
      <c r="AY402" s="248" t="s">
        <v>245</v>
      </c>
    </row>
    <row r="403" s="14" customFormat="1">
      <c r="A403" s="14"/>
      <c r="B403" s="249"/>
      <c r="C403" s="250"/>
      <c r="D403" s="234" t="s">
        <v>257</v>
      </c>
      <c r="E403" s="251" t="s">
        <v>1</v>
      </c>
      <c r="F403" s="252" t="s">
        <v>2437</v>
      </c>
      <c r="G403" s="250"/>
      <c r="H403" s="253">
        <v>668.56399999999996</v>
      </c>
      <c r="I403" s="254"/>
      <c r="J403" s="250"/>
      <c r="K403" s="250"/>
      <c r="L403" s="255"/>
      <c r="M403" s="256"/>
      <c r="N403" s="257"/>
      <c r="O403" s="257"/>
      <c r="P403" s="257"/>
      <c r="Q403" s="257"/>
      <c r="R403" s="257"/>
      <c r="S403" s="257"/>
      <c r="T403" s="258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9" t="s">
        <v>257</v>
      </c>
      <c r="AU403" s="259" t="s">
        <v>85</v>
      </c>
      <c r="AV403" s="14" t="s">
        <v>87</v>
      </c>
      <c r="AW403" s="14" t="s">
        <v>34</v>
      </c>
      <c r="AX403" s="14" t="s">
        <v>77</v>
      </c>
      <c r="AY403" s="259" t="s">
        <v>245</v>
      </c>
    </row>
    <row r="404" s="13" customFormat="1">
      <c r="A404" s="13"/>
      <c r="B404" s="239"/>
      <c r="C404" s="240"/>
      <c r="D404" s="234" t="s">
        <v>257</v>
      </c>
      <c r="E404" s="241" t="s">
        <v>1</v>
      </c>
      <c r="F404" s="242" t="s">
        <v>2438</v>
      </c>
      <c r="G404" s="240"/>
      <c r="H404" s="241" t="s">
        <v>1</v>
      </c>
      <c r="I404" s="243"/>
      <c r="J404" s="240"/>
      <c r="K404" s="240"/>
      <c r="L404" s="244"/>
      <c r="M404" s="245"/>
      <c r="N404" s="246"/>
      <c r="O404" s="246"/>
      <c r="P404" s="246"/>
      <c r="Q404" s="246"/>
      <c r="R404" s="246"/>
      <c r="S404" s="246"/>
      <c r="T404" s="247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8" t="s">
        <v>257</v>
      </c>
      <c r="AU404" s="248" t="s">
        <v>85</v>
      </c>
      <c r="AV404" s="13" t="s">
        <v>85</v>
      </c>
      <c r="AW404" s="13" t="s">
        <v>34</v>
      </c>
      <c r="AX404" s="13" t="s">
        <v>77</v>
      </c>
      <c r="AY404" s="248" t="s">
        <v>245</v>
      </c>
    </row>
    <row r="405" s="14" customFormat="1">
      <c r="A405" s="14"/>
      <c r="B405" s="249"/>
      <c r="C405" s="250"/>
      <c r="D405" s="234" t="s">
        <v>257</v>
      </c>
      <c r="E405" s="251" t="s">
        <v>1</v>
      </c>
      <c r="F405" s="252" t="s">
        <v>1976</v>
      </c>
      <c r="G405" s="250"/>
      <c r="H405" s="253">
        <v>17427.279999999999</v>
      </c>
      <c r="I405" s="254"/>
      <c r="J405" s="250"/>
      <c r="K405" s="250"/>
      <c r="L405" s="255"/>
      <c r="M405" s="256"/>
      <c r="N405" s="257"/>
      <c r="O405" s="257"/>
      <c r="P405" s="257"/>
      <c r="Q405" s="257"/>
      <c r="R405" s="257"/>
      <c r="S405" s="257"/>
      <c r="T405" s="258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9" t="s">
        <v>257</v>
      </c>
      <c r="AU405" s="259" t="s">
        <v>85</v>
      </c>
      <c r="AV405" s="14" t="s">
        <v>87</v>
      </c>
      <c r="AW405" s="14" t="s">
        <v>34</v>
      </c>
      <c r="AX405" s="14" t="s">
        <v>77</v>
      </c>
      <c r="AY405" s="259" t="s">
        <v>245</v>
      </c>
    </row>
    <row r="406" s="15" customFormat="1">
      <c r="A406" s="15"/>
      <c r="B406" s="260"/>
      <c r="C406" s="261"/>
      <c r="D406" s="234" t="s">
        <v>257</v>
      </c>
      <c r="E406" s="262" t="s">
        <v>1</v>
      </c>
      <c r="F406" s="263" t="s">
        <v>266</v>
      </c>
      <c r="G406" s="261"/>
      <c r="H406" s="264">
        <v>19628.624</v>
      </c>
      <c r="I406" s="265"/>
      <c r="J406" s="261"/>
      <c r="K406" s="261"/>
      <c r="L406" s="266"/>
      <c r="M406" s="267"/>
      <c r="N406" s="268"/>
      <c r="O406" s="268"/>
      <c r="P406" s="268"/>
      <c r="Q406" s="268"/>
      <c r="R406" s="268"/>
      <c r="S406" s="268"/>
      <c r="T406" s="269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70" t="s">
        <v>257</v>
      </c>
      <c r="AU406" s="270" t="s">
        <v>85</v>
      </c>
      <c r="AV406" s="15" t="s">
        <v>253</v>
      </c>
      <c r="AW406" s="15" t="s">
        <v>34</v>
      </c>
      <c r="AX406" s="15" t="s">
        <v>85</v>
      </c>
      <c r="AY406" s="270" t="s">
        <v>245</v>
      </c>
    </row>
    <row r="407" s="2" customFormat="1" ht="24.15" customHeight="1">
      <c r="A407" s="40"/>
      <c r="B407" s="41"/>
      <c r="C407" s="221" t="s">
        <v>712</v>
      </c>
      <c r="D407" s="221" t="s">
        <v>248</v>
      </c>
      <c r="E407" s="222" t="s">
        <v>676</v>
      </c>
      <c r="F407" s="223" t="s">
        <v>677</v>
      </c>
      <c r="G407" s="224" t="s">
        <v>545</v>
      </c>
      <c r="H407" s="225">
        <v>500.88900000000001</v>
      </c>
      <c r="I407" s="226"/>
      <c r="J407" s="227">
        <f>ROUND(I407*H407,2)</f>
        <v>0</v>
      </c>
      <c r="K407" s="223" t="s">
        <v>252</v>
      </c>
      <c r="L407" s="46"/>
      <c r="M407" s="228" t="s">
        <v>1</v>
      </c>
      <c r="N407" s="229" t="s">
        <v>42</v>
      </c>
      <c r="O407" s="93"/>
      <c r="P407" s="230">
        <f>O407*H407</f>
        <v>0</v>
      </c>
      <c r="Q407" s="230">
        <v>0</v>
      </c>
      <c r="R407" s="230">
        <f>Q407*H407</f>
        <v>0</v>
      </c>
      <c r="S407" s="230">
        <v>0</v>
      </c>
      <c r="T407" s="231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32" t="s">
        <v>594</v>
      </c>
      <c r="AT407" s="232" t="s">
        <v>248</v>
      </c>
      <c r="AU407" s="232" t="s">
        <v>85</v>
      </c>
      <c r="AY407" s="19" t="s">
        <v>245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9" t="s">
        <v>85</v>
      </c>
      <c r="BK407" s="233">
        <f>ROUND(I407*H407,2)</f>
        <v>0</v>
      </c>
      <c r="BL407" s="19" t="s">
        <v>594</v>
      </c>
      <c r="BM407" s="232" t="s">
        <v>2439</v>
      </c>
    </row>
    <row r="408" s="2" customFormat="1">
      <c r="A408" s="40"/>
      <c r="B408" s="41"/>
      <c r="C408" s="42"/>
      <c r="D408" s="234" t="s">
        <v>255</v>
      </c>
      <c r="E408" s="42"/>
      <c r="F408" s="235" t="s">
        <v>679</v>
      </c>
      <c r="G408" s="42"/>
      <c r="H408" s="42"/>
      <c r="I408" s="236"/>
      <c r="J408" s="42"/>
      <c r="K408" s="42"/>
      <c r="L408" s="46"/>
      <c r="M408" s="237"/>
      <c r="N408" s="238"/>
      <c r="O408" s="93"/>
      <c r="P408" s="93"/>
      <c r="Q408" s="93"/>
      <c r="R408" s="93"/>
      <c r="S408" s="93"/>
      <c r="T408" s="94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9" t="s">
        <v>255</v>
      </c>
      <c r="AU408" s="19" t="s">
        <v>85</v>
      </c>
    </row>
    <row r="409" s="13" customFormat="1">
      <c r="A409" s="13"/>
      <c r="B409" s="239"/>
      <c r="C409" s="240"/>
      <c r="D409" s="234" t="s">
        <v>257</v>
      </c>
      <c r="E409" s="241" t="s">
        <v>1</v>
      </c>
      <c r="F409" s="242" t="s">
        <v>2440</v>
      </c>
      <c r="G409" s="240"/>
      <c r="H409" s="241" t="s">
        <v>1</v>
      </c>
      <c r="I409" s="243"/>
      <c r="J409" s="240"/>
      <c r="K409" s="240"/>
      <c r="L409" s="244"/>
      <c r="M409" s="245"/>
      <c r="N409" s="246"/>
      <c r="O409" s="246"/>
      <c r="P409" s="246"/>
      <c r="Q409" s="246"/>
      <c r="R409" s="246"/>
      <c r="S409" s="246"/>
      <c r="T409" s="247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8" t="s">
        <v>257</v>
      </c>
      <c r="AU409" s="248" t="s">
        <v>85</v>
      </c>
      <c r="AV409" s="13" t="s">
        <v>85</v>
      </c>
      <c r="AW409" s="13" t="s">
        <v>34</v>
      </c>
      <c r="AX409" s="13" t="s">
        <v>77</v>
      </c>
      <c r="AY409" s="248" t="s">
        <v>245</v>
      </c>
    </row>
    <row r="410" s="14" customFormat="1">
      <c r="A410" s="14"/>
      <c r="B410" s="249"/>
      <c r="C410" s="250"/>
      <c r="D410" s="234" t="s">
        <v>257</v>
      </c>
      <c r="E410" s="251" t="s">
        <v>1</v>
      </c>
      <c r="F410" s="252" t="s">
        <v>2441</v>
      </c>
      <c r="G410" s="250"/>
      <c r="H410" s="253">
        <v>329.36500000000001</v>
      </c>
      <c r="I410" s="254"/>
      <c r="J410" s="250"/>
      <c r="K410" s="250"/>
      <c r="L410" s="255"/>
      <c r="M410" s="256"/>
      <c r="N410" s="257"/>
      <c r="O410" s="257"/>
      <c r="P410" s="257"/>
      <c r="Q410" s="257"/>
      <c r="R410" s="257"/>
      <c r="S410" s="257"/>
      <c r="T410" s="25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9" t="s">
        <v>257</v>
      </c>
      <c r="AU410" s="259" t="s">
        <v>85</v>
      </c>
      <c r="AV410" s="14" t="s">
        <v>87</v>
      </c>
      <c r="AW410" s="14" t="s">
        <v>34</v>
      </c>
      <c r="AX410" s="14" t="s">
        <v>77</v>
      </c>
      <c r="AY410" s="259" t="s">
        <v>245</v>
      </c>
    </row>
    <row r="411" s="13" customFormat="1">
      <c r="A411" s="13"/>
      <c r="B411" s="239"/>
      <c r="C411" s="240"/>
      <c r="D411" s="234" t="s">
        <v>257</v>
      </c>
      <c r="E411" s="241" t="s">
        <v>1</v>
      </c>
      <c r="F411" s="242" t="s">
        <v>2442</v>
      </c>
      <c r="G411" s="240"/>
      <c r="H411" s="241" t="s">
        <v>1</v>
      </c>
      <c r="I411" s="243"/>
      <c r="J411" s="240"/>
      <c r="K411" s="240"/>
      <c r="L411" s="244"/>
      <c r="M411" s="245"/>
      <c r="N411" s="246"/>
      <c r="O411" s="246"/>
      <c r="P411" s="246"/>
      <c r="Q411" s="246"/>
      <c r="R411" s="246"/>
      <c r="S411" s="246"/>
      <c r="T411" s="247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8" t="s">
        <v>257</v>
      </c>
      <c r="AU411" s="248" t="s">
        <v>85</v>
      </c>
      <c r="AV411" s="13" t="s">
        <v>85</v>
      </c>
      <c r="AW411" s="13" t="s">
        <v>34</v>
      </c>
      <c r="AX411" s="13" t="s">
        <v>77</v>
      </c>
      <c r="AY411" s="248" t="s">
        <v>245</v>
      </c>
    </row>
    <row r="412" s="14" customFormat="1">
      <c r="A412" s="14"/>
      <c r="B412" s="249"/>
      <c r="C412" s="250"/>
      <c r="D412" s="234" t="s">
        <v>257</v>
      </c>
      <c r="E412" s="251" t="s">
        <v>1</v>
      </c>
      <c r="F412" s="252" t="s">
        <v>2443</v>
      </c>
      <c r="G412" s="250"/>
      <c r="H412" s="253">
        <v>153.57400000000001</v>
      </c>
      <c r="I412" s="254"/>
      <c r="J412" s="250"/>
      <c r="K412" s="250"/>
      <c r="L412" s="255"/>
      <c r="M412" s="256"/>
      <c r="N412" s="257"/>
      <c r="O412" s="257"/>
      <c r="P412" s="257"/>
      <c r="Q412" s="257"/>
      <c r="R412" s="257"/>
      <c r="S412" s="257"/>
      <c r="T412" s="258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9" t="s">
        <v>257</v>
      </c>
      <c r="AU412" s="259" t="s">
        <v>85</v>
      </c>
      <c r="AV412" s="14" t="s">
        <v>87</v>
      </c>
      <c r="AW412" s="14" t="s">
        <v>34</v>
      </c>
      <c r="AX412" s="14" t="s">
        <v>77</v>
      </c>
      <c r="AY412" s="259" t="s">
        <v>245</v>
      </c>
    </row>
    <row r="413" s="13" customFormat="1">
      <c r="A413" s="13"/>
      <c r="B413" s="239"/>
      <c r="C413" s="240"/>
      <c r="D413" s="234" t="s">
        <v>257</v>
      </c>
      <c r="E413" s="241" t="s">
        <v>1</v>
      </c>
      <c r="F413" s="242" t="s">
        <v>2444</v>
      </c>
      <c r="G413" s="240"/>
      <c r="H413" s="241" t="s">
        <v>1</v>
      </c>
      <c r="I413" s="243"/>
      <c r="J413" s="240"/>
      <c r="K413" s="240"/>
      <c r="L413" s="244"/>
      <c r="M413" s="245"/>
      <c r="N413" s="246"/>
      <c r="O413" s="246"/>
      <c r="P413" s="246"/>
      <c r="Q413" s="246"/>
      <c r="R413" s="246"/>
      <c r="S413" s="246"/>
      <c r="T413" s="247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8" t="s">
        <v>257</v>
      </c>
      <c r="AU413" s="248" t="s">
        <v>85</v>
      </c>
      <c r="AV413" s="13" t="s">
        <v>85</v>
      </c>
      <c r="AW413" s="13" t="s">
        <v>34</v>
      </c>
      <c r="AX413" s="13" t="s">
        <v>77</v>
      </c>
      <c r="AY413" s="248" t="s">
        <v>245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2445</v>
      </c>
      <c r="G414" s="250"/>
      <c r="H414" s="253">
        <v>7.9500000000000002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85</v>
      </c>
      <c r="AV414" s="14" t="s">
        <v>87</v>
      </c>
      <c r="AW414" s="14" t="s">
        <v>34</v>
      </c>
      <c r="AX414" s="14" t="s">
        <v>77</v>
      </c>
      <c r="AY414" s="259" t="s">
        <v>245</v>
      </c>
    </row>
    <row r="415" s="13" customFormat="1">
      <c r="A415" s="13"/>
      <c r="B415" s="239"/>
      <c r="C415" s="240"/>
      <c r="D415" s="234" t="s">
        <v>257</v>
      </c>
      <c r="E415" s="241" t="s">
        <v>1</v>
      </c>
      <c r="F415" s="242" t="s">
        <v>2446</v>
      </c>
      <c r="G415" s="240"/>
      <c r="H415" s="241" t="s">
        <v>1</v>
      </c>
      <c r="I415" s="243"/>
      <c r="J415" s="240"/>
      <c r="K415" s="240"/>
      <c r="L415" s="244"/>
      <c r="M415" s="245"/>
      <c r="N415" s="246"/>
      <c r="O415" s="246"/>
      <c r="P415" s="246"/>
      <c r="Q415" s="246"/>
      <c r="R415" s="246"/>
      <c r="S415" s="246"/>
      <c r="T415" s="247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8" t="s">
        <v>257</v>
      </c>
      <c r="AU415" s="248" t="s">
        <v>85</v>
      </c>
      <c r="AV415" s="13" t="s">
        <v>85</v>
      </c>
      <c r="AW415" s="13" t="s">
        <v>34</v>
      </c>
      <c r="AX415" s="13" t="s">
        <v>77</v>
      </c>
      <c r="AY415" s="248" t="s">
        <v>245</v>
      </c>
    </row>
    <row r="416" s="14" customFormat="1">
      <c r="A416" s="14"/>
      <c r="B416" s="249"/>
      <c r="C416" s="250"/>
      <c r="D416" s="234" t="s">
        <v>257</v>
      </c>
      <c r="E416" s="251" t="s">
        <v>1</v>
      </c>
      <c r="F416" s="252" t="s">
        <v>341</v>
      </c>
      <c r="G416" s="250"/>
      <c r="H416" s="253">
        <v>10</v>
      </c>
      <c r="I416" s="254"/>
      <c r="J416" s="250"/>
      <c r="K416" s="250"/>
      <c r="L416" s="255"/>
      <c r="M416" s="256"/>
      <c r="N416" s="257"/>
      <c r="O416" s="257"/>
      <c r="P416" s="257"/>
      <c r="Q416" s="257"/>
      <c r="R416" s="257"/>
      <c r="S416" s="257"/>
      <c r="T416" s="258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9" t="s">
        <v>257</v>
      </c>
      <c r="AU416" s="259" t="s">
        <v>85</v>
      </c>
      <c r="AV416" s="14" t="s">
        <v>87</v>
      </c>
      <c r="AW416" s="14" t="s">
        <v>34</v>
      </c>
      <c r="AX416" s="14" t="s">
        <v>77</v>
      </c>
      <c r="AY416" s="259" t="s">
        <v>245</v>
      </c>
    </row>
    <row r="417" s="15" customFormat="1">
      <c r="A417" s="15"/>
      <c r="B417" s="260"/>
      <c r="C417" s="261"/>
      <c r="D417" s="234" t="s">
        <v>257</v>
      </c>
      <c r="E417" s="262" t="s">
        <v>1</v>
      </c>
      <c r="F417" s="263" t="s">
        <v>266</v>
      </c>
      <c r="G417" s="261"/>
      <c r="H417" s="264">
        <v>500.88900000000001</v>
      </c>
      <c r="I417" s="265"/>
      <c r="J417" s="261"/>
      <c r="K417" s="261"/>
      <c r="L417" s="266"/>
      <c r="M417" s="267"/>
      <c r="N417" s="268"/>
      <c r="O417" s="268"/>
      <c r="P417" s="268"/>
      <c r="Q417" s="268"/>
      <c r="R417" s="268"/>
      <c r="S417" s="268"/>
      <c r="T417" s="269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70" t="s">
        <v>257</v>
      </c>
      <c r="AU417" s="270" t="s">
        <v>85</v>
      </c>
      <c r="AV417" s="15" t="s">
        <v>253</v>
      </c>
      <c r="AW417" s="15" t="s">
        <v>34</v>
      </c>
      <c r="AX417" s="15" t="s">
        <v>85</v>
      </c>
      <c r="AY417" s="270" t="s">
        <v>245</v>
      </c>
    </row>
    <row r="418" s="2" customFormat="1" ht="33" customHeight="1">
      <c r="A418" s="40"/>
      <c r="B418" s="41"/>
      <c r="C418" s="221" t="s">
        <v>717</v>
      </c>
      <c r="D418" s="221" t="s">
        <v>248</v>
      </c>
      <c r="E418" s="222" t="s">
        <v>691</v>
      </c>
      <c r="F418" s="223" t="s">
        <v>692</v>
      </c>
      <c r="G418" s="224" t="s">
        <v>545</v>
      </c>
      <c r="H418" s="225">
        <v>3781.7379999999998</v>
      </c>
      <c r="I418" s="226"/>
      <c r="J418" s="227">
        <f>ROUND(I418*H418,2)</f>
        <v>0</v>
      </c>
      <c r="K418" s="223" t="s">
        <v>252</v>
      </c>
      <c r="L418" s="46"/>
      <c r="M418" s="228" t="s">
        <v>1</v>
      </c>
      <c r="N418" s="229" t="s">
        <v>42</v>
      </c>
      <c r="O418" s="93"/>
      <c r="P418" s="230">
        <f>O418*H418</f>
        <v>0</v>
      </c>
      <c r="Q418" s="230">
        <v>0</v>
      </c>
      <c r="R418" s="230">
        <f>Q418*H418</f>
        <v>0</v>
      </c>
      <c r="S418" s="230">
        <v>0</v>
      </c>
      <c r="T418" s="231">
        <f>S418*H418</f>
        <v>0</v>
      </c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R418" s="232" t="s">
        <v>594</v>
      </c>
      <c r="AT418" s="232" t="s">
        <v>248</v>
      </c>
      <c r="AU418" s="232" t="s">
        <v>85</v>
      </c>
      <c r="AY418" s="19" t="s">
        <v>245</v>
      </c>
      <c r="BE418" s="233">
        <f>IF(N418="základní",J418,0)</f>
        <v>0</v>
      </c>
      <c r="BF418" s="233">
        <f>IF(N418="snížená",J418,0)</f>
        <v>0</v>
      </c>
      <c r="BG418" s="233">
        <f>IF(N418="zákl. přenesená",J418,0)</f>
        <v>0</v>
      </c>
      <c r="BH418" s="233">
        <f>IF(N418="sníž. přenesená",J418,0)</f>
        <v>0</v>
      </c>
      <c r="BI418" s="233">
        <f>IF(N418="nulová",J418,0)</f>
        <v>0</v>
      </c>
      <c r="BJ418" s="19" t="s">
        <v>85</v>
      </c>
      <c r="BK418" s="233">
        <f>ROUND(I418*H418,2)</f>
        <v>0</v>
      </c>
      <c r="BL418" s="19" t="s">
        <v>594</v>
      </c>
      <c r="BM418" s="232" t="s">
        <v>2447</v>
      </c>
    </row>
    <row r="419" s="2" customFormat="1">
      <c r="A419" s="40"/>
      <c r="B419" s="41"/>
      <c r="C419" s="42"/>
      <c r="D419" s="234" t="s">
        <v>255</v>
      </c>
      <c r="E419" s="42"/>
      <c r="F419" s="235" t="s">
        <v>694</v>
      </c>
      <c r="G419" s="42"/>
      <c r="H419" s="42"/>
      <c r="I419" s="236"/>
      <c r="J419" s="42"/>
      <c r="K419" s="42"/>
      <c r="L419" s="46"/>
      <c r="M419" s="237"/>
      <c r="N419" s="238"/>
      <c r="O419" s="93"/>
      <c r="P419" s="93"/>
      <c r="Q419" s="93"/>
      <c r="R419" s="93"/>
      <c r="S419" s="93"/>
      <c r="T419" s="94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T419" s="19" t="s">
        <v>255</v>
      </c>
      <c r="AU419" s="19" t="s">
        <v>85</v>
      </c>
    </row>
    <row r="420" s="13" customFormat="1">
      <c r="A420" s="13"/>
      <c r="B420" s="239"/>
      <c r="C420" s="240"/>
      <c r="D420" s="234" t="s">
        <v>257</v>
      </c>
      <c r="E420" s="241" t="s">
        <v>1</v>
      </c>
      <c r="F420" s="242" t="s">
        <v>2448</v>
      </c>
      <c r="G420" s="240"/>
      <c r="H420" s="241" t="s">
        <v>1</v>
      </c>
      <c r="I420" s="243"/>
      <c r="J420" s="240"/>
      <c r="K420" s="240"/>
      <c r="L420" s="244"/>
      <c r="M420" s="245"/>
      <c r="N420" s="246"/>
      <c r="O420" s="246"/>
      <c r="P420" s="246"/>
      <c r="Q420" s="246"/>
      <c r="R420" s="246"/>
      <c r="S420" s="246"/>
      <c r="T420" s="247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8" t="s">
        <v>257</v>
      </c>
      <c r="AU420" s="248" t="s">
        <v>85</v>
      </c>
      <c r="AV420" s="13" t="s">
        <v>85</v>
      </c>
      <c r="AW420" s="13" t="s">
        <v>34</v>
      </c>
      <c r="AX420" s="13" t="s">
        <v>77</v>
      </c>
      <c r="AY420" s="248" t="s">
        <v>245</v>
      </c>
    </row>
    <row r="421" s="14" customFormat="1">
      <c r="A421" s="14"/>
      <c r="B421" s="249"/>
      <c r="C421" s="250"/>
      <c r="D421" s="234" t="s">
        <v>257</v>
      </c>
      <c r="E421" s="251" t="s">
        <v>1</v>
      </c>
      <c r="F421" s="252" t="s">
        <v>2449</v>
      </c>
      <c r="G421" s="250"/>
      <c r="H421" s="253">
        <v>2634.9200000000001</v>
      </c>
      <c r="I421" s="254"/>
      <c r="J421" s="250"/>
      <c r="K421" s="250"/>
      <c r="L421" s="255"/>
      <c r="M421" s="256"/>
      <c r="N421" s="257"/>
      <c r="O421" s="257"/>
      <c r="P421" s="257"/>
      <c r="Q421" s="257"/>
      <c r="R421" s="257"/>
      <c r="S421" s="257"/>
      <c r="T421" s="258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9" t="s">
        <v>257</v>
      </c>
      <c r="AU421" s="259" t="s">
        <v>85</v>
      </c>
      <c r="AV421" s="14" t="s">
        <v>87</v>
      </c>
      <c r="AW421" s="14" t="s">
        <v>34</v>
      </c>
      <c r="AX421" s="14" t="s">
        <v>77</v>
      </c>
      <c r="AY421" s="259" t="s">
        <v>245</v>
      </c>
    </row>
    <row r="422" s="13" customFormat="1">
      <c r="A422" s="13"/>
      <c r="B422" s="239"/>
      <c r="C422" s="240"/>
      <c r="D422" s="234" t="s">
        <v>257</v>
      </c>
      <c r="E422" s="241" t="s">
        <v>1</v>
      </c>
      <c r="F422" s="242" t="s">
        <v>2450</v>
      </c>
      <c r="G422" s="240"/>
      <c r="H422" s="241" t="s">
        <v>1</v>
      </c>
      <c r="I422" s="243"/>
      <c r="J422" s="240"/>
      <c r="K422" s="240"/>
      <c r="L422" s="244"/>
      <c r="M422" s="245"/>
      <c r="N422" s="246"/>
      <c r="O422" s="246"/>
      <c r="P422" s="246"/>
      <c r="Q422" s="246"/>
      <c r="R422" s="246"/>
      <c r="S422" s="246"/>
      <c r="T422" s="247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8" t="s">
        <v>257</v>
      </c>
      <c r="AU422" s="248" t="s">
        <v>85</v>
      </c>
      <c r="AV422" s="13" t="s">
        <v>85</v>
      </c>
      <c r="AW422" s="13" t="s">
        <v>34</v>
      </c>
      <c r="AX422" s="13" t="s">
        <v>77</v>
      </c>
      <c r="AY422" s="248" t="s">
        <v>245</v>
      </c>
    </row>
    <row r="423" s="14" customFormat="1">
      <c r="A423" s="14"/>
      <c r="B423" s="249"/>
      <c r="C423" s="250"/>
      <c r="D423" s="234" t="s">
        <v>257</v>
      </c>
      <c r="E423" s="251" t="s">
        <v>1</v>
      </c>
      <c r="F423" s="252" t="s">
        <v>2451</v>
      </c>
      <c r="G423" s="250"/>
      <c r="H423" s="253">
        <v>1075.018</v>
      </c>
      <c r="I423" s="254"/>
      <c r="J423" s="250"/>
      <c r="K423" s="250"/>
      <c r="L423" s="255"/>
      <c r="M423" s="256"/>
      <c r="N423" s="257"/>
      <c r="O423" s="257"/>
      <c r="P423" s="257"/>
      <c r="Q423" s="257"/>
      <c r="R423" s="257"/>
      <c r="S423" s="257"/>
      <c r="T423" s="25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9" t="s">
        <v>257</v>
      </c>
      <c r="AU423" s="259" t="s">
        <v>85</v>
      </c>
      <c r="AV423" s="14" t="s">
        <v>87</v>
      </c>
      <c r="AW423" s="14" t="s">
        <v>34</v>
      </c>
      <c r="AX423" s="14" t="s">
        <v>77</v>
      </c>
      <c r="AY423" s="259" t="s">
        <v>245</v>
      </c>
    </row>
    <row r="424" s="13" customFormat="1">
      <c r="A424" s="13"/>
      <c r="B424" s="239"/>
      <c r="C424" s="240"/>
      <c r="D424" s="234" t="s">
        <v>257</v>
      </c>
      <c r="E424" s="241" t="s">
        <v>1</v>
      </c>
      <c r="F424" s="242" t="s">
        <v>2452</v>
      </c>
      <c r="G424" s="240"/>
      <c r="H424" s="241" t="s">
        <v>1</v>
      </c>
      <c r="I424" s="243"/>
      <c r="J424" s="240"/>
      <c r="K424" s="240"/>
      <c r="L424" s="244"/>
      <c r="M424" s="245"/>
      <c r="N424" s="246"/>
      <c r="O424" s="246"/>
      <c r="P424" s="246"/>
      <c r="Q424" s="246"/>
      <c r="R424" s="246"/>
      <c r="S424" s="246"/>
      <c r="T424" s="247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8" t="s">
        <v>257</v>
      </c>
      <c r="AU424" s="248" t="s">
        <v>85</v>
      </c>
      <c r="AV424" s="13" t="s">
        <v>85</v>
      </c>
      <c r="AW424" s="13" t="s">
        <v>34</v>
      </c>
      <c r="AX424" s="13" t="s">
        <v>77</v>
      </c>
      <c r="AY424" s="248" t="s">
        <v>245</v>
      </c>
    </row>
    <row r="425" s="14" customFormat="1">
      <c r="A425" s="14"/>
      <c r="B425" s="249"/>
      <c r="C425" s="250"/>
      <c r="D425" s="234" t="s">
        <v>257</v>
      </c>
      <c r="E425" s="251" t="s">
        <v>1</v>
      </c>
      <c r="F425" s="252" t="s">
        <v>2453</v>
      </c>
      <c r="G425" s="250"/>
      <c r="H425" s="253">
        <v>31.800000000000001</v>
      </c>
      <c r="I425" s="254"/>
      <c r="J425" s="250"/>
      <c r="K425" s="250"/>
      <c r="L425" s="255"/>
      <c r="M425" s="256"/>
      <c r="N425" s="257"/>
      <c r="O425" s="257"/>
      <c r="P425" s="257"/>
      <c r="Q425" s="257"/>
      <c r="R425" s="257"/>
      <c r="S425" s="257"/>
      <c r="T425" s="25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9" t="s">
        <v>257</v>
      </c>
      <c r="AU425" s="259" t="s">
        <v>85</v>
      </c>
      <c r="AV425" s="14" t="s">
        <v>87</v>
      </c>
      <c r="AW425" s="14" t="s">
        <v>34</v>
      </c>
      <c r="AX425" s="14" t="s">
        <v>77</v>
      </c>
      <c r="AY425" s="259" t="s">
        <v>245</v>
      </c>
    </row>
    <row r="426" s="13" customFormat="1">
      <c r="A426" s="13"/>
      <c r="B426" s="239"/>
      <c r="C426" s="240"/>
      <c r="D426" s="234" t="s">
        <v>257</v>
      </c>
      <c r="E426" s="241" t="s">
        <v>1</v>
      </c>
      <c r="F426" s="242" t="s">
        <v>2454</v>
      </c>
      <c r="G426" s="240"/>
      <c r="H426" s="241" t="s">
        <v>1</v>
      </c>
      <c r="I426" s="243"/>
      <c r="J426" s="240"/>
      <c r="K426" s="240"/>
      <c r="L426" s="244"/>
      <c r="M426" s="245"/>
      <c r="N426" s="246"/>
      <c r="O426" s="246"/>
      <c r="P426" s="246"/>
      <c r="Q426" s="246"/>
      <c r="R426" s="246"/>
      <c r="S426" s="246"/>
      <c r="T426" s="247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8" t="s">
        <v>257</v>
      </c>
      <c r="AU426" s="248" t="s">
        <v>85</v>
      </c>
      <c r="AV426" s="13" t="s">
        <v>85</v>
      </c>
      <c r="AW426" s="13" t="s">
        <v>34</v>
      </c>
      <c r="AX426" s="13" t="s">
        <v>77</v>
      </c>
      <c r="AY426" s="248" t="s">
        <v>245</v>
      </c>
    </row>
    <row r="427" s="14" customFormat="1">
      <c r="A427" s="14"/>
      <c r="B427" s="249"/>
      <c r="C427" s="250"/>
      <c r="D427" s="234" t="s">
        <v>257</v>
      </c>
      <c r="E427" s="251" t="s">
        <v>1</v>
      </c>
      <c r="F427" s="252" t="s">
        <v>2455</v>
      </c>
      <c r="G427" s="250"/>
      <c r="H427" s="253">
        <v>40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257</v>
      </c>
      <c r="AU427" s="259" t="s">
        <v>85</v>
      </c>
      <c r="AV427" s="14" t="s">
        <v>87</v>
      </c>
      <c r="AW427" s="14" t="s">
        <v>34</v>
      </c>
      <c r="AX427" s="14" t="s">
        <v>77</v>
      </c>
      <c r="AY427" s="259" t="s">
        <v>245</v>
      </c>
    </row>
    <row r="428" s="15" customFormat="1">
      <c r="A428" s="15"/>
      <c r="B428" s="260"/>
      <c r="C428" s="261"/>
      <c r="D428" s="234" t="s">
        <v>257</v>
      </c>
      <c r="E428" s="262" t="s">
        <v>1</v>
      </c>
      <c r="F428" s="263" t="s">
        <v>266</v>
      </c>
      <c r="G428" s="261"/>
      <c r="H428" s="264">
        <v>3781.7379999999998</v>
      </c>
      <c r="I428" s="265"/>
      <c r="J428" s="261"/>
      <c r="K428" s="261"/>
      <c r="L428" s="266"/>
      <c r="M428" s="267"/>
      <c r="N428" s="268"/>
      <c r="O428" s="268"/>
      <c r="P428" s="268"/>
      <c r="Q428" s="268"/>
      <c r="R428" s="268"/>
      <c r="S428" s="268"/>
      <c r="T428" s="269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70" t="s">
        <v>257</v>
      </c>
      <c r="AU428" s="270" t="s">
        <v>85</v>
      </c>
      <c r="AV428" s="15" t="s">
        <v>253</v>
      </c>
      <c r="AW428" s="15" t="s">
        <v>34</v>
      </c>
      <c r="AX428" s="15" t="s">
        <v>85</v>
      </c>
      <c r="AY428" s="270" t="s">
        <v>245</v>
      </c>
    </row>
    <row r="429" s="2" customFormat="1" ht="16.5" customHeight="1">
      <c r="A429" s="40"/>
      <c r="B429" s="41"/>
      <c r="C429" s="221" t="s">
        <v>725</v>
      </c>
      <c r="D429" s="221" t="s">
        <v>248</v>
      </c>
      <c r="E429" s="222" t="s">
        <v>701</v>
      </c>
      <c r="F429" s="223" t="s">
        <v>702</v>
      </c>
      <c r="G429" s="224" t="s">
        <v>545</v>
      </c>
      <c r="H429" s="225">
        <v>1</v>
      </c>
      <c r="I429" s="226"/>
      <c r="J429" s="227">
        <f>ROUND(I429*H429,2)</f>
        <v>0</v>
      </c>
      <c r="K429" s="223" t="s">
        <v>252</v>
      </c>
      <c r="L429" s="46"/>
      <c r="M429" s="228" t="s">
        <v>1</v>
      </c>
      <c r="N429" s="229" t="s">
        <v>42</v>
      </c>
      <c r="O429" s="93"/>
      <c r="P429" s="230">
        <f>O429*H429</f>
        <v>0</v>
      </c>
      <c r="Q429" s="230">
        <v>0</v>
      </c>
      <c r="R429" s="230">
        <f>Q429*H429</f>
        <v>0</v>
      </c>
      <c r="S429" s="230">
        <v>0</v>
      </c>
      <c r="T429" s="231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32" t="s">
        <v>594</v>
      </c>
      <c r="AT429" s="232" t="s">
        <v>248</v>
      </c>
      <c r="AU429" s="232" t="s">
        <v>85</v>
      </c>
      <c r="AY429" s="19" t="s">
        <v>245</v>
      </c>
      <c r="BE429" s="233">
        <f>IF(N429="základní",J429,0)</f>
        <v>0</v>
      </c>
      <c r="BF429" s="233">
        <f>IF(N429="snížená",J429,0)</f>
        <v>0</v>
      </c>
      <c r="BG429" s="233">
        <f>IF(N429="zákl. přenesená",J429,0)</f>
        <v>0</v>
      </c>
      <c r="BH429" s="233">
        <f>IF(N429="sníž. přenesená",J429,0)</f>
        <v>0</v>
      </c>
      <c r="BI429" s="233">
        <f>IF(N429="nulová",J429,0)</f>
        <v>0</v>
      </c>
      <c r="BJ429" s="19" t="s">
        <v>85</v>
      </c>
      <c r="BK429" s="233">
        <f>ROUND(I429*H429,2)</f>
        <v>0</v>
      </c>
      <c r="BL429" s="19" t="s">
        <v>594</v>
      </c>
      <c r="BM429" s="232" t="s">
        <v>2456</v>
      </c>
    </row>
    <row r="430" s="2" customFormat="1">
      <c r="A430" s="40"/>
      <c r="B430" s="41"/>
      <c r="C430" s="42"/>
      <c r="D430" s="234" t="s">
        <v>255</v>
      </c>
      <c r="E430" s="42"/>
      <c r="F430" s="235" t="s">
        <v>704</v>
      </c>
      <c r="G430" s="42"/>
      <c r="H430" s="42"/>
      <c r="I430" s="236"/>
      <c r="J430" s="42"/>
      <c r="K430" s="42"/>
      <c r="L430" s="46"/>
      <c r="M430" s="237"/>
      <c r="N430" s="238"/>
      <c r="O430" s="93"/>
      <c r="P430" s="93"/>
      <c r="Q430" s="93"/>
      <c r="R430" s="93"/>
      <c r="S430" s="93"/>
      <c r="T430" s="94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255</v>
      </c>
      <c r="AU430" s="19" t="s">
        <v>85</v>
      </c>
    </row>
    <row r="431" s="2" customFormat="1" ht="16.5" customHeight="1">
      <c r="A431" s="40"/>
      <c r="B431" s="41"/>
      <c r="C431" s="221" t="s">
        <v>732</v>
      </c>
      <c r="D431" s="221" t="s">
        <v>248</v>
      </c>
      <c r="E431" s="222" t="s">
        <v>2457</v>
      </c>
      <c r="F431" s="223" t="s">
        <v>2458</v>
      </c>
      <c r="G431" s="224" t="s">
        <v>329</v>
      </c>
      <c r="H431" s="225">
        <v>1</v>
      </c>
      <c r="I431" s="226"/>
      <c r="J431" s="227">
        <f>ROUND(I431*H431,2)</f>
        <v>0</v>
      </c>
      <c r="K431" s="223" t="s">
        <v>252</v>
      </c>
      <c r="L431" s="46"/>
      <c r="M431" s="228" t="s">
        <v>1</v>
      </c>
      <c r="N431" s="229" t="s">
        <v>42</v>
      </c>
      <c r="O431" s="93"/>
      <c r="P431" s="230">
        <f>O431*H431</f>
        <v>0</v>
      </c>
      <c r="Q431" s="230">
        <v>0</v>
      </c>
      <c r="R431" s="230">
        <f>Q431*H431</f>
        <v>0</v>
      </c>
      <c r="S431" s="230">
        <v>0</v>
      </c>
      <c r="T431" s="231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32" t="s">
        <v>594</v>
      </c>
      <c r="AT431" s="232" t="s">
        <v>248</v>
      </c>
      <c r="AU431" s="232" t="s">
        <v>85</v>
      </c>
      <c r="AY431" s="19" t="s">
        <v>245</v>
      </c>
      <c r="BE431" s="233">
        <f>IF(N431="základní",J431,0)</f>
        <v>0</v>
      </c>
      <c r="BF431" s="233">
        <f>IF(N431="snížená",J431,0)</f>
        <v>0</v>
      </c>
      <c r="BG431" s="233">
        <f>IF(N431="zákl. přenesená",J431,0)</f>
        <v>0</v>
      </c>
      <c r="BH431" s="233">
        <f>IF(N431="sníž. přenesená",J431,0)</f>
        <v>0</v>
      </c>
      <c r="BI431" s="233">
        <f>IF(N431="nulová",J431,0)</f>
        <v>0</v>
      </c>
      <c r="BJ431" s="19" t="s">
        <v>85</v>
      </c>
      <c r="BK431" s="233">
        <f>ROUND(I431*H431,2)</f>
        <v>0</v>
      </c>
      <c r="BL431" s="19" t="s">
        <v>594</v>
      </c>
      <c r="BM431" s="232" t="s">
        <v>2459</v>
      </c>
    </row>
    <row r="432" s="2" customFormat="1">
      <c r="A432" s="40"/>
      <c r="B432" s="41"/>
      <c r="C432" s="42"/>
      <c r="D432" s="234" t="s">
        <v>255</v>
      </c>
      <c r="E432" s="42"/>
      <c r="F432" s="235" t="s">
        <v>2460</v>
      </c>
      <c r="G432" s="42"/>
      <c r="H432" s="42"/>
      <c r="I432" s="236"/>
      <c r="J432" s="42"/>
      <c r="K432" s="42"/>
      <c r="L432" s="46"/>
      <c r="M432" s="237"/>
      <c r="N432" s="238"/>
      <c r="O432" s="93"/>
      <c r="P432" s="93"/>
      <c r="Q432" s="93"/>
      <c r="R432" s="93"/>
      <c r="S432" s="93"/>
      <c r="T432" s="94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255</v>
      </c>
      <c r="AU432" s="19" t="s">
        <v>85</v>
      </c>
    </row>
    <row r="433" s="2" customFormat="1" ht="16.5" customHeight="1">
      <c r="A433" s="40"/>
      <c r="B433" s="41"/>
      <c r="C433" s="221" t="s">
        <v>745</v>
      </c>
      <c r="D433" s="221" t="s">
        <v>248</v>
      </c>
      <c r="E433" s="222" t="s">
        <v>1418</v>
      </c>
      <c r="F433" s="223" t="s">
        <v>1419</v>
      </c>
      <c r="G433" s="224" t="s">
        <v>545</v>
      </c>
      <c r="H433" s="225">
        <v>4356.8199999999997</v>
      </c>
      <c r="I433" s="226"/>
      <c r="J433" s="227">
        <f>ROUND(I433*H433,2)</f>
        <v>0</v>
      </c>
      <c r="K433" s="223" t="s">
        <v>252</v>
      </c>
      <c r="L433" s="46"/>
      <c r="M433" s="228" t="s">
        <v>1</v>
      </c>
      <c r="N433" s="229" t="s">
        <v>42</v>
      </c>
      <c r="O433" s="93"/>
      <c r="P433" s="230">
        <f>O433*H433</f>
        <v>0</v>
      </c>
      <c r="Q433" s="230">
        <v>0</v>
      </c>
      <c r="R433" s="230">
        <f>Q433*H433</f>
        <v>0</v>
      </c>
      <c r="S433" s="230">
        <v>0</v>
      </c>
      <c r="T433" s="231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32" t="s">
        <v>594</v>
      </c>
      <c r="AT433" s="232" t="s">
        <v>248</v>
      </c>
      <c r="AU433" s="232" t="s">
        <v>85</v>
      </c>
      <c r="AY433" s="19" t="s">
        <v>245</v>
      </c>
      <c r="BE433" s="233">
        <f>IF(N433="základní",J433,0)</f>
        <v>0</v>
      </c>
      <c r="BF433" s="233">
        <f>IF(N433="snížená",J433,0)</f>
        <v>0</v>
      </c>
      <c r="BG433" s="233">
        <f>IF(N433="zákl. přenesená",J433,0)</f>
        <v>0</v>
      </c>
      <c r="BH433" s="233">
        <f>IF(N433="sníž. přenesená",J433,0)</f>
        <v>0</v>
      </c>
      <c r="BI433" s="233">
        <f>IF(N433="nulová",J433,0)</f>
        <v>0</v>
      </c>
      <c r="BJ433" s="19" t="s">
        <v>85</v>
      </c>
      <c r="BK433" s="233">
        <f>ROUND(I433*H433,2)</f>
        <v>0</v>
      </c>
      <c r="BL433" s="19" t="s">
        <v>594</v>
      </c>
      <c r="BM433" s="232" t="s">
        <v>2461</v>
      </c>
    </row>
    <row r="434" s="2" customFormat="1">
      <c r="A434" s="40"/>
      <c r="B434" s="41"/>
      <c r="C434" s="42"/>
      <c r="D434" s="234" t="s">
        <v>255</v>
      </c>
      <c r="E434" s="42"/>
      <c r="F434" s="235" t="s">
        <v>1421</v>
      </c>
      <c r="G434" s="42"/>
      <c r="H434" s="42"/>
      <c r="I434" s="236"/>
      <c r="J434" s="42"/>
      <c r="K434" s="42"/>
      <c r="L434" s="46"/>
      <c r="M434" s="237"/>
      <c r="N434" s="238"/>
      <c r="O434" s="93"/>
      <c r="P434" s="93"/>
      <c r="Q434" s="93"/>
      <c r="R434" s="93"/>
      <c r="S434" s="93"/>
      <c r="T434" s="94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255</v>
      </c>
      <c r="AU434" s="19" t="s">
        <v>85</v>
      </c>
    </row>
    <row r="435" s="13" customFormat="1">
      <c r="A435" s="13"/>
      <c r="B435" s="239"/>
      <c r="C435" s="240"/>
      <c r="D435" s="234" t="s">
        <v>257</v>
      </c>
      <c r="E435" s="241" t="s">
        <v>1</v>
      </c>
      <c r="F435" s="242" t="s">
        <v>2462</v>
      </c>
      <c r="G435" s="240"/>
      <c r="H435" s="241" t="s">
        <v>1</v>
      </c>
      <c r="I435" s="243"/>
      <c r="J435" s="240"/>
      <c r="K435" s="240"/>
      <c r="L435" s="244"/>
      <c r="M435" s="245"/>
      <c r="N435" s="246"/>
      <c r="O435" s="246"/>
      <c r="P435" s="246"/>
      <c r="Q435" s="246"/>
      <c r="R435" s="246"/>
      <c r="S435" s="246"/>
      <c r="T435" s="247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8" t="s">
        <v>257</v>
      </c>
      <c r="AU435" s="248" t="s">
        <v>85</v>
      </c>
      <c r="AV435" s="13" t="s">
        <v>85</v>
      </c>
      <c r="AW435" s="13" t="s">
        <v>34</v>
      </c>
      <c r="AX435" s="13" t="s">
        <v>77</v>
      </c>
      <c r="AY435" s="248" t="s">
        <v>245</v>
      </c>
    </row>
    <row r="436" s="14" customFormat="1">
      <c r="A436" s="14"/>
      <c r="B436" s="249"/>
      <c r="C436" s="250"/>
      <c r="D436" s="234" t="s">
        <v>257</v>
      </c>
      <c r="E436" s="251" t="s">
        <v>1</v>
      </c>
      <c r="F436" s="252" t="s">
        <v>2463</v>
      </c>
      <c r="G436" s="250"/>
      <c r="H436" s="253">
        <v>4346.8199999999997</v>
      </c>
      <c r="I436" s="254"/>
      <c r="J436" s="250"/>
      <c r="K436" s="250"/>
      <c r="L436" s="255"/>
      <c r="M436" s="256"/>
      <c r="N436" s="257"/>
      <c r="O436" s="257"/>
      <c r="P436" s="257"/>
      <c r="Q436" s="257"/>
      <c r="R436" s="257"/>
      <c r="S436" s="257"/>
      <c r="T436" s="258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9" t="s">
        <v>257</v>
      </c>
      <c r="AU436" s="259" t="s">
        <v>85</v>
      </c>
      <c r="AV436" s="14" t="s">
        <v>87</v>
      </c>
      <c r="AW436" s="14" t="s">
        <v>34</v>
      </c>
      <c r="AX436" s="14" t="s">
        <v>77</v>
      </c>
      <c r="AY436" s="259" t="s">
        <v>245</v>
      </c>
    </row>
    <row r="437" s="13" customFormat="1">
      <c r="A437" s="13"/>
      <c r="B437" s="239"/>
      <c r="C437" s="240"/>
      <c r="D437" s="234" t="s">
        <v>257</v>
      </c>
      <c r="E437" s="241" t="s">
        <v>1</v>
      </c>
      <c r="F437" s="242" t="s">
        <v>2464</v>
      </c>
      <c r="G437" s="240"/>
      <c r="H437" s="241" t="s">
        <v>1</v>
      </c>
      <c r="I437" s="243"/>
      <c r="J437" s="240"/>
      <c r="K437" s="240"/>
      <c r="L437" s="244"/>
      <c r="M437" s="245"/>
      <c r="N437" s="246"/>
      <c r="O437" s="246"/>
      <c r="P437" s="246"/>
      <c r="Q437" s="246"/>
      <c r="R437" s="246"/>
      <c r="S437" s="246"/>
      <c r="T437" s="247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8" t="s">
        <v>257</v>
      </c>
      <c r="AU437" s="248" t="s">
        <v>85</v>
      </c>
      <c r="AV437" s="13" t="s">
        <v>85</v>
      </c>
      <c r="AW437" s="13" t="s">
        <v>34</v>
      </c>
      <c r="AX437" s="13" t="s">
        <v>77</v>
      </c>
      <c r="AY437" s="248" t="s">
        <v>245</v>
      </c>
    </row>
    <row r="438" s="14" customFormat="1">
      <c r="A438" s="14"/>
      <c r="B438" s="249"/>
      <c r="C438" s="250"/>
      <c r="D438" s="234" t="s">
        <v>257</v>
      </c>
      <c r="E438" s="251" t="s">
        <v>1</v>
      </c>
      <c r="F438" s="252" t="s">
        <v>341</v>
      </c>
      <c r="G438" s="250"/>
      <c r="H438" s="253">
        <v>10</v>
      </c>
      <c r="I438" s="254"/>
      <c r="J438" s="250"/>
      <c r="K438" s="250"/>
      <c r="L438" s="255"/>
      <c r="M438" s="256"/>
      <c r="N438" s="257"/>
      <c r="O438" s="257"/>
      <c r="P438" s="257"/>
      <c r="Q438" s="257"/>
      <c r="R438" s="257"/>
      <c r="S438" s="257"/>
      <c r="T438" s="258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9" t="s">
        <v>257</v>
      </c>
      <c r="AU438" s="259" t="s">
        <v>85</v>
      </c>
      <c r="AV438" s="14" t="s">
        <v>87</v>
      </c>
      <c r="AW438" s="14" t="s">
        <v>34</v>
      </c>
      <c r="AX438" s="14" t="s">
        <v>77</v>
      </c>
      <c r="AY438" s="259" t="s">
        <v>245</v>
      </c>
    </row>
    <row r="439" s="15" customFormat="1">
      <c r="A439" s="15"/>
      <c r="B439" s="260"/>
      <c r="C439" s="261"/>
      <c r="D439" s="234" t="s">
        <v>257</v>
      </c>
      <c r="E439" s="262" t="s">
        <v>1010</v>
      </c>
      <c r="F439" s="263" t="s">
        <v>266</v>
      </c>
      <c r="G439" s="261"/>
      <c r="H439" s="264">
        <v>4356.8199999999997</v>
      </c>
      <c r="I439" s="265"/>
      <c r="J439" s="261"/>
      <c r="K439" s="261"/>
      <c r="L439" s="266"/>
      <c r="M439" s="267"/>
      <c r="N439" s="268"/>
      <c r="O439" s="268"/>
      <c r="P439" s="268"/>
      <c r="Q439" s="268"/>
      <c r="R439" s="268"/>
      <c r="S439" s="268"/>
      <c r="T439" s="269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T439" s="270" t="s">
        <v>257</v>
      </c>
      <c r="AU439" s="270" t="s">
        <v>85</v>
      </c>
      <c r="AV439" s="15" t="s">
        <v>253</v>
      </c>
      <c r="AW439" s="15" t="s">
        <v>34</v>
      </c>
      <c r="AX439" s="15" t="s">
        <v>85</v>
      </c>
      <c r="AY439" s="270" t="s">
        <v>245</v>
      </c>
    </row>
    <row r="440" s="2" customFormat="1" ht="16.5" customHeight="1">
      <c r="A440" s="40"/>
      <c r="B440" s="41"/>
      <c r="C440" s="221" t="s">
        <v>2465</v>
      </c>
      <c r="D440" s="221" t="s">
        <v>248</v>
      </c>
      <c r="E440" s="222" t="s">
        <v>2466</v>
      </c>
      <c r="F440" s="223" t="s">
        <v>2467</v>
      </c>
      <c r="G440" s="224" t="s">
        <v>545</v>
      </c>
      <c r="H440" s="225">
        <v>0.5</v>
      </c>
      <c r="I440" s="226"/>
      <c r="J440" s="227">
        <f>ROUND(I440*H440,2)</f>
        <v>0</v>
      </c>
      <c r="K440" s="223" t="s">
        <v>252</v>
      </c>
      <c r="L440" s="46"/>
      <c r="M440" s="228" t="s">
        <v>1</v>
      </c>
      <c r="N440" s="229" t="s">
        <v>42</v>
      </c>
      <c r="O440" s="93"/>
      <c r="P440" s="230">
        <f>O440*H440</f>
        <v>0</v>
      </c>
      <c r="Q440" s="230">
        <v>0</v>
      </c>
      <c r="R440" s="230">
        <f>Q440*H440</f>
        <v>0</v>
      </c>
      <c r="S440" s="230">
        <v>0</v>
      </c>
      <c r="T440" s="231">
        <f>S440*H440</f>
        <v>0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32" t="s">
        <v>594</v>
      </c>
      <c r="AT440" s="232" t="s">
        <v>248</v>
      </c>
      <c r="AU440" s="232" t="s">
        <v>85</v>
      </c>
      <c r="AY440" s="19" t="s">
        <v>245</v>
      </c>
      <c r="BE440" s="233">
        <f>IF(N440="základní",J440,0)</f>
        <v>0</v>
      </c>
      <c r="BF440" s="233">
        <f>IF(N440="snížená",J440,0)</f>
        <v>0</v>
      </c>
      <c r="BG440" s="233">
        <f>IF(N440="zákl. přenesená",J440,0)</f>
        <v>0</v>
      </c>
      <c r="BH440" s="233">
        <f>IF(N440="sníž. přenesená",J440,0)</f>
        <v>0</v>
      </c>
      <c r="BI440" s="233">
        <f>IF(N440="nulová",J440,0)</f>
        <v>0</v>
      </c>
      <c r="BJ440" s="19" t="s">
        <v>85</v>
      </c>
      <c r="BK440" s="233">
        <f>ROUND(I440*H440,2)</f>
        <v>0</v>
      </c>
      <c r="BL440" s="19" t="s">
        <v>594</v>
      </c>
      <c r="BM440" s="232" t="s">
        <v>2468</v>
      </c>
    </row>
    <row r="441" s="2" customFormat="1">
      <c r="A441" s="40"/>
      <c r="B441" s="41"/>
      <c r="C441" s="42"/>
      <c r="D441" s="234" t="s">
        <v>255</v>
      </c>
      <c r="E441" s="42"/>
      <c r="F441" s="235" t="s">
        <v>2469</v>
      </c>
      <c r="G441" s="42"/>
      <c r="H441" s="42"/>
      <c r="I441" s="236"/>
      <c r="J441" s="42"/>
      <c r="K441" s="42"/>
      <c r="L441" s="46"/>
      <c r="M441" s="298"/>
      <c r="N441" s="299"/>
      <c r="O441" s="300"/>
      <c r="P441" s="300"/>
      <c r="Q441" s="300"/>
      <c r="R441" s="300"/>
      <c r="S441" s="300"/>
      <c r="T441" s="301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255</v>
      </c>
      <c r="AU441" s="19" t="s">
        <v>85</v>
      </c>
    </row>
    <row r="442" s="2" customFormat="1" ht="6.96" customHeight="1">
      <c r="A442" s="40"/>
      <c r="B442" s="68"/>
      <c r="C442" s="69"/>
      <c r="D442" s="69"/>
      <c r="E442" s="69"/>
      <c r="F442" s="69"/>
      <c r="G442" s="69"/>
      <c r="H442" s="69"/>
      <c r="I442" s="69"/>
      <c r="J442" s="69"/>
      <c r="K442" s="69"/>
      <c r="L442" s="46"/>
      <c r="M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</row>
  </sheetData>
  <sheetProtection sheet="1" autoFilter="0" formatColumns="0" formatRows="0" objects="1" scenarios="1" spinCount="100000" saltValue="ZmdnpDuskbj+c9d0lk6cVNRjtZXTgrWi0/+nTiVbgp3pxpozaQWsQcDX9z17oKwWHxvuNQj1pH6EUw83YHnktA==" hashValue="52ywxG13sVeVmXxbnsPM/aOuTeL+FIKIbhhpZEE2AYPZWtgeC7zNbDwWqXfdAy8TQ7d++yJjUxwLwgut0lEJRw==" algorithmName="SHA-512" password="CC35"/>
  <autoFilter ref="C119:K44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113</v>
      </c>
      <c r="AZ2" s="138" t="s">
        <v>1983</v>
      </c>
      <c r="BA2" s="138" t="s">
        <v>1</v>
      </c>
      <c r="BB2" s="138" t="s">
        <v>1</v>
      </c>
      <c r="BC2" s="138" t="s">
        <v>2470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2121</v>
      </c>
      <c r="BA3" s="138" t="s">
        <v>1</v>
      </c>
      <c r="BB3" s="138" t="s">
        <v>1</v>
      </c>
      <c r="BC3" s="138" t="s">
        <v>2471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2123</v>
      </c>
      <c r="BA4" s="138" t="s">
        <v>1</v>
      </c>
      <c r="BB4" s="138" t="s">
        <v>1</v>
      </c>
      <c r="BC4" s="138" t="s">
        <v>2472</v>
      </c>
      <c r="BD4" s="138" t="s">
        <v>87</v>
      </c>
    </row>
    <row r="5" hidden="1" s="1" customFormat="1" ht="6.96" customHeight="1">
      <c r="B5" s="22"/>
      <c r="L5" s="22"/>
      <c r="AZ5" s="138" t="s">
        <v>2125</v>
      </c>
      <c r="BA5" s="138" t="s">
        <v>1</v>
      </c>
      <c r="BB5" s="138" t="s">
        <v>1</v>
      </c>
      <c r="BC5" s="138" t="s">
        <v>2473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2127</v>
      </c>
      <c r="BA6" s="138" t="s">
        <v>1</v>
      </c>
      <c r="BB6" s="138" t="s">
        <v>1</v>
      </c>
      <c r="BC6" s="138" t="s">
        <v>1698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  <c r="AZ7" s="138" t="s">
        <v>997</v>
      </c>
      <c r="BA7" s="138" t="s">
        <v>1</v>
      </c>
      <c r="BB7" s="138" t="s">
        <v>1</v>
      </c>
      <c r="BC7" s="138" t="s">
        <v>2474</v>
      </c>
      <c r="BD7" s="138" t="s">
        <v>87</v>
      </c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38" t="s">
        <v>2129</v>
      </c>
      <c r="BA8" s="138" t="s">
        <v>1</v>
      </c>
      <c r="BB8" s="138" t="s">
        <v>1</v>
      </c>
      <c r="BC8" s="138" t="s">
        <v>2475</v>
      </c>
      <c r="BD8" s="138" t="s">
        <v>87</v>
      </c>
    </row>
    <row r="9" hidden="1" s="2" customFormat="1" ht="16.5" customHeight="1">
      <c r="A9" s="40"/>
      <c r="B9" s="46"/>
      <c r="C9" s="40"/>
      <c r="D9" s="40"/>
      <c r="E9" s="145" t="s">
        <v>2476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38" t="s">
        <v>2132</v>
      </c>
      <c r="BA9" s="138" t="s">
        <v>1</v>
      </c>
      <c r="BB9" s="138" t="s">
        <v>1</v>
      </c>
      <c r="BC9" s="138" t="s">
        <v>2477</v>
      </c>
      <c r="BD9" s="138" t="s">
        <v>87</v>
      </c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38" t="s">
        <v>2134</v>
      </c>
      <c r="BA10" s="138" t="s">
        <v>1</v>
      </c>
      <c r="BB10" s="138" t="s">
        <v>1</v>
      </c>
      <c r="BC10" s="138" t="s">
        <v>2478</v>
      </c>
      <c r="BD10" s="138" t="s">
        <v>87</v>
      </c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138" t="s">
        <v>2137</v>
      </c>
      <c r="BA11" s="138" t="s">
        <v>1</v>
      </c>
      <c r="BB11" s="138" t="s">
        <v>1</v>
      </c>
      <c r="BC11" s="138" t="s">
        <v>2479</v>
      </c>
      <c r="BD11" s="138" t="s">
        <v>87</v>
      </c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138" t="s">
        <v>2139</v>
      </c>
      <c r="BA12" s="138" t="s">
        <v>1</v>
      </c>
      <c r="BB12" s="138" t="s">
        <v>1</v>
      </c>
      <c r="BC12" s="138" t="s">
        <v>2480</v>
      </c>
      <c r="BD12" s="138" t="s">
        <v>87</v>
      </c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138" t="s">
        <v>2140</v>
      </c>
      <c r="BA13" s="138" t="s">
        <v>1</v>
      </c>
      <c r="BB13" s="138" t="s">
        <v>1</v>
      </c>
      <c r="BC13" s="138" t="s">
        <v>2141</v>
      </c>
      <c r="BD13" s="138" t="s">
        <v>87</v>
      </c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138" t="s">
        <v>1010</v>
      </c>
      <c r="BA14" s="138" t="s">
        <v>1</v>
      </c>
      <c r="BB14" s="138" t="s">
        <v>1</v>
      </c>
      <c r="BC14" s="138" t="s">
        <v>2481</v>
      </c>
      <c r="BD14" s="138" t="s">
        <v>87</v>
      </c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138" t="s">
        <v>2143</v>
      </c>
      <c r="BA15" s="138" t="s">
        <v>1</v>
      </c>
      <c r="BB15" s="138" t="s">
        <v>1</v>
      </c>
      <c r="BC15" s="138" t="s">
        <v>2482</v>
      </c>
      <c r="BD15" s="138" t="s">
        <v>87</v>
      </c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Z16" s="138" t="s">
        <v>2483</v>
      </c>
      <c r="BA16" s="138" t="s">
        <v>1</v>
      </c>
      <c r="BB16" s="138" t="s">
        <v>1</v>
      </c>
      <c r="BC16" s="138" t="s">
        <v>410</v>
      </c>
      <c r="BD16" s="138" t="s">
        <v>87</v>
      </c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Z17" s="138" t="s">
        <v>2145</v>
      </c>
      <c r="BA17" s="138" t="s">
        <v>1</v>
      </c>
      <c r="BB17" s="138" t="s">
        <v>1</v>
      </c>
      <c r="BC17" s="138" t="s">
        <v>2484</v>
      </c>
      <c r="BD17" s="138" t="s">
        <v>87</v>
      </c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Z18" s="138" t="s">
        <v>1028</v>
      </c>
      <c r="BA18" s="138" t="s">
        <v>1</v>
      </c>
      <c r="BB18" s="138" t="s">
        <v>1</v>
      </c>
      <c r="BC18" s="138" t="s">
        <v>2485</v>
      </c>
      <c r="BD18" s="138" t="s">
        <v>87</v>
      </c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Z19" s="138" t="s">
        <v>2148</v>
      </c>
      <c r="BA19" s="138" t="s">
        <v>1</v>
      </c>
      <c r="BB19" s="138" t="s">
        <v>1</v>
      </c>
      <c r="BC19" s="138" t="s">
        <v>2486</v>
      </c>
      <c r="BD19" s="138" t="s">
        <v>87</v>
      </c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Z20" s="138" t="s">
        <v>2150</v>
      </c>
      <c r="BA20" s="138" t="s">
        <v>1</v>
      </c>
      <c r="BB20" s="138" t="s">
        <v>1</v>
      </c>
      <c r="BC20" s="138" t="s">
        <v>87</v>
      </c>
      <c r="BD20" s="138" t="s">
        <v>87</v>
      </c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Z21" s="138" t="s">
        <v>2151</v>
      </c>
      <c r="BA21" s="138" t="s">
        <v>1</v>
      </c>
      <c r="BB21" s="138" t="s">
        <v>1</v>
      </c>
      <c r="BC21" s="138" t="s">
        <v>732</v>
      </c>
      <c r="BD21" s="138" t="s">
        <v>87</v>
      </c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Z22" s="138" t="s">
        <v>2153</v>
      </c>
      <c r="BA22" s="138" t="s">
        <v>1</v>
      </c>
      <c r="BB22" s="138" t="s">
        <v>1</v>
      </c>
      <c r="BC22" s="138" t="s">
        <v>395</v>
      </c>
      <c r="BD22" s="138" t="s">
        <v>87</v>
      </c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Z23" s="138" t="s">
        <v>2155</v>
      </c>
      <c r="BA23" s="138" t="s">
        <v>1</v>
      </c>
      <c r="BB23" s="138" t="s">
        <v>1</v>
      </c>
      <c r="BC23" s="138" t="s">
        <v>2156</v>
      </c>
      <c r="BD23" s="138" t="s">
        <v>87</v>
      </c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Z24" s="138" t="s">
        <v>2157</v>
      </c>
      <c r="BA24" s="138" t="s">
        <v>1</v>
      </c>
      <c r="BB24" s="138" t="s">
        <v>1</v>
      </c>
      <c r="BC24" s="138" t="s">
        <v>326</v>
      </c>
      <c r="BD24" s="138" t="s">
        <v>87</v>
      </c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Z25" s="138" t="s">
        <v>2158</v>
      </c>
      <c r="BA25" s="138" t="s">
        <v>1</v>
      </c>
      <c r="BB25" s="138" t="s">
        <v>1</v>
      </c>
      <c r="BC25" s="138" t="s">
        <v>87</v>
      </c>
      <c r="BD25" s="138" t="s">
        <v>87</v>
      </c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Z26" s="138" t="s">
        <v>2159</v>
      </c>
      <c r="BA26" s="138" t="s">
        <v>1</v>
      </c>
      <c r="BB26" s="138" t="s">
        <v>1</v>
      </c>
      <c r="BC26" s="138" t="s">
        <v>1470</v>
      </c>
      <c r="BD26" s="138" t="s">
        <v>87</v>
      </c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Z27" s="302" t="s">
        <v>2161</v>
      </c>
      <c r="BA27" s="302" t="s">
        <v>1</v>
      </c>
      <c r="BB27" s="302" t="s">
        <v>1</v>
      </c>
      <c r="BC27" s="302" t="s">
        <v>2487</v>
      </c>
      <c r="BD27" s="302" t="s">
        <v>87</v>
      </c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ROUND((SUM(BE120:BE456)),  2)</f>
        <v>0</v>
      </c>
      <c r="G33" s="40"/>
      <c r="H33" s="40"/>
      <c r="I33" s="158">
        <v>0.20999999999999999</v>
      </c>
      <c r="J33" s="157">
        <f>ROUND(((SUM(BE120:BE456))*I33),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ROUND((SUM(BF120:BF456)),  2)</f>
        <v>0</v>
      </c>
      <c r="G34" s="40"/>
      <c r="H34" s="40"/>
      <c r="I34" s="158">
        <v>0.12</v>
      </c>
      <c r="J34" s="157">
        <f>ROUND(((SUM(BF120:BF456))*I34),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ROUND((SUM(BG120:BG456)),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ROUND((SUM(BH120:BH456)),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ROUND((SUM(BI120:BI456)),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SO121.13.01 - Zast. Leskovec, nástupiště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J121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227</v>
      </c>
      <c r="E98" s="191"/>
      <c r="F98" s="191"/>
      <c r="G98" s="191"/>
      <c r="H98" s="191"/>
      <c r="I98" s="191"/>
      <c r="J98" s="192">
        <f>J122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228</v>
      </c>
      <c r="E99" s="191"/>
      <c r="F99" s="191"/>
      <c r="G99" s="191"/>
      <c r="H99" s="191"/>
      <c r="I99" s="191"/>
      <c r="J99" s="192">
        <f>J254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2"/>
      <c r="C100" s="183"/>
      <c r="D100" s="184" t="s">
        <v>229</v>
      </c>
      <c r="E100" s="185"/>
      <c r="F100" s="185"/>
      <c r="G100" s="185"/>
      <c r="H100" s="185"/>
      <c r="I100" s="185"/>
      <c r="J100" s="186">
        <f>J397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hidden="1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/>
    <row r="104" hidden="1"/>
    <row r="105" hidden="1"/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5" t="s">
        <v>230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4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77" t="str">
        <f>E7</f>
        <v>Cyklická obnova trati v úseku Vsetín – Horní Lideč</v>
      </c>
      <c r="F110" s="34"/>
      <c r="G110" s="34"/>
      <c r="H110" s="34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191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SO121.13.01 - Zast. Leskovec, nástupiště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20</v>
      </c>
      <c r="D114" s="42"/>
      <c r="E114" s="42"/>
      <c r="F114" s="29" t="str">
        <f>F12</f>
        <v>Vsetín - Horní Lideč</v>
      </c>
      <c r="G114" s="42"/>
      <c r="H114" s="42"/>
      <c r="I114" s="34" t="s">
        <v>22</v>
      </c>
      <c r="J114" s="81" t="str">
        <f>IF(J12="","",J12)</f>
        <v>20. 11. 2025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4" t="s">
        <v>24</v>
      </c>
      <c r="D116" s="42"/>
      <c r="E116" s="42"/>
      <c r="F116" s="29" t="str">
        <f>E15</f>
        <v>Správa železnic s.o.</v>
      </c>
      <c r="G116" s="42"/>
      <c r="H116" s="42"/>
      <c r="I116" s="34" t="s">
        <v>32</v>
      </c>
      <c r="J116" s="38" t="str">
        <f>E21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30</v>
      </c>
      <c r="D117" s="42"/>
      <c r="E117" s="42"/>
      <c r="F117" s="29" t="str">
        <f>IF(E18="","",E18)</f>
        <v>Vyplň údaj</v>
      </c>
      <c r="G117" s="42"/>
      <c r="H117" s="42"/>
      <c r="I117" s="34" t="s">
        <v>35</v>
      </c>
      <c r="J117" s="38" t="str">
        <f>E24</f>
        <v>Správa železnic s.o.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194"/>
      <c r="B119" s="195"/>
      <c r="C119" s="196" t="s">
        <v>231</v>
      </c>
      <c r="D119" s="197" t="s">
        <v>62</v>
      </c>
      <c r="E119" s="197" t="s">
        <v>58</v>
      </c>
      <c r="F119" s="197" t="s">
        <v>59</v>
      </c>
      <c r="G119" s="197" t="s">
        <v>232</v>
      </c>
      <c r="H119" s="197" t="s">
        <v>233</v>
      </c>
      <c r="I119" s="197" t="s">
        <v>234</v>
      </c>
      <c r="J119" s="197" t="s">
        <v>223</v>
      </c>
      <c r="K119" s="198" t="s">
        <v>235</v>
      </c>
      <c r="L119" s="199"/>
      <c r="M119" s="102" t="s">
        <v>1</v>
      </c>
      <c r="N119" s="103" t="s">
        <v>41</v>
      </c>
      <c r="O119" s="103" t="s">
        <v>236</v>
      </c>
      <c r="P119" s="103" t="s">
        <v>237</v>
      </c>
      <c r="Q119" s="103" t="s">
        <v>238</v>
      </c>
      <c r="R119" s="103" t="s">
        <v>239</v>
      </c>
      <c r="S119" s="103" t="s">
        <v>240</v>
      </c>
      <c r="T119" s="104" t="s">
        <v>241</v>
      </c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</row>
    <row r="120" s="2" customFormat="1" ht="22.8" customHeight="1">
      <c r="A120" s="40"/>
      <c r="B120" s="41"/>
      <c r="C120" s="109" t="s">
        <v>242</v>
      </c>
      <c r="D120" s="42"/>
      <c r="E120" s="42"/>
      <c r="F120" s="42"/>
      <c r="G120" s="42"/>
      <c r="H120" s="42"/>
      <c r="I120" s="42"/>
      <c r="J120" s="200">
        <f>BK120</f>
        <v>0</v>
      </c>
      <c r="K120" s="42"/>
      <c r="L120" s="46"/>
      <c r="M120" s="105"/>
      <c r="N120" s="201"/>
      <c r="O120" s="106"/>
      <c r="P120" s="202">
        <f>P121+P397</f>
        <v>0</v>
      </c>
      <c r="Q120" s="106"/>
      <c r="R120" s="202">
        <f>R121+R397</f>
        <v>1596.75865</v>
      </c>
      <c r="S120" s="106"/>
      <c r="T120" s="203">
        <f>T121+T397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76</v>
      </c>
      <c r="AU120" s="19" t="s">
        <v>225</v>
      </c>
      <c r="BK120" s="204">
        <f>BK121+BK397</f>
        <v>0</v>
      </c>
    </row>
    <row r="121" s="12" customFormat="1" ht="25.92" customHeight="1">
      <c r="A121" s="12"/>
      <c r="B121" s="205"/>
      <c r="C121" s="206"/>
      <c r="D121" s="207" t="s">
        <v>76</v>
      </c>
      <c r="E121" s="208" t="s">
        <v>243</v>
      </c>
      <c r="F121" s="208" t="s">
        <v>244</v>
      </c>
      <c r="G121" s="206"/>
      <c r="H121" s="206"/>
      <c r="I121" s="209"/>
      <c r="J121" s="210">
        <f>BK121</f>
        <v>0</v>
      </c>
      <c r="K121" s="206"/>
      <c r="L121" s="211"/>
      <c r="M121" s="212"/>
      <c r="N121" s="213"/>
      <c r="O121" s="213"/>
      <c r="P121" s="214">
        <f>P122+P254</f>
        <v>0</v>
      </c>
      <c r="Q121" s="213"/>
      <c r="R121" s="214">
        <f>R122+R254</f>
        <v>1596.75865</v>
      </c>
      <c r="S121" s="213"/>
      <c r="T121" s="215">
        <f>T122+T254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6" t="s">
        <v>85</v>
      </c>
      <c r="AT121" s="217" t="s">
        <v>76</v>
      </c>
      <c r="AU121" s="217" t="s">
        <v>77</v>
      </c>
      <c r="AY121" s="216" t="s">
        <v>245</v>
      </c>
      <c r="BK121" s="218">
        <f>BK122+BK254</f>
        <v>0</v>
      </c>
    </row>
    <row r="122" s="12" customFormat="1" ht="22.8" customHeight="1">
      <c r="A122" s="12"/>
      <c r="B122" s="205"/>
      <c r="C122" s="206"/>
      <c r="D122" s="207" t="s">
        <v>76</v>
      </c>
      <c r="E122" s="219" t="s">
        <v>246</v>
      </c>
      <c r="F122" s="219" t="s">
        <v>247</v>
      </c>
      <c r="G122" s="206"/>
      <c r="H122" s="206"/>
      <c r="I122" s="209"/>
      <c r="J122" s="220">
        <f>BK122</f>
        <v>0</v>
      </c>
      <c r="K122" s="206"/>
      <c r="L122" s="211"/>
      <c r="M122" s="212"/>
      <c r="N122" s="213"/>
      <c r="O122" s="213"/>
      <c r="P122" s="214">
        <f>SUM(P123:P253)</f>
        <v>0</v>
      </c>
      <c r="Q122" s="213"/>
      <c r="R122" s="214">
        <f>SUM(R123:R253)</f>
        <v>0</v>
      </c>
      <c r="S122" s="213"/>
      <c r="T122" s="215">
        <f>SUM(T123:T253)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85</v>
      </c>
      <c r="AY122" s="216" t="s">
        <v>245</v>
      </c>
      <c r="BK122" s="218">
        <f>SUM(BK123:BK253)</f>
        <v>0</v>
      </c>
    </row>
    <row r="123" s="2" customFormat="1" ht="16.5" customHeight="1">
      <c r="A123" s="40"/>
      <c r="B123" s="41"/>
      <c r="C123" s="221" t="s">
        <v>85</v>
      </c>
      <c r="D123" s="221" t="s">
        <v>248</v>
      </c>
      <c r="E123" s="222" t="s">
        <v>2004</v>
      </c>
      <c r="F123" s="223" t="s">
        <v>2005</v>
      </c>
      <c r="G123" s="224" t="s">
        <v>329</v>
      </c>
      <c r="H123" s="225">
        <v>2</v>
      </c>
      <c r="I123" s="226"/>
      <c r="J123" s="227">
        <f>ROUND(I123*H123,2)</f>
        <v>0</v>
      </c>
      <c r="K123" s="223" t="s">
        <v>1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87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2488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2007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87</v>
      </c>
    </row>
    <row r="125" s="2" customFormat="1" ht="16.5" customHeight="1">
      <c r="A125" s="40"/>
      <c r="B125" s="41"/>
      <c r="C125" s="221" t="s">
        <v>87</v>
      </c>
      <c r="D125" s="221" t="s">
        <v>248</v>
      </c>
      <c r="E125" s="222" t="s">
        <v>2164</v>
      </c>
      <c r="F125" s="223" t="s">
        <v>2165</v>
      </c>
      <c r="G125" s="224" t="s">
        <v>329</v>
      </c>
      <c r="H125" s="225">
        <v>4</v>
      </c>
      <c r="I125" s="226"/>
      <c r="J125" s="227">
        <f>ROUND(I125*H125,2)</f>
        <v>0</v>
      </c>
      <c r="K125" s="223" t="s">
        <v>252</v>
      </c>
      <c r="L125" s="46"/>
      <c r="M125" s="228" t="s">
        <v>1</v>
      </c>
      <c r="N125" s="229" t="s">
        <v>42</v>
      </c>
      <c r="O125" s="93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2" t="s">
        <v>253</v>
      </c>
      <c r="AT125" s="232" t="s">
        <v>248</v>
      </c>
      <c r="AU125" s="232" t="s">
        <v>87</v>
      </c>
      <c r="AY125" s="19" t="s">
        <v>245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9" t="s">
        <v>85</v>
      </c>
      <c r="BK125" s="233">
        <f>ROUND(I125*H125,2)</f>
        <v>0</v>
      </c>
      <c r="BL125" s="19" t="s">
        <v>253</v>
      </c>
      <c r="BM125" s="232" t="s">
        <v>2489</v>
      </c>
    </row>
    <row r="126" s="2" customFormat="1">
      <c r="A126" s="40"/>
      <c r="B126" s="41"/>
      <c r="C126" s="42"/>
      <c r="D126" s="234" t="s">
        <v>255</v>
      </c>
      <c r="E126" s="42"/>
      <c r="F126" s="235" t="s">
        <v>2167</v>
      </c>
      <c r="G126" s="42"/>
      <c r="H126" s="42"/>
      <c r="I126" s="236"/>
      <c r="J126" s="42"/>
      <c r="K126" s="42"/>
      <c r="L126" s="46"/>
      <c r="M126" s="237"/>
      <c r="N126" s="238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255</v>
      </c>
      <c r="AU126" s="19" t="s">
        <v>87</v>
      </c>
    </row>
    <row r="127" s="2" customFormat="1" ht="16.5" customHeight="1">
      <c r="A127" s="40"/>
      <c r="B127" s="41"/>
      <c r="C127" s="221" t="s">
        <v>272</v>
      </c>
      <c r="D127" s="221" t="s">
        <v>248</v>
      </c>
      <c r="E127" s="222" t="s">
        <v>2168</v>
      </c>
      <c r="F127" s="223" t="s">
        <v>2169</v>
      </c>
      <c r="G127" s="224" t="s">
        <v>329</v>
      </c>
      <c r="H127" s="225">
        <v>2</v>
      </c>
      <c r="I127" s="226"/>
      <c r="J127" s="227">
        <f>ROUND(I127*H127,2)</f>
        <v>0</v>
      </c>
      <c r="K127" s="223" t="s">
        <v>1</v>
      </c>
      <c r="L127" s="46"/>
      <c r="M127" s="228" t="s">
        <v>1</v>
      </c>
      <c r="N127" s="229" t="s">
        <v>42</v>
      </c>
      <c r="O127" s="93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2" t="s">
        <v>253</v>
      </c>
      <c r="AT127" s="232" t="s">
        <v>248</v>
      </c>
      <c r="AU127" s="232" t="s">
        <v>87</v>
      </c>
      <c r="AY127" s="19" t="s">
        <v>245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9" t="s">
        <v>85</v>
      </c>
      <c r="BK127" s="233">
        <f>ROUND(I127*H127,2)</f>
        <v>0</v>
      </c>
      <c r="BL127" s="19" t="s">
        <v>253</v>
      </c>
      <c r="BM127" s="232" t="s">
        <v>2490</v>
      </c>
    </row>
    <row r="128" s="2" customFormat="1">
      <c r="A128" s="40"/>
      <c r="B128" s="41"/>
      <c r="C128" s="42"/>
      <c r="D128" s="234" t="s">
        <v>255</v>
      </c>
      <c r="E128" s="42"/>
      <c r="F128" s="235" t="s">
        <v>2171</v>
      </c>
      <c r="G128" s="42"/>
      <c r="H128" s="42"/>
      <c r="I128" s="236"/>
      <c r="J128" s="42"/>
      <c r="K128" s="42"/>
      <c r="L128" s="46"/>
      <c r="M128" s="237"/>
      <c r="N128" s="238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255</v>
      </c>
      <c r="AU128" s="19" t="s">
        <v>87</v>
      </c>
    </row>
    <row r="129" s="2" customFormat="1" ht="16.5" customHeight="1">
      <c r="A129" s="40"/>
      <c r="B129" s="41"/>
      <c r="C129" s="221" t="s">
        <v>253</v>
      </c>
      <c r="D129" s="221" t="s">
        <v>248</v>
      </c>
      <c r="E129" s="222" t="s">
        <v>2172</v>
      </c>
      <c r="F129" s="223" t="s">
        <v>2173</v>
      </c>
      <c r="G129" s="224" t="s">
        <v>329</v>
      </c>
      <c r="H129" s="225">
        <v>4</v>
      </c>
      <c r="I129" s="226"/>
      <c r="J129" s="227">
        <f>ROUND(I129*H129,2)</f>
        <v>0</v>
      </c>
      <c r="K129" s="223" t="s">
        <v>252</v>
      </c>
      <c r="L129" s="46"/>
      <c r="M129" s="228" t="s">
        <v>1</v>
      </c>
      <c r="N129" s="229" t="s">
        <v>42</v>
      </c>
      <c r="O129" s="93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2" t="s">
        <v>253</v>
      </c>
      <c r="AT129" s="232" t="s">
        <v>248</v>
      </c>
      <c r="AU129" s="232" t="s">
        <v>87</v>
      </c>
      <c r="AY129" s="19" t="s">
        <v>245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9" t="s">
        <v>85</v>
      </c>
      <c r="BK129" s="233">
        <f>ROUND(I129*H129,2)</f>
        <v>0</v>
      </c>
      <c r="BL129" s="19" t="s">
        <v>253</v>
      </c>
      <c r="BM129" s="232" t="s">
        <v>2491</v>
      </c>
    </row>
    <row r="130" s="2" customFormat="1">
      <c r="A130" s="40"/>
      <c r="B130" s="41"/>
      <c r="C130" s="42"/>
      <c r="D130" s="234" t="s">
        <v>255</v>
      </c>
      <c r="E130" s="42"/>
      <c r="F130" s="235" t="s">
        <v>2175</v>
      </c>
      <c r="G130" s="42"/>
      <c r="H130" s="42"/>
      <c r="I130" s="236"/>
      <c r="J130" s="42"/>
      <c r="K130" s="42"/>
      <c r="L130" s="46"/>
      <c r="M130" s="237"/>
      <c r="N130" s="238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255</v>
      </c>
      <c r="AU130" s="19" t="s">
        <v>87</v>
      </c>
    </row>
    <row r="131" s="2" customFormat="1" ht="16.5" customHeight="1">
      <c r="A131" s="40"/>
      <c r="B131" s="41"/>
      <c r="C131" s="221" t="s">
        <v>246</v>
      </c>
      <c r="D131" s="221" t="s">
        <v>248</v>
      </c>
      <c r="E131" s="222" t="s">
        <v>1615</v>
      </c>
      <c r="F131" s="223" t="s">
        <v>1616</v>
      </c>
      <c r="G131" s="224" t="s">
        <v>275</v>
      </c>
      <c r="H131" s="225">
        <v>36</v>
      </c>
      <c r="I131" s="226"/>
      <c r="J131" s="227">
        <f>ROUND(I131*H131,2)</f>
        <v>0</v>
      </c>
      <c r="K131" s="223" t="s">
        <v>252</v>
      </c>
      <c r="L131" s="46"/>
      <c r="M131" s="228" t="s">
        <v>1</v>
      </c>
      <c r="N131" s="229" t="s">
        <v>42</v>
      </c>
      <c r="O131" s="93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2" t="s">
        <v>253</v>
      </c>
      <c r="AT131" s="232" t="s">
        <v>248</v>
      </c>
      <c r="AU131" s="232" t="s">
        <v>87</v>
      </c>
      <c r="AY131" s="19" t="s">
        <v>245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9" t="s">
        <v>85</v>
      </c>
      <c r="BK131" s="233">
        <f>ROUND(I131*H131,2)</f>
        <v>0</v>
      </c>
      <c r="BL131" s="19" t="s">
        <v>253</v>
      </c>
      <c r="BM131" s="232" t="s">
        <v>2492</v>
      </c>
    </row>
    <row r="132" s="2" customFormat="1">
      <c r="A132" s="40"/>
      <c r="B132" s="41"/>
      <c r="C132" s="42"/>
      <c r="D132" s="234" t="s">
        <v>255</v>
      </c>
      <c r="E132" s="42"/>
      <c r="F132" s="235" t="s">
        <v>1618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255</v>
      </c>
      <c r="AU132" s="19" t="s">
        <v>87</v>
      </c>
    </row>
    <row r="133" s="13" customFormat="1">
      <c r="A133" s="13"/>
      <c r="B133" s="239"/>
      <c r="C133" s="240"/>
      <c r="D133" s="234" t="s">
        <v>257</v>
      </c>
      <c r="E133" s="241" t="s">
        <v>1</v>
      </c>
      <c r="F133" s="242" t="s">
        <v>2493</v>
      </c>
      <c r="G133" s="240"/>
      <c r="H133" s="241" t="s">
        <v>1</v>
      </c>
      <c r="I133" s="243"/>
      <c r="J133" s="240"/>
      <c r="K133" s="240"/>
      <c r="L133" s="244"/>
      <c r="M133" s="245"/>
      <c r="N133" s="246"/>
      <c r="O133" s="246"/>
      <c r="P133" s="246"/>
      <c r="Q133" s="246"/>
      <c r="R133" s="246"/>
      <c r="S133" s="246"/>
      <c r="T133" s="24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8" t="s">
        <v>257</v>
      </c>
      <c r="AU133" s="248" t="s">
        <v>87</v>
      </c>
      <c r="AV133" s="13" t="s">
        <v>85</v>
      </c>
      <c r="AW133" s="13" t="s">
        <v>34</v>
      </c>
      <c r="AX133" s="13" t="s">
        <v>77</v>
      </c>
      <c r="AY133" s="248" t="s">
        <v>245</v>
      </c>
    </row>
    <row r="134" s="14" customFormat="1">
      <c r="A134" s="14"/>
      <c r="B134" s="249"/>
      <c r="C134" s="250"/>
      <c r="D134" s="234" t="s">
        <v>257</v>
      </c>
      <c r="E134" s="251" t="s">
        <v>1</v>
      </c>
      <c r="F134" s="252" t="s">
        <v>2494</v>
      </c>
      <c r="G134" s="250"/>
      <c r="H134" s="253">
        <v>36</v>
      </c>
      <c r="I134" s="254"/>
      <c r="J134" s="250"/>
      <c r="K134" s="250"/>
      <c r="L134" s="255"/>
      <c r="M134" s="256"/>
      <c r="N134" s="257"/>
      <c r="O134" s="257"/>
      <c r="P134" s="257"/>
      <c r="Q134" s="257"/>
      <c r="R134" s="257"/>
      <c r="S134" s="257"/>
      <c r="T134" s="25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9" t="s">
        <v>257</v>
      </c>
      <c r="AU134" s="259" t="s">
        <v>87</v>
      </c>
      <c r="AV134" s="14" t="s">
        <v>87</v>
      </c>
      <c r="AW134" s="14" t="s">
        <v>34</v>
      </c>
      <c r="AX134" s="14" t="s">
        <v>85</v>
      </c>
      <c r="AY134" s="259" t="s">
        <v>245</v>
      </c>
    </row>
    <row r="135" s="2" customFormat="1" ht="16.5" customHeight="1">
      <c r="A135" s="40"/>
      <c r="B135" s="41"/>
      <c r="C135" s="221" t="s">
        <v>305</v>
      </c>
      <c r="D135" s="221" t="s">
        <v>248</v>
      </c>
      <c r="E135" s="222" t="s">
        <v>1619</v>
      </c>
      <c r="F135" s="223" t="s">
        <v>1620</v>
      </c>
      <c r="G135" s="224" t="s">
        <v>317</v>
      </c>
      <c r="H135" s="225">
        <v>18</v>
      </c>
      <c r="I135" s="226"/>
      <c r="J135" s="227">
        <f>ROUND(I135*H135,2)</f>
        <v>0</v>
      </c>
      <c r="K135" s="223" t="s">
        <v>252</v>
      </c>
      <c r="L135" s="46"/>
      <c r="M135" s="228" t="s">
        <v>1</v>
      </c>
      <c r="N135" s="229" t="s">
        <v>42</v>
      </c>
      <c r="O135" s="93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2" t="s">
        <v>253</v>
      </c>
      <c r="AT135" s="232" t="s">
        <v>248</v>
      </c>
      <c r="AU135" s="232" t="s">
        <v>87</v>
      </c>
      <c r="AY135" s="19" t="s">
        <v>245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9" t="s">
        <v>85</v>
      </c>
      <c r="BK135" s="233">
        <f>ROUND(I135*H135,2)</f>
        <v>0</v>
      </c>
      <c r="BL135" s="19" t="s">
        <v>253</v>
      </c>
      <c r="BM135" s="232" t="s">
        <v>2495</v>
      </c>
    </row>
    <row r="136" s="2" customFormat="1">
      <c r="A136" s="40"/>
      <c r="B136" s="41"/>
      <c r="C136" s="42"/>
      <c r="D136" s="234" t="s">
        <v>255</v>
      </c>
      <c r="E136" s="42"/>
      <c r="F136" s="235" t="s">
        <v>1622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255</v>
      </c>
      <c r="AU136" s="19" t="s">
        <v>87</v>
      </c>
    </row>
    <row r="137" s="13" customFormat="1">
      <c r="A137" s="13"/>
      <c r="B137" s="239"/>
      <c r="C137" s="240"/>
      <c r="D137" s="234" t="s">
        <v>257</v>
      </c>
      <c r="E137" s="241" t="s">
        <v>1</v>
      </c>
      <c r="F137" s="242" t="s">
        <v>2496</v>
      </c>
      <c r="G137" s="240"/>
      <c r="H137" s="241" t="s">
        <v>1</v>
      </c>
      <c r="I137" s="243"/>
      <c r="J137" s="240"/>
      <c r="K137" s="240"/>
      <c r="L137" s="244"/>
      <c r="M137" s="245"/>
      <c r="N137" s="246"/>
      <c r="O137" s="246"/>
      <c r="P137" s="246"/>
      <c r="Q137" s="246"/>
      <c r="R137" s="246"/>
      <c r="S137" s="246"/>
      <c r="T137" s="24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8" t="s">
        <v>257</v>
      </c>
      <c r="AU137" s="248" t="s">
        <v>87</v>
      </c>
      <c r="AV137" s="13" t="s">
        <v>85</v>
      </c>
      <c r="AW137" s="13" t="s">
        <v>34</v>
      </c>
      <c r="AX137" s="13" t="s">
        <v>77</v>
      </c>
      <c r="AY137" s="248" t="s">
        <v>245</v>
      </c>
    </row>
    <row r="138" s="14" customFormat="1">
      <c r="A138" s="14"/>
      <c r="B138" s="249"/>
      <c r="C138" s="250"/>
      <c r="D138" s="234" t="s">
        <v>257</v>
      </c>
      <c r="E138" s="251" t="s">
        <v>1</v>
      </c>
      <c r="F138" s="252" t="s">
        <v>419</v>
      </c>
      <c r="G138" s="250"/>
      <c r="H138" s="253">
        <v>18</v>
      </c>
      <c r="I138" s="254"/>
      <c r="J138" s="250"/>
      <c r="K138" s="250"/>
      <c r="L138" s="255"/>
      <c r="M138" s="256"/>
      <c r="N138" s="257"/>
      <c r="O138" s="257"/>
      <c r="P138" s="257"/>
      <c r="Q138" s="257"/>
      <c r="R138" s="257"/>
      <c r="S138" s="257"/>
      <c r="T138" s="25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9" t="s">
        <v>257</v>
      </c>
      <c r="AU138" s="259" t="s">
        <v>87</v>
      </c>
      <c r="AV138" s="14" t="s">
        <v>87</v>
      </c>
      <c r="AW138" s="14" t="s">
        <v>34</v>
      </c>
      <c r="AX138" s="14" t="s">
        <v>85</v>
      </c>
      <c r="AY138" s="259" t="s">
        <v>245</v>
      </c>
    </row>
    <row r="139" s="2" customFormat="1" ht="16.5" customHeight="1">
      <c r="A139" s="40"/>
      <c r="B139" s="41"/>
      <c r="C139" s="221" t="s">
        <v>314</v>
      </c>
      <c r="D139" s="221" t="s">
        <v>248</v>
      </c>
      <c r="E139" s="222" t="s">
        <v>2179</v>
      </c>
      <c r="F139" s="223" t="s">
        <v>2180</v>
      </c>
      <c r="G139" s="224" t="s">
        <v>275</v>
      </c>
      <c r="H139" s="225">
        <v>266</v>
      </c>
      <c r="I139" s="226"/>
      <c r="J139" s="227">
        <f>ROUND(I139*H139,2)</f>
        <v>0</v>
      </c>
      <c r="K139" s="223" t="s">
        <v>252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87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2497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2182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87</v>
      </c>
    </row>
    <row r="141" s="13" customFormat="1">
      <c r="A141" s="13"/>
      <c r="B141" s="239"/>
      <c r="C141" s="240"/>
      <c r="D141" s="234" t="s">
        <v>257</v>
      </c>
      <c r="E141" s="241" t="s">
        <v>1</v>
      </c>
      <c r="F141" s="242" t="s">
        <v>2183</v>
      </c>
      <c r="G141" s="240"/>
      <c r="H141" s="241" t="s">
        <v>1</v>
      </c>
      <c r="I141" s="243"/>
      <c r="J141" s="240"/>
      <c r="K141" s="240"/>
      <c r="L141" s="244"/>
      <c r="M141" s="245"/>
      <c r="N141" s="246"/>
      <c r="O141" s="246"/>
      <c r="P141" s="246"/>
      <c r="Q141" s="246"/>
      <c r="R141" s="246"/>
      <c r="S141" s="246"/>
      <c r="T141" s="24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8" t="s">
        <v>257</v>
      </c>
      <c r="AU141" s="248" t="s">
        <v>87</v>
      </c>
      <c r="AV141" s="13" t="s">
        <v>85</v>
      </c>
      <c r="AW141" s="13" t="s">
        <v>34</v>
      </c>
      <c r="AX141" s="13" t="s">
        <v>77</v>
      </c>
      <c r="AY141" s="248" t="s">
        <v>245</v>
      </c>
    </row>
    <row r="142" s="14" customFormat="1">
      <c r="A142" s="14"/>
      <c r="B142" s="249"/>
      <c r="C142" s="250"/>
      <c r="D142" s="234" t="s">
        <v>257</v>
      </c>
      <c r="E142" s="251" t="s">
        <v>2140</v>
      </c>
      <c r="F142" s="252" t="s">
        <v>2184</v>
      </c>
      <c r="G142" s="250"/>
      <c r="H142" s="253">
        <v>266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257</v>
      </c>
      <c r="AU142" s="259" t="s">
        <v>87</v>
      </c>
      <c r="AV142" s="14" t="s">
        <v>87</v>
      </c>
      <c r="AW142" s="14" t="s">
        <v>34</v>
      </c>
      <c r="AX142" s="14" t="s">
        <v>85</v>
      </c>
      <c r="AY142" s="259" t="s">
        <v>245</v>
      </c>
    </row>
    <row r="143" s="2" customFormat="1" ht="16.5" customHeight="1">
      <c r="A143" s="40"/>
      <c r="B143" s="41"/>
      <c r="C143" s="221" t="s">
        <v>326</v>
      </c>
      <c r="D143" s="221" t="s">
        <v>248</v>
      </c>
      <c r="E143" s="222" t="s">
        <v>1623</v>
      </c>
      <c r="F143" s="223" t="s">
        <v>1624</v>
      </c>
      <c r="G143" s="224" t="s">
        <v>275</v>
      </c>
      <c r="H143" s="225">
        <v>519</v>
      </c>
      <c r="I143" s="226"/>
      <c r="J143" s="227">
        <f>ROUND(I143*H143,2)</f>
        <v>0</v>
      </c>
      <c r="K143" s="223" t="s">
        <v>252</v>
      </c>
      <c r="L143" s="46"/>
      <c r="M143" s="228" t="s">
        <v>1</v>
      </c>
      <c r="N143" s="229" t="s">
        <v>42</v>
      </c>
      <c r="O143" s="93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2" t="s">
        <v>253</v>
      </c>
      <c r="AT143" s="232" t="s">
        <v>248</v>
      </c>
      <c r="AU143" s="232" t="s">
        <v>87</v>
      </c>
      <c r="AY143" s="19" t="s">
        <v>245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9" t="s">
        <v>85</v>
      </c>
      <c r="BK143" s="233">
        <f>ROUND(I143*H143,2)</f>
        <v>0</v>
      </c>
      <c r="BL143" s="19" t="s">
        <v>253</v>
      </c>
      <c r="BM143" s="232" t="s">
        <v>2498</v>
      </c>
    </row>
    <row r="144" s="2" customFormat="1">
      <c r="A144" s="40"/>
      <c r="B144" s="41"/>
      <c r="C144" s="42"/>
      <c r="D144" s="234" t="s">
        <v>255</v>
      </c>
      <c r="E144" s="42"/>
      <c r="F144" s="235" t="s">
        <v>1626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255</v>
      </c>
      <c r="AU144" s="19" t="s">
        <v>87</v>
      </c>
    </row>
    <row r="145" s="13" customFormat="1">
      <c r="A145" s="13"/>
      <c r="B145" s="239"/>
      <c r="C145" s="240"/>
      <c r="D145" s="234" t="s">
        <v>257</v>
      </c>
      <c r="E145" s="241" t="s">
        <v>1</v>
      </c>
      <c r="F145" s="242" t="s">
        <v>2186</v>
      </c>
      <c r="G145" s="240"/>
      <c r="H145" s="241" t="s">
        <v>1</v>
      </c>
      <c r="I145" s="243"/>
      <c r="J145" s="240"/>
      <c r="K145" s="240"/>
      <c r="L145" s="244"/>
      <c r="M145" s="245"/>
      <c r="N145" s="246"/>
      <c r="O145" s="246"/>
      <c r="P145" s="246"/>
      <c r="Q145" s="246"/>
      <c r="R145" s="246"/>
      <c r="S145" s="246"/>
      <c r="T145" s="24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8" t="s">
        <v>257</v>
      </c>
      <c r="AU145" s="248" t="s">
        <v>87</v>
      </c>
      <c r="AV145" s="13" t="s">
        <v>85</v>
      </c>
      <c r="AW145" s="13" t="s">
        <v>34</v>
      </c>
      <c r="AX145" s="13" t="s">
        <v>77</v>
      </c>
      <c r="AY145" s="248" t="s">
        <v>245</v>
      </c>
    </row>
    <row r="146" s="14" customFormat="1">
      <c r="A146" s="14"/>
      <c r="B146" s="249"/>
      <c r="C146" s="250"/>
      <c r="D146" s="234" t="s">
        <v>257</v>
      </c>
      <c r="E146" s="251" t="s">
        <v>1</v>
      </c>
      <c r="F146" s="252" t="s">
        <v>2189</v>
      </c>
      <c r="G146" s="250"/>
      <c r="H146" s="253">
        <v>230</v>
      </c>
      <c r="I146" s="254"/>
      <c r="J146" s="250"/>
      <c r="K146" s="250"/>
      <c r="L146" s="255"/>
      <c r="M146" s="256"/>
      <c r="N146" s="257"/>
      <c r="O146" s="257"/>
      <c r="P146" s="257"/>
      <c r="Q146" s="257"/>
      <c r="R146" s="257"/>
      <c r="S146" s="257"/>
      <c r="T146" s="25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9" t="s">
        <v>257</v>
      </c>
      <c r="AU146" s="259" t="s">
        <v>87</v>
      </c>
      <c r="AV146" s="14" t="s">
        <v>87</v>
      </c>
      <c r="AW146" s="14" t="s">
        <v>34</v>
      </c>
      <c r="AX146" s="14" t="s">
        <v>77</v>
      </c>
      <c r="AY146" s="259" t="s">
        <v>245</v>
      </c>
    </row>
    <row r="147" s="13" customFormat="1">
      <c r="A147" s="13"/>
      <c r="B147" s="239"/>
      <c r="C147" s="240"/>
      <c r="D147" s="234" t="s">
        <v>257</v>
      </c>
      <c r="E147" s="241" t="s">
        <v>1</v>
      </c>
      <c r="F147" s="242" t="s">
        <v>2188</v>
      </c>
      <c r="G147" s="240"/>
      <c r="H147" s="241" t="s">
        <v>1</v>
      </c>
      <c r="I147" s="243"/>
      <c r="J147" s="240"/>
      <c r="K147" s="240"/>
      <c r="L147" s="244"/>
      <c r="M147" s="245"/>
      <c r="N147" s="246"/>
      <c r="O147" s="246"/>
      <c r="P147" s="246"/>
      <c r="Q147" s="246"/>
      <c r="R147" s="246"/>
      <c r="S147" s="246"/>
      <c r="T147" s="24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8" t="s">
        <v>257</v>
      </c>
      <c r="AU147" s="248" t="s">
        <v>87</v>
      </c>
      <c r="AV147" s="13" t="s">
        <v>85</v>
      </c>
      <c r="AW147" s="13" t="s">
        <v>34</v>
      </c>
      <c r="AX147" s="13" t="s">
        <v>77</v>
      </c>
      <c r="AY147" s="248" t="s">
        <v>245</v>
      </c>
    </row>
    <row r="148" s="14" customFormat="1">
      <c r="A148" s="14"/>
      <c r="B148" s="249"/>
      <c r="C148" s="250"/>
      <c r="D148" s="234" t="s">
        <v>257</v>
      </c>
      <c r="E148" s="251" t="s">
        <v>1</v>
      </c>
      <c r="F148" s="252" t="s">
        <v>2160</v>
      </c>
      <c r="G148" s="250"/>
      <c r="H148" s="253">
        <v>289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257</v>
      </c>
      <c r="AU148" s="259" t="s">
        <v>87</v>
      </c>
      <c r="AV148" s="14" t="s">
        <v>87</v>
      </c>
      <c r="AW148" s="14" t="s">
        <v>34</v>
      </c>
      <c r="AX148" s="14" t="s">
        <v>77</v>
      </c>
      <c r="AY148" s="259" t="s">
        <v>245</v>
      </c>
    </row>
    <row r="149" s="15" customFormat="1">
      <c r="A149" s="15"/>
      <c r="B149" s="260"/>
      <c r="C149" s="261"/>
      <c r="D149" s="234" t="s">
        <v>257</v>
      </c>
      <c r="E149" s="262" t="s">
        <v>2137</v>
      </c>
      <c r="F149" s="263" t="s">
        <v>266</v>
      </c>
      <c r="G149" s="261"/>
      <c r="H149" s="264">
        <v>519</v>
      </c>
      <c r="I149" s="265"/>
      <c r="J149" s="261"/>
      <c r="K149" s="261"/>
      <c r="L149" s="266"/>
      <c r="M149" s="267"/>
      <c r="N149" s="268"/>
      <c r="O149" s="268"/>
      <c r="P149" s="268"/>
      <c r="Q149" s="268"/>
      <c r="R149" s="268"/>
      <c r="S149" s="268"/>
      <c r="T149" s="269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0" t="s">
        <v>257</v>
      </c>
      <c r="AU149" s="270" t="s">
        <v>87</v>
      </c>
      <c r="AV149" s="15" t="s">
        <v>253</v>
      </c>
      <c r="AW149" s="15" t="s">
        <v>34</v>
      </c>
      <c r="AX149" s="15" t="s">
        <v>85</v>
      </c>
      <c r="AY149" s="270" t="s">
        <v>245</v>
      </c>
    </row>
    <row r="150" s="2" customFormat="1" ht="16.5" customHeight="1">
      <c r="A150" s="40"/>
      <c r="B150" s="41"/>
      <c r="C150" s="221" t="s">
        <v>335</v>
      </c>
      <c r="D150" s="221" t="s">
        <v>248</v>
      </c>
      <c r="E150" s="222" t="s">
        <v>1627</v>
      </c>
      <c r="F150" s="223" t="s">
        <v>1628</v>
      </c>
      <c r="G150" s="224" t="s">
        <v>317</v>
      </c>
      <c r="H150" s="225">
        <v>294</v>
      </c>
      <c r="I150" s="226"/>
      <c r="J150" s="227">
        <f>ROUND(I150*H150,2)</f>
        <v>0</v>
      </c>
      <c r="K150" s="223" t="s">
        <v>252</v>
      </c>
      <c r="L150" s="46"/>
      <c r="M150" s="228" t="s">
        <v>1</v>
      </c>
      <c r="N150" s="229" t="s">
        <v>42</v>
      </c>
      <c r="O150" s="93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2" t="s">
        <v>253</v>
      </c>
      <c r="AT150" s="232" t="s">
        <v>248</v>
      </c>
      <c r="AU150" s="232" t="s">
        <v>87</v>
      </c>
      <c r="AY150" s="19" t="s">
        <v>245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9" t="s">
        <v>85</v>
      </c>
      <c r="BK150" s="233">
        <f>ROUND(I150*H150,2)</f>
        <v>0</v>
      </c>
      <c r="BL150" s="19" t="s">
        <v>253</v>
      </c>
      <c r="BM150" s="232" t="s">
        <v>2499</v>
      </c>
    </row>
    <row r="151" s="2" customFormat="1">
      <c r="A151" s="40"/>
      <c r="B151" s="41"/>
      <c r="C151" s="42"/>
      <c r="D151" s="234" t="s">
        <v>255</v>
      </c>
      <c r="E151" s="42"/>
      <c r="F151" s="235" t="s">
        <v>1630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255</v>
      </c>
      <c r="AU151" s="19" t="s">
        <v>87</v>
      </c>
    </row>
    <row r="152" s="13" customFormat="1">
      <c r="A152" s="13"/>
      <c r="B152" s="239"/>
      <c r="C152" s="240"/>
      <c r="D152" s="234" t="s">
        <v>257</v>
      </c>
      <c r="E152" s="241" t="s">
        <v>1</v>
      </c>
      <c r="F152" s="242" t="s">
        <v>2186</v>
      </c>
      <c r="G152" s="240"/>
      <c r="H152" s="241" t="s">
        <v>1</v>
      </c>
      <c r="I152" s="243"/>
      <c r="J152" s="240"/>
      <c r="K152" s="240"/>
      <c r="L152" s="244"/>
      <c r="M152" s="245"/>
      <c r="N152" s="246"/>
      <c r="O152" s="246"/>
      <c r="P152" s="246"/>
      <c r="Q152" s="246"/>
      <c r="R152" s="246"/>
      <c r="S152" s="246"/>
      <c r="T152" s="247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8" t="s">
        <v>257</v>
      </c>
      <c r="AU152" s="248" t="s">
        <v>87</v>
      </c>
      <c r="AV152" s="13" t="s">
        <v>85</v>
      </c>
      <c r="AW152" s="13" t="s">
        <v>34</v>
      </c>
      <c r="AX152" s="13" t="s">
        <v>77</v>
      </c>
      <c r="AY152" s="248" t="s">
        <v>245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2500</v>
      </c>
      <c r="G153" s="250"/>
      <c r="H153" s="253">
        <v>115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77</v>
      </c>
      <c r="AY153" s="259" t="s">
        <v>245</v>
      </c>
    </row>
    <row r="154" s="13" customFormat="1">
      <c r="A154" s="13"/>
      <c r="B154" s="239"/>
      <c r="C154" s="240"/>
      <c r="D154" s="234" t="s">
        <v>257</v>
      </c>
      <c r="E154" s="241" t="s">
        <v>1</v>
      </c>
      <c r="F154" s="242" t="s">
        <v>2188</v>
      </c>
      <c r="G154" s="240"/>
      <c r="H154" s="241" t="s">
        <v>1</v>
      </c>
      <c r="I154" s="243"/>
      <c r="J154" s="240"/>
      <c r="K154" s="240"/>
      <c r="L154" s="244"/>
      <c r="M154" s="245"/>
      <c r="N154" s="246"/>
      <c r="O154" s="246"/>
      <c r="P154" s="246"/>
      <c r="Q154" s="246"/>
      <c r="R154" s="246"/>
      <c r="S154" s="246"/>
      <c r="T154" s="24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8" t="s">
        <v>257</v>
      </c>
      <c r="AU154" s="248" t="s">
        <v>87</v>
      </c>
      <c r="AV154" s="13" t="s">
        <v>85</v>
      </c>
      <c r="AW154" s="13" t="s">
        <v>34</v>
      </c>
      <c r="AX154" s="13" t="s">
        <v>77</v>
      </c>
      <c r="AY154" s="248" t="s">
        <v>245</v>
      </c>
    </row>
    <row r="155" s="14" customFormat="1">
      <c r="A155" s="14"/>
      <c r="B155" s="249"/>
      <c r="C155" s="250"/>
      <c r="D155" s="234" t="s">
        <v>257</v>
      </c>
      <c r="E155" s="251" t="s">
        <v>1</v>
      </c>
      <c r="F155" s="252" t="s">
        <v>2501</v>
      </c>
      <c r="G155" s="250"/>
      <c r="H155" s="253">
        <v>179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257</v>
      </c>
      <c r="AU155" s="259" t="s">
        <v>87</v>
      </c>
      <c r="AV155" s="14" t="s">
        <v>87</v>
      </c>
      <c r="AW155" s="14" t="s">
        <v>34</v>
      </c>
      <c r="AX155" s="14" t="s">
        <v>77</v>
      </c>
      <c r="AY155" s="259" t="s">
        <v>245</v>
      </c>
    </row>
    <row r="156" s="15" customFormat="1">
      <c r="A156" s="15"/>
      <c r="B156" s="260"/>
      <c r="C156" s="261"/>
      <c r="D156" s="234" t="s">
        <v>257</v>
      </c>
      <c r="E156" s="262" t="s">
        <v>2139</v>
      </c>
      <c r="F156" s="263" t="s">
        <v>266</v>
      </c>
      <c r="G156" s="261"/>
      <c r="H156" s="264">
        <v>294</v>
      </c>
      <c r="I156" s="265"/>
      <c r="J156" s="261"/>
      <c r="K156" s="261"/>
      <c r="L156" s="266"/>
      <c r="M156" s="267"/>
      <c r="N156" s="268"/>
      <c r="O156" s="268"/>
      <c r="P156" s="268"/>
      <c r="Q156" s="268"/>
      <c r="R156" s="268"/>
      <c r="S156" s="268"/>
      <c r="T156" s="269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70" t="s">
        <v>257</v>
      </c>
      <c r="AU156" s="270" t="s">
        <v>87</v>
      </c>
      <c r="AV156" s="15" t="s">
        <v>253</v>
      </c>
      <c r="AW156" s="15" t="s">
        <v>34</v>
      </c>
      <c r="AX156" s="15" t="s">
        <v>85</v>
      </c>
      <c r="AY156" s="270" t="s">
        <v>245</v>
      </c>
    </row>
    <row r="157" s="2" customFormat="1" ht="16.5" customHeight="1">
      <c r="A157" s="40"/>
      <c r="B157" s="41"/>
      <c r="C157" s="221" t="s">
        <v>341</v>
      </c>
      <c r="D157" s="221" t="s">
        <v>248</v>
      </c>
      <c r="E157" s="222" t="s">
        <v>2193</v>
      </c>
      <c r="F157" s="223" t="s">
        <v>2194</v>
      </c>
      <c r="G157" s="224" t="s">
        <v>317</v>
      </c>
      <c r="H157" s="225">
        <v>69</v>
      </c>
      <c r="I157" s="226"/>
      <c r="J157" s="227">
        <f>ROUND(I157*H157,2)</f>
        <v>0</v>
      </c>
      <c r="K157" s="223" t="s">
        <v>1</v>
      </c>
      <c r="L157" s="46"/>
      <c r="M157" s="228" t="s">
        <v>1</v>
      </c>
      <c r="N157" s="229" t="s">
        <v>42</v>
      </c>
      <c r="O157" s="93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2" t="s">
        <v>253</v>
      </c>
      <c r="AT157" s="232" t="s">
        <v>248</v>
      </c>
      <c r="AU157" s="232" t="s">
        <v>87</v>
      </c>
      <c r="AY157" s="19" t="s">
        <v>245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9" t="s">
        <v>85</v>
      </c>
      <c r="BK157" s="233">
        <f>ROUND(I157*H157,2)</f>
        <v>0</v>
      </c>
      <c r="BL157" s="19" t="s">
        <v>253</v>
      </c>
      <c r="BM157" s="232" t="s">
        <v>2502</v>
      </c>
    </row>
    <row r="158" s="2" customFormat="1">
      <c r="A158" s="40"/>
      <c r="B158" s="41"/>
      <c r="C158" s="42"/>
      <c r="D158" s="234" t="s">
        <v>255</v>
      </c>
      <c r="E158" s="42"/>
      <c r="F158" s="235" t="s">
        <v>2196</v>
      </c>
      <c r="G158" s="42"/>
      <c r="H158" s="42"/>
      <c r="I158" s="236"/>
      <c r="J158" s="42"/>
      <c r="K158" s="42"/>
      <c r="L158" s="46"/>
      <c r="M158" s="237"/>
      <c r="N158" s="238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255</v>
      </c>
      <c r="AU158" s="19" t="s">
        <v>87</v>
      </c>
    </row>
    <row r="159" s="13" customFormat="1">
      <c r="A159" s="13"/>
      <c r="B159" s="239"/>
      <c r="C159" s="240"/>
      <c r="D159" s="234" t="s">
        <v>257</v>
      </c>
      <c r="E159" s="241" t="s">
        <v>1</v>
      </c>
      <c r="F159" s="242" t="s">
        <v>2197</v>
      </c>
      <c r="G159" s="240"/>
      <c r="H159" s="241" t="s">
        <v>1</v>
      </c>
      <c r="I159" s="243"/>
      <c r="J159" s="240"/>
      <c r="K159" s="240"/>
      <c r="L159" s="244"/>
      <c r="M159" s="245"/>
      <c r="N159" s="246"/>
      <c r="O159" s="246"/>
      <c r="P159" s="246"/>
      <c r="Q159" s="246"/>
      <c r="R159" s="246"/>
      <c r="S159" s="246"/>
      <c r="T159" s="24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8" t="s">
        <v>257</v>
      </c>
      <c r="AU159" s="248" t="s">
        <v>87</v>
      </c>
      <c r="AV159" s="13" t="s">
        <v>85</v>
      </c>
      <c r="AW159" s="13" t="s">
        <v>34</v>
      </c>
      <c r="AX159" s="13" t="s">
        <v>77</v>
      </c>
      <c r="AY159" s="248" t="s">
        <v>245</v>
      </c>
    </row>
    <row r="160" s="14" customFormat="1">
      <c r="A160" s="14"/>
      <c r="B160" s="249"/>
      <c r="C160" s="250"/>
      <c r="D160" s="234" t="s">
        <v>257</v>
      </c>
      <c r="E160" s="251" t="s">
        <v>1</v>
      </c>
      <c r="F160" s="252" t="s">
        <v>2503</v>
      </c>
      <c r="G160" s="250"/>
      <c r="H160" s="253">
        <v>54</v>
      </c>
      <c r="I160" s="254"/>
      <c r="J160" s="250"/>
      <c r="K160" s="250"/>
      <c r="L160" s="255"/>
      <c r="M160" s="256"/>
      <c r="N160" s="257"/>
      <c r="O160" s="257"/>
      <c r="P160" s="257"/>
      <c r="Q160" s="257"/>
      <c r="R160" s="257"/>
      <c r="S160" s="257"/>
      <c r="T160" s="25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9" t="s">
        <v>257</v>
      </c>
      <c r="AU160" s="259" t="s">
        <v>87</v>
      </c>
      <c r="AV160" s="14" t="s">
        <v>87</v>
      </c>
      <c r="AW160" s="14" t="s">
        <v>34</v>
      </c>
      <c r="AX160" s="14" t="s">
        <v>77</v>
      </c>
      <c r="AY160" s="259" t="s">
        <v>245</v>
      </c>
    </row>
    <row r="161" s="13" customFormat="1">
      <c r="A161" s="13"/>
      <c r="B161" s="239"/>
      <c r="C161" s="240"/>
      <c r="D161" s="234" t="s">
        <v>257</v>
      </c>
      <c r="E161" s="241" t="s">
        <v>1</v>
      </c>
      <c r="F161" s="242" t="s">
        <v>2199</v>
      </c>
      <c r="G161" s="240"/>
      <c r="H161" s="241" t="s">
        <v>1</v>
      </c>
      <c r="I161" s="243"/>
      <c r="J161" s="240"/>
      <c r="K161" s="240"/>
      <c r="L161" s="244"/>
      <c r="M161" s="245"/>
      <c r="N161" s="246"/>
      <c r="O161" s="246"/>
      <c r="P161" s="246"/>
      <c r="Q161" s="246"/>
      <c r="R161" s="246"/>
      <c r="S161" s="246"/>
      <c r="T161" s="24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8" t="s">
        <v>257</v>
      </c>
      <c r="AU161" s="248" t="s">
        <v>87</v>
      </c>
      <c r="AV161" s="13" t="s">
        <v>85</v>
      </c>
      <c r="AW161" s="13" t="s">
        <v>34</v>
      </c>
      <c r="AX161" s="13" t="s">
        <v>77</v>
      </c>
      <c r="AY161" s="248" t="s">
        <v>245</v>
      </c>
    </row>
    <row r="162" s="14" customFormat="1">
      <c r="A162" s="14"/>
      <c r="B162" s="249"/>
      <c r="C162" s="250"/>
      <c r="D162" s="234" t="s">
        <v>257</v>
      </c>
      <c r="E162" s="251" t="s">
        <v>1</v>
      </c>
      <c r="F162" s="252" t="s">
        <v>2504</v>
      </c>
      <c r="G162" s="250"/>
      <c r="H162" s="253">
        <v>15</v>
      </c>
      <c r="I162" s="254"/>
      <c r="J162" s="250"/>
      <c r="K162" s="250"/>
      <c r="L162" s="255"/>
      <c r="M162" s="256"/>
      <c r="N162" s="257"/>
      <c r="O162" s="257"/>
      <c r="P162" s="257"/>
      <c r="Q162" s="257"/>
      <c r="R162" s="257"/>
      <c r="S162" s="257"/>
      <c r="T162" s="25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9" t="s">
        <v>257</v>
      </c>
      <c r="AU162" s="259" t="s">
        <v>87</v>
      </c>
      <c r="AV162" s="14" t="s">
        <v>87</v>
      </c>
      <c r="AW162" s="14" t="s">
        <v>34</v>
      </c>
      <c r="AX162" s="14" t="s">
        <v>77</v>
      </c>
      <c r="AY162" s="259" t="s">
        <v>245</v>
      </c>
    </row>
    <row r="163" s="15" customFormat="1">
      <c r="A163" s="15"/>
      <c r="B163" s="260"/>
      <c r="C163" s="261"/>
      <c r="D163" s="234" t="s">
        <v>257</v>
      </c>
      <c r="E163" s="262" t="s">
        <v>2151</v>
      </c>
      <c r="F163" s="263" t="s">
        <v>266</v>
      </c>
      <c r="G163" s="261"/>
      <c r="H163" s="264">
        <v>69</v>
      </c>
      <c r="I163" s="265"/>
      <c r="J163" s="261"/>
      <c r="K163" s="261"/>
      <c r="L163" s="266"/>
      <c r="M163" s="267"/>
      <c r="N163" s="268"/>
      <c r="O163" s="268"/>
      <c r="P163" s="268"/>
      <c r="Q163" s="268"/>
      <c r="R163" s="268"/>
      <c r="S163" s="268"/>
      <c r="T163" s="269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0" t="s">
        <v>257</v>
      </c>
      <c r="AU163" s="270" t="s">
        <v>87</v>
      </c>
      <c r="AV163" s="15" t="s">
        <v>253</v>
      </c>
      <c r="AW163" s="15" t="s">
        <v>34</v>
      </c>
      <c r="AX163" s="15" t="s">
        <v>85</v>
      </c>
      <c r="AY163" s="270" t="s">
        <v>245</v>
      </c>
    </row>
    <row r="164" s="2" customFormat="1" ht="16.5" customHeight="1">
      <c r="A164" s="40"/>
      <c r="B164" s="41"/>
      <c r="C164" s="221" t="s">
        <v>349</v>
      </c>
      <c r="D164" s="221" t="s">
        <v>248</v>
      </c>
      <c r="E164" s="222" t="s">
        <v>2200</v>
      </c>
      <c r="F164" s="223" t="s">
        <v>2201</v>
      </c>
      <c r="G164" s="224" t="s">
        <v>317</v>
      </c>
      <c r="H164" s="225">
        <v>280</v>
      </c>
      <c r="I164" s="226"/>
      <c r="J164" s="227">
        <f>ROUND(I164*H164,2)</f>
        <v>0</v>
      </c>
      <c r="K164" s="223" t="s">
        <v>1</v>
      </c>
      <c r="L164" s="46"/>
      <c r="M164" s="228" t="s">
        <v>1</v>
      </c>
      <c r="N164" s="229" t="s">
        <v>42</v>
      </c>
      <c r="O164" s="93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2" t="s">
        <v>253</v>
      </c>
      <c r="AT164" s="232" t="s">
        <v>248</v>
      </c>
      <c r="AU164" s="232" t="s">
        <v>87</v>
      </c>
      <c r="AY164" s="19" t="s">
        <v>245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9" t="s">
        <v>85</v>
      </c>
      <c r="BK164" s="233">
        <f>ROUND(I164*H164,2)</f>
        <v>0</v>
      </c>
      <c r="BL164" s="19" t="s">
        <v>253</v>
      </c>
      <c r="BM164" s="232" t="s">
        <v>2505</v>
      </c>
    </row>
    <row r="165" s="2" customFormat="1">
      <c r="A165" s="40"/>
      <c r="B165" s="41"/>
      <c r="C165" s="42"/>
      <c r="D165" s="234" t="s">
        <v>255</v>
      </c>
      <c r="E165" s="42"/>
      <c r="F165" s="235" t="s">
        <v>2203</v>
      </c>
      <c r="G165" s="42"/>
      <c r="H165" s="42"/>
      <c r="I165" s="236"/>
      <c r="J165" s="42"/>
      <c r="K165" s="42"/>
      <c r="L165" s="46"/>
      <c r="M165" s="237"/>
      <c r="N165" s="238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255</v>
      </c>
      <c r="AU165" s="19" t="s">
        <v>87</v>
      </c>
    </row>
    <row r="166" s="2" customFormat="1" ht="16.5" customHeight="1">
      <c r="A166" s="40"/>
      <c r="B166" s="41"/>
      <c r="C166" s="221" t="s">
        <v>8</v>
      </c>
      <c r="D166" s="221" t="s">
        <v>248</v>
      </c>
      <c r="E166" s="222" t="s">
        <v>1089</v>
      </c>
      <c r="F166" s="223" t="s">
        <v>1090</v>
      </c>
      <c r="G166" s="224" t="s">
        <v>317</v>
      </c>
      <c r="H166" s="225">
        <v>194.40000000000001</v>
      </c>
      <c r="I166" s="226"/>
      <c r="J166" s="227">
        <f>ROUND(I166*H166,2)</f>
        <v>0</v>
      </c>
      <c r="K166" s="223" t="s">
        <v>252</v>
      </c>
      <c r="L166" s="46"/>
      <c r="M166" s="228" t="s">
        <v>1</v>
      </c>
      <c r="N166" s="229" t="s">
        <v>42</v>
      </c>
      <c r="O166" s="93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2" t="s">
        <v>253</v>
      </c>
      <c r="AT166" s="232" t="s">
        <v>248</v>
      </c>
      <c r="AU166" s="232" t="s">
        <v>87</v>
      </c>
      <c r="AY166" s="19" t="s">
        <v>245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9" t="s">
        <v>85</v>
      </c>
      <c r="BK166" s="233">
        <f>ROUND(I166*H166,2)</f>
        <v>0</v>
      </c>
      <c r="BL166" s="19" t="s">
        <v>253</v>
      </c>
      <c r="BM166" s="232" t="s">
        <v>2506</v>
      </c>
    </row>
    <row r="167" s="2" customFormat="1">
      <c r="A167" s="40"/>
      <c r="B167" s="41"/>
      <c r="C167" s="42"/>
      <c r="D167" s="234" t="s">
        <v>255</v>
      </c>
      <c r="E167" s="42"/>
      <c r="F167" s="235" t="s">
        <v>1092</v>
      </c>
      <c r="G167" s="42"/>
      <c r="H167" s="42"/>
      <c r="I167" s="236"/>
      <c r="J167" s="42"/>
      <c r="K167" s="42"/>
      <c r="L167" s="46"/>
      <c r="M167" s="237"/>
      <c r="N167" s="238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255</v>
      </c>
      <c r="AU167" s="19" t="s">
        <v>87</v>
      </c>
    </row>
    <row r="168" s="13" customFormat="1">
      <c r="A168" s="13"/>
      <c r="B168" s="239"/>
      <c r="C168" s="240"/>
      <c r="D168" s="234" t="s">
        <v>257</v>
      </c>
      <c r="E168" s="241" t="s">
        <v>1</v>
      </c>
      <c r="F168" s="242" t="s">
        <v>2507</v>
      </c>
      <c r="G168" s="240"/>
      <c r="H168" s="241" t="s">
        <v>1</v>
      </c>
      <c r="I168" s="243"/>
      <c r="J168" s="240"/>
      <c r="K168" s="240"/>
      <c r="L168" s="244"/>
      <c r="M168" s="245"/>
      <c r="N168" s="246"/>
      <c r="O168" s="246"/>
      <c r="P168" s="246"/>
      <c r="Q168" s="246"/>
      <c r="R168" s="246"/>
      <c r="S168" s="246"/>
      <c r="T168" s="24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8" t="s">
        <v>257</v>
      </c>
      <c r="AU168" s="248" t="s">
        <v>87</v>
      </c>
      <c r="AV168" s="13" t="s">
        <v>85</v>
      </c>
      <c r="AW168" s="13" t="s">
        <v>34</v>
      </c>
      <c r="AX168" s="13" t="s">
        <v>77</v>
      </c>
      <c r="AY168" s="248" t="s">
        <v>245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2508</v>
      </c>
      <c r="G169" s="250"/>
      <c r="H169" s="253">
        <v>86.400000000000006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77</v>
      </c>
      <c r="AY169" s="259" t="s">
        <v>245</v>
      </c>
    </row>
    <row r="170" s="13" customFormat="1">
      <c r="A170" s="13"/>
      <c r="B170" s="239"/>
      <c r="C170" s="240"/>
      <c r="D170" s="234" t="s">
        <v>257</v>
      </c>
      <c r="E170" s="241" t="s">
        <v>1</v>
      </c>
      <c r="F170" s="242" t="s">
        <v>2205</v>
      </c>
      <c r="G170" s="240"/>
      <c r="H170" s="241" t="s">
        <v>1</v>
      </c>
      <c r="I170" s="243"/>
      <c r="J170" s="240"/>
      <c r="K170" s="240"/>
      <c r="L170" s="244"/>
      <c r="M170" s="245"/>
      <c r="N170" s="246"/>
      <c r="O170" s="246"/>
      <c r="P170" s="246"/>
      <c r="Q170" s="246"/>
      <c r="R170" s="246"/>
      <c r="S170" s="246"/>
      <c r="T170" s="24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8" t="s">
        <v>257</v>
      </c>
      <c r="AU170" s="248" t="s">
        <v>87</v>
      </c>
      <c r="AV170" s="13" t="s">
        <v>85</v>
      </c>
      <c r="AW170" s="13" t="s">
        <v>34</v>
      </c>
      <c r="AX170" s="13" t="s">
        <v>77</v>
      </c>
      <c r="AY170" s="248" t="s">
        <v>245</v>
      </c>
    </row>
    <row r="171" s="14" customFormat="1">
      <c r="A171" s="14"/>
      <c r="B171" s="249"/>
      <c r="C171" s="250"/>
      <c r="D171" s="234" t="s">
        <v>257</v>
      </c>
      <c r="E171" s="251" t="s">
        <v>1</v>
      </c>
      <c r="F171" s="252" t="s">
        <v>2509</v>
      </c>
      <c r="G171" s="250"/>
      <c r="H171" s="253">
        <v>108</v>
      </c>
      <c r="I171" s="254"/>
      <c r="J171" s="250"/>
      <c r="K171" s="250"/>
      <c r="L171" s="255"/>
      <c r="M171" s="256"/>
      <c r="N171" s="257"/>
      <c r="O171" s="257"/>
      <c r="P171" s="257"/>
      <c r="Q171" s="257"/>
      <c r="R171" s="257"/>
      <c r="S171" s="257"/>
      <c r="T171" s="25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9" t="s">
        <v>257</v>
      </c>
      <c r="AU171" s="259" t="s">
        <v>87</v>
      </c>
      <c r="AV171" s="14" t="s">
        <v>87</v>
      </c>
      <c r="AW171" s="14" t="s">
        <v>34</v>
      </c>
      <c r="AX171" s="14" t="s">
        <v>77</v>
      </c>
      <c r="AY171" s="259" t="s">
        <v>245</v>
      </c>
    </row>
    <row r="172" s="15" customFormat="1">
      <c r="A172" s="15"/>
      <c r="B172" s="260"/>
      <c r="C172" s="261"/>
      <c r="D172" s="234" t="s">
        <v>257</v>
      </c>
      <c r="E172" s="262" t="s">
        <v>2161</v>
      </c>
      <c r="F172" s="263" t="s">
        <v>266</v>
      </c>
      <c r="G172" s="261"/>
      <c r="H172" s="264">
        <v>194.40000000000001</v>
      </c>
      <c r="I172" s="265"/>
      <c r="J172" s="261"/>
      <c r="K172" s="261"/>
      <c r="L172" s="266"/>
      <c r="M172" s="267"/>
      <c r="N172" s="268"/>
      <c r="O172" s="268"/>
      <c r="P172" s="268"/>
      <c r="Q172" s="268"/>
      <c r="R172" s="268"/>
      <c r="S172" s="268"/>
      <c r="T172" s="269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0" t="s">
        <v>257</v>
      </c>
      <c r="AU172" s="270" t="s">
        <v>87</v>
      </c>
      <c r="AV172" s="15" t="s">
        <v>253</v>
      </c>
      <c r="AW172" s="15" t="s">
        <v>34</v>
      </c>
      <c r="AX172" s="15" t="s">
        <v>85</v>
      </c>
      <c r="AY172" s="270" t="s">
        <v>245</v>
      </c>
    </row>
    <row r="173" s="2" customFormat="1" ht="16.5" customHeight="1">
      <c r="A173" s="40"/>
      <c r="B173" s="41"/>
      <c r="C173" s="221" t="s">
        <v>383</v>
      </c>
      <c r="D173" s="221" t="s">
        <v>248</v>
      </c>
      <c r="E173" s="222" t="s">
        <v>2207</v>
      </c>
      <c r="F173" s="223" t="s">
        <v>2208</v>
      </c>
      <c r="G173" s="224" t="s">
        <v>329</v>
      </c>
      <c r="H173" s="225">
        <v>2</v>
      </c>
      <c r="I173" s="226"/>
      <c r="J173" s="227">
        <f>ROUND(I173*H173,2)</f>
        <v>0</v>
      </c>
      <c r="K173" s="223" t="s">
        <v>252</v>
      </c>
      <c r="L173" s="46"/>
      <c r="M173" s="228" t="s">
        <v>1</v>
      </c>
      <c r="N173" s="229" t="s">
        <v>42</v>
      </c>
      <c r="O173" s="93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2" t="s">
        <v>253</v>
      </c>
      <c r="AT173" s="232" t="s">
        <v>248</v>
      </c>
      <c r="AU173" s="232" t="s">
        <v>87</v>
      </c>
      <c r="AY173" s="19" t="s">
        <v>245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9" t="s">
        <v>85</v>
      </c>
      <c r="BK173" s="233">
        <f>ROUND(I173*H173,2)</f>
        <v>0</v>
      </c>
      <c r="BL173" s="19" t="s">
        <v>253</v>
      </c>
      <c r="BM173" s="232" t="s">
        <v>2510</v>
      </c>
    </row>
    <row r="174" s="2" customFormat="1">
      <c r="A174" s="40"/>
      <c r="B174" s="41"/>
      <c r="C174" s="42"/>
      <c r="D174" s="234" t="s">
        <v>255</v>
      </c>
      <c r="E174" s="42"/>
      <c r="F174" s="235" t="s">
        <v>2210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255</v>
      </c>
      <c r="AU174" s="19" t="s">
        <v>87</v>
      </c>
    </row>
    <row r="175" s="13" customFormat="1">
      <c r="A175" s="13"/>
      <c r="B175" s="239"/>
      <c r="C175" s="240"/>
      <c r="D175" s="234" t="s">
        <v>257</v>
      </c>
      <c r="E175" s="241" t="s">
        <v>1</v>
      </c>
      <c r="F175" s="242" t="s">
        <v>2511</v>
      </c>
      <c r="G175" s="240"/>
      <c r="H175" s="241" t="s">
        <v>1</v>
      </c>
      <c r="I175" s="243"/>
      <c r="J175" s="240"/>
      <c r="K175" s="240"/>
      <c r="L175" s="244"/>
      <c r="M175" s="245"/>
      <c r="N175" s="246"/>
      <c r="O175" s="246"/>
      <c r="P175" s="246"/>
      <c r="Q175" s="246"/>
      <c r="R175" s="246"/>
      <c r="S175" s="246"/>
      <c r="T175" s="24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8" t="s">
        <v>257</v>
      </c>
      <c r="AU175" s="248" t="s">
        <v>87</v>
      </c>
      <c r="AV175" s="13" t="s">
        <v>85</v>
      </c>
      <c r="AW175" s="13" t="s">
        <v>34</v>
      </c>
      <c r="AX175" s="13" t="s">
        <v>77</v>
      </c>
      <c r="AY175" s="248" t="s">
        <v>245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87</v>
      </c>
      <c r="G176" s="250"/>
      <c r="H176" s="253">
        <v>2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85</v>
      </c>
      <c r="AY176" s="259" t="s">
        <v>245</v>
      </c>
    </row>
    <row r="177" s="2" customFormat="1" ht="16.5" customHeight="1">
      <c r="A177" s="40"/>
      <c r="B177" s="41"/>
      <c r="C177" s="221" t="s">
        <v>390</v>
      </c>
      <c r="D177" s="221" t="s">
        <v>248</v>
      </c>
      <c r="E177" s="222" t="s">
        <v>2212</v>
      </c>
      <c r="F177" s="223" t="s">
        <v>2213</v>
      </c>
      <c r="G177" s="224" t="s">
        <v>2214</v>
      </c>
      <c r="H177" s="225">
        <v>1</v>
      </c>
      <c r="I177" s="226"/>
      <c r="J177" s="227">
        <f>ROUND(I177*H177,2)</f>
        <v>0</v>
      </c>
      <c r="K177" s="223" t="s">
        <v>1</v>
      </c>
      <c r="L177" s="46"/>
      <c r="M177" s="228" t="s">
        <v>1</v>
      </c>
      <c r="N177" s="229" t="s">
        <v>42</v>
      </c>
      <c r="O177" s="93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32" t="s">
        <v>253</v>
      </c>
      <c r="AT177" s="232" t="s">
        <v>248</v>
      </c>
      <c r="AU177" s="232" t="s">
        <v>87</v>
      </c>
      <c r="AY177" s="19" t="s">
        <v>245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9" t="s">
        <v>85</v>
      </c>
      <c r="BK177" s="233">
        <f>ROUND(I177*H177,2)</f>
        <v>0</v>
      </c>
      <c r="BL177" s="19" t="s">
        <v>253</v>
      </c>
      <c r="BM177" s="232" t="s">
        <v>2512</v>
      </c>
    </row>
    <row r="178" s="2" customFormat="1">
      <c r="A178" s="40"/>
      <c r="B178" s="41"/>
      <c r="C178" s="42"/>
      <c r="D178" s="234" t="s">
        <v>255</v>
      </c>
      <c r="E178" s="42"/>
      <c r="F178" s="235" t="s">
        <v>2216</v>
      </c>
      <c r="G178" s="42"/>
      <c r="H178" s="42"/>
      <c r="I178" s="236"/>
      <c r="J178" s="42"/>
      <c r="K178" s="42"/>
      <c r="L178" s="46"/>
      <c r="M178" s="237"/>
      <c r="N178" s="238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255</v>
      </c>
      <c r="AU178" s="19" t="s">
        <v>87</v>
      </c>
    </row>
    <row r="179" s="2" customFormat="1" ht="16.5" customHeight="1">
      <c r="A179" s="40"/>
      <c r="B179" s="41"/>
      <c r="C179" s="221" t="s">
        <v>395</v>
      </c>
      <c r="D179" s="221" t="s">
        <v>248</v>
      </c>
      <c r="E179" s="222" t="s">
        <v>2217</v>
      </c>
      <c r="F179" s="223" t="s">
        <v>2218</v>
      </c>
      <c r="G179" s="224" t="s">
        <v>317</v>
      </c>
      <c r="H179" s="225">
        <v>5.2000000000000002</v>
      </c>
      <c r="I179" s="226"/>
      <c r="J179" s="227">
        <f>ROUND(I179*H179,2)</f>
        <v>0</v>
      </c>
      <c r="K179" s="223" t="s">
        <v>252</v>
      </c>
      <c r="L179" s="46"/>
      <c r="M179" s="228" t="s">
        <v>1</v>
      </c>
      <c r="N179" s="229" t="s">
        <v>42</v>
      </c>
      <c r="O179" s="93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32" t="s">
        <v>253</v>
      </c>
      <c r="AT179" s="232" t="s">
        <v>248</v>
      </c>
      <c r="AU179" s="232" t="s">
        <v>87</v>
      </c>
      <c r="AY179" s="19" t="s">
        <v>245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9" t="s">
        <v>85</v>
      </c>
      <c r="BK179" s="233">
        <f>ROUND(I179*H179,2)</f>
        <v>0</v>
      </c>
      <c r="BL179" s="19" t="s">
        <v>253</v>
      </c>
      <c r="BM179" s="232" t="s">
        <v>2513</v>
      </c>
    </row>
    <row r="180" s="2" customFormat="1">
      <c r="A180" s="40"/>
      <c r="B180" s="41"/>
      <c r="C180" s="42"/>
      <c r="D180" s="234" t="s">
        <v>255</v>
      </c>
      <c r="E180" s="42"/>
      <c r="F180" s="235" t="s">
        <v>2220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255</v>
      </c>
      <c r="AU180" s="19" t="s">
        <v>87</v>
      </c>
    </row>
    <row r="181" s="13" customFormat="1">
      <c r="A181" s="13"/>
      <c r="B181" s="239"/>
      <c r="C181" s="240"/>
      <c r="D181" s="234" t="s">
        <v>257</v>
      </c>
      <c r="E181" s="241" t="s">
        <v>1</v>
      </c>
      <c r="F181" s="242" t="s">
        <v>2221</v>
      </c>
      <c r="G181" s="240"/>
      <c r="H181" s="241" t="s">
        <v>1</v>
      </c>
      <c r="I181" s="243"/>
      <c r="J181" s="240"/>
      <c r="K181" s="240"/>
      <c r="L181" s="244"/>
      <c r="M181" s="245"/>
      <c r="N181" s="246"/>
      <c r="O181" s="246"/>
      <c r="P181" s="246"/>
      <c r="Q181" s="246"/>
      <c r="R181" s="246"/>
      <c r="S181" s="246"/>
      <c r="T181" s="24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8" t="s">
        <v>257</v>
      </c>
      <c r="AU181" s="248" t="s">
        <v>87</v>
      </c>
      <c r="AV181" s="13" t="s">
        <v>85</v>
      </c>
      <c r="AW181" s="13" t="s">
        <v>34</v>
      </c>
      <c r="AX181" s="13" t="s">
        <v>77</v>
      </c>
      <c r="AY181" s="248" t="s">
        <v>245</v>
      </c>
    </row>
    <row r="182" s="14" customFormat="1">
      <c r="A182" s="14"/>
      <c r="B182" s="249"/>
      <c r="C182" s="250"/>
      <c r="D182" s="234" t="s">
        <v>257</v>
      </c>
      <c r="E182" s="251" t="s">
        <v>1</v>
      </c>
      <c r="F182" s="252" t="s">
        <v>2482</v>
      </c>
      <c r="G182" s="250"/>
      <c r="H182" s="253">
        <v>5.2000000000000002</v>
      </c>
      <c r="I182" s="254"/>
      <c r="J182" s="250"/>
      <c r="K182" s="250"/>
      <c r="L182" s="255"/>
      <c r="M182" s="256"/>
      <c r="N182" s="257"/>
      <c r="O182" s="257"/>
      <c r="P182" s="257"/>
      <c r="Q182" s="257"/>
      <c r="R182" s="257"/>
      <c r="S182" s="257"/>
      <c r="T182" s="25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9" t="s">
        <v>257</v>
      </c>
      <c r="AU182" s="259" t="s">
        <v>87</v>
      </c>
      <c r="AV182" s="14" t="s">
        <v>87</v>
      </c>
      <c r="AW182" s="14" t="s">
        <v>34</v>
      </c>
      <c r="AX182" s="14" t="s">
        <v>77</v>
      </c>
      <c r="AY182" s="259" t="s">
        <v>245</v>
      </c>
    </row>
    <row r="183" s="15" customFormat="1">
      <c r="A183" s="15"/>
      <c r="B183" s="260"/>
      <c r="C183" s="261"/>
      <c r="D183" s="234" t="s">
        <v>257</v>
      </c>
      <c r="E183" s="262" t="s">
        <v>1</v>
      </c>
      <c r="F183" s="263" t="s">
        <v>266</v>
      </c>
      <c r="G183" s="261"/>
      <c r="H183" s="264">
        <v>5.2000000000000002</v>
      </c>
      <c r="I183" s="265"/>
      <c r="J183" s="261"/>
      <c r="K183" s="261"/>
      <c r="L183" s="266"/>
      <c r="M183" s="267"/>
      <c r="N183" s="268"/>
      <c r="O183" s="268"/>
      <c r="P183" s="268"/>
      <c r="Q183" s="268"/>
      <c r="R183" s="268"/>
      <c r="S183" s="268"/>
      <c r="T183" s="269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0" t="s">
        <v>257</v>
      </c>
      <c r="AU183" s="270" t="s">
        <v>87</v>
      </c>
      <c r="AV183" s="15" t="s">
        <v>253</v>
      </c>
      <c r="AW183" s="15" t="s">
        <v>34</v>
      </c>
      <c r="AX183" s="15" t="s">
        <v>85</v>
      </c>
      <c r="AY183" s="270" t="s">
        <v>245</v>
      </c>
    </row>
    <row r="184" s="2" customFormat="1" ht="16.5" customHeight="1">
      <c r="A184" s="40"/>
      <c r="B184" s="41"/>
      <c r="C184" s="221" t="s">
        <v>402</v>
      </c>
      <c r="D184" s="221" t="s">
        <v>248</v>
      </c>
      <c r="E184" s="222" t="s">
        <v>2514</v>
      </c>
      <c r="F184" s="223" t="s">
        <v>2515</v>
      </c>
      <c r="G184" s="224" t="s">
        <v>317</v>
      </c>
      <c r="H184" s="225">
        <v>1</v>
      </c>
      <c r="I184" s="226"/>
      <c r="J184" s="227">
        <f>ROUND(I184*H184,2)</f>
        <v>0</v>
      </c>
      <c r="K184" s="223" t="s">
        <v>252</v>
      </c>
      <c r="L184" s="46"/>
      <c r="M184" s="228" t="s">
        <v>1</v>
      </c>
      <c r="N184" s="229" t="s">
        <v>42</v>
      </c>
      <c r="O184" s="93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2" t="s">
        <v>253</v>
      </c>
      <c r="AT184" s="232" t="s">
        <v>248</v>
      </c>
      <c r="AU184" s="232" t="s">
        <v>87</v>
      </c>
      <c r="AY184" s="19" t="s">
        <v>245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9" t="s">
        <v>85</v>
      </c>
      <c r="BK184" s="233">
        <f>ROUND(I184*H184,2)</f>
        <v>0</v>
      </c>
      <c r="BL184" s="19" t="s">
        <v>253</v>
      </c>
      <c r="BM184" s="232" t="s">
        <v>2516</v>
      </c>
    </row>
    <row r="185" s="2" customFormat="1">
      <c r="A185" s="40"/>
      <c r="B185" s="41"/>
      <c r="C185" s="42"/>
      <c r="D185" s="234" t="s">
        <v>255</v>
      </c>
      <c r="E185" s="42"/>
      <c r="F185" s="235" t="s">
        <v>2517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255</v>
      </c>
      <c r="AU185" s="19" t="s">
        <v>87</v>
      </c>
    </row>
    <row r="186" s="13" customFormat="1">
      <c r="A186" s="13"/>
      <c r="B186" s="239"/>
      <c r="C186" s="240"/>
      <c r="D186" s="234" t="s">
        <v>257</v>
      </c>
      <c r="E186" s="241" t="s">
        <v>1</v>
      </c>
      <c r="F186" s="242" t="s">
        <v>2518</v>
      </c>
      <c r="G186" s="240"/>
      <c r="H186" s="241" t="s">
        <v>1</v>
      </c>
      <c r="I186" s="243"/>
      <c r="J186" s="240"/>
      <c r="K186" s="240"/>
      <c r="L186" s="244"/>
      <c r="M186" s="245"/>
      <c r="N186" s="246"/>
      <c r="O186" s="246"/>
      <c r="P186" s="246"/>
      <c r="Q186" s="246"/>
      <c r="R186" s="246"/>
      <c r="S186" s="246"/>
      <c r="T186" s="24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8" t="s">
        <v>257</v>
      </c>
      <c r="AU186" s="248" t="s">
        <v>87</v>
      </c>
      <c r="AV186" s="13" t="s">
        <v>85</v>
      </c>
      <c r="AW186" s="13" t="s">
        <v>34</v>
      </c>
      <c r="AX186" s="13" t="s">
        <v>77</v>
      </c>
      <c r="AY186" s="248" t="s">
        <v>245</v>
      </c>
    </row>
    <row r="187" s="14" customFormat="1">
      <c r="A187" s="14"/>
      <c r="B187" s="249"/>
      <c r="C187" s="250"/>
      <c r="D187" s="234" t="s">
        <v>257</v>
      </c>
      <c r="E187" s="251" t="s">
        <v>1</v>
      </c>
      <c r="F187" s="252" t="s">
        <v>85</v>
      </c>
      <c r="G187" s="250"/>
      <c r="H187" s="253">
        <v>1</v>
      </c>
      <c r="I187" s="254"/>
      <c r="J187" s="250"/>
      <c r="K187" s="250"/>
      <c r="L187" s="255"/>
      <c r="M187" s="256"/>
      <c r="N187" s="257"/>
      <c r="O187" s="257"/>
      <c r="P187" s="257"/>
      <c r="Q187" s="257"/>
      <c r="R187" s="257"/>
      <c r="S187" s="257"/>
      <c r="T187" s="25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9" t="s">
        <v>257</v>
      </c>
      <c r="AU187" s="259" t="s">
        <v>87</v>
      </c>
      <c r="AV187" s="14" t="s">
        <v>87</v>
      </c>
      <c r="AW187" s="14" t="s">
        <v>34</v>
      </c>
      <c r="AX187" s="14" t="s">
        <v>85</v>
      </c>
      <c r="AY187" s="259" t="s">
        <v>245</v>
      </c>
    </row>
    <row r="188" s="2" customFormat="1" ht="16.5" customHeight="1">
      <c r="A188" s="40"/>
      <c r="B188" s="41"/>
      <c r="C188" s="221" t="s">
        <v>410</v>
      </c>
      <c r="D188" s="221" t="s">
        <v>248</v>
      </c>
      <c r="E188" s="222" t="s">
        <v>2223</v>
      </c>
      <c r="F188" s="223" t="s">
        <v>2224</v>
      </c>
      <c r="G188" s="224" t="s">
        <v>317</v>
      </c>
      <c r="H188" s="225">
        <v>350</v>
      </c>
      <c r="I188" s="226"/>
      <c r="J188" s="227">
        <f>ROUND(I188*H188,2)</f>
        <v>0</v>
      </c>
      <c r="K188" s="223" t="s">
        <v>252</v>
      </c>
      <c r="L188" s="46"/>
      <c r="M188" s="228" t="s">
        <v>1</v>
      </c>
      <c r="N188" s="229" t="s">
        <v>42</v>
      </c>
      <c r="O188" s="93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2" t="s">
        <v>253</v>
      </c>
      <c r="AT188" s="232" t="s">
        <v>248</v>
      </c>
      <c r="AU188" s="232" t="s">
        <v>87</v>
      </c>
      <c r="AY188" s="19" t="s">
        <v>245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9" t="s">
        <v>85</v>
      </c>
      <c r="BK188" s="233">
        <f>ROUND(I188*H188,2)</f>
        <v>0</v>
      </c>
      <c r="BL188" s="19" t="s">
        <v>253</v>
      </c>
      <c r="BM188" s="232" t="s">
        <v>2519</v>
      </c>
    </row>
    <row r="189" s="2" customFormat="1">
      <c r="A189" s="40"/>
      <c r="B189" s="41"/>
      <c r="C189" s="42"/>
      <c r="D189" s="234" t="s">
        <v>255</v>
      </c>
      <c r="E189" s="42"/>
      <c r="F189" s="235" t="s">
        <v>2226</v>
      </c>
      <c r="G189" s="42"/>
      <c r="H189" s="42"/>
      <c r="I189" s="236"/>
      <c r="J189" s="42"/>
      <c r="K189" s="42"/>
      <c r="L189" s="46"/>
      <c r="M189" s="237"/>
      <c r="N189" s="238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255</v>
      </c>
      <c r="AU189" s="19" t="s">
        <v>87</v>
      </c>
    </row>
    <row r="190" s="13" customFormat="1">
      <c r="A190" s="13"/>
      <c r="B190" s="239"/>
      <c r="C190" s="240"/>
      <c r="D190" s="234" t="s">
        <v>257</v>
      </c>
      <c r="E190" s="241" t="s">
        <v>1</v>
      </c>
      <c r="F190" s="242" t="s">
        <v>2227</v>
      </c>
      <c r="G190" s="240"/>
      <c r="H190" s="241" t="s">
        <v>1</v>
      </c>
      <c r="I190" s="243"/>
      <c r="J190" s="240"/>
      <c r="K190" s="240"/>
      <c r="L190" s="244"/>
      <c r="M190" s="245"/>
      <c r="N190" s="246"/>
      <c r="O190" s="246"/>
      <c r="P190" s="246"/>
      <c r="Q190" s="246"/>
      <c r="R190" s="246"/>
      <c r="S190" s="246"/>
      <c r="T190" s="24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8" t="s">
        <v>257</v>
      </c>
      <c r="AU190" s="248" t="s">
        <v>87</v>
      </c>
      <c r="AV190" s="13" t="s">
        <v>85</v>
      </c>
      <c r="AW190" s="13" t="s">
        <v>34</v>
      </c>
      <c r="AX190" s="13" t="s">
        <v>77</v>
      </c>
      <c r="AY190" s="248" t="s">
        <v>245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2520</v>
      </c>
      <c r="G191" s="250"/>
      <c r="H191" s="253">
        <v>207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87</v>
      </c>
      <c r="AV191" s="14" t="s">
        <v>87</v>
      </c>
      <c r="AW191" s="14" t="s">
        <v>34</v>
      </c>
      <c r="AX191" s="14" t="s">
        <v>77</v>
      </c>
      <c r="AY191" s="259" t="s">
        <v>245</v>
      </c>
    </row>
    <row r="192" s="13" customFormat="1">
      <c r="A192" s="13"/>
      <c r="B192" s="239"/>
      <c r="C192" s="240"/>
      <c r="D192" s="234" t="s">
        <v>257</v>
      </c>
      <c r="E192" s="241" t="s">
        <v>1</v>
      </c>
      <c r="F192" s="242" t="s">
        <v>2229</v>
      </c>
      <c r="G192" s="240"/>
      <c r="H192" s="241" t="s">
        <v>1</v>
      </c>
      <c r="I192" s="243"/>
      <c r="J192" s="240"/>
      <c r="K192" s="240"/>
      <c r="L192" s="244"/>
      <c r="M192" s="245"/>
      <c r="N192" s="246"/>
      <c r="O192" s="246"/>
      <c r="P192" s="246"/>
      <c r="Q192" s="246"/>
      <c r="R192" s="246"/>
      <c r="S192" s="246"/>
      <c r="T192" s="24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8" t="s">
        <v>257</v>
      </c>
      <c r="AU192" s="248" t="s">
        <v>87</v>
      </c>
      <c r="AV192" s="13" t="s">
        <v>85</v>
      </c>
      <c r="AW192" s="13" t="s">
        <v>34</v>
      </c>
      <c r="AX192" s="13" t="s">
        <v>77</v>
      </c>
      <c r="AY192" s="248" t="s">
        <v>245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2230</v>
      </c>
      <c r="G193" s="250"/>
      <c r="H193" s="253">
        <v>143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87</v>
      </c>
      <c r="AV193" s="14" t="s">
        <v>87</v>
      </c>
      <c r="AW193" s="14" t="s">
        <v>34</v>
      </c>
      <c r="AX193" s="14" t="s">
        <v>77</v>
      </c>
      <c r="AY193" s="259" t="s">
        <v>245</v>
      </c>
    </row>
    <row r="194" s="15" customFormat="1">
      <c r="A194" s="15"/>
      <c r="B194" s="260"/>
      <c r="C194" s="261"/>
      <c r="D194" s="234" t="s">
        <v>257</v>
      </c>
      <c r="E194" s="262" t="s">
        <v>2159</v>
      </c>
      <c r="F194" s="263" t="s">
        <v>266</v>
      </c>
      <c r="G194" s="261"/>
      <c r="H194" s="264">
        <v>350</v>
      </c>
      <c r="I194" s="265"/>
      <c r="J194" s="261"/>
      <c r="K194" s="261"/>
      <c r="L194" s="266"/>
      <c r="M194" s="267"/>
      <c r="N194" s="268"/>
      <c r="O194" s="268"/>
      <c r="P194" s="268"/>
      <c r="Q194" s="268"/>
      <c r="R194" s="268"/>
      <c r="S194" s="268"/>
      <c r="T194" s="269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0" t="s">
        <v>257</v>
      </c>
      <c r="AU194" s="270" t="s">
        <v>87</v>
      </c>
      <c r="AV194" s="15" t="s">
        <v>253</v>
      </c>
      <c r="AW194" s="15" t="s">
        <v>34</v>
      </c>
      <c r="AX194" s="15" t="s">
        <v>85</v>
      </c>
      <c r="AY194" s="270" t="s">
        <v>245</v>
      </c>
    </row>
    <row r="195" s="2" customFormat="1" ht="16.5" customHeight="1">
      <c r="A195" s="40"/>
      <c r="B195" s="41"/>
      <c r="C195" s="221" t="s">
        <v>419</v>
      </c>
      <c r="D195" s="221" t="s">
        <v>248</v>
      </c>
      <c r="E195" s="222" t="s">
        <v>2231</v>
      </c>
      <c r="F195" s="223" t="s">
        <v>2232</v>
      </c>
      <c r="G195" s="224" t="s">
        <v>2214</v>
      </c>
      <c r="H195" s="225">
        <v>8</v>
      </c>
      <c r="I195" s="226"/>
      <c r="J195" s="227">
        <f>ROUND(I195*H195,2)</f>
        <v>0</v>
      </c>
      <c r="K195" s="223" t="s">
        <v>1</v>
      </c>
      <c r="L195" s="46"/>
      <c r="M195" s="228" t="s">
        <v>1</v>
      </c>
      <c r="N195" s="229" t="s">
        <v>42</v>
      </c>
      <c r="O195" s="93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2" t="s">
        <v>253</v>
      </c>
      <c r="AT195" s="232" t="s">
        <v>248</v>
      </c>
      <c r="AU195" s="232" t="s">
        <v>87</v>
      </c>
      <c r="AY195" s="19" t="s">
        <v>245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9" t="s">
        <v>85</v>
      </c>
      <c r="BK195" s="233">
        <f>ROUND(I195*H195,2)</f>
        <v>0</v>
      </c>
      <c r="BL195" s="19" t="s">
        <v>253</v>
      </c>
      <c r="BM195" s="232" t="s">
        <v>2521</v>
      </c>
    </row>
    <row r="196" s="2" customFormat="1">
      <c r="A196" s="40"/>
      <c r="B196" s="41"/>
      <c r="C196" s="42"/>
      <c r="D196" s="234" t="s">
        <v>255</v>
      </c>
      <c r="E196" s="42"/>
      <c r="F196" s="235" t="s">
        <v>2234</v>
      </c>
      <c r="G196" s="42"/>
      <c r="H196" s="42"/>
      <c r="I196" s="236"/>
      <c r="J196" s="42"/>
      <c r="K196" s="42"/>
      <c r="L196" s="46"/>
      <c r="M196" s="237"/>
      <c r="N196" s="238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255</v>
      </c>
      <c r="AU196" s="19" t="s">
        <v>87</v>
      </c>
    </row>
    <row r="197" s="13" customFormat="1">
      <c r="A197" s="13"/>
      <c r="B197" s="239"/>
      <c r="C197" s="240"/>
      <c r="D197" s="234" t="s">
        <v>257</v>
      </c>
      <c r="E197" s="241" t="s">
        <v>1</v>
      </c>
      <c r="F197" s="242" t="s">
        <v>2227</v>
      </c>
      <c r="G197" s="240"/>
      <c r="H197" s="241" t="s">
        <v>1</v>
      </c>
      <c r="I197" s="243"/>
      <c r="J197" s="240"/>
      <c r="K197" s="240"/>
      <c r="L197" s="244"/>
      <c r="M197" s="245"/>
      <c r="N197" s="246"/>
      <c r="O197" s="246"/>
      <c r="P197" s="246"/>
      <c r="Q197" s="246"/>
      <c r="R197" s="246"/>
      <c r="S197" s="246"/>
      <c r="T197" s="24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8" t="s">
        <v>257</v>
      </c>
      <c r="AU197" s="248" t="s">
        <v>87</v>
      </c>
      <c r="AV197" s="13" t="s">
        <v>85</v>
      </c>
      <c r="AW197" s="13" t="s">
        <v>34</v>
      </c>
      <c r="AX197" s="13" t="s">
        <v>77</v>
      </c>
      <c r="AY197" s="248" t="s">
        <v>245</v>
      </c>
    </row>
    <row r="198" s="14" customFormat="1">
      <c r="A198" s="14"/>
      <c r="B198" s="249"/>
      <c r="C198" s="250"/>
      <c r="D198" s="234" t="s">
        <v>257</v>
      </c>
      <c r="E198" s="251" t="s">
        <v>1</v>
      </c>
      <c r="F198" s="252" t="s">
        <v>246</v>
      </c>
      <c r="G198" s="250"/>
      <c r="H198" s="253">
        <v>5</v>
      </c>
      <c r="I198" s="254"/>
      <c r="J198" s="250"/>
      <c r="K198" s="250"/>
      <c r="L198" s="255"/>
      <c r="M198" s="256"/>
      <c r="N198" s="257"/>
      <c r="O198" s="257"/>
      <c r="P198" s="257"/>
      <c r="Q198" s="257"/>
      <c r="R198" s="257"/>
      <c r="S198" s="257"/>
      <c r="T198" s="25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9" t="s">
        <v>257</v>
      </c>
      <c r="AU198" s="259" t="s">
        <v>87</v>
      </c>
      <c r="AV198" s="14" t="s">
        <v>87</v>
      </c>
      <c r="AW198" s="14" t="s">
        <v>34</v>
      </c>
      <c r="AX198" s="14" t="s">
        <v>77</v>
      </c>
      <c r="AY198" s="259" t="s">
        <v>245</v>
      </c>
    </row>
    <row r="199" s="13" customFormat="1">
      <c r="A199" s="13"/>
      <c r="B199" s="239"/>
      <c r="C199" s="240"/>
      <c r="D199" s="234" t="s">
        <v>257</v>
      </c>
      <c r="E199" s="241" t="s">
        <v>1</v>
      </c>
      <c r="F199" s="242" t="s">
        <v>2229</v>
      </c>
      <c r="G199" s="240"/>
      <c r="H199" s="241" t="s">
        <v>1</v>
      </c>
      <c r="I199" s="243"/>
      <c r="J199" s="240"/>
      <c r="K199" s="240"/>
      <c r="L199" s="244"/>
      <c r="M199" s="245"/>
      <c r="N199" s="246"/>
      <c r="O199" s="246"/>
      <c r="P199" s="246"/>
      <c r="Q199" s="246"/>
      <c r="R199" s="246"/>
      <c r="S199" s="246"/>
      <c r="T199" s="24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8" t="s">
        <v>257</v>
      </c>
      <c r="AU199" s="248" t="s">
        <v>87</v>
      </c>
      <c r="AV199" s="13" t="s">
        <v>85</v>
      </c>
      <c r="AW199" s="13" t="s">
        <v>34</v>
      </c>
      <c r="AX199" s="13" t="s">
        <v>77</v>
      </c>
      <c r="AY199" s="248" t="s">
        <v>245</v>
      </c>
    </row>
    <row r="200" s="14" customFormat="1">
      <c r="A200" s="14"/>
      <c r="B200" s="249"/>
      <c r="C200" s="250"/>
      <c r="D200" s="234" t="s">
        <v>257</v>
      </c>
      <c r="E200" s="251" t="s">
        <v>1</v>
      </c>
      <c r="F200" s="252" t="s">
        <v>272</v>
      </c>
      <c r="G200" s="250"/>
      <c r="H200" s="253">
        <v>3</v>
      </c>
      <c r="I200" s="254"/>
      <c r="J200" s="250"/>
      <c r="K200" s="250"/>
      <c r="L200" s="255"/>
      <c r="M200" s="256"/>
      <c r="N200" s="257"/>
      <c r="O200" s="257"/>
      <c r="P200" s="257"/>
      <c r="Q200" s="257"/>
      <c r="R200" s="257"/>
      <c r="S200" s="257"/>
      <c r="T200" s="25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9" t="s">
        <v>257</v>
      </c>
      <c r="AU200" s="259" t="s">
        <v>87</v>
      </c>
      <c r="AV200" s="14" t="s">
        <v>87</v>
      </c>
      <c r="AW200" s="14" t="s">
        <v>34</v>
      </c>
      <c r="AX200" s="14" t="s">
        <v>77</v>
      </c>
      <c r="AY200" s="259" t="s">
        <v>245</v>
      </c>
    </row>
    <row r="201" s="15" customFormat="1">
      <c r="A201" s="15"/>
      <c r="B201" s="260"/>
      <c r="C201" s="261"/>
      <c r="D201" s="234" t="s">
        <v>257</v>
      </c>
      <c r="E201" s="262" t="s">
        <v>2157</v>
      </c>
      <c r="F201" s="263" t="s">
        <v>266</v>
      </c>
      <c r="G201" s="261"/>
      <c r="H201" s="264">
        <v>8</v>
      </c>
      <c r="I201" s="265"/>
      <c r="J201" s="261"/>
      <c r="K201" s="261"/>
      <c r="L201" s="266"/>
      <c r="M201" s="267"/>
      <c r="N201" s="268"/>
      <c r="O201" s="268"/>
      <c r="P201" s="268"/>
      <c r="Q201" s="268"/>
      <c r="R201" s="268"/>
      <c r="S201" s="268"/>
      <c r="T201" s="269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0" t="s">
        <v>257</v>
      </c>
      <c r="AU201" s="270" t="s">
        <v>87</v>
      </c>
      <c r="AV201" s="15" t="s">
        <v>253</v>
      </c>
      <c r="AW201" s="15" t="s">
        <v>34</v>
      </c>
      <c r="AX201" s="15" t="s">
        <v>85</v>
      </c>
      <c r="AY201" s="270" t="s">
        <v>245</v>
      </c>
    </row>
    <row r="202" s="2" customFormat="1" ht="16.5" customHeight="1">
      <c r="A202" s="40"/>
      <c r="B202" s="41"/>
      <c r="C202" s="221" t="s">
        <v>430</v>
      </c>
      <c r="D202" s="221" t="s">
        <v>248</v>
      </c>
      <c r="E202" s="222" t="s">
        <v>2235</v>
      </c>
      <c r="F202" s="223" t="s">
        <v>2236</v>
      </c>
      <c r="G202" s="224" t="s">
        <v>317</v>
      </c>
      <c r="H202" s="225">
        <v>348.60000000000002</v>
      </c>
      <c r="I202" s="226"/>
      <c r="J202" s="227">
        <f>ROUND(I202*H202,2)</f>
        <v>0</v>
      </c>
      <c r="K202" s="223" t="s">
        <v>252</v>
      </c>
      <c r="L202" s="46"/>
      <c r="M202" s="228" t="s">
        <v>1</v>
      </c>
      <c r="N202" s="229" t="s">
        <v>42</v>
      </c>
      <c r="O202" s="93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2" t="s">
        <v>253</v>
      </c>
      <c r="AT202" s="232" t="s">
        <v>248</v>
      </c>
      <c r="AU202" s="232" t="s">
        <v>87</v>
      </c>
      <c r="AY202" s="19" t="s">
        <v>245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9" t="s">
        <v>85</v>
      </c>
      <c r="BK202" s="233">
        <f>ROUND(I202*H202,2)</f>
        <v>0</v>
      </c>
      <c r="BL202" s="19" t="s">
        <v>253</v>
      </c>
      <c r="BM202" s="232" t="s">
        <v>2522</v>
      </c>
    </row>
    <row r="203" s="2" customFormat="1">
      <c r="A203" s="40"/>
      <c r="B203" s="41"/>
      <c r="C203" s="42"/>
      <c r="D203" s="234" t="s">
        <v>255</v>
      </c>
      <c r="E203" s="42"/>
      <c r="F203" s="235" t="s">
        <v>2238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255</v>
      </c>
      <c r="AU203" s="19" t="s">
        <v>87</v>
      </c>
    </row>
    <row r="204" s="13" customFormat="1">
      <c r="A204" s="13"/>
      <c r="B204" s="239"/>
      <c r="C204" s="240"/>
      <c r="D204" s="234" t="s">
        <v>257</v>
      </c>
      <c r="E204" s="241" t="s">
        <v>1</v>
      </c>
      <c r="F204" s="242" t="s">
        <v>2523</v>
      </c>
      <c r="G204" s="240"/>
      <c r="H204" s="241" t="s">
        <v>1</v>
      </c>
      <c r="I204" s="243"/>
      <c r="J204" s="240"/>
      <c r="K204" s="240"/>
      <c r="L204" s="244"/>
      <c r="M204" s="245"/>
      <c r="N204" s="246"/>
      <c r="O204" s="246"/>
      <c r="P204" s="246"/>
      <c r="Q204" s="246"/>
      <c r="R204" s="246"/>
      <c r="S204" s="246"/>
      <c r="T204" s="24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8" t="s">
        <v>257</v>
      </c>
      <c r="AU204" s="248" t="s">
        <v>87</v>
      </c>
      <c r="AV204" s="13" t="s">
        <v>85</v>
      </c>
      <c r="AW204" s="13" t="s">
        <v>34</v>
      </c>
      <c r="AX204" s="13" t="s">
        <v>77</v>
      </c>
      <c r="AY204" s="248" t="s">
        <v>245</v>
      </c>
    </row>
    <row r="205" s="14" customFormat="1">
      <c r="A205" s="14"/>
      <c r="B205" s="249"/>
      <c r="C205" s="250"/>
      <c r="D205" s="234" t="s">
        <v>257</v>
      </c>
      <c r="E205" s="251" t="s">
        <v>2153</v>
      </c>
      <c r="F205" s="252" t="s">
        <v>395</v>
      </c>
      <c r="G205" s="250"/>
      <c r="H205" s="253">
        <v>15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77</v>
      </c>
      <c r="AY205" s="259" t="s">
        <v>245</v>
      </c>
    </row>
    <row r="206" s="13" customFormat="1">
      <c r="A206" s="13"/>
      <c r="B206" s="239"/>
      <c r="C206" s="240"/>
      <c r="D206" s="234" t="s">
        <v>257</v>
      </c>
      <c r="E206" s="241" t="s">
        <v>1</v>
      </c>
      <c r="F206" s="242" t="s">
        <v>2240</v>
      </c>
      <c r="G206" s="240"/>
      <c r="H206" s="241" t="s">
        <v>1</v>
      </c>
      <c r="I206" s="243"/>
      <c r="J206" s="240"/>
      <c r="K206" s="240"/>
      <c r="L206" s="244"/>
      <c r="M206" s="245"/>
      <c r="N206" s="246"/>
      <c r="O206" s="246"/>
      <c r="P206" s="246"/>
      <c r="Q206" s="246"/>
      <c r="R206" s="246"/>
      <c r="S206" s="246"/>
      <c r="T206" s="24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8" t="s">
        <v>257</v>
      </c>
      <c r="AU206" s="248" t="s">
        <v>87</v>
      </c>
      <c r="AV206" s="13" t="s">
        <v>85</v>
      </c>
      <c r="AW206" s="13" t="s">
        <v>34</v>
      </c>
      <c r="AX206" s="13" t="s">
        <v>77</v>
      </c>
      <c r="AY206" s="248" t="s">
        <v>245</v>
      </c>
    </row>
    <row r="207" s="14" customFormat="1">
      <c r="A207" s="14"/>
      <c r="B207" s="249"/>
      <c r="C207" s="250"/>
      <c r="D207" s="234" t="s">
        <v>257</v>
      </c>
      <c r="E207" s="251" t="s">
        <v>2155</v>
      </c>
      <c r="F207" s="252" t="s">
        <v>2241</v>
      </c>
      <c r="G207" s="250"/>
      <c r="H207" s="253">
        <v>333.60000000000002</v>
      </c>
      <c r="I207" s="254"/>
      <c r="J207" s="250"/>
      <c r="K207" s="250"/>
      <c r="L207" s="255"/>
      <c r="M207" s="256"/>
      <c r="N207" s="257"/>
      <c r="O207" s="257"/>
      <c r="P207" s="257"/>
      <c r="Q207" s="257"/>
      <c r="R207" s="257"/>
      <c r="S207" s="257"/>
      <c r="T207" s="25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9" t="s">
        <v>257</v>
      </c>
      <c r="AU207" s="259" t="s">
        <v>87</v>
      </c>
      <c r="AV207" s="14" t="s">
        <v>87</v>
      </c>
      <c r="AW207" s="14" t="s">
        <v>34</v>
      </c>
      <c r="AX207" s="14" t="s">
        <v>77</v>
      </c>
      <c r="AY207" s="259" t="s">
        <v>245</v>
      </c>
    </row>
    <row r="208" s="15" customFormat="1">
      <c r="A208" s="15"/>
      <c r="B208" s="260"/>
      <c r="C208" s="261"/>
      <c r="D208" s="234" t="s">
        <v>257</v>
      </c>
      <c r="E208" s="262" t="s">
        <v>1</v>
      </c>
      <c r="F208" s="263" t="s">
        <v>266</v>
      </c>
      <c r="G208" s="261"/>
      <c r="H208" s="264">
        <v>348.60000000000002</v>
      </c>
      <c r="I208" s="265"/>
      <c r="J208" s="261"/>
      <c r="K208" s="261"/>
      <c r="L208" s="266"/>
      <c r="M208" s="267"/>
      <c r="N208" s="268"/>
      <c r="O208" s="268"/>
      <c r="P208" s="268"/>
      <c r="Q208" s="268"/>
      <c r="R208" s="268"/>
      <c r="S208" s="268"/>
      <c r="T208" s="269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70" t="s">
        <v>257</v>
      </c>
      <c r="AU208" s="270" t="s">
        <v>87</v>
      </c>
      <c r="AV208" s="15" t="s">
        <v>253</v>
      </c>
      <c r="AW208" s="15" t="s">
        <v>34</v>
      </c>
      <c r="AX208" s="15" t="s">
        <v>85</v>
      </c>
      <c r="AY208" s="270" t="s">
        <v>245</v>
      </c>
    </row>
    <row r="209" s="2" customFormat="1" ht="16.5" customHeight="1">
      <c r="A209" s="40"/>
      <c r="B209" s="41"/>
      <c r="C209" s="221" t="s">
        <v>418</v>
      </c>
      <c r="D209" s="221" t="s">
        <v>248</v>
      </c>
      <c r="E209" s="222" t="s">
        <v>2524</v>
      </c>
      <c r="F209" s="223" t="s">
        <v>2243</v>
      </c>
      <c r="G209" s="224" t="s">
        <v>317</v>
      </c>
      <c r="H209" s="225">
        <v>2</v>
      </c>
      <c r="I209" s="226"/>
      <c r="J209" s="227">
        <f>ROUND(I209*H209,2)</f>
        <v>0</v>
      </c>
      <c r="K209" s="223" t="s">
        <v>252</v>
      </c>
      <c r="L209" s="46"/>
      <c r="M209" s="228" t="s">
        <v>1</v>
      </c>
      <c r="N209" s="229" t="s">
        <v>42</v>
      </c>
      <c r="O209" s="93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2" t="s">
        <v>253</v>
      </c>
      <c r="AT209" s="232" t="s">
        <v>248</v>
      </c>
      <c r="AU209" s="232" t="s">
        <v>87</v>
      </c>
      <c r="AY209" s="19" t="s">
        <v>245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9" t="s">
        <v>85</v>
      </c>
      <c r="BK209" s="233">
        <f>ROUND(I209*H209,2)</f>
        <v>0</v>
      </c>
      <c r="BL209" s="19" t="s">
        <v>253</v>
      </c>
      <c r="BM209" s="232" t="s">
        <v>2525</v>
      </c>
    </row>
    <row r="210" s="2" customFormat="1">
      <c r="A210" s="40"/>
      <c r="B210" s="41"/>
      <c r="C210" s="42"/>
      <c r="D210" s="234" t="s">
        <v>255</v>
      </c>
      <c r="E210" s="42"/>
      <c r="F210" s="235" t="s">
        <v>2245</v>
      </c>
      <c r="G210" s="42"/>
      <c r="H210" s="42"/>
      <c r="I210" s="236"/>
      <c r="J210" s="42"/>
      <c r="K210" s="42"/>
      <c r="L210" s="46"/>
      <c r="M210" s="237"/>
      <c r="N210" s="238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255</v>
      </c>
      <c r="AU210" s="19" t="s">
        <v>87</v>
      </c>
    </row>
    <row r="211" s="13" customFormat="1">
      <c r="A211" s="13"/>
      <c r="B211" s="239"/>
      <c r="C211" s="240"/>
      <c r="D211" s="234" t="s">
        <v>257</v>
      </c>
      <c r="E211" s="241" t="s">
        <v>1</v>
      </c>
      <c r="F211" s="242" t="s">
        <v>2526</v>
      </c>
      <c r="G211" s="240"/>
      <c r="H211" s="241" t="s">
        <v>1</v>
      </c>
      <c r="I211" s="243"/>
      <c r="J211" s="240"/>
      <c r="K211" s="240"/>
      <c r="L211" s="244"/>
      <c r="M211" s="245"/>
      <c r="N211" s="246"/>
      <c r="O211" s="246"/>
      <c r="P211" s="246"/>
      <c r="Q211" s="246"/>
      <c r="R211" s="246"/>
      <c r="S211" s="246"/>
      <c r="T211" s="24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8" t="s">
        <v>257</v>
      </c>
      <c r="AU211" s="248" t="s">
        <v>87</v>
      </c>
      <c r="AV211" s="13" t="s">
        <v>85</v>
      </c>
      <c r="AW211" s="13" t="s">
        <v>34</v>
      </c>
      <c r="AX211" s="13" t="s">
        <v>77</v>
      </c>
      <c r="AY211" s="248" t="s">
        <v>245</v>
      </c>
    </row>
    <row r="212" s="14" customFormat="1">
      <c r="A212" s="14"/>
      <c r="B212" s="249"/>
      <c r="C212" s="250"/>
      <c r="D212" s="234" t="s">
        <v>257</v>
      </c>
      <c r="E212" s="251" t="s">
        <v>1</v>
      </c>
      <c r="F212" s="252" t="s">
        <v>87</v>
      </c>
      <c r="G212" s="250"/>
      <c r="H212" s="253">
        <v>2</v>
      </c>
      <c r="I212" s="254"/>
      <c r="J212" s="250"/>
      <c r="K212" s="250"/>
      <c r="L212" s="255"/>
      <c r="M212" s="256"/>
      <c r="N212" s="257"/>
      <c r="O212" s="257"/>
      <c r="P212" s="257"/>
      <c r="Q212" s="257"/>
      <c r="R212" s="257"/>
      <c r="S212" s="257"/>
      <c r="T212" s="25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9" t="s">
        <v>257</v>
      </c>
      <c r="AU212" s="259" t="s">
        <v>87</v>
      </c>
      <c r="AV212" s="14" t="s">
        <v>87</v>
      </c>
      <c r="AW212" s="14" t="s">
        <v>34</v>
      </c>
      <c r="AX212" s="14" t="s">
        <v>77</v>
      </c>
      <c r="AY212" s="259" t="s">
        <v>245</v>
      </c>
    </row>
    <row r="213" s="15" customFormat="1">
      <c r="A213" s="15"/>
      <c r="B213" s="260"/>
      <c r="C213" s="261"/>
      <c r="D213" s="234" t="s">
        <v>257</v>
      </c>
      <c r="E213" s="262" t="s">
        <v>2158</v>
      </c>
      <c r="F213" s="263" t="s">
        <v>266</v>
      </c>
      <c r="G213" s="261"/>
      <c r="H213" s="264">
        <v>2</v>
      </c>
      <c r="I213" s="265"/>
      <c r="J213" s="261"/>
      <c r="K213" s="261"/>
      <c r="L213" s="266"/>
      <c r="M213" s="267"/>
      <c r="N213" s="268"/>
      <c r="O213" s="268"/>
      <c r="P213" s="268"/>
      <c r="Q213" s="268"/>
      <c r="R213" s="268"/>
      <c r="S213" s="268"/>
      <c r="T213" s="269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70" t="s">
        <v>257</v>
      </c>
      <c r="AU213" s="270" t="s">
        <v>87</v>
      </c>
      <c r="AV213" s="15" t="s">
        <v>253</v>
      </c>
      <c r="AW213" s="15" t="s">
        <v>34</v>
      </c>
      <c r="AX213" s="15" t="s">
        <v>85</v>
      </c>
      <c r="AY213" s="270" t="s">
        <v>245</v>
      </c>
    </row>
    <row r="214" s="2" customFormat="1" ht="16.5" customHeight="1">
      <c r="A214" s="40"/>
      <c r="B214" s="41"/>
      <c r="C214" s="221" t="s">
        <v>7</v>
      </c>
      <c r="D214" s="221" t="s">
        <v>248</v>
      </c>
      <c r="E214" s="222" t="s">
        <v>2527</v>
      </c>
      <c r="F214" s="223" t="s">
        <v>2528</v>
      </c>
      <c r="G214" s="224" t="s">
        <v>317</v>
      </c>
      <c r="H214" s="225">
        <v>1</v>
      </c>
      <c r="I214" s="226"/>
      <c r="J214" s="227">
        <f>ROUND(I214*H214,2)</f>
        <v>0</v>
      </c>
      <c r="K214" s="223" t="s">
        <v>252</v>
      </c>
      <c r="L214" s="46"/>
      <c r="M214" s="228" t="s">
        <v>1</v>
      </c>
      <c r="N214" s="229" t="s">
        <v>42</v>
      </c>
      <c r="O214" s="93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2" t="s">
        <v>253</v>
      </c>
      <c r="AT214" s="232" t="s">
        <v>248</v>
      </c>
      <c r="AU214" s="232" t="s">
        <v>87</v>
      </c>
      <c r="AY214" s="19" t="s">
        <v>245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9" t="s">
        <v>85</v>
      </c>
      <c r="BK214" s="233">
        <f>ROUND(I214*H214,2)</f>
        <v>0</v>
      </c>
      <c r="BL214" s="19" t="s">
        <v>253</v>
      </c>
      <c r="BM214" s="232" t="s">
        <v>2529</v>
      </c>
    </row>
    <row r="215" s="2" customFormat="1">
      <c r="A215" s="40"/>
      <c r="B215" s="41"/>
      <c r="C215" s="42"/>
      <c r="D215" s="234" t="s">
        <v>255</v>
      </c>
      <c r="E215" s="42"/>
      <c r="F215" s="235" t="s">
        <v>2530</v>
      </c>
      <c r="G215" s="42"/>
      <c r="H215" s="42"/>
      <c r="I215" s="236"/>
      <c r="J215" s="42"/>
      <c r="K215" s="42"/>
      <c r="L215" s="46"/>
      <c r="M215" s="237"/>
      <c r="N215" s="238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255</v>
      </c>
      <c r="AU215" s="19" t="s">
        <v>87</v>
      </c>
    </row>
    <row r="216" s="13" customFormat="1">
      <c r="A216" s="13"/>
      <c r="B216" s="239"/>
      <c r="C216" s="240"/>
      <c r="D216" s="234" t="s">
        <v>257</v>
      </c>
      <c r="E216" s="241" t="s">
        <v>1</v>
      </c>
      <c r="F216" s="242" t="s">
        <v>2531</v>
      </c>
      <c r="G216" s="240"/>
      <c r="H216" s="241" t="s">
        <v>1</v>
      </c>
      <c r="I216" s="243"/>
      <c r="J216" s="240"/>
      <c r="K216" s="240"/>
      <c r="L216" s="244"/>
      <c r="M216" s="245"/>
      <c r="N216" s="246"/>
      <c r="O216" s="246"/>
      <c r="P216" s="246"/>
      <c r="Q216" s="246"/>
      <c r="R216" s="246"/>
      <c r="S216" s="246"/>
      <c r="T216" s="24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8" t="s">
        <v>257</v>
      </c>
      <c r="AU216" s="248" t="s">
        <v>87</v>
      </c>
      <c r="AV216" s="13" t="s">
        <v>85</v>
      </c>
      <c r="AW216" s="13" t="s">
        <v>34</v>
      </c>
      <c r="AX216" s="13" t="s">
        <v>77</v>
      </c>
      <c r="AY216" s="248" t="s">
        <v>245</v>
      </c>
    </row>
    <row r="217" s="14" customFormat="1">
      <c r="A217" s="14"/>
      <c r="B217" s="249"/>
      <c r="C217" s="250"/>
      <c r="D217" s="234" t="s">
        <v>257</v>
      </c>
      <c r="E217" s="251" t="s">
        <v>1</v>
      </c>
      <c r="F217" s="252" t="s">
        <v>85</v>
      </c>
      <c r="G217" s="250"/>
      <c r="H217" s="253">
        <v>1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257</v>
      </c>
      <c r="AU217" s="259" t="s">
        <v>87</v>
      </c>
      <c r="AV217" s="14" t="s">
        <v>87</v>
      </c>
      <c r="AW217" s="14" t="s">
        <v>34</v>
      </c>
      <c r="AX217" s="14" t="s">
        <v>85</v>
      </c>
      <c r="AY217" s="259" t="s">
        <v>245</v>
      </c>
    </row>
    <row r="218" s="2" customFormat="1" ht="16.5" customHeight="1">
      <c r="A218" s="40"/>
      <c r="B218" s="41"/>
      <c r="C218" s="221" t="s">
        <v>452</v>
      </c>
      <c r="D218" s="221" t="s">
        <v>248</v>
      </c>
      <c r="E218" s="222" t="s">
        <v>1636</v>
      </c>
      <c r="F218" s="223" t="s">
        <v>1637</v>
      </c>
      <c r="G218" s="224" t="s">
        <v>317</v>
      </c>
      <c r="H218" s="225">
        <v>434</v>
      </c>
      <c r="I218" s="226"/>
      <c r="J218" s="227">
        <f>ROUND(I218*H218,2)</f>
        <v>0</v>
      </c>
      <c r="K218" s="223" t="s">
        <v>252</v>
      </c>
      <c r="L218" s="46"/>
      <c r="M218" s="228" t="s">
        <v>1</v>
      </c>
      <c r="N218" s="229" t="s">
        <v>42</v>
      </c>
      <c r="O218" s="93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2" t="s">
        <v>253</v>
      </c>
      <c r="AT218" s="232" t="s">
        <v>248</v>
      </c>
      <c r="AU218" s="232" t="s">
        <v>87</v>
      </c>
      <c r="AY218" s="19" t="s">
        <v>245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9" t="s">
        <v>85</v>
      </c>
      <c r="BK218" s="233">
        <f>ROUND(I218*H218,2)</f>
        <v>0</v>
      </c>
      <c r="BL218" s="19" t="s">
        <v>253</v>
      </c>
      <c r="BM218" s="232" t="s">
        <v>2532</v>
      </c>
    </row>
    <row r="219" s="2" customFormat="1">
      <c r="A219" s="40"/>
      <c r="B219" s="41"/>
      <c r="C219" s="42"/>
      <c r="D219" s="234" t="s">
        <v>255</v>
      </c>
      <c r="E219" s="42"/>
      <c r="F219" s="235" t="s">
        <v>1639</v>
      </c>
      <c r="G219" s="42"/>
      <c r="H219" s="42"/>
      <c r="I219" s="236"/>
      <c r="J219" s="42"/>
      <c r="K219" s="42"/>
      <c r="L219" s="46"/>
      <c r="M219" s="237"/>
      <c r="N219" s="238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255</v>
      </c>
      <c r="AU219" s="19" t="s">
        <v>87</v>
      </c>
    </row>
    <row r="220" s="14" customFormat="1">
      <c r="A220" s="14"/>
      <c r="B220" s="249"/>
      <c r="C220" s="250"/>
      <c r="D220" s="234" t="s">
        <v>257</v>
      </c>
      <c r="E220" s="251" t="s">
        <v>1</v>
      </c>
      <c r="F220" s="252" t="s">
        <v>2533</v>
      </c>
      <c r="G220" s="250"/>
      <c r="H220" s="253">
        <v>434</v>
      </c>
      <c r="I220" s="254"/>
      <c r="J220" s="250"/>
      <c r="K220" s="250"/>
      <c r="L220" s="255"/>
      <c r="M220" s="256"/>
      <c r="N220" s="257"/>
      <c r="O220" s="257"/>
      <c r="P220" s="257"/>
      <c r="Q220" s="257"/>
      <c r="R220" s="257"/>
      <c r="S220" s="257"/>
      <c r="T220" s="25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9" t="s">
        <v>257</v>
      </c>
      <c r="AU220" s="259" t="s">
        <v>87</v>
      </c>
      <c r="AV220" s="14" t="s">
        <v>87</v>
      </c>
      <c r="AW220" s="14" t="s">
        <v>34</v>
      </c>
      <c r="AX220" s="14" t="s">
        <v>85</v>
      </c>
      <c r="AY220" s="259" t="s">
        <v>245</v>
      </c>
    </row>
    <row r="221" s="2" customFormat="1" ht="16.5" customHeight="1">
      <c r="A221" s="40"/>
      <c r="B221" s="41"/>
      <c r="C221" s="221" t="s">
        <v>460</v>
      </c>
      <c r="D221" s="221" t="s">
        <v>248</v>
      </c>
      <c r="E221" s="222" t="s">
        <v>2255</v>
      </c>
      <c r="F221" s="223" t="s">
        <v>2256</v>
      </c>
      <c r="G221" s="224" t="s">
        <v>317</v>
      </c>
      <c r="H221" s="225">
        <v>280</v>
      </c>
      <c r="I221" s="226"/>
      <c r="J221" s="227">
        <f>ROUND(I221*H221,2)</f>
        <v>0</v>
      </c>
      <c r="K221" s="223" t="s">
        <v>1</v>
      </c>
      <c r="L221" s="46"/>
      <c r="M221" s="228" t="s">
        <v>1</v>
      </c>
      <c r="N221" s="229" t="s">
        <v>42</v>
      </c>
      <c r="O221" s="93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32" t="s">
        <v>253</v>
      </c>
      <c r="AT221" s="232" t="s">
        <v>248</v>
      </c>
      <c r="AU221" s="232" t="s">
        <v>87</v>
      </c>
      <c r="AY221" s="19" t="s">
        <v>245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9" t="s">
        <v>85</v>
      </c>
      <c r="BK221" s="233">
        <f>ROUND(I221*H221,2)</f>
        <v>0</v>
      </c>
      <c r="BL221" s="19" t="s">
        <v>253</v>
      </c>
      <c r="BM221" s="232" t="s">
        <v>2534</v>
      </c>
    </row>
    <row r="222" s="2" customFormat="1">
      <c r="A222" s="40"/>
      <c r="B222" s="41"/>
      <c r="C222" s="42"/>
      <c r="D222" s="234" t="s">
        <v>255</v>
      </c>
      <c r="E222" s="42"/>
      <c r="F222" s="235" t="s">
        <v>2258</v>
      </c>
      <c r="G222" s="42"/>
      <c r="H222" s="42"/>
      <c r="I222" s="236"/>
      <c r="J222" s="42"/>
      <c r="K222" s="42"/>
      <c r="L222" s="46"/>
      <c r="M222" s="237"/>
      <c r="N222" s="238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255</v>
      </c>
      <c r="AU222" s="19" t="s">
        <v>87</v>
      </c>
    </row>
    <row r="223" s="13" customFormat="1">
      <c r="A223" s="13"/>
      <c r="B223" s="239"/>
      <c r="C223" s="240"/>
      <c r="D223" s="234" t="s">
        <v>257</v>
      </c>
      <c r="E223" s="241" t="s">
        <v>1</v>
      </c>
      <c r="F223" s="242" t="s">
        <v>2259</v>
      </c>
      <c r="G223" s="240"/>
      <c r="H223" s="241" t="s">
        <v>1</v>
      </c>
      <c r="I223" s="243"/>
      <c r="J223" s="240"/>
      <c r="K223" s="240"/>
      <c r="L223" s="244"/>
      <c r="M223" s="245"/>
      <c r="N223" s="246"/>
      <c r="O223" s="246"/>
      <c r="P223" s="246"/>
      <c r="Q223" s="246"/>
      <c r="R223" s="246"/>
      <c r="S223" s="246"/>
      <c r="T223" s="24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8" t="s">
        <v>257</v>
      </c>
      <c r="AU223" s="248" t="s">
        <v>87</v>
      </c>
      <c r="AV223" s="13" t="s">
        <v>85</v>
      </c>
      <c r="AW223" s="13" t="s">
        <v>34</v>
      </c>
      <c r="AX223" s="13" t="s">
        <v>77</v>
      </c>
      <c r="AY223" s="248" t="s">
        <v>245</v>
      </c>
    </row>
    <row r="224" s="14" customFormat="1">
      <c r="A224" s="14"/>
      <c r="B224" s="249"/>
      <c r="C224" s="250"/>
      <c r="D224" s="234" t="s">
        <v>257</v>
      </c>
      <c r="E224" s="251" t="s">
        <v>1</v>
      </c>
      <c r="F224" s="252" t="s">
        <v>2260</v>
      </c>
      <c r="G224" s="250"/>
      <c r="H224" s="253">
        <v>280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9" t="s">
        <v>257</v>
      </c>
      <c r="AU224" s="259" t="s">
        <v>87</v>
      </c>
      <c r="AV224" s="14" t="s">
        <v>87</v>
      </c>
      <c r="AW224" s="14" t="s">
        <v>34</v>
      </c>
      <c r="AX224" s="14" t="s">
        <v>77</v>
      </c>
      <c r="AY224" s="259" t="s">
        <v>245</v>
      </c>
    </row>
    <row r="225" s="15" customFormat="1">
      <c r="A225" s="15"/>
      <c r="B225" s="260"/>
      <c r="C225" s="261"/>
      <c r="D225" s="234" t="s">
        <v>257</v>
      </c>
      <c r="E225" s="262" t="s">
        <v>1</v>
      </c>
      <c r="F225" s="263" t="s">
        <v>266</v>
      </c>
      <c r="G225" s="261"/>
      <c r="H225" s="264">
        <v>280</v>
      </c>
      <c r="I225" s="265"/>
      <c r="J225" s="261"/>
      <c r="K225" s="261"/>
      <c r="L225" s="266"/>
      <c r="M225" s="267"/>
      <c r="N225" s="268"/>
      <c r="O225" s="268"/>
      <c r="P225" s="268"/>
      <c r="Q225" s="268"/>
      <c r="R225" s="268"/>
      <c r="S225" s="268"/>
      <c r="T225" s="269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70" t="s">
        <v>257</v>
      </c>
      <c r="AU225" s="270" t="s">
        <v>87</v>
      </c>
      <c r="AV225" s="15" t="s">
        <v>253</v>
      </c>
      <c r="AW225" s="15" t="s">
        <v>34</v>
      </c>
      <c r="AX225" s="15" t="s">
        <v>85</v>
      </c>
      <c r="AY225" s="270" t="s">
        <v>245</v>
      </c>
    </row>
    <row r="226" s="2" customFormat="1" ht="16.5" customHeight="1">
      <c r="A226" s="40"/>
      <c r="B226" s="41"/>
      <c r="C226" s="221" t="s">
        <v>466</v>
      </c>
      <c r="D226" s="221" t="s">
        <v>248</v>
      </c>
      <c r="E226" s="222" t="s">
        <v>1200</v>
      </c>
      <c r="F226" s="223" t="s">
        <v>1201</v>
      </c>
      <c r="G226" s="224" t="s">
        <v>251</v>
      </c>
      <c r="H226" s="225">
        <v>2832.5999999999999</v>
      </c>
      <c r="I226" s="226"/>
      <c r="J226" s="227">
        <f>ROUND(I226*H226,2)</f>
        <v>0</v>
      </c>
      <c r="K226" s="223" t="s">
        <v>252</v>
      </c>
      <c r="L226" s="46"/>
      <c r="M226" s="228" t="s">
        <v>1</v>
      </c>
      <c r="N226" s="229" t="s">
        <v>42</v>
      </c>
      <c r="O226" s="93"/>
      <c r="P226" s="230">
        <f>O226*H226</f>
        <v>0</v>
      </c>
      <c r="Q226" s="230">
        <v>0</v>
      </c>
      <c r="R226" s="230">
        <f>Q226*H226</f>
        <v>0</v>
      </c>
      <c r="S226" s="230">
        <v>0</v>
      </c>
      <c r="T226" s="231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2" t="s">
        <v>253</v>
      </c>
      <c r="AT226" s="232" t="s">
        <v>248</v>
      </c>
      <c r="AU226" s="232" t="s">
        <v>87</v>
      </c>
      <c r="AY226" s="19" t="s">
        <v>245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9" t="s">
        <v>85</v>
      </c>
      <c r="BK226" s="233">
        <f>ROUND(I226*H226,2)</f>
        <v>0</v>
      </c>
      <c r="BL226" s="19" t="s">
        <v>253</v>
      </c>
      <c r="BM226" s="232" t="s">
        <v>2535</v>
      </c>
    </row>
    <row r="227" s="2" customFormat="1">
      <c r="A227" s="40"/>
      <c r="B227" s="41"/>
      <c r="C227" s="42"/>
      <c r="D227" s="234" t="s">
        <v>255</v>
      </c>
      <c r="E227" s="42"/>
      <c r="F227" s="235" t="s">
        <v>1203</v>
      </c>
      <c r="G227" s="42"/>
      <c r="H227" s="42"/>
      <c r="I227" s="236"/>
      <c r="J227" s="42"/>
      <c r="K227" s="42"/>
      <c r="L227" s="46"/>
      <c r="M227" s="237"/>
      <c r="N227" s="238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255</v>
      </c>
      <c r="AU227" s="19" t="s">
        <v>87</v>
      </c>
    </row>
    <row r="228" s="13" customFormat="1">
      <c r="A228" s="13"/>
      <c r="B228" s="239"/>
      <c r="C228" s="240"/>
      <c r="D228" s="234" t="s">
        <v>257</v>
      </c>
      <c r="E228" s="241" t="s">
        <v>1</v>
      </c>
      <c r="F228" s="242" t="s">
        <v>2268</v>
      </c>
      <c r="G228" s="240"/>
      <c r="H228" s="241" t="s">
        <v>1</v>
      </c>
      <c r="I228" s="243"/>
      <c r="J228" s="240"/>
      <c r="K228" s="240"/>
      <c r="L228" s="244"/>
      <c r="M228" s="245"/>
      <c r="N228" s="246"/>
      <c r="O228" s="246"/>
      <c r="P228" s="246"/>
      <c r="Q228" s="246"/>
      <c r="R228" s="246"/>
      <c r="S228" s="246"/>
      <c r="T228" s="24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8" t="s">
        <v>257</v>
      </c>
      <c r="AU228" s="248" t="s">
        <v>87</v>
      </c>
      <c r="AV228" s="13" t="s">
        <v>85</v>
      </c>
      <c r="AW228" s="13" t="s">
        <v>34</v>
      </c>
      <c r="AX228" s="13" t="s">
        <v>77</v>
      </c>
      <c r="AY228" s="248" t="s">
        <v>245</v>
      </c>
    </row>
    <row r="229" s="14" customFormat="1">
      <c r="A229" s="14"/>
      <c r="B229" s="249"/>
      <c r="C229" s="250"/>
      <c r="D229" s="234" t="s">
        <v>257</v>
      </c>
      <c r="E229" s="251" t="s">
        <v>1</v>
      </c>
      <c r="F229" s="252" t="s">
        <v>2269</v>
      </c>
      <c r="G229" s="250"/>
      <c r="H229" s="253">
        <v>2240</v>
      </c>
      <c r="I229" s="254"/>
      <c r="J229" s="250"/>
      <c r="K229" s="250"/>
      <c r="L229" s="255"/>
      <c r="M229" s="256"/>
      <c r="N229" s="257"/>
      <c r="O229" s="257"/>
      <c r="P229" s="257"/>
      <c r="Q229" s="257"/>
      <c r="R229" s="257"/>
      <c r="S229" s="257"/>
      <c r="T229" s="25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9" t="s">
        <v>257</v>
      </c>
      <c r="AU229" s="259" t="s">
        <v>87</v>
      </c>
      <c r="AV229" s="14" t="s">
        <v>87</v>
      </c>
      <c r="AW229" s="14" t="s">
        <v>34</v>
      </c>
      <c r="AX229" s="14" t="s">
        <v>77</v>
      </c>
      <c r="AY229" s="259" t="s">
        <v>245</v>
      </c>
    </row>
    <row r="230" s="13" customFormat="1">
      <c r="A230" s="13"/>
      <c r="B230" s="239"/>
      <c r="C230" s="240"/>
      <c r="D230" s="234" t="s">
        <v>257</v>
      </c>
      <c r="E230" s="241" t="s">
        <v>1</v>
      </c>
      <c r="F230" s="242" t="s">
        <v>2270</v>
      </c>
      <c r="G230" s="240"/>
      <c r="H230" s="241" t="s">
        <v>1</v>
      </c>
      <c r="I230" s="243"/>
      <c r="J230" s="240"/>
      <c r="K230" s="240"/>
      <c r="L230" s="244"/>
      <c r="M230" s="245"/>
      <c r="N230" s="246"/>
      <c r="O230" s="246"/>
      <c r="P230" s="246"/>
      <c r="Q230" s="246"/>
      <c r="R230" s="246"/>
      <c r="S230" s="246"/>
      <c r="T230" s="24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8" t="s">
        <v>257</v>
      </c>
      <c r="AU230" s="248" t="s">
        <v>87</v>
      </c>
      <c r="AV230" s="13" t="s">
        <v>85</v>
      </c>
      <c r="AW230" s="13" t="s">
        <v>34</v>
      </c>
      <c r="AX230" s="13" t="s">
        <v>77</v>
      </c>
      <c r="AY230" s="248" t="s">
        <v>245</v>
      </c>
    </row>
    <row r="231" s="14" customFormat="1">
      <c r="A231" s="14"/>
      <c r="B231" s="249"/>
      <c r="C231" s="250"/>
      <c r="D231" s="234" t="s">
        <v>257</v>
      </c>
      <c r="E231" s="251" t="s">
        <v>1</v>
      </c>
      <c r="F231" s="252" t="s">
        <v>2536</v>
      </c>
      <c r="G231" s="250"/>
      <c r="H231" s="253">
        <v>456</v>
      </c>
      <c r="I231" s="254"/>
      <c r="J231" s="250"/>
      <c r="K231" s="250"/>
      <c r="L231" s="255"/>
      <c r="M231" s="256"/>
      <c r="N231" s="257"/>
      <c r="O231" s="257"/>
      <c r="P231" s="257"/>
      <c r="Q231" s="257"/>
      <c r="R231" s="257"/>
      <c r="S231" s="257"/>
      <c r="T231" s="25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9" t="s">
        <v>257</v>
      </c>
      <c r="AU231" s="259" t="s">
        <v>87</v>
      </c>
      <c r="AV231" s="14" t="s">
        <v>87</v>
      </c>
      <c r="AW231" s="14" t="s">
        <v>34</v>
      </c>
      <c r="AX231" s="14" t="s">
        <v>77</v>
      </c>
      <c r="AY231" s="259" t="s">
        <v>245</v>
      </c>
    </row>
    <row r="232" s="13" customFormat="1">
      <c r="A232" s="13"/>
      <c r="B232" s="239"/>
      <c r="C232" s="240"/>
      <c r="D232" s="234" t="s">
        <v>257</v>
      </c>
      <c r="E232" s="241" t="s">
        <v>1</v>
      </c>
      <c r="F232" s="242" t="s">
        <v>2537</v>
      </c>
      <c r="G232" s="240"/>
      <c r="H232" s="241" t="s">
        <v>1</v>
      </c>
      <c r="I232" s="243"/>
      <c r="J232" s="240"/>
      <c r="K232" s="240"/>
      <c r="L232" s="244"/>
      <c r="M232" s="245"/>
      <c r="N232" s="246"/>
      <c r="O232" s="246"/>
      <c r="P232" s="246"/>
      <c r="Q232" s="246"/>
      <c r="R232" s="246"/>
      <c r="S232" s="246"/>
      <c r="T232" s="24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8" t="s">
        <v>257</v>
      </c>
      <c r="AU232" s="248" t="s">
        <v>87</v>
      </c>
      <c r="AV232" s="13" t="s">
        <v>85</v>
      </c>
      <c r="AW232" s="13" t="s">
        <v>34</v>
      </c>
      <c r="AX232" s="13" t="s">
        <v>77</v>
      </c>
      <c r="AY232" s="248" t="s">
        <v>245</v>
      </c>
    </row>
    <row r="233" s="14" customFormat="1">
      <c r="A233" s="14"/>
      <c r="B233" s="249"/>
      <c r="C233" s="250"/>
      <c r="D233" s="234" t="s">
        <v>257</v>
      </c>
      <c r="E233" s="251" t="s">
        <v>1</v>
      </c>
      <c r="F233" s="252" t="s">
        <v>2538</v>
      </c>
      <c r="G233" s="250"/>
      <c r="H233" s="253">
        <v>42</v>
      </c>
      <c r="I233" s="254"/>
      <c r="J233" s="250"/>
      <c r="K233" s="250"/>
      <c r="L233" s="255"/>
      <c r="M233" s="256"/>
      <c r="N233" s="257"/>
      <c r="O233" s="257"/>
      <c r="P233" s="257"/>
      <c r="Q233" s="257"/>
      <c r="R233" s="257"/>
      <c r="S233" s="257"/>
      <c r="T233" s="25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9" t="s">
        <v>257</v>
      </c>
      <c r="AU233" s="259" t="s">
        <v>87</v>
      </c>
      <c r="AV233" s="14" t="s">
        <v>87</v>
      </c>
      <c r="AW233" s="14" t="s">
        <v>34</v>
      </c>
      <c r="AX233" s="14" t="s">
        <v>77</v>
      </c>
      <c r="AY233" s="259" t="s">
        <v>245</v>
      </c>
    </row>
    <row r="234" s="13" customFormat="1">
      <c r="A234" s="13"/>
      <c r="B234" s="239"/>
      <c r="C234" s="240"/>
      <c r="D234" s="234" t="s">
        <v>257</v>
      </c>
      <c r="E234" s="241" t="s">
        <v>1</v>
      </c>
      <c r="F234" s="242" t="s">
        <v>2539</v>
      </c>
      <c r="G234" s="240"/>
      <c r="H234" s="241" t="s">
        <v>1</v>
      </c>
      <c r="I234" s="243"/>
      <c r="J234" s="240"/>
      <c r="K234" s="240"/>
      <c r="L234" s="244"/>
      <c r="M234" s="245"/>
      <c r="N234" s="246"/>
      <c r="O234" s="246"/>
      <c r="P234" s="246"/>
      <c r="Q234" s="246"/>
      <c r="R234" s="246"/>
      <c r="S234" s="246"/>
      <c r="T234" s="24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8" t="s">
        <v>257</v>
      </c>
      <c r="AU234" s="248" t="s">
        <v>87</v>
      </c>
      <c r="AV234" s="13" t="s">
        <v>85</v>
      </c>
      <c r="AW234" s="13" t="s">
        <v>34</v>
      </c>
      <c r="AX234" s="13" t="s">
        <v>77</v>
      </c>
      <c r="AY234" s="248" t="s">
        <v>245</v>
      </c>
    </row>
    <row r="235" s="14" customFormat="1">
      <c r="A235" s="14"/>
      <c r="B235" s="249"/>
      <c r="C235" s="250"/>
      <c r="D235" s="234" t="s">
        <v>257</v>
      </c>
      <c r="E235" s="251" t="s">
        <v>1</v>
      </c>
      <c r="F235" s="252" t="s">
        <v>246</v>
      </c>
      <c r="G235" s="250"/>
      <c r="H235" s="253">
        <v>5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9" t="s">
        <v>257</v>
      </c>
      <c r="AU235" s="259" t="s">
        <v>87</v>
      </c>
      <c r="AV235" s="14" t="s">
        <v>87</v>
      </c>
      <c r="AW235" s="14" t="s">
        <v>34</v>
      </c>
      <c r="AX235" s="14" t="s">
        <v>77</v>
      </c>
      <c r="AY235" s="259" t="s">
        <v>245</v>
      </c>
    </row>
    <row r="236" s="13" customFormat="1">
      <c r="A236" s="13"/>
      <c r="B236" s="239"/>
      <c r="C236" s="240"/>
      <c r="D236" s="234" t="s">
        <v>257</v>
      </c>
      <c r="E236" s="241" t="s">
        <v>1</v>
      </c>
      <c r="F236" s="242" t="s">
        <v>2540</v>
      </c>
      <c r="G236" s="240"/>
      <c r="H236" s="241" t="s">
        <v>1</v>
      </c>
      <c r="I236" s="243"/>
      <c r="J236" s="240"/>
      <c r="K236" s="240"/>
      <c r="L236" s="244"/>
      <c r="M236" s="245"/>
      <c r="N236" s="246"/>
      <c r="O236" s="246"/>
      <c r="P236" s="246"/>
      <c r="Q236" s="246"/>
      <c r="R236" s="246"/>
      <c r="S236" s="246"/>
      <c r="T236" s="247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8" t="s">
        <v>257</v>
      </c>
      <c r="AU236" s="248" t="s">
        <v>87</v>
      </c>
      <c r="AV236" s="13" t="s">
        <v>85</v>
      </c>
      <c r="AW236" s="13" t="s">
        <v>34</v>
      </c>
      <c r="AX236" s="13" t="s">
        <v>77</v>
      </c>
      <c r="AY236" s="248" t="s">
        <v>245</v>
      </c>
    </row>
    <row r="237" s="14" customFormat="1">
      <c r="A237" s="14"/>
      <c r="B237" s="249"/>
      <c r="C237" s="250"/>
      <c r="D237" s="234" t="s">
        <v>257</v>
      </c>
      <c r="E237" s="251" t="s">
        <v>1</v>
      </c>
      <c r="F237" s="252" t="s">
        <v>2541</v>
      </c>
      <c r="G237" s="250"/>
      <c r="H237" s="253">
        <v>65.599999999999994</v>
      </c>
      <c r="I237" s="254"/>
      <c r="J237" s="250"/>
      <c r="K237" s="250"/>
      <c r="L237" s="255"/>
      <c r="M237" s="256"/>
      <c r="N237" s="257"/>
      <c r="O237" s="257"/>
      <c r="P237" s="257"/>
      <c r="Q237" s="257"/>
      <c r="R237" s="257"/>
      <c r="S237" s="257"/>
      <c r="T237" s="25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9" t="s">
        <v>257</v>
      </c>
      <c r="AU237" s="259" t="s">
        <v>87</v>
      </c>
      <c r="AV237" s="14" t="s">
        <v>87</v>
      </c>
      <c r="AW237" s="14" t="s">
        <v>34</v>
      </c>
      <c r="AX237" s="14" t="s">
        <v>77</v>
      </c>
      <c r="AY237" s="259" t="s">
        <v>245</v>
      </c>
    </row>
    <row r="238" s="13" customFormat="1">
      <c r="A238" s="13"/>
      <c r="B238" s="239"/>
      <c r="C238" s="240"/>
      <c r="D238" s="234" t="s">
        <v>257</v>
      </c>
      <c r="E238" s="241" t="s">
        <v>1</v>
      </c>
      <c r="F238" s="242" t="s">
        <v>2542</v>
      </c>
      <c r="G238" s="240"/>
      <c r="H238" s="241" t="s">
        <v>1</v>
      </c>
      <c r="I238" s="243"/>
      <c r="J238" s="240"/>
      <c r="K238" s="240"/>
      <c r="L238" s="244"/>
      <c r="M238" s="245"/>
      <c r="N238" s="246"/>
      <c r="O238" s="246"/>
      <c r="P238" s="246"/>
      <c r="Q238" s="246"/>
      <c r="R238" s="246"/>
      <c r="S238" s="246"/>
      <c r="T238" s="24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8" t="s">
        <v>257</v>
      </c>
      <c r="AU238" s="248" t="s">
        <v>87</v>
      </c>
      <c r="AV238" s="13" t="s">
        <v>85</v>
      </c>
      <c r="AW238" s="13" t="s">
        <v>34</v>
      </c>
      <c r="AX238" s="13" t="s">
        <v>77</v>
      </c>
      <c r="AY238" s="248" t="s">
        <v>245</v>
      </c>
    </row>
    <row r="239" s="14" customFormat="1">
      <c r="A239" s="14"/>
      <c r="B239" s="249"/>
      <c r="C239" s="250"/>
      <c r="D239" s="234" t="s">
        <v>257</v>
      </c>
      <c r="E239" s="251" t="s">
        <v>1</v>
      </c>
      <c r="F239" s="252" t="s">
        <v>2543</v>
      </c>
      <c r="G239" s="250"/>
      <c r="H239" s="253">
        <v>24</v>
      </c>
      <c r="I239" s="254"/>
      <c r="J239" s="250"/>
      <c r="K239" s="250"/>
      <c r="L239" s="255"/>
      <c r="M239" s="256"/>
      <c r="N239" s="257"/>
      <c r="O239" s="257"/>
      <c r="P239" s="257"/>
      <c r="Q239" s="257"/>
      <c r="R239" s="257"/>
      <c r="S239" s="257"/>
      <c r="T239" s="25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9" t="s">
        <v>257</v>
      </c>
      <c r="AU239" s="259" t="s">
        <v>87</v>
      </c>
      <c r="AV239" s="14" t="s">
        <v>87</v>
      </c>
      <c r="AW239" s="14" t="s">
        <v>34</v>
      </c>
      <c r="AX239" s="14" t="s">
        <v>77</v>
      </c>
      <c r="AY239" s="259" t="s">
        <v>245</v>
      </c>
    </row>
    <row r="240" s="15" customFormat="1">
      <c r="A240" s="15"/>
      <c r="B240" s="260"/>
      <c r="C240" s="261"/>
      <c r="D240" s="234" t="s">
        <v>257</v>
      </c>
      <c r="E240" s="262" t="s">
        <v>2145</v>
      </c>
      <c r="F240" s="263" t="s">
        <v>266</v>
      </c>
      <c r="G240" s="261"/>
      <c r="H240" s="264">
        <v>2832.5999999999999</v>
      </c>
      <c r="I240" s="265"/>
      <c r="J240" s="261"/>
      <c r="K240" s="261"/>
      <c r="L240" s="266"/>
      <c r="M240" s="267"/>
      <c r="N240" s="268"/>
      <c r="O240" s="268"/>
      <c r="P240" s="268"/>
      <c r="Q240" s="268"/>
      <c r="R240" s="268"/>
      <c r="S240" s="268"/>
      <c r="T240" s="269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70" t="s">
        <v>257</v>
      </c>
      <c r="AU240" s="270" t="s">
        <v>87</v>
      </c>
      <c r="AV240" s="15" t="s">
        <v>253</v>
      </c>
      <c r="AW240" s="15" t="s">
        <v>34</v>
      </c>
      <c r="AX240" s="15" t="s">
        <v>85</v>
      </c>
      <c r="AY240" s="270" t="s">
        <v>245</v>
      </c>
    </row>
    <row r="241" s="2" customFormat="1" ht="16.5" customHeight="1">
      <c r="A241" s="40"/>
      <c r="B241" s="41"/>
      <c r="C241" s="221" t="s">
        <v>471</v>
      </c>
      <c r="D241" s="221" t="s">
        <v>248</v>
      </c>
      <c r="E241" s="222" t="s">
        <v>2274</v>
      </c>
      <c r="F241" s="223" t="s">
        <v>2275</v>
      </c>
      <c r="G241" s="224" t="s">
        <v>275</v>
      </c>
      <c r="H241" s="225">
        <v>200</v>
      </c>
      <c r="I241" s="226"/>
      <c r="J241" s="227">
        <f>ROUND(I241*H241,2)</f>
        <v>0</v>
      </c>
      <c r="K241" s="223" t="s">
        <v>252</v>
      </c>
      <c r="L241" s="46"/>
      <c r="M241" s="228" t="s">
        <v>1</v>
      </c>
      <c r="N241" s="229" t="s">
        <v>42</v>
      </c>
      <c r="O241" s="93"/>
      <c r="P241" s="230">
        <f>O241*H241</f>
        <v>0</v>
      </c>
      <c r="Q241" s="230">
        <v>0</v>
      </c>
      <c r="R241" s="230">
        <f>Q241*H241</f>
        <v>0</v>
      </c>
      <c r="S241" s="230">
        <v>0</v>
      </c>
      <c r="T241" s="231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32" t="s">
        <v>253</v>
      </c>
      <c r="AT241" s="232" t="s">
        <v>248</v>
      </c>
      <c r="AU241" s="232" t="s">
        <v>87</v>
      </c>
      <c r="AY241" s="19" t="s">
        <v>245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9" t="s">
        <v>85</v>
      </c>
      <c r="BK241" s="233">
        <f>ROUND(I241*H241,2)</f>
        <v>0</v>
      </c>
      <c r="BL241" s="19" t="s">
        <v>253</v>
      </c>
      <c r="BM241" s="232" t="s">
        <v>2544</v>
      </c>
    </row>
    <row r="242" s="2" customFormat="1">
      <c r="A242" s="40"/>
      <c r="B242" s="41"/>
      <c r="C242" s="42"/>
      <c r="D242" s="234" t="s">
        <v>255</v>
      </c>
      <c r="E242" s="42"/>
      <c r="F242" s="235" t="s">
        <v>2277</v>
      </c>
      <c r="G242" s="42"/>
      <c r="H242" s="42"/>
      <c r="I242" s="236"/>
      <c r="J242" s="42"/>
      <c r="K242" s="42"/>
      <c r="L242" s="46"/>
      <c r="M242" s="237"/>
      <c r="N242" s="238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255</v>
      </c>
      <c r="AU242" s="19" t="s">
        <v>87</v>
      </c>
    </row>
    <row r="243" s="2" customFormat="1" ht="16.5" customHeight="1">
      <c r="A243" s="40"/>
      <c r="B243" s="41"/>
      <c r="C243" s="221" t="s">
        <v>218</v>
      </c>
      <c r="D243" s="221" t="s">
        <v>248</v>
      </c>
      <c r="E243" s="222" t="s">
        <v>2278</v>
      </c>
      <c r="F243" s="223" t="s">
        <v>2279</v>
      </c>
      <c r="G243" s="224" t="s">
        <v>275</v>
      </c>
      <c r="H243" s="225">
        <v>200</v>
      </c>
      <c r="I243" s="226"/>
      <c r="J243" s="227">
        <f>ROUND(I243*H243,2)</f>
        <v>0</v>
      </c>
      <c r="K243" s="223" t="s">
        <v>252</v>
      </c>
      <c r="L243" s="46"/>
      <c r="M243" s="228" t="s">
        <v>1</v>
      </c>
      <c r="N243" s="229" t="s">
        <v>42</v>
      </c>
      <c r="O243" s="93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2" t="s">
        <v>253</v>
      </c>
      <c r="AT243" s="232" t="s">
        <v>248</v>
      </c>
      <c r="AU243" s="232" t="s">
        <v>87</v>
      </c>
      <c r="AY243" s="19" t="s">
        <v>245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9" t="s">
        <v>85</v>
      </c>
      <c r="BK243" s="233">
        <f>ROUND(I243*H243,2)</f>
        <v>0</v>
      </c>
      <c r="BL243" s="19" t="s">
        <v>253</v>
      </c>
      <c r="BM243" s="232" t="s">
        <v>2545</v>
      </c>
    </row>
    <row r="244" s="2" customFormat="1">
      <c r="A244" s="40"/>
      <c r="B244" s="41"/>
      <c r="C244" s="42"/>
      <c r="D244" s="234" t="s">
        <v>255</v>
      </c>
      <c r="E244" s="42"/>
      <c r="F244" s="235" t="s">
        <v>2281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255</v>
      </c>
      <c r="AU244" s="19" t="s">
        <v>87</v>
      </c>
    </row>
    <row r="245" s="2" customFormat="1" ht="16.5" customHeight="1">
      <c r="A245" s="40"/>
      <c r="B245" s="41"/>
      <c r="C245" s="221" t="s">
        <v>482</v>
      </c>
      <c r="D245" s="221" t="s">
        <v>248</v>
      </c>
      <c r="E245" s="222" t="s">
        <v>2546</v>
      </c>
      <c r="F245" s="223" t="s">
        <v>2547</v>
      </c>
      <c r="G245" s="224" t="s">
        <v>251</v>
      </c>
      <c r="H245" s="225">
        <v>3.5</v>
      </c>
      <c r="I245" s="226"/>
      <c r="J245" s="227">
        <f>ROUND(I245*H245,2)</f>
        <v>0</v>
      </c>
      <c r="K245" s="223" t="s">
        <v>252</v>
      </c>
      <c r="L245" s="46"/>
      <c r="M245" s="228" t="s">
        <v>1</v>
      </c>
      <c r="N245" s="229" t="s">
        <v>42</v>
      </c>
      <c r="O245" s="93"/>
      <c r="P245" s="230">
        <f>O245*H245</f>
        <v>0</v>
      </c>
      <c r="Q245" s="230">
        <v>0</v>
      </c>
      <c r="R245" s="230">
        <f>Q245*H245</f>
        <v>0</v>
      </c>
      <c r="S245" s="230">
        <v>0</v>
      </c>
      <c r="T245" s="231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2" t="s">
        <v>253</v>
      </c>
      <c r="AT245" s="232" t="s">
        <v>248</v>
      </c>
      <c r="AU245" s="232" t="s">
        <v>87</v>
      </c>
      <c r="AY245" s="19" t="s">
        <v>245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9" t="s">
        <v>85</v>
      </c>
      <c r="BK245" s="233">
        <f>ROUND(I245*H245,2)</f>
        <v>0</v>
      </c>
      <c r="BL245" s="19" t="s">
        <v>253</v>
      </c>
      <c r="BM245" s="232" t="s">
        <v>2548</v>
      </c>
    </row>
    <row r="246" s="2" customFormat="1">
      <c r="A246" s="40"/>
      <c r="B246" s="41"/>
      <c r="C246" s="42"/>
      <c r="D246" s="234" t="s">
        <v>255</v>
      </c>
      <c r="E246" s="42"/>
      <c r="F246" s="235" t="s">
        <v>2549</v>
      </c>
      <c r="G246" s="42"/>
      <c r="H246" s="42"/>
      <c r="I246" s="236"/>
      <c r="J246" s="42"/>
      <c r="K246" s="42"/>
      <c r="L246" s="46"/>
      <c r="M246" s="237"/>
      <c r="N246" s="238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255</v>
      </c>
      <c r="AU246" s="19" t="s">
        <v>87</v>
      </c>
    </row>
    <row r="247" s="13" customFormat="1">
      <c r="A247" s="13"/>
      <c r="B247" s="239"/>
      <c r="C247" s="240"/>
      <c r="D247" s="234" t="s">
        <v>257</v>
      </c>
      <c r="E247" s="241" t="s">
        <v>1</v>
      </c>
      <c r="F247" s="242" t="s">
        <v>2550</v>
      </c>
      <c r="G247" s="240"/>
      <c r="H247" s="241" t="s">
        <v>1</v>
      </c>
      <c r="I247" s="243"/>
      <c r="J247" s="240"/>
      <c r="K247" s="240"/>
      <c r="L247" s="244"/>
      <c r="M247" s="245"/>
      <c r="N247" s="246"/>
      <c r="O247" s="246"/>
      <c r="P247" s="246"/>
      <c r="Q247" s="246"/>
      <c r="R247" s="246"/>
      <c r="S247" s="246"/>
      <c r="T247" s="24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8" t="s">
        <v>257</v>
      </c>
      <c r="AU247" s="248" t="s">
        <v>87</v>
      </c>
      <c r="AV247" s="13" t="s">
        <v>85</v>
      </c>
      <c r="AW247" s="13" t="s">
        <v>34</v>
      </c>
      <c r="AX247" s="13" t="s">
        <v>77</v>
      </c>
      <c r="AY247" s="248" t="s">
        <v>245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2551</v>
      </c>
      <c r="G248" s="250"/>
      <c r="H248" s="253">
        <v>3.5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77</v>
      </c>
      <c r="AY248" s="259" t="s">
        <v>245</v>
      </c>
    </row>
    <row r="249" s="15" customFormat="1">
      <c r="A249" s="15"/>
      <c r="B249" s="260"/>
      <c r="C249" s="261"/>
      <c r="D249" s="234" t="s">
        <v>257</v>
      </c>
      <c r="E249" s="262" t="s">
        <v>1</v>
      </c>
      <c r="F249" s="263" t="s">
        <v>266</v>
      </c>
      <c r="G249" s="261"/>
      <c r="H249" s="264">
        <v>3.5</v>
      </c>
      <c r="I249" s="265"/>
      <c r="J249" s="261"/>
      <c r="K249" s="261"/>
      <c r="L249" s="266"/>
      <c r="M249" s="267"/>
      <c r="N249" s="268"/>
      <c r="O249" s="268"/>
      <c r="P249" s="268"/>
      <c r="Q249" s="268"/>
      <c r="R249" s="268"/>
      <c r="S249" s="268"/>
      <c r="T249" s="269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70" t="s">
        <v>257</v>
      </c>
      <c r="AU249" s="270" t="s">
        <v>87</v>
      </c>
      <c r="AV249" s="15" t="s">
        <v>253</v>
      </c>
      <c r="AW249" s="15" t="s">
        <v>34</v>
      </c>
      <c r="AX249" s="15" t="s">
        <v>85</v>
      </c>
      <c r="AY249" s="270" t="s">
        <v>245</v>
      </c>
    </row>
    <row r="250" s="2" customFormat="1" ht="16.5" customHeight="1">
      <c r="A250" s="40"/>
      <c r="B250" s="41"/>
      <c r="C250" s="221" t="s">
        <v>487</v>
      </c>
      <c r="D250" s="221" t="s">
        <v>248</v>
      </c>
      <c r="E250" s="222" t="s">
        <v>1241</v>
      </c>
      <c r="F250" s="223" t="s">
        <v>1242</v>
      </c>
      <c r="G250" s="224" t="s">
        <v>275</v>
      </c>
      <c r="H250" s="225">
        <v>621.20000000000005</v>
      </c>
      <c r="I250" s="226"/>
      <c r="J250" s="227">
        <f>ROUND(I250*H250,2)</f>
        <v>0</v>
      </c>
      <c r="K250" s="223" t="s">
        <v>1</v>
      </c>
      <c r="L250" s="46"/>
      <c r="M250" s="228" t="s">
        <v>1</v>
      </c>
      <c r="N250" s="229" t="s">
        <v>42</v>
      </c>
      <c r="O250" s="93"/>
      <c r="P250" s="230">
        <f>O250*H250</f>
        <v>0</v>
      </c>
      <c r="Q250" s="230">
        <v>0</v>
      </c>
      <c r="R250" s="230">
        <f>Q250*H250</f>
        <v>0</v>
      </c>
      <c r="S250" s="230">
        <v>0</v>
      </c>
      <c r="T250" s="231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2" t="s">
        <v>253</v>
      </c>
      <c r="AT250" s="232" t="s">
        <v>248</v>
      </c>
      <c r="AU250" s="232" t="s">
        <v>87</v>
      </c>
      <c r="AY250" s="19" t="s">
        <v>245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9" t="s">
        <v>85</v>
      </c>
      <c r="BK250" s="233">
        <f>ROUND(I250*H250,2)</f>
        <v>0</v>
      </c>
      <c r="BL250" s="19" t="s">
        <v>253</v>
      </c>
      <c r="BM250" s="232" t="s">
        <v>2552</v>
      </c>
    </row>
    <row r="251" s="2" customFormat="1">
      <c r="A251" s="40"/>
      <c r="B251" s="41"/>
      <c r="C251" s="42"/>
      <c r="D251" s="234" t="s">
        <v>255</v>
      </c>
      <c r="E251" s="42"/>
      <c r="F251" s="235" t="s">
        <v>1244</v>
      </c>
      <c r="G251" s="42"/>
      <c r="H251" s="42"/>
      <c r="I251" s="236"/>
      <c r="J251" s="42"/>
      <c r="K251" s="42"/>
      <c r="L251" s="46"/>
      <c r="M251" s="237"/>
      <c r="N251" s="238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255</v>
      </c>
      <c r="AU251" s="19" t="s">
        <v>87</v>
      </c>
    </row>
    <row r="252" s="14" customFormat="1">
      <c r="A252" s="14"/>
      <c r="B252" s="249"/>
      <c r="C252" s="250"/>
      <c r="D252" s="234" t="s">
        <v>257</v>
      </c>
      <c r="E252" s="251" t="s">
        <v>1</v>
      </c>
      <c r="F252" s="252" t="s">
        <v>2553</v>
      </c>
      <c r="G252" s="250"/>
      <c r="H252" s="253">
        <v>621.20000000000005</v>
      </c>
      <c r="I252" s="254"/>
      <c r="J252" s="250"/>
      <c r="K252" s="250"/>
      <c r="L252" s="255"/>
      <c r="M252" s="256"/>
      <c r="N252" s="257"/>
      <c r="O252" s="257"/>
      <c r="P252" s="257"/>
      <c r="Q252" s="257"/>
      <c r="R252" s="257"/>
      <c r="S252" s="257"/>
      <c r="T252" s="25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9" t="s">
        <v>257</v>
      </c>
      <c r="AU252" s="259" t="s">
        <v>87</v>
      </c>
      <c r="AV252" s="14" t="s">
        <v>87</v>
      </c>
      <c r="AW252" s="14" t="s">
        <v>34</v>
      </c>
      <c r="AX252" s="14" t="s">
        <v>77</v>
      </c>
      <c r="AY252" s="259" t="s">
        <v>245</v>
      </c>
    </row>
    <row r="253" s="15" customFormat="1">
      <c r="A253" s="15"/>
      <c r="B253" s="260"/>
      <c r="C253" s="261"/>
      <c r="D253" s="234" t="s">
        <v>257</v>
      </c>
      <c r="E253" s="262" t="s">
        <v>997</v>
      </c>
      <c r="F253" s="263" t="s">
        <v>266</v>
      </c>
      <c r="G253" s="261"/>
      <c r="H253" s="264">
        <v>621.20000000000005</v>
      </c>
      <c r="I253" s="265"/>
      <c r="J253" s="261"/>
      <c r="K253" s="261"/>
      <c r="L253" s="266"/>
      <c r="M253" s="267"/>
      <c r="N253" s="268"/>
      <c r="O253" s="268"/>
      <c r="P253" s="268"/>
      <c r="Q253" s="268"/>
      <c r="R253" s="268"/>
      <c r="S253" s="268"/>
      <c r="T253" s="269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70" t="s">
        <v>257</v>
      </c>
      <c r="AU253" s="270" t="s">
        <v>87</v>
      </c>
      <c r="AV253" s="15" t="s">
        <v>253</v>
      </c>
      <c r="AW253" s="15" t="s">
        <v>34</v>
      </c>
      <c r="AX253" s="15" t="s">
        <v>85</v>
      </c>
      <c r="AY253" s="270" t="s">
        <v>245</v>
      </c>
    </row>
    <row r="254" s="12" customFormat="1" ht="22.8" customHeight="1">
      <c r="A254" s="12"/>
      <c r="B254" s="205"/>
      <c r="C254" s="206"/>
      <c r="D254" s="207" t="s">
        <v>76</v>
      </c>
      <c r="E254" s="219" t="s">
        <v>551</v>
      </c>
      <c r="F254" s="219" t="s">
        <v>552</v>
      </c>
      <c r="G254" s="206"/>
      <c r="H254" s="206"/>
      <c r="I254" s="209"/>
      <c r="J254" s="220">
        <f>BK254</f>
        <v>0</v>
      </c>
      <c r="K254" s="206"/>
      <c r="L254" s="211"/>
      <c r="M254" s="212"/>
      <c r="N254" s="213"/>
      <c r="O254" s="213"/>
      <c r="P254" s="214">
        <f>SUM(P255:P396)</f>
        <v>0</v>
      </c>
      <c r="Q254" s="213"/>
      <c r="R254" s="214">
        <f>SUM(R255:R396)</f>
        <v>1596.75865</v>
      </c>
      <c r="S254" s="213"/>
      <c r="T254" s="215">
        <f>SUM(T255:T396)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16" t="s">
        <v>272</v>
      </c>
      <c r="AT254" s="217" t="s">
        <v>76</v>
      </c>
      <c r="AU254" s="217" t="s">
        <v>85</v>
      </c>
      <c r="AY254" s="216" t="s">
        <v>245</v>
      </c>
      <c r="BK254" s="218">
        <f>SUM(BK255:BK396)</f>
        <v>0</v>
      </c>
    </row>
    <row r="255" s="2" customFormat="1" ht="16.5" customHeight="1">
      <c r="A255" s="40"/>
      <c r="B255" s="41"/>
      <c r="C255" s="283" t="s">
        <v>497</v>
      </c>
      <c r="D255" s="283" t="s">
        <v>551</v>
      </c>
      <c r="E255" s="284" t="s">
        <v>2284</v>
      </c>
      <c r="F255" s="285" t="s">
        <v>2285</v>
      </c>
      <c r="G255" s="286" t="s">
        <v>545</v>
      </c>
      <c r="H255" s="287">
        <v>117.75</v>
      </c>
      <c r="I255" s="288"/>
      <c r="J255" s="289">
        <f>ROUND(I255*H255,2)</f>
        <v>0</v>
      </c>
      <c r="K255" s="285" t="s">
        <v>252</v>
      </c>
      <c r="L255" s="290"/>
      <c r="M255" s="291" t="s">
        <v>1</v>
      </c>
      <c r="N255" s="292" t="s">
        <v>42</v>
      </c>
      <c r="O255" s="93"/>
      <c r="P255" s="230">
        <f>O255*H255</f>
        <v>0</v>
      </c>
      <c r="Q255" s="230">
        <v>1</v>
      </c>
      <c r="R255" s="230">
        <f>Q255*H255</f>
        <v>117.75</v>
      </c>
      <c r="S255" s="230">
        <v>0</v>
      </c>
      <c r="T255" s="231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32" t="s">
        <v>326</v>
      </c>
      <c r="AT255" s="232" t="s">
        <v>551</v>
      </c>
      <c r="AU255" s="232" t="s">
        <v>87</v>
      </c>
      <c r="AY255" s="19" t="s">
        <v>245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9" t="s">
        <v>85</v>
      </c>
      <c r="BK255" s="233">
        <f>ROUND(I255*H255,2)</f>
        <v>0</v>
      </c>
      <c r="BL255" s="19" t="s">
        <v>253</v>
      </c>
      <c r="BM255" s="232" t="s">
        <v>2554</v>
      </c>
    </row>
    <row r="256" s="2" customFormat="1">
      <c r="A256" s="40"/>
      <c r="B256" s="41"/>
      <c r="C256" s="42"/>
      <c r="D256" s="234" t="s">
        <v>255</v>
      </c>
      <c r="E256" s="42"/>
      <c r="F256" s="235" t="s">
        <v>2285</v>
      </c>
      <c r="G256" s="42"/>
      <c r="H256" s="42"/>
      <c r="I256" s="236"/>
      <c r="J256" s="42"/>
      <c r="K256" s="42"/>
      <c r="L256" s="46"/>
      <c r="M256" s="237"/>
      <c r="N256" s="238"/>
      <c r="O256" s="93"/>
      <c r="P256" s="93"/>
      <c r="Q256" s="93"/>
      <c r="R256" s="93"/>
      <c r="S256" s="93"/>
      <c r="T256" s="94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255</v>
      </c>
      <c r="AU256" s="19" t="s">
        <v>87</v>
      </c>
    </row>
    <row r="257" s="13" customFormat="1">
      <c r="A257" s="13"/>
      <c r="B257" s="239"/>
      <c r="C257" s="240"/>
      <c r="D257" s="234" t="s">
        <v>257</v>
      </c>
      <c r="E257" s="241" t="s">
        <v>1</v>
      </c>
      <c r="F257" s="242" t="s">
        <v>2555</v>
      </c>
      <c r="G257" s="240"/>
      <c r="H257" s="241" t="s">
        <v>1</v>
      </c>
      <c r="I257" s="243"/>
      <c r="J257" s="240"/>
      <c r="K257" s="240"/>
      <c r="L257" s="244"/>
      <c r="M257" s="245"/>
      <c r="N257" s="246"/>
      <c r="O257" s="246"/>
      <c r="P257" s="246"/>
      <c r="Q257" s="246"/>
      <c r="R257" s="246"/>
      <c r="S257" s="246"/>
      <c r="T257" s="24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8" t="s">
        <v>257</v>
      </c>
      <c r="AU257" s="248" t="s">
        <v>87</v>
      </c>
      <c r="AV257" s="13" t="s">
        <v>85</v>
      </c>
      <c r="AW257" s="13" t="s">
        <v>34</v>
      </c>
      <c r="AX257" s="13" t="s">
        <v>77</v>
      </c>
      <c r="AY257" s="248" t="s">
        <v>245</v>
      </c>
    </row>
    <row r="258" s="14" customFormat="1">
      <c r="A258" s="14"/>
      <c r="B258" s="249"/>
      <c r="C258" s="250"/>
      <c r="D258" s="234" t="s">
        <v>257</v>
      </c>
      <c r="E258" s="251" t="s">
        <v>1</v>
      </c>
      <c r="F258" s="252" t="s">
        <v>2287</v>
      </c>
      <c r="G258" s="250"/>
      <c r="H258" s="253">
        <v>117.75</v>
      </c>
      <c r="I258" s="254"/>
      <c r="J258" s="250"/>
      <c r="K258" s="250"/>
      <c r="L258" s="255"/>
      <c r="M258" s="256"/>
      <c r="N258" s="257"/>
      <c r="O258" s="257"/>
      <c r="P258" s="257"/>
      <c r="Q258" s="257"/>
      <c r="R258" s="257"/>
      <c r="S258" s="257"/>
      <c r="T258" s="25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9" t="s">
        <v>257</v>
      </c>
      <c r="AU258" s="259" t="s">
        <v>87</v>
      </c>
      <c r="AV258" s="14" t="s">
        <v>87</v>
      </c>
      <c r="AW258" s="14" t="s">
        <v>34</v>
      </c>
      <c r="AX258" s="14" t="s">
        <v>77</v>
      </c>
      <c r="AY258" s="259" t="s">
        <v>245</v>
      </c>
    </row>
    <row r="259" s="15" customFormat="1">
      <c r="A259" s="15"/>
      <c r="B259" s="260"/>
      <c r="C259" s="261"/>
      <c r="D259" s="234" t="s">
        <v>257</v>
      </c>
      <c r="E259" s="262" t="s">
        <v>2129</v>
      </c>
      <c r="F259" s="263" t="s">
        <v>266</v>
      </c>
      <c r="G259" s="261"/>
      <c r="H259" s="264">
        <v>117.75</v>
      </c>
      <c r="I259" s="265"/>
      <c r="J259" s="261"/>
      <c r="K259" s="261"/>
      <c r="L259" s="266"/>
      <c r="M259" s="267"/>
      <c r="N259" s="268"/>
      <c r="O259" s="268"/>
      <c r="P259" s="268"/>
      <c r="Q259" s="268"/>
      <c r="R259" s="268"/>
      <c r="S259" s="268"/>
      <c r="T259" s="269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0" t="s">
        <v>257</v>
      </c>
      <c r="AU259" s="270" t="s">
        <v>87</v>
      </c>
      <c r="AV259" s="15" t="s">
        <v>253</v>
      </c>
      <c r="AW259" s="15" t="s">
        <v>34</v>
      </c>
      <c r="AX259" s="15" t="s">
        <v>85</v>
      </c>
      <c r="AY259" s="270" t="s">
        <v>245</v>
      </c>
    </row>
    <row r="260" s="2" customFormat="1" ht="16.5" customHeight="1">
      <c r="A260" s="40"/>
      <c r="B260" s="41"/>
      <c r="C260" s="283" t="s">
        <v>502</v>
      </c>
      <c r="D260" s="283" t="s">
        <v>551</v>
      </c>
      <c r="E260" s="284" t="s">
        <v>2288</v>
      </c>
      <c r="F260" s="285" t="s">
        <v>2289</v>
      </c>
      <c r="G260" s="286" t="s">
        <v>545</v>
      </c>
      <c r="H260" s="287">
        <v>268.75</v>
      </c>
      <c r="I260" s="288"/>
      <c r="J260" s="289">
        <f>ROUND(I260*H260,2)</f>
        <v>0</v>
      </c>
      <c r="K260" s="285" t="s">
        <v>252</v>
      </c>
      <c r="L260" s="290"/>
      <c r="M260" s="291" t="s">
        <v>1</v>
      </c>
      <c r="N260" s="292" t="s">
        <v>42</v>
      </c>
      <c r="O260" s="93"/>
      <c r="P260" s="230">
        <f>O260*H260</f>
        <v>0</v>
      </c>
      <c r="Q260" s="230">
        <v>1</v>
      </c>
      <c r="R260" s="230">
        <f>Q260*H260</f>
        <v>268.75</v>
      </c>
      <c r="S260" s="230">
        <v>0</v>
      </c>
      <c r="T260" s="231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2" t="s">
        <v>326</v>
      </c>
      <c r="AT260" s="232" t="s">
        <v>551</v>
      </c>
      <c r="AU260" s="232" t="s">
        <v>87</v>
      </c>
      <c r="AY260" s="19" t="s">
        <v>245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9" t="s">
        <v>85</v>
      </c>
      <c r="BK260" s="233">
        <f>ROUND(I260*H260,2)</f>
        <v>0</v>
      </c>
      <c r="BL260" s="19" t="s">
        <v>253</v>
      </c>
      <c r="BM260" s="232" t="s">
        <v>2556</v>
      </c>
    </row>
    <row r="261" s="2" customFormat="1">
      <c r="A261" s="40"/>
      <c r="B261" s="41"/>
      <c r="C261" s="42"/>
      <c r="D261" s="234" t="s">
        <v>255</v>
      </c>
      <c r="E261" s="42"/>
      <c r="F261" s="235" t="s">
        <v>2289</v>
      </c>
      <c r="G261" s="42"/>
      <c r="H261" s="42"/>
      <c r="I261" s="236"/>
      <c r="J261" s="42"/>
      <c r="K261" s="42"/>
      <c r="L261" s="46"/>
      <c r="M261" s="237"/>
      <c r="N261" s="238"/>
      <c r="O261" s="93"/>
      <c r="P261" s="93"/>
      <c r="Q261" s="93"/>
      <c r="R261" s="93"/>
      <c r="S261" s="93"/>
      <c r="T261" s="94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255</v>
      </c>
      <c r="AU261" s="19" t="s">
        <v>87</v>
      </c>
    </row>
    <row r="262" s="13" customFormat="1">
      <c r="A262" s="13"/>
      <c r="B262" s="239"/>
      <c r="C262" s="240"/>
      <c r="D262" s="234" t="s">
        <v>257</v>
      </c>
      <c r="E262" s="241" t="s">
        <v>1</v>
      </c>
      <c r="F262" s="242" t="s">
        <v>2557</v>
      </c>
      <c r="G262" s="240"/>
      <c r="H262" s="241" t="s">
        <v>1</v>
      </c>
      <c r="I262" s="243"/>
      <c r="J262" s="240"/>
      <c r="K262" s="240"/>
      <c r="L262" s="244"/>
      <c r="M262" s="245"/>
      <c r="N262" s="246"/>
      <c r="O262" s="246"/>
      <c r="P262" s="246"/>
      <c r="Q262" s="246"/>
      <c r="R262" s="246"/>
      <c r="S262" s="246"/>
      <c r="T262" s="247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8" t="s">
        <v>257</v>
      </c>
      <c r="AU262" s="248" t="s">
        <v>87</v>
      </c>
      <c r="AV262" s="13" t="s">
        <v>85</v>
      </c>
      <c r="AW262" s="13" t="s">
        <v>34</v>
      </c>
      <c r="AX262" s="13" t="s">
        <v>77</v>
      </c>
      <c r="AY262" s="248" t="s">
        <v>245</v>
      </c>
    </row>
    <row r="263" s="14" customFormat="1">
      <c r="A263" s="14"/>
      <c r="B263" s="249"/>
      <c r="C263" s="250"/>
      <c r="D263" s="234" t="s">
        <v>257</v>
      </c>
      <c r="E263" s="251" t="s">
        <v>2132</v>
      </c>
      <c r="F263" s="252" t="s">
        <v>2558</v>
      </c>
      <c r="G263" s="250"/>
      <c r="H263" s="253">
        <v>268.75</v>
      </c>
      <c r="I263" s="254"/>
      <c r="J263" s="250"/>
      <c r="K263" s="250"/>
      <c r="L263" s="255"/>
      <c r="M263" s="256"/>
      <c r="N263" s="257"/>
      <c r="O263" s="257"/>
      <c r="P263" s="257"/>
      <c r="Q263" s="257"/>
      <c r="R263" s="257"/>
      <c r="S263" s="257"/>
      <c r="T263" s="25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9" t="s">
        <v>257</v>
      </c>
      <c r="AU263" s="259" t="s">
        <v>87</v>
      </c>
      <c r="AV263" s="14" t="s">
        <v>87</v>
      </c>
      <c r="AW263" s="14" t="s">
        <v>34</v>
      </c>
      <c r="AX263" s="14" t="s">
        <v>85</v>
      </c>
      <c r="AY263" s="259" t="s">
        <v>245</v>
      </c>
    </row>
    <row r="264" s="2" customFormat="1" ht="16.5" customHeight="1">
      <c r="A264" s="40"/>
      <c r="B264" s="41"/>
      <c r="C264" s="283" t="s">
        <v>516</v>
      </c>
      <c r="D264" s="283" t="s">
        <v>551</v>
      </c>
      <c r="E264" s="284" t="s">
        <v>2293</v>
      </c>
      <c r="F264" s="285" t="s">
        <v>2294</v>
      </c>
      <c r="G264" s="286" t="s">
        <v>545</v>
      </c>
      <c r="H264" s="287">
        <v>31.399999999999999</v>
      </c>
      <c r="I264" s="288"/>
      <c r="J264" s="289">
        <f>ROUND(I264*H264,2)</f>
        <v>0</v>
      </c>
      <c r="K264" s="285" t="s">
        <v>252</v>
      </c>
      <c r="L264" s="290"/>
      <c r="M264" s="291" t="s">
        <v>1</v>
      </c>
      <c r="N264" s="292" t="s">
        <v>42</v>
      </c>
      <c r="O264" s="93"/>
      <c r="P264" s="230">
        <f>O264*H264</f>
        <v>0</v>
      </c>
      <c r="Q264" s="230">
        <v>1</v>
      </c>
      <c r="R264" s="230">
        <f>Q264*H264</f>
        <v>31.399999999999999</v>
      </c>
      <c r="S264" s="230">
        <v>0</v>
      </c>
      <c r="T264" s="231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2" t="s">
        <v>326</v>
      </c>
      <c r="AT264" s="232" t="s">
        <v>551</v>
      </c>
      <c r="AU264" s="232" t="s">
        <v>87</v>
      </c>
      <c r="AY264" s="19" t="s">
        <v>245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9" t="s">
        <v>85</v>
      </c>
      <c r="BK264" s="233">
        <f>ROUND(I264*H264,2)</f>
        <v>0</v>
      </c>
      <c r="BL264" s="19" t="s">
        <v>253</v>
      </c>
      <c r="BM264" s="232" t="s">
        <v>2559</v>
      </c>
    </row>
    <row r="265" s="2" customFormat="1">
      <c r="A265" s="40"/>
      <c r="B265" s="41"/>
      <c r="C265" s="42"/>
      <c r="D265" s="234" t="s">
        <v>255</v>
      </c>
      <c r="E265" s="42"/>
      <c r="F265" s="235" t="s">
        <v>2294</v>
      </c>
      <c r="G265" s="42"/>
      <c r="H265" s="42"/>
      <c r="I265" s="236"/>
      <c r="J265" s="42"/>
      <c r="K265" s="42"/>
      <c r="L265" s="46"/>
      <c r="M265" s="237"/>
      <c r="N265" s="238"/>
      <c r="O265" s="93"/>
      <c r="P265" s="93"/>
      <c r="Q265" s="93"/>
      <c r="R265" s="93"/>
      <c r="S265" s="93"/>
      <c r="T265" s="94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255</v>
      </c>
      <c r="AU265" s="19" t="s">
        <v>87</v>
      </c>
    </row>
    <row r="266" s="13" customFormat="1">
      <c r="A266" s="13"/>
      <c r="B266" s="239"/>
      <c r="C266" s="240"/>
      <c r="D266" s="234" t="s">
        <v>257</v>
      </c>
      <c r="E266" s="241" t="s">
        <v>1</v>
      </c>
      <c r="F266" s="242" t="s">
        <v>2560</v>
      </c>
      <c r="G266" s="240"/>
      <c r="H266" s="241" t="s">
        <v>1</v>
      </c>
      <c r="I266" s="243"/>
      <c r="J266" s="240"/>
      <c r="K266" s="240"/>
      <c r="L266" s="244"/>
      <c r="M266" s="245"/>
      <c r="N266" s="246"/>
      <c r="O266" s="246"/>
      <c r="P266" s="246"/>
      <c r="Q266" s="246"/>
      <c r="R266" s="246"/>
      <c r="S266" s="246"/>
      <c r="T266" s="247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8" t="s">
        <v>257</v>
      </c>
      <c r="AU266" s="248" t="s">
        <v>87</v>
      </c>
      <c r="AV266" s="13" t="s">
        <v>85</v>
      </c>
      <c r="AW266" s="13" t="s">
        <v>34</v>
      </c>
      <c r="AX266" s="13" t="s">
        <v>77</v>
      </c>
      <c r="AY266" s="248" t="s">
        <v>245</v>
      </c>
    </row>
    <row r="267" s="14" customFormat="1">
      <c r="A267" s="14"/>
      <c r="B267" s="249"/>
      <c r="C267" s="250"/>
      <c r="D267" s="234" t="s">
        <v>257</v>
      </c>
      <c r="E267" s="251" t="s">
        <v>1</v>
      </c>
      <c r="F267" s="252" t="s">
        <v>2297</v>
      </c>
      <c r="G267" s="250"/>
      <c r="H267" s="253">
        <v>31.399999999999999</v>
      </c>
      <c r="I267" s="254"/>
      <c r="J267" s="250"/>
      <c r="K267" s="250"/>
      <c r="L267" s="255"/>
      <c r="M267" s="256"/>
      <c r="N267" s="257"/>
      <c r="O267" s="257"/>
      <c r="P267" s="257"/>
      <c r="Q267" s="257"/>
      <c r="R267" s="257"/>
      <c r="S267" s="257"/>
      <c r="T267" s="25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9" t="s">
        <v>257</v>
      </c>
      <c r="AU267" s="259" t="s">
        <v>87</v>
      </c>
      <c r="AV267" s="14" t="s">
        <v>87</v>
      </c>
      <c r="AW267" s="14" t="s">
        <v>34</v>
      </c>
      <c r="AX267" s="14" t="s">
        <v>77</v>
      </c>
      <c r="AY267" s="259" t="s">
        <v>245</v>
      </c>
    </row>
    <row r="268" s="15" customFormat="1">
      <c r="A268" s="15"/>
      <c r="B268" s="260"/>
      <c r="C268" s="261"/>
      <c r="D268" s="234" t="s">
        <v>257</v>
      </c>
      <c r="E268" s="262" t="s">
        <v>2134</v>
      </c>
      <c r="F268" s="263" t="s">
        <v>266</v>
      </c>
      <c r="G268" s="261"/>
      <c r="H268" s="264">
        <v>31.399999999999999</v>
      </c>
      <c r="I268" s="265"/>
      <c r="J268" s="261"/>
      <c r="K268" s="261"/>
      <c r="L268" s="266"/>
      <c r="M268" s="267"/>
      <c r="N268" s="268"/>
      <c r="O268" s="268"/>
      <c r="P268" s="268"/>
      <c r="Q268" s="268"/>
      <c r="R268" s="268"/>
      <c r="S268" s="268"/>
      <c r="T268" s="269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70" t="s">
        <v>257</v>
      </c>
      <c r="AU268" s="270" t="s">
        <v>87</v>
      </c>
      <c r="AV268" s="15" t="s">
        <v>253</v>
      </c>
      <c r="AW268" s="15" t="s">
        <v>34</v>
      </c>
      <c r="AX268" s="15" t="s">
        <v>85</v>
      </c>
      <c r="AY268" s="270" t="s">
        <v>245</v>
      </c>
    </row>
    <row r="269" s="2" customFormat="1" ht="16.5" customHeight="1">
      <c r="A269" s="40"/>
      <c r="B269" s="41"/>
      <c r="C269" s="283" t="s">
        <v>522</v>
      </c>
      <c r="D269" s="283" t="s">
        <v>551</v>
      </c>
      <c r="E269" s="284" t="s">
        <v>2298</v>
      </c>
      <c r="F269" s="285" t="s">
        <v>2561</v>
      </c>
      <c r="G269" s="286" t="s">
        <v>317</v>
      </c>
      <c r="H269" s="287">
        <v>5.2000000000000002</v>
      </c>
      <c r="I269" s="288"/>
      <c r="J269" s="289">
        <f>ROUND(I269*H269,2)</f>
        <v>0</v>
      </c>
      <c r="K269" s="285" t="s">
        <v>1</v>
      </c>
      <c r="L269" s="290"/>
      <c r="M269" s="291" t="s">
        <v>1</v>
      </c>
      <c r="N269" s="292" t="s">
        <v>42</v>
      </c>
      <c r="O269" s="93"/>
      <c r="P269" s="230">
        <f>O269*H269</f>
        <v>0</v>
      </c>
      <c r="Q269" s="230">
        <v>1.125</v>
      </c>
      <c r="R269" s="230">
        <f>Q269*H269</f>
        <v>5.8500000000000005</v>
      </c>
      <c r="S269" s="230">
        <v>0</v>
      </c>
      <c r="T269" s="231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2" t="s">
        <v>326</v>
      </c>
      <c r="AT269" s="232" t="s">
        <v>551</v>
      </c>
      <c r="AU269" s="232" t="s">
        <v>87</v>
      </c>
      <c r="AY269" s="19" t="s">
        <v>245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9" t="s">
        <v>85</v>
      </c>
      <c r="BK269" s="233">
        <f>ROUND(I269*H269,2)</f>
        <v>0</v>
      </c>
      <c r="BL269" s="19" t="s">
        <v>253</v>
      </c>
      <c r="BM269" s="232" t="s">
        <v>2562</v>
      </c>
    </row>
    <row r="270" s="2" customFormat="1">
      <c r="A270" s="40"/>
      <c r="B270" s="41"/>
      <c r="C270" s="42"/>
      <c r="D270" s="234" t="s">
        <v>255</v>
      </c>
      <c r="E270" s="42"/>
      <c r="F270" s="235" t="s">
        <v>2301</v>
      </c>
      <c r="G270" s="42"/>
      <c r="H270" s="42"/>
      <c r="I270" s="236"/>
      <c r="J270" s="42"/>
      <c r="K270" s="42"/>
      <c r="L270" s="46"/>
      <c r="M270" s="237"/>
      <c r="N270" s="238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255</v>
      </c>
      <c r="AU270" s="19" t="s">
        <v>87</v>
      </c>
    </row>
    <row r="271" s="14" customFormat="1">
      <c r="A271" s="14"/>
      <c r="B271" s="249"/>
      <c r="C271" s="250"/>
      <c r="D271" s="234" t="s">
        <v>257</v>
      </c>
      <c r="E271" s="251" t="s">
        <v>2143</v>
      </c>
      <c r="F271" s="252" t="s">
        <v>2482</v>
      </c>
      <c r="G271" s="250"/>
      <c r="H271" s="253">
        <v>5.2000000000000002</v>
      </c>
      <c r="I271" s="254"/>
      <c r="J271" s="250"/>
      <c r="K271" s="250"/>
      <c r="L271" s="255"/>
      <c r="M271" s="256"/>
      <c r="N271" s="257"/>
      <c r="O271" s="257"/>
      <c r="P271" s="257"/>
      <c r="Q271" s="257"/>
      <c r="R271" s="257"/>
      <c r="S271" s="257"/>
      <c r="T271" s="25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9" t="s">
        <v>257</v>
      </c>
      <c r="AU271" s="259" t="s">
        <v>87</v>
      </c>
      <c r="AV271" s="14" t="s">
        <v>87</v>
      </c>
      <c r="AW271" s="14" t="s">
        <v>34</v>
      </c>
      <c r="AX271" s="14" t="s">
        <v>85</v>
      </c>
      <c r="AY271" s="259" t="s">
        <v>245</v>
      </c>
    </row>
    <row r="272" s="2" customFormat="1" ht="16.5" customHeight="1">
      <c r="A272" s="40"/>
      <c r="B272" s="41"/>
      <c r="C272" s="283" t="s">
        <v>528</v>
      </c>
      <c r="D272" s="283" t="s">
        <v>551</v>
      </c>
      <c r="E272" s="284" t="s">
        <v>2302</v>
      </c>
      <c r="F272" s="285" t="s">
        <v>2303</v>
      </c>
      <c r="G272" s="286" t="s">
        <v>329</v>
      </c>
      <c r="H272" s="287">
        <v>2</v>
      </c>
      <c r="I272" s="288"/>
      <c r="J272" s="289">
        <f>ROUND(I272*H272,2)</f>
        <v>0</v>
      </c>
      <c r="K272" s="285" t="s">
        <v>252</v>
      </c>
      <c r="L272" s="290"/>
      <c r="M272" s="291" t="s">
        <v>1</v>
      </c>
      <c r="N272" s="292" t="s">
        <v>42</v>
      </c>
      <c r="O272" s="93"/>
      <c r="P272" s="230">
        <f>O272*H272</f>
        <v>0</v>
      </c>
      <c r="Q272" s="230">
        <v>0</v>
      </c>
      <c r="R272" s="230">
        <f>Q272*H272</f>
        <v>0</v>
      </c>
      <c r="S272" s="230">
        <v>0</v>
      </c>
      <c r="T272" s="231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2" t="s">
        <v>326</v>
      </c>
      <c r="AT272" s="232" t="s">
        <v>551</v>
      </c>
      <c r="AU272" s="232" t="s">
        <v>87</v>
      </c>
      <c r="AY272" s="19" t="s">
        <v>245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9" t="s">
        <v>85</v>
      </c>
      <c r="BK272" s="233">
        <f>ROUND(I272*H272,2)</f>
        <v>0</v>
      </c>
      <c r="BL272" s="19" t="s">
        <v>253</v>
      </c>
      <c r="BM272" s="232" t="s">
        <v>2563</v>
      </c>
    </row>
    <row r="273" s="2" customFormat="1">
      <c r="A273" s="40"/>
      <c r="B273" s="41"/>
      <c r="C273" s="42"/>
      <c r="D273" s="234" t="s">
        <v>255</v>
      </c>
      <c r="E273" s="42"/>
      <c r="F273" s="235" t="s">
        <v>2303</v>
      </c>
      <c r="G273" s="42"/>
      <c r="H273" s="42"/>
      <c r="I273" s="236"/>
      <c r="J273" s="42"/>
      <c r="K273" s="42"/>
      <c r="L273" s="46"/>
      <c r="M273" s="237"/>
      <c r="N273" s="238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255</v>
      </c>
      <c r="AU273" s="19" t="s">
        <v>87</v>
      </c>
    </row>
    <row r="274" s="13" customFormat="1">
      <c r="A274" s="13"/>
      <c r="B274" s="239"/>
      <c r="C274" s="240"/>
      <c r="D274" s="234" t="s">
        <v>257</v>
      </c>
      <c r="E274" s="241" t="s">
        <v>1</v>
      </c>
      <c r="F274" s="242" t="s">
        <v>2305</v>
      </c>
      <c r="G274" s="240"/>
      <c r="H274" s="241" t="s">
        <v>1</v>
      </c>
      <c r="I274" s="243"/>
      <c r="J274" s="240"/>
      <c r="K274" s="240"/>
      <c r="L274" s="244"/>
      <c r="M274" s="245"/>
      <c r="N274" s="246"/>
      <c r="O274" s="246"/>
      <c r="P274" s="246"/>
      <c r="Q274" s="246"/>
      <c r="R274" s="246"/>
      <c r="S274" s="246"/>
      <c r="T274" s="24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8" t="s">
        <v>257</v>
      </c>
      <c r="AU274" s="248" t="s">
        <v>87</v>
      </c>
      <c r="AV274" s="13" t="s">
        <v>85</v>
      </c>
      <c r="AW274" s="13" t="s">
        <v>34</v>
      </c>
      <c r="AX274" s="13" t="s">
        <v>77</v>
      </c>
      <c r="AY274" s="248" t="s">
        <v>245</v>
      </c>
    </row>
    <row r="275" s="14" customFormat="1">
      <c r="A275" s="14"/>
      <c r="B275" s="249"/>
      <c r="C275" s="250"/>
      <c r="D275" s="234" t="s">
        <v>257</v>
      </c>
      <c r="E275" s="251" t="s">
        <v>1</v>
      </c>
      <c r="F275" s="252" t="s">
        <v>87</v>
      </c>
      <c r="G275" s="250"/>
      <c r="H275" s="253">
        <v>2</v>
      </c>
      <c r="I275" s="254"/>
      <c r="J275" s="250"/>
      <c r="K275" s="250"/>
      <c r="L275" s="255"/>
      <c r="M275" s="256"/>
      <c r="N275" s="257"/>
      <c r="O275" s="257"/>
      <c r="P275" s="257"/>
      <c r="Q275" s="257"/>
      <c r="R275" s="257"/>
      <c r="S275" s="257"/>
      <c r="T275" s="25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9" t="s">
        <v>257</v>
      </c>
      <c r="AU275" s="259" t="s">
        <v>87</v>
      </c>
      <c r="AV275" s="14" t="s">
        <v>87</v>
      </c>
      <c r="AW275" s="14" t="s">
        <v>34</v>
      </c>
      <c r="AX275" s="14" t="s">
        <v>85</v>
      </c>
      <c r="AY275" s="259" t="s">
        <v>245</v>
      </c>
    </row>
    <row r="276" s="2" customFormat="1" ht="16.5" customHeight="1">
      <c r="A276" s="40"/>
      <c r="B276" s="41"/>
      <c r="C276" s="283" t="s">
        <v>535</v>
      </c>
      <c r="D276" s="283" t="s">
        <v>551</v>
      </c>
      <c r="E276" s="284" t="s">
        <v>1303</v>
      </c>
      <c r="F276" s="285" t="s">
        <v>1304</v>
      </c>
      <c r="G276" s="286" t="s">
        <v>329</v>
      </c>
      <c r="H276" s="287">
        <v>648</v>
      </c>
      <c r="I276" s="288"/>
      <c r="J276" s="289">
        <f>ROUND(I276*H276,2)</f>
        <v>0</v>
      </c>
      <c r="K276" s="285" t="s">
        <v>252</v>
      </c>
      <c r="L276" s="290"/>
      <c r="M276" s="291" t="s">
        <v>1</v>
      </c>
      <c r="N276" s="292" t="s">
        <v>42</v>
      </c>
      <c r="O276" s="93"/>
      <c r="P276" s="230">
        <f>O276*H276</f>
        <v>0</v>
      </c>
      <c r="Q276" s="230">
        <v>0.043999999999999997</v>
      </c>
      <c r="R276" s="230">
        <f>Q276*H276</f>
        <v>28.511999999999997</v>
      </c>
      <c r="S276" s="230">
        <v>0</v>
      </c>
      <c r="T276" s="231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32" t="s">
        <v>326</v>
      </c>
      <c r="AT276" s="232" t="s">
        <v>551</v>
      </c>
      <c r="AU276" s="232" t="s">
        <v>87</v>
      </c>
      <c r="AY276" s="19" t="s">
        <v>245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9" t="s">
        <v>85</v>
      </c>
      <c r="BK276" s="233">
        <f>ROUND(I276*H276,2)</f>
        <v>0</v>
      </c>
      <c r="BL276" s="19" t="s">
        <v>253</v>
      </c>
      <c r="BM276" s="232" t="s">
        <v>2564</v>
      </c>
    </row>
    <row r="277" s="2" customFormat="1">
      <c r="A277" s="40"/>
      <c r="B277" s="41"/>
      <c r="C277" s="42"/>
      <c r="D277" s="234" t="s">
        <v>255</v>
      </c>
      <c r="E277" s="42"/>
      <c r="F277" s="235" t="s">
        <v>1304</v>
      </c>
      <c r="G277" s="42"/>
      <c r="H277" s="42"/>
      <c r="I277" s="236"/>
      <c r="J277" s="42"/>
      <c r="K277" s="42"/>
      <c r="L277" s="46"/>
      <c r="M277" s="237"/>
      <c r="N277" s="238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255</v>
      </c>
      <c r="AU277" s="19" t="s">
        <v>87</v>
      </c>
    </row>
    <row r="278" s="14" customFormat="1">
      <c r="A278" s="14"/>
      <c r="B278" s="249"/>
      <c r="C278" s="250"/>
      <c r="D278" s="234" t="s">
        <v>257</v>
      </c>
      <c r="E278" s="251" t="s">
        <v>1028</v>
      </c>
      <c r="F278" s="252" t="s">
        <v>2307</v>
      </c>
      <c r="G278" s="250"/>
      <c r="H278" s="253">
        <v>648</v>
      </c>
      <c r="I278" s="254"/>
      <c r="J278" s="250"/>
      <c r="K278" s="250"/>
      <c r="L278" s="255"/>
      <c r="M278" s="256"/>
      <c r="N278" s="257"/>
      <c r="O278" s="257"/>
      <c r="P278" s="257"/>
      <c r="Q278" s="257"/>
      <c r="R278" s="257"/>
      <c r="S278" s="257"/>
      <c r="T278" s="25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9" t="s">
        <v>257</v>
      </c>
      <c r="AU278" s="259" t="s">
        <v>87</v>
      </c>
      <c r="AV278" s="14" t="s">
        <v>87</v>
      </c>
      <c r="AW278" s="14" t="s">
        <v>34</v>
      </c>
      <c r="AX278" s="14" t="s">
        <v>85</v>
      </c>
      <c r="AY278" s="259" t="s">
        <v>245</v>
      </c>
    </row>
    <row r="279" s="2" customFormat="1" ht="16.5" customHeight="1">
      <c r="A279" s="40"/>
      <c r="B279" s="41"/>
      <c r="C279" s="283" t="s">
        <v>542</v>
      </c>
      <c r="D279" s="283" t="s">
        <v>551</v>
      </c>
      <c r="E279" s="284" t="s">
        <v>1307</v>
      </c>
      <c r="F279" s="285" t="s">
        <v>1308</v>
      </c>
      <c r="G279" s="286" t="s">
        <v>275</v>
      </c>
      <c r="H279" s="287">
        <v>1050</v>
      </c>
      <c r="I279" s="288"/>
      <c r="J279" s="289">
        <f>ROUND(I279*H279,2)</f>
        <v>0</v>
      </c>
      <c r="K279" s="285" t="s">
        <v>252</v>
      </c>
      <c r="L279" s="290"/>
      <c r="M279" s="291" t="s">
        <v>1</v>
      </c>
      <c r="N279" s="292" t="s">
        <v>42</v>
      </c>
      <c r="O279" s="93"/>
      <c r="P279" s="230">
        <f>O279*H279</f>
        <v>0</v>
      </c>
      <c r="Q279" s="230">
        <v>0</v>
      </c>
      <c r="R279" s="230">
        <f>Q279*H279</f>
        <v>0</v>
      </c>
      <c r="S279" s="230">
        <v>0</v>
      </c>
      <c r="T279" s="231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2" t="s">
        <v>326</v>
      </c>
      <c r="AT279" s="232" t="s">
        <v>551</v>
      </c>
      <c r="AU279" s="232" t="s">
        <v>87</v>
      </c>
      <c r="AY279" s="19" t="s">
        <v>245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9" t="s">
        <v>85</v>
      </c>
      <c r="BK279" s="233">
        <f>ROUND(I279*H279,2)</f>
        <v>0</v>
      </c>
      <c r="BL279" s="19" t="s">
        <v>253</v>
      </c>
      <c r="BM279" s="232" t="s">
        <v>2565</v>
      </c>
    </row>
    <row r="280" s="2" customFormat="1">
      <c r="A280" s="40"/>
      <c r="B280" s="41"/>
      <c r="C280" s="42"/>
      <c r="D280" s="234" t="s">
        <v>255</v>
      </c>
      <c r="E280" s="42"/>
      <c r="F280" s="235" t="s">
        <v>1308</v>
      </c>
      <c r="G280" s="42"/>
      <c r="H280" s="42"/>
      <c r="I280" s="236"/>
      <c r="J280" s="42"/>
      <c r="K280" s="42"/>
      <c r="L280" s="46"/>
      <c r="M280" s="237"/>
      <c r="N280" s="238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255</v>
      </c>
      <c r="AU280" s="19" t="s">
        <v>87</v>
      </c>
    </row>
    <row r="281" s="13" customFormat="1">
      <c r="A281" s="13"/>
      <c r="B281" s="239"/>
      <c r="C281" s="240"/>
      <c r="D281" s="234" t="s">
        <v>257</v>
      </c>
      <c r="E281" s="241" t="s">
        <v>1</v>
      </c>
      <c r="F281" s="242" t="s">
        <v>2309</v>
      </c>
      <c r="G281" s="240"/>
      <c r="H281" s="241" t="s">
        <v>1</v>
      </c>
      <c r="I281" s="243"/>
      <c r="J281" s="240"/>
      <c r="K281" s="240"/>
      <c r="L281" s="244"/>
      <c r="M281" s="245"/>
      <c r="N281" s="246"/>
      <c r="O281" s="246"/>
      <c r="P281" s="246"/>
      <c r="Q281" s="246"/>
      <c r="R281" s="246"/>
      <c r="S281" s="246"/>
      <c r="T281" s="24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8" t="s">
        <v>257</v>
      </c>
      <c r="AU281" s="248" t="s">
        <v>87</v>
      </c>
      <c r="AV281" s="13" t="s">
        <v>85</v>
      </c>
      <c r="AW281" s="13" t="s">
        <v>34</v>
      </c>
      <c r="AX281" s="13" t="s">
        <v>77</v>
      </c>
      <c r="AY281" s="248" t="s">
        <v>245</v>
      </c>
    </row>
    <row r="282" s="14" customFormat="1">
      <c r="A282" s="14"/>
      <c r="B282" s="249"/>
      <c r="C282" s="250"/>
      <c r="D282" s="234" t="s">
        <v>257</v>
      </c>
      <c r="E282" s="251" t="s">
        <v>1</v>
      </c>
      <c r="F282" s="252" t="s">
        <v>2310</v>
      </c>
      <c r="G282" s="250"/>
      <c r="H282" s="253">
        <v>1050</v>
      </c>
      <c r="I282" s="254"/>
      <c r="J282" s="250"/>
      <c r="K282" s="250"/>
      <c r="L282" s="255"/>
      <c r="M282" s="256"/>
      <c r="N282" s="257"/>
      <c r="O282" s="257"/>
      <c r="P282" s="257"/>
      <c r="Q282" s="257"/>
      <c r="R282" s="257"/>
      <c r="S282" s="257"/>
      <c r="T282" s="25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9" t="s">
        <v>257</v>
      </c>
      <c r="AU282" s="259" t="s">
        <v>87</v>
      </c>
      <c r="AV282" s="14" t="s">
        <v>87</v>
      </c>
      <c r="AW282" s="14" t="s">
        <v>34</v>
      </c>
      <c r="AX282" s="14" t="s">
        <v>85</v>
      </c>
      <c r="AY282" s="259" t="s">
        <v>245</v>
      </c>
    </row>
    <row r="283" s="2" customFormat="1" ht="16.5" customHeight="1">
      <c r="A283" s="40"/>
      <c r="B283" s="41"/>
      <c r="C283" s="283" t="s">
        <v>553</v>
      </c>
      <c r="D283" s="283" t="s">
        <v>551</v>
      </c>
      <c r="E283" s="284" t="s">
        <v>2311</v>
      </c>
      <c r="F283" s="285" t="s">
        <v>2312</v>
      </c>
      <c r="G283" s="286" t="s">
        <v>329</v>
      </c>
      <c r="H283" s="287">
        <v>138</v>
      </c>
      <c r="I283" s="288"/>
      <c r="J283" s="289">
        <f>ROUND(I283*H283,2)</f>
        <v>0</v>
      </c>
      <c r="K283" s="285" t="s">
        <v>252</v>
      </c>
      <c r="L283" s="290"/>
      <c r="M283" s="291" t="s">
        <v>1</v>
      </c>
      <c r="N283" s="292" t="s">
        <v>42</v>
      </c>
      <c r="O283" s="93"/>
      <c r="P283" s="230">
        <f>O283*H283</f>
        <v>0</v>
      </c>
      <c r="Q283" s="230">
        <v>1.4379999999999999</v>
      </c>
      <c r="R283" s="230">
        <f>Q283*H283</f>
        <v>198.44399999999999</v>
      </c>
      <c r="S283" s="230">
        <v>0</v>
      </c>
      <c r="T283" s="231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2" t="s">
        <v>326</v>
      </c>
      <c r="AT283" s="232" t="s">
        <v>551</v>
      </c>
      <c r="AU283" s="232" t="s">
        <v>87</v>
      </c>
      <c r="AY283" s="19" t="s">
        <v>245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9" t="s">
        <v>85</v>
      </c>
      <c r="BK283" s="233">
        <f>ROUND(I283*H283,2)</f>
        <v>0</v>
      </c>
      <c r="BL283" s="19" t="s">
        <v>253</v>
      </c>
      <c r="BM283" s="232" t="s">
        <v>2566</v>
      </c>
    </row>
    <row r="284" s="2" customFormat="1">
      <c r="A284" s="40"/>
      <c r="B284" s="41"/>
      <c r="C284" s="42"/>
      <c r="D284" s="234" t="s">
        <v>255</v>
      </c>
      <c r="E284" s="42"/>
      <c r="F284" s="235" t="s">
        <v>2312</v>
      </c>
      <c r="G284" s="42"/>
      <c r="H284" s="42"/>
      <c r="I284" s="236"/>
      <c r="J284" s="42"/>
      <c r="K284" s="42"/>
      <c r="L284" s="46"/>
      <c r="M284" s="237"/>
      <c r="N284" s="238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255</v>
      </c>
      <c r="AU284" s="19" t="s">
        <v>87</v>
      </c>
    </row>
    <row r="285" s="13" customFormat="1">
      <c r="A285" s="13"/>
      <c r="B285" s="239"/>
      <c r="C285" s="240"/>
      <c r="D285" s="234" t="s">
        <v>257</v>
      </c>
      <c r="E285" s="241" t="s">
        <v>1</v>
      </c>
      <c r="F285" s="242" t="s">
        <v>2314</v>
      </c>
      <c r="G285" s="240"/>
      <c r="H285" s="241" t="s">
        <v>1</v>
      </c>
      <c r="I285" s="243"/>
      <c r="J285" s="240"/>
      <c r="K285" s="240"/>
      <c r="L285" s="244"/>
      <c r="M285" s="245"/>
      <c r="N285" s="246"/>
      <c r="O285" s="246"/>
      <c r="P285" s="246"/>
      <c r="Q285" s="246"/>
      <c r="R285" s="246"/>
      <c r="S285" s="246"/>
      <c r="T285" s="24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8" t="s">
        <v>257</v>
      </c>
      <c r="AU285" s="248" t="s">
        <v>87</v>
      </c>
      <c r="AV285" s="13" t="s">
        <v>85</v>
      </c>
      <c r="AW285" s="13" t="s">
        <v>34</v>
      </c>
      <c r="AX285" s="13" t="s">
        <v>77</v>
      </c>
      <c r="AY285" s="248" t="s">
        <v>245</v>
      </c>
    </row>
    <row r="286" s="14" customFormat="1">
      <c r="A286" s="14"/>
      <c r="B286" s="249"/>
      <c r="C286" s="250"/>
      <c r="D286" s="234" t="s">
        <v>257</v>
      </c>
      <c r="E286" s="251" t="s">
        <v>2127</v>
      </c>
      <c r="F286" s="252" t="s">
        <v>2567</v>
      </c>
      <c r="G286" s="250"/>
      <c r="H286" s="253">
        <v>138</v>
      </c>
      <c r="I286" s="254"/>
      <c r="J286" s="250"/>
      <c r="K286" s="250"/>
      <c r="L286" s="255"/>
      <c r="M286" s="256"/>
      <c r="N286" s="257"/>
      <c r="O286" s="257"/>
      <c r="P286" s="257"/>
      <c r="Q286" s="257"/>
      <c r="R286" s="257"/>
      <c r="S286" s="257"/>
      <c r="T286" s="25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9" t="s">
        <v>257</v>
      </c>
      <c r="AU286" s="259" t="s">
        <v>87</v>
      </c>
      <c r="AV286" s="14" t="s">
        <v>87</v>
      </c>
      <c r="AW286" s="14" t="s">
        <v>34</v>
      </c>
      <c r="AX286" s="14" t="s">
        <v>85</v>
      </c>
      <c r="AY286" s="259" t="s">
        <v>245</v>
      </c>
    </row>
    <row r="287" s="2" customFormat="1" ht="16.5" customHeight="1">
      <c r="A287" s="40"/>
      <c r="B287" s="41"/>
      <c r="C287" s="283" t="s">
        <v>561</v>
      </c>
      <c r="D287" s="283" t="s">
        <v>551</v>
      </c>
      <c r="E287" s="284" t="s">
        <v>2568</v>
      </c>
      <c r="F287" s="285" t="s">
        <v>2569</v>
      </c>
      <c r="G287" s="286" t="s">
        <v>329</v>
      </c>
      <c r="H287" s="287">
        <v>17</v>
      </c>
      <c r="I287" s="288"/>
      <c r="J287" s="289">
        <f>ROUND(I287*H287,2)</f>
        <v>0</v>
      </c>
      <c r="K287" s="285" t="s">
        <v>252</v>
      </c>
      <c r="L287" s="290"/>
      <c r="M287" s="291" t="s">
        <v>1</v>
      </c>
      <c r="N287" s="292" t="s">
        <v>42</v>
      </c>
      <c r="O287" s="93"/>
      <c r="P287" s="230">
        <f>O287*H287</f>
        <v>0</v>
      </c>
      <c r="Q287" s="230">
        <v>1.125</v>
      </c>
      <c r="R287" s="230">
        <f>Q287*H287</f>
        <v>19.125</v>
      </c>
      <c r="S287" s="230">
        <v>0</v>
      </c>
      <c r="T287" s="231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32" t="s">
        <v>326</v>
      </c>
      <c r="AT287" s="232" t="s">
        <v>551</v>
      </c>
      <c r="AU287" s="232" t="s">
        <v>87</v>
      </c>
      <c r="AY287" s="19" t="s">
        <v>245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9" t="s">
        <v>85</v>
      </c>
      <c r="BK287" s="233">
        <f>ROUND(I287*H287,2)</f>
        <v>0</v>
      </c>
      <c r="BL287" s="19" t="s">
        <v>253</v>
      </c>
      <c r="BM287" s="232" t="s">
        <v>2570</v>
      </c>
    </row>
    <row r="288" s="2" customFormat="1">
      <c r="A288" s="40"/>
      <c r="B288" s="41"/>
      <c r="C288" s="42"/>
      <c r="D288" s="234" t="s">
        <v>255</v>
      </c>
      <c r="E288" s="42"/>
      <c r="F288" s="235" t="s">
        <v>2569</v>
      </c>
      <c r="G288" s="42"/>
      <c r="H288" s="42"/>
      <c r="I288" s="236"/>
      <c r="J288" s="42"/>
      <c r="K288" s="42"/>
      <c r="L288" s="46"/>
      <c r="M288" s="237"/>
      <c r="N288" s="238"/>
      <c r="O288" s="93"/>
      <c r="P288" s="93"/>
      <c r="Q288" s="93"/>
      <c r="R288" s="93"/>
      <c r="S288" s="93"/>
      <c r="T288" s="94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255</v>
      </c>
      <c r="AU288" s="19" t="s">
        <v>87</v>
      </c>
    </row>
    <row r="289" s="13" customFormat="1">
      <c r="A289" s="13"/>
      <c r="B289" s="239"/>
      <c r="C289" s="240"/>
      <c r="D289" s="234" t="s">
        <v>257</v>
      </c>
      <c r="E289" s="241" t="s">
        <v>1</v>
      </c>
      <c r="F289" s="242" t="s">
        <v>2319</v>
      </c>
      <c r="G289" s="240"/>
      <c r="H289" s="241" t="s">
        <v>1</v>
      </c>
      <c r="I289" s="243"/>
      <c r="J289" s="240"/>
      <c r="K289" s="240"/>
      <c r="L289" s="244"/>
      <c r="M289" s="245"/>
      <c r="N289" s="246"/>
      <c r="O289" s="246"/>
      <c r="P289" s="246"/>
      <c r="Q289" s="246"/>
      <c r="R289" s="246"/>
      <c r="S289" s="246"/>
      <c r="T289" s="247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8" t="s">
        <v>257</v>
      </c>
      <c r="AU289" s="248" t="s">
        <v>87</v>
      </c>
      <c r="AV289" s="13" t="s">
        <v>85</v>
      </c>
      <c r="AW289" s="13" t="s">
        <v>34</v>
      </c>
      <c r="AX289" s="13" t="s">
        <v>77</v>
      </c>
      <c r="AY289" s="248" t="s">
        <v>245</v>
      </c>
    </row>
    <row r="290" s="14" customFormat="1">
      <c r="A290" s="14"/>
      <c r="B290" s="249"/>
      <c r="C290" s="250"/>
      <c r="D290" s="234" t="s">
        <v>257</v>
      </c>
      <c r="E290" s="251" t="s">
        <v>1</v>
      </c>
      <c r="F290" s="252" t="s">
        <v>2571</v>
      </c>
      <c r="G290" s="250"/>
      <c r="H290" s="253">
        <v>17</v>
      </c>
      <c r="I290" s="254"/>
      <c r="J290" s="250"/>
      <c r="K290" s="250"/>
      <c r="L290" s="255"/>
      <c r="M290" s="256"/>
      <c r="N290" s="257"/>
      <c r="O290" s="257"/>
      <c r="P290" s="257"/>
      <c r="Q290" s="257"/>
      <c r="R290" s="257"/>
      <c r="S290" s="257"/>
      <c r="T290" s="25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9" t="s">
        <v>257</v>
      </c>
      <c r="AU290" s="259" t="s">
        <v>87</v>
      </c>
      <c r="AV290" s="14" t="s">
        <v>87</v>
      </c>
      <c r="AW290" s="14" t="s">
        <v>34</v>
      </c>
      <c r="AX290" s="14" t="s">
        <v>77</v>
      </c>
      <c r="AY290" s="259" t="s">
        <v>245</v>
      </c>
    </row>
    <row r="291" s="15" customFormat="1">
      <c r="A291" s="15"/>
      <c r="B291" s="260"/>
      <c r="C291" s="261"/>
      <c r="D291" s="234" t="s">
        <v>257</v>
      </c>
      <c r="E291" s="262" t="s">
        <v>2483</v>
      </c>
      <c r="F291" s="263" t="s">
        <v>266</v>
      </c>
      <c r="G291" s="261"/>
      <c r="H291" s="264">
        <v>17</v>
      </c>
      <c r="I291" s="265"/>
      <c r="J291" s="261"/>
      <c r="K291" s="261"/>
      <c r="L291" s="266"/>
      <c r="M291" s="267"/>
      <c r="N291" s="268"/>
      <c r="O291" s="268"/>
      <c r="P291" s="268"/>
      <c r="Q291" s="268"/>
      <c r="R291" s="268"/>
      <c r="S291" s="268"/>
      <c r="T291" s="269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70" t="s">
        <v>257</v>
      </c>
      <c r="AU291" s="270" t="s">
        <v>87</v>
      </c>
      <c r="AV291" s="15" t="s">
        <v>253</v>
      </c>
      <c r="AW291" s="15" t="s">
        <v>34</v>
      </c>
      <c r="AX291" s="15" t="s">
        <v>85</v>
      </c>
      <c r="AY291" s="270" t="s">
        <v>245</v>
      </c>
    </row>
    <row r="292" s="2" customFormat="1" ht="16.5" customHeight="1">
      <c r="A292" s="40"/>
      <c r="B292" s="41"/>
      <c r="C292" s="283" t="s">
        <v>566</v>
      </c>
      <c r="D292" s="283" t="s">
        <v>551</v>
      </c>
      <c r="E292" s="284" t="s">
        <v>2572</v>
      </c>
      <c r="F292" s="285" t="s">
        <v>2573</v>
      </c>
      <c r="G292" s="286" t="s">
        <v>329</v>
      </c>
      <c r="H292" s="287">
        <v>2</v>
      </c>
      <c r="I292" s="288"/>
      <c r="J292" s="289">
        <f>ROUND(I292*H292,2)</f>
        <v>0</v>
      </c>
      <c r="K292" s="285" t="s">
        <v>252</v>
      </c>
      <c r="L292" s="290"/>
      <c r="M292" s="291" t="s">
        <v>1</v>
      </c>
      <c r="N292" s="292" t="s">
        <v>42</v>
      </c>
      <c r="O292" s="93"/>
      <c r="P292" s="230">
        <f>O292*H292</f>
        <v>0</v>
      </c>
      <c r="Q292" s="230">
        <v>1.1479999999999999</v>
      </c>
      <c r="R292" s="230">
        <f>Q292*H292</f>
        <v>2.2959999999999998</v>
      </c>
      <c r="S292" s="230">
        <v>0</v>
      </c>
      <c r="T292" s="231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32" t="s">
        <v>326</v>
      </c>
      <c r="AT292" s="232" t="s">
        <v>551</v>
      </c>
      <c r="AU292" s="232" t="s">
        <v>87</v>
      </c>
      <c r="AY292" s="19" t="s">
        <v>245</v>
      </c>
      <c r="BE292" s="233">
        <f>IF(N292="základní",J292,0)</f>
        <v>0</v>
      </c>
      <c r="BF292" s="233">
        <f>IF(N292="snížená",J292,0)</f>
        <v>0</v>
      </c>
      <c r="BG292" s="233">
        <f>IF(N292="zákl. přenesená",J292,0)</f>
        <v>0</v>
      </c>
      <c r="BH292" s="233">
        <f>IF(N292="sníž. přenesená",J292,0)</f>
        <v>0</v>
      </c>
      <c r="BI292" s="233">
        <f>IF(N292="nulová",J292,0)</f>
        <v>0</v>
      </c>
      <c r="BJ292" s="19" t="s">
        <v>85</v>
      </c>
      <c r="BK292" s="233">
        <f>ROUND(I292*H292,2)</f>
        <v>0</v>
      </c>
      <c r="BL292" s="19" t="s">
        <v>253</v>
      </c>
      <c r="BM292" s="232" t="s">
        <v>2574</v>
      </c>
    </row>
    <row r="293" s="2" customFormat="1">
      <c r="A293" s="40"/>
      <c r="B293" s="41"/>
      <c r="C293" s="42"/>
      <c r="D293" s="234" t="s">
        <v>255</v>
      </c>
      <c r="E293" s="42"/>
      <c r="F293" s="235" t="s">
        <v>2573</v>
      </c>
      <c r="G293" s="42"/>
      <c r="H293" s="42"/>
      <c r="I293" s="236"/>
      <c r="J293" s="42"/>
      <c r="K293" s="42"/>
      <c r="L293" s="46"/>
      <c r="M293" s="237"/>
      <c r="N293" s="238"/>
      <c r="O293" s="93"/>
      <c r="P293" s="93"/>
      <c r="Q293" s="93"/>
      <c r="R293" s="93"/>
      <c r="S293" s="93"/>
      <c r="T293" s="94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255</v>
      </c>
      <c r="AU293" s="19" t="s">
        <v>87</v>
      </c>
    </row>
    <row r="294" s="2" customFormat="1" ht="16.5" customHeight="1">
      <c r="A294" s="40"/>
      <c r="B294" s="41"/>
      <c r="C294" s="283" t="s">
        <v>570</v>
      </c>
      <c r="D294" s="283" t="s">
        <v>551</v>
      </c>
      <c r="E294" s="284" t="s">
        <v>2575</v>
      </c>
      <c r="F294" s="285" t="s">
        <v>2576</v>
      </c>
      <c r="G294" s="286" t="s">
        <v>329</v>
      </c>
      <c r="H294" s="287">
        <v>2</v>
      </c>
      <c r="I294" s="288"/>
      <c r="J294" s="289">
        <f>ROUND(I294*H294,2)</f>
        <v>0</v>
      </c>
      <c r="K294" s="285" t="s">
        <v>252</v>
      </c>
      <c r="L294" s="290"/>
      <c r="M294" s="291" t="s">
        <v>1</v>
      </c>
      <c r="N294" s="292" t="s">
        <v>42</v>
      </c>
      <c r="O294" s="93"/>
      <c r="P294" s="230">
        <f>O294*H294</f>
        <v>0</v>
      </c>
      <c r="Q294" s="230">
        <v>1.1479999999999999</v>
      </c>
      <c r="R294" s="230">
        <f>Q294*H294</f>
        <v>2.2959999999999998</v>
      </c>
      <c r="S294" s="230">
        <v>0</v>
      </c>
      <c r="T294" s="231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2" t="s">
        <v>326</v>
      </c>
      <c r="AT294" s="232" t="s">
        <v>551</v>
      </c>
      <c r="AU294" s="232" t="s">
        <v>87</v>
      </c>
      <c r="AY294" s="19" t="s">
        <v>245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9" t="s">
        <v>85</v>
      </c>
      <c r="BK294" s="233">
        <f>ROUND(I294*H294,2)</f>
        <v>0</v>
      </c>
      <c r="BL294" s="19" t="s">
        <v>253</v>
      </c>
      <c r="BM294" s="232" t="s">
        <v>2577</v>
      </c>
    </row>
    <row r="295" s="2" customFormat="1">
      <c r="A295" s="40"/>
      <c r="B295" s="41"/>
      <c r="C295" s="42"/>
      <c r="D295" s="234" t="s">
        <v>255</v>
      </c>
      <c r="E295" s="42"/>
      <c r="F295" s="235" t="s">
        <v>2576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255</v>
      </c>
      <c r="AU295" s="19" t="s">
        <v>87</v>
      </c>
    </row>
    <row r="296" s="2" customFormat="1" ht="16.5" customHeight="1">
      <c r="A296" s="40"/>
      <c r="B296" s="41"/>
      <c r="C296" s="283" t="s">
        <v>575</v>
      </c>
      <c r="D296" s="283" t="s">
        <v>551</v>
      </c>
      <c r="E296" s="284" t="s">
        <v>2336</v>
      </c>
      <c r="F296" s="285" t="s">
        <v>2337</v>
      </c>
      <c r="G296" s="286" t="s">
        <v>275</v>
      </c>
      <c r="H296" s="287">
        <v>539</v>
      </c>
      <c r="I296" s="288"/>
      <c r="J296" s="289">
        <f>ROUND(I296*H296,2)</f>
        <v>0</v>
      </c>
      <c r="K296" s="285" t="s">
        <v>252</v>
      </c>
      <c r="L296" s="290"/>
      <c r="M296" s="291" t="s">
        <v>1</v>
      </c>
      <c r="N296" s="292" t="s">
        <v>42</v>
      </c>
      <c r="O296" s="93"/>
      <c r="P296" s="230">
        <f>O296*H296</f>
        <v>0</v>
      </c>
      <c r="Q296" s="230">
        <v>0.28599999999999998</v>
      </c>
      <c r="R296" s="230">
        <f>Q296*H296</f>
        <v>154.154</v>
      </c>
      <c r="S296" s="230">
        <v>0</v>
      </c>
      <c r="T296" s="231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32" t="s">
        <v>326</v>
      </c>
      <c r="AT296" s="232" t="s">
        <v>551</v>
      </c>
      <c r="AU296" s="232" t="s">
        <v>87</v>
      </c>
      <c r="AY296" s="19" t="s">
        <v>245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9" t="s">
        <v>85</v>
      </c>
      <c r="BK296" s="233">
        <f>ROUND(I296*H296,2)</f>
        <v>0</v>
      </c>
      <c r="BL296" s="19" t="s">
        <v>253</v>
      </c>
      <c r="BM296" s="232" t="s">
        <v>2578</v>
      </c>
    </row>
    <row r="297" s="2" customFormat="1">
      <c r="A297" s="40"/>
      <c r="B297" s="41"/>
      <c r="C297" s="42"/>
      <c r="D297" s="234" t="s">
        <v>255</v>
      </c>
      <c r="E297" s="42"/>
      <c r="F297" s="235" t="s">
        <v>2339</v>
      </c>
      <c r="G297" s="42"/>
      <c r="H297" s="42"/>
      <c r="I297" s="236"/>
      <c r="J297" s="42"/>
      <c r="K297" s="42"/>
      <c r="L297" s="46"/>
      <c r="M297" s="237"/>
      <c r="N297" s="238"/>
      <c r="O297" s="93"/>
      <c r="P297" s="93"/>
      <c r="Q297" s="93"/>
      <c r="R297" s="93"/>
      <c r="S297" s="93"/>
      <c r="T297" s="94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255</v>
      </c>
      <c r="AU297" s="19" t="s">
        <v>87</v>
      </c>
    </row>
    <row r="298" s="2" customFormat="1">
      <c r="A298" s="40"/>
      <c r="B298" s="41"/>
      <c r="C298" s="42"/>
      <c r="D298" s="234" t="s">
        <v>540</v>
      </c>
      <c r="E298" s="42"/>
      <c r="F298" s="282" t="s">
        <v>2340</v>
      </c>
      <c r="G298" s="42"/>
      <c r="H298" s="42"/>
      <c r="I298" s="236"/>
      <c r="J298" s="42"/>
      <c r="K298" s="42"/>
      <c r="L298" s="46"/>
      <c r="M298" s="237"/>
      <c r="N298" s="238"/>
      <c r="O298" s="93"/>
      <c r="P298" s="93"/>
      <c r="Q298" s="93"/>
      <c r="R298" s="93"/>
      <c r="S298" s="93"/>
      <c r="T298" s="94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540</v>
      </c>
      <c r="AU298" s="19" t="s">
        <v>87</v>
      </c>
    </row>
    <row r="299" s="13" customFormat="1">
      <c r="A299" s="13"/>
      <c r="B299" s="239"/>
      <c r="C299" s="240"/>
      <c r="D299" s="234" t="s">
        <v>257</v>
      </c>
      <c r="E299" s="241" t="s">
        <v>1</v>
      </c>
      <c r="F299" s="242" t="s">
        <v>2341</v>
      </c>
      <c r="G299" s="240"/>
      <c r="H299" s="241" t="s">
        <v>1</v>
      </c>
      <c r="I299" s="243"/>
      <c r="J299" s="240"/>
      <c r="K299" s="240"/>
      <c r="L299" s="244"/>
      <c r="M299" s="245"/>
      <c r="N299" s="246"/>
      <c r="O299" s="246"/>
      <c r="P299" s="246"/>
      <c r="Q299" s="246"/>
      <c r="R299" s="246"/>
      <c r="S299" s="246"/>
      <c r="T299" s="247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8" t="s">
        <v>257</v>
      </c>
      <c r="AU299" s="248" t="s">
        <v>87</v>
      </c>
      <c r="AV299" s="13" t="s">
        <v>85</v>
      </c>
      <c r="AW299" s="13" t="s">
        <v>34</v>
      </c>
      <c r="AX299" s="13" t="s">
        <v>77</v>
      </c>
      <c r="AY299" s="248" t="s">
        <v>245</v>
      </c>
    </row>
    <row r="300" s="14" customFormat="1">
      <c r="A300" s="14"/>
      <c r="B300" s="249"/>
      <c r="C300" s="250"/>
      <c r="D300" s="234" t="s">
        <v>257</v>
      </c>
      <c r="E300" s="251" t="s">
        <v>1</v>
      </c>
      <c r="F300" s="252" t="s">
        <v>2137</v>
      </c>
      <c r="G300" s="250"/>
      <c r="H300" s="253">
        <v>519</v>
      </c>
      <c r="I300" s="254"/>
      <c r="J300" s="250"/>
      <c r="K300" s="250"/>
      <c r="L300" s="255"/>
      <c r="M300" s="256"/>
      <c r="N300" s="257"/>
      <c r="O300" s="257"/>
      <c r="P300" s="257"/>
      <c r="Q300" s="257"/>
      <c r="R300" s="257"/>
      <c r="S300" s="257"/>
      <c r="T300" s="258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9" t="s">
        <v>257</v>
      </c>
      <c r="AU300" s="259" t="s">
        <v>87</v>
      </c>
      <c r="AV300" s="14" t="s">
        <v>87</v>
      </c>
      <c r="AW300" s="14" t="s">
        <v>34</v>
      </c>
      <c r="AX300" s="14" t="s">
        <v>77</v>
      </c>
      <c r="AY300" s="259" t="s">
        <v>245</v>
      </c>
    </row>
    <row r="301" s="13" customFormat="1">
      <c r="A301" s="13"/>
      <c r="B301" s="239"/>
      <c r="C301" s="240"/>
      <c r="D301" s="234" t="s">
        <v>257</v>
      </c>
      <c r="E301" s="241" t="s">
        <v>1</v>
      </c>
      <c r="F301" s="242" t="s">
        <v>2579</v>
      </c>
      <c r="G301" s="240"/>
      <c r="H301" s="241" t="s">
        <v>1</v>
      </c>
      <c r="I301" s="243"/>
      <c r="J301" s="240"/>
      <c r="K301" s="240"/>
      <c r="L301" s="244"/>
      <c r="M301" s="245"/>
      <c r="N301" s="246"/>
      <c r="O301" s="246"/>
      <c r="P301" s="246"/>
      <c r="Q301" s="246"/>
      <c r="R301" s="246"/>
      <c r="S301" s="246"/>
      <c r="T301" s="247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8" t="s">
        <v>257</v>
      </c>
      <c r="AU301" s="248" t="s">
        <v>87</v>
      </c>
      <c r="AV301" s="13" t="s">
        <v>85</v>
      </c>
      <c r="AW301" s="13" t="s">
        <v>34</v>
      </c>
      <c r="AX301" s="13" t="s">
        <v>77</v>
      </c>
      <c r="AY301" s="248" t="s">
        <v>245</v>
      </c>
    </row>
    <row r="302" s="14" customFormat="1">
      <c r="A302" s="14"/>
      <c r="B302" s="249"/>
      <c r="C302" s="250"/>
      <c r="D302" s="234" t="s">
        <v>257</v>
      </c>
      <c r="E302" s="251" t="s">
        <v>1</v>
      </c>
      <c r="F302" s="252" t="s">
        <v>418</v>
      </c>
      <c r="G302" s="250"/>
      <c r="H302" s="253">
        <v>20</v>
      </c>
      <c r="I302" s="254"/>
      <c r="J302" s="250"/>
      <c r="K302" s="250"/>
      <c r="L302" s="255"/>
      <c r="M302" s="256"/>
      <c r="N302" s="257"/>
      <c r="O302" s="257"/>
      <c r="P302" s="257"/>
      <c r="Q302" s="257"/>
      <c r="R302" s="257"/>
      <c r="S302" s="257"/>
      <c r="T302" s="25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9" t="s">
        <v>257</v>
      </c>
      <c r="AU302" s="259" t="s">
        <v>87</v>
      </c>
      <c r="AV302" s="14" t="s">
        <v>87</v>
      </c>
      <c r="AW302" s="14" t="s">
        <v>34</v>
      </c>
      <c r="AX302" s="14" t="s">
        <v>77</v>
      </c>
      <c r="AY302" s="259" t="s">
        <v>245</v>
      </c>
    </row>
    <row r="303" s="15" customFormat="1">
      <c r="A303" s="15"/>
      <c r="B303" s="260"/>
      <c r="C303" s="261"/>
      <c r="D303" s="234" t="s">
        <v>257</v>
      </c>
      <c r="E303" s="262" t="s">
        <v>2123</v>
      </c>
      <c r="F303" s="263" t="s">
        <v>266</v>
      </c>
      <c r="G303" s="261"/>
      <c r="H303" s="264">
        <v>539</v>
      </c>
      <c r="I303" s="265"/>
      <c r="J303" s="261"/>
      <c r="K303" s="261"/>
      <c r="L303" s="266"/>
      <c r="M303" s="267"/>
      <c r="N303" s="268"/>
      <c r="O303" s="268"/>
      <c r="P303" s="268"/>
      <c r="Q303" s="268"/>
      <c r="R303" s="268"/>
      <c r="S303" s="268"/>
      <c r="T303" s="269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70" t="s">
        <v>257</v>
      </c>
      <c r="AU303" s="270" t="s">
        <v>87</v>
      </c>
      <c r="AV303" s="15" t="s">
        <v>253</v>
      </c>
      <c r="AW303" s="15" t="s">
        <v>34</v>
      </c>
      <c r="AX303" s="15" t="s">
        <v>85</v>
      </c>
      <c r="AY303" s="270" t="s">
        <v>245</v>
      </c>
    </row>
    <row r="304" s="2" customFormat="1" ht="16.5" customHeight="1">
      <c r="A304" s="40"/>
      <c r="B304" s="41"/>
      <c r="C304" s="283" t="s">
        <v>579</v>
      </c>
      <c r="D304" s="283" t="s">
        <v>551</v>
      </c>
      <c r="E304" s="284" t="s">
        <v>2344</v>
      </c>
      <c r="F304" s="285" t="s">
        <v>2345</v>
      </c>
      <c r="G304" s="286" t="s">
        <v>275</v>
      </c>
      <c r="H304" s="287">
        <v>1.6000000000000001</v>
      </c>
      <c r="I304" s="288"/>
      <c r="J304" s="289">
        <f>ROUND(I304*H304,2)</f>
        <v>0</v>
      </c>
      <c r="K304" s="285" t="s">
        <v>252</v>
      </c>
      <c r="L304" s="290"/>
      <c r="M304" s="291" t="s">
        <v>1</v>
      </c>
      <c r="N304" s="292" t="s">
        <v>42</v>
      </c>
      <c r="O304" s="93"/>
      <c r="P304" s="230">
        <f>O304*H304</f>
        <v>0</v>
      </c>
      <c r="Q304" s="230">
        <v>0.49299999999999999</v>
      </c>
      <c r="R304" s="230">
        <f>Q304*H304</f>
        <v>0.78880000000000006</v>
      </c>
      <c r="S304" s="230">
        <v>0</v>
      </c>
      <c r="T304" s="231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32" t="s">
        <v>326</v>
      </c>
      <c r="AT304" s="232" t="s">
        <v>551</v>
      </c>
      <c r="AU304" s="232" t="s">
        <v>87</v>
      </c>
      <c r="AY304" s="19" t="s">
        <v>245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9" t="s">
        <v>85</v>
      </c>
      <c r="BK304" s="233">
        <f>ROUND(I304*H304,2)</f>
        <v>0</v>
      </c>
      <c r="BL304" s="19" t="s">
        <v>253</v>
      </c>
      <c r="BM304" s="232" t="s">
        <v>2580</v>
      </c>
    </row>
    <row r="305" s="2" customFormat="1">
      <c r="A305" s="40"/>
      <c r="B305" s="41"/>
      <c r="C305" s="42"/>
      <c r="D305" s="234" t="s">
        <v>255</v>
      </c>
      <c r="E305" s="42"/>
      <c r="F305" s="235" t="s">
        <v>2345</v>
      </c>
      <c r="G305" s="42"/>
      <c r="H305" s="42"/>
      <c r="I305" s="236"/>
      <c r="J305" s="42"/>
      <c r="K305" s="42"/>
      <c r="L305" s="46"/>
      <c r="M305" s="237"/>
      <c r="N305" s="238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255</v>
      </c>
      <c r="AU305" s="19" t="s">
        <v>87</v>
      </c>
    </row>
    <row r="306" s="13" customFormat="1">
      <c r="A306" s="13"/>
      <c r="B306" s="239"/>
      <c r="C306" s="240"/>
      <c r="D306" s="234" t="s">
        <v>257</v>
      </c>
      <c r="E306" s="241" t="s">
        <v>1</v>
      </c>
      <c r="F306" s="242" t="s">
        <v>2581</v>
      </c>
      <c r="G306" s="240"/>
      <c r="H306" s="241" t="s">
        <v>1</v>
      </c>
      <c r="I306" s="243"/>
      <c r="J306" s="240"/>
      <c r="K306" s="240"/>
      <c r="L306" s="244"/>
      <c r="M306" s="245"/>
      <c r="N306" s="246"/>
      <c r="O306" s="246"/>
      <c r="P306" s="246"/>
      <c r="Q306" s="246"/>
      <c r="R306" s="246"/>
      <c r="S306" s="246"/>
      <c r="T306" s="247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8" t="s">
        <v>257</v>
      </c>
      <c r="AU306" s="248" t="s">
        <v>87</v>
      </c>
      <c r="AV306" s="13" t="s">
        <v>85</v>
      </c>
      <c r="AW306" s="13" t="s">
        <v>34</v>
      </c>
      <c r="AX306" s="13" t="s">
        <v>77</v>
      </c>
      <c r="AY306" s="248" t="s">
        <v>245</v>
      </c>
    </row>
    <row r="307" s="14" customFormat="1">
      <c r="A307" s="14"/>
      <c r="B307" s="249"/>
      <c r="C307" s="250"/>
      <c r="D307" s="234" t="s">
        <v>257</v>
      </c>
      <c r="E307" s="251" t="s">
        <v>1</v>
      </c>
      <c r="F307" s="252" t="s">
        <v>2582</v>
      </c>
      <c r="G307" s="250"/>
      <c r="H307" s="253">
        <v>1.6000000000000001</v>
      </c>
      <c r="I307" s="254"/>
      <c r="J307" s="250"/>
      <c r="K307" s="250"/>
      <c r="L307" s="255"/>
      <c r="M307" s="256"/>
      <c r="N307" s="257"/>
      <c r="O307" s="257"/>
      <c r="P307" s="257"/>
      <c r="Q307" s="257"/>
      <c r="R307" s="257"/>
      <c r="S307" s="257"/>
      <c r="T307" s="25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9" t="s">
        <v>257</v>
      </c>
      <c r="AU307" s="259" t="s">
        <v>87</v>
      </c>
      <c r="AV307" s="14" t="s">
        <v>87</v>
      </c>
      <c r="AW307" s="14" t="s">
        <v>34</v>
      </c>
      <c r="AX307" s="14" t="s">
        <v>77</v>
      </c>
      <c r="AY307" s="259" t="s">
        <v>245</v>
      </c>
    </row>
    <row r="308" s="15" customFormat="1">
      <c r="A308" s="15"/>
      <c r="B308" s="260"/>
      <c r="C308" s="261"/>
      <c r="D308" s="234" t="s">
        <v>257</v>
      </c>
      <c r="E308" s="262" t="s">
        <v>2125</v>
      </c>
      <c r="F308" s="263" t="s">
        <v>266</v>
      </c>
      <c r="G308" s="261"/>
      <c r="H308" s="264">
        <v>1.6000000000000001</v>
      </c>
      <c r="I308" s="265"/>
      <c r="J308" s="261"/>
      <c r="K308" s="261"/>
      <c r="L308" s="266"/>
      <c r="M308" s="267"/>
      <c r="N308" s="268"/>
      <c r="O308" s="268"/>
      <c r="P308" s="268"/>
      <c r="Q308" s="268"/>
      <c r="R308" s="268"/>
      <c r="S308" s="268"/>
      <c r="T308" s="269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70" t="s">
        <v>257</v>
      </c>
      <c r="AU308" s="270" t="s">
        <v>87</v>
      </c>
      <c r="AV308" s="15" t="s">
        <v>253</v>
      </c>
      <c r="AW308" s="15" t="s">
        <v>34</v>
      </c>
      <c r="AX308" s="15" t="s">
        <v>85</v>
      </c>
      <c r="AY308" s="270" t="s">
        <v>245</v>
      </c>
    </row>
    <row r="309" s="2" customFormat="1" ht="16.5" customHeight="1">
      <c r="A309" s="40"/>
      <c r="B309" s="41"/>
      <c r="C309" s="283" t="s">
        <v>583</v>
      </c>
      <c r="D309" s="283" t="s">
        <v>551</v>
      </c>
      <c r="E309" s="284" t="s">
        <v>2103</v>
      </c>
      <c r="F309" s="285" t="s">
        <v>2104</v>
      </c>
      <c r="G309" s="286" t="s">
        <v>251</v>
      </c>
      <c r="H309" s="287">
        <v>95.694999999999993</v>
      </c>
      <c r="I309" s="288"/>
      <c r="J309" s="289">
        <f>ROUND(I309*H309,2)</f>
        <v>0</v>
      </c>
      <c r="K309" s="285" t="s">
        <v>252</v>
      </c>
      <c r="L309" s="290"/>
      <c r="M309" s="291" t="s">
        <v>1</v>
      </c>
      <c r="N309" s="292" t="s">
        <v>42</v>
      </c>
      <c r="O309" s="93"/>
      <c r="P309" s="230">
        <f>O309*H309</f>
        <v>0</v>
      </c>
      <c r="Q309" s="230">
        <v>2.234</v>
      </c>
      <c r="R309" s="230">
        <f>Q309*H309</f>
        <v>213.78262999999998</v>
      </c>
      <c r="S309" s="230">
        <v>0</v>
      </c>
      <c r="T309" s="231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32" t="s">
        <v>326</v>
      </c>
      <c r="AT309" s="232" t="s">
        <v>551</v>
      </c>
      <c r="AU309" s="232" t="s">
        <v>87</v>
      </c>
      <c r="AY309" s="19" t="s">
        <v>245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9" t="s">
        <v>85</v>
      </c>
      <c r="BK309" s="233">
        <f>ROUND(I309*H309,2)</f>
        <v>0</v>
      </c>
      <c r="BL309" s="19" t="s">
        <v>253</v>
      </c>
      <c r="BM309" s="232" t="s">
        <v>2583</v>
      </c>
    </row>
    <row r="310" s="2" customFormat="1">
      <c r="A310" s="40"/>
      <c r="B310" s="41"/>
      <c r="C310" s="42"/>
      <c r="D310" s="234" t="s">
        <v>255</v>
      </c>
      <c r="E310" s="42"/>
      <c r="F310" s="235" t="s">
        <v>2104</v>
      </c>
      <c r="G310" s="42"/>
      <c r="H310" s="42"/>
      <c r="I310" s="236"/>
      <c r="J310" s="42"/>
      <c r="K310" s="42"/>
      <c r="L310" s="46"/>
      <c r="M310" s="237"/>
      <c r="N310" s="238"/>
      <c r="O310" s="93"/>
      <c r="P310" s="93"/>
      <c r="Q310" s="93"/>
      <c r="R310" s="93"/>
      <c r="S310" s="93"/>
      <c r="T310" s="94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255</v>
      </c>
      <c r="AU310" s="19" t="s">
        <v>87</v>
      </c>
    </row>
    <row r="311" s="13" customFormat="1">
      <c r="A311" s="13"/>
      <c r="B311" s="239"/>
      <c r="C311" s="240"/>
      <c r="D311" s="234" t="s">
        <v>257</v>
      </c>
      <c r="E311" s="241" t="s">
        <v>1</v>
      </c>
      <c r="F311" s="242" t="s">
        <v>2352</v>
      </c>
      <c r="G311" s="240"/>
      <c r="H311" s="241" t="s">
        <v>1</v>
      </c>
      <c r="I311" s="243"/>
      <c r="J311" s="240"/>
      <c r="K311" s="240"/>
      <c r="L311" s="244"/>
      <c r="M311" s="245"/>
      <c r="N311" s="246"/>
      <c r="O311" s="246"/>
      <c r="P311" s="246"/>
      <c r="Q311" s="246"/>
      <c r="R311" s="246"/>
      <c r="S311" s="246"/>
      <c r="T311" s="247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8" t="s">
        <v>257</v>
      </c>
      <c r="AU311" s="248" t="s">
        <v>87</v>
      </c>
      <c r="AV311" s="13" t="s">
        <v>85</v>
      </c>
      <c r="AW311" s="13" t="s">
        <v>34</v>
      </c>
      <c r="AX311" s="13" t="s">
        <v>77</v>
      </c>
      <c r="AY311" s="248" t="s">
        <v>245</v>
      </c>
    </row>
    <row r="312" s="14" customFormat="1">
      <c r="A312" s="14"/>
      <c r="B312" s="249"/>
      <c r="C312" s="250"/>
      <c r="D312" s="234" t="s">
        <v>257</v>
      </c>
      <c r="E312" s="251" t="s">
        <v>1</v>
      </c>
      <c r="F312" s="252" t="s">
        <v>2353</v>
      </c>
      <c r="G312" s="250"/>
      <c r="H312" s="253">
        <v>44.799999999999997</v>
      </c>
      <c r="I312" s="254"/>
      <c r="J312" s="250"/>
      <c r="K312" s="250"/>
      <c r="L312" s="255"/>
      <c r="M312" s="256"/>
      <c r="N312" s="257"/>
      <c r="O312" s="257"/>
      <c r="P312" s="257"/>
      <c r="Q312" s="257"/>
      <c r="R312" s="257"/>
      <c r="S312" s="257"/>
      <c r="T312" s="25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9" t="s">
        <v>257</v>
      </c>
      <c r="AU312" s="259" t="s">
        <v>87</v>
      </c>
      <c r="AV312" s="14" t="s">
        <v>87</v>
      </c>
      <c r="AW312" s="14" t="s">
        <v>34</v>
      </c>
      <c r="AX312" s="14" t="s">
        <v>77</v>
      </c>
      <c r="AY312" s="259" t="s">
        <v>245</v>
      </c>
    </row>
    <row r="313" s="13" customFormat="1">
      <c r="A313" s="13"/>
      <c r="B313" s="239"/>
      <c r="C313" s="240"/>
      <c r="D313" s="234" t="s">
        <v>257</v>
      </c>
      <c r="E313" s="241" t="s">
        <v>1</v>
      </c>
      <c r="F313" s="242" t="s">
        <v>2354</v>
      </c>
      <c r="G313" s="240"/>
      <c r="H313" s="241" t="s">
        <v>1</v>
      </c>
      <c r="I313" s="243"/>
      <c r="J313" s="240"/>
      <c r="K313" s="240"/>
      <c r="L313" s="244"/>
      <c r="M313" s="245"/>
      <c r="N313" s="246"/>
      <c r="O313" s="246"/>
      <c r="P313" s="246"/>
      <c r="Q313" s="246"/>
      <c r="R313" s="246"/>
      <c r="S313" s="246"/>
      <c r="T313" s="247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8" t="s">
        <v>257</v>
      </c>
      <c r="AU313" s="248" t="s">
        <v>87</v>
      </c>
      <c r="AV313" s="13" t="s">
        <v>85</v>
      </c>
      <c r="AW313" s="13" t="s">
        <v>34</v>
      </c>
      <c r="AX313" s="13" t="s">
        <v>77</v>
      </c>
      <c r="AY313" s="248" t="s">
        <v>245</v>
      </c>
    </row>
    <row r="314" s="14" customFormat="1">
      <c r="A314" s="14"/>
      <c r="B314" s="249"/>
      <c r="C314" s="250"/>
      <c r="D314" s="234" t="s">
        <v>257</v>
      </c>
      <c r="E314" s="251" t="s">
        <v>1</v>
      </c>
      <c r="F314" s="252" t="s">
        <v>2355</v>
      </c>
      <c r="G314" s="250"/>
      <c r="H314" s="253">
        <v>19.440000000000001</v>
      </c>
      <c r="I314" s="254"/>
      <c r="J314" s="250"/>
      <c r="K314" s="250"/>
      <c r="L314" s="255"/>
      <c r="M314" s="256"/>
      <c r="N314" s="257"/>
      <c r="O314" s="257"/>
      <c r="P314" s="257"/>
      <c r="Q314" s="257"/>
      <c r="R314" s="257"/>
      <c r="S314" s="257"/>
      <c r="T314" s="25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9" t="s">
        <v>257</v>
      </c>
      <c r="AU314" s="259" t="s">
        <v>87</v>
      </c>
      <c r="AV314" s="14" t="s">
        <v>87</v>
      </c>
      <c r="AW314" s="14" t="s">
        <v>34</v>
      </c>
      <c r="AX314" s="14" t="s">
        <v>77</v>
      </c>
      <c r="AY314" s="259" t="s">
        <v>245</v>
      </c>
    </row>
    <row r="315" s="13" customFormat="1">
      <c r="A315" s="13"/>
      <c r="B315" s="239"/>
      <c r="C315" s="240"/>
      <c r="D315" s="234" t="s">
        <v>257</v>
      </c>
      <c r="E315" s="241" t="s">
        <v>1</v>
      </c>
      <c r="F315" s="242" t="s">
        <v>2356</v>
      </c>
      <c r="G315" s="240"/>
      <c r="H315" s="241" t="s">
        <v>1</v>
      </c>
      <c r="I315" s="243"/>
      <c r="J315" s="240"/>
      <c r="K315" s="240"/>
      <c r="L315" s="244"/>
      <c r="M315" s="245"/>
      <c r="N315" s="246"/>
      <c r="O315" s="246"/>
      <c r="P315" s="246"/>
      <c r="Q315" s="246"/>
      <c r="R315" s="246"/>
      <c r="S315" s="246"/>
      <c r="T315" s="247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8" t="s">
        <v>257</v>
      </c>
      <c r="AU315" s="248" t="s">
        <v>87</v>
      </c>
      <c r="AV315" s="13" t="s">
        <v>85</v>
      </c>
      <c r="AW315" s="13" t="s">
        <v>34</v>
      </c>
      <c r="AX315" s="13" t="s">
        <v>77</v>
      </c>
      <c r="AY315" s="248" t="s">
        <v>245</v>
      </c>
    </row>
    <row r="316" s="14" customFormat="1">
      <c r="A316" s="14"/>
      <c r="B316" s="249"/>
      <c r="C316" s="250"/>
      <c r="D316" s="234" t="s">
        <v>257</v>
      </c>
      <c r="E316" s="251" t="s">
        <v>1</v>
      </c>
      <c r="F316" s="252" t="s">
        <v>2584</v>
      </c>
      <c r="G316" s="250"/>
      <c r="H316" s="253">
        <v>0.52000000000000002</v>
      </c>
      <c r="I316" s="254"/>
      <c r="J316" s="250"/>
      <c r="K316" s="250"/>
      <c r="L316" s="255"/>
      <c r="M316" s="256"/>
      <c r="N316" s="257"/>
      <c r="O316" s="257"/>
      <c r="P316" s="257"/>
      <c r="Q316" s="257"/>
      <c r="R316" s="257"/>
      <c r="S316" s="257"/>
      <c r="T316" s="25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9" t="s">
        <v>257</v>
      </c>
      <c r="AU316" s="259" t="s">
        <v>87</v>
      </c>
      <c r="AV316" s="14" t="s">
        <v>87</v>
      </c>
      <c r="AW316" s="14" t="s">
        <v>34</v>
      </c>
      <c r="AX316" s="14" t="s">
        <v>77</v>
      </c>
      <c r="AY316" s="259" t="s">
        <v>245</v>
      </c>
    </row>
    <row r="317" s="13" customFormat="1">
      <c r="A317" s="13"/>
      <c r="B317" s="239"/>
      <c r="C317" s="240"/>
      <c r="D317" s="234" t="s">
        <v>257</v>
      </c>
      <c r="E317" s="241" t="s">
        <v>1</v>
      </c>
      <c r="F317" s="242" t="s">
        <v>2358</v>
      </c>
      <c r="G317" s="240"/>
      <c r="H317" s="241" t="s">
        <v>1</v>
      </c>
      <c r="I317" s="243"/>
      <c r="J317" s="240"/>
      <c r="K317" s="240"/>
      <c r="L317" s="244"/>
      <c r="M317" s="245"/>
      <c r="N317" s="246"/>
      <c r="O317" s="246"/>
      <c r="P317" s="246"/>
      <c r="Q317" s="246"/>
      <c r="R317" s="246"/>
      <c r="S317" s="246"/>
      <c r="T317" s="24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8" t="s">
        <v>257</v>
      </c>
      <c r="AU317" s="248" t="s">
        <v>87</v>
      </c>
      <c r="AV317" s="13" t="s">
        <v>85</v>
      </c>
      <c r="AW317" s="13" t="s">
        <v>34</v>
      </c>
      <c r="AX317" s="13" t="s">
        <v>77</v>
      </c>
      <c r="AY317" s="248" t="s">
        <v>245</v>
      </c>
    </row>
    <row r="318" s="14" customFormat="1">
      <c r="A318" s="14"/>
      <c r="B318" s="249"/>
      <c r="C318" s="250"/>
      <c r="D318" s="234" t="s">
        <v>257</v>
      </c>
      <c r="E318" s="251" t="s">
        <v>1</v>
      </c>
      <c r="F318" s="252" t="s">
        <v>2359</v>
      </c>
      <c r="G318" s="250"/>
      <c r="H318" s="253">
        <v>29.399999999999999</v>
      </c>
      <c r="I318" s="254"/>
      <c r="J318" s="250"/>
      <c r="K318" s="250"/>
      <c r="L318" s="255"/>
      <c r="M318" s="256"/>
      <c r="N318" s="257"/>
      <c r="O318" s="257"/>
      <c r="P318" s="257"/>
      <c r="Q318" s="257"/>
      <c r="R318" s="257"/>
      <c r="S318" s="257"/>
      <c r="T318" s="25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9" t="s">
        <v>257</v>
      </c>
      <c r="AU318" s="259" t="s">
        <v>87</v>
      </c>
      <c r="AV318" s="14" t="s">
        <v>87</v>
      </c>
      <c r="AW318" s="14" t="s">
        <v>34</v>
      </c>
      <c r="AX318" s="14" t="s">
        <v>77</v>
      </c>
      <c r="AY318" s="259" t="s">
        <v>245</v>
      </c>
    </row>
    <row r="319" s="13" customFormat="1">
      <c r="A319" s="13"/>
      <c r="B319" s="239"/>
      <c r="C319" s="240"/>
      <c r="D319" s="234" t="s">
        <v>257</v>
      </c>
      <c r="E319" s="241" t="s">
        <v>1</v>
      </c>
      <c r="F319" s="242" t="s">
        <v>2360</v>
      </c>
      <c r="G319" s="240"/>
      <c r="H319" s="241" t="s">
        <v>1</v>
      </c>
      <c r="I319" s="243"/>
      <c r="J319" s="240"/>
      <c r="K319" s="240"/>
      <c r="L319" s="244"/>
      <c r="M319" s="245"/>
      <c r="N319" s="246"/>
      <c r="O319" s="246"/>
      <c r="P319" s="246"/>
      <c r="Q319" s="246"/>
      <c r="R319" s="246"/>
      <c r="S319" s="246"/>
      <c r="T319" s="247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8" t="s">
        <v>257</v>
      </c>
      <c r="AU319" s="248" t="s">
        <v>87</v>
      </c>
      <c r="AV319" s="13" t="s">
        <v>85</v>
      </c>
      <c r="AW319" s="13" t="s">
        <v>34</v>
      </c>
      <c r="AX319" s="13" t="s">
        <v>77</v>
      </c>
      <c r="AY319" s="248" t="s">
        <v>245</v>
      </c>
    </row>
    <row r="320" s="14" customFormat="1">
      <c r="A320" s="14"/>
      <c r="B320" s="249"/>
      <c r="C320" s="250"/>
      <c r="D320" s="234" t="s">
        <v>257</v>
      </c>
      <c r="E320" s="251" t="s">
        <v>1</v>
      </c>
      <c r="F320" s="252" t="s">
        <v>2361</v>
      </c>
      <c r="G320" s="250"/>
      <c r="H320" s="253">
        <v>1.0349999999999999</v>
      </c>
      <c r="I320" s="254"/>
      <c r="J320" s="250"/>
      <c r="K320" s="250"/>
      <c r="L320" s="255"/>
      <c r="M320" s="256"/>
      <c r="N320" s="257"/>
      <c r="O320" s="257"/>
      <c r="P320" s="257"/>
      <c r="Q320" s="257"/>
      <c r="R320" s="257"/>
      <c r="S320" s="257"/>
      <c r="T320" s="25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9" t="s">
        <v>257</v>
      </c>
      <c r="AU320" s="259" t="s">
        <v>87</v>
      </c>
      <c r="AV320" s="14" t="s">
        <v>87</v>
      </c>
      <c r="AW320" s="14" t="s">
        <v>34</v>
      </c>
      <c r="AX320" s="14" t="s">
        <v>77</v>
      </c>
      <c r="AY320" s="259" t="s">
        <v>245</v>
      </c>
    </row>
    <row r="321" s="13" customFormat="1">
      <c r="A321" s="13"/>
      <c r="B321" s="239"/>
      <c r="C321" s="240"/>
      <c r="D321" s="234" t="s">
        <v>257</v>
      </c>
      <c r="E321" s="241" t="s">
        <v>1</v>
      </c>
      <c r="F321" s="242" t="s">
        <v>2362</v>
      </c>
      <c r="G321" s="240"/>
      <c r="H321" s="241" t="s">
        <v>1</v>
      </c>
      <c r="I321" s="243"/>
      <c r="J321" s="240"/>
      <c r="K321" s="240"/>
      <c r="L321" s="244"/>
      <c r="M321" s="245"/>
      <c r="N321" s="246"/>
      <c r="O321" s="246"/>
      <c r="P321" s="246"/>
      <c r="Q321" s="246"/>
      <c r="R321" s="246"/>
      <c r="S321" s="246"/>
      <c r="T321" s="247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8" t="s">
        <v>257</v>
      </c>
      <c r="AU321" s="248" t="s">
        <v>87</v>
      </c>
      <c r="AV321" s="13" t="s">
        <v>85</v>
      </c>
      <c r="AW321" s="13" t="s">
        <v>34</v>
      </c>
      <c r="AX321" s="13" t="s">
        <v>77</v>
      </c>
      <c r="AY321" s="248" t="s">
        <v>245</v>
      </c>
    </row>
    <row r="322" s="14" customFormat="1">
      <c r="A322" s="14"/>
      <c r="B322" s="249"/>
      <c r="C322" s="250"/>
      <c r="D322" s="234" t="s">
        <v>257</v>
      </c>
      <c r="E322" s="251" t="s">
        <v>1</v>
      </c>
      <c r="F322" s="252" t="s">
        <v>2363</v>
      </c>
      <c r="G322" s="250"/>
      <c r="H322" s="253">
        <v>0.5</v>
      </c>
      <c r="I322" s="254"/>
      <c r="J322" s="250"/>
      <c r="K322" s="250"/>
      <c r="L322" s="255"/>
      <c r="M322" s="256"/>
      <c r="N322" s="257"/>
      <c r="O322" s="257"/>
      <c r="P322" s="257"/>
      <c r="Q322" s="257"/>
      <c r="R322" s="257"/>
      <c r="S322" s="257"/>
      <c r="T322" s="25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9" t="s">
        <v>257</v>
      </c>
      <c r="AU322" s="259" t="s">
        <v>87</v>
      </c>
      <c r="AV322" s="14" t="s">
        <v>87</v>
      </c>
      <c r="AW322" s="14" t="s">
        <v>34</v>
      </c>
      <c r="AX322" s="14" t="s">
        <v>77</v>
      </c>
      <c r="AY322" s="259" t="s">
        <v>245</v>
      </c>
    </row>
    <row r="323" s="15" customFormat="1">
      <c r="A323" s="15"/>
      <c r="B323" s="260"/>
      <c r="C323" s="261"/>
      <c r="D323" s="234" t="s">
        <v>257</v>
      </c>
      <c r="E323" s="262" t="s">
        <v>1983</v>
      </c>
      <c r="F323" s="263" t="s">
        <v>266</v>
      </c>
      <c r="G323" s="261"/>
      <c r="H323" s="264">
        <v>95.694999999999993</v>
      </c>
      <c r="I323" s="265"/>
      <c r="J323" s="261"/>
      <c r="K323" s="261"/>
      <c r="L323" s="266"/>
      <c r="M323" s="267"/>
      <c r="N323" s="268"/>
      <c r="O323" s="268"/>
      <c r="P323" s="268"/>
      <c r="Q323" s="268"/>
      <c r="R323" s="268"/>
      <c r="S323" s="268"/>
      <c r="T323" s="269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70" t="s">
        <v>257</v>
      </c>
      <c r="AU323" s="270" t="s">
        <v>87</v>
      </c>
      <c r="AV323" s="15" t="s">
        <v>253</v>
      </c>
      <c r="AW323" s="15" t="s">
        <v>34</v>
      </c>
      <c r="AX323" s="15" t="s">
        <v>85</v>
      </c>
      <c r="AY323" s="270" t="s">
        <v>245</v>
      </c>
    </row>
    <row r="324" s="2" customFormat="1" ht="16.5" customHeight="1">
      <c r="A324" s="40"/>
      <c r="B324" s="41"/>
      <c r="C324" s="283" t="s">
        <v>587</v>
      </c>
      <c r="D324" s="283" t="s">
        <v>551</v>
      </c>
      <c r="E324" s="284" t="s">
        <v>2364</v>
      </c>
      <c r="F324" s="285" t="s">
        <v>2365</v>
      </c>
      <c r="G324" s="286" t="s">
        <v>251</v>
      </c>
      <c r="H324" s="287">
        <v>198.92400000000001</v>
      </c>
      <c r="I324" s="288"/>
      <c r="J324" s="289">
        <f>ROUND(I324*H324,2)</f>
        <v>0</v>
      </c>
      <c r="K324" s="285" t="s">
        <v>252</v>
      </c>
      <c r="L324" s="290"/>
      <c r="M324" s="291" t="s">
        <v>1</v>
      </c>
      <c r="N324" s="292" t="s">
        <v>42</v>
      </c>
      <c r="O324" s="93"/>
      <c r="P324" s="230">
        <f>O324*H324</f>
        <v>0</v>
      </c>
      <c r="Q324" s="230">
        <v>2.4289999999999998</v>
      </c>
      <c r="R324" s="230">
        <f>Q324*H324</f>
        <v>483.186396</v>
      </c>
      <c r="S324" s="230">
        <v>0</v>
      </c>
      <c r="T324" s="231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32" t="s">
        <v>326</v>
      </c>
      <c r="AT324" s="232" t="s">
        <v>551</v>
      </c>
      <c r="AU324" s="232" t="s">
        <v>87</v>
      </c>
      <c r="AY324" s="19" t="s">
        <v>245</v>
      </c>
      <c r="BE324" s="233">
        <f>IF(N324="základní",J324,0)</f>
        <v>0</v>
      </c>
      <c r="BF324" s="233">
        <f>IF(N324="snížená",J324,0)</f>
        <v>0</v>
      </c>
      <c r="BG324" s="233">
        <f>IF(N324="zákl. přenesená",J324,0)</f>
        <v>0</v>
      </c>
      <c r="BH324" s="233">
        <f>IF(N324="sníž. přenesená",J324,0)</f>
        <v>0</v>
      </c>
      <c r="BI324" s="233">
        <f>IF(N324="nulová",J324,0)</f>
        <v>0</v>
      </c>
      <c r="BJ324" s="19" t="s">
        <v>85</v>
      </c>
      <c r="BK324" s="233">
        <f>ROUND(I324*H324,2)</f>
        <v>0</v>
      </c>
      <c r="BL324" s="19" t="s">
        <v>253</v>
      </c>
      <c r="BM324" s="232" t="s">
        <v>2585</v>
      </c>
    </row>
    <row r="325" s="2" customFormat="1">
      <c r="A325" s="40"/>
      <c r="B325" s="41"/>
      <c r="C325" s="42"/>
      <c r="D325" s="234" t="s">
        <v>255</v>
      </c>
      <c r="E325" s="42"/>
      <c r="F325" s="235" t="s">
        <v>2365</v>
      </c>
      <c r="G325" s="42"/>
      <c r="H325" s="42"/>
      <c r="I325" s="236"/>
      <c r="J325" s="42"/>
      <c r="K325" s="42"/>
      <c r="L325" s="46"/>
      <c r="M325" s="237"/>
      <c r="N325" s="238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255</v>
      </c>
      <c r="AU325" s="19" t="s">
        <v>87</v>
      </c>
    </row>
    <row r="326" s="13" customFormat="1">
      <c r="A326" s="13"/>
      <c r="B326" s="239"/>
      <c r="C326" s="240"/>
      <c r="D326" s="234" t="s">
        <v>257</v>
      </c>
      <c r="E326" s="241" t="s">
        <v>1</v>
      </c>
      <c r="F326" s="242" t="s">
        <v>2367</v>
      </c>
      <c r="G326" s="240"/>
      <c r="H326" s="241" t="s">
        <v>1</v>
      </c>
      <c r="I326" s="243"/>
      <c r="J326" s="240"/>
      <c r="K326" s="240"/>
      <c r="L326" s="244"/>
      <c r="M326" s="245"/>
      <c r="N326" s="246"/>
      <c r="O326" s="246"/>
      <c r="P326" s="246"/>
      <c r="Q326" s="246"/>
      <c r="R326" s="246"/>
      <c r="S326" s="246"/>
      <c r="T326" s="247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8" t="s">
        <v>257</v>
      </c>
      <c r="AU326" s="248" t="s">
        <v>87</v>
      </c>
      <c r="AV326" s="13" t="s">
        <v>85</v>
      </c>
      <c r="AW326" s="13" t="s">
        <v>34</v>
      </c>
      <c r="AX326" s="13" t="s">
        <v>77</v>
      </c>
      <c r="AY326" s="248" t="s">
        <v>245</v>
      </c>
    </row>
    <row r="327" s="14" customFormat="1">
      <c r="A327" s="14"/>
      <c r="B327" s="249"/>
      <c r="C327" s="250"/>
      <c r="D327" s="234" t="s">
        <v>257</v>
      </c>
      <c r="E327" s="251" t="s">
        <v>1</v>
      </c>
      <c r="F327" s="252" t="s">
        <v>2368</v>
      </c>
      <c r="G327" s="250"/>
      <c r="H327" s="253">
        <v>173.59999999999999</v>
      </c>
      <c r="I327" s="254"/>
      <c r="J327" s="250"/>
      <c r="K327" s="250"/>
      <c r="L327" s="255"/>
      <c r="M327" s="256"/>
      <c r="N327" s="257"/>
      <c r="O327" s="257"/>
      <c r="P327" s="257"/>
      <c r="Q327" s="257"/>
      <c r="R327" s="257"/>
      <c r="S327" s="257"/>
      <c r="T327" s="25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9" t="s">
        <v>257</v>
      </c>
      <c r="AU327" s="259" t="s">
        <v>87</v>
      </c>
      <c r="AV327" s="14" t="s">
        <v>87</v>
      </c>
      <c r="AW327" s="14" t="s">
        <v>34</v>
      </c>
      <c r="AX327" s="14" t="s">
        <v>77</v>
      </c>
      <c r="AY327" s="259" t="s">
        <v>245</v>
      </c>
    </row>
    <row r="328" s="13" customFormat="1">
      <c r="A328" s="13"/>
      <c r="B328" s="239"/>
      <c r="C328" s="240"/>
      <c r="D328" s="234" t="s">
        <v>257</v>
      </c>
      <c r="E328" s="241" t="s">
        <v>1</v>
      </c>
      <c r="F328" s="242" t="s">
        <v>2586</v>
      </c>
      <c r="G328" s="240"/>
      <c r="H328" s="241" t="s">
        <v>1</v>
      </c>
      <c r="I328" s="243"/>
      <c r="J328" s="240"/>
      <c r="K328" s="240"/>
      <c r="L328" s="244"/>
      <c r="M328" s="245"/>
      <c r="N328" s="246"/>
      <c r="O328" s="246"/>
      <c r="P328" s="246"/>
      <c r="Q328" s="246"/>
      <c r="R328" s="246"/>
      <c r="S328" s="246"/>
      <c r="T328" s="247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8" t="s">
        <v>257</v>
      </c>
      <c r="AU328" s="248" t="s">
        <v>87</v>
      </c>
      <c r="AV328" s="13" t="s">
        <v>85</v>
      </c>
      <c r="AW328" s="13" t="s">
        <v>34</v>
      </c>
      <c r="AX328" s="13" t="s">
        <v>77</v>
      </c>
      <c r="AY328" s="248" t="s">
        <v>245</v>
      </c>
    </row>
    <row r="329" s="14" customFormat="1">
      <c r="A329" s="14"/>
      <c r="B329" s="249"/>
      <c r="C329" s="250"/>
      <c r="D329" s="234" t="s">
        <v>257</v>
      </c>
      <c r="E329" s="251" t="s">
        <v>1</v>
      </c>
      <c r="F329" s="252" t="s">
        <v>2587</v>
      </c>
      <c r="G329" s="250"/>
      <c r="H329" s="253">
        <v>18.870000000000001</v>
      </c>
      <c r="I329" s="254"/>
      <c r="J329" s="250"/>
      <c r="K329" s="250"/>
      <c r="L329" s="255"/>
      <c r="M329" s="256"/>
      <c r="N329" s="257"/>
      <c r="O329" s="257"/>
      <c r="P329" s="257"/>
      <c r="Q329" s="257"/>
      <c r="R329" s="257"/>
      <c r="S329" s="257"/>
      <c r="T329" s="25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9" t="s">
        <v>257</v>
      </c>
      <c r="AU329" s="259" t="s">
        <v>87</v>
      </c>
      <c r="AV329" s="14" t="s">
        <v>87</v>
      </c>
      <c r="AW329" s="14" t="s">
        <v>34</v>
      </c>
      <c r="AX329" s="14" t="s">
        <v>77</v>
      </c>
      <c r="AY329" s="259" t="s">
        <v>245</v>
      </c>
    </row>
    <row r="330" s="13" customFormat="1">
      <c r="A330" s="13"/>
      <c r="B330" s="239"/>
      <c r="C330" s="240"/>
      <c r="D330" s="234" t="s">
        <v>257</v>
      </c>
      <c r="E330" s="241" t="s">
        <v>1</v>
      </c>
      <c r="F330" s="242" t="s">
        <v>2371</v>
      </c>
      <c r="G330" s="240"/>
      <c r="H330" s="241" t="s">
        <v>1</v>
      </c>
      <c r="I330" s="243"/>
      <c r="J330" s="240"/>
      <c r="K330" s="240"/>
      <c r="L330" s="244"/>
      <c r="M330" s="245"/>
      <c r="N330" s="246"/>
      <c r="O330" s="246"/>
      <c r="P330" s="246"/>
      <c r="Q330" s="246"/>
      <c r="R330" s="246"/>
      <c r="S330" s="246"/>
      <c r="T330" s="247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8" t="s">
        <v>257</v>
      </c>
      <c r="AU330" s="248" t="s">
        <v>87</v>
      </c>
      <c r="AV330" s="13" t="s">
        <v>85</v>
      </c>
      <c r="AW330" s="13" t="s">
        <v>34</v>
      </c>
      <c r="AX330" s="13" t="s">
        <v>77</v>
      </c>
      <c r="AY330" s="248" t="s">
        <v>245</v>
      </c>
    </row>
    <row r="331" s="14" customFormat="1">
      <c r="A331" s="14"/>
      <c r="B331" s="249"/>
      <c r="C331" s="250"/>
      <c r="D331" s="234" t="s">
        <v>257</v>
      </c>
      <c r="E331" s="251" t="s">
        <v>1</v>
      </c>
      <c r="F331" s="252" t="s">
        <v>2588</v>
      </c>
      <c r="G331" s="250"/>
      <c r="H331" s="253">
        <v>5.0220000000000002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257</v>
      </c>
      <c r="AU331" s="259" t="s">
        <v>87</v>
      </c>
      <c r="AV331" s="14" t="s">
        <v>87</v>
      </c>
      <c r="AW331" s="14" t="s">
        <v>34</v>
      </c>
      <c r="AX331" s="14" t="s">
        <v>77</v>
      </c>
      <c r="AY331" s="259" t="s">
        <v>245</v>
      </c>
    </row>
    <row r="332" s="13" customFormat="1">
      <c r="A332" s="13"/>
      <c r="B332" s="239"/>
      <c r="C332" s="240"/>
      <c r="D332" s="234" t="s">
        <v>257</v>
      </c>
      <c r="E332" s="241" t="s">
        <v>1</v>
      </c>
      <c r="F332" s="242" t="s">
        <v>2589</v>
      </c>
      <c r="G332" s="240"/>
      <c r="H332" s="241" t="s">
        <v>1</v>
      </c>
      <c r="I332" s="243"/>
      <c r="J332" s="240"/>
      <c r="K332" s="240"/>
      <c r="L332" s="244"/>
      <c r="M332" s="245"/>
      <c r="N332" s="246"/>
      <c r="O332" s="246"/>
      <c r="P332" s="246"/>
      <c r="Q332" s="246"/>
      <c r="R332" s="246"/>
      <c r="S332" s="246"/>
      <c r="T332" s="247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8" t="s">
        <v>257</v>
      </c>
      <c r="AU332" s="248" t="s">
        <v>87</v>
      </c>
      <c r="AV332" s="13" t="s">
        <v>85</v>
      </c>
      <c r="AW332" s="13" t="s">
        <v>34</v>
      </c>
      <c r="AX332" s="13" t="s">
        <v>77</v>
      </c>
      <c r="AY332" s="248" t="s">
        <v>245</v>
      </c>
    </row>
    <row r="333" s="14" customFormat="1">
      <c r="A333" s="14"/>
      <c r="B333" s="249"/>
      <c r="C333" s="250"/>
      <c r="D333" s="234" t="s">
        <v>257</v>
      </c>
      <c r="E333" s="251" t="s">
        <v>1</v>
      </c>
      <c r="F333" s="252" t="s">
        <v>85</v>
      </c>
      <c r="G333" s="250"/>
      <c r="H333" s="253">
        <v>1</v>
      </c>
      <c r="I333" s="254"/>
      <c r="J333" s="250"/>
      <c r="K333" s="250"/>
      <c r="L333" s="255"/>
      <c r="M333" s="256"/>
      <c r="N333" s="257"/>
      <c r="O333" s="257"/>
      <c r="P333" s="257"/>
      <c r="Q333" s="257"/>
      <c r="R333" s="257"/>
      <c r="S333" s="257"/>
      <c r="T333" s="258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9" t="s">
        <v>257</v>
      </c>
      <c r="AU333" s="259" t="s">
        <v>87</v>
      </c>
      <c r="AV333" s="14" t="s">
        <v>87</v>
      </c>
      <c r="AW333" s="14" t="s">
        <v>34</v>
      </c>
      <c r="AX333" s="14" t="s">
        <v>77</v>
      </c>
      <c r="AY333" s="259" t="s">
        <v>245</v>
      </c>
    </row>
    <row r="334" s="13" customFormat="1">
      <c r="A334" s="13"/>
      <c r="B334" s="239"/>
      <c r="C334" s="240"/>
      <c r="D334" s="234" t="s">
        <v>257</v>
      </c>
      <c r="E334" s="241" t="s">
        <v>1</v>
      </c>
      <c r="F334" s="242" t="s">
        <v>2590</v>
      </c>
      <c r="G334" s="240"/>
      <c r="H334" s="241" t="s">
        <v>1</v>
      </c>
      <c r="I334" s="243"/>
      <c r="J334" s="240"/>
      <c r="K334" s="240"/>
      <c r="L334" s="244"/>
      <c r="M334" s="245"/>
      <c r="N334" s="246"/>
      <c r="O334" s="246"/>
      <c r="P334" s="246"/>
      <c r="Q334" s="246"/>
      <c r="R334" s="246"/>
      <c r="S334" s="246"/>
      <c r="T334" s="247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8" t="s">
        <v>257</v>
      </c>
      <c r="AU334" s="248" t="s">
        <v>87</v>
      </c>
      <c r="AV334" s="13" t="s">
        <v>85</v>
      </c>
      <c r="AW334" s="13" t="s">
        <v>34</v>
      </c>
      <c r="AX334" s="13" t="s">
        <v>77</v>
      </c>
      <c r="AY334" s="248" t="s">
        <v>245</v>
      </c>
    </row>
    <row r="335" s="14" customFormat="1">
      <c r="A335" s="14"/>
      <c r="B335" s="249"/>
      <c r="C335" s="250"/>
      <c r="D335" s="234" t="s">
        <v>257</v>
      </c>
      <c r="E335" s="251" t="s">
        <v>1</v>
      </c>
      <c r="F335" s="252" t="s">
        <v>2591</v>
      </c>
      <c r="G335" s="250"/>
      <c r="H335" s="253">
        <v>0.432</v>
      </c>
      <c r="I335" s="254"/>
      <c r="J335" s="250"/>
      <c r="K335" s="250"/>
      <c r="L335" s="255"/>
      <c r="M335" s="256"/>
      <c r="N335" s="257"/>
      <c r="O335" s="257"/>
      <c r="P335" s="257"/>
      <c r="Q335" s="257"/>
      <c r="R335" s="257"/>
      <c r="S335" s="257"/>
      <c r="T335" s="25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9" t="s">
        <v>257</v>
      </c>
      <c r="AU335" s="259" t="s">
        <v>87</v>
      </c>
      <c r="AV335" s="14" t="s">
        <v>87</v>
      </c>
      <c r="AW335" s="14" t="s">
        <v>34</v>
      </c>
      <c r="AX335" s="14" t="s">
        <v>77</v>
      </c>
      <c r="AY335" s="259" t="s">
        <v>245</v>
      </c>
    </row>
    <row r="336" s="15" customFormat="1">
      <c r="A336" s="15"/>
      <c r="B336" s="260"/>
      <c r="C336" s="261"/>
      <c r="D336" s="234" t="s">
        <v>257</v>
      </c>
      <c r="E336" s="262" t="s">
        <v>2121</v>
      </c>
      <c r="F336" s="263" t="s">
        <v>266</v>
      </c>
      <c r="G336" s="261"/>
      <c r="H336" s="264">
        <v>198.92400000000001</v>
      </c>
      <c r="I336" s="265"/>
      <c r="J336" s="261"/>
      <c r="K336" s="261"/>
      <c r="L336" s="266"/>
      <c r="M336" s="267"/>
      <c r="N336" s="268"/>
      <c r="O336" s="268"/>
      <c r="P336" s="268"/>
      <c r="Q336" s="268"/>
      <c r="R336" s="268"/>
      <c r="S336" s="268"/>
      <c r="T336" s="269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0" t="s">
        <v>257</v>
      </c>
      <c r="AU336" s="270" t="s">
        <v>87</v>
      </c>
      <c r="AV336" s="15" t="s">
        <v>253</v>
      </c>
      <c r="AW336" s="15" t="s">
        <v>34</v>
      </c>
      <c r="AX336" s="15" t="s">
        <v>85</v>
      </c>
      <c r="AY336" s="270" t="s">
        <v>245</v>
      </c>
    </row>
    <row r="337" s="2" customFormat="1" ht="16.5" customHeight="1">
      <c r="A337" s="40"/>
      <c r="B337" s="41"/>
      <c r="C337" s="283" t="s">
        <v>591</v>
      </c>
      <c r="D337" s="283" t="s">
        <v>551</v>
      </c>
      <c r="E337" s="284" t="s">
        <v>2374</v>
      </c>
      <c r="F337" s="285" t="s">
        <v>2375</v>
      </c>
      <c r="G337" s="286" t="s">
        <v>329</v>
      </c>
      <c r="H337" s="287">
        <v>294</v>
      </c>
      <c r="I337" s="288"/>
      <c r="J337" s="289">
        <f>ROUND(I337*H337,2)</f>
        <v>0</v>
      </c>
      <c r="K337" s="285" t="s">
        <v>252</v>
      </c>
      <c r="L337" s="290"/>
      <c r="M337" s="291" t="s">
        <v>1</v>
      </c>
      <c r="N337" s="292" t="s">
        <v>42</v>
      </c>
      <c r="O337" s="93"/>
      <c r="P337" s="230">
        <f>O337*H337</f>
        <v>0</v>
      </c>
      <c r="Q337" s="230">
        <v>0.058999999999999997</v>
      </c>
      <c r="R337" s="230">
        <f>Q337*H337</f>
        <v>17.346</v>
      </c>
      <c r="S337" s="230">
        <v>0</v>
      </c>
      <c r="T337" s="231">
        <f>S337*H337</f>
        <v>0</v>
      </c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R337" s="232" t="s">
        <v>326</v>
      </c>
      <c r="AT337" s="232" t="s">
        <v>551</v>
      </c>
      <c r="AU337" s="232" t="s">
        <v>87</v>
      </c>
      <c r="AY337" s="19" t="s">
        <v>245</v>
      </c>
      <c r="BE337" s="233">
        <f>IF(N337="základní",J337,0)</f>
        <v>0</v>
      </c>
      <c r="BF337" s="233">
        <f>IF(N337="snížená",J337,0)</f>
        <v>0</v>
      </c>
      <c r="BG337" s="233">
        <f>IF(N337="zákl. přenesená",J337,0)</f>
        <v>0</v>
      </c>
      <c r="BH337" s="233">
        <f>IF(N337="sníž. přenesená",J337,0)</f>
        <v>0</v>
      </c>
      <c r="BI337" s="233">
        <f>IF(N337="nulová",J337,0)</f>
        <v>0</v>
      </c>
      <c r="BJ337" s="19" t="s">
        <v>85</v>
      </c>
      <c r="BK337" s="233">
        <f>ROUND(I337*H337,2)</f>
        <v>0</v>
      </c>
      <c r="BL337" s="19" t="s">
        <v>253</v>
      </c>
      <c r="BM337" s="232" t="s">
        <v>2592</v>
      </c>
    </row>
    <row r="338" s="2" customFormat="1">
      <c r="A338" s="40"/>
      <c r="B338" s="41"/>
      <c r="C338" s="42"/>
      <c r="D338" s="234" t="s">
        <v>255</v>
      </c>
      <c r="E338" s="42"/>
      <c r="F338" s="235" t="s">
        <v>2375</v>
      </c>
      <c r="G338" s="42"/>
      <c r="H338" s="42"/>
      <c r="I338" s="236"/>
      <c r="J338" s="42"/>
      <c r="K338" s="42"/>
      <c r="L338" s="46"/>
      <c r="M338" s="237"/>
      <c r="N338" s="238"/>
      <c r="O338" s="93"/>
      <c r="P338" s="93"/>
      <c r="Q338" s="93"/>
      <c r="R338" s="93"/>
      <c r="S338" s="93"/>
      <c r="T338" s="94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255</v>
      </c>
      <c r="AU338" s="19" t="s">
        <v>87</v>
      </c>
    </row>
    <row r="339" s="14" customFormat="1">
      <c r="A339" s="14"/>
      <c r="B339" s="249"/>
      <c r="C339" s="250"/>
      <c r="D339" s="234" t="s">
        <v>257</v>
      </c>
      <c r="E339" s="251" t="s">
        <v>1</v>
      </c>
      <c r="F339" s="252" t="s">
        <v>2139</v>
      </c>
      <c r="G339" s="250"/>
      <c r="H339" s="253">
        <v>294</v>
      </c>
      <c r="I339" s="254"/>
      <c r="J339" s="250"/>
      <c r="K339" s="250"/>
      <c r="L339" s="255"/>
      <c r="M339" s="256"/>
      <c r="N339" s="257"/>
      <c r="O339" s="257"/>
      <c r="P339" s="257"/>
      <c r="Q339" s="257"/>
      <c r="R339" s="257"/>
      <c r="S339" s="257"/>
      <c r="T339" s="25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9" t="s">
        <v>257</v>
      </c>
      <c r="AU339" s="259" t="s">
        <v>87</v>
      </c>
      <c r="AV339" s="14" t="s">
        <v>87</v>
      </c>
      <c r="AW339" s="14" t="s">
        <v>34</v>
      </c>
      <c r="AX339" s="14" t="s">
        <v>77</v>
      </c>
      <c r="AY339" s="259" t="s">
        <v>245</v>
      </c>
    </row>
    <row r="340" s="15" customFormat="1">
      <c r="A340" s="15"/>
      <c r="B340" s="260"/>
      <c r="C340" s="261"/>
      <c r="D340" s="234" t="s">
        <v>257</v>
      </c>
      <c r="E340" s="262" t="s">
        <v>1</v>
      </c>
      <c r="F340" s="263" t="s">
        <v>266</v>
      </c>
      <c r="G340" s="261"/>
      <c r="H340" s="264">
        <v>294</v>
      </c>
      <c r="I340" s="265"/>
      <c r="J340" s="261"/>
      <c r="K340" s="261"/>
      <c r="L340" s="266"/>
      <c r="M340" s="267"/>
      <c r="N340" s="268"/>
      <c r="O340" s="268"/>
      <c r="P340" s="268"/>
      <c r="Q340" s="268"/>
      <c r="R340" s="268"/>
      <c r="S340" s="268"/>
      <c r="T340" s="269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70" t="s">
        <v>257</v>
      </c>
      <c r="AU340" s="270" t="s">
        <v>87</v>
      </c>
      <c r="AV340" s="15" t="s">
        <v>253</v>
      </c>
      <c r="AW340" s="15" t="s">
        <v>34</v>
      </c>
      <c r="AX340" s="15" t="s">
        <v>85</v>
      </c>
      <c r="AY340" s="270" t="s">
        <v>245</v>
      </c>
    </row>
    <row r="341" s="2" customFormat="1" ht="16.5" customHeight="1">
      <c r="A341" s="40"/>
      <c r="B341" s="41"/>
      <c r="C341" s="283" t="s">
        <v>596</v>
      </c>
      <c r="D341" s="283" t="s">
        <v>551</v>
      </c>
      <c r="E341" s="284" t="s">
        <v>2377</v>
      </c>
      <c r="F341" s="285" t="s">
        <v>2378</v>
      </c>
      <c r="G341" s="286" t="s">
        <v>329</v>
      </c>
      <c r="H341" s="287">
        <v>278</v>
      </c>
      <c r="I341" s="288"/>
      <c r="J341" s="289">
        <f>ROUND(I341*H341,2)</f>
        <v>0</v>
      </c>
      <c r="K341" s="285" t="s">
        <v>252</v>
      </c>
      <c r="L341" s="290"/>
      <c r="M341" s="291" t="s">
        <v>1</v>
      </c>
      <c r="N341" s="292" t="s">
        <v>42</v>
      </c>
      <c r="O341" s="93"/>
      <c r="P341" s="230">
        <f>O341*H341</f>
        <v>0</v>
      </c>
      <c r="Q341" s="230">
        <v>0.186</v>
      </c>
      <c r="R341" s="230">
        <f>Q341*H341</f>
        <v>51.707999999999998</v>
      </c>
      <c r="S341" s="230">
        <v>0</v>
      </c>
      <c r="T341" s="231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32" t="s">
        <v>326</v>
      </c>
      <c r="AT341" s="232" t="s">
        <v>551</v>
      </c>
      <c r="AU341" s="232" t="s">
        <v>87</v>
      </c>
      <c r="AY341" s="19" t="s">
        <v>245</v>
      </c>
      <c r="BE341" s="233">
        <f>IF(N341="základní",J341,0)</f>
        <v>0</v>
      </c>
      <c r="BF341" s="233">
        <f>IF(N341="snížená",J341,0)</f>
        <v>0</v>
      </c>
      <c r="BG341" s="233">
        <f>IF(N341="zákl. přenesená",J341,0)</f>
        <v>0</v>
      </c>
      <c r="BH341" s="233">
        <f>IF(N341="sníž. přenesená",J341,0)</f>
        <v>0</v>
      </c>
      <c r="BI341" s="233">
        <f>IF(N341="nulová",J341,0)</f>
        <v>0</v>
      </c>
      <c r="BJ341" s="19" t="s">
        <v>85</v>
      </c>
      <c r="BK341" s="233">
        <f>ROUND(I341*H341,2)</f>
        <v>0</v>
      </c>
      <c r="BL341" s="19" t="s">
        <v>253</v>
      </c>
      <c r="BM341" s="232" t="s">
        <v>2593</v>
      </c>
    </row>
    <row r="342" s="2" customFormat="1">
      <c r="A342" s="40"/>
      <c r="B342" s="41"/>
      <c r="C342" s="42"/>
      <c r="D342" s="234" t="s">
        <v>255</v>
      </c>
      <c r="E342" s="42"/>
      <c r="F342" s="235" t="s">
        <v>2378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255</v>
      </c>
      <c r="AU342" s="19" t="s">
        <v>87</v>
      </c>
    </row>
    <row r="343" s="14" customFormat="1">
      <c r="A343" s="14"/>
      <c r="B343" s="249"/>
      <c r="C343" s="250"/>
      <c r="D343" s="234" t="s">
        <v>257</v>
      </c>
      <c r="E343" s="251" t="s">
        <v>2148</v>
      </c>
      <c r="F343" s="252" t="s">
        <v>2594</v>
      </c>
      <c r="G343" s="250"/>
      <c r="H343" s="253">
        <v>278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85</v>
      </c>
      <c r="AY343" s="259" t="s">
        <v>245</v>
      </c>
    </row>
    <row r="344" s="2" customFormat="1" ht="16.5" customHeight="1">
      <c r="A344" s="40"/>
      <c r="B344" s="41"/>
      <c r="C344" s="283" t="s">
        <v>602</v>
      </c>
      <c r="D344" s="283" t="s">
        <v>551</v>
      </c>
      <c r="E344" s="284" t="s">
        <v>2381</v>
      </c>
      <c r="F344" s="285" t="s">
        <v>2382</v>
      </c>
      <c r="G344" s="286" t="s">
        <v>329</v>
      </c>
      <c r="H344" s="287">
        <v>2</v>
      </c>
      <c r="I344" s="288"/>
      <c r="J344" s="289">
        <f>ROUND(I344*H344,2)</f>
        <v>0</v>
      </c>
      <c r="K344" s="285" t="s">
        <v>252</v>
      </c>
      <c r="L344" s="290"/>
      <c r="M344" s="291" t="s">
        <v>1</v>
      </c>
      <c r="N344" s="292" t="s">
        <v>42</v>
      </c>
      <c r="O344" s="93"/>
      <c r="P344" s="230">
        <f>O344*H344</f>
        <v>0</v>
      </c>
      <c r="Q344" s="230">
        <v>0.17899999999999999</v>
      </c>
      <c r="R344" s="230">
        <f>Q344*H344</f>
        <v>0.35799999999999998</v>
      </c>
      <c r="S344" s="230">
        <v>0</v>
      </c>
      <c r="T344" s="231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32" t="s">
        <v>326</v>
      </c>
      <c r="AT344" s="232" t="s">
        <v>551</v>
      </c>
      <c r="AU344" s="232" t="s">
        <v>87</v>
      </c>
      <c r="AY344" s="19" t="s">
        <v>245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9" t="s">
        <v>85</v>
      </c>
      <c r="BK344" s="233">
        <f>ROUND(I344*H344,2)</f>
        <v>0</v>
      </c>
      <c r="BL344" s="19" t="s">
        <v>253</v>
      </c>
      <c r="BM344" s="232" t="s">
        <v>2595</v>
      </c>
    </row>
    <row r="345" s="2" customFormat="1">
      <c r="A345" s="40"/>
      <c r="B345" s="41"/>
      <c r="C345" s="42"/>
      <c r="D345" s="234" t="s">
        <v>255</v>
      </c>
      <c r="E345" s="42"/>
      <c r="F345" s="235" t="s">
        <v>2382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255</v>
      </c>
      <c r="AU345" s="19" t="s">
        <v>87</v>
      </c>
    </row>
    <row r="346" s="14" customFormat="1">
      <c r="A346" s="14"/>
      <c r="B346" s="249"/>
      <c r="C346" s="250"/>
      <c r="D346" s="234" t="s">
        <v>257</v>
      </c>
      <c r="E346" s="251" t="s">
        <v>2150</v>
      </c>
      <c r="F346" s="252" t="s">
        <v>87</v>
      </c>
      <c r="G346" s="250"/>
      <c r="H346" s="253">
        <v>2</v>
      </c>
      <c r="I346" s="254"/>
      <c r="J346" s="250"/>
      <c r="K346" s="250"/>
      <c r="L346" s="255"/>
      <c r="M346" s="256"/>
      <c r="N346" s="257"/>
      <c r="O346" s="257"/>
      <c r="P346" s="257"/>
      <c r="Q346" s="257"/>
      <c r="R346" s="257"/>
      <c r="S346" s="257"/>
      <c r="T346" s="25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9" t="s">
        <v>257</v>
      </c>
      <c r="AU346" s="259" t="s">
        <v>87</v>
      </c>
      <c r="AV346" s="14" t="s">
        <v>87</v>
      </c>
      <c r="AW346" s="14" t="s">
        <v>34</v>
      </c>
      <c r="AX346" s="14" t="s">
        <v>85</v>
      </c>
      <c r="AY346" s="259" t="s">
        <v>245</v>
      </c>
    </row>
    <row r="347" s="2" customFormat="1" ht="16.5" customHeight="1">
      <c r="A347" s="40"/>
      <c r="B347" s="41"/>
      <c r="C347" s="283" t="s">
        <v>606</v>
      </c>
      <c r="D347" s="283" t="s">
        <v>551</v>
      </c>
      <c r="E347" s="284" t="s">
        <v>2384</v>
      </c>
      <c r="F347" s="285" t="s">
        <v>2385</v>
      </c>
      <c r="G347" s="286" t="s">
        <v>317</v>
      </c>
      <c r="H347" s="287">
        <v>350</v>
      </c>
      <c r="I347" s="288"/>
      <c r="J347" s="289">
        <f>ROUND(I347*H347,2)</f>
        <v>0</v>
      </c>
      <c r="K347" s="285" t="s">
        <v>252</v>
      </c>
      <c r="L347" s="290"/>
      <c r="M347" s="291" t="s">
        <v>1</v>
      </c>
      <c r="N347" s="292" t="s">
        <v>42</v>
      </c>
      <c r="O347" s="93"/>
      <c r="P347" s="230">
        <f>O347*H347</f>
        <v>0</v>
      </c>
      <c r="Q347" s="230">
        <v>0</v>
      </c>
      <c r="R347" s="230">
        <f>Q347*H347</f>
        <v>0</v>
      </c>
      <c r="S347" s="230">
        <v>0</v>
      </c>
      <c r="T347" s="231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32" t="s">
        <v>326</v>
      </c>
      <c r="AT347" s="232" t="s">
        <v>551</v>
      </c>
      <c r="AU347" s="232" t="s">
        <v>87</v>
      </c>
      <c r="AY347" s="19" t="s">
        <v>245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9" t="s">
        <v>85</v>
      </c>
      <c r="BK347" s="233">
        <f>ROUND(I347*H347,2)</f>
        <v>0</v>
      </c>
      <c r="BL347" s="19" t="s">
        <v>253</v>
      </c>
      <c r="BM347" s="232" t="s">
        <v>2596</v>
      </c>
    </row>
    <row r="348" s="2" customFormat="1">
      <c r="A348" s="40"/>
      <c r="B348" s="41"/>
      <c r="C348" s="42"/>
      <c r="D348" s="234" t="s">
        <v>255</v>
      </c>
      <c r="E348" s="42"/>
      <c r="F348" s="235" t="s">
        <v>2385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255</v>
      </c>
      <c r="AU348" s="19" t="s">
        <v>87</v>
      </c>
    </row>
    <row r="349" s="14" customFormat="1">
      <c r="A349" s="14"/>
      <c r="B349" s="249"/>
      <c r="C349" s="250"/>
      <c r="D349" s="234" t="s">
        <v>257</v>
      </c>
      <c r="E349" s="251" t="s">
        <v>1</v>
      </c>
      <c r="F349" s="252" t="s">
        <v>2159</v>
      </c>
      <c r="G349" s="250"/>
      <c r="H349" s="253">
        <v>350</v>
      </c>
      <c r="I349" s="254"/>
      <c r="J349" s="250"/>
      <c r="K349" s="250"/>
      <c r="L349" s="255"/>
      <c r="M349" s="256"/>
      <c r="N349" s="257"/>
      <c r="O349" s="257"/>
      <c r="P349" s="257"/>
      <c r="Q349" s="257"/>
      <c r="R349" s="257"/>
      <c r="S349" s="257"/>
      <c r="T349" s="25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9" t="s">
        <v>257</v>
      </c>
      <c r="AU349" s="259" t="s">
        <v>87</v>
      </c>
      <c r="AV349" s="14" t="s">
        <v>87</v>
      </c>
      <c r="AW349" s="14" t="s">
        <v>34</v>
      </c>
      <c r="AX349" s="14" t="s">
        <v>85</v>
      </c>
      <c r="AY349" s="259" t="s">
        <v>245</v>
      </c>
    </row>
    <row r="350" s="2" customFormat="1" ht="16.5" customHeight="1">
      <c r="A350" s="40"/>
      <c r="B350" s="41"/>
      <c r="C350" s="283" t="s">
        <v>610</v>
      </c>
      <c r="D350" s="283" t="s">
        <v>551</v>
      </c>
      <c r="E350" s="284" t="s">
        <v>2387</v>
      </c>
      <c r="F350" s="285" t="s">
        <v>2388</v>
      </c>
      <c r="G350" s="286" t="s">
        <v>329</v>
      </c>
      <c r="H350" s="287">
        <v>10</v>
      </c>
      <c r="I350" s="288"/>
      <c r="J350" s="289">
        <f>ROUND(I350*H350,2)</f>
        <v>0</v>
      </c>
      <c r="K350" s="285" t="s">
        <v>252</v>
      </c>
      <c r="L350" s="290"/>
      <c r="M350" s="291" t="s">
        <v>1</v>
      </c>
      <c r="N350" s="292" t="s">
        <v>42</v>
      </c>
      <c r="O350" s="93"/>
      <c r="P350" s="230">
        <f>O350*H350</f>
        <v>0</v>
      </c>
      <c r="Q350" s="230">
        <v>0</v>
      </c>
      <c r="R350" s="230">
        <f>Q350*H350</f>
        <v>0</v>
      </c>
      <c r="S350" s="230">
        <v>0</v>
      </c>
      <c r="T350" s="231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32" t="s">
        <v>326</v>
      </c>
      <c r="AT350" s="232" t="s">
        <v>551</v>
      </c>
      <c r="AU350" s="232" t="s">
        <v>87</v>
      </c>
      <c r="AY350" s="19" t="s">
        <v>245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9" t="s">
        <v>85</v>
      </c>
      <c r="BK350" s="233">
        <f>ROUND(I350*H350,2)</f>
        <v>0</v>
      </c>
      <c r="BL350" s="19" t="s">
        <v>253</v>
      </c>
      <c r="BM350" s="232" t="s">
        <v>2597</v>
      </c>
    </row>
    <row r="351" s="2" customFormat="1">
      <c r="A351" s="40"/>
      <c r="B351" s="41"/>
      <c r="C351" s="42"/>
      <c r="D351" s="234" t="s">
        <v>255</v>
      </c>
      <c r="E351" s="42"/>
      <c r="F351" s="235" t="s">
        <v>2388</v>
      </c>
      <c r="G351" s="42"/>
      <c r="H351" s="42"/>
      <c r="I351" s="236"/>
      <c r="J351" s="42"/>
      <c r="K351" s="42"/>
      <c r="L351" s="46"/>
      <c r="M351" s="237"/>
      <c r="N351" s="238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255</v>
      </c>
      <c r="AU351" s="19" t="s">
        <v>87</v>
      </c>
    </row>
    <row r="352" s="14" customFormat="1">
      <c r="A352" s="14"/>
      <c r="B352" s="249"/>
      <c r="C352" s="250"/>
      <c r="D352" s="234" t="s">
        <v>257</v>
      </c>
      <c r="E352" s="251" t="s">
        <v>1</v>
      </c>
      <c r="F352" s="252" t="s">
        <v>2390</v>
      </c>
      <c r="G352" s="250"/>
      <c r="H352" s="253">
        <v>10</v>
      </c>
      <c r="I352" s="254"/>
      <c r="J352" s="250"/>
      <c r="K352" s="250"/>
      <c r="L352" s="255"/>
      <c r="M352" s="256"/>
      <c r="N352" s="257"/>
      <c r="O352" s="257"/>
      <c r="P352" s="257"/>
      <c r="Q352" s="257"/>
      <c r="R352" s="257"/>
      <c r="S352" s="257"/>
      <c r="T352" s="258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9" t="s">
        <v>257</v>
      </c>
      <c r="AU352" s="259" t="s">
        <v>87</v>
      </c>
      <c r="AV352" s="14" t="s">
        <v>87</v>
      </c>
      <c r="AW352" s="14" t="s">
        <v>34</v>
      </c>
      <c r="AX352" s="14" t="s">
        <v>85</v>
      </c>
      <c r="AY352" s="259" t="s">
        <v>245</v>
      </c>
    </row>
    <row r="353" s="2" customFormat="1" ht="16.5" customHeight="1">
      <c r="A353" s="40"/>
      <c r="B353" s="41"/>
      <c r="C353" s="283" t="s">
        <v>614</v>
      </c>
      <c r="D353" s="283" t="s">
        <v>551</v>
      </c>
      <c r="E353" s="284" t="s">
        <v>2391</v>
      </c>
      <c r="F353" s="285" t="s">
        <v>2392</v>
      </c>
      <c r="G353" s="286" t="s">
        <v>329</v>
      </c>
      <c r="H353" s="287">
        <v>10</v>
      </c>
      <c r="I353" s="288"/>
      <c r="J353" s="289">
        <f>ROUND(I353*H353,2)</f>
        <v>0</v>
      </c>
      <c r="K353" s="285" t="s">
        <v>252</v>
      </c>
      <c r="L353" s="290"/>
      <c r="M353" s="291" t="s">
        <v>1</v>
      </c>
      <c r="N353" s="292" t="s">
        <v>42</v>
      </c>
      <c r="O353" s="93"/>
      <c r="P353" s="230">
        <f>O353*H353</f>
        <v>0</v>
      </c>
      <c r="Q353" s="230">
        <v>0</v>
      </c>
      <c r="R353" s="230">
        <f>Q353*H353</f>
        <v>0</v>
      </c>
      <c r="S353" s="230">
        <v>0</v>
      </c>
      <c r="T353" s="231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32" t="s">
        <v>326</v>
      </c>
      <c r="AT353" s="232" t="s">
        <v>551</v>
      </c>
      <c r="AU353" s="232" t="s">
        <v>87</v>
      </c>
      <c r="AY353" s="19" t="s">
        <v>245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9" t="s">
        <v>85</v>
      </c>
      <c r="BK353" s="233">
        <f>ROUND(I353*H353,2)</f>
        <v>0</v>
      </c>
      <c r="BL353" s="19" t="s">
        <v>253</v>
      </c>
      <c r="BM353" s="232" t="s">
        <v>2598</v>
      </c>
    </row>
    <row r="354" s="2" customFormat="1">
      <c r="A354" s="40"/>
      <c r="B354" s="41"/>
      <c r="C354" s="42"/>
      <c r="D354" s="234" t="s">
        <v>255</v>
      </c>
      <c r="E354" s="42"/>
      <c r="F354" s="235" t="s">
        <v>2392</v>
      </c>
      <c r="G354" s="42"/>
      <c r="H354" s="42"/>
      <c r="I354" s="236"/>
      <c r="J354" s="42"/>
      <c r="K354" s="42"/>
      <c r="L354" s="46"/>
      <c r="M354" s="237"/>
      <c r="N354" s="238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255</v>
      </c>
      <c r="AU354" s="19" t="s">
        <v>87</v>
      </c>
    </row>
    <row r="355" s="14" customFormat="1">
      <c r="A355" s="14"/>
      <c r="B355" s="249"/>
      <c r="C355" s="250"/>
      <c r="D355" s="234" t="s">
        <v>257</v>
      </c>
      <c r="E355" s="251" t="s">
        <v>1</v>
      </c>
      <c r="F355" s="252" t="s">
        <v>2390</v>
      </c>
      <c r="G355" s="250"/>
      <c r="H355" s="253">
        <v>10</v>
      </c>
      <c r="I355" s="254"/>
      <c r="J355" s="250"/>
      <c r="K355" s="250"/>
      <c r="L355" s="255"/>
      <c r="M355" s="256"/>
      <c r="N355" s="257"/>
      <c r="O355" s="257"/>
      <c r="P355" s="257"/>
      <c r="Q355" s="257"/>
      <c r="R355" s="257"/>
      <c r="S355" s="257"/>
      <c r="T355" s="258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9" t="s">
        <v>257</v>
      </c>
      <c r="AU355" s="259" t="s">
        <v>87</v>
      </c>
      <c r="AV355" s="14" t="s">
        <v>87</v>
      </c>
      <c r="AW355" s="14" t="s">
        <v>34</v>
      </c>
      <c r="AX355" s="14" t="s">
        <v>85</v>
      </c>
      <c r="AY355" s="259" t="s">
        <v>245</v>
      </c>
    </row>
    <row r="356" s="2" customFormat="1" ht="24.15" customHeight="1">
      <c r="A356" s="40"/>
      <c r="B356" s="41"/>
      <c r="C356" s="283" t="s">
        <v>389</v>
      </c>
      <c r="D356" s="283" t="s">
        <v>551</v>
      </c>
      <c r="E356" s="284" t="s">
        <v>2394</v>
      </c>
      <c r="F356" s="285" t="s">
        <v>2395</v>
      </c>
      <c r="G356" s="286" t="s">
        <v>329</v>
      </c>
      <c r="H356" s="287">
        <v>6</v>
      </c>
      <c r="I356" s="288"/>
      <c r="J356" s="289">
        <f>ROUND(I356*H356,2)</f>
        <v>0</v>
      </c>
      <c r="K356" s="285" t="s">
        <v>1</v>
      </c>
      <c r="L356" s="290"/>
      <c r="M356" s="291" t="s">
        <v>1</v>
      </c>
      <c r="N356" s="292" t="s">
        <v>42</v>
      </c>
      <c r="O356" s="93"/>
      <c r="P356" s="230">
        <f>O356*H356</f>
        <v>0</v>
      </c>
      <c r="Q356" s="230">
        <v>0</v>
      </c>
      <c r="R356" s="230">
        <f>Q356*H356</f>
        <v>0</v>
      </c>
      <c r="S356" s="230">
        <v>0</v>
      </c>
      <c r="T356" s="231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32" t="s">
        <v>326</v>
      </c>
      <c r="AT356" s="232" t="s">
        <v>551</v>
      </c>
      <c r="AU356" s="232" t="s">
        <v>87</v>
      </c>
      <c r="AY356" s="19" t="s">
        <v>245</v>
      </c>
      <c r="BE356" s="233">
        <f>IF(N356="základní",J356,0)</f>
        <v>0</v>
      </c>
      <c r="BF356" s="233">
        <f>IF(N356="snížená",J356,0)</f>
        <v>0</v>
      </c>
      <c r="BG356" s="233">
        <f>IF(N356="zákl. přenesená",J356,0)</f>
        <v>0</v>
      </c>
      <c r="BH356" s="233">
        <f>IF(N356="sníž. přenesená",J356,0)</f>
        <v>0</v>
      </c>
      <c r="BI356" s="233">
        <f>IF(N356="nulová",J356,0)</f>
        <v>0</v>
      </c>
      <c r="BJ356" s="19" t="s">
        <v>85</v>
      </c>
      <c r="BK356" s="233">
        <f>ROUND(I356*H356,2)</f>
        <v>0</v>
      </c>
      <c r="BL356" s="19" t="s">
        <v>253</v>
      </c>
      <c r="BM356" s="232" t="s">
        <v>2599</v>
      </c>
    </row>
    <row r="357" s="2" customFormat="1">
      <c r="A357" s="40"/>
      <c r="B357" s="41"/>
      <c r="C357" s="42"/>
      <c r="D357" s="234" t="s">
        <v>255</v>
      </c>
      <c r="E357" s="42"/>
      <c r="F357" s="235" t="s">
        <v>2395</v>
      </c>
      <c r="G357" s="42"/>
      <c r="H357" s="42"/>
      <c r="I357" s="236"/>
      <c r="J357" s="42"/>
      <c r="K357" s="42"/>
      <c r="L357" s="46"/>
      <c r="M357" s="237"/>
      <c r="N357" s="238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255</v>
      </c>
      <c r="AU357" s="19" t="s">
        <v>87</v>
      </c>
    </row>
    <row r="358" s="14" customFormat="1">
      <c r="A358" s="14"/>
      <c r="B358" s="249"/>
      <c r="C358" s="250"/>
      <c r="D358" s="234" t="s">
        <v>257</v>
      </c>
      <c r="E358" s="251" t="s">
        <v>1</v>
      </c>
      <c r="F358" s="252" t="s">
        <v>305</v>
      </c>
      <c r="G358" s="250"/>
      <c r="H358" s="253">
        <v>6</v>
      </c>
      <c r="I358" s="254"/>
      <c r="J358" s="250"/>
      <c r="K358" s="250"/>
      <c r="L358" s="255"/>
      <c r="M358" s="256"/>
      <c r="N358" s="257"/>
      <c r="O358" s="257"/>
      <c r="P358" s="257"/>
      <c r="Q358" s="257"/>
      <c r="R358" s="257"/>
      <c r="S358" s="257"/>
      <c r="T358" s="25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9" t="s">
        <v>257</v>
      </c>
      <c r="AU358" s="259" t="s">
        <v>87</v>
      </c>
      <c r="AV358" s="14" t="s">
        <v>87</v>
      </c>
      <c r="AW358" s="14" t="s">
        <v>34</v>
      </c>
      <c r="AX358" s="14" t="s">
        <v>85</v>
      </c>
      <c r="AY358" s="259" t="s">
        <v>245</v>
      </c>
    </row>
    <row r="359" s="2" customFormat="1" ht="16.5" customHeight="1">
      <c r="A359" s="40"/>
      <c r="B359" s="41"/>
      <c r="C359" s="283" t="s">
        <v>622</v>
      </c>
      <c r="D359" s="283" t="s">
        <v>551</v>
      </c>
      <c r="E359" s="284" t="s">
        <v>2397</v>
      </c>
      <c r="F359" s="285" t="s">
        <v>2398</v>
      </c>
      <c r="G359" s="286" t="s">
        <v>317</v>
      </c>
      <c r="H359" s="287">
        <v>333.60000000000002</v>
      </c>
      <c r="I359" s="288"/>
      <c r="J359" s="289">
        <f>ROUND(I359*H359,2)</f>
        <v>0</v>
      </c>
      <c r="K359" s="285" t="s">
        <v>1</v>
      </c>
      <c r="L359" s="290"/>
      <c r="M359" s="291" t="s">
        <v>1</v>
      </c>
      <c r="N359" s="292" t="s">
        <v>42</v>
      </c>
      <c r="O359" s="93"/>
      <c r="P359" s="230">
        <f>O359*H359</f>
        <v>0</v>
      </c>
      <c r="Q359" s="230">
        <v>0.0025899999999999999</v>
      </c>
      <c r="R359" s="230">
        <f>Q359*H359</f>
        <v>0.86402400000000001</v>
      </c>
      <c r="S359" s="230">
        <v>0</v>
      </c>
      <c r="T359" s="231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32" t="s">
        <v>326</v>
      </c>
      <c r="AT359" s="232" t="s">
        <v>551</v>
      </c>
      <c r="AU359" s="232" t="s">
        <v>87</v>
      </c>
      <c r="AY359" s="19" t="s">
        <v>245</v>
      </c>
      <c r="BE359" s="233">
        <f>IF(N359="základní",J359,0)</f>
        <v>0</v>
      </c>
      <c r="BF359" s="233">
        <f>IF(N359="snížená",J359,0)</f>
        <v>0</v>
      </c>
      <c r="BG359" s="233">
        <f>IF(N359="zákl. přenesená",J359,0)</f>
        <v>0</v>
      </c>
      <c r="BH359" s="233">
        <f>IF(N359="sníž. přenesená",J359,0)</f>
        <v>0</v>
      </c>
      <c r="BI359" s="233">
        <f>IF(N359="nulová",J359,0)</f>
        <v>0</v>
      </c>
      <c r="BJ359" s="19" t="s">
        <v>85</v>
      </c>
      <c r="BK359" s="233">
        <f>ROUND(I359*H359,2)</f>
        <v>0</v>
      </c>
      <c r="BL359" s="19" t="s">
        <v>253</v>
      </c>
      <c r="BM359" s="232" t="s">
        <v>2600</v>
      </c>
    </row>
    <row r="360" s="2" customFormat="1">
      <c r="A360" s="40"/>
      <c r="B360" s="41"/>
      <c r="C360" s="42"/>
      <c r="D360" s="234" t="s">
        <v>255</v>
      </c>
      <c r="E360" s="42"/>
      <c r="F360" s="235" t="s">
        <v>2398</v>
      </c>
      <c r="G360" s="42"/>
      <c r="H360" s="42"/>
      <c r="I360" s="236"/>
      <c r="J360" s="42"/>
      <c r="K360" s="42"/>
      <c r="L360" s="46"/>
      <c r="M360" s="237"/>
      <c r="N360" s="238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255</v>
      </c>
      <c r="AU360" s="19" t="s">
        <v>87</v>
      </c>
    </row>
    <row r="361" s="14" customFormat="1">
      <c r="A361" s="14"/>
      <c r="B361" s="249"/>
      <c r="C361" s="250"/>
      <c r="D361" s="234" t="s">
        <v>257</v>
      </c>
      <c r="E361" s="251" t="s">
        <v>1</v>
      </c>
      <c r="F361" s="252" t="s">
        <v>2155</v>
      </c>
      <c r="G361" s="250"/>
      <c r="H361" s="253">
        <v>333.60000000000002</v>
      </c>
      <c r="I361" s="254"/>
      <c r="J361" s="250"/>
      <c r="K361" s="250"/>
      <c r="L361" s="255"/>
      <c r="M361" s="256"/>
      <c r="N361" s="257"/>
      <c r="O361" s="257"/>
      <c r="P361" s="257"/>
      <c r="Q361" s="257"/>
      <c r="R361" s="257"/>
      <c r="S361" s="257"/>
      <c r="T361" s="258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9" t="s">
        <v>257</v>
      </c>
      <c r="AU361" s="259" t="s">
        <v>87</v>
      </c>
      <c r="AV361" s="14" t="s">
        <v>87</v>
      </c>
      <c r="AW361" s="14" t="s">
        <v>34</v>
      </c>
      <c r="AX361" s="14" t="s">
        <v>85</v>
      </c>
      <c r="AY361" s="259" t="s">
        <v>245</v>
      </c>
    </row>
    <row r="362" s="2" customFormat="1" ht="16.5" customHeight="1">
      <c r="A362" s="40"/>
      <c r="B362" s="41"/>
      <c r="C362" s="283" t="s">
        <v>626</v>
      </c>
      <c r="D362" s="283" t="s">
        <v>551</v>
      </c>
      <c r="E362" s="284" t="s">
        <v>2400</v>
      </c>
      <c r="F362" s="285" t="s">
        <v>2401</v>
      </c>
      <c r="G362" s="286" t="s">
        <v>317</v>
      </c>
      <c r="H362" s="287">
        <v>15</v>
      </c>
      <c r="I362" s="288"/>
      <c r="J362" s="289">
        <f>ROUND(I362*H362,2)</f>
        <v>0</v>
      </c>
      <c r="K362" s="285" t="s">
        <v>252</v>
      </c>
      <c r="L362" s="290"/>
      <c r="M362" s="291" t="s">
        <v>1</v>
      </c>
      <c r="N362" s="292" t="s">
        <v>42</v>
      </c>
      <c r="O362" s="93"/>
      <c r="P362" s="230">
        <f>O362*H362</f>
        <v>0</v>
      </c>
      <c r="Q362" s="230">
        <v>0.0041799999999999997</v>
      </c>
      <c r="R362" s="230">
        <f>Q362*H362</f>
        <v>0.062699999999999992</v>
      </c>
      <c r="S362" s="230">
        <v>0</v>
      </c>
      <c r="T362" s="231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32" t="s">
        <v>326</v>
      </c>
      <c r="AT362" s="232" t="s">
        <v>551</v>
      </c>
      <c r="AU362" s="232" t="s">
        <v>87</v>
      </c>
      <c r="AY362" s="19" t="s">
        <v>245</v>
      </c>
      <c r="BE362" s="233">
        <f>IF(N362="základní",J362,0)</f>
        <v>0</v>
      </c>
      <c r="BF362" s="233">
        <f>IF(N362="snížená",J362,0)</f>
        <v>0</v>
      </c>
      <c r="BG362" s="233">
        <f>IF(N362="zákl. přenesená",J362,0)</f>
        <v>0</v>
      </c>
      <c r="BH362" s="233">
        <f>IF(N362="sníž. přenesená",J362,0)</f>
        <v>0</v>
      </c>
      <c r="BI362" s="233">
        <f>IF(N362="nulová",J362,0)</f>
        <v>0</v>
      </c>
      <c r="BJ362" s="19" t="s">
        <v>85</v>
      </c>
      <c r="BK362" s="233">
        <f>ROUND(I362*H362,2)</f>
        <v>0</v>
      </c>
      <c r="BL362" s="19" t="s">
        <v>253</v>
      </c>
      <c r="BM362" s="232" t="s">
        <v>2601</v>
      </c>
    </row>
    <row r="363" s="2" customFormat="1">
      <c r="A363" s="40"/>
      <c r="B363" s="41"/>
      <c r="C363" s="42"/>
      <c r="D363" s="234" t="s">
        <v>255</v>
      </c>
      <c r="E363" s="42"/>
      <c r="F363" s="235" t="s">
        <v>2401</v>
      </c>
      <c r="G363" s="42"/>
      <c r="H363" s="42"/>
      <c r="I363" s="236"/>
      <c r="J363" s="42"/>
      <c r="K363" s="42"/>
      <c r="L363" s="46"/>
      <c r="M363" s="237"/>
      <c r="N363" s="238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255</v>
      </c>
      <c r="AU363" s="19" t="s">
        <v>87</v>
      </c>
    </row>
    <row r="364" s="14" customFormat="1">
      <c r="A364" s="14"/>
      <c r="B364" s="249"/>
      <c r="C364" s="250"/>
      <c r="D364" s="234" t="s">
        <v>257</v>
      </c>
      <c r="E364" s="251" t="s">
        <v>1</v>
      </c>
      <c r="F364" s="252" t="s">
        <v>2153</v>
      </c>
      <c r="G364" s="250"/>
      <c r="H364" s="253">
        <v>15</v>
      </c>
      <c r="I364" s="254"/>
      <c r="J364" s="250"/>
      <c r="K364" s="250"/>
      <c r="L364" s="255"/>
      <c r="M364" s="256"/>
      <c r="N364" s="257"/>
      <c r="O364" s="257"/>
      <c r="P364" s="257"/>
      <c r="Q364" s="257"/>
      <c r="R364" s="257"/>
      <c r="S364" s="257"/>
      <c r="T364" s="258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9" t="s">
        <v>257</v>
      </c>
      <c r="AU364" s="259" t="s">
        <v>87</v>
      </c>
      <c r="AV364" s="14" t="s">
        <v>87</v>
      </c>
      <c r="AW364" s="14" t="s">
        <v>34</v>
      </c>
      <c r="AX364" s="14" t="s">
        <v>85</v>
      </c>
      <c r="AY364" s="259" t="s">
        <v>245</v>
      </c>
    </row>
    <row r="365" s="2" customFormat="1" ht="16.5" customHeight="1">
      <c r="A365" s="40"/>
      <c r="B365" s="41"/>
      <c r="C365" s="283" t="s">
        <v>630</v>
      </c>
      <c r="D365" s="283" t="s">
        <v>551</v>
      </c>
      <c r="E365" s="284" t="s">
        <v>2403</v>
      </c>
      <c r="F365" s="285" t="s">
        <v>2404</v>
      </c>
      <c r="G365" s="286" t="s">
        <v>329</v>
      </c>
      <c r="H365" s="287">
        <v>4</v>
      </c>
      <c r="I365" s="288"/>
      <c r="J365" s="289">
        <f>ROUND(I365*H365,2)</f>
        <v>0</v>
      </c>
      <c r="K365" s="285" t="s">
        <v>252</v>
      </c>
      <c r="L365" s="290"/>
      <c r="M365" s="291" t="s">
        <v>1</v>
      </c>
      <c r="N365" s="292" t="s">
        <v>42</v>
      </c>
      <c r="O365" s="93"/>
      <c r="P365" s="230">
        <f>O365*H365</f>
        <v>0</v>
      </c>
      <c r="Q365" s="230">
        <v>0.0030000000000000001</v>
      </c>
      <c r="R365" s="230">
        <f>Q365*H365</f>
        <v>0.012</v>
      </c>
      <c r="S365" s="230">
        <v>0</v>
      </c>
      <c r="T365" s="231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32" t="s">
        <v>326</v>
      </c>
      <c r="AT365" s="232" t="s">
        <v>551</v>
      </c>
      <c r="AU365" s="232" t="s">
        <v>87</v>
      </c>
      <c r="AY365" s="19" t="s">
        <v>245</v>
      </c>
      <c r="BE365" s="233">
        <f>IF(N365="základní",J365,0)</f>
        <v>0</v>
      </c>
      <c r="BF365" s="233">
        <f>IF(N365="snížená",J365,0)</f>
        <v>0</v>
      </c>
      <c r="BG365" s="233">
        <f>IF(N365="zákl. přenesená",J365,0)</f>
        <v>0</v>
      </c>
      <c r="BH365" s="233">
        <f>IF(N365="sníž. přenesená",J365,0)</f>
        <v>0</v>
      </c>
      <c r="BI365" s="233">
        <f>IF(N365="nulová",J365,0)</f>
        <v>0</v>
      </c>
      <c r="BJ365" s="19" t="s">
        <v>85</v>
      </c>
      <c r="BK365" s="233">
        <f>ROUND(I365*H365,2)</f>
        <v>0</v>
      </c>
      <c r="BL365" s="19" t="s">
        <v>253</v>
      </c>
      <c r="BM365" s="232" t="s">
        <v>2602</v>
      </c>
    </row>
    <row r="366" s="2" customFormat="1">
      <c r="A366" s="40"/>
      <c r="B366" s="41"/>
      <c r="C366" s="42"/>
      <c r="D366" s="234" t="s">
        <v>255</v>
      </c>
      <c r="E366" s="42"/>
      <c r="F366" s="235" t="s">
        <v>2404</v>
      </c>
      <c r="G366" s="42"/>
      <c r="H366" s="42"/>
      <c r="I366" s="236"/>
      <c r="J366" s="42"/>
      <c r="K366" s="42"/>
      <c r="L366" s="46"/>
      <c r="M366" s="237"/>
      <c r="N366" s="238"/>
      <c r="O366" s="93"/>
      <c r="P366" s="93"/>
      <c r="Q366" s="93"/>
      <c r="R366" s="93"/>
      <c r="S366" s="93"/>
      <c r="T366" s="94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255</v>
      </c>
      <c r="AU366" s="19" t="s">
        <v>87</v>
      </c>
    </row>
    <row r="367" s="2" customFormat="1" ht="16.5" customHeight="1">
      <c r="A367" s="40"/>
      <c r="B367" s="41"/>
      <c r="C367" s="283" t="s">
        <v>634</v>
      </c>
      <c r="D367" s="283" t="s">
        <v>551</v>
      </c>
      <c r="E367" s="284" t="s">
        <v>2406</v>
      </c>
      <c r="F367" s="285" t="s">
        <v>2407</v>
      </c>
      <c r="G367" s="286" t="s">
        <v>275</v>
      </c>
      <c r="H367" s="287">
        <v>5.181</v>
      </c>
      <c r="I367" s="288"/>
      <c r="J367" s="289">
        <f>ROUND(I367*H367,2)</f>
        <v>0</v>
      </c>
      <c r="K367" s="285" t="s">
        <v>252</v>
      </c>
      <c r="L367" s="290"/>
      <c r="M367" s="291" t="s">
        <v>1</v>
      </c>
      <c r="N367" s="292" t="s">
        <v>42</v>
      </c>
      <c r="O367" s="93"/>
      <c r="P367" s="230">
        <f>O367*H367</f>
        <v>0</v>
      </c>
      <c r="Q367" s="230">
        <v>0</v>
      </c>
      <c r="R367" s="230">
        <f>Q367*H367</f>
        <v>0</v>
      </c>
      <c r="S367" s="230">
        <v>0</v>
      </c>
      <c r="T367" s="231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32" t="s">
        <v>326</v>
      </c>
      <c r="AT367" s="232" t="s">
        <v>551</v>
      </c>
      <c r="AU367" s="232" t="s">
        <v>87</v>
      </c>
      <c r="AY367" s="19" t="s">
        <v>245</v>
      </c>
      <c r="BE367" s="233">
        <f>IF(N367="základní",J367,0)</f>
        <v>0</v>
      </c>
      <c r="BF367" s="233">
        <f>IF(N367="snížená",J367,0)</f>
        <v>0</v>
      </c>
      <c r="BG367" s="233">
        <f>IF(N367="zákl. přenesená",J367,0)</f>
        <v>0</v>
      </c>
      <c r="BH367" s="233">
        <f>IF(N367="sníž. přenesená",J367,0)</f>
        <v>0</v>
      </c>
      <c r="BI367" s="233">
        <f>IF(N367="nulová",J367,0)</f>
        <v>0</v>
      </c>
      <c r="BJ367" s="19" t="s">
        <v>85</v>
      </c>
      <c r="BK367" s="233">
        <f>ROUND(I367*H367,2)</f>
        <v>0</v>
      </c>
      <c r="BL367" s="19" t="s">
        <v>253</v>
      </c>
      <c r="BM367" s="232" t="s">
        <v>2603</v>
      </c>
    </row>
    <row r="368" s="2" customFormat="1">
      <c r="A368" s="40"/>
      <c r="B368" s="41"/>
      <c r="C368" s="42"/>
      <c r="D368" s="234" t="s">
        <v>255</v>
      </c>
      <c r="E368" s="42"/>
      <c r="F368" s="235" t="s">
        <v>2407</v>
      </c>
      <c r="G368" s="42"/>
      <c r="H368" s="42"/>
      <c r="I368" s="236"/>
      <c r="J368" s="42"/>
      <c r="K368" s="42"/>
      <c r="L368" s="46"/>
      <c r="M368" s="237"/>
      <c r="N368" s="238"/>
      <c r="O368" s="93"/>
      <c r="P368" s="93"/>
      <c r="Q368" s="93"/>
      <c r="R368" s="93"/>
      <c r="S368" s="93"/>
      <c r="T368" s="94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9" t="s">
        <v>255</v>
      </c>
      <c r="AU368" s="19" t="s">
        <v>87</v>
      </c>
    </row>
    <row r="369" s="13" customFormat="1">
      <c r="A369" s="13"/>
      <c r="B369" s="239"/>
      <c r="C369" s="240"/>
      <c r="D369" s="234" t="s">
        <v>257</v>
      </c>
      <c r="E369" s="241" t="s">
        <v>1</v>
      </c>
      <c r="F369" s="242" t="s">
        <v>2409</v>
      </c>
      <c r="G369" s="240"/>
      <c r="H369" s="241" t="s">
        <v>1</v>
      </c>
      <c r="I369" s="243"/>
      <c r="J369" s="240"/>
      <c r="K369" s="240"/>
      <c r="L369" s="244"/>
      <c r="M369" s="245"/>
      <c r="N369" s="246"/>
      <c r="O369" s="246"/>
      <c r="P369" s="246"/>
      <c r="Q369" s="246"/>
      <c r="R369" s="246"/>
      <c r="S369" s="246"/>
      <c r="T369" s="247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8" t="s">
        <v>257</v>
      </c>
      <c r="AU369" s="248" t="s">
        <v>87</v>
      </c>
      <c r="AV369" s="13" t="s">
        <v>85</v>
      </c>
      <c r="AW369" s="13" t="s">
        <v>34</v>
      </c>
      <c r="AX369" s="13" t="s">
        <v>77</v>
      </c>
      <c r="AY369" s="248" t="s">
        <v>245</v>
      </c>
    </row>
    <row r="370" s="13" customFormat="1">
      <c r="A370" s="13"/>
      <c r="B370" s="239"/>
      <c r="C370" s="240"/>
      <c r="D370" s="234" t="s">
        <v>257</v>
      </c>
      <c r="E370" s="241" t="s">
        <v>1</v>
      </c>
      <c r="F370" s="242" t="s">
        <v>2410</v>
      </c>
      <c r="G370" s="240"/>
      <c r="H370" s="241" t="s">
        <v>1</v>
      </c>
      <c r="I370" s="243"/>
      <c r="J370" s="240"/>
      <c r="K370" s="240"/>
      <c r="L370" s="244"/>
      <c r="M370" s="245"/>
      <c r="N370" s="246"/>
      <c r="O370" s="246"/>
      <c r="P370" s="246"/>
      <c r="Q370" s="246"/>
      <c r="R370" s="246"/>
      <c r="S370" s="246"/>
      <c r="T370" s="247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8" t="s">
        <v>257</v>
      </c>
      <c r="AU370" s="248" t="s">
        <v>87</v>
      </c>
      <c r="AV370" s="13" t="s">
        <v>85</v>
      </c>
      <c r="AW370" s="13" t="s">
        <v>34</v>
      </c>
      <c r="AX370" s="13" t="s">
        <v>77</v>
      </c>
      <c r="AY370" s="248" t="s">
        <v>245</v>
      </c>
    </row>
    <row r="371" s="14" customFormat="1">
      <c r="A371" s="14"/>
      <c r="B371" s="249"/>
      <c r="C371" s="250"/>
      <c r="D371" s="234" t="s">
        <v>257</v>
      </c>
      <c r="E371" s="251" t="s">
        <v>1</v>
      </c>
      <c r="F371" s="252" t="s">
        <v>2604</v>
      </c>
      <c r="G371" s="250"/>
      <c r="H371" s="253">
        <v>3.379</v>
      </c>
      <c r="I371" s="254"/>
      <c r="J371" s="250"/>
      <c r="K371" s="250"/>
      <c r="L371" s="255"/>
      <c r="M371" s="256"/>
      <c r="N371" s="257"/>
      <c r="O371" s="257"/>
      <c r="P371" s="257"/>
      <c r="Q371" s="257"/>
      <c r="R371" s="257"/>
      <c r="S371" s="257"/>
      <c r="T371" s="258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9" t="s">
        <v>257</v>
      </c>
      <c r="AU371" s="259" t="s">
        <v>87</v>
      </c>
      <c r="AV371" s="14" t="s">
        <v>87</v>
      </c>
      <c r="AW371" s="14" t="s">
        <v>34</v>
      </c>
      <c r="AX371" s="14" t="s">
        <v>77</v>
      </c>
      <c r="AY371" s="259" t="s">
        <v>245</v>
      </c>
    </row>
    <row r="372" s="13" customFormat="1">
      <c r="A372" s="13"/>
      <c r="B372" s="239"/>
      <c r="C372" s="240"/>
      <c r="D372" s="234" t="s">
        <v>257</v>
      </c>
      <c r="E372" s="241" t="s">
        <v>1</v>
      </c>
      <c r="F372" s="242" t="s">
        <v>2412</v>
      </c>
      <c r="G372" s="240"/>
      <c r="H372" s="241" t="s">
        <v>1</v>
      </c>
      <c r="I372" s="243"/>
      <c r="J372" s="240"/>
      <c r="K372" s="240"/>
      <c r="L372" s="244"/>
      <c r="M372" s="245"/>
      <c r="N372" s="246"/>
      <c r="O372" s="246"/>
      <c r="P372" s="246"/>
      <c r="Q372" s="246"/>
      <c r="R372" s="246"/>
      <c r="S372" s="246"/>
      <c r="T372" s="247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8" t="s">
        <v>257</v>
      </c>
      <c r="AU372" s="248" t="s">
        <v>87</v>
      </c>
      <c r="AV372" s="13" t="s">
        <v>85</v>
      </c>
      <c r="AW372" s="13" t="s">
        <v>34</v>
      </c>
      <c r="AX372" s="13" t="s">
        <v>77</v>
      </c>
      <c r="AY372" s="248" t="s">
        <v>245</v>
      </c>
    </row>
    <row r="373" s="14" customFormat="1">
      <c r="A373" s="14"/>
      <c r="B373" s="249"/>
      <c r="C373" s="250"/>
      <c r="D373" s="234" t="s">
        <v>257</v>
      </c>
      <c r="E373" s="251" t="s">
        <v>1</v>
      </c>
      <c r="F373" s="252" t="s">
        <v>2413</v>
      </c>
      <c r="G373" s="250"/>
      <c r="H373" s="253">
        <v>0.218</v>
      </c>
      <c r="I373" s="254"/>
      <c r="J373" s="250"/>
      <c r="K373" s="250"/>
      <c r="L373" s="255"/>
      <c r="M373" s="256"/>
      <c r="N373" s="257"/>
      <c r="O373" s="257"/>
      <c r="P373" s="257"/>
      <c r="Q373" s="257"/>
      <c r="R373" s="257"/>
      <c r="S373" s="257"/>
      <c r="T373" s="25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9" t="s">
        <v>257</v>
      </c>
      <c r="AU373" s="259" t="s">
        <v>87</v>
      </c>
      <c r="AV373" s="14" t="s">
        <v>87</v>
      </c>
      <c r="AW373" s="14" t="s">
        <v>34</v>
      </c>
      <c r="AX373" s="14" t="s">
        <v>77</v>
      </c>
      <c r="AY373" s="259" t="s">
        <v>245</v>
      </c>
    </row>
    <row r="374" s="13" customFormat="1">
      <c r="A374" s="13"/>
      <c r="B374" s="239"/>
      <c r="C374" s="240"/>
      <c r="D374" s="234" t="s">
        <v>257</v>
      </c>
      <c r="E374" s="241" t="s">
        <v>1</v>
      </c>
      <c r="F374" s="242" t="s">
        <v>2414</v>
      </c>
      <c r="G374" s="240"/>
      <c r="H374" s="241" t="s">
        <v>1</v>
      </c>
      <c r="I374" s="243"/>
      <c r="J374" s="240"/>
      <c r="K374" s="240"/>
      <c r="L374" s="244"/>
      <c r="M374" s="245"/>
      <c r="N374" s="246"/>
      <c r="O374" s="246"/>
      <c r="P374" s="246"/>
      <c r="Q374" s="246"/>
      <c r="R374" s="246"/>
      <c r="S374" s="246"/>
      <c r="T374" s="247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8" t="s">
        <v>257</v>
      </c>
      <c r="AU374" s="248" t="s">
        <v>87</v>
      </c>
      <c r="AV374" s="13" t="s">
        <v>85</v>
      </c>
      <c r="AW374" s="13" t="s">
        <v>34</v>
      </c>
      <c r="AX374" s="13" t="s">
        <v>77</v>
      </c>
      <c r="AY374" s="248" t="s">
        <v>245</v>
      </c>
    </row>
    <row r="375" s="14" customFormat="1">
      <c r="A375" s="14"/>
      <c r="B375" s="249"/>
      <c r="C375" s="250"/>
      <c r="D375" s="234" t="s">
        <v>257</v>
      </c>
      <c r="E375" s="251" t="s">
        <v>1</v>
      </c>
      <c r="F375" s="252" t="s">
        <v>2415</v>
      </c>
      <c r="G375" s="250"/>
      <c r="H375" s="253">
        <v>1.5840000000000001</v>
      </c>
      <c r="I375" s="254"/>
      <c r="J375" s="250"/>
      <c r="K375" s="250"/>
      <c r="L375" s="255"/>
      <c r="M375" s="256"/>
      <c r="N375" s="257"/>
      <c r="O375" s="257"/>
      <c r="P375" s="257"/>
      <c r="Q375" s="257"/>
      <c r="R375" s="257"/>
      <c r="S375" s="257"/>
      <c r="T375" s="258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9" t="s">
        <v>257</v>
      </c>
      <c r="AU375" s="259" t="s">
        <v>87</v>
      </c>
      <c r="AV375" s="14" t="s">
        <v>87</v>
      </c>
      <c r="AW375" s="14" t="s">
        <v>34</v>
      </c>
      <c r="AX375" s="14" t="s">
        <v>77</v>
      </c>
      <c r="AY375" s="259" t="s">
        <v>245</v>
      </c>
    </row>
    <row r="376" s="15" customFormat="1">
      <c r="A376" s="15"/>
      <c r="B376" s="260"/>
      <c r="C376" s="261"/>
      <c r="D376" s="234" t="s">
        <v>257</v>
      </c>
      <c r="E376" s="262" t="s">
        <v>1</v>
      </c>
      <c r="F376" s="263" t="s">
        <v>266</v>
      </c>
      <c r="G376" s="261"/>
      <c r="H376" s="264">
        <v>5.181</v>
      </c>
      <c r="I376" s="265"/>
      <c r="J376" s="261"/>
      <c r="K376" s="261"/>
      <c r="L376" s="266"/>
      <c r="M376" s="267"/>
      <c r="N376" s="268"/>
      <c r="O376" s="268"/>
      <c r="P376" s="268"/>
      <c r="Q376" s="268"/>
      <c r="R376" s="268"/>
      <c r="S376" s="268"/>
      <c r="T376" s="269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0" t="s">
        <v>257</v>
      </c>
      <c r="AU376" s="270" t="s">
        <v>87</v>
      </c>
      <c r="AV376" s="15" t="s">
        <v>253</v>
      </c>
      <c r="AW376" s="15" t="s">
        <v>34</v>
      </c>
      <c r="AX376" s="15" t="s">
        <v>85</v>
      </c>
      <c r="AY376" s="270" t="s">
        <v>245</v>
      </c>
    </row>
    <row r="377" s="2" customFormat="1" ht="16.5" customHeight="1">
      <c r="A377" s="40"/>
      <c r="B377" s="41"/>
      <c r="C377" s="283" t="s">
        <v>638</v>
      </c>
      <c r="D377" s="283" t="s">
        <v>551</v>
      </c>
      <c r="E377" s="284" t="s">
        <v>2416</v>
      </c>
      <c r="F377" s="285" t="s">
        <v>2417</v>
      </c>
      <c r="G377" s="286" t="s">
        <v>329</v>
      </c>
      <c r="H377" s="287">
        <v>4</v>
      </c>
      <c r="I377" s="288"/>
      <c r="J377" s="289">
        <f>ROUND(I377*H377,2)</f>
        <v>0</v>
      </c>
      <c r="K377" s="285" t="s">
        <v>252</v>
      </c>
      <c r="L377" s="290"/>
      <c r="M377" s="291" t="s">
        <v>1</v>
      </c>
      <c r="N377" s="292" t="s">
        <v>42</v>
      </c>
      <c r="O377" s="93"/>
      <c r="P377" s="230">
        <f>O377*H377</f>
        <v>0</v>
      </c>
      <c r="Q377" s="230">
        <v>0</v>
      </c>
      <c r="R377" s="230">
        <f>Q377*H377</f>
        <v>0</v>
      </c>
      <c r="S377" s="230">
        <v>0</v>
      </c>
      <c r="T377" s="231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32" t="s">
        <v>326</v>
      </c>
      <c r="AT377" s="232" t="s">
        <v>551</v>
      </c>
      <c r="AU377" s="232" t="s">
        <v>87</v>
      </c>
      <c r="AY377" s="19" t="s">
        <v>245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9" t="s">
        <v>85</v>
      </c>
      <c r="BK377" s="233">
        <f>ROUND(I377*H377,2)</f>
        <v>0</v>
      </c>
      <c r="BL377" s="19" t="s">
        <v>253</v>
      </c>
      <c r="BM377" s="232" t="s">
        <v>2605</v>
      </c>
    </row>
    <row r="378" s="2" customFormat="1">
      <c r="A378" s="40"/>
      <c r="B378" s="41"/>
      <c r="C378" s="42"/>
      <c r="D378" s="234" t="s">
        <v>255</v>
      </c>
      <c r="E378" s="42"/>
      <c r="F378" s="235" t="s">
        <v>2417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255</v>
      </c>
      <c r="AU378" s="19" t="s">
        <v>87</v>
      </c>
    </row>
    <row r="379" s="2" customFormat="1" ht="16.5" customHeight="1">
      <c r="A379" s="40"/>
      <c r="B379" s="41"/>
      <c r="C379" s="283" t="s">
        <v>642</v>
      </c>
      <c r="D379" s="283" t="s">
        <v>551</v>
      </c>
      <c r="E379" s="284" t="s">
        <v>2080</v>
      </c>
      <c r="F379" s="285" t="s">
        <v>2081</v>
      </c>
      <c r="G379" s="286" t="s">
        <v>317</v>
      </c>
      <c r="H379" s="287">
        <v>26</v>
      </c>
      <c r="I379" s="288"/>
      <c r="J379" s="289">
        <f>ROUND(I379*H379,2)</f>
        <v>0</v>
      </c>
      <c r="K379" s="285" t="s">
        <v>252</v>
      </c>
      <c r="L379" s="290"/>
      <c r="M379" s="291" t="s">
        <v>1</v>
      </c>
      <c r="N379" s="292" t="s">
        <v>42</v>
      </c>
      <c r="O379" s="93"/>
      <c r="P379" s="230">
        <f>O379*H379</f>
        <v>0</v>
      </c>
      <c r="Q379" s="230">
        <v>0.00265</v>
      </c>
      <c r="R379" s="230">
        <f>Q379*H379</f>
        <v>0.068900000000000003</v>
      </c>
      <c r="S379" s="230">
        <v>0</v>
      </c>
      <c r="T379" s="231">
        <f>S379*H379</f>
        <v>0</v>
      </c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R379" s="232" t="s">
        <v>326</v>
      </c>
      <c r="AT379" s="232" t="s">
        <v>551</v>
      </c>
      <c r="AU379" s="232" t="s">
        <v>87</v>
      </c>
      <c r="AY379" s="19" t="s">
        <v>245</v>
      </c>
      <c r="BE379" s="233">
        <f>IF(N379="základní",J379,0)</f>
        <v>0</v>
      </c>
      <c r="BF379" s="233">
        <f>IF(N379="snížená",J379,0)</f>
        <v>0</v>
      </c>
      <c r="BG379" s="233">
        <f>IF(N379="zákl. přenesená",J379,0)</f>
        <v>0</v>
      </c>
      <c r="BH379" s="233">
        <f>IF(N379="sníž. přenesená",J379,0)</f>
        <v>0</v>
      </c>
      <c r="BI379" s="233">
        <f>IF(N379="nulová",J379,0)</f>
        <v>0</v>
      </c>
      <c r="BJ379" s="19" t="s">
        <v>85</v>
      </c>
      <c r="BK379" s="233">
        <f>ROUND(I379*H379,2)</f>
        <v>0</v>
      </c>
      <c r="BL379" s="19" t="s">
        <v>253</v>
      </c>
      <c r="BM379" s="232" t="s">
        <v>2606</v>
      </c>
    </row>
    <row r="380" s="2" customFormat="1">
      <c r="A380" s="40"/>
      <c r="B380" s="41"/>
      <c r="C380" s="42"/>
      <c r="D380" s="234" t="s">
        <v>255</v>
      </c>
      <c r="E380" s="42"/>
      <c r="F380" s="235" t="s">
        <v>2081</v>
      </c>
      <c r="G380" s="42"/>
      <c r="H380" s="42"/>
      <c r="I380" s="236"/>
      <c r="J380" s="42"/>
      <c r="K380" s="42"/>
      <c r="L380" s="46"/>
      <c r="M380" s="237"/>
      <c r="N380" s="238"/>
      <c r="O380" s="93"/>
      <c r="P380" s="93"/>
      <c r="Q380" s="93"/>
      <c r="R380" s="93"/>
      <c r="S380" s="93"/>
      <c r="T380" s="94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9" t="s">
        <v>255</v>
      </c>
      <c r="AU380" s="19" t="s">
        <v>87</v>
      </c>
    </row>
    <row r="381" s="13" customFormat="1">
      <c r="A381" s="13"/>
      <c r="B381" s="239"/>
      <c r="C381" s="240"/>
      <c r="D381" s="234" t="s">
        <v>257</v>
      </c>
      <c r="E381" s="241" t="s">
        <v>1</v>
      </c>
      <c r="F381" s="242" t="s">
        <v>2420</v>
      </c>
      <c r="G381" s="240"/>
      <c r="H381" s="241" t="s">
        <v>1</v>
      </c>
      <c r="I381" s="243"/>
      <c r="J381" s="240"/>
      <c r="K381" s="240"/>
      <c r="L381" s="244"/>
      <c r="M381" s="245"/>
      <c r="N381" s="246"/>
      <c r="O381" s="246"/>
      <c r="P381" s="246"/>
      <c r="Q381" s="246"/>
      <c r="R381" s="246"/>
      <c r="S381" s="246"/>
      <c r="T381" s="247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8" t="s">
        <v>257</v>
      </c>
      <c r="AU381" s="248" t="s">
        <v>87</v>
      </c>
      <c r="AV381" s="13" t="s">
        <v>85</v>
      </c>
      <c r="AW381" s="13" t="s">
        <v>34</v>
      </c>
      <c r="AX381" s="13" t="s">
        <v>77</v>
      </c>
      <c r="AY381" s="248" t="s">
        <v>245</v>
      </c>
    </row>
    <row r="382" s="14" customFormat="1">
      <c r="A382" s="14"/>
      <c r="B382" s="249"/>
      <c r="C382" s="250"/>
      <c r="D382" s="234" t="s">
        <v>257</v>
      </c>
      <c r="E382" s="251" t="s">
        <v>1</v>
      </c>
      <c r="F382" s="252" t="s">
        <v>2421</v>
      </c>
      <c r="G382" s="250"/>
      <c r="H382" s="253">
        <v>8</v>
      </c>
      <c r="I382" s="254"/>
      <c r="J382" s="250"/>
      <c r="K382" s="250"/>
      <c r="L382" s="255"/>
      <c r="M382" s="256"/>
      <c r="N382" s="257"/>
      <c r="O382" s="257"/>
      <c r="P382" s="257"/>
      <c r="Q382" s="257"/>
      <c r="R382" s="257"/>
      <c r="S382" s="257"/>
      <c r="T382" s="25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9" t="s">
        <v>257</v>
      </c>
      <c r="AU382" s="259" t="s">
        <v>87</v>
      </c>
      <c r="AV382" s="14" t="s">
        <v>87</v>
      </c>
      <c r="AW382" s="14" t="s">
        <v>34</v>
      </c>
      <c r="AX382" s="14" t="s">
        <v>77</v>
      </c>
      <c r="AY382" s="259" t="s">
        <v>245</v>
      </c>
    </row>
    <row r="383" s="13" customFormat="1">
      <c r="A383" s="13"/>
      <c r="B383" s="239"/>
      <c r="C383" s="240"/>
      <c r="D383" s="234" t="s">
        <v>257</v>
      </c>
      <c r="E383" s="241" t="s">
        <v>1</v>
      </c>
      <c r="F383" s="242" t="s">
        <v>2422</v>
      </c>
      <c r="G383" s="240"/>
      <c r="H383" s="241" t="s">
        <v>1</v>
      </c>
      <c r="I383" s="243"/>
      <c r="J383" s="240"/>
      <c r="K383" s="240"/>
      <c r="L383" s="244"/>
      <c r="M383" s="245"/>
      <c r="N383" s="246"/>
      <c r="O383" s="246"/>
      <c r="P383" s="246"/>
      <c r="Q383" s="246"/>
      <c r="R383" s="246"/>
      <c r="S383" s="246"/>
      <c r="T383" s="247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8" t="s">
        <v>257</v>
      </c>
      <c r="AU383" s="248" t="s">
        <v>87</v>
      </c>
      <c r="AV383" s="13" t="s">
        <v>85</v>
      </c>
      <c r="AW383" s="13" t="s">
        <v>34</v>
      </c>
      <c r="AX383" s="13" t="s">
        <v>77</v>
      </c>
      <c r="AY383" s="248" t="s">
        <v>245</v>
      </c>
    </row>
    <row r="384" s="14" customFormat="1">
      <c r="A384" s="14"/>
      <c r="B384" s="249"/>
      <c r="C384" s="250"/>
      <c r="D384" s="234" t="s">
        <v>257</v>
      </c>
      <c r="E384" s="251" t="s">
        <v>1</v>
      </c>
      <c r="F384" s="252" t="s">
        <v>2423</v>
      </c>
      <c r="G384" s="250"/>
      <c r="H384" s="253">
        <v>18</v>
      </c>
      <c r="I384" s="254"/>
      <c r="J384" s="250"/>
      <c r="K384" s="250"/>
      <c r="L384" s="255"/>
      <c r="M384" s="256"/>
      <c r="N384" s="257"/>
      <c r="O384" s="257"/>
      <c r="P384" s="257"/>
      <c r="Q384" s="257"/>
      <c r="R384" s="257"/>
      <c r="S384" s="257"/>
      <c r="T384" s="25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9" t="s">
        <v>257</v>
      </c>
      <c r="AU384" s="259" t="s">
        <v>87</v>
      </c>
      <c r="AV384" s="14" t="s">
        <v>87</v>
      </c>
      <c r="AW384" s="14" t="s">
        <v>34</v>
      </c>
      <c r="AX384" s="14" t="s">
        <v>77</v>
      </c>
      <c r="AY384" s="259" t="s">
        <v>245</v>
      </c>
    </row>
    <row r="385" s="15" customFormat="1">
      <c r="A385" s="15"/>
      <c r="B385" s="260"/>
      <c r="C385" s="261"/>
      <c r="D385" s="234" t="s">
        <v>257</v>
      </c>
      <c r="E385" s="262" t="s">
        <v>1</v>
      </c>
      <c r="F385" s="263" t="s">
        <v>266</v>
      </c>
      <c r="G385" s="261"/>
      <c r="H385" s="264">
        <v>26</v>
      </c>
      <c r="I385" s="265"/>
      <c r="J385" s="261"/>
      <c r="K385" s="261"/>
      <c r="L385" s="266"/>
      <c r="M385" s="267"/>
      <c r="N385" s="268"/>
      <c r="O385" s="268"/>
      <c r="P385" s="268"/>
      <c r="Q385" s="268"/>
      <c r="R385" s="268"/>
      <c r="S385" s="268"/>
      <c r="T385" s="269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70" t="s">
        <v>257</v>
      </c>
      <c r="AU385" s="270" t="s">
        <v>87</v>
      </c>
      <c r="AV385" s="15" t="s">
        <v>253</v>
      </c>
      <c r="AW385" s="15" t="s">
        <v>34</v>
      </c>
      <c r="AX385" s="15" t="s">
        <v>85</v>
      </c>
      <c r="AY385" s="270" t="s">
        <v>245</v>
      </c>
    </row>
    <row r="386" s="2" customFormat="1" ht="16.5" customHeight="1">
      <c r="A386" s="40"/>
      <c r="B386" s="41"/>
      <c r="C386" s="283" t="s">
        <v>646</v>
      </c>
      <c r="D386" s="283" t="s">
        <v>551</v>
      </c>
      <c r="E386" s="284" t="s">
        <v>2096</v>
      </c>
      <c r="F386" s="285" t="s">
        <v>2097</v>
      </c>
      <c r="G386" s="286" t="s">
        <v>329</v>
      </c>
      <c r="H386" s="287">
        <v>10</v>
      </c>
      <c r="I386" s="288"/>
      <c r="J386" s="289">
        <f>ROUND(I386*H386,2)</f>
        <v>0</v>
      </c>
      <c r="K386" s="285" t="s">
        <v>252</v>
      </c>
      <c r="L386" s="290"/>
      <c r="M386" s="291" t="s">
        <v>1</v>
      </c>
      <c r="N386" s="292" t="s">
        <v>42</v>
      </c>
      <c r="O386" s="93"/>
      <c r="P386" s="230">
        <f>O386*H386</f>
        <v>0</v>
      </c>
      <c r="Q386" s="230">
        <v>0</v>
      </c>
      <c r="R386" s="230">
        <f>Q386*H386</f>
        <v>0</v>
      </c>
      <c r="S386" s="230">
        <v>0</v>
      </c>
      <c r="T386" s="231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32" t="s">
        <v>326</v>
      </c>
      <c r="AT386" s="232" t="s">
        <v>551</v>
      </c>
      <c r="AU386" s="232" t="s">
        <v>87</v>
      </c>
      <c r="AY386" s="19" t="s">
        <v>245</v>
      </c>
      <c r="BE386" s="233">
        <f>IF(N386="základní",J386,0)</f>
        <v>0</v>
      </c>
      <c r="BF386" s="233">
        <f>IF(N386="snížená",J386,0)</f>
        <v>0</v>
      </c>
      <c r="BG386" s="233">
        <f>IF(N386="zákl. přenesená",J386,0)</f>
        <v>0</v>
      </c>
      <c r="BH386" s="233">
        <f>IF(N386="sníž. přenesená",J386,0)</f>
        <v>0</v>
      </c>
      <c r="BI386" s="233">
        <f>IF(N386="nulová",J386,0)</f>
        <v>0</v>
      </c>
      <c r="BJ386" s="19" t="s">
        <v>85</v>
      </c>
      <c r="BK386" s="233">
        <f>ROUND(I386*H386,2)</f>
        <v>0</v>
      </c>
      <c r="BL386" s="19" t="s">
        <v>253</v>
      </c>
      <c r="BM386" s="232" t="s">
        <v>2607</v>
      </c>
    </row>
    <row r="387" s="2" customFormat="1">
      <c r="A387" s="40"/>
      <c r="B387" s="41"/>
      <c r="C387" s="42"/>
      <c r="D387" s="234" t="s">
        <v>255</v>
      </c>
      <c r="E387" s="42"/>
      <c r="F387" s="235" t="s">
        <v>2097</v>
      </c>
      <c r="G387" s="42"/>
      <c r="H387" s="42"/>
      <c r="I387" s="236"/>
      <c r="J387" s="42"/>
      <c r="K387" s="42"/>
      <c r="L387" s="46"/>
      <c r="M387" s="237"/>
      <c r="N387" s="238"/>
      <c r="O387" s="93"/>
      <c r="P387" s="93"/>
      <c r="Q387" s="93"/>
      <c r="R387" s="93"/>
      <c r="S387" s="93"/>
      <c r="T387" s="94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255</v>
      </c>
      <c r="AU387" s="19" t="s">
        <v>87</v>
      </c>
    </row>
    <row r="388" s="2" customFormat="1" ht="16.5" customHeight="1">
      <c r="A388" s="40"/>
      <c r="B388" s="41"/>
      <c r="C388" s="283" t="s">
        <v>650</v>
      </c>
      <c r="D388" s="283" t="s">
        <v>551</v>
      </c>
      <c r="E388" s="284" t="s">
        <v>2086</v>
      </c>
      <c r="F388" s="285" t="s">
        <v>2087</v>
      </c>
      <c r="G388" s="286" t="s">
        <v>329</v>
      </c>
      <c r="H388" s="287">
        <v>28</v>
      </c>
      <c r="I388" s="288"/>
      <c r="J388" s="289">
        <f>ROUND(I388*H388,2)</f>
        <v>0</v>
      </c>
      <c r="K388" s="285" t="s">
        <v>252</v>
      </c>
      <c r="L388" s="290"/>
      <c r="M388" s="291" t="s">
        <v>1</v>
      </c>
      <c r="N388" s="292" t="s">
        <v>42</v>
      </c>
      <c r="O388" s="93"/>
      <c r="P388" s="230">
        <f>O388*H388</f>
        <v>0</v>
      </c>
      <c r="Q388" s="230">
        <v>0.00014999999999999999</v>
      </c>
      <c r="R388" s="230">
        <f>Q388*H388</f>
        <v>0.0041999999999999997</v>
      </c>
      <c r="S388" s="230">
        <v>0</v>
      </c>
      <c r="T388" s="231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232" t="s">
        <v>326</v>
      </c>
      <c r="AT388" s="232" t="s">
        <v>551</v>
      </c>
      <c r="AU388" s="232" t="s">
        <v>87</v>
      </c>
      <c r="AY388" s="19" t="s">
        <v>245</v>
      </c>
      <c r="BE388" s="233">
        <f>IF(N388="základní",J388,0)</f>
        <v>0</v>
      </c>
      <c r="BF388" s="233">
        <f>IF(N388="snížená",J388,0)</f>
        <v>0</v>
      </c>
      <c r="BG388" s="233">
        <f>IF(N388="zákl. přenesená",J388,0)</f>
        <v>0</v>
      </c>
      <c r="BH388" s="233">
        <f>IF(N388="sníž. přenesená",J388,0)</f>
        <v>0</v>
      </c>
      <c r="BI388" s="233">
        <f>IF(N388="nulová",J388,0)</f>
        <v>0</v>
      </c>
      <c r="BJ388" s="19" t="s">
        <v>85</v>
      </c>
      <c r="BK388" s="233">
        <f>ROUND(I388*H388,2)</f>
        <v>0</v>
      </c>
      <c r="BL388" s="19" t="s">
        <v>253</v>
      </c>
      <c r="BM388" s="232" t="s">
        <v>2608</v>
      </c>
    </row>
    <row r="389" s="2" customFormat="1">
      <c r="A389" s="40"/>
      <c r="B389" s="41"/>
      <c r="C389" s="42"/>
      <c r="D389" s="234" t="s">
        <v>255</v>
      </c>
      <c r="E389" s="42"/>
      <c r="F389" s="235" t="s">
        <v>2087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255</v>
      </c>
      <c r="AU389" s="19" t="s">
        <v>87</v>
      </c>
    </row>
    <row r="390" s="2" customFormat="1" ht="16.5" customHeight="1">
      <c r="A390" s="40"/>
      <c r="B390" s="41"/>
      <c r="C390" s="283" t="s">
        <v>654</v>
      </c>
      <c r="D390" s="283" t="s">
        <v>551</v>
      </c>
      <c r="E390" s="284" t="s">
        <v>2100</v>
      </c>
      <c r="F390" s="285" t="s">
        <v>2101</v>
      </c>
      <c r="G390" s="286" t="s">
        <v>329</v>
      </c>
      <c r="H390" s="287">
        <v>10</v>
      </c>
      <c r="I390" s="288"/>
      <c r="J390" s="289">
        <f>ROUND(I390*H390,2)</f>
        <v>0</v>
      </c>
      <c r="K390" s="285" t="s">
        <v>252</v>
      </c>
      <c r="L390" s="290"/>
      <c r="M390" s="291" t="s">
        <v>1</v>
      </c>
      <c r="N390" s="292" t="s">
        <v>42</v>
      </c>
      <c r="O390" s="93"/>
      <c r="P390" s="230">
        <f>O390*H390</f>
        <v>0</v>
      </c>
      <c r="Q390" s="230">
        <v>0</v>
      </c>
      <c r="R390" s="230">
        <f>Q390*H390</f>
        <v>0</v>
      </c>
      <c r="S390" s="230">
        <v>0</v>
      </c>
      <c r="T390" s="231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32" t="s">
        <v>326</v>
      </c>
      <c r="AT390" s="232" t="s">
        <v>551</v>
      </c>
      <c r="AU390" s="232" t="s">
        <v>87</v>
      </c>
      <c r="AY390" s="19" t="s">
        <v>245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9" t="s">
        <v>85</v>
      </c>
      <c r="BK390" s="233">
        <f>ROUND(I390*H390,2)</f>
        <v>0</v>
      </c>
      <c r="BL390" s="19" t="s">
        <v>253</v>
      </c>
      <c r="BM390" s="232" t="s">
        <v>2609</v>
      </c>
    </row>
    <row r="391" s="2" customFormat="1">
      <c r="A391" s="40"/>
      <c r="B391" s="41"/>
      <c r="C391" s="42"/>
      <c r="D391" s="234" t="s">
        <v>255</v>
      </c>
      <c r="E391" s="42"/>
      <c r="F391" s="235" t="s">
        <v>2101</v>
      </c>
      <c r="G391" s="42"/>
      <c r="H391" s="42"/>
      <c r="I391" s="236"/>
      <c r="J391" s="42"/>
      <c r="K391" s="42"/>
      <c r="L391" s="46"/>
      <c r="M391" s="237"/>
      <c r="N391" s="238"/>
      <c r="O391" s="93"/>
      <c r="P391" s="93"/>
      <c r="Q391" s="93"/>
      <c r="R391" s="93"/>
      <c r="S391" s="93"/>
      <c r="T391" s="94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255</v>
      </c>
      <c r="AU391" s="19" t="s">
        <v>87</v>
      </c>
    </row>
    <row r="392" s="2" customFormat="1" ht="16.5" customHeight="1">
      <c r="A392" s="40"/>
      <c r="B392" s="41"/>
      <c r="C392" s="283" t="s">
        <v>658</v>
      </c>
      <c r="D392" s="283" t="s">
        <v>551</v>
      </c>
      <c r="E392" s="284" t="s">
        <v>1267</v>
      </c>
      <c r="F392" s="285" t="s">
        <v>1268</v>
      </c>
      <c r="G392" s="286" t="s">
        <v>793</v>
      </c>
      <c r="H392" s="287">
        <v>186.36000000000001</v>
      </c>
      <c r="I392" s="288"/>
      <c r="J392" s="289">
        <f>ROUND(I392*H392,2)</f>
        <v>0</v>
      </c>
      <c r="K392" s="285" t="s">
        <v>1</v>
      </c>
      <c r="L392" s="290"/>
      <c r="M392" s="291" t="s">
        <v>1</v>
      </c>
      <c r="N392" s="292" t="s">
        <v>42</v>
      </c>
      <c r="O392" s="93"/>
      <c r="P392" s="230">
        <f>O392*H392</f>
        <v>0</v>
      </c>
      <c r="Q392" s="230">
        <v>0</v>
      </c>
      <c r="R392" s="230">
        <f>Q392*H392</f>
        <v>0</v>
      </c>
      <c r="S392" s="230">
        <v>0</v>
      </c>
      <c r="T392" s="231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232" t="s">
        <v>326</v>
      </c>
      <c r="AT392" s="232" t="s">
        <v>551</v>
      </c>
      <c r="AU392" s="232" t="s">
        <v>87</v>
      </c>
      <c r="AY392" s="19" t="s">
        <v>245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9" t="s">
        <v>85</v>
      </c>
      <c r="BK392" s="233">
        <f>ROUND(I392*H392,2)</f>
        <v>0</v>
      </c>
      <c r="BL392" s="19" t="s">
        <v>253</v>
      </c>
      <c r="BM392" s="232" t="s">
        <v>2610</v>
      </c>
    </row>
    <row r="393" s="2" customFormat="1">
      <c r="A393" s="40"/>
      <c r="B393" s="41"/>
      <c r="C393" s="42"/>
      <c r="D393" s="234" t="s">
        <v>255</v>
      </c>
      <c r="E393" s="42"/>
      <c r="F393" s="235" t="s">
        <v>1268</v>
      </c>
      <c r="G393" s="42"/>
      <c r="H393" s="42"/>
      <c r="I393" s="236"/>
      <c r="J393" s="42"/>
      <c r="K393" s="42"/>
      <c r="L393" s="46"/>
      <c r="M393" s="237"/>
      <c r="N393" s="238"/>
      <c r="O393" s="93"/>
      <c r="P393" s="93"/>
      <c r="Q393" s="93"/>
      <c r="R393" s="93"/>
      <c r="S393" s="93"/>
      <c r="T393" s="94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9" t="s">
        <v>255</v>
      </c>
      <c r="AU393" s="19" t="s">
        <v>87</v>
      </c>
    </row>
    <row r="394" s="14" customFormat="1">
      <c r="A394" s="14"/>
      <c r="B394" s="249"/>
      <c r="C394" s="250"/>
      <c r="D394" s="234" t="s">
        <v>257</v>
      </c>
      <c r="E394" s="251" t="s">
        <v>1</v>
      </c>
      <c r="F394" s="252" t="s">
        <v>1270</v>
      </c>
      <c r="G394" s="250"/>
      <c r="H394" s="253">
        <v>186.36000000000001</v>
      </c>
      <c r="I394" s="254"/>
      <c r="J394" s="250"/>
      <c r="K394" s="250"/>
      <c r="L394" s="255"/>
      <c r="M394" s="256"/>
      <c r="N394" s="257"/>
      <c r="O394" s="257"/>
      <c r="P394" s="257"/>
      <c r="Q394" s="257"/>
      <c r="R394" s="257"/>
      <c r="S394" s="257"/>
      <c r="T394" s="25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9" t="s">
        <v>257</v>
      </c>
      <c r="AU394" s="259" t="s">
        <v>87</v>
      </c>
      <c r="AV394" s="14" t="s">
        <v>87</v>
      </c>
      <c r="AW394" s="14" t="s">
        <v>34</v>
      </c>
      <c r="AX394" s="14" t="s">
        <v>85</v>
      </c>
      <c r="AY394" s="259" t="s">
        <v>245</v>
      </c>
    </row>
    <row r="395" s="2" customFormat="1" ht="16.5" customHeight="1">
      <c r="A395" s="40"/>
      <c r="B395" s="41"/>
      <c r="C395" s="283" t="s">
        <v>666</v>
      </c>
      <c r="D395" s="283" t="s">
        <v>551</v>
      </c>
      <c r="E395" s="284" t="s">
        <v>2428</v>
      </c>
      <c r="F395" s="285" t="s">
        <v>2429</v>
      </c>
      <c r="G395" s="286" t="s">
        <v>317</v>
      </c>
      <c r="H395" s="287">
        <v>300</v>
      </c>
      <c r="I395" s="288"/>
      <c r="J395" s="289">
        <f>ROUND(I395*H395,2)</f>
        <v>0</v>
      </c>
      <c r="K395" s="285" t="s">
        <v>252</v>
      </c>
      <c r="L395" s="290"/>
      <c r="M395" s="291" t="s">
        <v>1</v>
      </c>
      <c r="N395" s="292" t="s">
        <v>42</v>
      </c>
      <c r="O395" s="93"/>
      <c r="P395" s="230">
        <f>O395*H395</f>
        <v>0</v>
      </c>
      <c r="Q395" s="230">
        <v>0</v>
      </c>
      <c r="R395" s="230">
        <f>Q395*H395</f>
        <v>0</v>
      </c>
      <c r="S395" s="230">
        <v>0</v>
      </c>
      <c r="T395" s="231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32" t="s">
        <v>326</v>
      </c>
      <c r="AT395" s="232" t="s">
        <v>551</v>
      </c>
      <c r="AU395" s="232" t="s">
        <v>87</v>
      </c>
      <c r="AY395" s="19" t="s">
        <v>245</v>
      </c>
      <c r="BE395" s="233">
        <f>IF(N395="základní",J395,0)</f>
        <v>0</v>
      </c>
      <c r="BF395" s="233">
        <f>IF(N395="snížená",J395,0)</f>
        <v>0</v>
      </c>
      <c r="BG395" s="233">
        <f>IF(N395="zákl. přenesená",J395,0)</f>
        <v>0</v>
      </c>
      <c r="BH395" s="233">
        <f>IF(N395="sníž. přenesená",J395,0)</f>
        <v>0</v>
      </c>
      <c r="BI395" s="233">
        <f>IF(N395="nulová",J395,0)</f>
        <v>0</v>
      </c>
      <c r="BJ395" s="19" t="s">
        <v>85</v>
      </c>
      <c r="BK395" s="233">
        <f>ROUND(I395*H395,2)</f>
        <v>0</v>
      </c>
      <c r="BL395" s="19" t="s">
        <v>253</v>
      </c>
      <c r="BM395" s="232" t="s">
        <v>2611</v>
      </c>
    </row>
    <row r="396" s="2" customFormat="1">
      <c r="A396" s="40"/>
      <c r="B396" s="41"/>
      <c r="C396" s="42"/>
      <c r="D396" s="234" t="s">
        <v>255</v>
      </c>
      <c r="E396" s="42"/>
      <c r="F396" s="235" t="s">
        <v>2429</v>
      </c>
      <c r="G396" s="42"/>
      <c r="H396" s="42"/>
      <c r="I396" s="236"/>
      <c r="J396" s="42"/>
      <c r="K396" s="42"/>
      <c r="L396" s="46"/>
      <c r="M396" s="237"/>
      <c r="N396" s="238"/>
      <c r="O396" s="93"/>
      <c r="P396" s="93"/>
      <c r="Q396" s="93"/>
      <c r="R396" s="93"/>
      <c r="S396" s="93"/>
      <c r="T396" s="94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255</v>
      </c>
      <c r="AU396" s="19" t="s">
        <v>87</v>
      </c>
    </row>
    <row r="397" s="12" customFormat="1" ht="25.92" customHeight="1">
      <c r="A397" s="12"/>
      <c r="B397" s="205"/>
      <c r="C397" s="206"/>
      <c r="D397" s="207" t="s">
        <v>76</v>
      </c>
      <c r="E397" s="208" t="s">
        <v>600</v>
      </c>
      <c r="F397" s="208" t="s">
        <v>601</v>
      </c>
      <c r="G397" s="206"/>
      <c r="H397" s="206"/>
      <c r="I397" s="209"/>
      <c r="J397" s="210">
        <f>BK397</f>
        <v>0</v>
      </c>
      <c r="K397" s="206"/>
      <c r="L397" s="211"/>
      <c r="M397" s="212"/>
      <c r="N397" s="213"/>
      <c r="O397" s="213"/>
      <c r="P397" s="214">
        <f>SUM(P398:P456)</f>
        <v>0</v>
      </c>
      <c r="Q397" s="213"/>
      <c r="R397" s="214">
        <f>SUM(R398:R456)</f>
        <v>0</v>
      </c>
      <c r="S397" s="213"/>
      <c r="T397" s="215">
        <f>SUM(T398:T456)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16" t="s">
        <v>253</v>
      </c>
      <c r="AT397" s="217" t="s">
        <v>76</v>
      </c>
      <c r="AU397" s="217" t="s">
        <v>77</v>
      </c>
      <c r="AY397" s="216" t="s">
        <v>245</v>
      </c>
      <c r="BK397" s="218">
        <f>SUM(BK398:BK456)</f>
        <v>0</v>
      </c>
    </row>
    <row r="398" s="2" customFormat="1" ht="16.5" customHeight="1">
      <c r="A398" s="40"/>
      <c r="B398" s="41"/>
      <c r="C398" s="221" t="s">
        <v>675</v>
      </c>
      <c r="D398" s="221" t="s">
        <v>248</v>
      </c>
      <c r="E398" s="222" t="s">
        <v>2612</v>
      </c>
      <c r="F398" s="223" t="s">
        <v>2613</v>
      </c>
      <c r="G398" s="224" t="s">
        <v>329</v>
      </c>
      <c r="H398" s="225">
        <v>1</v>
      </c>
      <c r="I398" s="226"/>
      <c r="J398" s="227">
        <f>ROUND(I398*H398,2)</f>
        <v>0</v>
      </c>
      <c r="K398" s="223" t="s">
        <v>1</v>
      </c>
      <c r="L398" s="46"/>
      <c r="M398" s="228" t="s">
        <v>1</v>
      </c>
      <c r="N398" s="229" t="s">
        <v>42</v>
      </c>
      <c r="O398" s="93"/>
      <c r="P398" s="230">
        <f>O398*H398</f>
        <v>0</v>
      </c>
      <c r="Q398" s="230">
        <v>0</v>
      </c>
      <c r="R398" s="230">
        <f>Q398*H398</f>
        <v>0</v>
      </c>
      <c r="S398" s="230">
        <v>0</v>
      </c>
      <c r="T398" s="231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32" t="s">
        <v>594</v>
      </c>
      <c r="AT398" s="232" t="s">
        <v>248</v>
      </c>
      <c r="AU398" s="232" t="s">
        <v>85</v>
      </c>
      <c r="AY398" s="19" t="s">
        <v>245</v>
      </c>
      <c r="BE398" s="233">
        <f>IF(N398="základní",J398,0)</f>
        <v>0</v>
      </c>
      <c r="BF398" s="233">
        <f>IF(N398="snížená",J398,0)</f>
        <v>0</v>
      </c>
      <c r="BG398" s="233">
        <f>IF(N398="zákl. přenesená",J398,0)</f>
        <v>0</v>
      </c>
      <c r="BH398" s="233">
        <f>IF(N398="sníž. přenesená",J398,0)</f>
        <v>0</v>
      </c>
      <c r="BI398" s="233">
        <f>IF(N398="nulová",J398,0)</f>
        <v>0</v>
      </c>
      <c r="BJ398" s="19" t="s">
        <v>85</v>
      </c>
      <c r="BK398" s="233">
        <f>ROUND(I398*H398,2)</f>
        <v>0</v>
      </c>
      <c r="BL398" s="19" t="s">
        <v>594</v>
      </c>
      <c r="BM398" s="232" t="s">
        <v>2614</v>
      </c>
    </row>
    <row r="399" s="2" customFormat="1">
      <c r="A399" s="40"/>
      <c r="B399" s="41"/>
      <c r="C399" s="42"/>
      <c r="D399" s="234" t="s">
        <v>255</v>
      </c>
      <c r="E399" s="42"/>
      <c r="F399" s="235" t="s">
        <v>2615</v>
      </c>
      <c r="G399" s="42"/>
      <c r="H399" s="42"/>
      <c r="I399" s="236"/>
      <c r="J399" s="42"/>
      <c r="K399" s="42"/>
      <c r="L399" s="46"/>
      <c r="M399" s="237"/>
      <c r="N399" s="238"/>
      <c r="O399" s="93"/>
      <c r="P399" s="93"/>
      <c r="Q399" s="93"/>
      <c r="R399" s="93"/>
      <c r="S399" s="93"/>
      <c r="T399" s="94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255</v>
      </c>
      <c r="AU399" s="19" t="s">
        <v>85</v>
      </c>
    </row>
    <row r="400" s="2" customFormat="1" ht="16.5" customHeight="1">
      <c r="A400" s="40"/>
      <c r="B400" s="41"/>
      <c r="C400" s="221" t="s">
        <v>690</v>
      </c>
      <c r="D400" s="221" t="s">
        <v>248</v>
      </c>
      <c r="E400" s="222" t="s">
        <v>2616</v>
      </c>
      <c r="F400" s="223" t="s">
        <v>2617</v>
      </c>
      <c r="G400" s="224" t="s">
        <v>329</v>
      </c>
      <c r="H400" s="225">
        <v>1</v>
      </c>
      <c r="I400" s="226"/>
      <c r="J400" s="227">
        <f>ROUND(I400*H400,2)</f>
        <v>0</v>
      </c>
      <c r="K400" s="223" t="s">
        <v>1</v>
      </c>
      <c r="L400" s="46"/>
      <c r="M400" s="228" t="s">
        <v>1</v>
      </c>
      <c r="N400" s="229" t="s">
        <v>42</v>
      </c>
      <c r="O400" s="93"/>
      <c r="P400" s="230">
        <f>O400*H400</f>
        <v>0</v>
      </c>
      <c r="Q400" s="230">
        <v>0</v>
      </c>
      <c r="R400" s="230">
        <f>Q400*H400</f>
        <v>0</v>
      </c>
      <c r="S400" s="230">
        <v>0</v>
      </c>
      <c r="T400" s="231">
        <f>S400*H400</f>
        <v>0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232" t="s">
        <v>594</v>
      </c>
      <c r="AT400" s="232" t="s">
        <v>248</v>
      </c>
      <c r="AU400" s="232" t="s">
        <v>85</v>
      </c>
      <c r="AY400" s="19" t="s">
        <v>245</v>
      </c>
      <c r="BE400" s="233">
        <f>IF(N400="základní",J400,0)</f>
        <v>0</v>
      </c>
      <c r="BF400" s="233">
        <f>IF(N400="snížená",J400,0)</f>
        <v>0</v>
      </c>
      <c r="BG400" s="233">
        <f>IF(N400="zákl. přenesená",J400,0)</f>
        <v>0</v>
      </c>
      <c r="BH400" s="233">
        <f>IF(N400="sníž. přenesená",J400,0)</f>
        <v>0</v>
      </c>
      <c r="BI400" s="233">
        <f>IF(N400="nulová",J400,0)</f>
        <v>0</v>
      </c>
      <c r="BJ400" s="19" t="s">
        <v>85</v>
      </c>
      <c r="BK400" s="233">
        <f>ROUND(I400*H400,2)</f>
        <v>0</v>
      </c>
      <c r="BL400" s="19" t="s">
        <v>594</v>
      </c>
      <c r="BM400" s="232" t="s">
        <v>2618</v>
      </c>
    </row>
    <row r="401" s="2" customFormat="1">
      <c r="A401" s="40"/>
      <c r="B401" s="41"/>
      <c r="C401" s="42"/>
      <c r="D401" s="234" t="s">
        <v>255</v>
      </c>
      <c r="E401" s="42"/>
      <c r="F401" s="235" t="s">
        <v>2617</v>
      </c>
      <c r="G401" s="42"/>
      <c r="H401" s="42"/>
      <c r="I401" s="236"/>
      <c r="J401" s="42"/>
      <c r="K401" s="42"/>
      <c r="L401" s="46"/>
      <c r="M401" s="237"/>
      <c r="N401" s="238"/>
      <c r="O401" s="93"/>
      <c r="P401" s="93"/>
      <c r="Q401" s="93"/>
      <c r="R401" s="93"/>
      <c r="S401" s="93"/>
      <c r="T401" s="94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255</v>
      </c>
      <c r="AU401" s="19" t="s">
        <v>85</v>
      </c>
    </row>
    <row r="402" s="2" customFormat="1" ht="16.5" customHeight="1">
      <c r="A402" s="40"/>
      <c r="B402" s="41"/>
      <c r="C402" s="221" t="s">
        <v>700</v>
      </c>
      <c r="D402" s="221" t="s">
        <v>248</v>
      </c>
      <c r="E402" s="222" t="s">
        <v>2619</v>
      </c>
      <c r="F402" s="223" t="s">
        <v>2620</v>
      </c>
      <c r="G402" s="224" t="s">
        <v>329</v>
      </c>
      <c r="H402" s="225">
        <v>1</v>
      </c>
      <c r="I402" s="226"/>
      <c r="J402" s="227">
        <f>ROUND(I402*H402,2)</f>
        <v>0</v>
      </c>
      <c r="K402" s="223" t="s">
        <v>252</v>
      </c>
      <c r="L402" s="46"/>
      <c r="M402" s="228" t="s">
        <v>1</v>
      </c>
      <c r="N402" s="229" t="s">
        <v>42</v>
      </c>
      <c r="O402" s="93"/>
      <c r="P402" s="230">
        <f>O402*H402</f>
        <v>0</v>
      </c>
      <c r="Q402" s="230">
        <v>0</v>
      </c>
      <c r="R402" s="230">
        <f>Q402*H402</f>
        <v>0</v>
      </c>
      <c r="S402" s="230">
        <v>0</v>
      </c>
      <c r="T402" s="231">
        <f>S402*H402</f>
        <v>0</v>
      </c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R402" s="232" t="s">
        <v>594</v>
      </c>
      <c r="AT402" s="232" t="s">
        <v>248</v>
      </c>
      <c r="AU402" s="232" t="s">
        <v>85</v>
      </c>
      <c r="AY402" s="19" t="s">
        <v>245</v>
      </c>
      <c r="BE402" s="233">
        <f>IF(N402="základní",J402,0)</f>
        <v>0</v>
      </c>
      <c r="BF402" s="233">
        <f>IF(N402="snížená",J402,0)</f>
        <v>0</v>
      </c>
      <c r="BG402" s="233">
        <f>IF(N402="zákl. přenesená",J402,0)</f>
        <v>0</v>
      </c>
      <c r="BH402" s="233">
        <f>IF(N402="sníž. přenesená",J402,0)</f>
        <v>0</v>
      </c>
      <c r="BI402" s="233">
        <f>IF(N402="nulová",J402,0)</f>
        <v>0</v>
      </c>
      <c r="BJ402" s="19" t="s">
        <v>85</v>
      </c>
      <c r="BK402" s="233">
        <f>ROUND(I402*H402,2)</f>
        <v>0</v>
      </c>
      <c r="BL402" s="19" t="s">
        <v>594</v>
      </c>
      <c r="BM402" s="232" t="s">
        <v>2621</v>
      </c>
    </row>
    <row r="403" s="2" customFormat="1">
      <c r="A403" s="40"/>
      <c r="B403" s="41"/>
      <c r="C403" s="42"/>
      <c r="D403" s="234" t="s">
        <v>255</v>
      </c>
      <c r="E403" s="42"/>
      <c r="F403" s="235" t="s">
        <v>2622</v>
      </c>
      <c r="G403" s="42"/>
      <c r="H403" s="42"/>
      <c r="I403" s="236"/>
      <c r="J403" s="42"/>
      <c r="K403" s="42"/>
      <c r="L403" s="46"/>
      <c r="M403" s="237"/>
      <c r="N403" s="238"/>
      <c r="O403" s="93"/>
      <c r="P403" s="93"/>
      <c r="Q403" s="93"/>
      <c r="R403" s="93"/>
      <c r="S403" s="93"/>
      <c r="T403" s="94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9" t="s">
        <v>255</v>
      </c>
      <c r="AU403" s="19" t="s">
        <v>85</v>
      </c>
    </row>
    <row r="404" s="2" customFormat="1" ht="16.5" customHeight="1">
      <c r="A404" s="40"/>
      <c r="B404" s="41"/>
      <c r="C404" s="221" t="s">
        <v>706</v>
      </c>
      <c r="D404" s="221" t="s">
        <v>248</v>
      </c>
      <c r="E404" s="222" t="s">
        <v>2623</v>
      </c>
      <c r="F404" s="223" t="s">
        <v>2624</v>
      </c>
      <c r="G404" s="224" t="s">
        <v>329</v>
      </c>
      <c r="H404" s="225">
        <v>1</v>
      </c>
      <c r="I404" s="226"/>
      <c r="J404" s="227">
        <f>ROUND(I404*H404,2)</f>
        <v>0</v>
      </c>
      <c r="K404" s="223" t="s">
        <v>1</v>
      </c>
      <c r="L404" s="46"/>
      <c r="M404" s="228" t="s">
        <v>1</v>
      </c>
      <c r="N404" s="229" t="s">
        <v>42</v>
      </c>
      <c r="O404" s="93"/>
      <c r="P404" s="230">
        <f>O404*H404</f>
        <v>0</v>
      </c>
      <c r="Q404" s="230">
        <v>0</v>
      </c>
      <c r="R404" s="230">
        <f>Q404*H404</f>
        <v>0</v>
      </c>
      <c r="S404" s="230">
        <v>0</v>
      </c>
      <c r="T404" s="231">
        <f>S404*H404</f>
        <v>0</v>
      </c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R404" s="232" t="s">
        <v>594</v>
      </c>
      <c r="AT404" s="232" t="s">
        <v>248</v>
      </c>
      <c r="AU404" s="232" t="s">
        <v>85</v>
      </c>
      <c r="AY404" s="19" t="s">
        <v>245</v>
      </c>
      <c r="BE404" s="233">
        <f>IF(N404="základní",J404,0)</f>
        <v>0</v>
      </c>
      <c r="BF404" s="233">
        <f>IF(N404="snížená",J404,0)</f>
        <v>0</v>
      </c>
      <c r="BG404" s="233">
        <f>IF(N404="zákl. přenesená",J404,0)</f>
        <v>0</v>
      </c>
      <c r="BH404" s="233">
        <f>IF(N404="sníž. přenesená",J404,0)</f>
        <v>0</v>
      </c>
      <c r="BI404" s="233">
        <f>IF(N404="nulová",J404,0)</f>
        <v>0</v>
      </c>
      <c r="BJ404" s="19" t="s">
        <v>85</v>
      </c>
      <c r="BK404" s="233">
        <f>ROUND(I404*H404,2)</f>
        <v>0</v>
      </c>
      <c r="BL404" s="19" t="s">
        <v>594</v>
      </c>
      <c r="BM404" s="232" t="s">
        <v>2625</v>
      </c>
    </row>
    <row r="405" s="2" customFormat="1">
      <c r="A405" s="40"/>
      <c r="B405" s="41"/>
      <c r="C405" s="42"/>
      <c r="D405" s="234" t="s">
        <v>255</v>
      </c>
      <c r="E405" s="42"/>
      <c r="F405" s="235" t="s">
        <v>2626</v>
      </c>
      <c r="G405" s="42"/>
      <c r="H405" s="42"/>
      <c r="I405" s="236"/>
      <c r="J405" s="42"/>
      <c r="K405" s="42"/>
      <c r="L405" s="46"/>
      <c r="M405" s="237"/>
      <c r="N405" s="238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255</v>
      </c>
      <c r="AU405" s="19" t="s">
        <v>85</v>
      </c>
    </row>
    <row r="406" s="2" customFormat="1" ht="24.15" customHeight="1">
      <c r="A406" s="40"/>
      <c r="B406" s="41"/>
      <c r="C406" s="221" t="s">
        <v>712</v>
      </c>
      <c r="D406" s="221" t="s">
        <v>248</v>
      </c>
      <c r="E406" s="222" t="s">
        <v>659</v>
      </c>
      <c r="F406" s="223" t="s">
        <v>660</v>
      </c>
      <c r="G406" s="224" t="s">
        <v>545</v>
      </c>
      <c r="H406" s="225">
        <v>5949.2700000000004</v>
      </c>
      <c r="I406" s="226"/>
      <c r="J406" s="227">
        <f>ROUND(I406*H406,2)</f>
        <v>0</v>
      </c>
      <c r="K406" s="223" t="s">
        <v>252</v>
      </c>
      <c r="L406" s="46"/>
      <c r="M406" s="228" t="s">
        <v>1</v>
      </c>
      <c r="N406" s="229" t="s">
        <v>42</v>
      </c>
      <c r="O406" s="93"/>
      <c r="P406" s="230">
        <f>O406*H406</f>
        <v>0</v>
      </c>
      <c r="Q406" s="230">
        <v>0</v>
      </c>
      <c r="R406" s="230">
        <f>Q406*H406</f>
        <v>0</v>
      </c>
      <c r="S406" s="230">
        <v>0</v>
      </c>
      <c r="T406" s="231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32" t="s">
        <v>594</v>
      </c>
      <c r="AT406" s="232" t="s">
        <v>248</v>
      </c>
      <c r="AU406" s="232" t="s">
        <v>85</v>
      </c>
      <c r="AY406" s="19" t="s">
        <v>245</v>
      </c>
      <c r="BE406" s="233">
        <f>IF(N406="základní",J406,0)</f>
        <v>0</v>
      </c>
      <c r="BF406" s="233">
        <f>IF(N406="snížená",J406,0)</f>
        <v>0</v>
      </c>
      <c r="BG406" s="233">
        <f>IF(N406="zákl. přenesená",J406,0)</f>
        <v>0</v>
      </c>
      <c r="BH406" s="233">
        <f>IF(N406="sníž. přenesená",J406,0)</f>
        <v>0</v>
      </c>
      <c r="BI406" s="233">
        <f>IF(N406="nulová",J406,0)</f>
        <v>0</v>
      </c>
      <c r="BJ406" s="19" t="s">
        <v>85</v>
      </c>
      <c r="BK406" s="233">
        <f>ROUND(I406*H406,2)</f>
        <v>0</v>
      </c>
      <c r="BL406" s="19" t="s">
        <v>594</v>
      </c>
      <c r="BM406" s="232" t="s">
        <v>2627</v>
      </c>
    </row>
    <row r="407" s="2" customFormat="1">
      <c r="A407" s="40"/>
      <c r="B407" s="41"/>
      <c r="C407" s="42"/>
      <c r="D407" s="234" t="s">
        <v>255</v>
      </c>
      <c r="E407" s="42"/>
      <c r="F407" s="235" t="s">
        <v>662</v>
      </c>
      <c r="G407" s="42"/>
      <c r="H407" s="42"/>
      <c r="I407" s="236"/>
      <c r="J407" s="42"/>
      <c r="K407" s="42"/>
      <c r="L407" s="46"/>
      <c r="M407" s="237"/>
      <c r="N407" s="238"/>
      <c r="O407" s="93"/>
      <c r="P407" s="93"/>
      <c r="Q407" s="93"/>
      <c r="R407" s="93"/>
      <c r="S407" s="93"/>
      <c r="T407" s="94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255</v>
      </c>
      <c r="AU407" s="19" t="s">
        <v>85</v>
      </c>
    </row>
    <row r="408" s="13" customFormat="1">
      <c r="A408" s="13"/>
      <c r="B408" s="239"/>
      <c r="C408" s="240"/>
      <c r="D408" s="234" t="s">
        <v>257</v>
      </c>
      <c r="E408" s="241" t="s">
        <v>1</v>
      </c>
      <c r="F408" s="242" t="s">
        <v>1389</v>
      </c>
      <c r="G408" s="240"/>
      <c r="H408" s="241" t="s">
        <v>1</v>
      </c>
      <c r="I408" s="243"/>
      <c r="J408" s="240"/>
      <c r="K408" s="240"/>
      <c r="L408" s="244"/>
      <c r="M408" s="245"/>
      <c r="N408" s="246"/>
      <c r="O408" s="246"/>
      <c r="P408" s="246"/>
      <c r="Q408" s="246"/>
      <c r="R408" s="246"/>
      <c r="S408" s="246"/>
      <c r="T408" s="247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8" t="s">
        <v>257</v>
      </c>
      <c r="AU408" s="248" t="s">
        <v>85</v>
      </c>
      <c r="AV408" s="13" t="s">
        <v>85</v>
      </c>
      <c r="AW408" s="13" t="s">
        <v>34</v>
      </c>
      <c r="AX408" s="13" t="s">
        <v>77</v>
      </c>
      <c r="AY408" s="248" t="s">
        <v>245</v>
      </c>
    </row>
    <row r="409" s="14" customFormat="1">
      <c r="A409" s="14"/>
      <c r="B409" s="249"/>
      <c r="C409" s="250"/>
      <c r="D409" s="234" t="s">
        <v>257</v>
      </c>
      <c r="E409" s="251" t="s">
        <v>1</v>
      </c>
      <c r="F409" s="252" t="s">
        <v>2432</v>
      </c>
      <c r="G409" s="250"/>
      <c r="H409" s="253">
        <v>417.89999999999998</v>
      </c>
      <c r="I409" s="254"/>
      <c r="J409" s="250"/>
      <c r="K409" s="250"/>
      <c r="L409" s="255"/>
      <c r="M409" s="256"/>
      <c r="N409" s="257"/>
      <c r="O409" s="257"/>
      <c r="P409" s="257"/>
      <c r="Q409" s="257"/>
      <c r="R409" s="257"/>
      <c r="S409" s="257"/>
      <c r="T409" s="25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9" t="s">
        <v>257</v>
      </c>
      <c r="AU409" s="259" t="s">
        <v>85</v>
      </c>
      <c r="AV409" s="14" t="s">
        <v>87</v>
      </c>
      <c r="AW409" s="14" t="s">
        <v>34</v>
      </c>
      <c r="AX409" s="14" t="s">
        <v>77</v>
      </c>
      <c r="AY409" s="259" t="s">
        <v>245</v>
      </c>
    </row>
    <row r="410" s="13" customFormat="1">
      <c r="A410" s="13"/>
      <c r="B410" s="239"/>
      <c r="C410" s="240"/>
      <c r="D410" s="234" t="s">
        <v>257</v>
      </c>
      <c r="E410" s="241" t="s">
        <v>1</v>
      </c>
      <c r="F410" s="242" t="s">
        <v>1387</v>
      </c>
      <c r="G410" s="240"/>
      <c r="H410" s="241" t="s">
        <v>1</v>
      </c>
      <c r="I410" s="243"/>
      <c r="J410" s="240"/>
      <c r="K410" s="240"/>
      <c r="L410" s="244"/>
      <c r="M410" s="245"/>
      <c r="N410" s="246"/>
      <c r="O410" s="246"/>
      <c r="P410" s="246"/>
      <c r="Q410" s="246"/>
      <c r="R410" s="246"/>
      <c r="S410" s="246"/>
      <c r="T410" s="247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8" t="s">
        <v>257</v>
      </c>
      <c r="AU410" s="248" t="s">
        <v>85</v>
      </c>
      <c r="AV410" s="13" t="s">
        <v>85</v>
      </c>
      <c r="AW410" s="13" t="s">
        <v>34</v>
      </c>
      <c r="AX410" s="13" t="s">
        <v>77</v>
      </c>
      <c r="AY410" s="248" t="s">
        <v>245</v>
      </c>
    </row>
    <row r="411" s="14" customFormat="1">
      <c r="A411" s="14"/>
      <c r="B411" s="249"/>
      <c r="C411" s="250"/>
      <c r="D411" s="234" t="s">
        <v>257</v>
      </c>
      <c r="E411" s="251" t="s">
        <v>1</v>
      </c>
      <c r="F411" s="252" t="s">
        <v>2433</v>
      </c>
      <c r="G411" s="250"/>
      <c r="H411" s="253">
        <v>677.62400000000002</v>
      </c>
      <c r="I411" s="254"/>
      <c r="J411" s="250"/>
      <c r="K411" s="250"/>
      <c r="L411" s="255"/>
      <c r="M411" s="256"/>
      <c r="N411" s="257"/>
      <c r="O411" s="257"/>
      <c r="P411" s="257"/>
      <c r="Q411" s="257"/>
      <c r="R411" s="257"/>
      <c r="S411" s="257"/>
      <c r="T411" s="258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9" t="s">
        <v>257</v>
      </c>
      <c r="AU411" s="259" t="s">
        <v>85</v>
      </c>
      <c r="AV411" s="14" t="s">
        <v>87</v>
      </c>
      <c r="AW411" s="14" t="s">
        <v>34</v>
      </c>
      <c r="AX411" s="14" t="s">
        <v>77</v>
      </c>
      <c r="AY411" s="259" t="s">
        <v>245</v>
      </c>
    </row>
    <row r="412" s="13" customFormat="1">
      <c r="A412" s="13"/>
      <c r="B412" s="239"/>
      <c r="C412" s="240"/>
      <c r="D412" s="234" t="s">
        <v>257</v>
      </c>
      <c r="E412" s="241" t="s">
        <v>1</v>
      </c>
      <c r="F412" s="242" t="s">
        <v>2109</v>
      </c>
      <c r="G412" s="240"/>
      <c r="H412" s="241" t="s">
        <v>1</v>
      </c>
      <c r="I412" s="243"/>
      <c r="J412" s="240"/>
      <c r="K412" s="240"/>
      <c r="L412" s="244"/>
      <c r="M412" s="245"/>
      <c r="N412" s="246"/>
      <c r="O412" s="246"/>
      <c r="P412" s="246"/>
      <c r="Q412" s="246"/>
      <c r="R412" s="246"/>
      <c r="S412" s="246"/>
      <c r="T412" s="247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8" t="s">
        <v>257</v>
      </c>
      <c r="AU412" s="248" t="s">
        <v>85</v>
      </c>
      <c r="AV412" s="13" t="s">
        <v>85</v>
      </c>
      <c r="AW412" s="13" t="s">
        <v>34</v>
      </c>
      <c r="AX412" s="13" t="s">
        <v>77</v>
      </c>
      <c r="AY412" s="248" t="s">
        <v>245</v>
      </c>
    </row>
    <row r="413" s="14" customFormat="1">
      <c r="A413" s="14"/>
      <c r="B413" s="249"/>
      <c r="C413" s="250"/>
      <c r="D413" s="234" t="s">
        <v>257</v>
      </c>
      <c r="E413" s="251" t="s">
        <v>1</v>
      </c>
      <c r="F413" s="252" t="s">
        <v>1010</v>
      </c>
      <c r="G413" s="250"/>
      <c r="H413" s="253">
        <v>4853.7460000000001</v>
      </c>
      <c r="I413" s="254"/>
      <c r="J413" s="250"/>
      <c r="K413" s="250"/>
      <c r="L413" s="255"/>
      <c r="M413" s="256"/>
      <c r="N413" s="257"/>
      <c r="O413" s="257"/>
      <c r="P413" s="257"/>
      <c r="Q413" s="257"/>
      <c r="R413" s="257"/>
      <c r="S413" s="257"/>
      <c r="T413" s="25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9" t="s">
        <v>257</v>
      </c>
      <c r="AU413" s="259" t="s">
        <v>85</v>
      </c>
      <c r="AV413" s="14" t="s">
        <v>87</v>
      </c>
      <c r="AW413" s="14" t="s">
        <v>34</v>
      </c>
      <c r="AX413" s="14" t="s">
        <v>77</v>
      </c>
      <c r="AY413" s="259" t="s">
        <v>245</v>
      </c>
    </row>
    <row r="414" s="15" customFormat="1">
      <c r="A414" s="15"/>
      <c r="B414" s="260"/>
      <c r="C414" s="261"/>
      <c r="D414" s="234" t="s">
        <v>257</v>
      </c>
      <c r="E414" s="262" t="s">
        <v>1</v>
      </c>
      <c r="F414" s="263" t="s">
        <v>266</v>
      </c>
      <c r="G414" s="261"/>
      <c r="H414" s="264">
        <v>5949.2700000000004</v>
      </c>
      <c r="I414" s="265"/>
      <c r="J414" s="261"/>
      <c r="K414" s="261"/>
      <c r="L414" s="266"/>
      <c r="M414" s="267"/>
      <c r="N414" s="268"/>
      <c r="O414" s="268"/>
      <c r="P414" s="268"/>
      <c r="Q414" s="268"/>
      <c r="R414" s="268"/>
      <c r="S414" s="268"/>
      <c r="T414" s="269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70" t="s">
        <v>257</v>
      </c>
      <c r="AU414" s="270" t="s">
        <v>85</v>
      </c>
      <c r="AV414" s="15" t="s">
        <v>253</v>
      </c>
      <c r="AW414" s="15" t="s">
        <v>34</v>
      </c>
      <c r="AX414" s="15" t="s">
        <v>85</v>
      </c>
      <c r="AY414" s="270" t="s">
        <v>245</v>
      </c>
    </row>
    <row r="415" s="2" customFormat="1" ht="24.15" customHeight="1">
      <c r="A415" s="40"/>
      <c r="B415" s="41"/>
      <c r="C415" s="221" t="s">
        <v>717</v>
      </c>
      <c r="D415" s="221" t="s">
        <v>248</v>
      </c>
      <c r="E415" s="222" t="s">
        <v>667</v>
      </c>
      <c r="F415" s="223" t="s">
        <v>668</v>
      </c>
      <c r="G415" s="224" t="s">
        <v>545</v>
      </c>
      <c r="H415" s="225">
        <v>22182.108</v>
      </c>
      <c r="I415" s="226"/>
      <c r="J415" s="227">
        <f>ROUND(I415*H415,2)</f>
        <v>0</v>
      </c>
      <c r="K415" s="223" t="s">
        <v>252</v>
      </c>
      <c r="L415" s="46"/>
      <c r="M415" s="228" t="s">
        <v>1</v>
      </c>
      <c r="N415" s="229" t="s">
        <v>42</v>
      </c>
      <c r="O415" s="93"/>
      <c r="P415" s="230">
        <f>O415*H415</f>
        <v>0</v>
      </c>
      <c r="Q415" s="230">
        <v>0</v>
      </c>
      <c r="R415" s="230">
        <f>Q415*H415</f>
        <v>0</v>
      </c>
      <c r="S415" s="230">
        <v>0</v>
      </c>
      <c r="T415" s="231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32" t="s">
        <v>594</v>
      </c>
      <c r="AT415" s="232" t="s">
        <v>248</v>
      </c>
      <c r="AU415" s="232" t="s">
        <v>85</v>
      </c>
      <c r="AY415" s="19" t="s">
        <v>245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9" t="s">
        <v>85</v>
      </c>
      <c r="BK415" s="233">
        <f>ROUND(I415*H415,2)</f>
        <v>0</v>
      </c>
      <c r="BL415" s="19" t="s">
        <v>594</v>
      </c>
      <c r="BM415" s="232" t="s">
        <v>2628</v>
      </c>
    </row>
    <row r="416" s="2" customFormat="1">
      <c r="A416" s="40"/>
      <c r="B416" s="41"/>
      <c r="C416" s="42"/>
      <c r="D416" s="234" t="s">
        <v>255</v>
      </c>
      <c r="E416" s="42"/>
      <c r="F416" s="235" t="s">
        <v>670</v>
      </c>
      <c r="G416" s="42"/>
      <c r="H416" s="42"/>
      <c r="I416" s="236"/>
      <c r="J416" s="42"/>
      <c r="K416" s="42"/>
      <c r="L416" s="46"/>
      <c r="M416" s="237"/>
      <c r="N416" s="238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255</v>
      </c>
      <c r="AU416" s="19" t="s">
        <v>85</v>
      </c>
    </row>
    <row r="417" s="13" customFormat="1">
      <c r="A417" s="13"/>
      <c r="B417" s="239"/>
      <c r="C417" s="240"/>
      <c r="D417" s="234" t="s">
        <v>257</v>
      </c>
      <c r="E417" s="241" t="s">
        <v>1</v>
      </c>
      <c r="F417" s="242" t="s">
        <v>1394</v>
      </c>
      <c r="G417" s="240"/>
      <c r="H417" s="241" t="s">
        <v>1</v>
      </c>
      <c r="I417" s="243"/>
      <c r="J417" s="240"/>
      <c r="K417" s="240"/>
      <c r="L417" s="244"/>
      <c r="M417" s="245"/>
      <c r="N417" s="246"/>
      <c r="O417" s="246"/>
      <c r="P417" s="246"/>
      <c r="Q417" s="246"/>
      <c r="R417" s="246"/>
      <c r="S417" s="246"/>
      <c r="T417" s="247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8" t="s">
        <v>257</v>
      </c>
      <c r="AU417" s="248" t="s">
        <v>85</v>
      </c>
      <c r="AV417" s="13" t="s">
        <v>85</v>
      </c>
      <c r="AW417" s="13" t="s">
        <v>34</v>
      </c>
      <c r="AX417" s="13" t="s">
        <v>77</v>
      </c>
      <c r="AY417" s="248" t="s">
        <v>245</v>
      </c>
    </row>
    <row r="418" s="14" customFormat="1">
      <c r="A418" s="14"/>
      <c r="B418" s="249"/>
      <c r="C418" s="250"/>
      <c r="D418" s="234" t="s">
        <v>257</v>
      </c>
      <c r="E418" s="251" t="s">
        <v>1</v>
      </c>
      <c r="F418" s="252" t="s">
        <v>2436</v>
      </c>
      <c r="G418" s="250"/>
      <c r="H418" s="253">
        <v>2089.5</v>
      </c>
      <c r="I418" s="254"/>
      <c r="J418" s="250"/>
      <c r="K418" s="250"/>
      <c r="L418" s="255"/>
      <c r="M418" s="256"/>
      <c r="N418" s="257"/>
      <c r="O418" s="257"/>
      <c r="P418" s="257"/>
      <c r="Q418" s="257"/>
      <c r="R418" s="257"/>
      <c r="S418" s="257"/>
      <c r="T418" s="25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9" t="s">
        <v>257</v>
      </c>
      <c r="AU418" s="259" t="s">
        <v>85</v>
      </c>
      <c r="AV418" s="14" t="s">
        <v>87</v>
      </c>
      <c r="AW418" s="14" t="s">
        <v>34</v>
      </c>
      <c r="AX418" s="14" t="s">
        <v>77</v>
      </c>
      <c r="AY418" s="259" t="s">
        <v>245</v>
      </c>
    </row>
    <row r="419" s="13" customFormat="1">
      <c r="A419" s="13"/>
      <c r="B419" s="239"/>
      <c r="C419" s="240"/>
      <c r="D419" s="234" t="s">
        <v>257</v>
      </c>
      <c r="E419" s="241" t="s">
        <v>1</v>
      </c>
      <c r="F419" s="242" t="s">
        <v>1392</v>
      </c>
      <c r="G419" s="240"/>
      <c r="H419" s="241" t="s">
        <v>1</v>
      </c>
      <c r="I419" s="243"/>
      <c r="J419" s="240"/>
      <c r="K419" s="240"/>
      <c r="L419" s="244"/>
      <c r="M419" s="245"/>
      <c r="N419" s="246"/>
      <c r="O419" s="246"/>
      <c r="P419" s="246"/>
      <c r="Q419" s="246"/>
      <c r="R419" s="246"/>
      <c r="S419" s="246"/>
      <c r="T419" s="247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8" t="s">
        <v>257</v>
      </c>
      <c r="AU419" s="248" t="s">
        <v>85</v>
      </c>
      <c r="AV419" s="13" t="s">
        <v>85</v>
      </c>
      <c r="AW419" s="13" t="s">
        <v>34</v>
      </c>
      <c r="AX419" s="13" t="s">
        <v>77</v>
      </c>
      <c r="AY419" s="248" t="s">
        <v>245</v>
      </c>
    </row>
    <row r="420" s="14" customFormat="1">
      <c r="A420" s="14"/>
      <c r="B420" s="249"/>
      <c r="C420" s="250"/>
      <c r="D420" s="234" t="s">
        <v>257</v>
      </c>
      <c r="E420" s="251" t="s">
        <v>1</v>
      </c>
      <c r="F420" s="252" t="s">
        <v>2437</v>
      </c>
      <c r="G420" s="250"/>
      <c r="H420" s="253">
        <v>677.62400000000002</v>
      </c>
      <c r="I420" s="254"/>
      <c r="J420" s="250"/>
      <c r="K420" s="250"/>
      <c r="L420" s="255"/>
      <c r="M420" s="256"/>
      <c r="N420" s="257"/>
      <c r="O420" s="257"/>
      <c r="P420" s="257"/>
      <c r="Q420" s="257"/>
      <c r="R420" s="257"/>
      <c r="S420" s="257"/>
      <c r="T420" s="258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9" t="s">
        <v>257</v>
      </c>
      <c r="AU420" s="259" t="s">
        <v>85</v>
      </c>
      <c r="AV420" s="14" t="s">
        <v>87</v>
      </c>
      <c r="AW420" s="14" t="s">
        <v>34</v>
      </c>
      <c r="AX420" s="14" t="s">
        <v>77</v>
      </c>
      <c r="AY420" s="259" t="s">
        <v>245</v>
      </c>
    </row>
    <row r="421" s="13" customFormat="1">
      <c r="A421" s="13"/>
      <c r="B421" s="239"/>
      <c r="C421" s="240"/>
      <c r="D421" s="234" t="s">
        <v>257</v>
      </c>
      <c r="E421" s="241" t="s">
        <v>1</v>
      </c>
      <c r="F421" s="242" t="s">
        <v>2438</v>
      </c>
      <c r="G421" s="240"/>
      <c r="H421" s="241" t="s">
        <v>1</v>
      </c>
      <c r="I421" s="243"/>
      <c r="J421" s="240"/>
      <c r="K421" s="240"/>
      <c r="L421" s="244"/>
      <c r="M421" s="245"/>
      <c r="N421" s="246"/>
      <c r="O421" s="246"/>
      <c r="P421" s="246"/>
      <c r="Q421" s="246"/>
      <c r="R421" s="246"/>
      <c r="S421" s="246"/>
      <c r="T421" s="247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8" t="s">
        <v>257</v>
      </c>
      <c r="AU421" s="248" t="s">
        <v>85</v>
      </c>
      <c r="AV421" s="13" t="s">
        <v>85</v>
      </c>
      <c r="AW421" s="13" t="s">
        <v>34</v>
      </c>
      <c r="AX421" s="13" t="s">
        <v>77</v>
      </c>
      <c r="AY421" s="248" t="s">
        <v>245</v>
      </c>
    </row>
    <row r="422" s="14" customFormat="1">
      <c r="A422" s="14"/>
      <c r="B422" s="249"/>
      <c r="C422" s="250"/>
      <c r="D422" s="234" t="s">
        <v>257</v>
      </c>
      <c r="E422" s="251" t="s">
        <v>1</v>
      </c>
      <c r="F422" s="252" t="s">
        <v>1976</v>
      </c>
      <c r="G422" s="250"/>
      <c r="H422" s="253">
        <v>19414.984</v>
      </c>
      <c r="I422" s="254"/>
      <c r="J422" s="250"/>
      <c r="K422" s="250"/>
      <c r="L422" s="255"/>
      <c r="M422" s="256"/>
      <c r="N422" s="257"/>
      <c r="O422" s="257"/>
      <c r="P422" s="257"/>
      <c r="Q422" s="257"/>
      <c r="R422" s="257"/>
      <c r="S422" s="257"/>
      <c r="T422" s="258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9" t="s">
        <v>257</v>
      </c>
      <c r="AU422" s="259" t="s">
        <v>85</v>
      </c>
      <c r="AV422" s="14" t="s">
        <v>87</v>
      </c>
      <c r="AW422" s="14" t="s">
        <v>34</v>
      </c>
      <c r="AX422" s="14" t="s">
        <v>77</v>
      </c>
      <c r="AY422" s="259" t="s">
        <v>245</v>
      </c>
    </row>
    <row r="423" s="15" customFormat="1">
      <c r="A423" s="15"/>
      <c r="B423" s="260"/>
      <c r="C423" s="261"/>
      <c r="D423" s="234" t="s">
        <v>257</v>
      </c>
      <c r="E423" s="262" t="s">
        <v>1</v>
      </c>
      <c r="F423" s="263" t="s">
        <v>266</v>
      </c>
      <c r="G423" s="261"/>
      <c r="H423" s="264">
        <v>22182.108</v>
      </c>
      <c r="I423" s="265"/>
      <c r="J423" s="261"/>
      <c r="K423" s="261"/>
      <c r="L423" s="266"/>
      <c r="M423" s="267"/>
      <c r="N423" s="268"/>
      <c r="O423" s="268"/>
      <c r="P423" s="268"/>
      <c r="Q423" s="268"/>
      <c r="R423" s="268"/>
      <c r="S423" s="268"/>
      <c r="T423" s="269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70" t="s">
        <v>257</v>
      </c>
      <c r="AU423" s="270" t="s">
        <v>85</v>
      </c>
      <c r="AV423" s="15" t="s">
        <v>253</v>
      </c>
      <c r="AW423" s="15" t="s">
        <v>34</v>
      </c>
      <c r="AX423" s="15" t="s">
        <v>85</v>
      </c>
      <c r="AY423" s="270" t="s">
        <v>245</v>
      </c>
    </row>
    <row r="424" s="2" customFormat="1" ht="24.15" customHeight="1">
      <c r="A424" s="40"/>
      <c r="B424" s="41"/>
      <c r="C424" s="221" t="s">
        <v>725</v>
      </c>
      <c r="D424" s="221" t="s">
        <v>248</v>
      </c>
      <c r="E424" s="222" t="s">
        <v>676</v>
      </c>
      <c r="F424" s="223" t="s">
        <v>677</v>
      </c>
      <c r="G424" s="224" t="s">
        <v>545</v>
      </c>
      <c r="H424" s="225">
        <v>518.42600000000004</v>
      </c>
      <c r="I424" s="226"/>
      <c r="J424" s="227">
        <f>ROUND(I424*H424,2)</f>
        <v>0</v>
      </c>
      <c r="K424" s="223" t="s">
        <v>252</v>
      </c>
      <c r="L424" s="46"/>
      <c r="M424" s="228" t="s">
        <v>1</v>
      </c>
      <c r="N424" s="229" t="s">
        <v>42</v>
      </c>
      <c r="O424" s="93"/>
      <c r="P424" s="230">
        <f>O424*H424</f>
        <v>0</v>
      </c>
      <c r="Q424" s="230">
        <v>0</v>
      </c>
      <c r="R424" s="230">
        <f>Q424*H424</f>
        <v>0</v>
      </c>
      <c r="S424" s="230">
        <v>0</v>
      </c>
      <c r="T424" s="231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32" t="s">
        <v>594</v>
      </c>
      <c r="AT424" s="232" t="s">
        <v>248</v>
      </c>
      <c r="AU424" s="232" t="s">
        <v>85</v>
      </c>
      <c r="AY424" s="19" t="s">
        <v>245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9" t="s">
        <v>85</v>
      </c>
      <c r="BK424" s="233">
        <f>ROUND(I424*H424,2)</f>
        <v>0</v>
      </c>
      <c r="BL424" s="19" t="s">
        <v>594</v>
      </c>
      <c r="BM424" s="232" t="s">
        <v>2629</v>
      </c>
    </row>
    <row r="425" s="2" customFormat="1">
      <c r="A425" s="40"/>
      <c r="B425" s="41"/>
      <c r="C425" s="42"/>
      <c r="D425" s="234" t="s">
        <v>255</v>
      </c>
      <c r="E425" s="42"/>
      <c r="F425" s="235" t="s">
        <v>679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255</v>
      </c>
      <c r="AU425" s="19" t="s">
        <v>85</v>
      </c>
    </row>
    <row r="426" s="13" customFormat="1">
      <c r="A426" s="13"/>
      <c r="B426" s="239"/>
      <c r="C426" s="240"/>
      <c r="D426" s="234" t="s">
        <v>257</v>
      </c>
      <c r="E426" s="241" t="s">
        <v>1</v>
      </c>
      <c r="F426" s="242" t="s">
        <v>2440</v>
      </c>
      <c r="G426" s="240"/>
      <c r="H426" s="241" t="s">
        <v>1</v>
      </c>
      <c r="I426" s="243"/>
      <c r="J426" s="240"/>
      <c r="K426" s="240"/>
      <c r="L426" s="244"/>
      <c r="M426" s="245"/>
      <c r="N426" s="246"/>
      <c r="O426" s="246"/>
      <c r="P426" s="246"/>
      <c r="Q426" s="246"/>
      <c r="R426" s="246"/>
      <c r="S426" s="246"/>
      <c r="T426" s="247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8" t="s">
        <v>257</v>
      </c>
      <c r="AU426" s="248" t="s">
        <v>85</v>
      </c>
      <c r="AV426" s="13" t="s">
        <v>85</v>
      </c>
      <c r="AW426" s="13" t="s">
        <v>34</v>
      </c>
      <c r="AX426" s="13" t="s">
        <v>77</v>
      </c>
      <c r="AY426" s="248" t="s">
        <v>245</v>
      </c>
    </row>
    <row r="427" s="14" customFormat="1">
      <c r="A427" s="14"/>
      <c r="B427" s="249"/>
      <c r="C427" s="250"/>
      <c r="D427" s="234" t="s">
        <v>257</v>
      </c>
      <c r="E427" s="251" t="s">
        <v>1</v>
      </c>
      <c r="F427" s="252" t="s">
        <v>2630</v>
      </c>
      <c r="G427" s="250"/>
      <c r="H427" s="253">
        <v>320.56200000000001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257</v>
      </c>
      <c r="AU427" s="259" t="s">
        <v>85</v>
      </c>
      <c r="AV427" s="14" t="s">
        <v>87</v>
      </c>
      <c r="AW427" s="14" t="s">
        <v>34</v>
      </c>
      <c r="AX427" s="14" t="s">
        <v>77</v>
      </c>
      <c r="AY427" s="259" t="s">
        <v>245</v>
      </c>
    </row>
    <row r="428" s="13" customFormat="1">
      <c r="A428" s="13"/>
      <c r="B428" s="239"/>
      <c r="C428" s="240"/>
      <c r="D428" s="234" t="s">
        <v>257</v>
      </c>
      <c r="E428" s="241" t="s">
        <v>1</v>
      </c>
      <c r="F428" s="242" t="s">
        <v>2442</v>
      </c>
      <c r="G428" s="240"/>
      <c r="H428" s="241" t="s">
        <v>1</v>
      </c>
      <c r="I428" s="243"/>
      <c r="J428" s="240"/>
      <c r="K428" s="240"/>
      <c r="L428" s="244"/>
      <c r="M428" s="245"/>
      <c r="N428" s="246"/>
      <c r="O428" s="246"/>
      <c r="P428" s="246"/>
      <c r="Q428" s="246"/>
      <c r="R428" s="246"/>
      <c r="S428" s="246"/>
      <c r="T428" s="247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8" t="s">
        <v>257</v>
      </c>
      <c r="AU428" s="248" t="s">
        <v>85</v>
      </c>
      <c r="AV428" s="13" t="s">
        <v>85</v>
      </c>
      <c r="AW428" s="13" t="s">
        <v>34</v>
      </c>
      <c r="AX428" s="13" t="s">
        <v>77</v>
      </c>
      <c r="AY428" s="248" t="s">
        <v>245</v>
      </c>
    </row>
    <row r="429" s="14" customFormat="1">
      <c r="A429" s="14"/>
      <c r="B429" s="249"/>
      <c r="C429" s="250"/>
      <c r="D429" s="234" t="s">
        <v>257</v>
      </c>
      <c r="E429" s="251" t="s">
        <v>1</v>
      </c>
      <c r="F429" s="252" t="s">
        <v>2443</v>
      </c>
      <c r="G429" s="250"/>
      <c r="H429" s="253">
        <v>174.41399999999999</v>
      </c>
      <c r="I429" s="254"/>
      <c r="J429" s="250"/>
      <c r="K429" s="250"/>
      <c r="L429" s="255"/>
      <c r="M429" s="256"/>
      <c r="N429" s="257"/>
      <c r="O429" s="257"/>
      <c r="P429" s="257"/>
      <c r="Q429" s="257"/>
      <c r="R429" s="257"/>
      <c r="S429" s="257"/>
      <c r="T429" s="25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9" t="s">
        <v>257</v>
      </c>
      <c r="AU429" s="259" t="s">
        <v>85</v>
      </c>
      <c r="AV429" s="14" t="s">
        <v>87</v>
      </c>
      <c r="AW429" s="14" t="s">
        <v>34</v>
      </c>
      <c r="AX429" s="14" t="s">
        <v>77</v>
      </c>
      <c r="AY429" s="259" t="s">
        <v>245</v>
      </c>
    </row>
    <row r="430" s="13" customFormat="1">
      <c r="A430" s="13"/>
      <c r="B430" s="239"/>
      <c r="C430" s="240"/>
      <c r="D430" s="234" t="s">
        <v>257</v>
      </c>
      <c r="E430" s="241" t="s">
        <v>1</v>
      </c>
      <c r="F430" s="242" t="s">
        <v>2444</v>
      </c>
      <c r="G430" s="240"/>
      <c r="H430" s="241" t="s">
        <v>1</v>
      </c>
      <c r="I430" s="243"/>
      <c r="J430" s="240"/>
      <c r="K430" s="240"/>
      <c r="L430" s="244"/>
      <c r="M430" s="245"/>
      <c r="N430" s="246"/>
      <c r="O430" s="246"/>
      <c r="P430" s="246"/>
      <c r="Q430" s="246"/>
      <c r="R430" s="246"/>
      <c r="S430" s="246"/>
      <c r="T430" s="247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8" t="s">
        <v>257</v>
      </c>
      <c r="AU430" s="248" t="s">
        <v>85</v>
      </c>
      <c r="AV430" s="13" t="s">
        <v>85</v>
      </c>
      <c r="AW430" s="13" t="s">
        <v>34</v>
      </c>
      <c r="AX430" s="13" t="s">
        <v>77</v>
      </c>
      <c r="AY430" s="248" t="s">
        <v>245</v>
      </c>
    </row>
    <row r="431" s="14" customFormat="1">
      <c r="A431" s="14"/>
      <c r="B431" s="249"/>
      <c r="C431" s="250"/>
      <c r="D431" s="234" t="s">
        <v>257</v>
      </c>
      <c r="E431" s="251" t="s">
        <v>1</v>
      </c>
      <c r="F431" s="252" t="s">
        <v>2445</v>
      </c>
      <c r="G431" s="250"/>
      <c r="H431" s="253">
        <v>3.4500000000000002</v>
      </c>
      <c r="I431" s="254"/>
      <c r="J431" s="250"/>
      <c r="K431" s="250"/>
      <c r="L431" s="255"/>
      <c r="M431" s="256"/>
      <c r="N431" s="257"/>
      <c r="O431" s="257"/>
      <c r="P431" s="257"/>
      <c r="Q431" s="257"/>
      <c r="R431" s="257"/>
      <c r="S431" s="257"/>
      <c r="T431" s="25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9" t="s">
        <v>257</v>
      </c>
      <c r="AU431" s="259" t="s">
        <v>85</v>
      </c>
      <c r="AV431" s="14" t="s">
        <v>87</v>
      </c>
      <c r="AW431" s="14" t="s">
        <v>34</v>
      </c>
      <c r="AX431" s="14" t="s">
        <v>77</v>
      </c>
      <c r="AY431" s="259" t="s">
        <v>245</v>
      </c>
    </row>
    <row r="432" s="13" customFormat="1">
      <c r="A432" s="13"/>
      <c r="B432" s="239"/>
      <c r="C432" s="240"/>
      <c r="D432" s="234" t="s">
        <v>257</v>
      </c>
      <c r="E432" s="241" t="s">
        <v>1</v>
      </c>
      <c r="F432" s="242" t="s">
        <v>2446</v>
      </c>
      <c r="G432" s="240"/>
      <c r="H432" s="241" t="s">
        <v>1</v>
      </c>
      <c r="I432" s="243"/>
      <c r="J432" s="240"/>
      <c r="K432" s="240"/>
      <c r="L432" s="244"/>
      <c r="M432" s="245"/>
      <c r="N432" s="246"/>
      <c r="O432" s="246"/>
      <c r="P432" s="246"/>
      <c r="Q432" s="246"/>
      <c r="R432" s="246"/>
      <c r="S432" s="246"/>
      <c r="T432" s="247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8" t="s">
        <v>257</v>
      </c>
      <c r="AU432" s="248" t="s">
        <v>85</v>
      </c>
      <c r="AV432" s="13" t="s">
        <v>85</v>
      </c>
      <c r="AW432" s="13" t="s">
        <v>34</v>
      </c>
      <c r="AX432" s="13" t="s">
        <v>77</v>
      </c>
      <c r="AY432" s="248" t="s">
        <v>245</v>
      </c>
    </row>
    <row r="433" s="14" customFormat="1">
      <c r="A433" s="14"/>
      <c r="B433" s="249"/>
      <c r="C433" s="250"/>
      <c r="D433" s="234" t="s">
        <v>257</v>
      </c>
      <c r="E433" s="251" t="s">
        <v>1</v>
      </c>
      <c r="F433" s="252" t="s">
        <v>418</v>
      </c>
      <c r="G433" s="250"/>
      <c r="H433" s="253">
        <v>20</v>
      </c>
      <c r="I433" s="254"/>
      <c r="J433" s="250"/>
      <c r="K433" s="250"/>
      <c r="L433" s="255"/>
      <c r="M433" s="256"/>
      <c r="N433" s="257"/>
      <c r="O433" s="257"/>
      <c r="P433" s="257"/>
      <c r="Q433" s="257"/>
      <c r="R433" s="257"/>
      <c r="S433" s="257"/>
      <c r="T433" s="258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9" t="s">
        <v>257</v>
      </c>
      <c r="AU433" s="259" t="s">
        <v>85</v>
      </c>
      <c r="AV433" s="14" t="s">
        <v>87</v>
      </c>
      <c r="AW433" s="14" t="s">
        <v>34</v>
      </c>
      <c r="AX433" s="14" t="s">
        <v>77</v>
      </c>
      <c r="AY433" s="259" t="s">
        <v>245</v>
      </c>
    </row>
    <row r="434" s="15" customFormat="1">
      <c r="A434" s="15"/>
      <c r="B434" s="260"/>
      <c r="C434" s="261"/>
      <c r="D434" s="234" t="s">
        <v>257</v>
      </c>
      <c r="E434" s="262" t="s">
        <v>1</v>
      </c>
      <c r="F434" s="263" t="s">
        <v>266</v>
      </c>
      <c r="G434" s="261"/>
      <c r="H434" s="264">
        <v>518.42600000000004</v>
      </c>
      <c r="I434" s="265"/>
      <c r="J434" s="261"/>
      <c r="K434" s="261"/>
      <c r="L434" s="266"/>
      <c r="M434" s="267"/>
      <c r="N434" s="268"/>
      <c r="O434" s="268"/>
      <c r="P434" s="268"/>
      <c r="Q434" s="268"/>
      <c r="R434" s="268"/>
      <c r="S434" s="268"/>
      <c r="T434" s="269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70" t="s">
        <v>257</v>
      </c>
      <c r="AU434" s="270" t="s">
        <v>85</v>
      </c>
      <c r="AV434" s="15" t="s">
        <v>253</v>
      </c>
      <c r="AW434" s="15" t="s">
        <v>34</v>
      </c>
      <c r="AX434" s="15" t="s">
        <v>85</v>
      </c>
      <c r="AY434" s="270" t="s">
        <v>245</v>
      </c>
    </row>
    <row r="435" s="2" customFormat="1" ht="33" customHeight="1">
      <c r="A435" s="40"/>
      <c r="B435" s="41"/>
      <c r="C435" s="221" t="s">
        <v>732</v>
      </c>
      <c r="D435" s="221" t="s">
        <v>248</v>
      </c>
      <c r="E435" s="222" t="s">
        <v>691</v>
      </c>
      <c r="F435" s="223" t="s">
        <v>692</v>
      </c>
      <c r="G435" s="224" t="s">
        <v>545</v>
      </c>
      <c r="H435" s="225">
        <v>3589.5140000000001</v>
      </c>
      <c r="I435" s="226"/>
      <c r="J435" s="227">
        <f>ROUND(I435*H435,2)</f>
        <v>0</v>
      </c>
      <c r="K435" s="223" t="s">
        <v>252</v>
      </c>
      <c r="L435" s="46"/>
      <c r="M435" s="228" t="s">
        <v>1</v>
      </c>
      <c r="N435" s="229" t="s">
        <v>42</v>
      </c>
      <c r="O435" s="93"/>
      <c r="P435" s="230">
        <f>O435*H435</f>
        <v>0</v>
      </c>
      <c r="Q435" s="230">
        <v>0</v>
      </c>
      <c r="R435" s="230">
        <f>Q435*H435</f>
        <v>0</v>
      </c>
      <c r="S435" s="230">
        <v>0</v>
      </c>
      <c r="T435" s="231">
        <f>S435*H435</f>
        <v>0</v>
      </c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R435" s="232" t="s">
        <v>594</v>
      </c>
      <c r="AT435" s="232" t="s">
        <v>248</v>
      </c>
      <c r="AU435" s="232" t="s">
        <v>85</v>
      </c>
      <c r="AY435" s="19" t="s">
        <v>245</v>
      </c>
      <c r="BE435" s="233">
        <f>IF(N435="základní",J435,0)</f>
        <v>0</v>
      </c>
      <c r="BF435" s="233">
        <f>IF(N435="snížená",J435,0)</f>
        <v>0</v>
      </c>
      <c r="BG435" s="233">
        <f>IF(N435="zákl. přenesená",J435,0)</f>
        <v>0</v>
      </c>
      <c r="BH435" s="233">
        <f>IF(N435="sníž. přenesená",J435,0)</f>
        <v>0</v>
      </c>
      <c r="BI435" s="233">
        <f>IF(N435="nulová",J435,0)</f>
        <v>0</v>
      </c>
      <c r="BJ435" s="19" t="s">
        <v>85</v>
      </c>
      <c r="BK435" s="233">
        <f>ROUND(I435*H435,2)</f>
        <v>0</v>
      </c>
      <c r="BL435" s="19" t="s">
        <v>594</v>
      </c>
      <c r="BM435" s="232" t="s">
        <v>2631</v>
      </c>
    </row>
    <row r="436" s="2" customFormat="1">
      <c r="A436" s="40"/>
      <c r="B436" s="41"/>
      <c r="C436" s="42"/>
      <c r="D436" s="234" t="s">
        <v>255</v>
      </c>
      <c r="E436" s="42"/>
      <c r="F436" s="235" t="s">
        <v>694</v>
      </c>
      <c r="G436" s="42"/>
      <c r="H436" s="42"/>
      <c r="I436" s="236"/>
      <c r="J436" s="42"/>
      <c r="K436" s="42"/>
      <c r="L436" s="46"/>
      <c r="M436" s="237"/>
      <c r="N436" s="238"/>
      <c r="O436" s="93"/>
      <c r="P436" s="93"/>
      <c r="Q436" s="93"/>
      <c r="R436" s="93"/>
      <c r="S436" s="93"/>
      <c r="T436" s="94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255</v>
      </c>
      <c r="AU436" s="19" t="s">
        <v>85</v>
      </c>
    </row>
    <row r="437" s="13" customFormat="1">
      <c r="A437" s="13"/>
      <c r="B437" s="239"/>
      <c r="C437" s="240"/>
      <c r="D437" s="234" t="s">
        <v>257</v>
      </c>
      <c r="E437" s="241" t="s">
        <v>1</v>
      </c>
      <c r="F437" s="242" t="s">
        <v>2448</v>
      </c>
      <c r="G437" s="240"/>
      <c r="H437" s="241" t="s">
        <v>1</v>
      </c>
      <c r="I437" s="243"/>
      <c r="J437" s="240"/>
      <c r="K437" s="240"/>
      <c r="L437" s="244"/>
      <c r="M437" s="245"/>
      <c r="N437" s="246"/>
      <c r="O437" s="246"/>
      <c r="P437" s="246"/>
      <c r="Q437" s="246"/>
      <c r="R437" s="246"/>
      <c r="S437" s="246"/>
      <c r="T437" s="247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8" t="s">
        <v>257</v>
      </c>
      <c r="AU437" s="248" t="s">
        <v>85</v>
      </c>
      <c r="AV437" s="13" t="s">
        <v>85</v>
      </c>
      <c r="AW437" s="13" t="s">
        <v>34</v>
      </c>
      <c r="AX437" s="13" t="s">
        <v>77</v>
      </c>
      <c r="AY437" s="248" t="s">
        <v>245</v>
      </c>
    </row>
    <row r="438" s="14" customFormat="1">
      <c r="A438" s="14"/>
      <c r="B438" s="249"/>
      <c r="C438" s="250"/>
      <c r="D438" s="234" t="s">
        <v>257</v>
      </c>
      <c r="E438" s="251" t="s">
        <v>1</v>
      </c>
      <c r="F438" s="252" t="s">
        <v>2632</v>
      </c>
      <c r="G438" s="250"/>
      <c r="H438" s="253">
        <v>2274.8159999999998</v>
      </c>
      <c r="I438" s="254"/>
      <c r="J438" s="250"/>
      <c r="K438" s="250"/>
      <c r="L438" s="255"/>
      <c r="M438" s="256"/>
      <c r="N438" s="257"/>
      <c r="O438" s="257"/>
      <c r="P438" s="257"/>
      <c r="Q438" s="257"/>
      <c r="R438" s="257"/>
      <c r="S438" s="257"/>
      <c r="T438" s="258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9" t="s">
        <v>257</v>
      </c>
      <c r="AU438" s="259" t="s">
        <v>85</v>
      </c>
      <c r="AV438" s="14" t="s">
        <v>87</v>
      </c>
      <c r="AW438" s="14" t="s">
        <v>34</v>
      </c>
      <c r="AX438" s="14" t="s">
        <v>77</v>
      </c>
      <c r="AY438" s="259" t="s">
        <v>245</v>
      </c>
    </row>
    <row r="439" s="13" customFormat="1">
      <c r="A439" s="13"/>
      <c r="B439" s="239"/>
      <c r="C439" s="240"/>
      <c r="D439" s="234" t="s">
        <v>257</v>
      </c>
      <c r="E439" s="241" t="s">
        <v>1</v>
      </c>
      <c r="F439" s="242" t="s">
        <v>2450</v>
      </c>
      <c r="G439" s="240"/>
      <c r="H439" s="241" t="s">
        <v>1</v>
      </c>
      <c r="I439" s="243"/>
      <c r="J439" s="240"/>
      <c r="K439" s="240"/>
      <c r="L439" s="244"/>
      <c r="M439" s="245"/>
      <c r="N439" s="246"/>
      <c r="O439" s="246"/>
      <c r="P439" s="246"/>
      <c r="Q439" s="246"/>
      <c r="R439" s="246"/>
      <c r="S439" s="246"/>
      <c r="T439" s="247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8" t="s">
        <v>257</v>
      </c>
      <c r="AU439" s="248" t="s">
        <v>85</v>
      </c>
      <c r="AV439" s="13" t="s">
        <v>85</v>
      </c>
      <c r="AW439" s="13" t="s">
        <v>34</v>
      </c>
      <c r="AX439" s="13" t="s">
        <v>77</v>
      </c>
      <c r="AY439" s="248" t="s">
        <v>245</v>
      </c>
    </row>
    <row r="440" s="14" customFormat="1">
      <c r="A440" s="14"/>
      <c r="B440" s="249"/>
      <c r="C440" s="250"/>
      <c r="D440" s="234" t="s">
        <v>257</v>
      </c>
      <c r="E440" s="251" t="s">
        <v>1</v>
      </c>
      <c r="F440" s="252" t="s">
        <v>2451</v>
      </c>
      <c r="G440" s="250"/>
      <c r="H440" s="253">
        <v>1220.8979999999999</v>
      </c>
      <c r="I440" s="254"/>
      <c r="J440" s="250"/>
      <c r="K440" s="250"/>
      <c r="L440" s="255"/>
      <c r="M440" s="256"/>
      <c r="N440" s="257"/>
      <c r="O440" s="257"/>
      <c r="P440" s="257"/>
      <c r="Q440" s="257"/>
      <c r="R440" s="257"/>
      <c r="S440" s="257"/>
      <c r="T440" s="258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9" t="s">
        <v>257</v>
      </c>
      <c r="AU440" s="259" t="s">
        <v>85</v>
      </c>
      <c r="AV440" s="14" t="s">
        <v>87</v>
      </c>
      <c r="AW440" s="14" t="s">
        <v>34</v>
      </c>
      <c r="AX440" s="14" t="s">
        <v>77</v>
      </c>
      <c r="AY440" s="259" t="s">
        <v>245</v>
      </c>
    </row>
    <row r="441" s="13" customFormat="1">
      <c r="A441" s="13"/>
      <c r="B441" s="239"/>
      <c r="C441" s="240"/>
      <c r="D441" s="234" t="s">
        <v>257</v>
      </c>
      <c r="E441" s="241" t="s">
        <v>1</v>
      </c>
      <c r="F441" s="242" t="s">
        <v>2452</v>
      </c>
      <c r="G441" s="240"/>
      <c r="H441" s="241" t="s">
        <v>1</v>
      </c>
      <c r="I441" s="243"/>
      <c r="J441" s="240"/>
      <c r="K441" s="240"/>
      <c r="L441" s="244"/>
      <c r="M441" s="245"/>
      <c r="N441" s="246"/>
      <c r="O441" s="246"/>
      <c r="P441" s="246"/>
      <c r="Q441" s="246"/>
      <c r="R441" s="246"/>
      <c r="S441" s="246"/>
      <c r="T441" s="247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8" t="s">
        <v>257</v>
      </c>
      <c r="AU441" s="248" t="s">
        <v>85</v>
      </c>
      <c r="AV441" s="13" t="s">
        <v>85</v>
      </c>
      <c r="AW441" s="13" t="s">
        <v>34</v>
      </c>
      <c r="AX441" s="13" t="s">
        <v>77</v>
      </c>
      <c r="AY441" s="248" t="s">
        <v>245</v>
      </c>
    </row>
    <row r="442" s="14" customFormat="1">
      <c r="A442" s="14"/>
      <c r="B442" s="249"/>
      <c r="C442" s="250"/>
      <c r="D442" s="234" t="s">
        <v>257</v>
      </c>
      <c r="E442" s="251" t="s">
        <v>1</v>
      </c>
      <c r="F442" s="252" t="s">
        <v>2453</v>
      </c>
      <c r="G442" s="250"/>
      <c r="H442" s="253">
        <v>13.800000000000001</v>
      </c>
      <c r="I442" s="254"/>
      <c r="J442" s="250"/>
      <c r="K442" s="250"/>
      <c r="L442" s="255"/>
      <c r="M442" s="256"/>
      <c r="N442" s="257"/>
      <c r="O442" s="257"/>
      <c r="P442" s="257"/>
      <c r="Q442" s="257"/>
      <c r="R442" s="257"/>
      <c r="S442" s="257"/>
      <c r="T442" s="258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9" t="s">
        <v>257</v>
      </c>
      <c r="AU442" s="259" t="s">
        <v>85</v>
      </c>
      <c r="AV442" s="14" t="s">
        <v>87</v>
      </c>
      <c r="AW442" s="14" t="s">
        <v>34</v>
      </c>
      <c r="AX442" s="14" t="s">
        <v>77</v>
      </c>
      <c r="AY442" s="259" t="s">
        <v>245</v>
      </c>
    </row>
    <row r="443" s="13" customFormat="1">
      <c r="A443" s="13"/>
      <c r="B443" s="239"/>
      <c r="C443" s="240"/>
      <c r="D443" s="234" t="s">
        <v>257</v>
      </c>
      <c r="E443" s="241" t="s">
        <v>1</v>
      </c>
      <c r="F443" s="242" t="s">
        <v>2454</v>
      </c>
      <c r="G443" s="240"/>
      <c r="H443" s="241" t="s">
        <v>1</v>
      </c>
      <c r="I443" s="243"/>
      <c r="J443" s="240"/>
      <c r="K443" s="240"/>
      <c r="L443" s="244"/>
      <c r="M443" s="245"/>
      <c r="N443" s="246"/>
      <c r="O443" s="246"/>
      <c r="P443" s="246"/>
      <c r="Q443" s="246"/>
      <c r="R443" s="246"/>
      <c r="S443" s="246"/>
      <c r="T443" s="247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8" t="s">
        <v>257</v>
      </c>
      <c r="AU443" s="248" t="s">
        <v>85</v>
      </c>
      <c r="AV443" s="13" t="s">
        <v>85</v>
      </c>
      <c r="AW443" s="13" t="s">
        <v>34</v>
      </c>
      <c r="AX443" s="13" t="s">
        <v>77</v>
      </c>
      <c r="AY443" s="248" t="s">
        <v>245</v>
      </c>
    </row>
    <row r="444" s="14" customFormat="1">
      <c r="A444" s="14"/>
      <c r="B444" s="249"/>
      <c r="C444" s="250"/>
      <c r="D444" s="234" t="s">
        <v>257</v>
      </c>
      <c r="E444" s="251" t="s">
        <v>1</v>
      </c>
      <c r="F444" s="252" t="s">
        <v>2633</v>
      </c>
      <c r="G444" s="250"/>
      <c r="H444" s="253">
        <v>80</v>
      </c>
      <c r="I444" s="254"/>
      <c r="J444" s="250"/>
      <c r="K444" s="250"/>
      <c r="L444" s="255"/>
      <c r="M444" s="256"/>
      <c r="N444" s="257"/>
      <c r="O444" s="257"/>
      <c r="P444" s="257"/>
      <c r="Q444" s="257"/>
      <c r="R444" s="257"/>
      <c r="S444" s="257"/>
      <c r="T444" s="258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9" t="s">
        <v>257</v>
      </c>
      <c r="AU444" s="259" t="s">
        <v>85</v>
      </c>
      <c r="AV444" s="14" t="s">
        <v>87</v>
      </c>
      <c r="AW444" s="14" t="s">
        <v>34</v>
      </c>
      <c r="AX444" s="14" t="s">
        <v>77</v>
      </c>
      <c r="AY444" s="259" t="s">
        <v>245</v>
      </c>
    </row>
    <row r="445" s="15" customFormat="1">
      <c r="A445" s="15"/>
      <c r="B445" s="260"/>
      <c r="C445" s="261"/>
      <c r="D445" s="234" t="s">
        <v>257</v>
      </c>
      <c r="E445" s="262" t="s">
        <v>1</v>
      </c>
      <c r="F445" s="263" t="s">
        <v>266</v>
      </c>
      <c r="G445" s="261"/>
      <c r="H445" s="264">
        <v>3589.5140000000001</v>
      </c>
      <c r="I445" s="265"/>
      <c r="J445" s="261"/>
      <c r="K445" s="261"/>
      <c r="L445" s="266"/>
      <c r="M445" s="267"/>
      <c r="N445" s="268"/>
      <c r="O445" s="268"/>
      <c r="P445" s="268"/>
      <c r="Q445" s="268"/>
      <c r="R445" s="268"/>
      <c r="S445" s="268"/>
      <c r="T445" s="269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70" t="s">
        <v>257</v>
      </c>
      <c r="AU445" s="270" t="s">
        <v>85</v>
      </c>
      <c r="AV445" s="15" t="s">
        <v>253</v>
      </c>
      <c r="AW445" s="15" t="s">
        <v>34</v>
      </c>
      <c r="AX445" s="15" t="s">
        <v>85</v>
      </c>
      <c r="AY445" s="270" t="s">
        <v>245</v>
      </c>
    </row>
    <row r="446" s="2" customFormat="1" ht="16.5" customHeight="1">
      <c r="A446" s="40"/>
      <c r="B446" s="41"/>
      <c r="C446" s="221" t="s">
        <v>745</v>
      </c>
      <c r="D446" s="221" t="s">
        <v>248</v>
      </c>
      <c r="E446" s="222" t="s">
        <v>1418</v>
      </c>
      <c r="F446" s="223" t="s">
        <v>1419</v>
      </c>
      <c r="G446" s="224" t="s">
        <v>545</v>
      </c>
      <c r="H446" s="225">
        <v>4853.7460000000001</v>
      </c>
      <c r="I446" s="226"/>
      <c r="J446" s="227">
        <f>ROUND(I446*H446,2)</f>
        <v>0</v>
      </c>
      <c r="K446" s="223" t="s">
        <v>252</v>
      </c>
      <c r="L446" s="46"/>
      <c r="M446" s="228" t="s">
        <v>1</v>
      </c>
      <c r="N446" s="229" t="s">
        <v>42</v>
      </c>
      <c r="O446" s="93"/>
      <c r="P446" s="230">
        <f>O446*H446</f>
        <v>0</v>
      </c>
      <c r="Q446" s="230">
        <v>0</v>
      </c>
      <c r="R446" s="230">
        <f>Q446*H446</f>
        <v>0</v>
      </c>
      <c r="S446" s="230">
        <v>0</v>
      </c>
      <c r="T446" s="231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232" t="s">
        <v>594</v>
      </c>
      <c r="AT446" s="232" t="s">
        <v>248</v>
      </c>
      <c r="AU446" s="232" t="s">
        <v>85</v>
      </c>
      <c r="AY446" s="19" t="s">
        <v>245</v>
      </c>
      <c r="BE446" s="233">
        <f>IF(N446="základní",J446,0)</f>
        <v>0</v>
      </c>
      <c r="BF446" s="233">
        <f>IF(N446="snížená",J446,0)</f>
        <v>0</v>
      </c>
      <c r="BG446" s="233">
        <f>IF(N446="zákl. přenesená",J446,0)</f>
        <v>0</v>
      </c>
      <c r="BH446" s="233">
        <f>IF(N446="sníž. přenesená",J446,0)</f>
        <v>0</v>
      </c>
      <c r="BI446" s="233">
        <f>IF(N446="nulová",J446,0)</f>
        <v>0</v>
      </c>
      <c r="BJ446" s="19" t="s">
        <v>85</v>
      </c>
      <c r="BK446" s="233">
        <f>ROUND(I446*H446,2)</f>
        <v>0</v>
      </c>
      <c r="BL446" s="19" t="s">
        <v>594</v>
      </c>
      <c r="BM446" s="232" t="s">
        <v>2634</v>
      </c>
    </row>
    <row r="447" s="2" customFormat="1">
      <c r="A447" s="40"/>
      <c r="B447" s="41"/>
      <c r="C447" s="42"/>
      <c r="D447" s="234" t="s">
        <v>255</v>
      </c>
      <c r="E447" s="42"/>
      <c r="F447" s="235" t="s">
        <v>1421</v>
      </c>
      <c r="G447" s="42"/>
      <c r="H447" s="42"/>
      <c r="I447" s="236"/>
      <c r="J447" s="42"/>
      <c r="K447" s="42"/>
      <c r="L447" s="46"/>
      <c r="M447" s="237"/>
      <c r="N447" s="238"/>
      <c r="O447" s="93"/>
      <c r="P447" s="93"/>
      <c r="Q447" s="93"/>
      <c r="R447" s="93"/>
      <c r="S447" s="93"/>
      <c r="T447" s="94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255</v>
      </c>
      <c r="AU447" s="19" t="s">
        <v>85</v>
      </c>
    </row>
    <row r="448" s="13" customFormat="1">
      <c r="A448" s="13"/>
      <c r="B448" s="239"/>
      <c r="C448" s="240"/>
      <c r="D448" s="234" t="s">
        <v>257</v>
      </c>
      <c r="E448" s="241" t="s">
        <v>1</v>
      </c>
      <c r="F448" s="242" t="s">
        <v>2462</v>
      </c>
      <c r="G448" s="240"/>
      <c r="H448" s="241" t="s">
        <v>1</v>
      </c>
      <c r="I448" s="243"/>
      <c r="J448" s="240"/>
      <c r="K448" s="240"/>
      <c r="L448" s="244"/>
      <c r="M448" s="245"/>
      <c r="N448" s="246"/>
      <c r="O448" s="246"/>
      <c r="P448" s="246"/>
      <c r="Q448" s="246"/>
      <c r="R448" s="246"/>
      <c r="S448" s="246"/>
      <c r="T448" s="247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8" t="s">
        <v>257</v>
      </c>
      <c r="AU448" s="248" t="s">
        <v>85</v>
      </c>
      <c r="AV448" s="13" t="s">
        <v>85</v>
      </c>
      <c r="AW448" s="13" t="s">
        <v>34</v>
      </c>
      <c r="AX448" s="13" t="s">
        <v>77</v>
      </c>
      <c r="AY448" s="248" t="s">
        <v>245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2463</v>
      </c>
      <c r="G449" s="250"/>
      <c r="H449" s="253">
        <v>4843.7460000000001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85</v>
      </c>
      <c r="AV449" s="14" t="s">
        <v>87</v>
      </c>
      <c r="AW449" s="14" t="s">
        <v>34</v>
      </c>
      <c r="AX449" s="14" t="s">
        <v>77</v>
      </c>
      <c r="AY449" s="259" t="s">
        <v>245</v>
      </c>
    </row>
    <row r="450" s="13" customFormat="1">
      <c r="A450" s="13"/>
      <c r="B450" s="239"/>
      <c r="C450" s="240"/>
      <c r="D450" s="234" t="s">
        <v>257</v>
      </c>
      <c r="E450" s="241" t="s">
        <v>1</v>
      </c>
      <c r="F450" s="242" t="s">
        <v>2635</v>
      </c>
      <c r="G450" s="240"/>
      <c r="H450" s="241" t="s">
        <v>1</v>
      </c>
      <c r="I450" s="243"/>
      <c r="J450" s="240"/>
      <c r="K450" s="240"/>
      <c r="L450" s="244"/>
      <c r="M450" s="245"/>
      <c r="N450" s="246"/>
      <c r="O450" s="246"/>
      <c r="P450" s="246"/>
      <c r="Q450" s="246"/>
      <c r="R450" s="246"/>
      <c r="S450" s="246"/>
      <c r="T450" s="247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8" t="s">
        <v>257</v>
      </c>
      <c r="AU450" s="248" t="s">
        <v>85</v>
      </c>
      <c r="AV450" s="13" t="s">
        <v>85</v>
      </c>
      <c r="AW450" s="13" t="s">
        <v>34</v>
      </c>
      <c r="AX450" s="13" t="s">
        <v>77</v>
      </c>
      <c r="AY450" s="248" t="s">
        <v>245</v>
      </c>
    </row>
    <row r="451" s="14" customFormat="1">
      <c r="A451" s="14"/>
      <c r="B451" s="249"/>
      <c r="C451" s="250"/>
      <c r="D451" s="234" t="s">
        <v>257</v>
      </c>
      <c r="E451" s="251" t="s">
        <v>1</v>
      </c>
      <c r="F451" s="252" t="s">
        <v>341</v>
      </c>
      <c r="G451" s="250"/>
      <c r="H451" s="253">
        <v>10</v>
      </c>
      <c r="I451" s="254"/>
      <c r="J451" s="250"/>
      <c r="K451" s="250"/>
      <c r="L451" s="255"/>
      <c r="M451" s="256"/>
      <c r="N451" s="257"/>
      <c r="O451" s="257"/>
      <c r="P451" s="257"/>
      <c r="Q451" s="257"/>
      <c r="R451" s="257"/>
      <c r="S451" s="257"/>
      <c r="T451" s="258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9" t="s">
        <v>257</v>
      </c>
      <c r="AU451" s="259" t="s">
        <v>85</v>
      </c>
      <c r="AV451" s="14" t="s">
        <v>87</v>
      </c>
      <c r="AW451" s="14" t="s">
        <v>34</v>
      </c>
      <c r="AX451" s="14" t="s">
        <v>77</v>
      </c>
      <c r="AY451" s="259" t="s">
        <v>245</v>
      </c>
    </row>
    <row r="452" s="15" customFormat="1">
      <c r="A452" s="15"/>
      <c r="B452" s="260"/>
      <c r="C452" s="261"/>
      <c r="D452" s="234" t="s">
        <v>257</v>
      </c>
      <c r="E452" s="262" t="s">
        <v>1010</v>
      </c>
      <c r="F452" s="263" t="s">
        <v>266</v>
      </c>
      <c r="G452" s="261"/>
      <c r="H452" s="264">
        <v>4853.7460000000001</v>
      </c>
      <c r="I452" s="265"/>
      <c r="J452" s="261"/>
      <c r="K452" s="261"/>
      <c r="L452" s="266"/>
      <c r="M452" s="267"/>
      <c r="N452" s="268"/>
      <c r="O452" s="268"/>
      <c r="P452" s="268"/>
      <c r="Q452" s="268"/>
      <c r="R452" s="268"/>
      <c r="S452" s="268"/>
      <c r="T452" s="269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70" t="s">
        <v>257</v>
      </c>
      <c r="AU452" s="270" t="s">
        <v>85</v>
      </c>
      <c r="AV452" s="15" t="s">
        <v>253</v>
      </c>
      <c r="AW452" s="15" t="s">
        <v>34</v>
      </c>
      <c r="AX452" s="15" t="s">
        <v>85</v>
      </c>
      <c r="AY452" s="270" t="s">
        <v>245</v>
      </c>
    </row>
    <row r="453" s="2" customFormat="1" ht="16.5" customHeight="1">
      <c r="A453" s="40"/>
      <c r="B453" s="41"/>
      <c r="C453" s="221" t="s">
        <v>2465</v>
      </c>
      <c r="D453" s="221" t="s">
        <v>248</v>
      </c>
      <c r="E453" s="222" t="s">
        <v>2115</v>
      </c>
      <c r="F453" s="223" t="s">
        <v>2116</v>
      </c>
      <c r="G453" s="224" t="s">
        <v>545</v>
      </c>
      <c r="H453" s="225">
        <v>9.1999999999999993</v>
      </c>
      <c r="I453" s="226"/>
      <c r="J453" s="227">
        <f>ROUND(I453*H453,2)</f>
        <v>0</v>
      </c>
      <c r="K453" s="223" t="s">
        <v>252</v>
      </c>
      <c r="L453" s="46"/>
      <c r="M453" s="228" t="s">
        <v>1</v>
      </c>
      <c r="N453" s="229" t="s">
        <v>42</v>
      </c>
      <c r="O453" s="93"/>
      <c r="P453" s="230">
        <f>O453*H453</f>
        <v>0</v>
      </c>
      <c r="Q453" s="230">
        <v>0</v>
      </c>
      <c r="R453" s="230">
        <f>Q453*H453</f>
        <v>0</v>
      </c>
      <c r="S453" s="230">
        <v>0</v>
      </c>
      <c r="T453" s="231">
        <f>S453*H453</f>
        <v>0</v>
      </c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R453" s="232" t="s">
        <v>594</v>
      </c>
      <c r="AT453" s="232" t="s">
        <v>248</v>
      </c>
      <c r="AU453" s="232" t="s">
        <v>85</v>
      </c>
      <c r="AY453" s="19" t="s">
        <v>245</v>
      </c>
      <c r="BE453" s="233">
        <f>IF(N453="základní",J453,0)</f>
        <v>0</v>
      </c>
      <c r="BF453" s="233">
        <f>IF(N453="snížená",J453,0)</f>
        <v>0</v>
      </c>
      <c r="BG453" s="233">
        <f>IF(N453="zákl. přenesená",J453,0)</f>
        <v>0</v>
      </c>
      <c r="BH453" s="233">
        <f>IF(N453="sníž. přenesená",J453,0)</f>
        <v>0</v>
      </c>
      <c r="BI453" s="233">
        <f>IF(N453="nulová",J453,0)</f>
        <v>0</v>
      </c>
      <c r="BJ453" s="19" t="s">
        <v>85</v>
      </c>
      <c r="BK453" s="233">
        <f>ROUND(I453*H453,2)</f>
        <v>0</v>
      </c>
      <c r="BL453" s="19" t="s">
        <v>594</v>
      </c>
      <c r="BM453" s="232" t="s">
        <v>2636</v>
      </c>
    </row>
    <row r="454" s="2" customFormat="1">
      <c r="A454" s="40"/>
      <c r="B454" s="41"/>
      <c r="C454" s="42"/>
      <c r="D454" s="234" t="s">
        <v>255</v>
      </c>
      <c r="E454" s="42"/>
      <c r="F454" s="235" t="s">
        <v>2118</v>
      </c>
      <c r="G454" s="42"/>
      <c r="H454" s="42"/>
      <c r="I454" s="236"/>
      <c r="J454" s="42"/>
      <c r="K454" s="42"/>
      <c r="L454" s="46"/>
      <c r="M454" s="237"/>
      <c r="N454" s="238"/>
      <c r="O454" s="93"/>
      <c r="P454" s="93"/>
      <c r="Q454" s="93"/>
      <c r="R454" s="93"/>
      <c r="S454" s="93"/>
      <c r="T454" s="94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T454" s="19" t="s">
        <v>255</v>
      </c>
      <c r="AU454" s="19" t="s">
        <v>85</v>
      </c>
    </row>
    <row r="455" s="13" customFormat="1">
      <c r="A455" s="13"/>
      <c r="B455" s="239"/>
      <c r="C455" s="240"/>
      <c r="D455" s="234" t="s">
        <v>257</v>
      </c>
      <c r="E455" s="241" t="s">
        <v>1</v>
      </c>
      <c r="F455" s="242" t="s">
        <v>2637</v>
      </c>
      <c r="G455" s="240"/>
      <c r="H455" s="241" t="s">
        <v>1</v>
      </c>
      <c r="I455" s="243"/>
      <c r="J455" s="240"/>
      <c r="K455" s="240"/>
      <c r="L455" s="244"/>
      <c r="M455" s="245"/>
      <c r="N455" s="246"/>
      <c r="O455" s="246"/>
      <c r="P455" s="246"/>
      <c r="Q455" s="246"/>
      <c r="R455" s="246"/>
      <c r="S455" s="246"/>
      <c r="T455" s="247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8" t="s">
        <v>257</v>
      </c>
      <c r="AU455" s="248" t="s">
        <v>85</v>
      </c>
      <c r="AV455" s="13" t="s">
        <v>85</v>
      </c>
      <c r="AW455" s="13" t="s">
        <v>34</v>
      </c>
      <c r="AX455" s="13" t="s">
        <v>77</v>
      </c>
      <c r="AY455" s="248" t="s">
        <v>245</v>
      </c>
    </row>
    <row r="456" s="14" customFormat="1">
      <c r="A456" s="14"/>
      <c r="B456" s="249"/>
      <c r="C456" s="250"/>
      <c r="D456" s="234" t="s">
        <v>257</v>
      </c>
      <c r="E456" s="251" t="s">
        <v>1</v>
      </c>
      <c r="F456" s="252" t="s">
        <v>2638</v>
      </c>
      <c r="G456" s="250"/>
      <c r="H456" s="253">
        <v>9.1999999999999993</v>
      </c>
      <c r="I456" s="254"/>
      <c r="J456" s="250"/>
      <c r="K456" s="250"/>
      <c r="L456" s="255"/>
      <c r="M456" s="303"/>
      <c r="N456" s="304"/>
      <c r="O456" s="304"/>
      <c r="P456" s="304"/>
      <c r="Q456" s="304"/>
      <c r="R456" s="304"/>
      <c r="S456" s="304"/>
      <c r="T456" s="305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9" t="s">
        <v>257</v>
      </c>
      <c r="AU456" s="259" t="s">
        <v>85</v>
      </c>
      <c r="AV456" s="14" t="s">
        <v>87</v>
      </c>
      <c r="AW456" s="14" t="s">
        <v>34</v>
      </c>
      <c r="AX456" s="14" t="s">
        <v>85</v>
      </c>
      <c r="AY456" s="259" t="s">
        <v>245</v>
      </c>
    </row>
    <row r="457" s="2" customFormat="1" ht="6.96" customHeight="1">
      <c r="A457" s="40"/>
      <c r="B457" s="68"/>
      <c r="C457" s="69"/>
      <c r="D457" s="69"/>
      <c r="E457" s="69"/>
      <c r="F457" s="69"/>
      <c r="G457" s="69"/>
      <c r="H457" s="69"/>
      <c r="I457" s="69"/>
      <c r="J457" s="69"/>
      <c r="K457" s="69"/>
      <c r="L457" s="46"/>
      <c r="M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</row>
  </sheetData>
  <sheetProtection sheet="1" autoFilter="0" formatColumns="0" formatRows="0" objects="1" scenarios="1" spinCount="100000" saltValue="OGbfG0mcrDYl6hodMm4ofGv1jbK7UgTzkEjMmQ8a5Vq8jvFk/PwBHSR8mhePNpH76n4FU3NKlD22dDokou2Emg==" hashValue="Nk9vzcCZ6LK03boiTgUCncx7wI3DOE1OZf/m0iXG+UCMNOCMgeRcOQP3qLs+Vn6k3/TgJQL0TMbGeX2YDR/9gA==" algorithmName="SHA-512" password="CC35"/>
  <autoFilter ref="C119:K456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116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2639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ROUND(J128,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ROUND((SUM(BE128:BE560)),  2)</f>
        <v>0</v>
      </c>
      <c r="G33" s="40"/>
      <c r="H33" s="40"/>
      <c r="I33" s="158">
        <v>0.20999999999999999</v>
      </c>
      <c r="J33" s="157">
        <f>ROUND(((SUM(BE128:BE560))*I33),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ROUND((SUM(BF128:BF560)),  2)</f>
        <v>0</v>
      </c>
      <c r="G34" s="40"/>
      <c r="H34" s="40"/>
      <c r="I34" s="158">
        <v>0.12</v>
      </c>
      <c r="J34" s="157">
        <f>ROUND(((SUM(BF128:BF560))*I34),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ROUND((SUM(BG128:BG560)),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ROUND((SUM(BH128:BH560)),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ROUND((SUM(BI128:BI560)),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SO141.11.01 - Horní Lideč - Valašská Polanka, most v km 21.684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J128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J129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J130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J187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J218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J259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2643</v>
      </c>
      <c r="E102" s="191"/>
      <c r="F102" s="191"/>
      <c r="G102" s="191"/>
      <c r="H102" s="191"/>
      <c r="I102" s="191"/>
      <c r="J102" s="192">
        <f>J286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755</v>
      </c>
      <c r="E103" s="191"/>
      <c r="F103" s="191"/>
      <c r="G103" s="191"/>
      <c r="H103" s="191"/>
      <c r="I103" s="191"/>
      <c r="J103" s="192">
        <f>J297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4.88" customHeight="1">
      <c r="A104" s="10"/>
      <c r="B104" s="188"/>
      <c r="C104" s="189"/>
      <c r="D104" s="190" t="s">
        <v>2644</v>
      </c>
      <c r="E104" s="191"/>
      <c r="F104" s="191"/>
      <c r="G104" s="191"/>
      <c r="H104" s="191"/>
      <c r="I104" s="191"/>
      <c r="J104" s="192">
        <f>J438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21.84" customHeight="1">
      <c r="A105" s="10"/>
      <c r="B105" s="188"/>
      <c r="C105" s="189"/>
      <c r="D105" s="190" t="s">
        <v>2645</v>
      </c>
      <c r="E105" s="191"/>
      <c r="F105" s="191"/>
      <c r="G105" s="191"/>
      <c r="H105" s="191"/>
      <c r="I105" s="191"/>
      <c r="J105" s="192">
        <f>J479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4.88" customHeight="1">
      <c r="A106" s="10"/>
      <c r="B106" s="188"/>
      <c r="C106" s="189"/>
      <c r="D106" s="190" t="s">
        <v>2646</v>
      </c>
      <c r="E106" s="191"/>
      <c r="F106" s="191"/>
      <c r="G106" s="191"/>
      <c r="H106" s="191"/>
      <c r="I106" s="191"/>
      <c r="J106" s="192">
        <f>J483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21.84" customHeight="1">
      <c r="A107" s="10"/>
      <c r="B107" s="188"/>
      <c r="C107" s="189"/>
      <c r="D107" s="190" t="s">
        <v>2647</v>
      </c>
      <c r="E107" s="191"/>
      <c r="F107" s="191"/>
      <c r="G107" s="191"/>
      <c r="H107" s="191"/>
      <c r="I107" s="191"/>
      <c r="J107" s="192">
        <f>J484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21.84" customHeight="1">
      <c r="A108" s="10"/>
      <c r="B108" s="188"/>
      <c r="C108" s="189"/>
      <c r="D108" s="190" t="s">
        <v>2648</v>
      </c>
      <c r="E108" s="191"/>
      <c r="F108" s="191"/>
      <c r="G108" s="191"/>
      <c r="H108" s="191"/>
      <c r="I108" s="191"/>
      <c r="J108" s="192">
        <f>J515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hidden="1" s="2" customFormat="1" ht="6.96" customHeight="1">
      <c r="A110" s="40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hidden="1"/>
    <row r="112" hidden="1"/>
    <row r="113" hidden="1"/>
    <row r="114" s="2" customFormat="1" ht="6.96" customHeight="1">
      <c r="A114" s="40"/>
      <c r="B114" s="70"/>
      <c r="C114" s="71"/>
      <c r="D114" s="71"/>
      <c r="E114" s="71"/>
      <c r="F114" s="71"/>
      <c r="G114" s="71"/>
      <c r="H114" s="71"/>
      <c r="I114" s="71"/>
      <c r="J114" s="71"/>
      <c r="K114" s="71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24.96" customHeight="1">
      <c r="A115" s="40"/>
      <c r="B115" s="41"/>
      <c r="C115" s="25" t="s">
        <v>230</v>
      </c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2" customHeight="1">
      <c r="A117" s="40"/>
      <c r="B117" s="41"/>
      <c r="C117" s="34" t="s">
        <v>16</v>
      </c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6.5" customHeight="1">
      <c r="A118" s="40"/>
      <c r="B118" s="41"/>
      <c r="C118" s="42"/>
      <c r="D118" s="42"/>
      <c r="E118" s="177" t="str">
        <f>E7</f>
        <v>Cyklická obnova trati v úseku Vsetín – Horní Lideč</v>
      </c>
      <c r="F118" s="34"/>
      <c r="G118" s="34"/>
      <c r="H118" s="34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4" t="s">
        <v>191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6.5" customHeight="1">
      <c r="A120" s="40"/>
      <c r="B120" s="41"/>
      <c r="C120" s="42"/>
      <c r="D120" s="42"/>
      <c r="E120" s="78" t="str">
        <f>E9</f>
        <v>SO141.11.01 - Horní Lideč - Valašská Polanka, most v km 21.684</v>
      </c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6.96" customHeight="1">
      <c r="A121" s="40"/>
      <c r="B121" s="41"/>
      <c r="C121" s="42"/>
      <c r="D121" s="42"/>
      <c r="E121" s="42"/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4" t="s">
        <v>20</v>
      </c>
      <c r="D122" s="42"/>
      <c r="E122" s="42"/>
      <c r="F122" s="29" t="str">
        <f>F12</f>
        <v>Vsetín - Horní Lideč</v>
      </c>
      <c r="G122" s="42"/>
      <c r="H122" s="42"/>
      <c r="I122" s="34" t="s">
        <v>22</v>
      </c>
      <c r="J122" s="81" t="str">
        <f>IF(J12="","",J12)</f>
        <v>20. 11. 2025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6.96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4" t="s">
        <v>24</v>
      </c>
      <c r="D124" s="42"/>
      <c r="E124" s="42"/>
      <c r="F124" s="29" t="str">
        <f>E15</f>
        <v>Správa železnic s.o.</v>
      </c>
      <c r="G124" s="42"/>
      <c r="H124" s="42"/>
      <c r="I124" s="34" t="s">
        <v>32</v>
      </c>
      <c r="J124" s="38" t="str">
        <f>E21</f>
        <v xml:space="preserve"> 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4" t="s">
        <v>30</v>
      </c>
      <c r="D125" s="42"/>
      <c r="E125" s="42"/>
      <c r="F125" s="29" t="str">
        <f>IF(E18="","",E18)</f>
        <v>Vyplň údaj</v>
      </c>
      <c r="G125" s="42"/>
      <c r="H125" s="42"/>
      <c r="I125" s="34" t="s">
        <v>35</v>
      </c>
      <c r="J125" s="38" t="str">
        <f>E24</f>
        <v>Správa železnic s.o.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0.32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11" customFormat="1" ht="29.28" customHeight="1">
      <c r="A127" s="194"/>
      <c r="B127" s="195"/>
      <c r="C127" s="196" t="s">
        <v>231</v>
      </c>
      <c r="D127" s="197" t="s">
        <v>62</v>
      </c>
      <c r="E127" s="197" t="s">
        <v>58</v>
      </c>
      <c r="F127" s="197" t="s">
        <v>59</v>
      </c>
      <c r="G127" s="197" t="s">
        <v>232</v>
      </c>
      <c r="H127" s="197" t="s">
        <v>233</v>
      </c>
      <c r="I127" s="197" t="s">
        <v>234</v>
      </c>
      <c r="J127" s="197" t="s">
        <v>223</v>
      </c>
      <c r="K127" s="198" t="s">
        <v>235</v>
      </c>
      <c r="L127" s="199"/>
      <c r="M127" s="102" t="s">
        <v>1</v>
      </c>
      <c r="N127" s="103" t="s">
        <v>41</v>
      </c>
      <c r="O127" s="103" t="s">
        <v>236</v>
      </c>
      <c r="P127" s="103" t="s">
        <v>237</v>
      </c>
      <c r="Q127" s="103" t="s">
        <v>238</v>
      </c>
      <c r="R127" s="103" t="s">
        <v>239</v>
      </c>
      <c r="S127" s="103" t="s">
        <v>240</v>
      </c>
      <c r="T127" s="104" t="s">
        <v>241</v>
      </c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</row>
    <row r="128" s="2" customFormat="1" ht="22.8" customHeight="1">
      <c r="A128" s="40"/>
      <c r="B128" s="41"/>
      <c r="C128" s="109" t="s">
        <v>242</v>
      </c>
      <c r="D128" s="42"/>
      <c r="E128" s="42"/>
      <c r="F128" s="42"/>
      <c r="G128" s="42"/>
      <c r="H128" s="42"/>
      <c r="I128" s="42"/>
      <c r="J128" s="200">
        <f>BK128</f>
        <v>0</v>
      </c>
      <c r="K128" s="42"/>
      <c r="L128" s="46"/>
      <c r="M128" s="105"/>
      <c r="N128" s="201"/>
      <c r="O128" s="106"/>
      <c r="P128" s="202">
        <f>P129</f>
        <v>0</v>
      </c>
      <c r="Q128" s="106"/>
      <c r="R128" s="202">
        <f>R129</f>
        <v>278.32042941999998</v>
      </c>
      <c r="S128" s="106"/>
      <c r="T128" s="203">
        <f>T129</f>
        <v>49.812038000000001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76</v>
      </c>
      <c r="AU128" s="19" t="s">
        <v>225</v>
      </c>
      <c r="BK128" s="204">
        <f>BK129</f>
        <v>0</v>
      </c>
    </row>
    <row r="129" s="12" customFormat="1" ht="25.92" customHeight="1">
      <c r="A129" s="12"/>
      <c r="B129" s="205"/>
      <c r="C129" s="206"/>
      <c r="D129" s="207" t="s">
        <v>76</v>
      </c>
      <c r="E129" s="208" t="s">
        <v>243</v>
      </c>
      <c r="F129" s="208" t="s">
        <v>244</v>
      </c>
      <c r="G129" s="206"/>
      <c r="H129" s="206"/>
      <c r="I129" s="209"/>
      <c r="J129" s="210">
        <f>BK129</f>
        <v>0</v>
      </c>
      <c r="K129" s="206"/>
      <c r="L129" s="211"/>
      <c r="M129" s="212"/>
      <c r="N129" s="213"/>
      <c r="O129" s="213"/>
      <c r="P129" s="214">
        <f>P130+P187+P218+P259+P286+P297</f>
        <v>0</v>
      </c>
      <c r="Q129" s="213"/>
      <c r="R129" s="214">
        <f>R130+R187+R218+R259+R286+R297</f>
        <v>278.32042941999998</v>
      </c>
      <c r="S129" s="213"/>
      <c r="T129" s="215">
        <f>T130+T187+T218+T259+T286+T297</f>
        <v>49.812038000000001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6" t="s">
        <v>253</v>
      </c>
      <c r="AT129" s="217" t="s">
        <v>76</v>
      </c>
      <c r="AU129" s="217" t="s">
        <v>77</v>
      </c>
      <c r="AY129" s="216" t="s">
        <v>245</v>
      </c>
      <c r="BK129" s="218">
        <f>BK130+BK187+BK218+BK259+BK286+BK297</f>
        <v>0</v>
      </c>
    </row>
    <row r="130" s="12" customFormat="1" ht="22.8" customHeight="1">
      <c r="A130" s="12"/>
      <c r="B130" s="205"/>
      <c r="C130" s="206"/>
      <c r="D130" s="207" t="s">
        <v>76</v>
      </c>
      <c r="E130" s="219" t="s">
        <v>85</v>
      </c>
      <c r="F130" s="219" t="s">
        <v>2649</v>
      </c>
      <c r="G130" s="206"/>
      <c r="H130" s="206"/>
      <c r="I130" s="209"/>
      <c r="J130" s="220">
        <f>BK130</f>
        <v>0</v>
      </c>
      <c r="K130" s="206"/>
      <c r="L130" s="211"/>
      <c r="M130" s="212"/>
      <c r="N130" s="213"/>
      <c r="O130" s="213"/>
      <c r="P130" s="214">
        <f>SUM(P131:P186)</f>
        <v>0</v>
      </c>
      <c r="Q130" s="213"/>
      <c r="R130" s="214">
        <f>SUM(R131:R186)</f>
        <v>26.906359999999999</v>
      </c>
      <c r="S130" s="213"/>
      <c r="T130" s="215">
        <f>SUM(T131:T186)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6" t="s">
        <v>253</v>
      </c>
      <c r="AT130" s="217" t="s">
        <v>76</v>
      </c>
      <c r="AU130" s="217" t="s">
        <v>85</v>
      </c>
      <c r="AY130" s="216" t="s">
        <v>245</v>
      </c>
      <c r="BK130" s="218">
        <f>SUM(BK131:BK186)</f>
        <v>0</v>
      </c>
    </row>
    <row r="131" s="2" customFormat="1" ht="16.5" customHeight="1">
      <c r="A131" s="40"/>
      <c r="B131" s="41"/>
      <c r="C131" s="221" t="s">
        <v>272</v>
      </c>
      <c r="D131" s="221" t="s">
        <v>248</v>
      </c>
      <c r="E131" s="222" t="s">
        <v>2650</v>
      </c>
      <c r="F131" s="223" t="s">
        <v>2651</v>
      </c>
      <c r="G131" s="224" t="s">
        <v>275</v>
      </c>
      <c r="H131" s="225">
        <v>194.88</v>
      </c>
      <c r="I131" s="226"/>
      <c r="J131" s="227">
        <f>ROUND(I131*H131,2)</f>
        <v>0</v>
      </c>
      <c r="K131" s="223" t="s">
        <v>764</v>
      </c>
      <c r="L131" s="46"/>
      <c r="M131" s="228" t="s">
        <v>1</v>
      </c>
      <c r="N131" s="229" t="s">
        <v>42</v>
      </c>
      <c r="O131" s="93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2" t="s">
        <v>253</v>
      </c>
      <c r="AT131" s="232" t="s">
        <v>248</v>
      </c>
      <c r="AU131" s="232" t="s">
        <v>87</v>
      </c>
      <c r="AY131" s="19" t="s">
        <v>245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9" t="s">
        <v>85</v>
      </c>
      <c r="BK131" s="233">
        <f>ROUND(I131*H131,2)</f>
        <v>0</v>
      </c>
      <c r="BL131" s="19" t="s">
        <v>253</v>
      </c>
      <c r="BM131" s="232" t="s">
        <v>2652</v>
      </c>
    </row>
    <row r="132" s="2" customFormat="1">
      <c r="A132" s="40"/>
      <c r="B132" s="41"/>
      <c r="C132" s="42"/>
      <c r="D132" s="234" t="s">
        <v>255</v>
      </c>
      <c r="E132" s="42"/>
      <c r="F132" s="235" t="s">
        <v>2653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255</v>
      </c>
      <c r="AU132" s="19" t="s">
        <v>87</v>
      </c>
    </row>
    <row r="133" s="2" customFormat="1">
      <c r="A133" s="40"/>
      <c r="B133" s="41"/>
      <c r="C133" s="42"/>
      <c r="D133" s="296" t="s">
        <v>766</v>
      </c>
      <c r="E133" s="42"/>
      <c r="F133" s="297" t="s">
        <v>2654</v>
      </c>
      <c r="G133" s="42"/>
      <c r="H133" s="42"/>
      <c r="I133" s="236"/>
      <c r="J133" s="42"/>
      <c r="K133" s="42"/>
      <c r="L133" s="46"/>
      <c r="M133" s="237"/>
      <c r="N133" s="238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766</v>
      </c>
      <c r="AU133" s="19" t="s">
        <v>87</v>
      </c>
    </row>
    <row r="134" s="14" customFormat="1">
      <c r="A134" s="14"/>
      <c r="B134" s="249"/>
      <c r="C134" s="250"/>
      <c r="D134" s="234" t="s">
        <v>257</v>
      </c>
      <c r="E134" s="251" t="s">
        <v>1</v>
      </c>
      <c r="F134" s="252" t="s">
        <v>2655</v>
      </c>
      <c r="G134" s="250"/>
      <c r="H134" s="253">
        <v>99.939999999999998</v>
      </c>
      <c r="I134" s="254"/>
      <c r="J134" s="250"/>
      <c r="K134" s="250"/>
      <c r="L134" s="255"/>
      <c r="M134" s="256"/>
      <c r="N134" s="257"/>
      <c r="O134" s="257"/>
      <c r="P134" s="257"/>
      <c r="Q134" s="257"/>
      <c r="R134" s="257"/>
      <c r="S134" s="257"/>
      <c r="T134" s="25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9" t="s">
        <v>257</v>
      </c>
      <c r="AU134" s="259" t="s">
        <v>87</v>
      </c>
      <c r="AV134" s="14" t="s">
        <v>87</v>
      </c>
      <c r="AW134" s="14" t="s">
        <v>34</v>
      </c>
      <c r="AX134" s="14" t="s">
        <v>77</v>
      </c>
      <c r="AY134" s="259" t="s">
        <v>245</v>
      </c>
    </row>
    <row r="135" s="14" customFormat="1">
      <c r="A135" s="14"/>
      <c r="B135" s="249"/>
      <c r="C135" s="250"/>
      <c r="D135" s="234" t="s">
        <v>257</v>
      </c>
      <c r="E135" s="251" t="s">
        <v>1</v>
      </c>
      <c r="F135" s="252" t="s">
        <v>2656</v>
      </c>
      <c r="G135" s="250"/>
      <c r="H135" s="253">
        <v>94.939999999999998</v>
      </c>
      <c r="I135" s="254"/>
      <c r="J135" s="250"/>
      <c r="K135" s="250"/>
      <c r="L135" s="255"/>
      <c r="M135" s="256"/>
      <c r="N135" s="257"/>
      <c r="O135" s="257"/>
      <c r="P135" s="257"/>
      <c r="Q135" s="257"/>
      <c r="R135" s="257"/>
      <c r="S135" s="257"/>
      <c r="T135" s="25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9" t="s">
        <v>257</v>
      </c>
      <c r="AU135" s="259" t="s">
        <v>87</v>
      </c>
      <c r="AV135" s="14" t="s">
        <v>87</v>
      </c>
      <c r="AW135" s="14" t="s">
        <v>34</v>
      </c>
      <c r="AX135" s="14" t="s">
        <v>77</v>
      </c>
      <c r="AY135" s="259" t="s">
        <v>245</v>
      </c>
    </row>
    <row r="136" s="15" customFormat="1">
      <c r="A136" s="15"/>
      <c r="B136" s="260"/>
      <c r="C136" s="261"/>
      <c r="D136" s="234" t="s">
        <v>257</v>
      </c>
      <c r="E136" s="262" t="s">
        <v>1</v>
      </c>
      <c r="F136" s="263" t="s">
        <v>266</v>
      </c>
      <c r="G136" s="261"/>
      <c r="H136" s="264">
        <v>194.88</v>
      </c>
      <c r="I136" s="265"/>
      <c r="J136" s="261"/>
      <c r="K136" s="261"/>
      <c r="L136" s="266"/>
      <c r="M136" s="267"/>
      <c r="N136" s="268"/>
      <c r="O136" s="268"/>
      <c r="P136" s="268"/>
      <c r="Q136" s="268"/>
      <c r="R136" s="268"/>
      <c r="S136" s="268"/>
      <c r="T136" s="269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0" t="s">
        <v>257</v>
      </c>
      <c r="AU136" s="270" t="s">
        <v>87</v>
      </c>
      <c r="AV136" s="15" t="s">
        <v>253</v>
      </c>
      <c r="AW136" s="15" t="s">
        <v>34</v>
      </c>
      <c r="AX136" s="15" t="s">
        <v>85</v>
      </c>
      <c r="AY136" s="270" t="s">
        <v>245</v>
      </c>
    </row>
    <row r="137" s="2" customFormat="1" ht="24.15" customHeight="1">
      <c r="A137" s="40"/>
      <c r="B137" s="41"/>
      <c r="C137" s="221" t="s">
        <v>253</v>
      </c>
      <c r="D137" s="221" t="s">
        <v>248</v>
      </c>
      <c r="E137" s="222" t="s">
        <v>2657</v>
      </c>
      <c r="F137" s="223" t="s">
        <v>2658</v>
      </c>
      <c r="G137" s="224" t="s">
        <v>251</v>
      </c>
      <c r="H137" s="225">
        <v>67.799999999999997</v>
      </c>
      <c r="I137" s="226"/>
      <c r="J137" s="227">
        <f>ROUND(I137*H137,2)</f>
        <v>0</v>
      </c>
      <c r="K137" s="223" t="s">
        <v>764</v>
      </c>
      <c r="L137" s="46"/>
      <c r="M137" s="228" t="s">
        <v>1</v>
      </c>
      <c r="N137" s="229" t="s">
        <v>42</v>
      </c>
      <c r="O137" s="93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32" t="s">
        <v>594</v>
      </c>
      <c r="AT137" s="232" t="s">
        <v>248</v>
      </c>
      <c r="AU137" s="232" t="s">
        <v>87</v>
      </c>
      <c r="AY137" s="19" t="s">
        <v>245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9" t="s">
        <v>85</v>
      </c>
      <c r="BK137" s="233">
        <f>ROUND(I137*H137,2)</f>
        <v>0</v>
      </c>
      <c r="BL137" s="19" t="s">
        <v>594</v>
      </c>
      <c r="BM137" s="232" t="s">
        <v>2659</v>
      </c>
    </row>
    <row r="138" s="2" customFormat="1">
      <c r="A138" s="40"/>
      <c r="B138" s="41"/>
      <c r="C138" s="42"/>
      <c r="D138" s="234" t="s">
        <v>255</v>
      </c>
      <c r="E138" s="42"/>
      <c r="F138" s="235" t="s">
        <v>2660</v>
      </c>
      <c r="G138" s="42"/>
      <c r="H138" s="42"/>
      <c r="I138" s="236"/>
      <c r="J138" s="42"/>
      <c r="K138" s="42"/>
      <c r="L138" s="46"/>
      <c r="M138" s="237"/>
      <c r="N138" s="238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255</v>
      </c>
      <c r="AU138" s="19" t="s">
        <v>87</v>
      </c>
    </row>
    <row r="139" s="2" customFormat="1">
      <c r="A139" s="40"/>
      <c r="B139" s="41"/>
      <c r="C139" s="42"/>
      <c r="D139" s="296" t="s">
        <v>766</v>
      </c>
      <c r="E139" s="42"/>
      <c r="F139" s="297" t="s">
        <v>2661</v>
      </c>
      <c r="G139" s="42"/>
      <c r="H139" s="42"/>
      <c r="I139" s="236"/>
      <c r="J139" s="42"/>
      <c r="K139" s="42"/>
      <c r="L139" s="46"/>
      <c r="M139" s="237"/>
      <c r="N139" s="238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766</v>
      </c>
      <c r="AU139" s="19" t="s">
        <v>87</v>
      </c>
    </row>
    <row r="140" s="14" customFormat="1">
      <c r="A140" s="14"/>
      <c r="B140" s="249"/>
      <c r="C140" s="250"/>
      <c r="D140" s="234" t="s">
        <v>257</v>
      </c>
      <c r="E140" s="251" t="s">
        <v>1</v>
      </c>
      <c r="F140" s="252" t="s">
        <v>2662</v>
      </c>
      <c r="G140" s="250"/>
      <c r="H140" s="253">
        <v>67.799999999999997</v>
      </c>
      <c r="I140" s="254"/>
      <c r="J140" s="250"/>
      <c r="K140" s="250"/>
      <c r="L140" s="255"/>
      <c r="M140" s="256"/>
      <c r="N140" s="257"/>
      <c r="O140" s="257"/>
      <c r="P140" s="257"/>
      <c r="Q140" s="257"/>
      <c r="R140" s="257"/>
      <c r="S140" s="257"/>
      <c r="T140" s="25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9" t="s">
        <v>257</v>
      </c>
      <c r="AU140" s="259" t="s">
        <v>87</v>
      </c>
      <c r="AV140" s="14" t="s">
        <v>87</v>
      </c>
      <c r="AW140" s="14" t="s">
        <v>34</v>
      </c>
      <c r="AX140" s="14" t="s">
        <v>77</v>
      </c>
      <c r="AY140" s="259" t="s">
        <v>245</v>
      </c>
    </row>
    <row r="141" s="15" customFormat="1">
      <c r="A141" s="15"/>
      <c r="B141" s="260"/>
      <c r="C141" s="261"/>
      <c r="D141" s="234" t="s">
        <v>257</v>
      </c>
      <c r="E141" s="262" t="s">
        <v>1</v>
      </c>
      <c r="F141" s="263" t="s">
        <v>266</v>
      </c>
      <c r="G141" s="261"/>
      <c r="H141" s="264">
        <v>67.799999999999997</v>
      </c>
      <c r="I141" s="265"/>
      <c r="J141" s="261"/>
      <c r="K141" s="261"/>
      <c r="L141" s="266"/>
      <c r="M141" s="267"/>
      <c r="N141" s="268"/>
      <c r="O141" s="268"/>
      <c r="P141" s="268"/>
      <c r="Q141" s="268"/>
      <c r="R141" s="268"/>
      <c r="S141" s="268"/>
      <c r="T141" s="269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0" t="s">
        <v>257</v>
      </c>
      <c r="AU141" s="270" t="s">
        <v>87</v>
      </c>
      <c r="AV141" s="15" t="s">
        <v>253</v>
      </c>
      <c r="AW141" s="15" t="s">
        <v>34</v>
      </c>
      <c r="AX141" s="15" t="s">
        <v>85</v>
      </c>
      <c r="AY141" s="270" t="s">
        <v>245</v>
      </c>
    </row>
    <row r="142" s="2" customFormat="1" ht="21.75" customHeight="1">
      <c r="A142" s="40"/>
      <c r="B142" s="41"/>
      <c r="C142" s="221" t="s">
        <v>246</v>
      </c>
      <c r="D142" s="221" t="s">
        <v>248</v>
      </c>
      <c r="E142" s="222" t="s">
        <v>2663</v>
      </c>
      <c r="F142" s="223" t="s">
        <v>2664</v>
      </c>
      <c r="G142" s="224" t="s">
        <v>251</v>
      </c>
      <c r="H142" s="225">
        <v>28.600000000000001</v>
      </c>
      <c r="I142" s="226"/>
      <c r="J142" s="227">
        <f>ROUND(I142*H142,2)</f>
        <v>0</v>
      </c>
      <c r="K142" s="223" t="s">
        <v>764</v>
      </c>
      <c r="L142" s="46"/>
      <c r="M142" s="228" t="s">
        <v>1</v>
      </c>
      <c r="N142" s="229" t="s">
        <v>42</v>
      </c>
      <c r="O142" s="93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2" t="s">
        <v>253</v>
      </c>
      <c r="AT142" s="232" t="s">
        <v>248</v>
      </c>
      <c r="AU142" s="232" t="s">
        <v>87</v>
      </c>
      <c r="AY142" s="19" t="s">
        <v>245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9" t="s">
        <v>85</v>
      </c>
      <c r="BK142" s="233">
        <f>ROUND(I142*H142,2)</f>
        <v>0</v>
      </c>
      <c r="BL142" s="19" t="s">
        <v>253</v>
      </c>
      <c r="BM142" s="232" t="s">
        <v>2665</v>
      </c>
    </row>
    <row r="143" s="2" customFormat="1">
      <c r="A143" s="40"/>
      <c r="B143" s="41"/>
      <c r="C143" s="42"/>
      <c r="D143" s="234" t="s">
        <v>255</v>
      </c>
      <c r="E143" s="42"/>
      <c r="F143" s="235" t="s">
        <v>2666</v>
      </c>
      <c r="G143" s="42"/>
      <c r="H143" s="42"/>
      <c r="I143" s="236"/>
      <c r="J143" s="42"/>
      <c r="K143" s="42"/>
      <c r="L143" s="46"/>
      <c r="M143" s="237"/>
      <c r="N143" s="238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255</v>
      </c>
      <c r="AU143" s="19" t="s">
        <v>87</v>
      </c>
    </row>
    <row r="144" s="2" customFormat="1">
      <c r="A144" s="40"/>
      <c r="B144" s="41"/>
      <c r="C144" s="42"/>
      <c r="D144" s="296" t="s">
        <v>766</v>
      </c>
      <c r="E144" s="42"/>
      <c r="F144" s="297" t="s">
        <v>2667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766</v>
      </c>
      <c r="AU144" s="19" t="s">
        <v>87</v>
      </c>
    </row>
    <row r="145" s="14" customFormat="1">
      <c r="A145" s="14"/>
      <c r="B145" s="249"/>
      <c r="C145" s="250"/>
      <c r="D145" s="234" t="s">
        <v>257</v>
      </c>
      <c r="E145" s="251" t="s">
        <v>1</v>
      </c>
      <c r="F145" s="252" t="s">
        <v>2668</v>
      </c>
      <c r="G145" s="250"/>
      <c r="H145" s="253">
        <v>28.600000000000001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257</v>
      </c>
      <c r="AU145" s="259" t="s">
        <v>87</v>
      </c>
      <c r="AV145" s="14" t="s">
        <v>87</v>
      </c>
      <c r="AW145" s="14" t="s">
        <v>34</v>
      </c>
      <c r="AX145" s="14" t="s">
        <v>85</v>
      </c>
      <c r="AY145" s="259" t="s">
        <v>245</v>
      </c>
    </row>
    <row r="146" s="2" customFormat="1" ht="24.15" customHeight="1">
      <c r="A146" s="40"/>
      <c r="B146" s="41"/>
      <c r="C146" s="221" t="s">
        <v>305</v>
      </c>
      <c r="D146" s="221" t="s">
        <v>248</v>
      </c>
      <c r="E146" s="222" t="s">
        <v>2669</v>
      </c>
      <c r="F146" s="223" t="s">
        <v>2670</v>
      </c>
      <c r="G146" s="224" t="s">
        <v>251</v>
      </c>
      <c r="H146" s="225">
        <v>3322.1999999999998</v>
      </c>
      <c r="I146" s="226"/>
      <c r="J146" s="227">
        <f>ROUND(I146*H146,2)</f>
        <v>0</v>
      </c>
      <c r="K146" s="223" t="s">
        <v>764</v>
      </c>
      <c r="L146" s="46"/>
      <c r="M146" s="228" t="s">
        <v>1</v>
      </c>
      <c r="N146" s="229" t="s">
        <v>42</v>
      </c>
      <c r="O146" s="93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2" t="s">
        <v>253</v>
      </c>
      <c r="AT146" s="232" t="s">
        <v>248</v>
      </c>
      <c r="AU146" s="232" t="s">
        <v>87</v>
      </c>
      <c r="AY146" s="19" t="s">
        <v>245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9" t="s">
        <v>85</v>
      </c>
      <c r="BK146" s="233">
        <f>ROUND(I146*H146,2)</f>
        <v>0</v>
      </c>
      <c r="BL146" s="19" t="s">
        <v>253</v>
      </c>
      <c r="BM146" s="232" t="s">
        <v>2671</v>
      </c>
    </row>
    <row r="147" s="2" customFormat="1">
      <c r="A147" s="40"/>
      <c r="B147" s="41"/>
      <c r="C147" s="42"/>
      <c r="D147" s="234" t="s">
        <v>255</v>
      </c>
      <c r="E147" s="42"/>
      <c r="F147" s="235" t="s">
        <v>2672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255</v>
      </c>
      <c r="AU147" s="19" t="s">
        <v>87</v>
      </c>
    </row>
    <row r="148" s="2" customFormat="1">
      <c r="A148" s="40"/>
      <c r="B148" s="41"/>
      <c r="C148" s="42"/>
      <c r="D148" s="296" t="s">
        <v>766</v>
      </c>
      <c r="E148" s="42"/>
      <c r="F148" s="297" t="s">
        <v>2673</v>
      </c>
      <c r="G148" s="42"/>
      <c r="H148" s="42"/>
      <c r="I148" s="236"/>
      <c r="J148" s="42"/>
      <c r="K148" s="42"/>
      <c r="L148" s="46"/>
      <c r="M148" s="237"/>
      <c r="N148" s="238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766</v>
      </c>
      <c r="AU148" s="19" t="s">
        <v>87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2674</v>
      </c>
      <c r="G149" s="250"/>
      <c r="H149" s="253">
        <v>3322.1999999999998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85</v>
      </c>
      <c r="AY149" s="259" t="s">
        <v>245</v>
      </c>
    </row>
    <row r="150" s="2" customFormat="1" ht="16.5" customHeight="1">
      <c r="A150" s="40"/>
      <c r="B150" s="41"/>
      <c r="C150" s="221" t="s">
        <v>314</v>
      </c>
      <c r="D150" s="221" t="s">
        <v>248</v>
      </c>
      <c r="E150" s="222" t="s">
        <v>2675</v>
      </c>
      <c r="F150" s="223" t="s">
        <v>2676</v>
      </c>
      <c r="G150" s="224" t="s">
        <v>251</v>
      </c>
      <c r="H150" s="225">
        <v>28.600000000000001</v>
      </c>
      <c r="I150" s="226"/>
      <c r="J150" s="227">
        <f>ROUND(I150*H150,2)</f>
        <v>0</v>
      </c>
      <c r="K150" s="223" t="s">
        <v>764</v>
      </c>
      <c r="L150" s="46"/>
      <c r="M150" s="228" t="s">
        <v>1</v>
      </c>
      <c r="N150" s="229" t="s">
        <v>42</v>
      </c>
      <c r="O150" s="93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2" t="s">
        <v>253</v>
      </c>
      <c r="AT150" s="232" t="s">
        <v>248</v>
      </c>
      <c r="AU150" s="232" t="s">
        <v>87</v>
      </c>
      <c r="AY150" s="19" t="s">
        <v>245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9" t="s">
        <v>85</v>
      </c>
      <c r="BK150" s="233">
        <f>ROUND(I150*H150,2)</f>
        <v>0</v>
      </c>
      <c r="BL150" s="19" t="s">
        <v>253</v>
      </c>
      <c r="BM150" s="232" t="s">
        <v>2677</v>
      </c>
    </row>
    <row r="151" s="2" customFormat="1">
      <c r="A151" s="40"/>
      <c r="B151" s="41"/>
      <c r="C151" s="42"/>
      <c r="D151" s="234" t="s">
        <v>255</v>
      </c>
      <c r="E151" s="42"/>
      <c r="F151" s="235" t="s">
        <v>2678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255</v>
      </c>
      <c r="AU151" s="19" t="s">
        <v>87</v>
      </c>
    </row>
    <row r="152" s="2" customFormat="1">
      <c r="A152" s="40"/>
      <c r="B152" s="41"/>
      <c r="C152" s="42"/>
      <c r="D152" s="296" t="s">
        <v>766</v>
      </c>
      <c r="E152" s="42"/>
      <c r="F152" s="297" t="s">
        <v>2679</v>
      </c>
      <c r="G152" s="42"/>
      <c r="H152" s="42"/>
      <c r="I152" s="236"/>
      <c r="J152" s="42"/>
      <c r="K152" s="42"/>
      <c r="L152" s="46"/>
      <c r="M152" s="237"/>
      <c r="N152" s="238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766</v>
      </c>
      <c r="AU152" s="19" t="s">
        <v>87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2680</v>
      </c>
      <c r="G153" s="250"/>
      <c r="H153" s="253">
        <v>28.600000000000001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85</v>
      </c>
      <c r="AY153" s="259" t="s">
        <v>245</v>
      </c>
    </row>
    <row r="154" s="2" customFormat="1" ht="16.5" customHeight="1">
      <c r="A154" s="40"/>
      <c r="B154" s="41"/>
      <c r="C154" s="221" t="s">
        <v>326</v>
      </c>
      <c r="D154" s="221" t="s">
        <v>248</v>
      </c>
      <c r="E154" s="222" t="s">
        <v>2681</v>
      </c>
      <c r="F154" s="223" t="s">
        <v>2682</v>
      </c>
      <c r="G154" s="224" t="s">
        <v>251</v>
      </c>
      <c r="H154" s="225">
        <v>39.200000000000003</v>
      </c>
      <c r="I154" s="226"/>
      <c r="J154" s="227">
        <f>ROUND(I154*H154,2)</f>
        <v>0</v>
      </c>
      <c r="K154" s="223" t="s">
        <v>764</v>
      </c>
      <c r="L154" s="46"/>
      <c r="M154" s="228" t="s">
        <v>1</v>
      </c>
      <c r="N154" s="229" t="s">
        <v>42</v>
      </c>
      <c r="O154" s="93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2" t="s">
        <v>253</v>
      </c>
      <c r="AT154" s="232" t="s">
        <v>248</v>
      </c>
      <c r="AU154" s="232" t="s">
        <v>87</v>
      </c>
      <c r="AY154" s="19" t="s">
        <v>245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9" t="s">
        <v>85</v>
      </c>
      <c r="BK154" s="233">
        <f>ROUND(I154*H154,2)</f>
        <v>0</v>
      </c>
      <c r="BL154" s="19" t="s">
        <v>253</v>
      </c>
      <c r="BM154" s="232" t="s">
        <v>2683</v>
      </c>
    </row>
    <row r="155" s="2" customFormat="1">
      <c r="A155" s="40"/>
      <c r="B155" s="41"/>
      <c r="C155" s="42"/>
      <c r="D155" s="234" t="s">
        <v>255</v>
      </c>
      <c r="E155" s="42"/>
      <c r="F155" s="235" t="s">
        <v>2684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255</v>
      </c>
      <c r="AU155" s="19" t="s">
        <v>87</v>
      </c>
    </row>
    <row r="156" s="2" customFormat="1">
      <c r="A156" s="40"/>
      <c r="B156" s="41"/>
      <c r="C156" s="42"/>
      <c r="D156" s="296" t="s">
        <v>766</v>
      </c>
      <c r="E156" s="42"/>
      <c r="F156" s="297" t="s">
        <v>2685</v>
      </c>
      <c r="G156" s="42"/>
      <c r="H156" s="42"/>
      <c r="I156" s="236"/>
      <c r="J156" s="42"/>
      <c r="K156" s="42"/>
      <c r="L156" s="46"/>
      <c r="M156" s="237"/>
      <c r="N156" s="238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766</v>
      </c>
      <c r="AU156" s="19" t="s">
        <v>87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2686</v>
      </c>
      <c r="G157" s="250"/>
      <c r="H157" s="253">
        <v>39.200000000000003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77</v>
      </c>
      <c r="AY157" s="259" t="s">
        <v>245</v>
      </c>
    </row>
    <row r="158" s="15" customFormat="1">
      <c r="A158" s="15"/>
      <c r="B158" s="260"/>
      <c r="C158" s="261"/>
      <c r="D158" s="234" t="s">
        <v>257</v>
      </c>
      <c r="E158" s="262" t="s">
        <v>1</v>
      </c>
      <c r="F158" s="263" t="s">
        <v>266</v>
      </c>
      <c r="G158" s="261"/>
      <c r="H158" s="264">
        <v>39.200000000000003</v>
      </c>
      <c r="I158" s="265"/>
      <c r="J158" s="261"/>
      <c r="K158" s="261"/>
      <c r="L158" s="266"/>
      <c r="M158" s="267"/>
      <c r="N158" s="268"/>
      <c r="O158" s="268"/>
      <c r="P158" s="268"/>
      <c r="Q158" s="268"/>
      <c r="R158" s="268"/>
      <c r="S158" s="268"/>
      <c r="T158" s="269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0" t="s">
        <v>257</v>
      </c>
      <c r="AU158" s="270" t="s">
        <v>87</v>
      </c>
      <c r="AV158" s="15" t="s">
        <v>253</v>
      </c>
      <c r="AW158" s="15" t="s">
        <v>34</v>
      </c>
      <c r="AX158" s="15" t="s">
        <v>85</v>
      </c>
      <c r="AY158" s="270" t="s">
        <v>245</v>
      </c>
    </row>
    <row r="159" s="2" customFormat="1" ht="16.5" customHeight="1">
      <c r="A159" s="40"/>
      <c r="B159" s="41"/>
      <c r="C159" s="221" t="s">
        <v>335</v>
      </c>
      <c r="D159" s="221" t="s">
        <v>248</v>
      </c>
      <c r="E159" s="222" t="s">
        <v>2687</v>
      </c>
      <c r="F159" s="223" t="s">
        <v>2688</v>
      </c>
      <c r="G159" s="224" t="s">
        <v>545</v>
      </c>
      <c r="H159" s="225">
        <v>60.060000000000002</v>
      </c>
      <c r="I159" s="226"/>
      <c r="J159" s="227">
        <f>ROUND(I159*H159,2)</f>
        <v>0</v>
      </c>
      <c r="K159" s="223" t="s">
        <v>764</v>
      </c>
      <c r="L159" s="46"/>
      <c r="M159" s="228" t="s">
        <v>1</v>
      </c>
      <c r="N159" s="229" t="s">
        <v>42</v>
      </c>
      <c r="O159" s="93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2" t="s">
        <v>253</v>
      </c>
      <c r="AT159" s="232" t="s">
        <v>248</v>
      </c>
      <c r="AU159" s="232" t="s">
        <v>87</v>
      </c>
      <c r="AY159" s="19" t="s">
        <v>245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9" t="s">
        <v>85</v>
      </c>
      <c r="BK159" s="233">
        <f>ROUND(I159*H159,2)</f>
        <v>0</v>
      </c>
      <c r="BL159" s="19" t="s">
        <v>253</v>
      </c>
      <c r="BM159" s="232" t="s">
        <v>2689</v>
      </c>
    </row>
    <row r="160" s="2" customFormat="1">
      <c r="A160" s="40"/>
      <c r="B160" s="41"/>
      <c r="C160" s="42"/>
      <c r="D160" s="234" t="s">
        <v>255</v>
      </c>
      <c r="E160" s="42"/>
      <c r="F160" s="235" t="s">
        <v>2690</v>
      </c>
      <c r="G160" s="42"/>
      <c r="H160" s="42"/>
      <c r="I160" s="236"/>
      <c r="J160" s="42"/>
      <c r="K160" s="42"/>
      <c r="L160" s="46"/>
      <c r="M160" s="237"/>
      <c r="N160" s="238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255</v>
      </c>
      <c r="AU160" s="19" t="s">
        <v>87</v>
      </c>
    </row>
    <row r="161" s="2" customFormat="1">
      <c r="A161" s="40"/>
      <c r="B161" s="41"/>
      <c r="C161" s="42"/>
      <c r="D161" s="296" t="s">
        <v>766</v>
      </c>
      <c r="E161" s="42"/>
      <c r="F161" s="297" t="s">
        <v>2691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766</v>
      </c>
      <c r="AU161" s="19" t="s">
        <v>87</v>
      </c>
    </row>
    <row r="162" s="14" customFormat="1">
      <c r="A162" s="14"/>
      <c r="B162" s="249"/>
      <c r="C162" s="250"/>
      <c r="D162" s="234" t="s">
        <v>257</v>
      </c>
      <c r="E162" s="251" t="s">
        <v>1</v>
      </c>
      <c r="F162" s="252" t="s">
        <v>2692</v>
      </c>
      <c r="G162" s="250"/>
      <c r="H162" s="253">
        <v>60.060000000000002</v>
      </c>
      <c r="I162" s="254"/>
      <c r="J162" s="250"/>
      <c r="K162" s="250"/>
      <c r="L162" s="255"/>
      <c r="M162" s="256"/>
      <c r="N162" s="257"/>
      <c r="O162" s="257"/>
      <c r="P162" s="257"/>
      <c r="Q162" s="257"/>
      <c r="R162" s="257"/>
      <c r="S162" s="257"/>
      <c r="T162" s="25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9" t="s">
        <v>257</v>
      </c>
      <c r="AU162" s="259" t="s">
        <v>87</v>
      </c>
      <c r="AV162" s="14" t="s">
        <v>87</v>
      </c>
      <c r="AW162" s="14" t="s">
        <v>34</v>
      </c>
      <c r="AX162" s="14" t="s">
        <v>85</v>
      </c>
      <c r="AY162" s="259" t="s">
        <v>245</v>
      </c>
    </row>
    <row r="163" s="2" customFormat="1" ht="16.5" customHeight="1">
      <c r="A163" s="40"/>
      <c r="B163" s="41"/>
      <c r="C163" s="221" t="s">
        <v>341</v>
      </c>
      <c r="D163" s="221" t="s">
        <v>248</v>
      </c>
      <c r="E163" s="222" t="s">
        <v>2693</v>
      </c>
      <c r="F163" s="223" t="s">
        <v>2694</v>
      </c>
      <c r="G163" s="224" t="s">
        <v>251</v>
      </c>
      <c r="H163" s="225">
        <v>28.600000000000001</v>
      </c>
      <c r="I163" s="226"/>
      <c r="J163" s="227">
        <f>ROUND(I163*H163,2)</f>
        <v>0</v>
      </c>
      <c r="K163" s="223" t="s">
        <v>764</v>
      </c>
      <c r="L163" s="46"/>
      <c r="M163" s="228" t="s">
        <v>1</v>
      </c>
      <c r="N163" s="229" t="s">
        <v>42</v>
      </c>
      <c r="O163" s="93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2" t="s">
        <v>253</v>
      </c>
      <c r="AT163" s="232" t="s">
        <v>248</v>
      </c>
      <c r="AU163" s="232" t="s">
        <v>87</v>
      </c>
      <c r="AY163" s="19" t="s">
        <v>245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9" t="s">
        <v>85</v>
      </c>
      <c r="BK163" s="233">
        <f>ROUND(I163*H163,2)</f>
        <v>0</v>
      </c>
      <c r="BL163" s="19" t="s">
        <v>253</v>
      </c>
      <c r="BM163" s="232" t="s">
        <v>2695</v>
      </c>
    </row>
    <row r="164" s="2" customFormat="1">
      <c r="A164" s="40"/>
      <c r="B164" s="41"/>
      <c r="C164" s="42"/>
      <c r="D164" s="234" t="s">
        <v>255</v>
      </c>
      <c r="E164" s="42"/>
      <c r="F164" s="235" t="s">
        <v>2696</v>
      </c>
      <c r="G164" s="42"/>
      <c r="H164" s="42"/>
      <c r="I164" s="236"/>
      <c r="J164" s="42"/>
      <c r="K164" s="42"/>
      <c r="L164" s="46"/>
      <c r="M164" s="237"/>
      <c r="N164" s="238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255</v>
      </c>
      <c r="AU164" s="19" t="s">
        <v>87</v>
      </c>
    </row>
    <row r="165" s="2" customFormat="1">
      <c r="A165" s="40"/>
      <c r="B165" s="41"/>
      <c r="C165" s="42"/>
      <c r="D165" s="296" t="s">
        <v>766</v>
      </c>
      <c r="E165" s="42"/>
      <c r="F165" s="297" t="s">
        <v>2697</v>
      </c>
      <c r="G165" s="42"/>
      <c r="H165" s="42"/>
      <c r="I165" s="236"/>
      <c r="J165" s="42"/>
      <c r="K165" s="42"/>
      <c r="L165" s="46"/>
      <c r="M165" s="237"/>
      <c r="N165" s="238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766</v>
      </c>
      <c r="AU165" s="19" t="s">
        <v>87</v>
      </c>
    </row>
    <row r="166" s="14" customFormat="1">
      <c r="A166" s="14"/>
      <c r="B166" s="249"/>
      <c r="C166" s="250"/>
      <c r="D166" s="234" t="s">
        <v>257</v>
      </c>
      <c r="E166" s="251" t="s">
        <v>1</v>
      </c>
      <c r="F166" s="252" t="s">
        <v>2680</v>
      </c>
      <c r="G166" s="250"/>
      <c r="H166" s="253">
        <v>28.600000000000001</v>
      </c>
      <c r="I166" s="254"/>
      <c r="J166" s="250"/>
      <c r="K166" s="250"/>
      <c r="L166" s="255"/>
      <c r="M166" s="256"/>
      <c r="N166" s="257"/>
      <c r="O166" s="257"/>
      <c r="P166" s="257"/>
      <c r="Q166" s="257"/>
      <c r="R166" s="257"/>
      <c r="S166" s="257"/>
      <c r="T166" s="25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9" t="s">
        <v>257</v>
      </c>
      <c r="AU166" s="259" t="s">
        <v>87</v>
      </c>
      <c r="AV166" s="14" t="s">
        <v>87</v>
      </c>
      <c r="AW166" s="14" t="s">
        <v>34</v>
      </c>
      <c r="AX166" s="14" t="s">
        <v>85</v>
      </c>
      <c r="AY166" s="259" t="s">
        <v>245</v>
      </c>
    </row>
    <row r="167" s="2" customFormat="1" ht="16.5" customHeight="1">
      <c r="A167" s="40"/>
      <c r="B167" s="41"/>
      <c r="C167" s="221" t="s">
        <v>349</v>
      </c>
      <c r="D167" s="221" t="s">
        <v>248</v>
      </c>
      <c r="E167" s="222" t="s">
        <v>2698</v>
      </c>
      <c r="F167" s="223" t="s">
        <v>2699</v>
      </c>
      <c r="G167" s="224" t="s">
        <v>275</v>
      </c>
      <c r="H167" s="225">
        <v>94.400000000000006</v>
      </c>
      <c r="I167" s="226"/>
      <c r="J167" s="227">
        <f>ROUND(I167*H167,2)</f>
        <v>0</v>
      </c>
      <c r="K167" s="223" t="s">
        <v>764</v>
      </c>
      <c r="L167" s="46"/>
      <c r="M167" s="228" t="s">
        <v>1</v>
      </c>
      <c r="N167" s="229" t="s">
        <v>42</v>
      </c>
      <c r="O167" s="93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2" t="s">
        <v>253</v>
      </c>
      <c r="AT167" s="232" t="s">
        <v>248</v>
      </c>
      <c r="AU167" s="232" t="s">
        <v>87</v>
      </c>
      <c r="AY167" s="19" t="s">
        <v>245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9" t="s">
        <v>85</v>
      </c>
      <c r="BK167" s="233">
        <f>ROUND(I167*H167,2)</f>
        <v>0</v>
      </c>
      <c r="BL167" s="19" t="s">
        <v>253</v>
      </c>
      <c r="BM167" s="232" t="s">
        <v>2700</v>
      </c>
    </row>
    <row r="168" s="2" customFormat="1">
      <c r="A168" s="40"/>
      <c r="B168" s="41"/>
      <c r="C168" s="42"/>
      <c r="D168" s="234" t="s">
        <v>255</v>
      </c>
      <c r="E168" s="42"/>
      <c r="F168" s="235" t="s">
        <v>2701</v>
      </c>
      <c r="G168" s="42"/>
      <c r="H168" s="42"/>
      <c r="I168" s="236"/>
      <c r="J168" s="42"/>
      <c r="K168" s="42"/>
      <c r="L168" s="46"/>
      <c r="M168" s="237"/>
      <c r="N168" s="238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255</v>
      </c>
      <c r="AU168" s="19" t="s">
        <v>87</v>
      </c>
    </row>
    <row r="169" s="2" customFormat="1">
      <c r="A169" s="40"/>
      <c r="B169" s="41"/>
      <c r="C169" s="42"/>
      <c r="D169" s="296" t="s">
        <v>766</v>
      </c>
      <c r="E169" s="42"/>
      <c r="F169" s="297" t="s">
        <v>2702</v>
      </c>
      <c r="G169" s="42"/>
      <c r="H169" s="42"/>
      <c r="I169" s="236"/>
      <c r="J169" s="42"/>
      <c r="K169" s="42"/>
      <c r="L169" s="46"/>
      <c r="M169" s="237"/>
      <c r="N169" s="238"/>
      <c r="O169" s="93"/>
      <c r="P169" s="93"/>
      <c r="Q169" s="93"/>
      <c r="R169" s="93"/>
      <c r="S169" s="93"/>
      <c r="T169" s="94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766</v>
      </c>
      <c r="AU169" s="19" t="s">
        <v>87</v>
      </c>
    </row>
    <row r="170" s="14" customFormat="1">
      <c r="A170" s="14"/>
      <c r="B170" s="249"/>
      <c r="C170" s="250"/>
      <c r="D170" s="234" t="s">
        <v>257</v>
      </c>
      <c r="E170" s="251" t="s">
        <v>1</v>
      </c>
      <c r="F170" s="252" t="s">
        <v>2703</v>
      </c>
      <c r="G170" s="250"/>
      <c r="H170" s="253">
        <v>94.400000000000006</v>
      </c>
      <c r="I170" s="254"/>
      <c r="J170" s="250"/>
      <c r="K170" s="250"/>
      <c r="L170" s="255"/>
      <c r="M170" s="256"/>
      <c r="N170" s="257"/>
      <c r="O170" s="257"/>
      <c r="P170" s="257"/>
      <c r="Q170" s="257"/>
      <c r="R170" s="257"/>
      <c r="S170" s="257"/>
      <c r="T170" s="25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9" t="s">
        <v>257</v>
      </c>
      <c r="AU170" s="259" t="s">
        <v>87</v>
      </c>
      <c r="AV170" s="14" t="s">
        <v>87</v>
      </c>
      <c r="AW170" s="14" t="s">
        <v>34</v>
      </c>
      <c r="AX170" s="14" t="s">
        <v>85</v>
      </c>
      <c r="AY170" s="259" t="s">
        <v>245</v>
      </c>
    </row>
    <row r="171" s="2" customFormat="1" ht="16.5" customHeight="1">
      <c r="A171" s="40"/>
      <c r="B171" s="41"/>
      <c r="C171" s="283" t="s">
        <v>8</v>
      </c>
      <c r="D171" s="283" t="s">
        <v>551</v>
      </c>
      <c r="E171" s="284" t="s">
        <v>2704</v>
      </c>
      <c r="F171" s="285" t="s">
        <v>2705</v>
      </c>
      <c r="G171" s="286" t="s">
        <v>793</v>
      </c>
      <c r="H171" s="287">
        <v>2.3599999999999999</v>
      </c>
      <c r="I171" s="288"/>
      <c r="J171" s="289">
        <f>ROUND(I171*H171,2)</f>
        <v>0</v>
      </c>
      <c r="K171" s="285" t="s">
        <v>764</v>
      </c>
      <c r="L171" s="290"/>
      <c r="M171" s="291" t="s">
        <v>1</v>
      </c>
      <c r="N171" s="292" t="s">
        <v>42</v>
      </c>
      <c r="O171" s="93"/>
      <c r="P171" s="230">
        <f>O171*H171</f>
        <v>0</v>
      </c>
      <c r="Q171" s="230">
        <v>0.001</v>
      </c>
      <c r="R171" s="230">
        <f>Q171*H171</f>
        <v>0.0023600000000000001</v>
      </c>
      <c r="S171" s="230">
        <v>0</v>
      </c>
      <c r="T171" s="231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2" t="s">
        <v>326</v>
      </c>
      <c r="AT171" s="232" t="s">
        <v>551</v>
      </c>
      <c r="AU171" s="232" t="s">
        <v>87</v>
      </c>
      <c r="AY171" s="19" t="s">
        <v>245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9" t="s">
        <v>85</v>
      </c>
      <c r="BK171" s="233">
        <f>ROUND(I171*H171,2)</f>
        <v>0</v>
      </c>
      <c r="BL171" s="19" t="s">
        <v>253</v>
      </c>
      <c r="BM171" s="232" t="s">
        <v>2706</v>
      </c>
    </row>
    <row r="172" s="2" customFormat="1">
      <c r="A172" s="40"/>
      <c r="B172" s="41"/>
      <c r="C172" s="42"/>
      <c r="D172" s="234" t="s">
        <v>255</v>
      </c>
      <c r="E172" s="42"/>
      <c r="F172" s="235" t="s">
        <v>2705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255</v>
      </c>
      <c r="AU172" s="19" t="s">
        <v>87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2707</v>
      </c>
      <c r="G173" s="250"/>
      <c r="H173" s="253">
        <v>94.400000000000006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77</v>
      </c>
      <c r="AY173" s="259" t="s">
        <v>245</v>
      </c>
    </row>
    <row r="174" s="15" customFormat="1">
      <c r="A174" s="15"/>
      <c r="B174" s="260"/>
      <c r="C174" s="261"/>
      <c r="D174" s="234" t="s">
        <v>257</v>
      </c>
      <c r="E174" s="262" t="s">
        <v>1</v>
      </c>
      <c r="F174" s="263" t="s">
        <v>266</v>
      </c>
      <c r="G174" s="261"/>
      <c r="H174" s="264">
        <v>94.400000000000006</v>
      </c>
      <c r="I174" s="265"/>
      <c r="J174" s="261"/>
      <c r="K174" s="261"/>
      <c r="L174" s="266"/>
      <c r="M174" s="267"/>
      <c r="N174" s="268"/>
      <c r="O174" s="268"/>
      <c r="P174" s="268"/>
      <c r="Q174" s="268"/>
      <c r="R174" s="268"/>
      <c r="S174" s="268"/>
      <c r="T174" s="269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0" t="s">
        <v>257</v>
      </c>
      <c r="AU174" s="270" t="s">
        <v>87</v>
      </c>
      <c r="AV174" s="15" t="s">
        <v>253</v>
      </c>
      <c r="AW174" s="15" t="s">
        <v>34</v>
      </c>
      <c r="AX174" s="15" t="s">
        <v>85</v>
      </c>
      <c r="AY174" s="270" t="s">
        <v>245</v>
      </c>
    </row>
    <row r="175" s="14" customFormat="1">
      <c r="A175" s="14"/>
      <c r="B175" s="249"/>
      <c r="C175" s="250"/>
      <c r="D175" s="234" t="s">
        <v>257</v>
      </c>
      <c r="E175" s="250"/>
      <c r="F175" s="252" t="s">
        <v>2708</v>
      </c>
      <c r="G175" s="250"/>
      <c r="H175" s="253">
        <v>2.3599999999999999</v>
      </c>
      <c r="I175" s="254"/>
      <c r="J175" s="250"/>
      <c r="K175" s="250"/>
      <c r="L175" s="255"/>
      <c r="M175" s="256"/>
      <c r="N175" s="257"/>
      <c r="O175" s="257"/>
      <c r="P175" s="257"/>
      <c r="Q175" s="257"/>
      <c r="R175" s="257"/>
      <c r="S175" s="257"/>
      <c r="T175" s="25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9" t="s">
        <v>257</v>
      </c>
      <c r="AU175" s="259" t="s">
        <v>87</v>
      </c>
      <c r="AV175" s="14" t="s">
        <v>87</v>
      </c>
      <c r="AW175" s="14" t="s">
        <v>4</v>
      </c>
      <c r="AX175" s="14" t="s">
        <v>85</v>
      </c>
      <c r="AY175" s="259" t="s">
        <v>245</v>
      </c>
    </row>
    <row r="176" s="2" customFormat="1" ht="16.5" customHeight="1">
      <c r="A176" s="40"/>
      <c r="B176" s="41"/>
      <c r="C176" s="221" t="s">
        <v>383</v>
      </c>
      <c r="D176" s="221" t="s">
        <v>248</v>
      </c>
      <c r="E176" s="222" t="s">
        <v>2709</v>
      </c>
      <c r="F176" s="223" t="s">
        <v>2710</v>
      </c>
      <c r="G176" s="224" t="s">
        <v>275</v>
      </c>
      <c r="H176" s="225">
        <v>94.400000000000006</v>
      </c>
      <c r="I176" s="226"/>
      <c r="J176" s="227">
        <f>ROUND(I176*H176,2)</f>
        <v>0</v>
      </c>
      <c r="K176" s="223" t="s">
        <v>764</v>
      </c>
      <c r="L176" s="46"/>
      <c r="M176" s="228" t="s">
        <v>1</v>
      </c>
      <c r="N176" s="229" t="s">
        <v>42</v>
      </c>
      <c r="O176" s="93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2" t="s">
        <v>253</v>
      </c>
      <c r="AT176" s="232" t="s">
        <v>248</v>
      </c>
      <c r="AU176" s="232" t="s">
        <v>87</v>
      </c>
      <c r="AY176" s="19" t="s">
        <v>245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9" t="s">
        <v>85</v>
      </c>
      <c r="BK176" s="233">
        <f>ROUND(I176*H176,2)</f>
        <v>0</v>
      </c>
      <c r="BL176" s="19" t="s">
        <v>253</v>
      </c>
      <c r="BM176" s="232" t="s">
        <v>2711</v>
      </c>
    </row>
    <row r="177" s="2" customFormat="1">
      <c r="A177" s="40"/>
      <c r="B177" s="41"/>
      <c r="C177" s="42"/>
      <c r="D177" s="234" t="s">
        <v>255</v>
      </c>
      <c r="E177" s="42"/>
      <c r="F177" s="235" t="s">
        <v>2712</v>
      </c>
      <c r="G177" s="42"/>
      <c r="H177" s="42"/>
      <c r="I177" s="236"/>
      <c r="J177" s="42"/>
      <c r="K177" s="42"/>
      <c r="L177" s="46"/>
      <c r="M177" s="237"/>
      <c r="N177" s="238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255</v>
      </c>
      <c r="AU177" s="19" t="s">
        <v>87</v>
      </c>
    </row>
    <row r="178" s="2" customFormat="1">
      <c r="A178" s="40"/>
      <c r="B178" s="41"/>
      <c r="C178" s="42"/>
      <c r="D178" s="296" t="s">
        <v>766</v>
      </c>
      <c r="E178" s="42"/>
      <c r="F178" s="297" t="s">
        <v>2713</v>
      </c>
      <c r="G178" s="42"/>
      <c r="H178" s="42"/>
      <c r="I178" s="236"/>
      <c r="J178" s="42"/>
      <c r="K178" s="42"/>
      <c r="L178" s="46"/>
      <c r="M178" s="237"/>
      <c r="N178" s="238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766</v>
      </c>
      <c r="AU178" s="19" t="s">
        <v>87</v>
      </c>
    </row>
    <row r="179" s="14" customFormat="1">
      <c r="A179" s="14"/>
      <c r="B179" s="249"/>
      <c r="C179" s="250"/>
      <c r="D179" s="234" t="s">
        <v>257</v>
      </c>
      <c r="E179" s="251" t="s">
        <v>1</v>
      </c>
      <c r="F179" s="252" t="s">
        <v>2714</v>
      </c>
      <c r="G179" s="250"/>
      <c r="H179" s="253">
        <v>94.400000000000006</v>
      </c>
      <c r="I179" s="254"/>
      <c r="J179" s="250"/>
      <c r="K179" s="250"/>
      <c r="L179" s="255"/>
      <c r="M179" s="256"/>
      <c r="N179" s="257"/>
      <c r="O179" s="257"/>
      <c r="P179" s="257"/>
      <c r="Q179" s="257"/>
      <c r="R179" s="257"/>
      <c r="S179" s="257"/>
      <c r="T179" s="25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9" t="s">
        <v>257</v>
      </c>
      <c r="AU179" s="259" t="s">
        <v>87</v>
      </c>
      <c r="AV179" s="14" t="s">
        <v>87</v>
      </c>
      <c r="AW179" s="14" t="s">
        <v>34</v>
      </c>
      <c r="AX179" s="14" t="s">
        <v>85</v>
      </c>
      <c r="AY179" s="259" t="s">
        <v>245</v>
      </c>
    </row>
    <row r="180" s="2" customFormat="1" ht="16.5" customHeight="1">
      <c r="A180" s="40"/>
      <c r="B180" s="41"/>
      <c r="C180" s="221" t="s">
        <v>390</v>
      </c>
      <c r="D180" s="221" t="s">
        <v>248</v>
      </c>
      <c r="E180" s="222" t="s">
        <v>2715</v>
      </c>
      <c r="F180" s="223" t="s">
        <v>2716</v>
      </c>
      <c r="G180" s="224" t="s">
        <v>2717</v>
      </c>
      <c r="H180" s="225">
        <v>94.400000000000006</v>
      </c>
      <c r="I180" s="226"/>
      <c r="J180" s="227">
        <f>ROUND(I180*H180,2)</f>
        <v>0</v>
      </c>
      <c r="K180" s="223" t="s">
        <v>764</v>
      </c>
      <c r="L180" s="46"/>
      <c r="M180" s="228" t="s">
        <v>1</v>
      </c>
      <c r="N180" s="229" t="s">
        <v>42</v>
      </c>
      <c r="O180" s="93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2" t="s">
        <v>253</v>
      </c>
      <c r="AT180" s="232" t="s">
        <v>248</v>
      </c>
      <c r="AU180" s="232" t="s">
        <v>87</v>
      </c>
      <c r="AY180" s="19" t="s">
        <v>245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9" t="s">
        <v>85</v>
      </c>
      <c r="BK180" s="233">
        <f>ROUND(I180*H180,2)</f>
        <v>0</v>
      </c>
      <c r="BL180" s="19" t="s">
        <v>253</v>
      </c>
      <c r="BM180" s="232" t="s">
        <v>2718</v>
      </c>
    </row>
    <row r="181" s="2" customFormat="1">
      <c r="A181" s="40"/>
      <c r="B181" s="41"/>
      <c r="C181" s="42"/>
      <c r="D181" s="234" t="s">
        <v>255</v>
      </c>
      <c r="E181" s="42"/>
      <c r="F181" s="235" t="s">
        <v>2719</v>
      </c>
      <c r="G181" s="42"/>
      <c r="H181" s="42"/>
      <c r="I181" s="236"/>
      <c r="J181" s="42"/>
      <c r="K181" s="42"/>
      <c r="L181" s="46"/>
      <c r="M181" s="237"/>
      <c r="N181" s="238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255</v>
      </c>
      <c r="AU181" s="19" t="s">
        <v>87</v>
      </c>
    </row>
    <row r="182" s="2" customFormat="1">
      <c r="A182" s="40"/>
      <c r="B182" s="41"/>
      <c r="C182" s="42"/>
      <c r="D182" s="296" t="s">
        <v>766</v>
      </c>
      <c r="E182" s="42"/>
      <c r="F182" s="297" t="s">
        <v>2720</v>
      </c>
      <c r="G182" s="42"/>
      <c r="H182" s="42"/>
      <c r="I182" s="236"/>
      <c r="J182" s="42"/>
      <c r="K182" s="42"/>
      <c r="L182" s="46"/>
      <c r="M182" s="237"/>
      <c r="N182" s="238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766</v>
      </c>
      <c r="AU182" s="19" t="s">
        <v>87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2721</v>
      </c>
      <c r="G183" s="250"/>
      <c r="H183" s="253">
        <v>94.400000000000006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85</v>
      </c>
      <c r="AY183" s="259" t="s">
        <v>245</v>
      </c>
    </row>
    <row r="184" s="2" customFormat="1" ht="16.5" customHeight="1">
      <c r="A184" s="40"/>
      <c r="B184" s="41"/>
      <c r="C184" s="283" t="s">
        <v>395</v>
      </c>
      <c r="D184" s="283" t="s">
        <v>551</v>
      </c>
      <c r="E184" s="284" t="s">
        <v>2722</v>
      </c>
      <c r="F184" s="285" t="s">
        <v>2723</v>
      </c>
      <c r="G184" s="286" t="s">
        <v>545</v>
      </c>
      <c r="H184" s="287">
        <v>26.904</v>
      </c>
      <c r="I184" s="288"/>
      <c r="J184" s="289">
        <f>ROUND(I184*H184,2)</f>
        <v>0</v>
      </c>
      <c r="K184" s="285" t="s">
        <v>764</v>
      </c>
      <c r="L184" s="290"/>
      <c r="M184" s="291" t="s">
        <v>1</v>
      </c>
      <c r="N184" s="292" t="s">
        <v>42</v>
      </c>
      <c r="O184" s="93"/>
      <c r="P184" s="230">
        <f>O184*H184</f>
        <v>0</v>
      </c>
      <c r="Q184" s="230">
        <v>1</v>
      </c>
      <c r="R184" s="230">
        <f>Q184*H184</f>
        <v>26.904</v>
      </c>
      <c r="S184" s="230">
        <v>0</v>
      </c>
      <c r="T184" s="231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2" t="s">
        <v>326</v>
      </c>
      <c r="AT184" s="232" t="s">
        <v>551</v>
      </c>
      <c r="AU184" s="232" t="s">
        <v>87</v>
      </c>
      <c r="AY184" s="19" t="s">
        <v>245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9" t="s">
        <v>85</v>
      </c>
      <c r="BK184" s="233">
        <f>ROUND(I184*H184,2)</f>
        <v>0</v>
      </c>
      <c r="BL184" s="19" t="s">
        <v>253</v>
      </c>
      <c r="BM184" s="232" t="s">
        <v>2724</v>
      </c>
    </row>
    <row r="185" s="2" customFormat="1">
      <c r="A185" s="40"/>
      <c r="B185" s="41"/>
      <c r="C185" s="42"/>
      <c r="D185" s="234" t="s">
        <v>255</v>
      </c>
      <c r="E185" s="42"/>
      <c r="F185" s="235" t="s">
        <v>2723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255</v>
      </c>
      <c r="AU185" s="19" t="s">
        <v>87</v>
      </c>
    </row>
    <row r="186" s="14" customFormat="1">
      <c r="A186" s="14"/>
      <c r="B186" s="249"/>
      <c r="C186" s="250"/>
      <c r="D186" s="234" t="s">
        <v>257</v>
      </c>
      <c r="E186" s="251" t="s">
        <v>1</v>
      </c>
      <c r="F186" s="252" t="s">
        <v>2725</v>
      </c>
      <c r="G186" s="250"/>
      <c r="H186" s="253">
        <v>26.904</v>
      </c>
      <c r="I186" s="254"/>
      <c r="J186" s="250"/>
      <c r="K186" s="250"/>
      <c r="L186" s="255"/>
      <c r="M186" s="256"/>
      <c r="N186" s="257"/>
      <c r="O186" s="257"/>
      <c r="P186" s="257"/>
      <c r="Q186" s="257"/>
      <c r="R186" s="257"/>
      <c r="S186" s="257"/>
      <c r="T186" s="25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9" t="s">
        <v>257</v>
      </c>
      <c r="AU186" s="259" t="s">
        <v>87</v>
      </c>
      <c r="AV186" s="14" t="s">
        <v>87</v>
      </c>
      <c r="AW186" s="14" t="s">
        <v>34</v>
      </c>
      <c r="AX186" s="14" t="s">
        <v>85</v>
      </c>
      <c r="AY186" s="259" t="s">
        <v>245</v>
      </c>
    </row>
    <row r="187" s="12" customFormat="1" ht="22.8" customHeight="1">
      <c r="A187" s="12"/>
      <c r="B187" s="205"/>
      <c r="C187" s="206"/>
      <c r="D187" s="207" t="s">
        <v>76</v>
      </c>
      <c r="E187" s="219" t="s">
        <v>87</v>
      </c>
      <c r="F187" s="219" t="s">
        <v>2726</v>
      </c>
      <c r="G187" s="206"/>
      <c r="H187" s="206"/>
      <c r="I187" s="209"/>
      <c r="J187" s="220">
        <f>BK187</f>
        <v>0</v>
      </c>
      <c r="K187" s="206"/>
      <c r="L187" s="211"/>
      <c r="M187" s="212"/>
      <c r="N187" s="213"/>
      <c r="O187" s="213"/>
      <c r="P187" s="214">
        <f>SUM(P188:P217)</f>
        <v>0</v>
      </c>
      <c r="Q187" s="213"/>
      <c r="R187" s="214">
        <f>SUM(R188:R217)</f>
        <v>39.206259299999999</v>
      </c>
      <c r="S187" s="213"/>
      <c r="T187" s="215">
        <f>SUM(T188:T217)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6" t="s">
        <v>85</v>
      </c>
      <c r="AT187" s="217" t="s">
        <v>76</v>
      </c>
      <c r="AU187" s="217" t="s">
        <v>85</v>
      </c>
      <c r="AY187" s="216" t="s">
        <v>245</v>
      </c>
      <c r="BK187" s="218">
        <f>SUM(BK188:BK217)</f>
        <v>0</v>
      </c>
    </row>
    <row r="188" s="2" customFormat="1" ht="16.5" customHeight="1">
      <c r="A188" s="40"/>
      <c r="B188" s="41"/>
      <c r="C188" s="221" t="s">
        <v>402</v>
      </c>
      <c r="D188" s="221" t="s">
        <v>248</v>
      </c>
      <c r="E188" s="222" t="s">
        <v>2727</v>
      </c>
      <c r="F188" s="223" t="s">
        <v>2728</v>
      </c>
      <c r="G188" s="224" t="s">
        <v>275</v>
      </c>
      <c r="H188" s="225">
        <v>6.7199999999999998</v>
      </c>
      <c r="I188" s="226"/>
      <c r="J188" s="227">
        <f>ROUND(I188*H188,2)</f>
        <v>0</v>
      </c>
      <c r="K188" s="223" t="s">
        <v>764</v>
      </c>
      <c r="L188" s="46"/>
      <c r="M188" s="228" t="s">
        <v>1</v>
      </c>
      <c r="N188" s="229" t="s">
        <v>42</v>
      </c>
      <c r="O188" s="93"/>
      <c r="P188" s="230">
        <f>O188*H188</f>
        <v>0</v>
      </c>
      <c r="Q188" s="230">
        <v>0.066299999999999998</v>
      </c>
      <c r="R188" s="230">
        <f>Q188*H188</f>
        <v>0.44553599999999999</v>
      </c>
      <c r="S188" s="230">
        <v>0</v>
      </c>
      <c r="T188" s="231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2" t="s">
        <v>253</v>
      </c>
      <c r="AT188" s="232" t="s">
        <v>248</v>
      </c>
      <c r="AU188" s="232" t="s">
        <v>87</v>
      </c>
      <c r="AY188" s="19" t="s">
        <v>245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9" t="s">
        <v>85</v>
      </c>
      <c r="BK188" s="233">
        <f>ROUND(I188*H188,2)</f>
        <v>0</v>
      </c>
      <c r="BL188" s="19" t="s">
        <v>253</v>
      </c>
      <c r="BM188" s="232" t="s">
        <v>2729</v>
      </c>
    </row>
    <row r="189" s="2" customFormat="1">
      <c r="A189" s="40"/>
      <c r="B189" s="41"/>
      <c r="C189" s="42"/>
      <c r="D189" s="234" t="s">
        <v>255</v>
      </c>
      <c r="E189" s="42"/>
      <c r="F189" s="235" t="s">
        <v>2730</v>
      </c>
      <c r="G189" s="42"/>
      <c r="H189" s="42"/>
      <c r="I189" s="236"/>
      <c r="J189" s="42"/>
      <c r="K189" s="42"/>
      <c r="L189" s="46"/>
      <c r="M189" s="237"/>
      <c r="N189" s="238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255</v>
      </c>
      <c r="AU189" s="19" t="s">
        <v>87</v>
      </c>
    </row>
    <row r="190" s="2" customFormat="1">
      <c r="A190" s="40"/>
      <c r="B190" s="41"/>
      <c r="C190" s="42"/>
      <c r="D190" s="296" t="s">
        <v>766</v>
      </c>
      <c r="E190" s="42"/>
      <c r="F190" s="297" t="s">
        <v>2731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766</v>
      </c>
      <c r="AU190" s="19" t="s">
        <v>87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2732</v>
      </c>
      <c r="G191" s="250"/>
      <c r="H191" s="253">
        <v>6.7199999999999998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87</v>
      </c>
      <c r="AV191" s="14" t="s">
        <v>87</v>
      </c>
      <c r="AW191" s="14" t="s">
        <v>34</v>
      </c>
      <c r="AX191" s="14" t="s">
        <v>85</v>
      </c>
      <c r="AY191" s="259" t="s">
        <v>245</v>
      </c>
    </row>
    <row r="192" s="2" customFormat="1" ht="16.5" customHeight="1">
      <c r="A192" s="40"/>
      <c r="B192" s="41"/>
      <c r="C192" s="221" t="s">
        <v>410</v>
      </c>
      <c r="D192" s="221" t="s">
        <v>248</v>
      </c>
      <c r="E192" s="222" t="s">
        <v>2733</v>
      </c>
      <c r="F192" s="223" t="s">
        <v>2734</v>
      </c>
      <c r="G192" s="224" t="s">
        <v>317</v>
      </c>
      <c r="H192" s="225">
        <v>870.14400000000001</v>
      </c>
      <c r="I192" s="226"/>
      <c r="J192" s="227">
        <f>ROUND(I192*H192,2)</f>
        <v>0</v>
      </c>
      <c r="K192" s="223" t="s">
        <v>764</v>
      </c>
      <c r="L192" s="46"/>
      <c r="M192" s="228" t="s">
        <v>1</v>
      </c>
      <c r="N192" s="229" t="s">
        <v>42</v>
      </c>
      <c r="O192" s="93"/>
      <c r="P192" s="230">
        <f>O192*H192</f>
        <v>0</v>
      </c>
      <c r="Q192" s="230">
        <v>0.00018000000000000001</v>
      </c>
      <c r="R192" s="230">
        <f>Q192*H192</f>
        <v>0.15662592</v>
      </c>
      <c r="S192" s="230">
        <v>0</v>
      </c>
      <c r="T192" s="231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2" t="s">
        <v>253</v>
      </c>
      <c r="AT192" s="232" t="s">
        <v>248</v>
      </c>
      <c r="AU192" s="232" t="s">
        <v>87</v>
      </c>
      <c r="AY192" s="19" t="s">
        <v>245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9" t="s">
        <v>85</v>
      </c>
      <c r="BK192" s="233">
        <f>ROUND(I192*H192,2)</f>
        <v>0</v>
      </c>
      <c r="BL192" s="19" t="s">
        <v>253</v>
      </c>
      <c r="BM192" s="232" t="s">
        <v>2735</v>
      </c>
    </row>
    <row r="193" s="2" customFormat="1">
      <c r="A193" s="40"/>
      <c r="B193" s="41"/>
      <c r="C193" s="42"/>
      <c r="D193" s="234" t="s">
        <v>255</v>
      </c>
      <c r="E193" s="42"/>
      <c r="F193" s="235" t="s">
        <v>2736</v>
      </c>
      <c r="G193" s="42"/>
      <c r="H193" s="42"/>
      <c r="I193" s="236"/>
      <c r="J193" s="42"/>
      <c r="K193" s="42"/>
      <c r="L193" s="46"/>
      <c r="M193" s="237"/>
      <c r="N193" s="238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255</v>
      </c>
      <c r="AU193" s="19" t="s">
        <v>87</v>
      </c>
    </row>
    <row r="194" s="2" customFormat="1">
      <c r="A194" s="40"/>
      <c r="B194" s="41"/>
      <c r="C194" s="42"/>
      <c r="D194" s="296" t="s">
        <v>766</v>
      </c>
      <c r="E194" s="42"/>
      <c r="F194" s="297" t="s">
        <v>2737</v>
      </c>
      <c r="G194" s="42"/>
      <c r="H194" s="42"/>
      <c r="I194" s="236"/>
      <c r="J194" s="42"/>
      <c r="K194" s="42"/>
      <c r="L194" s="46"/>
      <c r="M194" s="237"/>
      <c r="N194" s="238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766</v>
      </c>
      <c r="AU194" s="19" t="s">
        <v>87</v>
      </c>
    </row>
    <row r="195" s="14" customFormat="1">
      <c r="A195" s="14"/>
      <c r="B195" s="249"/>
      <c r="C195" s="250"/>
      <c r="D195" s="234" t="s">
        <v>257</v>
      </c>
      <c r="E195" s="251" t="s">
        <v>1</v>
      </c>
      <c r="F195" s="252" t="s">
        <v>2738</v>
      </c>
      <c r="G195" s="250"/>
      <c r="H195" s="253">
        <v>591.74400000000003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9" t="s">
        <v>257</v>
      </c>
      <c r="AU195" s="259" t="s">
        <v>87</v>
      </c>
      <c r="AV195" s="14" t="s">
        <v>87</v>
      </c>
      <c r="AW195" s="14" t="s">
        <v>34</v>
      </c>
      <c r="AX195" s="14" t="s">
        <v>77</v>
      </c>
      <c r="AY195" s="259" t="s">
        <v>245</v>
      </c>
    </row>
    <row r="196" s="14" customFormat="1">
      <c r="A196" s="14"/>
      <c r="B196" s="249"/>
      <c r="C196" s="250"/>
      <c r="D196" s="234" t="s">
        <v>257</v>
      </c>
      <c r="E196" s="251" t="s">
        <v>1</v>
      </c>
      <c r="F196" s="252" t="s">
        <v>2739</v>
      </c>
      <c r="G196" s="250"/>
      <c r="H196" s="253">
        <v>278.39999999999998</v>
      </c>
      <c r="I196" s="254"/>
      <c r="J196" s="250"/>
      <c r="K196" s="250"/>
      <c r="L196" s="255"/>
      <c r="M196" s="256"/>
      <c r="N196" s="257"/>
      <c r="O196" s="257"/>
      <c r="P196" s="257"/>
      <c r="Q196" s="257"/>
      <c r="R196" s="257"/>
      <c r="S196" s="257"/>
      <c r="T196" s="25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9" t="s">
        <v>257</v>
      </c>
      <c r="AU196" s="259" t="s">
        <v>87</v>
      </c>
      <c r="AV196" s="14" t="s">
        <v>87</v>
      </c>
      <c r="AW196" s="14" t="s">
        <v>34</v>
      </c>
      <c r="AX196" s="14" t="s">
        <v>77</v>
      </c>
      <c r="AY196" s="259" t="s">
        <v>245</v>
      </c>
    </row>
    <row r="197" s="15" customFormat="1">
      <c r="A197" s="15"/>
      <c r="B197" s="260"/>
      <c r="C197" s="261"/>
      <c r="D197" s="234" t="s">
        <v>257</v>
      </c>
      <c r="E197" s="262" t="s">
        <v>1</v>
      </c>
      <c r="F197" s="263" t="s">
        <v>266</v>
      </c>
      <c r="G197" s="261"/>
      <c r="H197" s="264">
        <v>870.14400000000001</v>
      </c>
      <c r="I197" s="265"/>
      <c r="J197" s="261"/>
      <c r="K197" s="261"/>
      <c r="L197" s="266"/>
      <c r="M197" s="267"/>
      <c r="N197" s="268"/>
      <c r="O197" s="268"/>
      <c r="P197" s="268"/>
      <c r="Q197" s="268"/>
      <c r="R197" s="268"/>
      <c r="S197" s="268"/>
      <c r="T197" s="269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0" t="s">
        <v>257</v>
      </c>
      <c r="AU197" s="270" t="s">
        <v>87</v>
      </c>
      <c r="AV197" s="15" t="s">
        <v>253</v>
      </c>
      <c r="AW197" s="15" t="s">
        <v>34</v>
      </c>
      <c r="AX197" s="15" t="s">
        <v>85</v>
      </c>
      <c r="AY197" s="270" t="s">
        <v>245</v>
      </c>
    </row>
    <row r="198" s="2" customFormat="1" ht="16.5" customHeight="1">
      <c r="A198" s="40"/>
      <c r="B198" s="41"/>
      <c r="C198" s="221" t="s">
        <v>419</v>
      </c>
      <c r="D198" s="221" t="s">
        <v>248</v>
      </c>
      <c r="E198" s="222" t="s">
        <v>2740</v>
      </c>
      <c r="F198" s="223" t="s">
        <v>2741</v>
      </c>
      <c r="G198" s="224" t="s">
        <v>545</v>
      </c>
      <c r="H198" s="225">
        <v>0.441</v>
      </c>
      <c r="I198" s="226"/>
      <c r="J198" s="227">
        <f>ROUND(I198*H198,2)</f>
        <v>0</v>
      </c>
      <c r="K198" s="223" t="s">
        <v>764</v>
      </c>
      <c r="L198" s="46"/>
      <c r="M198" s="228" t="s">
        <v>1</v>
      </c>
      <c r="N198" s="229" t="s">
        <v>42</v>
      </c>
      <c r="O198" s="93"/>
      <c r="P198" s="230">
        <f>O198*H198</f>
        <v>0</v>
      </c>
      <c r="Q198" s="230">
        <v>1.0597399999999999</v>
      </c>
      <c r="R198" s="230">
        <f>Q198*H198</f>
        <v>0.46734533999999994</v>
      </c>
      <c r="S198" s="230">
        <v>0</v>
      </c>
      <c r="T198" s="231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2" t="s">
        <v>253</v>
      </c>
      <c r="AT198" s="232" t="s">
        <v>248</v>
      </c>
      <c r="AU198" s="232" t="s">
        <v>87</v>
      </c>
      <c r="AY198" s="19" t="s">
        <v>245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9" t="s">
        <v>85</v>
      </c>
      <c r="BK198" s="233">
        <f>ROUND(I198*H198,2)</f>
        <v>0</v>
      </c>
      <c r="BL198" s="19" t="s">
        <v>253</v>
      </c>
      <c r="BM198" s="232" t="s">
        <v>2742</v>
      </c>
    </row>
    <row r="199" s="2" customFormat="1">
      <c r="A199" s="40"/>
      <c r="B199" s="41"/>
      <c r="C199" s="42"/>
      <c r="D199" s="234" t="s">
        <v>255</v>
      </c>
      <c r="E199" s="42"/>
      <c r="F199" s="235" t="s">
        <v>2743</v>
      </c>
      <c r="G199" s="42"/>
      <c r="H199" s="42"/>
      <c r="I199" s="236"/>
      <c r="J199" s="42"/>
      <c r="K199" s="42"/>
      <c r="L199" s="46"/>
      <c r="M199" s="237"/>
      <c r="N199" s="238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255</v>
      </c>
      <c r="AU199" s="19" t="s">
        <v>87</v>
      </c>
    </row>
    <row r="200" s="2" customFormat="1">
      <c r="A200" s="40"/>
      <c r="B200" s="41"/>
      <c r="C200" s="42"/>
      <c r="D200" s="296" t="s">
        <v>766</v>
      </c>
      <c r="E200" s="42"/>
      <c r="F200" s="297" t="s">
        <v>2744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766</v>
      </c>
      <c r="AU200" s="19" t="s">
        <v>87</v>
      </c>
    </row>
    <row r="201" s="14" customFormat="1">
      <c r="A201" s="14"/>
      <c r="B201" s="249"/>
      <c r="C201" s="250"/>
      <c r="D201" s="234" t="s">
        <v>257</v>
      </c>
      <c r="E201" s="251" t="s">
        <v>1</v>
      </c>
      <c r="F201" s="252" t="s">
        <v>2745</v>
      </c>
      <c r="G201" s="250"/>
      <c r="H201" s="253">
        <v>0.441</v>
      </c>
      <c r="I201" s="254"/>
      <c r="J201" s="250"/>
      <c r="K201" s="250"/>
      <c r="L201" s="255"/>
      <c r="M201" s="256"/>
      <c r="N201" s="257"/>
      <c r="O201" s="257"/>
      <c r="P201" s="257"/>
      <c r="Q201" s="257"/>
      <c r="R201" s="257"/>
      <c r="S201" s="257"/>
      <c r="T201" s="25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9" t="s">
        <v>257</v>
      </c>
      <c r="AU201" s="259" t="s">
        <v>87</v>
      </c>
      <c r="AV201" s="14" t="s">
        <v>87</v>
      </c>
      <c r="AW201" s="14" t="s">
        <v>34</v>
      </c>
      <c r="AX201" s="14" t="s">
        <v>85</v>
      </c>
      <c r="AY201" s="259" t="s">
        <v>245</v>
      </c>
    </row>
    <row r="202" s="2" customFormat="1" ht="16.5" customHeight="1">
      <c r="A202" s="40"/>
      <c r="B202" s="41"/>
      <c r="C202" s="221" t="s">
        <v>430</v>
      </c>
      <c r="D202" s="221" t="s">
        <v>248</v>
      </c>
      <c r="E202" s="222" t="s">
        <v>2746</v>
      </c>
      <c r="F202" s="223" t="s">
        <v>2747</v>
      </c>
      <c r="G202" s="224" t="s">
        <v>251</v>
      </c>
      <c r="H202" s="225">
        <v>11.662000000000001</v>
      </c>
      <c r="I202" s="226"/>
      <c r="J202" s="227">
        <f>ROUND(I202*H202,2)</f>
        <v>0</v>
      </c>
      <c r="K202" s="223" t="s">
        <v>764</v>
      </c>
      <c r="L202" s="46"/>
      <c r="M202" s="228" t="s">
        <v>1</v>
      </c>
      <c r="N202" s="229" t="s">
        <v>42</v>
      </c>
      <c r="O202" s="93"/>
      <c r="P202" s="230">
        <f>O202*H202</f>
        <v>0</v>
      </c>
      <c r="Q202" s="230">
        <v>2.5505399999999998</v>
      </c>
      <c r="R202" s="230">
        <f>Q202*H202</f>
        <v>29.74439748</v>
      </c>
      <c r="S202" s="230">
        <v>0</v>
      </c>
      <c r="T202" s="231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2" t="s">
        <v>253</v>
      </c>
      <c r="AT202" s="232" t="s">
        <v>248</v>
      </c>
      <c r="AU202" s="232" t="s">
        <v>87</v>
      </c>
      <c r="AY202" s="19" t="s">
        <v>245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9" t="s">
        <v>85</v>
      </c>
      <c r="BK202" s="233">
        <f>ROUND(I202*H202,2)</f>
        <v>0</v>
      </c>
      <c r="BL202" s="19" t="s">
        <v>253</v>
      </c>
      <c r="BM202" s="232" t="s">
        <v>2748</v>
      </c>
    </row>
    <row r="203" s="2" customFormat="1">
      <c r="A203" s="40"/>
      <c r="B203" s="41"/>
      <c r="C203" s="42"/>
      <c r="D203" s="234" t="s">
        <v>255</v>
      </c>
      <c r="E203" s="42"/>
      <c r="F203" s="235" t="s">
        <v>2749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255</v>
      </c>
      <c r="AU203" s="19" t="s">
        <v>87</v>
      </c>
    </row>
    <row r="204" s="2" customFormat="1">
      <c r="A204" s="40"/>
      <c r="B204" s="41"/>
      <c r="C204" s="42"/>
      <c r="D204" s="296" t="s">
        <v>766</v>
      </c>
      <c r="E204" s="42"/>
      <c r="F204" s="297" t="s">
        <v>2750</v>
      </c>
      <c r="G204" s="42"/>
      <c r="H204" s="42"/>
      <c r="I204" s="236"/>
      <c r="J204" s="42"/>
      <c r="K204" s="42"/>
      <c r="L204" s="46"/>
      <c r="M204" s="237"/>
      <c r="N204" s="238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766</v>
      </c>
      <c r="AU204" s="19" t="s">
        <v>87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2751</v>
      </c>
      <c r="G205" s="250"/>
      <c r="H205" s="253">
        <v>6.0759999999999996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77</v>
      </c>
      <c r="AY205" s="259" t="s">
        <v>245</v>
      </c>
    </row>
    <row r="206" s="14" customFormat="1">
      <c r="A206" s="14"/>
      <c r="B206" s="249"/>
      <c r="C206" s="250"/>
      <c r="D206" s="234" t="s">
        <v>257</v>
      </c>
      <c r="E206" s="251" t="s">
        <v>1</v>
      </c>
      <c r="F206" s="252" t="s">
        <v>2752</v>
      </c>
      <c r="G206" s="250"/>
      <c r="H206" s="253">
        <v>5.5860000000000003</v>
      </c>
      <c r="I206" s="254"/>
      <c r="J206" s="250"/>
      <c r="K206" s="250"/>
      <c r="L206" s="255"/>
      <c r="M206" s="256"/>
      <c r="N206" s="257"/>
      <c r="O206" s="257"/>
      <c r="P206" s="257"/>
      <c r="Q206" s="257"/>
      <c r="R206" s="257"/>
      <c r="S206" s="257"/>
      <c r="T206" s="25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9" t="s">
        <v>257</v>
      </c>
      <c r="AU206" s="259" t="s">
        <v>87</v>
      </c>
      <c r="AV206" s="14" t="s">
        <v>87</v>
      </c>
      <c r="AW206" s="14" t="s">
        <v>34</v>
      </c>
      <c r="AX206" s="14" t="s">
        <v>77</v>
      </c>
      <c r="AY206" s="259" t="s">
        <v>245</v>
      </c>
    </row>
    <row r="207" s="15" customFormat="1">
      <c r="A207" s="15"/>
      <c r="B207" s="260"/>
      <c r="C207" s="261"/>
      <c r="D207" s="234" t="s">
        <v>257</v>
      </c>
      <c r="E207" s="262" t="s">
        <v>1</v>
      </c>
      <c r="F207" s="263" t="s">
        <v>266</v>
      </c>
      <c r="G207" s="261"/>
      <c r="H207" s="264">
        <v>11.662000000000001</v>
      </c>
      <c r="I207" s="265"/>
      <c r="J207" s="261"/>
      <c r="K207" s="261"/>
      <c r="L207" s="266"/>
      <c r="M207" s="267"/>
      <c r="N207" s="268"/>
      <c r="O207" s="268"/>
      <c r="P207" s="268"/>
      <c r="Q207" s="268"/>
      <c r="R207" s="268"/>
      <c r="S207" s="268"/>
      <c r="T207" s="269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0" t="s">
        <v>257</v>
      </c>
      <c r="AU207" s="270" t="s">
        <v>87</v>
      </c>
      <c r="AV207" s="15" t="s">
        <v>253</v>
      </c>
      <c r="AW207" s="15" t="s">
        <v>34</v>
      </c>
      <c r="AX207" s="15" t="s">
        <v>85</v>
      </c>
      <c r="AY207" s="270" t="s">
        <v>245</v>
      </c>
    </row>
    <row r="208" s="2" customFormat="1" ht="16.5" customHeight="1">
      <c r="A208" s="40"/>
      <c r="B208" s="41"/>
      <c r="C208" s="221" t="s">
        <v>418</v>
      </c>
      <c r="D208" s="221" t="s">
        <v>248</v>
      </c>
      <c r="E208" s="222" t="s">
        <v>2753</v>
      </c>
      <c r="F208" s="223" t="s">
        <v>2754</v>
      </c>
      <c r="G208" s="224" t="s">
        <v>251</v>
      </c>
      <c r="H208" s="225">
        <v>11.662000000000001</v>
      </c>
      <c r="I208" s="226"/>
      <c r="J208" s="227">
        <f>ROUND(I208*H208,2)</f>
        <v>0</v>
      </c>
      <c r="K208" s="223" t="s">
        <v>764</v>
      </c>
      <c r="L208" s="46"/>
      <c r="M208" s="228" t="s">
        <v>1</v>
      </c>
      <c r="N208" s="229" t="s">
        <v>42</v>
      </c>
      <c r="O208" s="93"/>
      <c r="P208" s="230">
        <f>O208*H208</f>
        <v>0</v>
      </c>
      <c r="Q208" s="230">
        <v>0.048579999999999998</v>
      </c>
      <c r="R208" s="230">
        <f>Q208*H208</f>
        <v>0.56653996000000006</v>
      </c>
      <c r="S208" s="230">
        <v>0</v>
      </c>
      <c r="T208" s="231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2" t="s">
        <v>253</v>
      </c>
      <c r="AT208" s="232" t="s">
        <v>248</v>
      </c>
      <c r="AU208" s="232" t="s">
        <v>87</v>
      </c>
      <c r="AY208" s="19" t="s">
        <v>245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9" t="s">
        <v>85</v>
      </c>
      <c r="BK208" s="233">
        <f>ROUND(I208*H208,2)</f>
        <v>0</v>
      </c>
      <c r="BL208" s="19" t="s">
        <v>253</v>
      </c>
      <c r="BM208" s="232" t="s">
        <v>2755</v>
      </c>
    </row>
    <row r="209" s="2" customFormat="1">
      <c r="A209" s="40"/>
      <c r="B209" s="41"/>
      <c r="C209" s="42"/>
      <c r="D209" s="234" t="s">
        <v>255</v>
      </c>
      <c r="E209" s="42"/>
      <c r="F209" s="235" t="s">
        <v>2756</v>
      </c>
      <c r="G209" s="42"/>
      <c r="H209" s="42"/>
      <c r="I209" s="236"/>
      <c r="J209" s="42"/>
      <c r="K209" s="42"/>
      <c r="L209" s="46"/>
      <c r="M209" s="237"/>
      <c r="N209" s="238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255</v>
      </c>
      <c r="AU209" s="19" t="s">
        <v>87</v>
      </c>
    </row>
    <row r="210" s="2" customFormat="1">
      <c r="A210" s="40"/>
      <c r="B210" s="41"/>
      <c r="C210" s="42"/>
      <c r="D210" s="296" t="s">
        <v>766</v>
      </c>
      <c r="E210" s="42"/>
      <c r="F210" s="297" t="s">
        <v>2757</v>
      </c>
      <c r="G210" s="42"/>
      <c r="H210" s="42"/>
      <c r="I210" s="236"/>
      <c r="J210" s="42"/>
      <c r="K210" s="42"/>
      <c r="L210" s="46"/>
      <c r="M210" s="237"/>
      <c r="N210" s="238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766</v>
      </c>
      <c r="AU210" s="19" t="s">
        <v>87</v>
      </c>
    </row>
    <row r="211" s="2" customFormat="1" ht="16.5" customHeight="1">
      <c r="A211" s="40"/>
      <c r="B211" s="41"/>
      <c r="C211" s="221" t="s">
        <v>7</v>
      </c>
      <c r="D211" s="221" t="s">
        <v>248</v>
      </c>
      <c r="E211" s="222" t="s">
        <v>2758</v>
      </c>
      <c r="F211" s="223" t="s">
        <v>2759</v>
      </c>
      <c r="G211" s="224" t="s">
        <v>2760</v>
      </c>
      <c r="H211" s="225">
        <v>369.83999999999998</v>
      </c>
      <c r="I211" s="226"/>
      <c r="J211" s="227">
        <f>ROUND(I211*H211,2)</f>
        <v>0</v>
      </c>
      <c r="K211" s="223" t="s">
        <v>764</v>
      </c>
      <c r="L211" s="46"/>
      <c r="M211" s="228" t="s">
        <v>1</v>
      </c>
      <c r="N211" s="229" t="s">
        <v>42</v>
      </c>
      <c r="O211" s="93"/>
      <c r="P211" s="230">
        <f>O211*H211</f>
        <v>0</v>
      </c>
      <c r="Q211" s="230">
        <v>4.0000000000000003E-05</v>
      </c>
      <c r="R211" s="230">
        <f>Q211*H211</f>
        <v>0.014793600000000001</v>
      </c>
      <c r="S211" s="230">
        <v>0</v>
      </c>
      <c r="T211" s="231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2" t="s">
        <v>253</v>
      </c>
      <c r="AT211" s="232" t="s">
        <v>248</v>
      </c>
      <c r="AU211" s="232" t="s">
        <v>87</v>
      </c>
      <c r="AY211" s="19" t="s">
        <v>245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9" t="s">
        <v>85</v>
      </c>
      <c r="BK211" s="233">
        <f>ROUND(I211*H211,2)</f>
        <v>0</v>
      </c>
      <c r="BL211" s="19" t="s">
        <v>253</v>
      </c>
      <c r="BM211" s="232" t="s">
        <v>2761</v>
      </c>
    </row>
    <row r="212" s="2" customFormat="1">
      <c r="A212" s="40"/>
      <c r="B212" s="41"/>
      <c r="C212" s="42"/>
      <c r="D212" s="234" t="s">
        <v>255</v>
      </c>
      <c r="E212" s="42"/>
      <c r="F212" s="235" t="s">
        <v>2762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255</v>
      </c>
      <c r="AU212" s="19" t="s">
        <v>87</v>
      </c>
    </row>
    <row r="213" s="2" customFormat="1">
      <c r="A213" s="40"/>
      <c r="B213" s="41"/>
      <c r="C213" s="42"/>
      <c r="D213" s="296" t="s">
        <v>766</v>
      </c>
      <c r="E213" s="42"/>
      <c r="F213" s="297" t="s">
        <v>2763</v>
      </c>
      <c r="G213" s="42"/>
      <c r="H213" s="42"/>
      <c r="I213" s="236"/>
      <c r="J213" s="42"/>
      <c r="K213" s="42"/>
      <c r="L213" s="46"/>
      <c r="M213" s="237"/>
      <c r="N213" s="238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766</v>
      </c>
      <c r="AU213" s="19" t="s">
        <v>87</v>
      </c>
    </row>
    <row r="214" s="14" customFormat="1">
      <c r="A214" s="14"/>
      <c r="B214" s="249"/>
      <c r="C214" s="250"/>
      <c r="D214" s="234" t="s">
        <v>257</v>
      </c>
      <c r="E214" s="251" t="s">
        <v>1</v>
      </c>
      <c r="F214" s="252" t="s">
        <v>2764</v>
      </c>
      <c r="G214" s="250"/>
      <c r="H214" s="253">
        <v>369.83999999999998</v>
      </c>
      <c r="I214" s="254"/>
      <c r="J214" s="250"/>
      <c r="K214" s="250"/>
      <c r="L214" s="255"/>
      <c r="M214" s="256"/>
      <c r="N214" s="257"/>
      <c r="O214" s="257"/>
      <c r="P214" s="257"/>
      <c r="Q214" s="257"/>
      <c r="R214" s="257"/>
      <c r="S214" s="257"/>
      <c r="T214" s="25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9" t="s">
        <v>257</v>
      </c>
      <c r="AU214" s="259" t="s">
        <v>87</v>
      </c>
      <c r="AV214" s="14" t="s">
        <v>87</v>
      </c>
      <c r="AW214" s="14" t="s">
        <v>34</v>
      </c>
      <c r="AX214" s="14" t="s">
        <v>85</v>
      </c>
      <c r="AY214" s="259" t="s">
        <v>245</v>
      </c>
    </row>
    <row r="215" s="2" customFormat="1" ht="16.5" customHeight="1">
      <c r="A215" s="40"/>
      <c r="B215" s="41"/>
      <c r="C215" s="283" t="s">
        <v>452</v>
      </c>
      <c r="D215" s="283" t="s">
        <v>551</v>
      </c>
      <c r="E215" s="284" t="s">
        <v>2765</v>
      </c>
      <c r="F215" s="285" t="s">
        <v>2766</v>
      </c>
      <c r="G215" s="286" t="s">
        <v>793</v>
      </c>
      <c r="H215" s="287">
        <v>7811.0209999999997</v>
      </c>
      <c r="I215" s="288"/>
      <c r="J215" s="289">
        <f>ROUND(I215*H215,2)</f>
        <v>0</v>
      </c>
      <c r="K215" s="285" t="s">
        <v>764</v>
      </c>
      <c r="L215" s="290"/>
      <c r="M215" s="291" t="s">
        <v>1</v>
      </c>
      <c r="N215" s="292" t="s">
        <v>42</v>
      </c>
      <c r="O215" s="93"/>
      <c r="P215" s="230">
        <f>O215*H215</f>
        <v>0</v>
      </c>
      <c r="Q215" s="230">
        <v>0.001</v>
      </c>
      <c r="R215" s="230">
        <f>Q215*H215</f>
        <v>7.8110210000000002</v>
      </c>
      <c r="S215" s="230">
        <v>0</v>
      </c>
      <c r="T215" s="231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2" t="s">
        <v>326</v>
      </c>
      <c r="AT215" s="232" t="s">
        <v>551</v>
      </c>
      <c r="AU215" s="232" t="s">
        <v>87</v>
      </c>
      <c r="AY215" s="19" t="s">
        <v>245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9" t="s">
        <v>85</v>
      </c>
      <c r="BK215" s="233">
        <f>ROUND(I215*H215,2)</f>
        <v>0</v>
      </c>
      <c r="BL215" s="19" t="s">
        <v>253</v>
      </c>
      <c r="BM215" s="232" t="s">
        <v>2767</v>
      </c>
    </row>
    <row r="216" s="2" customFormat="1">
      <c r="A216" s="40"/>
      <c r="B216" s="41"/>
      <c r="C216" s="42"/>
      <c r="D216" s="234" t="s">
        <v>255</v>
      </c>
      <c r="E216" s="42"/>
      <c r="F216" s="235" t="s">
        <v>2766</v>
      </c>
      <c r="G216" s="42"/>
      <c r="H216" s="42"/>
      <c r="I216" s="236"/>
      <c r="J216" s="42"/>
      <c r="K216" s="42"/>
      <c r="L216" s="46"/>
      <c r="M216" s="237"/>
      <c r="N216" s="238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255</v>
      </c>
      <c r="AU216" s="19" t="s">
        <v>87</v>
      </c>
    </row>
    <row r="217" s="14" customFormat="1">
      <c r="A217" s="14"/>
      <c r="B217" s="249"/>
      <c r="C217" s="250"/>
      <c r="D217" s="234" t="s">
        <v>257</v>
      </c>
      <c r="E217" s="251" t="s">
        <v>1</v>
      </c>
      <c r="F217" s="252" t="s">
        <v>2768</v>
      </c>
      <c r="G217" s="250"/>
      <c r="H217" s="253">
        <v>7811.0209999999997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257</v>
      </c>
      <c r="AU217" s="259" t="s">
        <v>87</v>
      </c>
      <c r="AV217" s="14" t="s">
        <v>87</v>
      </c>
      <c r="AW217" s="14" t="s">
        <v>34</v>
      </c>
      <c r="AX217" s="14" t="s">
        <v>85</v>
      </c>
      <c r="AY217" s="259" t="s">
        <v>245</v>
      </c>
    </row>
    <row r="218" s="12" customFormat="1" ht="22.8" customHeight="1">
      <c r="A218" s="12"/>
      <c r="B218" s="205"/>
      <c r="C218" s="206"/>
      <c r="D218" s="207" t="s">
        <v>76</v>
      </c>
      <c r="E218" s="219" t="s">
        <v>272</v>
      </c>
      <c r="F218" s="219" t="s">
        <v>2769</v>
      </c>
      <c r="G218" s="206"/>
      <c r="H218" s="206"/>
      <c r="I218" s="209"/>
      <c r="J218" s="220">
        <f>BK218</f>
        <v>0</v>
      </c>
      <c r="K218" s="206"/>
      <c r="L218" s="211"/>
      <c r="M218" s="212"/>
      <c r="N218" s="213"/>
      <c r="O218" s="213"/>
      <c r="P218" s="214">
        <f>SUM(P219:P258)</f>
        <v>0</v>
      </c>
      <c r="Q218" s="213"/>
      <c r="R218" s="214">
        <f>SUM(R219:R258)</f>
        <v>50.084910649999998</v>
      </c>
      <c r="S218" s="213"/>
      <c r="T218" s="215">
        <f>SUM(T219:T258)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6" t="s">
        <v>253</v>
      </c>
      <c r="AT218" s="217" t="s">
        <v>76</v>
      </c>
      <c r="AU218" s="217" t="s">
        <v>85</v>
      </c>
      <c r="AY218" s="216" t="s">
        <v>245</v>
      </c>
      <c r="BK218" s="218">
        <f>SUM(BK219:BK258)</f>
        <v>0</v>
      </c>
    </row>
    <row r="219" s="2" customFormat="1" ht="16.5" customHeight="1">
      <c r="A219" s="40"/>
      <c r="B219" s="41"/>
      <c r="C219" s="221" t="s">
        <v>460</v>
      </c>
      <c r="D219" s="221" t="s">
        <v>248</v>
      </c>
      <c r="E219" s="222" t="s">
        <v>2770</v>
      </c>
      <c r="F219" s="223" t="s">
        <v>2771</v>
      </c>
      <c r="G219" s="224" t="s">
        <v>251</v>
      </c>
      <c r="H219" s="225">
        <v>12.66</v>
      </c>
      <c r="I219" s="226"/>
      <c r="J219" s="227">
        <f>ROUND(I219*H219,2)</f>
        <v>0</v>
      </c>
      <c r="K219" s="223" t="s">
        <v>764</v>
      </c>
      <c r="L219" s="46"/>
      <c r="M219" s="228" t="s">
        <v>1</v>
      </c>
      <c r="N219" s="229" t="s">
        <v>42</v>
      </c>
      <c r="O219" s="93"/>
      <c r="P219" s="230">
        <f>O219*H219</f>
        <v>0</v>
      </c>
      <c r="Q219" s="230">
        <v>2.5021499999999999</v>
      </c>
      <c r="R219" s="230">
        <f>Q219*H219</f>
        <v>31.677218999999997</v>
      </c>
      <c r="S219" s="230">
        <v>0</v>
      </c>
      <c r="T219" s="231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2" t="s">
        <v>253</v>
      </c>
      <c r="AT219" s="232" t="s">
        <v>248</v>
      </c>
      <c r="AU219" s="232" t="s">
        <v>87</v>
      </c>
      <c r="AY219" s="19" t="s">
        <v>245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9" t="s">
        <v>85</v>
      </c>
      <c r="BK219" s="233">
        <f>ROUND(I219*H219,2)</f>
        <v>0</v>
      </c>
      <c r="BL219" s="19" t="s">
        <v>253</v>
      </c>
      <c r="BM219" s="232" t="s">
        <v>2772</v>
      </c>
    </row>
    <row r="220" s="2" customFormat="1">
      <c r="A220" s="40"/>
      <c r="B220" s="41"/>
      <c r="C220" s="42"/>
      <c r="D220" s="234" t="s">
        <v>255</v>
      </c>
      <c r="E220" s="42"/>
      <c r="F220" s="235" t="s">
        <v>2773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255</v>
      </c>
      <c r="AU220" s="19" t="s">
        <v>87</v>
      </c>
    </row>
    <row r="221" s="2" customFormat="1">
      <c r="A221" s="40"/>
      <c r="B221" s="41"/>
      <c r="C221" s="42"/>
      <c r="D221" s="296" t="s">
        <v>766</v>
      </c>
      <c r="E221" s="42"/>
      <c r="F221" s="297" t="s">
        <v>2774</v>
      </c>
      <c r="G221" s="42"/>
      <c r="H221" s="42"/>
      <c r="I221" s="236"/>
      <c r="J221" s="42"/>
      <c r="K221" s="42"/>
      <c r="L221" s="46"/>
      <c r="M221" s="237"/>
      <c r="N221" s="238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766</v>
      </c>
      <c r="AU221" s="19" t="s">
        <v>87</v>
      </c>
    </row>
    <row r="222" s="14" customFormat="1">
      <c r="A222" s="14"/>
      <c r="B222" s="249"/>
      <c r="C222" s="250"/>
      <c r="D222" s="234" t="s">
        <v>257</v>
      </c>
      <c r="E222" s="251" t="s">
        <v>1</v>
      </c>
      <c r="F222" s="252" t="s">
        <v>2775</v>
      </c>
      <c r="G222" s="250"/>
      <c r="H222" s="253">
        <v>7.5599999999999996</v>
      </c>
      <c r="I222" s="254"/>
      <c r="J222" s="250"/>
      <c r="K222" s="250"/>
      <c r="L222" s="255"/>
      <c r="M222" s="256"/>
      <c r="N222" s="257"/>
      <c r="O222" s="257"/>
      <c r="P222" s="257"/>
      <c r="Q222" s="257"/>
      <c r="R222" s="257"/>
      <c r="S222" s="257"/>
      <c r="T222" s="25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9" t="s">
        <v>257</v>
      </c>
      <c r="AU222" s="259" t="s">
        <v>87</v>
      </c>
      <c r="AV222" s="14" t="s">
        <v>87</v>
      </c>
      <c r="AW222" s="14" t="s">
        <v>34</v>
      </c>
      <c r="AX222" s="14" t="s">
        <v>77</v>
      </c>
      <c r="AY222" s="259" t="s">
        <v>245</v>
      </c>
    </row>
    <row r="223" s="14" customFormat="1">
      <c r="A223" s="14"/>
      <c r="B223" s="249"/>
      <c r="C223" s="250"/>
      <c r="D223" s="234" t="s">
        <v>257</v>
      </c>
      <c r="E223" s="251" t="s">
        <v>1</v>
      </c>
      <c r="F223" s="252" t="s">
        <v>2776</v>
      </c>
      <c r="G223" s="250"/>
      <c r="H223" s="253">
        <v>5.0999999999999996</v>
      </c>
      <c r="I223" s="254"/>
      <c r="J223" s="250"/>
      <c r="K223" s="250"/>
      <c r="L223" s="255"/>
      <c r="M223" s="256"/>
      <c r="N223" s="257"/>
      <c r="O223" s="257"/>
      <c r="P223" s="257"/>
      <c r="Q223" s="257"/>
      <c r="R223" s="257"/>
      <c r="S223" s="257"/>
      <c r="T223" s="25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9" t="s">
        <v>257</v>
      </c>
      <c r="AU223" s="259" t="s">
        <v>87</v>
      </c>
      <c r="AV223" s="14" t="s">
        <v>87</v>
      </c>
      <c r="AW223" s="14" t="s">
        <v>34</v>
      </c>
      <c r="AX223" s="14" t="s">
        <v>77</v>
      </c>
      <c r="AY223" s="259" t="s">
        <v>245</v>
      </c>
    </row>
    <row r="224" s="15" customFormat="1">
      <c r="A224" s="15"/>
      <c r="B224" s="260"/>
      <c r="C224" s="261"/>
      <c r="D224" s="234" t="s">
        <v>257</v>
      </c>
      <c r="E224" s="262" t="s">
        <v>1</v>
      </c>
      <c r="F224" s="263" t="s">
        <v>266</v>
      </c>
      <c r="G224" s="261"/>
      <c r="H224" s="264">
        <v>12.66</v>
      </c>
      <c r="I224" s="265"/>
      <c r="J224" s="261"/>
      <c r="K224" s="261"/>
      <c r="L224" s="266"/>
      <c r="M224" s="267"/>
      <c r="N224" s="268"/>
      <c r="O224" s="268"/>
      <c r="P224" s="268"/>
      <c r="Q224" s="268"/>
      <c r="R224" s="268"/>
      <c r="S224" s="268"/>
      <c r="T224" s="269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70" t="s">
        <v>257</v>
      </c>
      <c r="AU224" s="270" t="s">
        <v>87</v>
      </c>
      <c r="AV224" s="15" t="s">
        <v>253</v>
      </c>
      <c r="AW224" s="15" t="s">
        <v>34</v>
      </c>
      <c r="AX224" s="15" t="s">
        <v>85</v>
      </c>
      <c r="AY224" s="270" t="s">
        <v>245</v>
      </c>
    </row>
    <row r="225" s="2" customFormat="1" ht="16.5" customHeight="1">
      <c r="A225" s="40"/>
      <c r="B225" s="41"/>
      <c r="C225" s="221" t="s">
        <v>466</v>
      </c>
      <c r="D225" s="221" t="s">
        <v>248</v>
      </c>
      <c r="E225" s="222" t="s">
        <v>2777</v>
      </c>
      <c r="F225" s="223" t="s">
        <v>2778</v>
      </c>
      <c r="G225" s="224" t="s">
        <v>251</v>
      </c>
      <c r="H225" s="225">
        <v>12.66</v>
      </c>
      <c r="I225" s="226"/>
      <c r="J225" s="227">
        <f>ROUND(I225*H225,2)</f>
        <v>0</v>
      </c>
      <c r="K225" s="223" t="s">
        <v>764</v>
      </c>
      <c r="L225" s="46"/>
      <c r="M225" s="228" t="s">
        <v>1</v>
      </c>
      <c r="N225" s="229" t="s">
        <v>42</v>
      </c>
      <c r="O225" s="93"/>
      <c r="P225" s="230">
        <f>O225*H225</f>
        <v>0</v>
      </c>
      <c r="Q225" s="230">
        <v>0.048579999999999998</v>
      </c>
      <c r="R225" s="230">
        <f>Q225*H225</f>
        <v>0.61502279999999998</v>
      </c>
      <c r="S225" s="230">
        <v>0</v>
      </c>
      <c r="T225" s="231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2" t="s">
        <v>253</v>
      </c>
      <c r="AT225" s="232" t="s">
        <v>248</v>
      </c>
      <c r="AU225" s="232" t="s">
        <v>87</v>
      </c>
      <c r="AY225" s="19" t="s">
        <v>245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9" t="s">
        <v>85</v>
      </c>
      <c r="BK225" s="233">
        <f>ROUND(I225*H225,2)</f>
        <v>0</v>
      </c>
      <c r="BL225" s="19" t="s">
        <v>253</v>
      </c>
      <c r="BM225" s="232" t="s">
        <v>2779</v>
      </c>
    </row>
    <row r="226" s="2" customFormat="1">
      <c r="A226" s="40"/>
      <c r="B226" s="41"/>
      <c r="C226" s="42"/>
      <c r="D226" s="234" t="s">
        <v>255</v>
      </c>
      <c r="E226" s="42"/>
      <c r="F226" s="235" t="s">
        <v>2780</v>
      </c>
      <c r="G226" s="42"/>
      <c r="H226" s="42"/>
      <c r="I226" s="236"/>
      <c r="J226" s="42"/>
      <c r="K226" s="42"/>
      <c r="L226" s="46"/>
      <c r="M226" s="237"/>
      <c r="N226" s="238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255</v>
      </c>
      <c r="AU226" s="19" t="s">
        <v>87</v>
      </c>
    </row>
    <row r="227" s="2" customFormat="1">
      <c r="A227" s="40"/>
      <c r="B227" s="41"/>
      <c r="C227" s="42"/>
      <c r="D227" s="296" t="s">
        <v>766</v>
      </c>
      <c r="E227" s="42"/>
      <c r="F227" s="297" t="s">
        <v>2781</v>
      </c>
      <c r="G227" s="42"/>
      <c r="H227" s="42"/>
      <c r="I227" s="236"/>
      <c r="J227" s="42"/>
      <c r="K227" s="42"/>
      <c r="L227" s="46"/>
      <c r="M227" s="237"/>
      <c r="N227" s="238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766</v>
      </c>
      <c r="AU227" s="19" t="s">
        <v>87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2782</v>
      </c>
      <c r="G228" s="250"/>
      <c r="H228" s="253">
        <v>12.66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85</v>
      </c>
      <c r="AY228" s="259" t="s">
        <v>245</v>
      </c>
    </row>
    <row r="229" s="2" customFormat="1" ht="16.5" customHeight="1">
      <c r="A229" s="40"/>
      <c r="B229" s="41"/>
      <c r="C229" s="221" t="s">
        <v>471</v>
      </c>
      <c r="D229" s="221" t="s">
        <v>248</v>
      </c>
      <c r="E229" s="222" t="s">
        <v>2783</v>
      </c>
      <c r="F229" s="223" t="s">
        <v>2784</v>
      </c>
      <c r="G229" s="224" t="s">
        <v>275</v>
      </c>
      <c r="H229" s="225">
        <v>64.5</v>
      </c>
      <c r="I229" s="226"/>
      <c r="J229" s="227">
        <f>ROUND(I229*H229,2)</f>
        <v>0</v>
      </c>
      <c r="K229" s="223" t="s">
        <v>764</v>
      </c>
      <c r="L229" s="46"/>
      <c r="M229" s="228" t="s">
        <v>1</v>
      </c>
      <c r="N229" s="229" t="s">
        <v>42</v>
      </c>
      <c r="O229" s="93"/>
      <c r="P229" s="230">
        <f>O229*H229</f>
        <v>0</v>
      </c>
      <c r="Q229" s="230">
        <v>0.041259999999999998</v>
      </c>
      <c r="R229" s="230">
        <f>Q229*H229</f>
        <v>2.66127</v>
      </c>
      <c r="S229" s="230">
        <v>0</v>
      </c>
      <c r="T229" s="231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32" t="s">
        <v>253</v>
      </c>
      <c r="AT229" s="232" t="s">
        <v>248</v>
      </c>
      <c r="AU229" s="232" t="s">
        <v>87</v>
      </c>
      <c r="AY229" s="19" t="s">
        <v>245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9" t="s">
        <v>85</v>
      </c>
      <c r="BK229" s="233">
        <f>ROUND(I229*H229,2)</f>
        <v>0</v>
      </c>
      <c r="BL229" s="19" t="s">
        <v>253</v>
      </c>
      <c r="BM229" s="232" t="s">
        <v>2785</v>
      </c>
    </row>
    <row r="230" s="2" customFormat="1">
      <c r="A230" s="40"/>
      <c r="B230" s="41"/>
      <c r="C230" s="42"/>
      <c r="D230" s="234" t="s">
        <v>255</v>
      </c>
      <c r="E230" s="42"/>
      <c r="F230" s="235" t="s">
        <v>2786</v>
      </c>
      <c r="G230" s="42"/>
      <c r="H230" s="42"/>
      <c r="I230" s="236"/>
      <c r="J230" s="42"/>
      <c r="K230" s="42"/>
      <c r="L230" s="46"/>
      <c r="M230" s="237"/>
      <c r="N230" s="238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255</v>
      </c>
      <c r="AU230" s="19" t="s">
        <v>87</v>
      </c>
    </row>
    <row r="231" s="2" customFormat="1">
      <c r="A231" s="40"/>
      <c r="B231" s="41"/>
      <c r="C231" s="42"/>
      <c r="D231" s="296" t="s">
        <v>766</v>
      </c>
      <c r="E231" s="42"/>
      <c r="F231" s="297" t="s">
        <v>2787</v>
      </c>
      <c r="G231" s="42"/>
      <c r="H231" s="42"/>
      <c r="I231" s="236"/>
      <c r="J231" s="42"/>
      <c r="K231" s="42"/>
      <c r="L231" s="46"/>
      <c r="M231" s="237"/>
      <c r="N231" s="238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766</v>
      </c>
      <c r="AU231" s="19" t="s">
        <v>87</v>
      </c>
    </row>
    <row r="232" s="14" customFormat="1">
      <c r="A232" s="14"/>
      <c r="B232" s="249"/>
      <c r="C232" s="250"/>
      <c r="D232" s="234" t="s">
        <v>257</v>
      </c>
      <c r="E232" s="251" t="s">
        <v>1</v>
      </c>
      <c r="F232" s="252" t="s">
        <v>2788</v>
      </c>
      <c r="G232" s="250"/>
      <c r="H232" s="253">
        <v>39.299999999999997</v>
      </c>
      <c r="I232" s="254"/>
      <c r="J232" s="250"/>
      <c r="K232" s="250"/>
      <c r="L232" s="255"/>
      <c r="M232" s="256"/>
      <c r="N232" s="257"/>
      <c r="O232" s="257"/>
      <c r="P232" s="257"/>
      <c r="Q232" s="257"/>
      <c r="R232" s="257"/>
      <c r="S232" s="257"/>
      <c r="T232" s="25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9" t="s">
        <v>257</v>
      </c>
      <c r="AU232" s="259" t="s">
        <v>87</v>
      </c>
      <c r="AV232" s="14" t="s">
        <v>87</v>
      </c>
      <c r="AW232" s="14" t="s">
        <v>34</v>
      </c>
      <c r="AX232" s="14" t="s">
        <v>77</v>
      </c>
      <c r="AY232" s="259" t="s">
        <v>245</v>
      </c>
    </row>
    <row r="233" s="14" customFormat="1">
      <c r="A233" s="14"/>
      <c r="B233" s="249"/>
      <c r="C233" s="250"/>
      <c r="D233" s="234" t="s">
        <v>257</v>
      </c>
      <c r="E233" s="251" t="s">
        <v>1</v>
      </c>
      <c r="F233" s="252" t="s">
        <v>2789</v>
      </c>
      <c r="G233" s="250"/>
      <c r="H233" s="253">
        <v>25.199999999999999</v>
      </c>
      <c r="I233" s="254"/>
      <c r="J233" s="250"/>
      <c r="K233" s="250"/>
      <c r="L233" s="255"/>
      <c r="M233" s="256"/>
      <c r="N233" s="257"/>
      <c r="O233" s="257"/>
      <c r="P233" s="257"/>
      <c r="Q233" s="257"/>
      <c r="R233" s="257"/>
      <c r="S233" s="257"/>
      <c r="T233" s="25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9" t="s">
        <v>257</v>
      </c>
      <c r="AU233" s="259" t="s">
        <v>87</v>
      </c>
      <c r="AV233" s="14" t="s">
        <v>87</v>
      </c>
      <c r="AW233" s="14" t="s">
        <v>34</v>
      </c>
      <c r="AX233" s="14" t="s">
        <v>77</v>
      </c>
      <c r="AY233" s="259" t="s">
        <v>245</v>
      </c>
    </row>
    <row r="234" s="15" customFormat="1">
      <c r="A234" s="15"/>
      <c r="B234" s="260"/>
      <c r="C234" s="261"/>
      <c r="D234" s="234" t="s">
        <v>257</v>
      </c>
      <c r="E234" s="262" t="s">
        <v>1</v>
      </c>
      <c r="F234" s="263" t="s">
        <v>266</v>
      </c>
      <c r="G234" s="261"/>
      <c r="H234" s="264">
        <v>64.5</v>
      </c>
      <c r="I234" s="265"/>
      <c r="J234" s="261"/>
      <c r="K234" s="261"/>
      <c r="L234" s="266"/>
      <c r="M234" s="267"/>
      <c r="N234" s="268"/>
      <c r="O234" s="268"/>
      <c r="P234" s="268"/>
      <c r="Q234" s="268"/>
      <c r="R234" s="268"/>
      <c r="S234" s="268"/>
      <c r="T234" s="269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70" t="s">
        <v>257</v>
      </c>
      <c r="AU234" s="270" t="s">
        <v>87</v>
      </c>
      <c r="AV234" s="15" t="s">
        <v>253</v>
      </c>
      <c r="AW234" s="15" t="s">
        <v>34</v>
      </c>
      <c r="AX234" s="15" t="s">
        <v>85</v>
      </c>
      <c r="AY234" s="270" t="s">
        <v>245</v>
      </c>
    </row>
    <row r="235" s="2" customFormat="1" ht="16.5" customHeight="1">
      <c r="A235" s="40"/>
      <c r="B235" s="41"/>
      <c r="C235" s="221" t="s">
        <v>218</v>
      </c>
      <c r="D235" s="221" t="s">
        <v>248</v>
      </c>
      <c r="E235" s="222" t="s">
        <v>2790</v>
      </c>
      <c r="F235" s="223" t="s">
        <v>2791</v>
      </c>
      <c r="G235" s="224" t="s">
        <v>275</v>
      </c>
      <c r="H235" s="225">
        <v>64.5</v>
      </c>
      <c r="I235" s="226"/>
      <c r="J235" s="227">
        <f>ROUND(I235*H235,2)</f>
        <v>0</v>
      </c>
      <c r="K235" s="223" t="s">
        <v>764</v>
      </c>
      <c r="L235" s="46"/>
      <c r="M235" s="228" t="s">
        <v>1</v>
      </c>
      <c r="N235" s="229" t="s">
        <v>42</v>
      </c>
      <c r="O235" s="93"/>
      <c r="P235" s="230">
        <f>O235*H235</f>
        <v>0</v>
      </c>
      <c r="Q235" s="230">
        <v>2.0000000000000002E-05</v>
      </c>
      <c r="R235" s="230">
        <f>Q235*H235</f>
        <v>0.0012900000000000001</v>
      </c>
      <c r="S235" s="230">
        <v>0</v>
      </c>
      <c r="T235" s="231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2" t="s">
        <v>253</v>
      </c>
      <c r="AT235" s="232" t="s">
        <v>248</v>
      </c>
      <c r="AU235" s="232" t="s">
        <v>87</v>
      </c>
      <c r="AY235" s="19" t="s">
        <v>245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9" t="s">
        <v>85</v>
      </c>
      <c r="BK235" s="233">
        <f>ROUND(I235*H235,2)</f>
        <v>0</v>
      </c>
      <c r="BL235" s="19" t="s">
        <v>253</v>
      </c>
      <c r="BM235" s="232" t="s">
        <v>2792</v>
      </c>
    </row>
    <row r="236" s="2" customFormat="1">
      <c r="A236" s="40"/>
      <c r="B236" s="41"/>
      <c r="C236" s="42"/>
      <c r="D236" s="234" t="s">
        <v>255</v>
      </c>
      <c r="E236" s="42"/>
      <c r="F236" s="235" t="s">
        <v>2793</v>
      </c>
      <c r="G236" s="42"/>
      <c r="H236" s="42"/>
      <c r="I236" s="236"/>
      <c r="J236" s="42"/>
      <c r="K236" s="42"/>
      <c r="L236" s="46"/>
      <c r="M236" s="237"/>
      <c r="N236" s="238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255</v>
      </c>
      <c r="AU236" s="19" t="s">
        <v>87</v>
      </c>
    </row>
    <row r="237" s="2" customFormat="1">
      <c r="A237" s="40"/>
      <c r="B237" s="41"/>
      <c r="C237" s="42"/>
      <c r="D237" s="296" t="s">
        <v>766</v>
      </c>
      <c r="E237" s="42"/>
      <c r="F237" s="297" t="s">
        <v>2794</v>
      </c>
      <c r="G237" s="42"/>
      <c r="H237" s="42"/>
      <c r="I237" s="236"/>
      <c r="J237" s="42"/>
      <c r="K237" s="42"/>
      <c r="L237" s="46"/>
      <c r="M237" s="237"/>
      <c r="N237" s="238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766</v>
      </c>
      <c r="AU237" s="19" t="s">
        <v>87</v>
      </c>
    </row>
    <row r="238" s="14" customFormat="1">
      <c r="A238" s="14"/>
      <c r="B238" s="249"/>
      <c r="C238" s="250"/>
      <c r="D238" s="234" t="s">
        <v>257</v>
      </c>
      <c r="E238" s="251" t="s">
        <v>1</v>
      </c>
      <c r="F238" s="252" t="s">
        <v>2795</v>
      </c>
      <c r="G238" s="250"/>
      <c r="H238" s="253">
        <v>64.5</v>
      </c>
      <c r="I238" s="254"/>
      <c r="J238" s="250"/>
      <c r="K238" s="250"/>
      <c r="L238" s="255"/>
      <c r="M238" s="256"/>
      <c r="N238" s="257"/>
      <c r="O238" s="257"/>
      <c r="P238" s="257"/>
      <c r="Q238" s="257"/>
      <c r="R238" s="257"/>
      <c r="S238" s="257"/>
      <c r="T238" s="258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9" t="s">
        <v>257</v>
      </c>
      <c r="AU238" s="259" t="s">
        <v>87</v>
      </c>
      <c r="AV238" s="14" t="s">
        <v>87</v>
      </c>
      <c r="AW238" s="14" t="s">
        <v>34</v>
      </c>
      <c r="AX238" s="14" t="s">
        <v>85</v>
      </c>
      <c r="AY238" s="259" t="s">
        <v>245</v>
      </c>
    </row>
    <row r="239" s="2" customFormat="1" ht="16.5" customHeight="1">
      <c r="A239" s="40"/>
      <c r="B239" s="41"/>
      <c r="C239" s="221" t="s">
        <v>482</v>
      </c>
      <c r="D239" s="221" t="s">
        <v>248</v>
      </c>
      <c r="E239" s="222" t="s">
        <v>2796</v>
      </c>
      <c r="F239" s="223" t="s">
        <v>2797</v>
      </c>
      <c r="G239" s="224" t="s">
        <v>545</v>
      </c>
      <c r="H239" s="225">
        <v>1.9610000000000001</v>
      </c>
      <c r="I239" s="226"/>
      <c r="J239" s="227">
        <f>ROUND(I239*H239,2)</f>
        <v>0</v>
      </c>
      <c r="K239" s="223" t="s">
        <v>764</v>
      </c>
      <c r="L239" s="46"/>
      <c r="M239" s="228" t="s">
        <v>1</v>
      </c>
      <c r="N239" s="229" t="s">
        <v>42</v>
      </c>
      <c r="O239" s="93"/>
      <c r="P239" s="230">
        <f>O239*H239</f>
        <v>0</v>
      </c>
      <c r="Q239" s="230">
        <v>1.04877</v>
      </c>
      <c r="R239" s="230">
        <f>Q239*H239</f>
        <v>2.0566379700000001</v>
      </c>
      <c r="S239" s="230">
        <v>0</v>
      </c>
      <c r="T239" s="231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2" t="s">
        <v>253</v>
      </c>
      <c r="AT239" s="232" t="s">
        <v>248</v>
      </c>
      <c r="AU239" s="232" t="s">
        <v>87</v>
      </c>
      <c r="AY239" s="19" t="s">
        <v>245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9" t="s">
        <v>85</v>
      </c>
      <c r="BK239" s="233">
        <f>ROUND(I239*H239,2)</f>
        <v>0</v>
      </c>
      <c r="BL239" s="19" t="s">
        <v>253</v>
      </c>
      <c r="BM239" s="232" t="s">
        <v>2798</v>
      </c>
    </row>
    <row r="240" s="2" customFormat="1">
      <c r="A240" s="40"/>
      <c r="B240" s="41"/>
      <c r="C240" s="42"/>
      <c r="D240" s="234" t="s">
        <v>255</v>
      </c>
      <c r="E240" s="42"/>
      <c r="F240" s="235" t="s">
        <v>2799</v>
      </c>
      <c r="G240" s="42"/>
      <c r="H240" s="42"/>
      <c r="I240" s="236"/>
      <c r="J240" s="42"/>
      <c r="K240" s="42"/>
      <c r="L240" s="46"/>
      <c r="M240" s="237"/>
      <c r="N240" s="238"/>
      <c r="O240" s="93"/>
      <c r="P240" s="93"/>
      <c r="Q240" s="93"/>
      <c r="R240" s="93"/>
      <c r="S240" s="93"/>
      <c r="T240" s="94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255</v>
      </c>
      <c r="AU240" s="19" t="s">
        <v>87</v>
      </c>
    </row>
    <row r="241" s="2" customFormat="1">
      <c r="A241" s="40"/>
      <c r="B241" s="41"/>
      <c r="C241" s="42"/>
      <c r="D241" s="296" t="s">
        <v>766</v>
      </c>
      <c r="E241" s="42"/>
      <c r="F241" s="297" t="s">
        <v>2800</v>
      </c>
      <c r="G241" s="42"/>
      <c r="H241" s="42"/>
      <c r="I241" s="236"/>
      <c r="J241" s="42"/>
      <c r="K241" s="42"/>
      <c r="L241" s="46"/>
      <c r="M241" s="237"/>
      <c r="N241" s="238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766</v>
      </c>
      <c r="AU241" s="19" t="s">
        <v>87</v>
      </c>
    </row>
    <row r="242" s="14" customFormat="1">
      <c r="A242" s="14"/>
      <c r="B242" s="249"/>
      <c r="C242" s="250"/>
      <c r="D242" s="234" t="s">
        <v>257</v>
      </c>
      <c r="E242" s="251" t="s">
        <v>1</v>
      </c>
      <c r="F242" s="252" t="s">
        <v>2801</v>
      </c>
      <c r="G242" s="250"/>
      <c r="H242" s="253">
        <v>1.9610000000000001</v>
      </c>
      <c r="I242" s="254"/>
      <c r="J242" s="250"/>
      <c r="K242" s="250"/>
      <c r="L242" s="255"/>
      <c r="M242" s="256"/>
      <c r="N242" s="257"/>
      <c r="O242" s="257"/>
      <c r="P242" s="257"/>
      <c r="Q242" s="257"/>
      <c r="R242" s="257"/>
      <c r="S242" s="257"/>
      <c r="T242" s="25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9" t="s">
        <v>257</v>
      </c>
      <c r="AU242" s="259" t="s">
        <v>87</v>
      </c>
      <c r="AV242" s="14" t="s">
        <v>87</v>
      </c>
      <c r="AW242" s="14" t="s">
        <v>34</v>
      </c>
      <c r="AX242" s="14" t="s">
        <v>85</v>
      </c>
      <c r="AY242" s="259" t="s">
        <v>245</v>
      </c>
    </row>
    <row r="243" s="2" customFormat="1" ht="16.5" customHeight="1">
      <c r="A243" s="40"/>
      <c r="B243" s="41"/>
      <c r="C243" s="221" t="s">
        <v>487</v>
      </c>
      <c r="D243" s="221" t="s">
        <v>248</v>
      </c>
      <c r="E243" s="222" t="s">
        <v>2802</v>
      </c>
      <c r="F243" s="223" t="s">
        <v>2803</v>
      </c>
      <c r="G243" s="224" t="s">
        <v>251</v>
      </c>
      <c r="H243" s="225">
        <v>5.1040000000000001</v>
      </c>
      <c r="I243" s="226"/>
      <c r="J243" s="227">
        <f>ROUND(I243*H243,2)</f>
        <v>0</v>
      </c>
      <c r="K243" s="223" t="s">
        <v>764</v>
      </c>
      <c r="L243" s="46"/>
      <c r="M243" s="228" t="s">
        <v>1</v>
      </c>
      <c r="N243" s="229" t="s">
        <v>42</v>
      </c>
      <c r="O243" s="93"/>
      <c r="P243" s="230">
        <f>O243*H243</f>
        <v>0</v>
      </c>
      <c r="Q243" s="230">
        <v>2.5020899999999999</v>
      </c>
      <c r="R243" s="230">
        <f>Q243*H243</f>
        <v>12.770667359999999</v>
      </c>
      <c r="S243" s="230">
        <v>0</v>
      </c>
      <c r="T243" s="231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2" t="s">
        <v>253</v>
      </c>
      <c r="AT243" s="232" t="s">
        <v>248</v>
      </c>
      <c r="AU243" s="232" t="s">
        <v>87</v>
      </c>
      <c r="AY243" s="19" t="s">
        <v>245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9" t="s">
        <v>85</v>
      </c>
      <c r="BK243" s="233">
        <f>ROUND(I243*H243,2)</f>
        <v>0</v>
      </c>
      <c r="BL243" s="19" t="s">
        <v>253</v>
      </c>
      <c r="BM243" s="232" t="s">
        <v>2804</v>
      </c>
    </row>
    <row r="244" s="2" customFormat="1">
      <c r="A244" s="40"/>
      <c r="B244" s="41"/>
      <c r="C244" s="42"/>
      <c r="D244" s="234" t="s">
        <v>255</v>
      </c>
      <c r="E244" s="42"/>
      <c r="F244" s="235" t="s">
        <v>2805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255</v>
      </c>
      <c r="AU244" s="19" t="s">
        <v>87</v>
      </c>
    </row>
    <row r="245" s="2" customFormat="1">
      <c r="A245" s="40"/>
      <c r="B245" s="41"/>
      <c r="C245" s="42"/>
      <c r="D245" s="296" t="s">
        <v>766</v>
      </c>
      <c r="E245" s="42"/>
      <c r="F245" s="297" t="s">
        <v>2806</v>
      </c>
      <c r="G245" s="42"/>
      <c r="H245" s="42"/>
      <c r="I245" s="236"/>
      <c r="J245" s="42"/>
      <c r="K245" s="42"/>
      <c r="L245" s="46"/>
      <c r="M245" s="237"/>
      <c r="N245" s="238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766</v>
      </c>
      <c r="AU245" s="19" t="s">
        <v>87</v>
      </c>
    </row>
    <row r="246" s="14" customFormat="1">
      <c r="A246" s="14"/>
      <c r="B246" s="249"/>
      <c r="C246" s="250"/>
      <c r="D246" s="234" t="s">
        <v>257</v>
      </c>
      <c r="E246" s="251" t="s">
        <v>1</v>
      </c>
      <c r="F246" s="252" t="s">
        <v>2807</v>
      </c>
      <c r="G246" s="250"/>
      <c r="H246" s="253">
        <v>5.1040000000000001</v>
      </c>
      <c r="I246" s="254"/>
      <c r="J246" s="250"/>
      <c r="K246" s="250"/>
      <c r="L246" s="255"/>
      <c r="M246" s="256"/>
      <c r="N246" s="257"/>
      <c r="O246" s="257"/>
      <c r="P246" s="257"/>
      <c r="Q246" s="257"/>
      <c r="R246" s="257"/>
      <c r="S246" s="257"/>
      <c r="T246" s="25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9" t="s">
        <v>257</v>
      </c>
      <c r="AU246" s="259" t="s">
        <v>87</v>
      </c>
      <c r="AV246" s="14" t="s">
        <v>87</v>
      </c>
      <c r="AW246" s="14" t="s">
        <v>34</v>
      </c>
      <c r="AX246" s="14" t="s">
        <v>85</v>
      </c>
      <c r="AY246" s="259" t="s">
        <v>245</v>
      </c>
    </row>
    <row r="247" s="2" customFormat="1" ht="16.5" customHeight="1">
      <c r="A247" s="40"/>
      <c r="B247" s="41"/>
      <c r="C247" s="221" t="s">
        <v>497</v>
      </c>
      <c r="D247" s="221" t="s">
        <v>248</v>
      </c>
      <c r="E247" s="222" t="s">
        <v>2808</v>
      </c>
      <c r="F247" s="223" t="s">
        <v>2809</v>
      </c>
      <c r="G247" s="224" t="s">
        <v>251</v>
      </c>
      <c r="H247" s="225">
        <v>5.1040000000000001</v>
      </c>
      <c r="I247" s="226"/>
      <c r="J247" s="227">
        <f>ROUND(I247*H247,2)</f>
        <v>0</v>
      </c>
      <c r="K247" s="223" t="s">
        <v>764</v>
      </c>
      <c r="L247" s="46"/>
      <c r="M247" s="228" t="s">
        <v>1</v>
      </c>
      <c r="N247" s="229" t="s">
        <v>42</v>
      </c>
      <c r="O247" s="93"/>
      <c r="P247" s="230">
        <f>O247*H247</f>
        <v>0</v>
      </c>
      <c r="Q247" s="230">
        <v>0.048579999999999998</v>
      </c>
      <c r="R247" s="230">
        <f>Q247*H247</f>
        <v>0.24795232</v>
      </c>
      <c r="S247" s="230">
        <v>0</v>
      </c>
      <c r="T247" s="231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2" t="s">
        <v>253</v>
      </c>
      <c r="AT247" s="232" t="s">
        <v>248</v>
      </c>
      <c r="AU247" s="232" t="s">
        <v>87</v>
      </c>
      <c r="AY247" s="19" t="s">
        <v>245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9" t="s">
        <v>85</v>
      </c>
      <c r="BK247" s="233">
        <f>ROUND(I247*H247,2)</f>
        <v>0</v>
      </c>
      <c r="BL247" s="19" t="s">
        <v>253</v>
      </c>
      <c r="BM247" s="232" t="s">
        <v>2810</v>
      </c>
    </row>
    <row r="248" s="2" customFormat="1">
      <c r="A248" s="40"/>
      <c r="B248" s="41"/>
      <c r="C248" s="42"/>
      <c r="D248" s="234" t="s">
        <v>255</v>
      </c>
      <c r="E248" s="42"/>
      <c r="F248" s="235" t="s">
        <v>2811</v>
      </c>
      <c r="G248" s="42"/>
      <c r="H248" s="42"/>
      <c r="I248" s="236"/>
      <c r="J248" s="42"/>
      <c r="K248" s="42"/>
      <c r="L248" s="46"/>
      <c r="M248" s="237"/>
      <c r="N248" s="238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255</v>
      </c>
      <c r="AU248" s="19" t="s">
        <v>87</v>
      </c>
    </row>
    <row r="249" s="2" customFormat="1">
      <c r="A249" s="40"/>
      <c r="B249" s="41"/>
      <c r="C249" s="42"/>
      <c r="D249" s="296" t="s">
        <v>766</v>
      </c>
      <c r="E249" s="42"/>
      <c r="F249" s="297" t="s">
        <v>2812</v>
      </c>
      <c r="G249" s="42"/>
      <c r="H249" s="42"/>
      <c r="I249" s="236"/>
      <c r="J249" s="42"/>
      <c r="K249" s="42"/>
      <c r="L249" s="46"/>
      <c r="M249" s="237"/>
      <c r="N249" s="238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766</v>
      </c>
      <c r="AU249" s="19" t="s">
        <v>87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2813</v>
      </c>
      <c r="G250" s="250"/>
      <c r="H250" s="253">
        <v>5.1040000000000001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85</v>
      </c>
      <c r="AY250" s="259" t="s">
        <v>245</v>
      </c>
    </row>
    <row r="251" s="2" customFormat="1" ht="16.5" customHeight="1">
      <c r="A251" s="40"/>
      <c r="B251" s="41"/>
      <c r="C251" s="221" t="s">
        <v>502</v>
      </c>
      <c r="D251" s="221" t="s">
        <v>248</v>
      </c>
      <c r="E251" s="222" t="s">
        <v>2814</v>
      </c>
      <c r="F251" s="223" t="s">
        <v>2815</v>
      </c>
      <c r="G251" s="224" t="s">
        <v>275</v>
      </c>
      <c r="H251" s="225">
        <v>44.960000000000001</v>
      </c>
      <c r="I251" s="226"/>
      <c r="J251" s="227">
        <f>ROUND(I251*H251,2)</f>
        <v>0</v>
      </c>
      <c r="K251" s="223" t="s">
        <v>764</v>
      </c>
      <c r="L251" s="46"/>
      <c r="M251" s="228" t="s">
        <v>1</v>
      </c>
      <c r="N251" s="229" t="s">
        <v>42</v>
      </c>
      <c r="O251" s="93"/>
      <c r="P251" s="230">
        <f>O251*H251</f>
        <v>0</v>
      </c>
      <c r="Q251" s="230">
        <v>0.0011800000000000001</v>
      </c>
      <c r="R251" s="230">
        <f>Q251*H251</f>
        <v>0.053052800000000004</v>
      </c>
      <c r="S251" s="230">
        <v>0</v>
      </c>
      <c r="T251" s="231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32" t="s">
        <v>253</v>
      </c>
      <c r="AT251" s="232" t="s">
        <v>248</v>
      </c>
      <c r="AU251" s="232" t="s">
        <v>87</v>
      </c>
      <c r="AY251" s="19" t="s">
        <v>245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9" t="s">
        <v>85</v>
      </c>
      <c r="BK251" s="233">
        <f>ROUND(I251*H251,2)</f>
        <v>0</v>
      </c>
      <c r="BL251" s="19" t="s">
        <v>253</v>
      </c>
      <c r="BM251" s="232" t="s">
        <v>2816</v>
      </c>
    </row>
    <row r="252" s="2" customFormat="1">
      <c r="A252" s="40"/>
      <c r="B252" s="41"/>
      <c r="C252" s="42"/>
      <c r="D252" s="234" t="s">
        <v>255</v>
      </c>
      <c r="E252" s="42"/>
      <c r="F252" s="235" t="s">
        <v>2817</v>
      </c>
      <c r="G252" s="42"/>
      <c r="H252" s="42"/>
      <c r="I252" s="236"/>
      <c r="J252" s="42"/>
      <c r="K252" s="42"/>
      <c r="L252" s="46"/>
      <c r="M252" s="237"/>
      <c r="N252" s="238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255</v>
      </c>
      <c r="AU252" s="19" t="s">
        <v>87</v>
      </c>
    </row>
    <row r="253" s="2" customFormat="1">
      <c r="A253" s="40"/>
      <c r="B253" s="41"/>
      <c r="C253" s="42"/>
      <c r="D253" s="296" t="s">
        <v>766</v>
      </c>
      <c r="E253" s="42"/>
      <c r="F253" s="297" t="s">
        <v>2818</v>
      </c>
      <c r="G253" s="42"/>
      <c r="H253" s="42"/>
      <c r="I253" s="236"/>
      <c r="J253" s="42"/>
      <c r="K253" s="42"/>
      <c r="L253" s="46"/>
      <c r="M253" s="237"/>
      <c r="N253" s="238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766</v>
      </c>
      <c r="AU253" s="19" t="s">
        <v>87</v>
      </c>
    </row>
    <row r="254" s="14" customFormat="1">
      <c r="A254" s="14"/>
      <c r="B254" s="249"/>
      <c r="C254" s="250"/>
      <c r="D254" s="234" t="s">
        <v>257</v>
      </c>
      <c r="E254" s="251" t="s">
        <v>1</v>
      </c>
      <c r="F254" s="252" t="s">
        <v>2819</v>
      </c>
      <c r="G254" s="250"/>
      <c r="H254" s="253">
        <v>44.960000000000001</v>
      </c>
      <c r="I254" s="254"/>
      <c r="J254" s="250"/>
      <c r="K254" s="250"/>
      <c r="L254" s="255"/>
      <c r="M254" s="256"/>
      <c r="N254" s="257"/>
      <c r="O254" s="257"/>
      <c r="P254" s="257"/>
      <c r="Q254" s="257"/>
      <c r="R254" s="257"/>
      <c r="S254" s="257"/>
      <c r="T254" s="25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9" t="s">
        <v>257</v>
      </c>
      <c r="AU254" s="259" t="s">
        <v>87</v>
      </c>
      <c r="AV254" s="14" t="s">
        <v>87</v>
      </c>
      <c r="AW254" s="14" t="s">
        <v>34</v>
      </c>
      <c r="AX254" s="14" t="s">
        <v>85</v>
      </c>
      <c r="AY254" s="259" t="s">
        <v>245</v>
      </c>
    </row>
    <row r="255" s="2" customFormat="1" ht="21.75" customHeight="1">
      <c r="A255" s="40"/>
      <c r="B255" s="41"/>
      <c r="C255" s="221" t="s">
        <v>516</v>
      </c>
      <c r="D255" s="221" t="s">
        <v>248</v>
      </c>
      <c r="E255" s="222" t="s">
        <v>2820</v>
      </c>
      <c r="F255" s="223" t="s">
        <v>2821</v>
      </c>
      <c r="G255" s="224" t="s">
        <v>275</v>
      </c>
      <c r="H255" s="225">
        <v>44.960000000000001</v>
      </c>
      <c r="I255" s="226"/>
      <c r="J255" s="227">
        <f>ROUND(I255*H255,2)</f>
        <v>0</v>
      </c>
      <c r="K255" s="223" t="s">
        <v>764</v>
      </c>
      <c r="L255" s="46"/>
      <c r="M255" s="228" t="s">
        <v>1</v>
      </c>
      <c r="N255" s="229" t="s">
        <v>42</v>
      </c>
      <c r="O255" s="93"/>
      <c r="P255" s="230">
        <f>O255*H255</f>
        <v>0</v>
      </c>
      <c r="Q255" s="230">
        <v>4.0000000000000003E-05</v>
      </c>
      <c r="R255" s="230">
        <f>Q255*H255</f>
        <v>0.0017984000000000001</v>
      </c>
      <c r="S255" s="230">
        <v>0</v>
      </c>
      <c r="T255" s="231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32" t="s">
        <v>253</v>
      </c>
      <c r="AT255" s="232" t="s">
        <v>248</v>
      </c>
      <c r="AU255" s="232" t="s">
        <v>87</v>
      </c>
      <c r="AY255" s="19" t="s">
        <v>245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9" t="s">
        <v>85</v>
      </c>
      <c r="BK255" s="233">
        <f>ROUND(I255*H255,2)</f>
        <v>0</v>
      </c>
      <c r="BL255" s="19" t="s">
        <v>253</v>
      </c>
      <c r="BM255" s="232" t="s">
        <v>2822</v>
      </c>
    </row>
    <row r="256" s="2" customFormat="1">
      <c r="A256" s="40"/>
      <c r="B256" s="41"/>
      <c r="C256" s="42"/>
      <c r="D256" s="234" t="s">
        <v>255</v>
      </c>
      <c r="E256" s="42"/>
      <c r="F256" s="235" t="s">
        <v>2823</v>
      </c>
      <c r="G256" s="42"/>
      <c r="H256" s="42"/>
      <c r="I256" s="236"/>
      <c r="J256" s="42"/>
      <c r="K256" s="42"/>
      <c r="L256" s="46"/>
      <c r="M256" s="237"/>
      <c r="N256" s="238"/>
      <c r="O256" s="93"/>
      <c r="P256" s="93"/>
      <c r="Q256" s="93"/>
      <c r="R256" s="93"/>
      <c r="S256" s="93"/>
      <c r="T256" s="94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255</v>
      </c>
      <c r="AU256" s="19" t="s">
        <v>87</v>
      </c>
    </row>
    <row r="257" s="2" customFormat="1">
      <c r="A257" s="40"/>
      <c r="B257" s="41"/>
      <c r="C257" s="42"/>
      <c r="D257" s="296" t="s">
        <v>766</v>
      </c>
      <c r="E257" s="42"/>
      <c r="F257" s="297" t="s">
        <v>2824</v>
      </c>
      <c r="G257" s="42"/>
      <c r="H257" s="42"/>
      <c r="I257" s="236"/>
      <c r="J257" s="42"/>
      <c r="K257" s="42"/>
      <c r="L257" s="46"/>
      <c r="M257" s="237"/>
      <c r="N257" s="238"/>
      <c r="O257" s="93"/>
      <c r="P257" s="93"/>
      <c r="Q257" s="93"/>
      <c r="R257" s="93"/>
      <c r="S257" s="93"/>
      <c r="T257" s="94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766</v>
      </c>
      <c r="AU257" s="19" t="s">
        <v>87</v>
      </c>
    </row>
    <row r="258" s="14" customFormat="1">
      <c r="A258" s="14"/>
      <c r="B258" s="249"/>
      <c r="C258" s="250"/>
      <c r="D258" s="234" t="s">
        <v>257</v>
      </c>
      <c r="E258" s="251" t="s">
        <v>1</v>
      </c>
      <c r="F258" s="252" t="s">
        <v>2825</v>
      </c>
      <c r="G258" s="250"/>
      <c r="H258" s="253">
        <v>44.960000000000001</v>
      </c>
      <c r="I258" s="254"/>
      <c r="J258" s="250"/>
      <c r="K258" s="250"/>
      <c r="L258" s="255"/>
      <c r="M258" s="256"/>
      <c r="N258" s="257"/>
      <c r="O258" s="257"/>
      <c r="P258" s="257"/>
      <c r="Q258" s="257"/>
      <c r="R258" s="257"/>
      <c r="S258" s="257"/>
      <c r="T258" s="25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9" t="s">
        <v>257</v>
      </c>
      <c r="AU258" s="259" t="s">
        <v>87</v>
      </c>
      <c r="AV258" s="14" t="s">
        <v>87</v>
      </c>
      <c r="AW258" s="14" t="s">
        <v>34</v>
      </c>
      <c r="AX258" s="14" t="s">
        <v>85</v>
      </c>
      <c r="AY258" s="259" t="s">
        <v>245</v>
      </c>
    </row>
    <row r="259" s="12" customFormat="1" ht="22.8" customHeight="1">
      <c r="A259" s="12"/>
      <c r="B259" s="205"/>
      <c r="C259" s="206"/>
      <c r="D259" s="207" t="s">
        <v>76</v>
      </c>
      <c r="E259" s="219" t="s">
        <v>253</v>
      </c>
      <c r="F259" s="219" t="s">
        <v>761</v>
      </c>
      <c r="G259" s="206"/>
      <c r="H259" s="206"/>
      <c r="I259" s="209"/>
      <c r="J259" s="220">
        <f>BK259</f>
        <v>0</v>
      </c>
      <c r="K259" s="206"/>
      <c r="L259" s="211"/>
      <c r="M259" s="212"/>
      <c r="N259" s="213"/>
      <c r="O259" s="213"/>
      <c r="P259" s="214">
        <f>SUM(P260:P285)</f>
        <v>0</v>
      </c>
      <c r="Q259" s="213"/>
      <c r="R259" s="214">
        <f>SUM(R260:R285)</f>
        <v>131.90880063999998</v>
      </c>
      <c r="S259" s="213"/>
      <c r="T259" s="215">
        <f>SUM(T260:T285)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6" t="s">
        <v>85</v>
      </c>
      <c r="AT259" s="217" t="s">
        <v>76</v>
      </c>
      <c r="AU259" s="217" t="s">
        <v>85</v>
      </c>
      <c r="AY259" s="216" t="s">
        <v>245</v>
      </c>
      <c r="BK259" s="218">
        <f>SUM(BK260:BK285)</f>
        <v>0</v>
      </c>
    </row>
    <row r="260" s="2" customFormat="1" ht="16.5" customHeight="1">
      <c r="A260" s="40"/>
      <c r="B260" s="41"/>
      <c r="C260" s="221" t="s">
        <v>522</v>
      </c>
      <c r="D260" s="221" t="s">
        <v>248</v>
      </c>
      <c r="E260" s="222" t="s">
        <v>2826</v>
      </c>
      <c r="F260" s="223" t="s">
        <v>2827</v>
      </c>
      <c r="G260" s="224" t="s">
        <v>275</v>
      </c>
      <c r="H260" s="225">
        <v>22</v>
      </c>
      <c r="I260" s="226"/>
      <c r="J260" s="227">
        <f>ROUND(I260*H260,2)</f>
        <v>0</v>
      </c>
      <c r="K260" s="223" t="s">
        <v>764</v>
      </c>
      <c r="L260" s="46"/>
      <c r="M260" s="228" t="s">
        <v>1</v>
      </c>
      <c r="N260" s="229" t="s">
        <v>42</v>
      </c>
      <c r="O260" s="93"/>
      <c r="P260" s="230">
        <f>O260*H260</f>
        <v>0</v>
      </c>
      <c r="Q260" s="230">
        <v>0.24315999999999999</v>
      </c>
      <c r="R260" s="230">
        <f>Q260*H260</f>
        <v>5.3495200000000001</v>
      </c>
      <c r="S260" s="230">
        <v>0</v>
      </c>
      <c r="T260" s="231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2" t="s">
        <v>253</v>
      </c>
      <c r="AT260" s="232" t="s">
        <v>248</v>
      </c>
      <c r="AU260" s="232" t="s">
        <v>87</v>
      </c>
      <c r="AY260" s="19" t="s">
        <v>245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9" t="s">
        <v>85</v>
      </c>
      <c r="BK260" s="233">
        <f>ROUND(I260*H260,2)</f>
        <v>0</v>
      </c>
      <c r="BL260" s="19" t="s">
        <v>253</v>
      </c>
      <c r="BM260" s="232" t="s">
        <v>2828</v>
      </c>
    </row>
    <row r="261" s="2" customFormat="1">
      <c r="A261" s="40"/>
      <c r="B261" s="41"/>
      <c r="C261" s="42"/>
      <c r="D261" s="234" t="s">
        <v>255</v>
      </c>
      <c r="E261" s="42"/>
      <c r="F261" s="235" t="s">
        <v>2829</v>
      </c>
      <c r="G261" s="42"/>
      <c r="H261" s="42"/>
      <c r="I261" s="236"/>
      <c r="J261" s="42"/>
      <c r="K261" s="42"/>
      <c r="L261" s="46"/>
      <c r="M261" s="237"/>
      <c r="N261" s="238"/>
      <c r="O261" s="93"/>
      <c r="P261" s="93"/>
      <c r="Q261" s="93"/>
      <c r="R261" s="93"/>
      <c r="S261" s="93"/>
      <c r="T261" s="94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255</v>
      </c>
      <c r="AU261" s="19" t="s">
        <v>87</v>
      </c>
    </row>
    <row r="262" s="2" customFormat="1">
      <c r="A262" s="40"/>
      <c r="B262" s="41"/>
      <c r="C262" s="42"/>
      <c r="D262" s="296" t="s">
        <v>766</v>
      </c>
      <c r="E262" s="42"/>
      <c r="F262" s="297" t="s">
        <v>2830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766</v>
      </c>
      <c r="AU262" s="19" t="s">
        <v>87</v>
      </c>
    </row>
    <row r="263" s="14" customFormat="1">
      <c r="A263" s="14"/>
      <c r="B263" s="249"/>
      <c r="C263" s="250"/>
      <c r="D263" s="234" t="s">
        <v>257</v>
      </c>
      <c r="E263" s="251" t="s">
        <v>1</v>
      </c>
      <c r="F263" s="252" t="s">
        <v>2831</v>
      </c>
      <c r="G263" s="250"/>
      <c r="H263" s="253">
        <v>22</v>
      </c>
      <c r="I263" s="254"/>
      <c r="J263" s="250"/>
      <c r="K263" s="250"/>
      <c r="L263" s="255"/>
      <c r="M263" s="256"/>
      <c r="N263" s="257"/>
      <c r="O263" s="257"/>
      <c r="P263" s="257"/>
      <c r="Q263" s="257"/>
      <c r="R263" s="257"/>
      <c r="S263" s="257"/>
      <c r="T263" s="25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9" t="s">
        <v>257</v>
      </c>
      <c r="AU263" s="259" t="s">
        <v>87</v>
      </c>
      <c r="AV263" s="14" t="s">
        <v>87</v>
      </c>
      <c r="AW263" s="14" t="s">
        <v>34</v>
      </c>
      <c r="AX263" s="14" t="s">
        <v>85</v>
      </c>
      <c r="AY263" s="259" t="s">
        <v>245</v>
      </c>
    </row>
    <row r="264" s="2" customFormat="1" ht="16.5" customHeight="1">
      <c r="A264" s="40"/>
      <c r="B264" s="41"/>
      <c r="C264" s="221" t="s">
        <v>528</v>
      </c>
      <c r="D264" s="221" t="s">
        <v>248</v>
      </c>
      <c r="E264" s="222" t="s">
        <v>2832</v>
      </c>
      <c r="F264" s="223" t="s">
        <v>2833</v>
      </c>
      <c r="G264" s="224" t="s">
        <v>275</v>
      </c>
      <c r="H264" s="225">
        <v>98.879999999999995</v>
      </c>
      <c r="I264" s="226"/>
      <c r="J264" s="227">
        <f>ROUND(I264*H264,2)</f>
        <v>0</v>
      </c>
      <c r="K264" s="223" t="s">
        <v>764</v>
      </c>
      <c r="L264" s="46"/>
      <c r="M264" s="228" t="s">
        <v>1</v>
      </c>
      <c r="N264" s="229" t="s">
        <v>42</v>
      </c>
      <c r="O264" s="93"/>
      <c r="P264" s="230">
        <f>O264*H264</f>
        <v>0</v>
      </c>
      <c r="Q264" s="230">
        <v>0.24787000000000001</v>
      </c>
      <c r="R264" s="230">
        <f>Q264*H264</f>
        <v>24.509385599999998</v>
      </c>
      <c r="S264" s="230">
        <v>0</v>
      </c>
      <c r="T264" s="231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2" t="s">
        <v>253</v>
      </c>
      <c r="AT264" s="232" t="s">
        <v>248</v>
      </c>
      <c r="AU264" s="232" t="s">
        <v>87</v>
      </c>
      <c r="AY264" s="19" t="s">
        <v>245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9" t="s">
        <v>85</v>
      </c>
      <c r="BK264" s="233">
        <f>ROUND(I264*H264,2)</f>
        <v>0</v>
      </c>
      <c r="BL264" s="19" t="s">
        <v>253</v>
      </c>
      <c r="BM264" s="232" t="s">
        <v>2834</v>
      </c>
    </row>
    <row r="265" s="2" customFormat="1">
      <c r="A265" s="40"/>
      <c r="B265" s="41"/>
      <c r="C265" s="42"/>
      <c r="D265" s="234" t="s">
        <v>255</v>
      </c>
      <c r="E265" s="42"/>
      <c r="F265" s="235" t="s">
        <v>2835</v>
      </c>
      <c r="G265" s="42"/>
      <c r="H265" s="42"/>
      <c r="I265" s="236"/>
      <c r="J265" s="42"/>
      <c r="K265" s="42"/>
      <c r="L265" s="46"/>
      <c r="M265" s="237"/>
      <c r="N265" s="238"/>
      <c r="O265" s="93"/>
      <c r="P265" s="93"/>
      <c r="Q265" s="93"/>
      <c r="R265" s="93"/>
      <c r="S265" s="93"/>
      <c r="T265" s="94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255</v>
      </c>
      <c r="AU265" s="19" t="s">
        <v>87</v>
      </c>
    </row>
    <row r="266" s="2" customFormat="1">
      <c r="A266" s="40"/>
      <c r="B266" s="41"/>
      <c r="C266" s="42"/>
      <c r="D266" s="296" t="s">
        <v>766</v>
      </c>
      <c r="E266" s="42"/>
      <c r="F266" s="297" t="s">
        <v>2836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766</v>
      </c>
      <c r="AU266" s="19" t="s">
        <v>87</v>
      </c>
    </row>
    <row r="267" s="14" customFormat="1">
      <c r="A267" s="14"/>
      <c r="B267" s="249"/>
      <c r="C267" s="250"/>
      <c r="D267" s="234" t="s">
        <v>257</v>
      </c>
      <c r="E267" s="251" t="s">
        <v>1</v>
      </c>
      <c r="F267" s="252" t="s">
        <v>2837</v>
      </c>
      <c r="G267" s="250"/>
      <c r="H267" s="253">
        <v>98.879999999999995</v>
      </c>
      <c r="I267" s="254"/>
      <c r="J267" s="250"/>
      <c r="K267" s="250"/>
      <c r="L267" s="255"/>
      <c r="M267" s="256"/>
      <c r="N267" s="257"/>
      <c r="O267" s="257"/>
      <c r="P267" s="257"/>
      <c r="Q267" s="257"/>
      <c r="R267" s="257"/>
      <c r="S267" s="257"/>
      <c r="T267" s="25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9" t="s">
        <v>257</v>
      </c>
      <c r="AU267" s="259" t="s">
        <v>87</v>
      </c>
      <c r="AV267" s="14" t="s">
        <v>87</v>
      </c>
      <c r="AW267" s="14" t="s">
        <v>34</v>
      </c>
      <c r="AX267" s="14" t="s">
        <v>77</v>
      </c>
      <c r="AY267" s="259" t="s">
        <v>245</v>
      </c>
    </row>
    <row r="268" s="15" customFormat="1">
      <c r="A268" s="15"/>
      <c r="B268" s="260"/>
      <c r="C268" s="261"/>
      <c r="D268" s="234" t="s">
        <v>257</v>
      </c>
      <c r="E268" s="262" t="s">
        <v>1</v>
      </c>
      <c r="F268" s="263" t="s">
        <v>266</v>
      </c>
      <c r="G268" s="261"/>
      <c r="H268" s="264">
        <v>98.879999999999995</v>
      </c>
      <c r="I268" s="265"/>
      <c r="J268" s="261"/>
      <c r="K268" s="261"/>
      <c r="L268" s="266"/>
      <c r="M268" s="267"/>
      <c r="N268" s="268"/>
      <c r="O268" s="268"/>
      <c r="P268" s="268"/>
      <c r="Q268" s="268"/>
      <c r="R268" s="268"/>
      <c r="S268" s="268"/>
      <c r="T268" s="269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70" t="s">
        <v>257</v>
      </c>
      <c r="AU268" s="270" t="s">
        <v>87</v>
      </c>
      <c r="AV268" s="15" t="s">
        <v>253</v>
      </c>
      <c r="AW268" s="15" t="s">
        <v>34</v>
      </c>
      <c r="AX268" s="15" t="s">
        <v>85</v>
      </c>
      <c r="AY268" s="270" t="s">
        <v>245</v>
      </c>
    </row>
    <row r="269" s="2" customFormat="1" ht="16.5" customHeight="1">
      <c r="A269" s="40"/>
      <c r="B269" s="41"/>
      <c r="C269" s="221" t="s">
        <v>535</v>
      </c>
      <c r="D269" s="221" t="s">
        <v>248</v>
      </c>
      <c r="E269" s="222" t="s">
        <v>2838</v>
      </c>
      <c r="F269" s="223" t="s">
        <v>2839</v>
      </c>
      <c r="G269" s="224" t="s">
        <v>275</v>
      </c>
      <c r="H269" s="225">
        <v>1.8720000000000001</v>
      </c>
      <c r="I269" s="226"/>
      <c r="J269" s="227">
        <f>ROUND(I269*H269,2)</f>
        <v>0</v>
      </c>
      <c r="K269" s="223" t="s">
        <v>764</v>
      </c>
      <c r="L269" s="46"/>
      <c r="M269" s="228" t="s">
        <v>1</v>
      </c>
      <c r="N269" s="229" t="s">
        <v>42</v>
      </c>
      <c r="O269" s="93"/>
      <c r="P269" s="230">
        <f>O269*H269</f>
        <v>0</v>
      </c>
      <c r="Q269" s="230">
        <v>0.02266</v>
      </c>
      <c r="R269" s="230">
        <f>Q269*H269</f>
        <v>0.042419520000000002</v>
      </c>
      <c r="S269" s="230">
        <v>0</v>
      </c>
      <c r="T269" s="231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2" t="s">
        <v>253</v>
      </c>
      <c r="AT269" s="232" t="s">
        <v>248</v>
      </c>
      <c r="AU269" s="232" t="s">
        <v>87</v>
      </c>
      <c r="AY269" s="19" t="s">
        <v>245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9" t="s">
        <v>85</v>
      </c>
      <c r="BK269" s="233">
        <f>ROUND(I269*H269,2)</f>
        <v>0</v>
      </c>
      <c r="BL269" s="19" t="s">
        <v>253</v>
      </c>
      <c r="BM269" s="232" t="s">
        <v>2840</v>
      </c>
    </row>
    <row r="270" s="2" customFormat="1">
      <c r="A270" s="40"/>
      <c r="B270" s="41"/>
      <c r="C270" s="42"/>
      <c r="D270" s="234" t="s">
        <v>255</v>
      </c>
      <c r="E270" s="42"/>
      <c r="F270" s="235" t="s">
        <v>2841</v>
      </c>
      <c r="G270" s="42"/>
      <c r="H270" s="42"/>
      <c r="I270" s="236"/>
      <c r="J270" s="42"/>
      <c r="K270" s="42"/>
      <c r="L270" s="46"/>
      <c r="M270" s="237"/>
      <c r="N270" s="238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255</v>
      </c>
      <c r="AU270" s="19" t="s">
        <v>87</v>
      </c>
    </row>
    <row r="271" s="2" customFormat="1">
      <c r="A271" s="40"/>
      <c r="B271" s="41"/>
      <c r="C271" s="42"/>
      <c r="D271" s="296" t="s">
        <v>766</v>
      </c>
      <c r="E271" s="42"/>
      <c r="F271" s="297" t="s">
        <v>2842</v>
      </c>
      <c r="G271" s="42"/>
      <c r="H271" s="42"/>
      <c r="I271" s="236"/>
      <c r="J271" s="42"/>
      <c r="K271" s="42"/>
      <c r="L271" s="46"/>
      <c r="M271" s="237"/>
      <c r="N271" s="238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766</v>
      </c>
      <c r="AU271" s="19" t="s">
        <v>87</v>
      </c>
    </row>
    <row r="272" s="13" customFormat="1">
      <c r="A272" s="13"/>
      <c r="B272" s="239"/>
      <c r="C272" s="240"/>
      <c r="D272" s="234" t="s">
        <v>257</v>
      </c>
      <c r="E272" s="241" t="s">
        <v>1</v>
      </c>
      <c r="F272" s="242" t="s">
        <v>2843</v>
      </c>
      <c r="G272" s="240"/>
      <c r="H272" s="241" t="s">
        <v>1</v>
      </c>
      <c r="I272" s="243"/>
      <c r="J272" s="240"/>
      <c r="K272" s="240"/>
      <c r="L272" s="244"/>
      <c r="M272" s="245"/>
      <c r="N272" s="246"/>
      <c r="O272" s="246"/>
      <c r="P272" s="246"/>
      <c r="Q272" s="246"/>
      <c r="R272" s="246"/>
      <c r="S272" s="246"/>
      <c r="T272" s="24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8" t="s">
        <v>257</v>
      </c>
      <c r="AU272" s="248" t="s">
        <v>87</v>
      </c>
      <c r="AV272" s="13" t="s">
        <v>85</v>
      </c>
      <c r="AW272" s="13" t="s">
        <v>34</v>
      </c>
      <c r="AX272" s="13" t="s">
        <v>77</v>
      </c>
      <c r="AY272" s="248" t="s">
        <v>245</v>
      </c>
    </row>
    <row r="273" s="14" customFormat="1">
      <c r="A273" s="14"/>
      <c r="B273" s="249"/>
      <c r="C273" s="250"/>
      <c r="D273" s="234" t="s">
        <v>257</v>
      </c>
      <c r="E273" s="251" t="s">
        <v>1</v>
      </c>
      <c r="F273" s="252" t="s">
        <v>2844</v>
      </c>
      <c r="G273" s="250"/>
      <c r="H273" s="253">
        <v>1.8720000000000001</v>
      </c>
      <c r="I273" s="254"/>
      <c r="J273" s="250"/>
      <c r="K273" s="250"/>
      <c r="L273" s="255"/>
      <c r="M273" s="256"/>
      <c r="N273" s="257"/>
      <c r="O273" s="257"/>
      <c r="P273" s="257"/>
      <c r="Q273" s="257"/>
      <c r="R273" s="257"/>
      <c r="S273" s="257"/>
      <c r="T273" s="25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9" t="s">
        <v>257</v>
      </c>
      <c r="AU273" s="259" t="s">
        <v>87</v>
      </c>
      <c r="AV273" s="14" t="s">
        <v>87</v>
      </c>
      <c r="AW273" s="14" t="s">
        <v>34</v>
      </c>
      <c r="AX273" s="14" t="s">
        <v>77</v>
      </c>
      <c r="AY273" s="259" t="s">
        <v>245</v>
      </c>
    </row>
    <row r="274" s="15" customFormat="1">
      <c r="A274" s="15"/>
      <c r="B274" s="260"/>
      <c r="C274" s="261"/>
      <c r="D274" s="234" t="s">
        <v>257</v>
      </c>
      <c r="E274" s="262" t="s">
        <v>1</v>
      </c>
      <c r="F274" s="263" t="s">
        <v>266</v>
      </c>
      <c r="G274" s="261"/>
      <c r="H274" s="264">
        <v>1.8720000000000001</v>
      </c>
      <c r="I274" s="265"/>
      <c r="J274" s="261"/>
      <c r="K274" s="261"/>
      <c r="L274" s="266"/>
      <c r="M274" s="267"/>
      <c r="N274" s="268"/>
      <c r="O274" s="268"/>
      <c r="P274" s="268"/>
      <c r="Q274" s="268"/>
      <c r="R274" s="268"/>
      <c r="S274" s="268"/>
      <c r="T274" s="269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70" t="s">
        <v>257</v>
      </c>
      <c r="AU274" s="270" t="s">
        <v>87</v>
      </c>
      <c r="AV274" s="15" t="s">
        <v>253</v>
      </c>
      <c r="AW274" s="15" t="s">
        <v>34</v>
      </c>
      <c r="AX274" s="15" t="s">
        <v>85</v>
      </c>
      <c r="AY274" s="270" t="s">
        <v>245</v>
      </c>
    </row>
    <row r="275" s="2" customFormat="1" ht="16.5" customHeight="1">
      <c r="A275" s="40"/>
      <c r="B275" s="41"/>
      <c r="C275" s="221" t="s">
        <v>542</v>
      </c>
      <c r="D275" s="221" t="s">
        <v>248</v>
      </c>
      <c r="E275" s="222" t="s">
        <v>2845</v>
      </c>
      <c r="F275" s="223" t="s">
        <v>2846</v>
      </c>
      <c r="G275" s="224" t="s">
        <v>275</v>
      </c>
      <c r="H275" s="225">
        <v>1.8720000000000001</v>
      </c>
      <c r="I275" s="226"/>
      <c r="J275" s="227">
        <f>ROUND(I275*H275,2)</f>
        <v>0</v>
      </c>
      <c r="K275" s="223" t="s">
        <v>764</v>
      </c>
      <c r="L275" s="46"/>
      <c r="M275" s="228" t="s">
        <v>1</v>
      </c>
      <c r="N275" s="229" t="s">
        <v>42</v>
      </c>
      <c r="O275" s="93"/>
      <c r="P275" s="230">
        <f>O275*H275</f>
        <v>0</v>
      </c>
      <c r="Q275" s="230">
        <v>0.02266</v>
      </c>
      <c r="R275" s="230">
        <f>Q275*H275</f>
        <v>0.042419520000000002</v>
      </c>
      <c r="S275" s="230">
        <v>0</v>
      </c>
      <c r="T275" s="231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2" t="s">
        <v>253</v>
      </c>
      <c r="AT275" s="232" t="s">
        <v>248</v>
      </c>
      <c r="AU275" s="232" t="s">
        <v>87</v>
      </c>
      <c r="AY275" s="19" t="s">
        <v>245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9" t="s">
        <v>85</v>
      </c>
      <c r="BK275" s="233">
        <f>ROUND(I275*H275,2)</f>
        <v>0</v>
      </c>
      <c r="BL275" s="19" t="s">
        <v>253</v>
      </c>
      <c r="BM275" s="232" t="s">
        <v>2847</v>
      </c>
    </row>
    <row r="276" s="2" customFormat="1">
      <c r="A276" s="40"/>
      <c r="B276" s="41"/>
      <c r="C276" s="42"/>
      <c r="D276" s="234" t="s">
        <v>255</v>
      </c>
      <c r="E276" s="42"/>
      <c r="F276" s="235" t="s">
        <v>2848</v>
      </c>
      <c r="G276" s="42"/>
      <c r="H276" s="42"/>
      <c r="I276" s="236"/>
      <c r="J276" s="42"/>
      <c r="K276" s="42"/>
      <c r="L276" s="46"/>
      <c r="M276" s="237"/>
      <c r="N276" s="238"/>
      <c r="O276" s="93"/>
      <c r="P276" s="93"/>
      <c r="Q276" s="93"/>
      <c r="R276" s="93"/>
      <c r="S276" s="93"/>
      <c r="T276" s="94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9" t="s">
        <v>255</v>
      </c>
      <c r="AU276" s="19" t="s">
        <v>87</v>
      </c>
    </row>
    <row r="277" s="2" customFormat="1">
      <c r="A277" s="40"/>
      <c r="B277" s="41"/>
      <c r="C277" s="42"/>
      <c r="D277" s="296" t="s">
        <v>766</v>
      </c>
      <c r="E277" s="42"/>
      <c r="F277" s="297" t="s">
        <v>2849</v>
      </c>
      <c r="G277" s="42"/>
      <c r="H277" s="42"/>
      <c r="I277" s="236"/>
      <c r="J277" s="42"/>
      <c r="K277" s="42"/>
      <c r="L277" s="46"/>
      <c r="M277" s="237"/>
      <c r="N277" s="238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766</v>
      </c>
      <c r="AU277" s="19" t="s">
        <v>87</v>
      </c>
    </row>
    <row r="278" s="13" customFormat="1">
      <c r="A278" s="13"/>
      <c r="B278" s="239"/>
      <c r="C278" s="240"/>
      <c r="D278" s="234" t="s">
        <v>257</v>
      </c>
      <c r="E278" s="241" t="s">
        <v>1</v>
      </c>
      <c r="F278" s="242" t="s">
        <v>2850</v>
      </c>
      <c r="G278" s="240"/>
      <c r="H278" s="241" t="s">
        <v>1</v>
      </c>
      <c r="I278" s="243"/>
      <c r="J278" s="240"/>
      <c r="K278" s="240"/>
      <c r="L278" s="244"/>
      <c r="M278" s="245"/>
      <c r="N278" s="246"/>
      <c r="O278" s="246"/>
      <c r="P278" s="246"/>
      <c r="Q278" s="246"/>
      <c r="R278" s="246"/>
      <c r="S278" s="246"/>
      <c r="T278" s="24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8" t="s">
        <v>257</v>
      </c>
      <c r="AU278" s="248" t="s">
        <v>87</v>
      </c>
      <c r="AV278" s="13" t="s">
        <v>85</v>
      </c>
      <c r="AW278" s="13" t="s">
        <v>34</v>
      </c>
      <c r="AX278" s="13" t="s">
        <v>77</v>
      </c>
      <c r="AY278" s="248" t="s">
        <v>245</v>
      </c>
    </row>
    <row r="279" s="14" customFormat="1">
      <c r="A279" s="14"/>
      <c r="B279" s="249"/>
      <c r="C279" s="250"/>
      <c r="D279" s="234" t="s">
        <v>257</v>
      </c>
      <c r="E279" s="251" t="s">
        <v>1</v>
      </c>
      <c r="F279" s="252" t="s">
        <v>2851</v>
      </c>
      <c r="G279" s="250"/>
      <c r="H279" s="253">
        <v>1.8720000000000001</v>
      </c>
      <c r="I279" s="254"/>
      <c r="J279" s="250"/>
      <c r="K279" s="250"/>
      <c r="L279" s="255"/>
      <c r="M279" s="256"/>
      <c r="N279" s="257"/>
      <c r="O279" s="257"/>
      <c r="P279" s="257"/>
      <c r="Q279" s="257"/>
      <c r="R279" s="257"/>
      <c r="S279" s="257"/>
      <c r="T279" s="25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9" t="s">
        <v>257</v>
      </c>
      <c r="AU279" s="259" t="s">
        <v>87</v>
      </c>
      <c r="AV279" s="14" t="s">
        <v>87</v>
      </c>
      <c r="AW279" s="14" t="s">
        <v>34</v>
      </c>
      <c r="AX279" s="14" t="s">
        <v>77</v>
      </c>
      <c r="AY279" s="259" t="s">
        <v>245</v>
      </c>
    </row>
    <row r="280" s="15" customFormat="1">
      <c r="A280" s="15"/>
      <c r="B280" s="260"/>
      <c r="C280" s="261"/>
      <c r="D280" s="234" t="s">
        <v>257</v>
      </c>
      <c r="E280" s="262" t="s">
        <v>1</v>
      </c>
      <c r="F280" s="263" t="s">
        <v>266</v>
      </c>
      <c r="G280" s="261"/>
      <c r="H280" s="264">
        <v>1.8720000000000001</v>
      </c>
      <c r="I280" s="265"/>
      <c r="J280" s="261"/>
      <c r="K280" s="261"/>
      <c r="L280" s="266"/>
      <c r="M280" s="267"/>
      <c r="N280" s="268"/>
      <c r="O280" s="268"/>
      <c r="P280" s="268"/>
      <c r="Q280" s="268"/>
      <c r="R280" s="268"/>
      <c r="S280" s="268"/>
      <c r="T280" s="269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70" t="s">
        <v>257</v>
      </c>
      <c r="AU280" s="270" t="s">
        <v>87</v>
      </c>
      <c r="AV280" s="15" t="s">
        <v>253</v>
      </c>
      <c r="AW280" s="15" t="s">
        <v>34</v>
      </c>
      <c r="AX280" s="15" t="s">
        <v>85</v>
      </c>
      <c r="AY280" s="270" t="s">
        <v>245</v>
      </c>
    </row>
    <row r="281" s="2" customFormat="1" ht="21.75" customHeight="1">
      <c r="A281" s="40"/>
      <c r="B281" s="41"/>
      <c r="C281" s="221" t="s">
        <v>553</v>
      </c>
      <c r="D281" s="221" t="s">
        <v>248</v>
      </c>
      <c r="E281" s="222" t="s">
        <v>2852</v>
      </c>
      <c r="F281" s="223" t="s">
        <v>2853</v>
      </c>
      <c r="G281" s="224" t="s">
        <v>275</v>
      </c>
      <c r="H281" s="225">
        <v>98.879999999999995</v>
      </c>
      <c r="I281" s="226"/>
      <c r="J281" s="227">
        <f>ROUND(I281*H281,2)</f>
        <v>0</v>
      </c>
      <c r="K281" s="223" t="s">
        <v>764</v>
      </c>
      <c r="L281" s="46"/>
      <c r="M281" s="228" t="s">
        <v>1</v>
      </c>
      <c r="N281" s="229" t="s">
        <v>42</v>
      </c>
      <c r="O281" s="93"/>
      <c r="P281" s="230">
        <f>O281*H281</f>
        <v>0</v>
      </c>
      <c r="Q281" s="230">
        <v>1.0311999999999999</v>
      </c>
      <c r="R281" s="230">
        <f>Q281*H281</f>
        <v>101.96505599999999</v>
      </c>
      <c r="S281" s="230">
        <v>0</v>
      </c>
      <c r="T281" s="231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2" t="s">
        <v>253</v>
      </c>
      <c r="AT281" s="232" t="s">
        <v>248</v>
      </c>
      <c r="AU281" s="232" t="s">
        <v>87</v>
      </c>
      <c r="AY281" s="19" t="s">
        <v>245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9" t="s">
        <v>85</v>
      </c>
      <c r="BK281" s="233">
        <f>ROUND(I281*H281,2)</f>
        <v>0</v>
      </c>
      <c r="BL281" s="19" t="s">
        <v>253</v>
      </c>
      <c r="BM281" s="232" t="s">
        <v>2854</v>
      </c>
    </row>
    <row r="282" s="2" customFormat="1">
      <c r="A282" s="40"/>
      <c r="B282" s="41"/>
      <c r="C282" s="42"/>
      <c r="D282" s="234" t="s">
        <v>255</v>
      </c>
      <c r="E282" s="42"/>
      <c r="F282" s="235" t="s">
        <v>2855</v>
      </c>
      <c r="G282" s="42"/>
      <c r="H282" s="42"/>
      <c r="I282" s="236"/>
      <c r="J282" s="42"/>
      <c r="K282" s="42"/>
      <c r="L282" s="46"/>
      <c r="M282" s="237"/>
      <c r="N282" s="238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255</v>
      </c>
      <c r="AU282" s="19" t="s">
        <v>87</v>
      </c>
    </row>
    <row r="283" s="2" customFormat="1">
      <c r="A283" s="40"/>
      <c r="B283" s="41"/>
      <c r="C283" s="42"/>
      <c r="D283" s="296" t="s">
        <v>766</v>
      </c>
      <c r="E283" s="42"/>
      <c r="F283" s="297" t="s">
        <v>2856</v>
      </c>
      <c r="G283" s="42"/>
      <c r="H283" s="42"/>
      <c r="I283" s="236"/>
      <c r="J283" s="42"/>
      <c r="K283" s="42"/>
      <c r="L283" s="46"/>
      <c r="M283" s="237"/>
      <c r="N283" s="238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766</v>
      </c>
      <c r="AU283" s="19" t="s">
        <v>87</v>
      </c>
    </row>
    <row r="284" s="14" customFormat="1">
      <c r="A284" s="14"/>
      <c r="B284" s="249"/>
      <c r="C284" s="250"/>
      <c r="D284" s="234" t="s">
        <v>257</v>
      </c>
      <c r="E284" s="251" t="s">
        <v>1</v>
      </c>
      <c r="F284" s="252" t="s">
        <v>2857</v>
      </c>
      <c r="G284" s="250"/>
      <c r="H284" s="253">
        <v>98.879999999999995</v>
      </c>
      <c r="I284" s="254"/>
      <c r="J284" s="250"/>
      <c r="K284" s="250"/>
      <c r="L284" s="255"/>
      <c r="M284" s="256"/>
      <c r="N284" s="257"/>
      <c r="O284" s="257"/>
      <c r="P284" s="257"/>
      <c r="Q284" s="257"/>
      <c r="R284" s="257"/>
      <c r="S284" s="257"/>
      <c r="T284" s="25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9" t="s">
        <v>257</v>
      </c>
      <c r="AU284" s="259" t="s">
        <v>87</v>
      </c>
      <c r="AV284" s="14" t="s">
        <v>87</v>
      </c>
      <c r="AW284" s="14" t="s">
        <v>34</v>
      </c>
      <c r="AX284" s="14" t="s">
        <v>77</v>
      </c>
      <c r="AY284" s="259" t="s">
        <v>245</v>
      </c>
    </row>
    <row r="285" s="15" customFormat="1">
      <c r="A285" s="15"/>
      <c r="B285" s="260"/>
      <c r="C285" s="261"/>
      <c r="D285" s="234" t="s">
        <v>257</v>
      </c>
      <c r="E285" s="262" t="s">
        <v>1</v>
      </c>
      <c r="F285" s="263" t="s">
        <v>266</v>
      </c>
      <c r="G285" s="261"/>
      <c r="H285" s="264">
        <v>98.879999999999995</v>
      </c>
      <c r="I285" s="265"/>
      <c r="J285" s="261"/>
      <c r="K285" s="261"/>
      <c r="L285" s="266"/>
      <c r="M285" s="267"/>
      <c r="N285" s="268"/>
      <c r="O285" s="268"/>
      <c r="P285" s="268"/>
      <c r="Q285" s="268"/>
      <c r="R285" s="268"/>
      <c r="S285" s="268"/>
      <c r="T285" s="269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70" t="s">
        <v>257</v>
      </c>
      <c r="AU285" s="270" t="s">
        <v>87</v>
      </c>
      <c r="AV285" s="15" t="s">
        <v>253</v>
      </c>
      <c r="AW285" s="15" t="s">
        <v>34</v>
      </c>
      <c r="AX285" s="15" t="s">
        <v>85</v>
      </c>
      <c r="AY285" s="270" t="s">
        <v>245</v>
      </c>
    </row>
    <row r="286" s="12" customFormat="1" ht="22.8" customHeight="1">
      <c r="A286" s="12"/>
      <c r="B286" s="205"/>
      <c r="C286" s="206"/>
      <c r="D286" s="207" t="s">
        <v>76</v>
      </c>
      <c r="E286" s="219" t="s">
        <v>305</v>
      </c>
      <c r="F286" s="219" t="s">
        <v>2858</v>
      </c>
      <c r="G286" s="206"/>
      <c r="H286" s="206"/>
      <c r="I286" s="209"/>
      <c r="J286" s="220">
        <f>BK286</f>
        <v>0</v>
      </c>
      <c r="K286" s="206"/>
      <c r="L286" s="211"/>
      <c r="M286" s="212"/>
      <c r="N286" s="213"/>
      <c r="O286" s="213"/>
      <c r="P286" s="214">
        <f>SUM(P287:P296)</f>
        <v>0</v>
      </c>
      <c r="Q286" s="213"/>
      <c r="R286" s="214">
        <f>SUM(R287:R296)</f>
        <v>0.28942424</v>
      </c>
      <c r="S286" s="213"/>
      <c r="T286" s="215">
        <f>SUM(T287:T296)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16" t="s">
        <v>85</v>
      </c>
      <c r="AT286" s="217" t="s">
        <v>76</v>
      </c>
      <c r="AU286" s="217" t="s">
        <v>85</v>
      </c>
      <c r="AY286" s="216" t="s">
        <v>245</v>
      </c>
      <c r="BK286" s="218">
        <f>SUM(BK287:BK296)</f>
        <v>0</v>
      </c>
    </row>
    <row r="287" s="2" customFormat="1" ht="16.5" customHeight="1">
      <c r="A287" s="40"/>
      <c r="B287" s="41"/>
      <c r="C287" s="221" t="s">
        <v>561</v>
      </c>
      <c r="D287" s="221" t="s">
        <v>248</v>
      </c>
      <c r="E287" s="222" t="s">
        <v>2859</v>
      </c>
      <c r="F287" s="223" t="s">
        <v>2860</v>
      </c>
      <c r="G287" s="224" t="s">
        <v>275</v>
      </c>
      <c r="H287" s="225">
        <v>204.93199999999999</v>
      </c>
      <c r="I287" s="226"/>
      <c r="J287" s="227">
        <f>ROUND(I287*H287,2)</f>
        <v>0</v>
      </c>
      <c r="K287" s="223" t="s">
        <v>764</v>
      </c>
      <c r="L287" s="46"/>
      <c r="M287" s="228" t="s">
        <v>1</v>
      </c>
      <c r="N287" s="229" t="s">
        <v>42</v>
      </c>
      <c r="O287" s="93"/>
      <c r="P287" s="230">
        <f>O287*H287</f>
        <v>0</v>
      </c>
      <c r="Q287" s="230">
        <v>0.00081999999999999998</v>
      </c>
      <c r="R287" s="230">
        <f>Q287*H287</f>
        <v>0.16804423999999998</v>
      </c>
      <c r="S287" s="230">
        <v>0</v>
      </c>
      <c r="T287" s="231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32" t="s">
        <v>253</v>
      </c>
      <c r="AT287" s="232" t="s">
        <v>248</v>
      </c>
      <c r="AU287" s="232" t="s">
        <v>87</v>
      </c>
      <c r="AY287" s="19" t="s">
        <v>245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9" t="s">
        <v>85</v>
      </c>
      <c r="BK287" s="233">
        <f>ROUND(I287*H287,2)</f>
        <v>0</v>
      </c>
      <c r="BL287" s="19" t="s">
        <v>253</v>
      </c>
      <c r="BM287" s="232" t="s">
        <v>2861</v>
      </c>
    </row>
    <row r="288" s="2" customFormat="1">
      <c r="A288" s="40"/>
      <c r="B288" s="41"/>
      <c r="C288" s="42"/>
      <c r="D288" s="234" t="s">
        <v>255</v>
      </c>
      <c r="E288" s="42"/>
      <c r="F288" s="235" t="s">
        <v>2862</v>
      </c>
      <c r="G288" s="42"/>
      <c r="H288" s="42"/>
      <c r="I288" s="236"/>
      <c r="J288" s="42"/>
      <c r="K288" s="42"/>
      <c r="L288" s="46"/>
      <c r="M288" s="237"/>
      <c r="N288" s="238"/>
      <c r="O288" s="93"/>
      <c r="P288" s="93"/>
      <c r="Q288" s="93"/>
      <c r="R288" s="93"/>
      <c r="S288" s="93"/>
      <c r="T288" s="94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255</v>
      </c>
      <c r="AU288" s="19" t="s">
        <v>87</v>
      </c>
    </row>
    <row r="289" s="2" customFormat="1">
      <c r="A289" s="40"/>
      <c r="B289" s="41"/>
      <c r="C289" s="42"/>
      <c r="D289" s="296" t="s">
        <v>766</v>
      </c>
      <c r="E289" s="42"/>
      <c r="F289" s="297" t="s">
        <v>2863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766</v>
      </c>
      <c r="AU289" s="19" t="s">
        <v>87</v>
      </c>
    </row>
    <row r="290" s="14" customFormat="1">
      <c r="A290" s="14"/>
      <c r="B290" s="249"/>
      <c r="C290" s="250"/>
      <c r="D290" s="234" t="s">
        <v>257</v>
      </c>
      <c r="E290" s="251" t="s">
        <v>1</v>
      </c>
      <c r="F290" s="252" t="s">
        <v>2864</v>
      </c>
      <c r="G290" s="250"/>
      <c r="H290" s="253">
        <v>198.65000000000001</v>
      </c>
      <c r="I290" s="254"/>
      <c r="J290" s="250"/>
      <c r="K290" s="250"/>
      <c r="L290" s="255"/>
      <c r="M290" s="256"/>
      <c r="N290" s="257"/>
      <c r="O290" s="257"/>
      <c r="P290" s="257"/>
      <c r="Q290" s="257"/>
      <c r="R290" s="257"/>
      <c r="S290" s="257"/>
      <c r="T290" s="25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9" t="s">
        <v>257</v>
      </c>
      <c r="AU290" s="259" t="s">
        <v>87</v>
      </c>
      <c r="AV290" s="14" t="s">
        <v>87</v>
      </c>
      <c r="AW290" s="14" t="s">
        <v>34</v>
      </c>
      <c r="AX290" s="14" t="s">
        <v>77</v>
      </c>
      <c r="AY290" s="259" t="s">
        <v>245</v>
      </c>
    </row>
    <row r="291" s="14" customFormat="1">
      <c r="A291" s="14"/>
      <c r="B291" s="249"/>
      <c r="C291" s="250"/>
      <c r="D291" s="234" t="s">
        <v>257</v>
      </c>
      <c r="E291" s="251" t="s">
        <v>1</v>
      </c>
      <c r="F291" s="252" t="s">
        <v>2865</v>
      </c>
      <c r="G291" s="250"/>
      <c r="H291" s="253">
        <v>6.282</v>
      </c>
      <c r="I291" s="254"/>
      <c r="J291" s="250"/>
      <c r="K291" s="250"/>
      <c r="L291" s="255"/>
      <c r="M291" s="256"/>
      <c r="N291" s="257"/>
      <c r="O291" s="257"/>
      <c r="P291" s="257"/>
      <c r="Q291" s="257"/>
      <c r="R291" s="257"/>
      <c r="S291" s="257"/>
      <c r="T291" s="25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9" t="s">
        <v>257</v>
      </c>
      <c r="AU291" s="259" t="s">
        <v>87</v>
      </c>
      <c r="AV291" s="14" t="s">
        <v>87</v>
      </c>
      <c r="AW291" s="14" t="s">
        <v>34</v>
      </c>
      <c r="AX291" s="14" t="s">
        <v>77</v>
      </c>
      <c r="AY291" s="259" t="s">
        <v>245</v>
      </c>
    </row>
    <row r="292" s="15" customFormat="1">
      <c r="A292" s="15"/>
      <c r="B292" s="260"/>
      <c r="C292" s="261"/>
      <c r="D292" s="234" t="s">
        <v>257</v>
      </c>
      <c r="E292" s="262" t="s">
        <v>1</v>
      </c>
      <c r="F292" s="263" t="s">
        <v>266</v>
      </c>
      <c r="G292" s="261"/>
      <c r="H292" s="264">
        <v>204.93199999999999</v>
      </c>
      <c r="I292" s="265"/>
      <c r="J292" s="261"/>
      <c r="K292" s="261"/>
      <c r="L292" s="266"/>
      <c r="M292" s="267"/>
      <c r="N292" s="268"/>
      <c r="O292" s="268"/>
      <c r="P292" s="268"/>
      <c r="Q292" s="268"/>
      <c r="R292" s="268"/>
      <c r="S292" s="268"/>
      <c r="T292" s="269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70" t="s">
        <v>257</v>
      </c>
      <c r="AU292" s="270" t="s">
        <v>87</v>
      </c>
      <c r="AV292" s="15" t="s">
        <v>253</v>
      </c>
      <c r="AW292" s="15" t="s">
        <v>34</v>
      </c>
      <c r="AX292" s="15" t="s">
        <v>85</v>
      </c>
      <c r="AY292" s="270" t="s">
        <v>245</v>
      </c>
    </row>
    <row r="293" s="2" customFormat="1" ht="16.5" customHeight="1">
      <c r="A293" s="40"/>
      <c r="B293" s="41"/>
      <c r="C293" s="221" t="s">
        <v>566</v>
      </c>
      <c r="D293" s="221" t="s">
        <v>248</v>
      </c>
      <c r="E293" s="222" t="s">
        <v>2866</v>
      </c>
      <c r="F293" s="223" t="s">
        <v>2867</v>
      </c>
      <c r="G293" s="224" t="s">
        <v>793</v>
      </c>
      <c r="H293" s="225">
        <v>867</v>
      </c>
      <c r="I293" s="226"/>
      <c r="J293" s="227">
        <f>ROUND(I293*H293,2)</f>
        <v>0</v>
      </c>
      <c r="K293" s="223" t="s">
        <v>764</v>
      </c>
      <c r="L293" s="46"/>
      <c r="M293" s="228" t="s">
        <v>1</v>
      </c>
      <c r="N293" s="229" t="s">
        <v>42</v>
      </c>
      <c r="O293" s="93"/>
      <c r="P293" s="230">
        <f>O293*H293</f>
        <v>0</v>
      </c>
      <c r="Q293" s="230">
        <v>0.00013999999999999999</v>
      </c>
      <c r="R293" s="230">
        <f>Q293*H293</f>
        <v>0.12137999999999999</v>
      </c>
      <c r="S293" s="230">
        <v>0</v>
      </c>
      <c r="T293" s="231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32" t="s">
        <v>253</v>
      </c>
      <c r="AT293" s="232" t="s">
        <v>248</v>
      </c>
      <c r="AU293" s="232" t="s">
        <v>87</v>
      </c>
      <c r="AY293" s="19" t="s">
        <v>245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9" t="s">
        <v>85</v>
      </c>
      <c r="BK293" s="233">
        <f>ROUND(I293*H293,2)</f>
        <v>0</v>
      </c>
      <c r="BL293" s="19" t="s">
        <v>253</v>
      </c>
      <c r="BM293" s="232" t="s">
        <v>2868</v>
      </c>
    </row>
    <row r="294" s="2" customFormat="1">
      <c r="A294" s="40"/>
      <c r="B294" s="41"/>
      <c r="C294" s="42"/>
      <c r="D294" s="234" t="s">
        <v>255</v>
      </c>
      <c r="E294" s="42"/>
      <c r="F294" s="235" t="s">
        <v>2869</v>
      </c>
      <c r="G294" s="42"/>
      <c r="H294" s="42"/>
      <c r="I294" s="236"/>
      <c r="J294" s="42"/>
      <c r="K294" s="42"/>
      <c r="L294" s="46"/>
      <c r="M294" s="237"/>
      <c r="N294" s="238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255</v>
      </c>
      <c r="AU294" s="19" t="s">
        <v>87</v>
      </c>
    </row>
    <row r="295" s="2" customFormat="1">
      <c r="A295" s="40"/>
      <c r="B295" s="41"/>
      <c r="C295" s="42"/>
      <c r="D295" s="296" t="s">
        <v>766</v>
      </c>
      <c r="E295" s="42"/>
      <c r="F295" s="297" t="s">
        <v>2870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766</v>
      </c>
      <c r="AU295" s="19" t="s">
        <v>87</v>
      </c>
    </row>
    <row r="296" s="14" customFormat="1">
      <c r="A296" s="14"/>
      <c r="B296" s="249"/>
      <c r="C296" s="250"/>
      <c r="D296" s="234" t="s">
        <v>257</v>
      </c>
      <c r="E296" s="251" t="s">
        <v>1</v>
      </c>
      <c r="F296" s="252" t="s">
        <v>2871</v>
      </c>
      <c r="G296" s="250"/>
      <c r="H296" s="253">
        <v>867</v>
      </c>
      <c r="I296" s="254"/>
      <c r="J296" s="250"/>
      <c r="K296" s="250"/>
      <c r="L296" s="255"/>
      <c r="M296" s="256"/>
      <c r="N296" s="257"/>
      <c r="O296" s="257"/>
      <c r="P296" s="257"/>
      <c r="Q296" s="257"/>
      <c r="R296" s="257"/>
      <c r="S296" s="257"/>
      <c r="T296" s="258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9" t="s">
        <v>257</v>
      </c>
      <c r="AU296" s="259" t="s">
        <v>87</v>
      </c>
      <c r="AV296" s="14" t="s">
        <v>87</v>
      </c>
      <c r="AW296" s="14" t="s">
        <v>34</v>
      </c>
      <c r="AX296" s="14" t="s">
        <v>85</v>
      </c>
      <c r="AY296" s="259" t="s">
        <v>245</v>
      </c>
    </row>
    <row r="297" s="12" customFormat="1" ht="22.8" customHeight="1">
      <c r="A297" s="12"/>
      <c r="B297" s="205"/>
      <c r="C297" s="206"/>
      <c r="D297" s="207" t="s">
        <v>76</v>
      </c>
      <c r="E297" s="219" t="s">
        <v>335</v>
      </c>
      <c r="F297" s="219" t="s">
        <v>831</v>
      </c>
      <c r="G297" s="206"/>
      <c r="H297" s="206"/>
      <c r="I297" s="209"/>
      <c r="J297" s="220">
        <f>BK297</f>
        <v>0</v>
      </c>
      <c r="K297" s="206"/>
      <c r="L297" s="211"/>
      <c r="M297" s="212"/>
      <c r="N297" s="213"/>
      <c r="O297" s="213"/>
      <c r="P297" s="214">
        <f>P298+SUM(P299:P438)+P483</f>
        <v>0</v>
      </c>
      <c r="Q297" s="213"/>
      <c r="R297" s="214">
        <f>R298+SUM(R299:R438)+R483</f>
        <v>29.924674589999999</v>
      </c>
      <c r="S297" s="213"/>
      <c r="T297" s="215">
        <f>T298+SUM(T299:T438)+T483</f>
        <v>49.812038000000001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6" t="s">
        <v>85</v>
      </c>
      <c r="AT297" s="217" t="s">
        <v>76</v>
      </c>
      <c r="AU297" s="217" t="s">
        <v>85</v>
      </c>
      <c r="AY297" s="216" t="s">
        <v>245</v>
      </c>
      <c r="BK297" s="218">
        <f>BK298+SUM(BK299:BK438)+BK483</f>
        <v>0</v>
      </c>
    </row>
    <row r="298" s="2" customFormat="1" ht="16.5" customHeight="1">
      <c r="A298" s="40"/>
      <c r="B298" s="41"/>
      <c r="C298" s="221" t="s">
        <v>570</v>
      </c>
      <c r="D298" s="221" t="s">
        <v>248</v>
      </c>
      <c r="E298" s="222" t="s">
        <v>2872</v>
      </c>
      <c r="F298" s="223" t="s">
        <v>2873</v>
      </c>
      <c r="G298" s="224" t="s">
        <v>317</v>
      </c>
      <c r="H298" s="225">
        <v>42.299999999999997</v>
      </c>
      <c r="I298" s="226"/>
      <c r="J298" s="227">
        <f>ROUND(I298*H298,2)</f>
        <v>0</v>
      </c>
      <c r="K298" s="223" t="s">
        <v>764</v>
      </c>
      <c r="L298" s="46"/>
      <c r="M298" s="228" t="s">
        <v>1</v>
      </c>
      <c r="N298" s="229" t="s">
        <v>42</v>
      </c>
      <c r="O298" s="93"/>
      <c r="P298" s="230">
        <f>O298*H298</f>
        <v>0</v>
      </c>
      <c r="Q298" s="230">
        <v>0.00117</v>
      </c>
      <c r="R298" s="230">
        <f>Q298*H298</f>
        <v>0.049491</v>
      </c>
      <c r="S298" s="230">
        <v>0</v>
      </c>
      <c r="T298" s="231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32" t="s">
        <v>253</v>
      </c>
      <c r="AT298" s="232" t="s">
        <v>248</v>
      </c>
      <c r="AU298" s="232" t="s">
        <v>87</v>
      </c>
      <c r="AY298" s="19" t="s">
        <v>245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9" t="s">
        <v>85</v>
      </c>
      <c r="BK298" s="233">
        <f>ROUND(I298*H298,2)</f>
        <v>0</v>
      </c>
      <c r="BL298" s="19" t="s">
        <v>253</v>
      </c>
      <c r="BM298" s="232" t="s">
        <v>2874</v>
      </c>
    </row>
    <row r="299" s="2" customFormat="1">
      <c r="A299" s="40"/>
      <c r="B299" s="41"/>
      <c r="C299" s="42"/>
      <c r="D299" s="234" t="s">
        <v>255</v>
      </c>
      <c r="E299" s="42"/>
      <c r="F299" s="235" t="s">
        <v>2875</v>
      </c>
      <c r="G299" s="42"/>
      <c r="H299" s="42"/>
      <c r="I299" s="236"/>
      <c r="J299" s="42"/>
      <c r="K299" s="42"/>
      <c r="L299" s="46"/>
      <c r="M299" s="237"/>
      <c r="N299" s="238"/>
      <c r="O299" s="93"/>
      <c r="P299" s="93"/>
      <c r="Q299" s="93"/>
      <c r="R299" s="93"/>
      <c r="S299" s="93"/>
      <c r="T299" s="94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255</v>
      </c>
      <c r="AU299" s="19" t="s">
        <v>87</v>
      </c>
    </row>
    <row r="300" s="2" customFormat="1">
      <c r="A300" s="40"/>
      <c r="B300" s="41"/>
      <c r="C300" s="42"/>
      <c r="D300" s="296" t="s">
        <v>766</v>
      </c>
      <c r="E300" s="42"/>
      <c r="F300" s="297" t="s">
        <v>2876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766</v>
      </c>
      <c r="AU300" s="19" t="s">
        <v>87</v>
      </c>
    </row>
    <row r="301" s="2" customFormat="1" ht="16.5" customHeight="1">
      <c r="A301" s="40"/>
      <c r="B301" s="41"/>
      <c r="C301" s="283" t="s">
        <v>575</v>
      </c>
      <c r="D301" s="283" t="s">
        <v>551</v>
      </c>
      <c r="E301" s="284" t="s">
        <v>2877</v>
      </c>
      <c r="F301" s="285" t="s">
        <v>2878</v>
      </c>
      <c r="G301" s="286" t="s">
        <v>545</v>
      </c>
      <c r="H301" s="287">
        <v>0.253</v>
      </c>
      <c r="I301" s="288"/>
      <c r="J301" s="289">
        <f>ROUND(I301*H301,2)</f>
        <v>0</v>
      </c>
      <c r="K301" s="285" t="s">
        <v>764</v>
      </c>
      <c r="L301" s="290"/>
      <c r="M301" s="291" t="s">
        <v>1</v>
      </c>
      <c r="N301" s="292" t="s">
        <v>42</v>
      </c>
      <c r="O301" s="93"/>
      <c r="P301" s="230">
        <f>O301*H301</f>
        <v>0</v>
      </c>
      <c r="Q301" s="230">
        <v>1</v>
      </c>
      <c r="R301" s="230">
        <f>Q301*H301</f>
        <v>0.253</v>
      </c>
      <c r="S301" s="230">
        <v>0</v>
      </c>
      <c r="T301" s="231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32" t="s">
        <v>326</v>
      </c>
      <c r="AT301" s="232" t="s">
        <v>551</v>
      </c>
      <c r="AU301" s="232" t="s">
        <v>87</v>
      </c>
      <c r="AY301" s="19" t="s">
        <v>245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9" t="s">
        <v>85</v>
      </c>
      <c r="BK301" s="233">
        <f>ROUND(I301*H301,2)</f>
        <v>0</v>
      </c>
      <c r="BL301" s="19" t="s">
        <v>253</v>
      </c>
      <c r="BM301" s="232" t="s">
        <v>2879</v>
      </c>
    </row>
    <row r="302" s="2" customFormat="1">
      <c r="A302" s="40"/>
      <c r="B302" s="41"/>
      <c r="C302" s="42"/>
      <c r="D302" s="234" t="s">
        <v>255</v>
      </c>
      <c r="E302" s="42"/>
      <c r="F302" s="235" t="s">
        <v>2878</v>
      </c>
      <c r="G302" s="42"/>
      <c r="H302" s="42"/>
      <c r="I302" s="236"/>
      <c r="J302" s="42"/>
      <c r="K302" s="42"/>
      <c r="L302" s="46"/>
      <c r="M302" s="237"/>
      <c r="N302" s="238"/>
      <c r="O302" s="93"/>
      <c r="P302" s="93"/>
      <c r="Q302" s="93"/>
      <c r="R302" s="93"/>
      <c r="S302" s="93"/>
      <c r="T302" s="94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255</v>
      </c>
      <c r="AU302" s="19" t="s">
        <v>87</v>
      </c>
    </row>
    <row r="303" s="14" customFormat="1">
      <c r="A303" s="14"/>
      <c r="B303" s="249"/>
      <c r="C303" s="250"/>
      <c r="D303" s="234" t="s">
        <v>257</v>
      </c>
      <c r="E303" s="251" t="s">
        <v>1</v>
      </c>
      <c r="F303" s="252" t="s">
        <v>2880</v>
      </c>
      <c r="G303" s="250"/>
      <c r="H303" s="253">
        <v>0.114</v>
      </c>
      <c r="I303" s="254"/>
      <c r="J303" s="250"/>
      <c r="K303" s="250"/>
      <c r="L303" s="255"/>
      <c r="M303" s="256"/>
      <c r="N303" s="257"/>
      <c r="O303" s="257"/>
      <c r="P303" s="257"/>
      <c r="Q303" s="257"/>
      <c r="R303" s="257"/>
      <c r="S303" s="257"/>
      <c r="T303" s="25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9" t="s">
        <v>257</v>
      </c>
      <c r="AU303" s="259" t="s">
        <v>87</v>
      </c>
      <c r="AV303" s="14" t="s">
        <v>87</v>
      </c>
      <c r="AW303" s="14" t="s">
        <v>34</v>
      </c>
      <c r="AX303" s="14" t="s">
        <v>77</v>
      </c>
      <c r="AY303" s="259" t="s">
        <v>245</v>
      </c>
    </row>
    <row r="304" s="14" customFormat="1">
      <c r="A304" s="14"/>
      <c r="B304" s="249"/>
      <c r="C304" s="250"/>
      <c r="D304" s="234" t="s">
        <v>257</v>
      </c>
      <c r="E304" s="251" t="s">
        <v>1</v>
      </c>
      <c r="F304" s="252" t="s">
        <v>2881</v>
      </c>
      <c r="G304" s="250"/>
      <c r="H304" s="253">
        <v>0.13900000000000001</v>
      </c>
      <c r="I304" s="254"/>
      <c r="J304" s="250"/>
      <c r="K304" s="250"/>
      <c r="L304" s="255"/>
      <c r="M304" s="256"/>
      <c r="N304" s="257"/>
      <c r="O304" s="257"/>
      <c r="P304" s="257"/>
      <c r="Q304" s="257"/>
      <c r="R304" s="257"/>
      <c r="S304" s="257"/>
      <c r="T304" s="25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9" t="s">
        <v>257</v>
      </c>
      <c r="AU304" s="259" t="s">
        <v>87</v>
      </c>
      <c r="AV304" s="14" t="s">
        <v>87</v>
      </c>
      <c r="AW304" s="14" t="s">
        <v>34</v>
      </c>
      <c r="AX304" s="14" t="s">
        <v>77</v>
      </c>
      <c r="AY304" s="259" t="s">
        <v>245</v>
      </c>
    </row>
    <row r="305" s="15" customFormat="1">
      <c r="A305" s="15"/>
      <c r="B305" s="260"/>
      <c r="C305" s="261"/>
      <c r="D305" s="234" t="s">
        <v>257</v>
      </c>
      <c r="E305" s="262" t="s">
        <v>1</v>
      </c>
      <c r="F305" s="263" t="s">
        <v>266</v>
      </c>
      <c r="G305" s="261"/>
      <c r="H305" s="264">
        <v>0.253</v>
      </c>
      <c r="I305" s="265"/>
      <c r="J305" s="261"/>
      <c r="K305" s="261"/>
      <c r="L305" s="266"/>
      <c r="M305" s="267"/>
      <c r="N305" s="268"/>
      <c r="O305" s="268"/>
      <c r="P305" s="268"/>
      <c r="Q305" s="268"/>
      <c r="R305" s="268"/>
      <c r="S305" s="268"/>
      <c r="T305" s="269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70" t="s">
        <v>257</v>
      </c>
      <c r="AU305" s="270" t="s">
        <v>87</v>
      </c>
      <c r="AV305" s="15" t="s">
        <v>253</v>
      </c>
      <c r="AW305" s="15" t="s">
        <v>34</v>
      </c>
      <c r="AX305" s="15" t="s">
        <v>85</v>
      </c>
      <c r="AY305" s="270" t="s">
        <v>245</v>
      </c>
    </row>
    <row r="306" s="2" customFormat="1" ht="16.5" customHeight="1">
      <c r="A306" s="40"/>
      <c r="B306" s="41"/>
      <c r="C306" s="283" t="s">
        <v>579</v>
      </c>
      <c r="D306" s="283" t="s">
        <v>551</v>
      </c>
      <c r="E306" s="284" t="s">
        <v>2882</v>
      </c>
      <c r="F306" s="285" t="s">
        <v>2883</v>
      </c>
      <c r="G306" s="286" t="s">
        <v>545</v>
      </c>
      <c r="H306" s="287">
        <v>0.161</v>
      </c>
      <c r="I306" s="288"/>
      <c r="J306" s="289">
        <f>ROUND(I306*H306,2)</f>
        <v>0</v>
      </c>
      <c r="K306" s="285" t="s">
        <v>764</v>
      </c>
      <c r="L306" s="290"/>
      <c r="M306" s="291" t="s">
        <v>1</v>
      </c>
      <c r="N306" s="292" t="s">
        <v>42</v>
      </c>
      <c r="O306" s="93"/>
      <c r="P306" s="230">
        <f>O306*H306</f>
        <v>0</v>
      </c>
      <c r="Q306" s="230">
        <v>1</v>
      </c>
      <c r="R306" s="230">
        <f>Q306*H306</f>
        <v>0.161</v>
      </c>
      <c r="S306" s="230">
        <v>0</v>
      </c>
      <c r="T306" s="231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32" t="s">
        <v>326</v>
      </c>
      <c r="AT306" s="232" t="s">
        <v>551</v>
      </c>
      <c r="AU306" s="232" t="s">
        <v>87</v>
      </c>
      <c r="AY306" s="19" t="s">
        <v>245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9" t="s">
        <v>85</v>
      </c>
      <c r="BK306" s="233">
        <f>ROUND(I306*H306,2)</f>
        <v>0</v>
      </c>
      <c r="BL306" s="19" t="s">
        <v>253</v>
      </c>
      <c r="BM306" s="232" t="s">
        <v>2884</v>
      </c>
    </row>
    <row r="307" s="2" customFormat="1">
      <c r="A307" s="40"/>
      <c r="B307" s="41"/>
      <c r="C307" s="42"/>
      <c r="D307" s="234" t="s">
        <v>255</v>
      </c>
      <c r="E307" s="42"/>
      <c r="F307" s="235" t="s">
        <v>2883</v>
      </c>
      <c r="G307" s="42"/>
      <c r="H307" s="42"/>
      <c r="I307" s="236"/>
      <c r="J307" s="42"/>
      <c r="K307" s="42"/>
      <c r="L307" s="46"/>
      <c r="M307" s="237"/>
      <c r="N307" s="238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255</v>
      </c>
      <c r="AU307" s="19" t="s">
        <v>87</v>
      </c>
    </row>
    <row r="308" s="14" customFormat="1">
      <c r="A308" s="14"/>
      <c r="B308" s="249"/>
      <c r="C308" s="250"/>
      <c r="D308" s="234" t="s">
        <v>257</v>
      </c>
      <c r="E308" s="251" t="s">
        <v>1</v>
      </c>
      <c r="F308" s="252" t="s">
        <v>2885</v>
      </c>
      <c r="G308" s="250"/>
      <c r="H308" s="253">
        <v>0.161</v>
      </c>
      <c r="I308" s="254"/>
      <c r="J308" s="250"/>
      <c r="K308" s="250"/>
      <c r="L308" s="255"/>
      <c r="M308" s="256"/>
      <c r="N308" s="257"/>
      <c r="O308" s="257"/>
      <c r="P308" s="257"/>
      <c r="Q308" s="257"/>
      <c r="R308" s="257"/>
      <c r="S308" s="257"/>
      <c r="T308" s="25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9" t="s">
        <v>257</v>
      </c>
      <c r="AU308" s="259" t="s">
        <v>87</v>
      </c>
      <c r="AV308" s="14" t="s">
        <v>87</v>
      </c>
      <c r="AW308" s="14" t="s">
        <v>34</v>
      </c>
      <c r="AX308" s="14" t="s">
        <v>77</v>
      </c>
      <c r="AY308" s="259" t="s">
        <v>245</v>
      </c>
    </row>
    <row r="309" s="15" customFormat="1">
      <c r="A309" s="15"/>
      <c r="B309" s="260"/>
      <c r="C309" s="261"/>
      <c r="D309" s="234" t="s">
        <v>257</v>
      </c>
      <c r="E309" s="262" t="s">
        <v>1</v>
      </c>
      <c r="F309" s="263" t="s">
        <v>266</v>
      </c>
      <c r="G309" s="261"/>
      <c r="H309" s="264">
        <v>0.161</v>
      </c>
      <c r="I309" s="265"/>
      <c r="J309" s="261"/>
      <c r="K309" s="261"/>
      <c r="L309" s="266"/>
      <c r="M309" s="267"/>
      <c r="N309" s="268"/>
      <c r="O309" s="268"/>
      <c r="P309" s="268"/>
      <c r="Q309" s="268"/>
      <c r="R309" s="268"/>
      <c r="S309" s="268"/>
      <c r="T309" s="269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70" t="s">
        <v>257</v>
      </c>
      <c r="AU309" s="270" t="s">
        <v>87</v>
      </c>
      <c r="AV309" s="15" t="s">
        <v>253</v>
      </c>
      <c r="AW309" s="15" t="s">
        <v>34</v>
      </c>
      <c r="AX309" s="15" t="s">
        <v>85</v>
      </c>
      <c r="AY309" s="270" t="s">
        <v>245</v>
      </c>
    </row>
    <row r="310" s="2" customFormat="1" ht="16.5" customHeight="1">
      <c r="A310" s="40"/>
      <c r="B310" s="41"/>
      <c r="C310" s="283" t="s">
        <v>583</v>
      </c>
      <c r="D310" s="283" t="s">
        <v>551</v>
      </c>
      <c r="E310" s="284" t="s">
        <v>2886</v>
      </c>
      <c r="F310" s="285" t="s">
        <v>2887</v>
      </c>
      <c r="G310" s="286" t="s">
        <v>545</v>
      </c>
      <c r="H310" s="287">
        <v>0.26500000000000001</v>
      </c>
      <c r="I310" s="288"/>
      <c r="J310" s="289">
        <f>ROUND(I310*H310,2)</f>
        <v>0</v>
      </c>
      <c r="K310" s="285" t="s">
        <v>764</v>
      </c>
      <c r="L310" s="290"/>
      <c r="M310" s="291" t="s">
        <v>1</v>
      </c>
      <c r="N310" s="292" t="s">
        <v>42</v>
      </c>
      <c r="O310" s="93"/>
      <c r="P310" s="230">
        <f>O310*H310</f>
        <v>0</v>
      </c>
      <c r="Q310" s="230">
        <v>1</v>
      </c>
      <c r="R310" s="230">
        <f>Q310*H310</f>
        <v>0.26500000000000001</v>
      </c>
      <c r="S310" s="230">
        <v>0</v>
      </c>
      <c r="T310" s="231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32" t="s">
        <v>326</v>
      </c>
      <c r="AT310" s="232" t="s">
        <v>551</v>
      </c>
      <c r="AU310" s="232" t="s">
        <v>87</v>
      </c>
      <c r="AY310" s="19" t="s">
        <v>245</v>
      </c>
      <c r="BE310" s="233">
        <f>IF(N310="základní",J310,0)</f>
        <v>0</v>
      </c>
      <c r="BF310" s="233">
        <f>IF(N310="snížená",J310,0)</f>
        <v>0</v>
      </c>
      <c r="BG310" s="233">
        <f>IF(N310="zákl. přenesená",J310,0)</f>
        <v>0</v>
      </c>
      <c r="BH310" s="233">
        <f>IF(N310="sníž. přenesená",J310,0)</f>
        <v>0</v>
      </c>
      <c r="BI310" s="233">
        <f>IF(N310="nulová",J310,0)</f>
        <v>0</v>
      </c>
      <c r="BJ310" s="19" t="s">
        <v>85</v>
      </c>
      <c r="BK310" s="233">
        <f>ROUND(I310*H310,2)</f>
        <v>0</v>
      </c>
      <c r="BL310" s="19" t="s">
        <v>253</v>
      </c>
      <c r="BM310" s="232" t="s">
        <v>2888</v>
      </c>
    </row>
    <row r="311" s="2" customFormat="1">
      <c r="A311" s="40"/>
      <c r="B311" s="41"/>
      <c r="C311" s="42"/>
      <c r="D311" s="234" t="s">
        <v>255</v>
      </c>
      <c r="E311" s="42"/>
      <c r="F311" s="235" t="s">
        <v>2887</v>
      </c>
      <c r="G311" s="42"/>
      <c r="H311" s="42"/>
      <c r="I311" s="236"/>
      <c r="J311" s="42"/>
      <c r="K311" s="42"/>
      <c r="L311" s="46"/>
      <c r="M311" s="237"/>
      <c r="N311" s="238"/>
      <c r="O311" s="93"/>
      <c r="P311" s="93"/>
      <c r="Q311" s="93"/>
      <c r="R311" s="93"/>
      <c r="S311" s="93"/>
      <c r="T311" s="94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255</v>
      </c>
      <c r="AU311" s="19" t="s">
        <v>87</v>
      </c>
    </row>
    <row r="312" s="14" customFormat="1">
      <c r="A312" s="14"/>
      <c r="B312" s="249"/>
      <c r="C312" s="250"/>
      <c r="D312" s="234" t="s">
        <v>257</v>
      </c>
      <c r="E312" s="251" t="s">
        <v>1</v>
      </c>
      <c r="F312" s="252" t="s">
        <v>2889</v>
      </c>
      <c r="G312" s="250"/>
      <c r="H312" s="253">
        <v>0.26500000000000001</v>
      </c>
      <c r="I312" s="254"/>
      <c r="J312" s="250"/>
      <c r="K312" s="250"/>
      <c r="L312" s="255"/>
      <c r="M312" s="256"/>
      <c r="N312" s="257"/>
      <c r="O312" s="257"/>
      <c r="P312" s="257"/>
      <c r="Q312" s="257"/>
      <c r="R312" s="257"/>
      <c r="S312" s="257"/>
      <c r="T312" s="25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9" t="s">
        <v>257</v>
      </c>
      <c r="AU312" s="259" t="s">
        <v>87</v>
      </c>
      <c r="AV312" s="14" t="s">
        <v>87</v>
      </c>
      <c r="AW312" s="14" t="s">
        <v>34</v>
      </c>
      <c r="AX312" s="14" t="s">
        <v>77</v>
      </c>
      <c r="AY312" s="259" t="s">
        <v>245</v>
      </c>
    </row>
    <row r="313" s="15" customFormat="1">
      <c r="A313" s="15"/>
      <c r="B313" s="260"/>
      <c r="C313" s="261"/>
      <c r="D313" s="234" t="s">
        <v>257</v>
      </c>
      <c r="E313" s="262" t="s">
        <v>1</v>
      </c>
      <c r="F313" s="263" t="s">
        <v>266</v>
      </c>
      <c r="G313" s="261"/>
      <c r="H313" s="264">
        <v>0.26500000000000001</v>
      </c>
      <c r="I313" s="265"/>
      <c r="J313" s="261"/>
      <c r="K313" s="261"/>
      <c r="L313" s="266"/>
      <c r="M313" s="267"/>
      <c r="N313" s="268"/>
      <c r="O313" s="268"/>
      <c r="P313" s="268"/>
      <c r="Q313" s="268"/>
      <c r="R313" s="268"/>
      <c r="S313" s="268"/>
      <c r="T313" s="269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70" t="s">
        <v>257</v>
      </c>
      <c r="AU313" s="270" t="s">
        <v>87</v>
      </c>
      <c r="AV313" s="15" t="s">
        <v>253</v>
      </c>
      <c r="AW313" s="15" t="s">
        <v>34</v>
      </c>
      <c r="AX313" s="15" t="s">
        <v>85</v>
      </c>
      <c r="AY313" s="270" t="s">
        <v>245</v>
      </c>
    </row>
    <row r="314" s="2" customFormat="1" ht="16.5" customHeight="1">
      <c r="A314" s="40"/>
      <c r="B314" s="41"/>
      <c r="C314" s="283" t="s">
        <v>587</v>
      </c>
      <c r="D314" s="283" t="s">
        <v>551</v>
      </c>
      <c r="E314" s="284" t="s">
        <v>2890</v>
      </c>
      <c r="F314" s="285" t="s">
        <v>2891</v>
      </c>
      <c r="G314" s="286" t="s">
        <v>545</v>
      </c>
      <c r="H314" s="287">
        <v>0.23100000000000001</v>
      </c>
      <c r="I314" s="288"/>
      <c r="J314" s="289">
        <f>ROUND(I314*H314,2)</f>
        <v>0</v>
      </c>
      <c r="K314" s="285" t="s">
        <v>1</v>
      </c>
      <c r="L314" s="290"/>
      <c r="M314" s="291" t="s">
        <v>1</v>
      </c>
      <c r="N314" s="292" t="s">
        <v>42</v>
      </c>
      <c r="O314" s="93"/>
      <c r="P314" s="230">
        <f>O314*H314</f>
        <v>0</v>
      </c>
      <c r="Q314" s="230">
        <v>1</v>
      </c>
      <c r="R314" s="230">
        <f>Q314*H314</f>
        <v>0.23100000000000001</v>
      </c>
      <c r="S314" s="230">
        <v>0</v>
      </c>
      <c r="T314" s="231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32" t="s">
        <v>326</v>
      </c>
      <c r="AT314" s="232" t="s">
        <v>551</v>
      </c>
      <c r="AU314" s="232" t="s">
        <v>87</v>
      </c>
      <c r="AY314" s="19" t="s">
        <v>245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9" t="s">
        <v>85</v>
      </c>
      <c r="BK314" s="233">
        <f>ROUND(I314*H314,2)</f>
        <v>0</v>
      </c>
      <c r="BL314" s="19" t="s">
        <v>253</v>
      </c>
      <c r="BM314" s="232" t="s">
        <v>2892</v>
      </c>
    </row>
    <row r="315" s="2" customFormat="1">
      <c r="A315" s="40"/>
      <c r="B315" s="41"/>
      <c r="C315" s="42"/>
      <c r="D315" s="234" t="s">
        <v>255</v>
      </c>
      <c r="E315" s="42"/>
      <c r="F315" s="235" t="s">
        <v>2891</v>
      </c>
      <c r="G315" s="42"/>
      <c r="H315" s="42"/>
      <c r="I315" s="236"/>
      <c r="J315" s="42"/>
      <c r="K315" s="42"/>
      <c r="L315" s="46"/>
      <c r="M315" s="237"/>
      <c r="N315" s="238"/>
      <c r="O315" s="93"/>
      <c r="P315" s="93"/>
      <c r="Q315" s="93"/>
      <c r="R315" s="93"/>
      <c r="S315" s="93"/>
      <c r="T315" s="94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255</v>
      </c>
      <c r="AU315" s="19" t="s">
        <v>87</v>
      </c>
    </row>
    <row r="316" s="14" customFormat="1">
      <c r="A316" s="14"/>
      <c r="B316" s="249"/>
      <c r="C316" s="250"/>
      <c r="D316" s="234" t="s">
        <v>257</v>
      </c>
      <c r="E316" s="251" t="s">
        <v>1</v>
      </c>
      <c r="F316" s="252" t="s">
        <v>2893</v>
      </c>
      <c r="G316" s="250"/>
      <c r="H316" s="253">
        <v>0.23100000000000001</v>
      </c>
      <c r="I316" s="254"/>
      <c r="J316" s="250"/>
      <c r="K316" s="250"/>
      <c r="L316" s="255"/>
      <c r="M316" s="256"/>
      <c r="N316" s="257"/>
      <c r="O316" s="257"/>
      <c r="P316" s="257"/>
      <c r="Q316" s="257"/>
      <c r="R316" s="257"/>
      <c r="S316" s="257"/>
      <c r="T316" s="25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9" t="s">
        <v>257</v>
      </c>
      <c r="AU316" s="259" t="s">
        <v>87</v>
      </c>
      <c r="AV316" s="14" t="s">
        <v>87</v>
      </c>
      <c r="AW316" s="14" t="s">
        <v>34</v>
      </c>
      <c r="AX316" s="14" t="s">
        <v>77</v>
      </c>
      <c r="AY316" s="259" t="s">
        <v>245</v>
      </c>
    </row>
    <row r="317" s="15" customFormat="1">
      <c r="A317" s="15"/>
      <c r="B317" s="260"/>
      <c r="C317" s="261"/>
      <c r="D317" s="234" t="s">
        <v>257</v>
      </c>
      <c r="E317" s="262" t="s">
        <v>1</v>
      </c>
      <c r="F317" s="263" t="s">
        <v>266</v>
      </c>
      <c r="G317" s="261"/>
      <c r="H317" s="264">
        <v>0.23100000000000001</v>
      </c>
      <c r="I317" s="265"/>
      <c r="J317" s="261"/>
      <c r="K317" s="261"/>
      <c r="L317" s="266"/>
      <c r="M317" s="267"/>
      <c r="N317" s="268"/>
      <c r="O317" s="268"/>
      <c r="P317" s="268"/>
      <c r="Q317" s="268"/>
      <c r="R317" s="268"/>
      <c r="S317" s="268"/>
      <c r="T317" s="269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70" t="s">
        <v>257</v>
      </c>
      <c r="AU317" s="270" t="s">
        <v>87</v>
      </c>
      <c r="AV317" s="15" t="s">
        <v>253</v>
      </c>
      <c r="AW317" s="15" t="s">
        <v>34</v>
      </c>
      <c r="AX317" s="15" t="s">
        <v>85</v>
      </c>
      <c r="AY317" s="270" t="s">
        <v>245</v>
      </c>
    </row>
    <row r="318" s="2" customFormat="1" ht="16.5" customHeight="1">
      <c r="A318" s="40"/>
      <c r="B318" s="41"/>
      <c r="C318" s="283" t="s">
        <v>591</v>
      </c>
      <c r="D318" s="283" t="s">
        <v>551</v>
      </c>
      <c r="E318" s="284" t="s">
        <v>2894</v>
      </c>
      <c r="F318" s="285" t="s">
        <v>2895</v>
      </c>
      <c r="G318" s="286" t="s">
        <v>329</v>
      </c>
      <c r="H318" s="287">
        <v>144</v>
      </c>
      <c r="I318" s="288"/>
      <c r="J318" s="289">
        <f>ROUND(I318*H318,2)</f>
        <v>0</v>
      </c>
      <c r="K318" s="285" t="s">
        <v>1</v>
      </c>
      <c r="L318" s="290"/>
      <c r="M318" s="291" t="s">
        <v>1</v>
      </c>
      <c r="N318" s="292" t="s">
        <v>42</v>
      </c>
      <c r="O318" s="93"/>
      <c r="P318" s="230">
        <f>O318*H318</f>
        <v>0</v>
      </c>
      <c r="Q318" s="230">
        <v>0</v>
      </c>
      <c r="R318" s="230">
        <f>Q318*H318</f>
        <v>0</v>
      </c>
      <c r="S318" s="230">
        <v>0</v>
      </c>
      <c r="T318" s="231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32" t="s">
        <v>326</v>
      </c>
      <c r="AT318" s="232" t="s">
        <v>551</v>
      </c>
      <c r="AU318" s="232" t="s">
        <v>87</v>
      </c>
      <c r="AY318" s="19" t="s">
        <v>245</v>
      </c>
      <c r="BE318" s="233">
        <f>IF(N318="základní",J318,0)</f>
        <v>0</v>
      </c>
      <c r="BF318" s="233">
        <f>IF(N318="snížená",J318,0)</f>
        <v>0</v>
      </c>
      <c r="BG318" s="233">
        <f>IF(N318="zákl. přenesená",J318,0)</f>
        <v>0</v>
      </c>
      <c r="BH318" s="233">
        <f>IF(N318="sníž. přenesená",J318,0)</f>
        <v>0</v>
      </c>
      <c r="BI318" s="233">
        <f>IF(N318="nulová",J318,0)</f>
        <v>0</v>
      </c>
      <c r="BJ318" s="19" t="s">
        <v>85</v>
      </c>
      <c r="BK318" s="233">
        <f>ROUND(I318*H318,2)</f>
        <v>0</v>
      </c>
      <c r="BL318" s="19" t="s">
        <v>253</v>
      </c>
      <c r="BM318" s="232" t="s">
        <v>2896</v>
      </c>
    </row>
    <row r="319" s="2" customFormat="1">
      <c r="A319" s="40"/>
      <c r="B319" s="41"/>
      <c r="C319" s="42"/>
      <c r="D319" s="234" t="s">
        <v>255</v>
      </c>
      <c r="E319" s="42"/>
      <c r="F319" s="235" t="s">
        <v>2895</v>
      </c>
      <c r="G319" s="42"/>
      <c r="H319" s="42"/>
      <c r="I319" s="236"/>
      <c r="J319" s="42"/>
      <c r="K319" s="42"/>
      <c r="L319" s="46"/>
      <c r="M319" s="237"/>
      <c r="N319" s="238"/>
      <c r="O319" s="93"/>
      <c r="P319" s="93"/>
      <c r="Q319" s="93"/>
      <c r="R319" s="93"/>
      <c r="S319" s="93"/>
      <c r="T319" s="94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255</v>
      </c>
      <c r="AU319" s="19" t="s">
        <v>87</v>
      </c>
    </row>
    <row r="320" s="13" customFormat="1">
      <c r="A320" s="13"/>
      <c r="B320" s="239"/>
      <c r="C320" s="240"/>
      <c r="D320" s="234" t="s">
        <v>257</v>
      </c>
      <c r="E320" s="241" t="s">
        <v>1</v>
      </c>
      <c r="F320" s="242" t="s">
        <v>2897</v>
      </c>
      <c r="G320" s="240"/>
      <c r="H320" s="241" t="s">
        <v>1</v>
      </c>
      <c r="I320" s="243"/>
      <c r="J320" s="240"/>
      <c r="K320" s="240"/>
      <c r="L320" s="244"/>
      <c r="M320" s="245"/>
      <c r="N320" s="246"/>
      <c r="O320" s="246"/>
      <c r="P320" s="246"/>
      <c r="Q320" s="246"/>
      <c r="R320" s="246"/>
      <c r="S320" s="246"/>
      <c r="T320" s="247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8" t="s">
        <v>257</v>
      </c>
      <c r="AU320" s="248" t="s">
        <v>87</v>
      </c>
      <c r="AV320" s="13" t="s">
        <v>85</v>
      </c>
      <c r="AW320" s="13" t="s">
        <v>34</v>
      </c>
      <c r="AX320" s="13" t="s">
        <v>77</v>
      </c>
      <c r="AY320" s="248" t="s">
        <v>245</v>
      </c>
    </row>
    <row r="321" s="14" customFormat="1">
      <c r="A321" s="14"/>
      <c r="B321" s="249"/>
      <c r="C321" s="250"/>
      <c r="D321" s="234" t="s">
        <v>257</v>
      </c>
      <c r="E321" s="251" t="s">
        <v>1</v>
      </c>
      <c r="F321" s="252" t="s">
        <v>2898</v>
      </c>
      <c r="G321" s="250"/>
      <c r="H321" s="253">
        <v>144</v>
      </c>
      <c r="I321" s="254"/>
      <c r="J321" s="250"/>
      <c r="K321" s="250"/>
      <c r="L321" s="255"/>
      <c r="M321" s="256"/>
      <c r="N321" s="257"/>
      <c r="O321" s="257"/>
      <c r="P321" s="257"/>
      <c r="Q321" s="257"/>
      <c r="R321" s="257"/>
      <c r="S321" s="257"/>
      <c r="T321" s="25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9" t="s">
        <v>257</v>
      </c>
      <c r="AU321" s="259" t="s">
        <v>87</v>
      </c>
      <c r="AV321" s="14" t="s">
        <v>87</v>
      </c>
      <c r="AW321" s="14" t="s">
        <v>34</v>
      </c>
      <c r="AX321" s="14" t="s">
        <v>77</v>
      </c>
      <c r="AY321" s="259" t="s">
        <v>245</v>
      </c>
    </row>
    <row r="322" s="15" customFormat="1">
      <c r="A322" s="15"/>
      <c r="B322" s="260"/>
      <c r="C322" s="261"/>
      <c r="D322" s="234" t="s">
        <v>257</v>
      </c>
      <c r="E322" s="262" t="s">
        <v>1</v>
      </c>
      <c r="F322" s="263" t="s">
        <v>266</v>
      </c>
      <c r="G322" s="261"/>
      <c r="H322" s="264">
        <v>144</v>
      </c>
      <c r="I322" s="265"/>
      <c r="J322" s="261"/>
      <c r="K322" s="261"/>
      <c r="L322" s="266"/>
      <c r="M322" s="267"/>
      <c r="N322" s="268"/>
      <c r="O322" s="268"/>
      <c r="P322" s="268"/>
      <c r="Q322" s="268"/>
      <c r="R322" s="268"/>
      <c r="S322" s="268"/>
      <c r="T322" s="269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70" t="s">
        <v>257</v>
      </c>
      <c r="AU322" s="270" t="s">
        <v>87</v>
      </c>
      <c r="AV322" s="15" t="s">
        <v>253</v>
      </c>
      <c r="AW322" s="15" t="s">
        <v>34</v>
      </c>
      <c r="AX322" s="15" t="s">
        <v>85</v>
      </c>
      <c r="AY322" s="270" t="s">
        <v>245</v>
      </c>
    </row>
    <row r="323" s="2" customFormat="1" ht="16.5" customHeight="1">
      <c r="A323" s="40"/>
      <c r="B323" s="41"/>
      <c r="C323" s="221" t="s">
        <v>596</v>
      </c>
      <c r="D323" s="221" t="s">
        <v>248</v>
      </c>
      <c r="E323" s="222" t="s">
        <v>2899</v>
      </c>
      <c r="F323" s="223" t="s">
        <v>2900</v>
      </c>
      <c r="G323" s="224" t="s">
        <v>317</v>
      </c>
      <c r="H323" s="225">
        <v>42.299999999999997</v>
      </c>
      <c r="I323" s="226"/>
      <c r="J323" s="227">
        <f>ROUND(I323*H323,2)</f>
        <v>0</v>
      </c>
      <c r="K323" s="223" t="s">
        <v>764</v>
      </c>
      <c r="L323" s="46"/>
      <c r="M323" s="228" t="s">
        <v>1</v>
      </c>
      <c r="N323" s="229" t="s">
        <v>42</v>
      </c>
      <c r="O323" s="93"/>
      <c r="P323" s="230">
        <f>O323*H323</f>
        <v>0</v>
      </c>
      <c r="Q323" s="230">
        <v>0.00058</v>
      </c>
      <c r="R323" s="230">
        <f>Q323*H323</f>
        <v>0.024533999999999997</v>
      </c>
      <c r="S323" s="230">
        <v>0</v>
      </c>
      <c r="T323" s="231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32" t="s">
        <v>253</v>
      </c>
      <c r="AT323" s="232" t="s">
        <v>248</v>
      </c>
      <c r="AU323" s="232" t="s">
        <v>87</v>
      </c>
      <c r="AY323" s="19" t="s">
        <v>245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9" t="s">
        <v>85</v>
      </c>
      <c r="BK323" s="233">
        <f>ROUND(I323*H323,2)</f>
        <v>0</v>
      </c>
      <c r="BL323" s="19" t="s">
        <v>253</v>
      </c>
      <c r="BM323" s="232" t="s">
        <v>2901</v>
      </c>
    </row>
    <row r="324" s="2" customFormat="1">
      <c r="A324" s="40"/>
      <c r="B324" s="41"/>
      <c r="C324" s="42"/>
      <c r="D324" s="234" t="s">
        <v>255</v>
      </c>
      <c r="E324" s="42"/>
      <c r="F324" s="235" t="s">
        <v>2902</v>
      </c>
      <c r="G324" s="42"/>
      <c r="H324" s="42"/>
      <c r="I324" s="236"/>
      <c r="J324" s="42"/>
      <c r="K324" s="42"/>
      <c r="L324" s="46"/>
      <c r="M324" s="237"/>
      <c r="N324" s="238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255</v>
      </c>
      <c r="AU324" s="19" t="s">
        <v>87</v>
      </c>
    </row>
    <row r="325" s="2" customFormat="1">
      <c r="A325" s="40"/>
      <c r="B325" s="41"/>
      <c r="C325" s="42"/>
      <c r="D325" s="296" t="s">
        <v>766</v>
      </c>
      <c r="E325" s="42"/>
      <c r="F325" s="297" t="s">
        <v>2903</v>
      </c>
      <c r="G325" s="42"/>
      <c r="H325" s="42"/>
      <c r="I325" s="236"/>
      <c r="J325" s="42"/>
      <c r="K325" s="42"/>
      <c r="L325" s="46"/>
      <c r="M325" s="237"/>
      <c r="N325" s="238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766</v>
      </c>
      <c r="AU325" s="19" t="s">
        <v>87</v>
      </c>
    </row>
    <row r="326" s="14" customFormat="1">
      <c r="A326" s="14"/>
      <c r="B326" s="249"/>
      <c r="C326" s="250"/>
      <c r="D326" s="234" t="s">
        <v>257</v>
      </c>
      <c r="E326" s="251" t="s">
        <v>1</v>
      </c>
      <c r="F326" s="252" t="s">
        <v>2904</v>
      </c>
      <c r="G326" s="250"/>
      <c r="H326" s="253">
        <v>42.299999999999997</v>
      </c>
      <c r="I326" s="254"/>
      <c r="J326" s="250"/>
      <c r="K326" s="250"/>
      <c r="L326" s="255"/>
      <c r="M326" s="256"/>
      <c r="N326" s="257"/>
      <c r="O326" s="257"/>
      <c r="P326" s="257"/>
      <c r="Q326" s="257"/>
      <c r="R326" s="257"/>
      <c r="S326" s="257"/>
      <c r="T326" s="25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9" t="s">
        <v>257</v>
      </c>
      <c r="AU326" s="259" t="s">
        <v>87</v>
      </c>
      <c r="AV326" s="14" t="s">
        <v>87</v>
      </c>
      <c r="AW326" s="14" t="s">
        <v>34</v>
      </c>
      <c r="AX326" s="14" t="s">
        <v>85</v>
      </c>
      <c r="AY326" s="259" t="s">
        <v>245</v>
      </c>
    </row>
    <row r="327" s="2" customFormat="1" ht="16.5" customHeight="1">
      <c r="A327" s="40"/>
      <c r="B327" s="41"/>
      <c r="C327" s="221" t="s">
        <v>602</v>
      </c>
      <c r="D327" s="221" t="s">
        <v>248</v>
      </c>
      <c r="E327" s="222" t="s">
        <v>2905</v>
      </c>
      <c r="F327" s="223" t="s">
        <v>2906</v>
      </c>
      <c r="G327" s="224" t="s">
        <v>329</v>
      </c>
      <c r="H327" s="225">
        <v>2</v>
      </c>
      <c r="I327" s="226"/>
      <c r="J327" s="227">
        <f>ROUND(I327*H327,2)</f>
        <v>0</v>
      </c>
      <c r="K327" s="223" t="s">
        <v>764</v>
      </c>
      <c r="L327" s="46"/>
      <c r="M327" s="228" t="s">
        <v>1</v>
      </c>
      <c r="N327" s="229" t="s">
        <v>42</v>
      </c>
      <c r="O327" s="93"/>
      <c r="P327" s="230">
        <f>O327*H327</f>
        <v>0</v>
      </c>
      <c r="Q327" s="230">
        <v>0.00069999999999999999</v>
      </c>
      <c r="R327" s="230">
        <f>Q327*H327</f>
        <v>0.0014</v>
      </c>
      <c r="S327" s="230">
        <v>0</v>
      </c>
      <c r="T327" s="231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32" t="s">
        <v>253</v>
      </c>
      <c r="AT327" s="232" t="s">
        <v>248</v>
      </c>
      <c r="AU327" s="232" t="s">
        <v>87</v>
      </c>
      <c r="AY327" s="19" t="s">
        <v>245</v>
      </c>
      <c r="BE327" s="233">
        <f>IF(N327="základní",J327,0)</f>
        <v>0</v>
      </c>
      <c r="BF327" s="233">
        <f>IF(N327="snížená",J327,0)</f>
        <v>0</v>
      </c>
      <c r="BG327" s="233">
        <f>IF(N327="zákl. přenesená",J327,0)</f>
        <v>0</v>
      </c>
      <c r="BH327" s="233">
        <f>IF(N327="sníž. přenesená",J327,0)</f>
        <v>0</v>
      </c>
      <c r="BI327" s="233">
        <f>IF(N327="nulová",J327,0)</f>
        <v>0</v>
      </c>
      <c r="BJ327" s="19" t="s">
        <v>85</v>
      </c>
      <c r="BK327" s="233">
        <f>ROUND(I327*H327,2)</f>
        <v>0</v>
      </c>
      <c r="BL327" s="19" t="s">
        <v>253</v>
      </c>
      <c r="BM327" s="232" t="s">
        <v>2907</v>
      </c>
    </row>
    <row r="328" s="2" customFormat="1">
      <c r="A328" s="40"/>
      <c r="B328" s="41"/>
      <c r="C328" s="42"/>
      <c r="D328" s="234" t="s">
        <v>255</v>
      </c>
      <c r="E328" s="42"/>
      <c r="F328" s="235" t="s">
        <v>2908</v>
      </c>
      <c r="G328" s="42"/>
      <c r="H328" s="42"/>
      <c r="I328" s="236"/>
      <c r="J328" s="42"/>
      <c r="K328" s="42"/>
      <c r="L328" s="46"/>
      <c r="M328" s="237"/>
      <c r="N328" s="238"/>
      <c r="O328" s="93"/>
      <c r="P328" s="93"/>
      <c r="Q328" s="93"/>
      <c r="R328" s="93"/>
      <c r="S328" s="93"/>
      <c r="T328" s="94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255</v>
      </c>
      <c r="AU328" s="19" t="s">
        <v>87</v>
      </c>
    </row>
    <row r="329" s="2" customFormat="1">
      <c r="A329" s="40"/>
      <c r="B329" s="41"/>
      <c r="C329" s="42"/>
      <c r="D329" s="296" t="s">
        <v>766</v>
      </c>
      <c r="E329" s="42"/>
      <c r="F329" s="297" t="s">
        <v>2909</v>
      </c>
      <c r="G329" s="42"/>
      <c r="H329" s="42"/>
      <c r="I329" s="236"/>
      <c r="J329" s="42"/>
      <c r="K329" s="42"/>
      <c r="L329" s="46"/>
      <c r="M329" s="237"/>
      <c r="N329" s="238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766</v>
      </c>
      <c r="AU329" s="19" t="s">
        <v>87</v>
      </c>
    </row>
    <row r="330" s="14" customFormat="1">
      <c r="A330" s="14"/>
      <c r="B330" s="249"/>
      <c r="C330" s="250"/>
      <c r="D330" s="234" t="s">
        <v>257</v>
      </c>
      <c r="E330" s="251" t="s">
        <v>1</v>
      </c>
      <c r="F330" s="252" t="s">
        <v>2910</v>
      </c>
      <c r="G330" s="250"/>
      <c r="H330" s="253">
        <v>2</v>
      </c>
      <c r="I330" s="254"/>
      <c r="J330" s="250"/>
      <c r="K330" s="250"/>
      <c r="L330" s="255"/>
      <c r="M330" s="256"/>
      <c r="N330" s="257"/>
      <c r="O330" s="257"/>
      <c r="P330" s="257"/>
      <c r="Q330" s="257"/>
      <c r="R330" s="257"/>
      <c r="S330" s="257"/>
      <c r="T330" s="25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9" t="s">
        <v>257</v>
      </c>
      <c r="AU330" s="259" t="s">
        <v>87</v>
      </c>
      <c r="AV330" s="14" t="s">
        <v>87</v>
      </c>
      <c r="AW330" s="14" t="s">
        <v>34</v>
      </c>
      <c r="AX330" s="14" t="s">
        <v>85</v>
      </c>
      <c r="AY330" s="259" t="s">
        <v>245</v>
      </c>
    </row>
    <row r="331" s="2" customFormat="1" ht="16.5" customHeight="1">
      <c r="A331" s="40"/>
      <c r="B331" s="41"/>
      <c r="C331" s="283" t="s">
        <v>606</v>
      </c>
      <c r="D331" s="283" t="s">
        <v>551</v>
      </c>
      <c r="E331" s="284" t="s">
        <v>2911</v>
      </c>
      <c r="F331" s="285" t="s">
        <v>2912</v>
      </c>
      <c r="G331" s="286" t="s">
        <v>329</v>
      </c>
      <c r="H331" s="287">
        <v>2</v>
      </c>
      <c r="I331" s="288"/>
      <c r="J331" s="289">
        <f>ROUND(I331*H331,2)</f>
        <v>0</v>
      </c>
      <c r="K331" s="285" t="s">
        <v>764</v>
      </c>
      <c r="L331" s="290"/>
      <c r="M331" s="291" t="s">
        <v>1</v>
      </c>
      <c r="N331" s="292" t="s">
        <v>42</v>
      </c>
      <c r="O331" s="93"/>
      <c r="P331" s="230">
        <f>O331*H331</f>
        <v>0</v>
      </c>
      <c r="Q331" s="230">
        <v>0.0025000000000000001</v>
      </c>
      <c r="R331" s="230">
        <f>Q331*H331</f>
        <v>0.0050000000000000001</v>
      </c>
      <c r="S331" s="230">
        <v>0</v>
      </c>
      <c r="T331" s="231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32" t="s">
        <v>326</v>
      </c>
      <c r="AT331" s="232" t="s">
        <v>551</v>
      </c>
      <c r="AU331" s="232" t="s">
        <v>87</v>
      </c>
      <c r="AY331" s="19" t="s">
        <v>245</v>
      </c>
      <c r="BE331" s="233">
        <f>IF(N331="základní",J331,0)</f>
        <v>0</v>
      </c>
      <c r="BF331" s="233">
        <f>IF(N331="snížená",J331,0)</f>
        <v>0</v>
      </c>
      <c r="BG331" s="233">
        <f>IF(N331="zákl. přenesená",J331,0)</f>
        <v>0</v>
      </c>
      <c r="BH331" s="233">
        <f>IF(N331="sníž. přenesená",J331,0)</f>
        <v>0</v>
      </c>
      <c r="BI331" s="233">
        <f>IF(N331="nulová",J331,0)</f>
        <v>0</v>
      </c>
      <c r="BJ331" s="19" t="s">
        <v>85</v>
      </c>
      <c r="BK331" s="233">
        <f>ROUND(I331*H331,2)</f>
        <v>0</v>
      </c>
      <c r="BL331" s="19" t="s">
        <v>253</v>
      </c>
      <c r="BM331" s="232" t="s">
        <v>2913</v>
      </c>
    </row>
    <row r="332" s="2" customFormat="1">
      <c r="A332" s="40"/>
      <c r="B332" s="41"/>
      <c r="C332" s="42"/>
      <c r="D332" s="234" t="s">
        <v>255</v>
      </c>
      <c r="E332" s="42"/>
      <c r="F332" s="235" t="s">
        <v>2912</v>
      </c>
      <c r="G332" s="42"/>
      <c r="H332" s="42"/>
      <c r="I332" s="236"/>
      <c r="J332" s="42"/>
      <c r="K332" s="42"/>
      <c r="L332" s="46"/>
      <c r="M332" s="237"/>
      <c r="N332" s="238"/>
      <c r="O332" s="93"/>
      <c r="P332" s="93"/>
      <c r="Q332" s="93"/>
      <c r="R332" s="93"/>
      <c r="S332" s="93"/>
      <c r="T332" s="94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255</v>
      </c>
      <c r="AU332" s="19" t="s">
        <v>87</v>
      </c>
    </row>
    <row r="333" s="14" customFormat="1">
      <c r="A333" s="14"/>
      <c r="B333" s="249"/>
      <c r="C333" s="250"/>
      <c r="D333" s="234" t="s">
        <v>257</v>
      </c>
      <c r="E333" s="251" t="s">
        <v>1</v>
      </c>
      <c r="F333" s="252" t="s">
        <v>87</v>
      </c>
      <c r="G333" s="250"/>
      <c r="H333" s="253">
        <v>2</v>
      </c>
      <c r="I333" s="254"/>
      <c r="J333" s="250"/>
      <c r="K333" s="250"/>
      <c r="L333" s="255"/>
      <c r="M333" s="256"/>
      <c r="N333" s="257"/>
      <c r="O333" s="257"/>
      <c r="P333" s="257"/>
      <c r="Q333" s="257"/>
      <c r="R333" s="257"/>
      <c r="S333" s="257"/>
      <c r="T333" s="258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9" t="s">
        <v>257</v>
      </c>
      <c r="AU333" s="259" t="s">
        <v>87</v>
      </c>
      <c r="AV333" s="14" t="s">
        <v>87</v>
      </c>
      <c r="AW333" s="14" t="s">
        <v>34</v>
      </c>
      <c r="AX333" s="14" t="s">
        <v>85</v>
      </c>
      <c r="AY333" s="259" t="s">
        <v>245</v>
      </c>
    </row>
    <row r="334" s="2" customFormat="1" ht="16.5" customHeight="1">
      <c r="A334" s="40"/>
      <c r="B334" s="41"/>
      <c r="C334" s="221" t="s">
        <v>610</v>
      </c>
      <c r="D334" s="221" t="s">
        <v>248</v>
      </c>
      <c r="E334" s="222" t="s">
        <v>2914</v>
      </c>
      <c r="F334" s="223" t="s">
        <v>2915</v>
      </c>
      <c r="G334" s="224" t="s">
        <v>317</v>
      </c>
      <c r="H334" s="225">
        <v>20.600000000000001</v>
      </c>
      <c r="I334" s="226"/>
      <c r="J334" s="227">
        <f>ROUND(I334*H334,2)</f>
        <v>0</v>
      </c>
      <c r="K334" s="223" t="s">
        <v>764</v>
      </c>
      <c r="L334" s="46"/>
      <c r="M334" s="228" t="s">
        <v>1</v>
      </c>
      <c r="N334" s="229" t="s">
        <v>42</v>
      </c>
      <c r="O334" s="93"/>
      <c r="P334" s="230">
        <f>O334*H334</f>
        <v>0</v>
      </c>
      <c r="Q334" s="230">
        <v>0.14041999999999999</v>
      </c>
      <c r="R334" s="230">
        <f>Q334*H334</f>
        <v>2.892652</v>
      </c>
      <c r="S334" s="230">
        <v>0</v>
      </c>
      <c r="T334" s="231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32" t="s">
        <v>253</v>
      </c>
      <c r="AT334" s="232" t="s">
        <v>248</v>
      </c>
      <c r="AU334" s="232" t="s">
        <v>87</v>
      </c>
      <c r="AY334" s="19" t="s">
        <v>245</v>
      </c>
      <c r="BE334" s="233">
        <f>IF(N334="základní",J334,0)</f>
        <v>0</v>
      </c>
      <c r="BF334" s="233">
        <f>IF(N334="snížená",J334,0)</f>
        <v>0</v>
      </c>
      <c r="BG334" s="233">
        <f>IF(N334="zákl. přenesená",J334,0)</f>
        <v>0</v>
      </c>
      <c r="BH334" s="233">
        <f>IF(N334="sníž. přenesená",J334,0)</f>
        <v>0</v>
      </c>
      <c r="BI334" s="233">
        <f>IF(N334="nulová",J334,0)</f>
        <v>0</v>
      </c>
      <c r="BJ334" s="19" t="s">
        <v>85</v>
      </c>
      <c r="BK334" s="233">
        <f>ROUND(I334*H334,2)</f>
        <v>0</v>
      </c>
      <c r="BL334" s="19" t="s">
        <v>253</v>
      </c>
      <c r="BM334" s="232" t="s">
        <v>2916</v>
      </c>
    </row>
    <row r="335" s="2" customFormat="1">
      <c r="A335" s="40"/>
      <c r="B335" s="41"/>
      <c r="C335" s="42"/>
      <c r="D335" s="234" t="s">
        <v>255</v>
      </c>
      <c r="E335" s="42"/>
      <c r="F335" s="235" t="s">
        <v>2917</v>
      </c>
      <c r="G335" s="42"/>
      <c r="H335" s="42"/>
      <c r="I335" s="236"/>
      <c r="J335" s="42"/>
      <c r="K335" s="42"/>
      <c r="L335" s="46"/>
      <c r="M335" s="237"/>
      <c r="N335" s="238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255</v>
      </c>
      <c r="AU335" s="19" t="s">
        <v>87</v>
      </c>
    </row>
    <row r="336" s="2" customFormat="1">
      <c r="A336" s="40"/>
      <c r="B336" s="41"/>
      <c r="C336" s="42"/>
      <c r="D336" s="296" t="s">
        <v>766</v>
      </c>
      <c r="E336" s="42"/>
      <c r="F336" s="297" t="s">
        <v>2918</v>
      </c>
      <c r="G336" s="42"/>
      <c r="H336" s="42"/>
      <c r="I336" s="236"/>
      <c r="J336" s="42"/>
      <c r="K336" s="42"/>
      <c r="L336" s="46"/>
      <c r="M336" s="237"/>
      <c r="N336" s="238"/>
      <c r="O336" s="93"/>
      <c r="P336" s="93"/>
      <c r="Q336" s="93"/>
      <c r="R336" s="93"/>
      <c r="S336" s="93"/>
      <c r="T336" s="94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766</v>
      </c>
      <c r="AU336" s="19" t="s">
        <v>87</v>
      </c>
    </row>
    <row r="337" s="14" customFormat="1">
      <c r="A337" s="14"/>
      <c r="B337" s="249"/>
      <c r="C337" s="250"/>
      <c r="D337" s="234" t="s">
        <v>257</v>
      </c>
      <c r="E337" s="251" t="s">
        <v>1</v>
      </c>
      <c r="F337" s="252" t="s">
        <v>2919</v>
      </c>
      <c r="G337" s="250"/>
      <c r="H337" s="253">
        <v>20.600000000000001</v>
      </c>
      <c r="I337" s="254"/>
      <c r="J337" s="250"/>
      <c r="K337" s="250"/>
      <c r="L337" s="255"/>
      <c r="M337" s="256"/>
      <c r="N337" s="257"/>
      <c r="O337" s="257"/>
      <c r="P337" s="257"/>
      <c r="Q337" s="257"/>
      <c r="R337" s="257"/>
      <c r="S337" s="257"/>
      <c r="T337" s="25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9" t="s">
        <v>257</v>
      </c>
      <c r="AU337" s="259" t="s">
        <v>87</v>
      </c>
      <c r="AV337" s="14" t="s">
        <v>87</v>
      </c>
      <c r="AW337" s="14" t="s">
        <v>34</v>
      </c>
      <c r="AX337" s="14" t="s">
        <v>85</v>
      </c>
      <c r="AY337" s="259" t="s">
        <v>245</v>
      </c>
    </row>
    <row r="338" s="2" customFormat="1" ht="16.5" customHeight="1">
      <c r="A338" s="40"/>
      <c r="B338" s="41"/>
      <c r="C338" s="221" t="s">
        <v>614</v>
      </c>
      <c r="D338" s="221" t="s">
        <v>248</v>
      </c>
      <c r="E338" s="222" t="s">
        <v>2920</v>
      </c>
      <c r="F338" s="223" t="s">
        <v>2921</v>
      </c>
      <c r="G338" s="224" t="s">
        <v>275</v>
      </c>
      <c r="H338" s="225">
        <v>1.6000000000000001</v>
      </c>
      <c r="I338" s="226"/>
      <c r="J338" s="227">
        <f>ROUND(I338*H338,2)</f>
        <v>0</v>
      </c>
      <c r="K338" s="223" t="s">
        <v>764</v>
      </c>
      <c r="L338" s="46"/>
      <c r="M338" s="228" t="s">
        <v>1</v>
      </c>
      <c r="N338" s="229" t="s">
        <v>42</v>
      </c>
      <c r="O338" s="93"/>
      <c r="P338" s="230">
        <f>O338*H338</f>
        <v>0</v>
      </c>
      <c r="Q338" s="230">
        <v>0.00063000000000000003</v>
      </c>
      <c r="R338" s="230">
        <f>Q338*H338</f>
        <v>0.001008</v>
      </c>
      <c r="S338" s="230">
        <v>0</v>
      </c>
      <c r="T338" s="231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32" t="s">
        <v>253</v>
      </c>
      <c r="AT338" s="232" t="s">
        <v>248</v>
      </c>
      <c r="AU338" s="232" t="s">
        <v>87</v>
      </c>
      <c r="AY338" s="19" t="s">
        <v>245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9" t="s">
        <v>85</v>
      </c>
      <c r="BK338" s="233">
        <f>ROUND(I338*H338,2)</f>
        <v>0</v>
      </c>
      <c r="BL338" s="19" t="s">
        <v>253</v>
      </c>
      <c r="BM338" s="232" t="s">
        <v>2922</v>
      </c>
    </row>
    <row r="339" s="2" customFormat="1">
      <c r="A339" s="40"/>
      <c r="B339" s="41"/>
      <c r="C339" s="42"/>
      <c r="D339" s="234" t="s">
        <v>255</v>
      </c>
      <c r="E339" s="42"/>
      <c r="F339" s="235" t="s">
        <v>2923</v>
      </c>
      <c r="G339" s="42"/>
      <c r="H339" s="42"/>
      <c r="I339" s="236"/>
      <c r="J339" s="42"/>
      <c r="K339" s="42"/>
      <c r="L339" s="46"/>
      <c r="M339" s="237"/>
      <c r="N339" s="238"/>
      <c r="O339" s="93"/>
      <c r="P339" s="93"/>
      <c r="Q339" s="93"/>
      <c r="R339" s="93"/>
      <c r="S339" s="93"/>
      <c r="T339" s="94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255</v>
      </c>
      <c r="AU339" s="19" t="s">
        <v>87</v>
      </c>
    </row>
    <row r="340" s="2" customFormat="1">
      <c r="A340" s="40"/>
      <c r="B340" s="41"/>
      <c r="C340" s="42"/>
      <c r="D340" s="296" t="s">
        <v>766</v>
      </c>
      <c r="E340" s="42"/>
      <c r="F340" s="297" t="s">
        <v>2924</v>
      </c>
      <c r="G340" s="42"/>
      <c r="H340" s="42"/>
      <c r="I340" s="236"/>
      <c r="J340" s="42"/>
      <c r="K340" s="42"/>
      <c r="L340" s="46"/>
      <c r="M340" s="237"/>
      <c r="N340" s="238"/>
      <c r="O340" s="93"/>
      <c r="P340" s="93"/>
      <c r="Q340" s="93"/>
      <c r="R340" s="93"/>
      <c r="S340" s="93"/>
      <c r="T340" s="94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766</v>
      </c>
      <c r="AU340" s="19" t="s">
        <v>87</v>
      </c>
    </row>
    <row r="341" s="14" customFormat="1">
      <c r="A341" s="14"/>
      <c r="B341" s="249"/>
      <c r="C341" s="250"/>
      <c r="D341" s="234" t="s">
        <v>257</v>
      </c>
      <c r="E341" s="251" t="s">
        <v>1</v>
      </c>
      <c r="F341" s="252" t="s">
        <v>2925</v>
      </c>
      <c r="G341" s="250"/>
      <c r="H341" s="253">
        <v>1.6000000000000001</v>
      </c>
      <c r="I341" s="254"/>
      <c r="J341" s="250"/>
      <c r="K341" s="250"/>
      <c r="L341" s="255"/>
      <c r="M341" s="256"/>
      <c r="N341" s="257"/>
      <c r="O341" s="257"/>
      <c r="P341" s="257"/>
      <c r="Q341" s="257"/>
      <c r="R341" s="257"/>
      <c r="S341" s="257"/>
      <c r="T341" s="25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9" t="s">
        <v>257</v>
      </c>
      <c r="AU341" s="259" t="s">
        <v>87</v>
      </c>
      <c r="AV341" s="14" t="s">
        <v>87</v>
      </c>
      <c r="AW341" s="14" t="s">
        <v>34</v>
      </c>
      <c r="AX341" s="14" t="s">
        <v>85</v>
      </c>
      <c r="AY341" s="259" t="s">
        <v>245</v>
      </c>
    </row>
    <row r="342" s="2" customFormat="1" ht="16.5" customHeight="1">
      <c r="A342" s="40"/>
      <c r="B342" s="41"/>
      <c r="C342" s="221" t="s">
        <v>389</v>
      </c>
      <c r="D342" s="221" t="s">
        <v>248</v>
      </c>
      <c r="E342" s="222" t="s">
        <v>2926</v>
      </c>
      <c r="F342" s="223" t="s">
        <v>2927</v>
      </c>
      <c r="G342" s="224" t="s">
        <v>317</v>
      </c>
      <c r="H342" s="225">
        <v>16.800000000000001</v>
      </c>
      <c r="I342" s="226"/>
      <c r="J342" s="227">
        <f>ROUND(I342*H342,2)</f>
        <v>0</v>
      </c>
      <c r="K342" s="223" t="s">
        <v>764</v>
      </c>
      <c r="L342" s="46"/>
      <c r="M342" s="228" t="s">
        <v>1</v>
      </c>
      <c r="N342" s="229" t="s">
        <v>42</v>
      </c>
      <c r="O342" s="93"/>
      <c r="P342" s="230">
        <f>O342*H342</f>
        <v>0</v>
      </c>
      <c r="Q342" s="230">
        <v>0.0034499999999999999</v>
      </c>
      <c r="R342" s="230">
        <f>Q342*H342</f>
        <v>0.057960000000000005</v>
      </c>
      <c r="S342" s="230">
        <v>0</v>
      </c>
      <c r="T342" s="231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32" t="s">
        <v>253</v>
      </c>
      <c r="AT342" s="232" t="s">
        <v>248</v>
      </c>
      <c r="AU342" s="232" t="s">
        <v>87</v>
      </c>
      <c r="AY342" s="19" t="s">
        <v>245</v>
      </c>
      <c r="BE342" s="233">
        <f>IF(N342="základní",J342,0)</f>
        <v>0</v>
      </c>
      <c r="BF342" s="233">
        <f>IF(N342="snížená",J342,0)</f>
        <v>0</v>
      </c>
      <c r="BG342" s="233">
        <f>IF(N342="zákl. přenesená",J342,0)</f>
        <v>0</v>
      </c>
      <c r="BH342" s="233">
        <f>IF(N342="sníž. přenesená",J342,0)</f>
        <v>0</v>
      </c>
      <c r="BI342" s="233">
        <f>IF(N342="nulová",J342,0)</f>
        <v>0</v>
      </c>
      <c r="BJ342" s="19" t="s">
        <v>85</v>
      </c>
      <c r="BK342" s="233">
        <f>ROUND(I342*H342,2)</f>
        <v>0</v>
      </c>
      <c r="BL342" s="19" t="s">
        <v>253</v>
      </c>
      <c r="BM342" s="232" t="s">
        <v>2928</v>
      </c>
    </row>
    <row r="343" s="2" customFormat="1">
      <c r="A343" s="40"/>
      <c r="B343" s="41"/>
      <c r="C343" s="42"/>
      <c r="D343" s="234" t="s">
        <v>255</v>
      </c>
      <c r="E343" s="42"/>
      <c r="F343" s="235" t="s">
        <v>2929</v>
      </c>
      <c r="G343" s="42"/>
      <c r="H343" s="42"/>
      <c r="I343" s="236"/>
      <c r="J343" s="42"/>
      <c r="K343" s="42"/>
      <c r="L343" s="46"/>
      <c r="M343" s="237"/>
      <c r="N343" s="238"/>
      <c r="O343" s="93"/>
      <c r="P343" s="93"/>
      <c r="Q343" s="93"/>
      <c r="R343" s="93"/>
      <c r="S343" s="93"/>
      <c r="T343" s="94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255</v>
      </c>
      <c r="AU343" s="19" t="s">
        <v>87</v>
      </c>
    </row>
    <row r="344" s="2" customFormat="1">
      <c r="A344" s="40"/>
      <c r="B344" s="41"/>
      <c r="C344" s="42"/>
      <c r="D344" s="296" t="s">
        <v>766</v>
      </c>
      <c r="E344" s="42"/>
      <c r="F344" s="297" t="s">
        <v>2930</v>
      </c>
      <c r="G344" s="42"/>
      <c r="H344" s="42"/>
      <c r="I344" s="236"/>
      <c r="J344" s="42"/>
      <c r="K344" s="42"/>
      <c r="L344" s="46"/>
      <c r="M344" s="237"/>
      <c r="N344" s="238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766</v>
      </c>
      <c r="AU344" s="19" t="s">
        <v>87</v>
      </c>
    </row>
    <row r="345" s="14" customFormat="1">
      <c r="A345" s="14"/>
      <c r="B345" s="249"/>
      <c r="C345" s="250"/>
      <c r="D345" s="234" t="s">
        <v>257</v>
      </c>
      <c r="E345" s="251" t="s">
        <v>1</v>
      </c>
      <c r="F345" s="252" t="s">
        <v>2931</v>
      </c>
      <c r="G345" s="250"/>
      <c r="H345" s="253">
        <v>16.800000000000001</v>
      </c>
      <c r="I345" s="254"/>
      <c r="J345" s="250"/>
      <c r="K345" s="250"/>
      <c r="L345" s="255"/>
      <c r="M345" s="256"/>
      <c r="N345" s="257"/>
      <c r="O345" s="257"/>
      <c r="P345" s="257"/>
      <c r="Q345" s="257"/>
      <c r="R345" s="257"/>
      <c r="S345" s="257"/>
      <c r="T345" s="258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9" t="s">
        <v>257</v>
      </c>
      <c r="AU345" s="259" t="s">
        <v>87</v>
      </c>
      <c r="AV345" s="14" t="s">
        <v>87</v>
      </c>
      <c r="AW345" s="14" t="s">
        <v>34</v>
      </c>
      <c r="AX345" s="14" t="s">
        <v>85</v>
      </c>
      <c r="AY345" s="259" t="s">
        <v>245</v>
      </c>
    </row>
    <row r="346" s="2" customFormat="1" ht="16.5" customHeight="1">
      <c r="A346" s="40"/>
      <c r="B346" s="41"/>
      <c r="C346" s="221" t="s">
        <v>622</v>
      </c>
      <c r="D346" s="221" t="s">
        <v>248</v>
      </c>
      <c r="E346" s="222" t="s">
        <v>2932</v>
      </c>
      <c r="F346" s="223" t="s">
        <v>2933</v>
      </c>
      <c r="G346" s="224" t="s">
        <v>317</v>
      </c>
      <c r="H346" s="225">
        <v>14.4</v>
      </c>
      <c r="I346" s="226"/>
      <c r="J346" s="227">
        <f>ROUND(I346*H346,2)</f>
        <v>0</v>
      </c>
      <c r="K346" s="223" t="s">
        <v>764</v>
      </c>
      <c r="L346" s="46"/>
      <c r="M346" s="228" t="s">
        <v>1</v>
      </c>
      <c r="N346" s="229" t="s">
        <v>42</v>
      </c>
      <c r="O346" s="93"/>
      <c r="P346" s="230">
        <f>O346*H346</f>
        <v>0</v>
      </c>
      <c r="Q346" s="230">
        <v>0.00017000000000000001</v>
      </c>
      <c r="R346" s="230">
        <f>Q346*H346</f>
        <v>0.0024480000000000001</v>
      </c>
      <c r="S346" s="230">
        <v>0</v>
      </c>
      <c r="T346" s="231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32" t="s">
        <v>253</v>
      </c>
      <c r="AT346" s="232" t="s">
        <v>248</v>
      </c>
      <c r="AU346" s="232" t="s">
        <v>87</v>
      </c>
      <c r="AY346" s="19" t="s">
        <v>245</v>
      </c>
      <c r="BE346" s="233">
        <f>IF(N346="základní",J346,0)</f>
        <v>0</v>
      </c>
      <c r="BF346" s="233">
        <f>IF(N346="snížená",J346,0)</f>
        <v>0</v>
      </c>
      <c r="BG346" s="233">
        <f>IF(N346="zákl. přenesená",J346,0)</f>
        <v>0</v>
      </c>
      <c r="BH346" s="233">
        <f>IF(N346="sníž. přenesená",J346,0)</f>
        <v>0</v>
      </c>
      <c r="BI346" s="233">
        <f>IF(N346="nulová",J346,0)</f>
        <v>0</v>
      </c>
      <c r="BJ346" s="19" t="s">
        <v>85</v>
      </c>
      <c r="BK346" s="233">
        <f>ROUND(I346*H346,2)</f>
        <v>0</v>
      </c>
      <c r="BL346" s="19" t="s">
        <v>253</v>
      </c>
      <c r="BM346" s="232" t="s">
        <v>2934</v>
      </c>
    </row>
    <row r="347" s="2" customFormat="1">
      <c r="A347" s="40"/>
      <c r="B347" s="41"/>
      <c r="C347" s="42"/>
      <c r="D347" s="234" t="s">
        <v>255</v>
      </c>
      <c r="E347" s="42"/>
      <c r="F347" s="235" t="s">
        <v>2935</v>
      </c>
      <c r="G347" s="42"/>
      <c r="H347" s="42"/>
      <c r="I347" s="236"/>
      <c r="J347" s="42"/>
      <c r="K347" s="42"/>
      <c r="L347" s="46"/>
      <c r="M347" s="237"/>
      <c r="N347" s="238"/>
      <c r="O347" s="93"/>
      <c r="P347" s="93"/>
      <c r="Q347" s="93"/>
      <c r="R347" s="93"/>
      <c r="S347" s="93"/>
      <c r="T347" s="94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255</v>
      </c>
      <c r="AU347" s="19" t="s">
        <v>87</v>
      </c>
    </row>
    <row r="348" s="2" customFormat="1">
      <c r="A348" s="40"/>
      <c r="B348" s="41"/>
      <c r="C348" s="42"/>
      <c r="D348" s="296" t="s">
        <v>766</v>
      </c>
      <c r="E348" s="42"/>
      <c r="F348" s="297" t="s">
        <v>2936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766</v>
      </c>
      <c r="AU348" s="19" t="s">
        <v>87</v>
      </c>
    </row>
    <row r="349" s="14" customFormat="1">
      <c r="A349" s="14"/>
      <c r="B349" s="249"/>
      <c r="C349" s="250"/>
      <c r="D349" s="234" t="s">
        <v>257</v>
      </c>
      <c r="E349" s="251" t="s">
        <v>1</v>
      </c>
      <c r="F349" s="252" t="s">
        <v>2937</v>
      </c>
      <c r="G349" s="250"/>
      <c r="H349" s="253">
        <v>14.4</v>
      </c>
      <c r="I349" s="254"/>
      <c r="J349" s="250"/>
      <c r="K349" s="250"/>
      <c r="L349" s="255"/>
      <c r="M349" s="256"/>
      <c r="N349" s="257"/>
      <c r="O349" s="257"/>
      <c r="P349" s="257"/>
      <c r="Q349" s="257"/>
      <c r="R349" s="257"/>
      <c r="S349" s="257"/>
      <c r="T349" s="25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9" t="s">
        <v>257</v>
      </c>
      <c r="AU349" s="259" t="s">
        <v>87</v>
      </c>
      <c r="AV349" s="14" t="s">
        <v>87</v>
      </c>
      <c r="AW349" s="14" t="s">
        <v>34</v>
      </c>
      <c r="AX349" s="14" t="s">
        <v>85</v>
      </c>
      <c r="AY349" s="259" t="s">
        <v>245</v>
      </c>
    </row>
    <row r="350" s="2" customFormat="1" ht="16.5" customHeight="1">
      <c r="A350" s="40"/>
      <c r="B350" s="41"/>
      <c r="C350" s="221" t="s">
        <v>626</v>
      </c>
      <c r="D350" s="221" t="s">
        <v>248</v>
      </c>
      <c r="E350" s="222" t="s">
        <v>2938</v>
      </c>
      <c r="F350" s="223" t="s">
        <v>2939</v>
      </c>
      <c r="G350" s="224" t="s">
        <v>275</v>
      </c>
      <c r="H350" s="225">
        <v>20</v>
      </c>
      <c r="I350" s="226"/>
      <c r="J350" s="227">
        <f>ROUND(I350*H350,2)</f>
        <v>0</v>
      </c>
      <c r="K350" s="223" t="s">
        <v>764</v>
      </c>
      <c r="L350" s="46"/>
      <c r="M350" s="228" t="s">
        <v>1</v>
      </c>
      <c r="N350" s="229" t="s">
        <v>42</v>
      </c>
      <c r="O350" s="93"/>
      <c r="P350" s="230">
        <f>O350*H350</f>
        <v>0</v>
      </c>
      <c r="Q350" s="230">
        <v>0.00042000000000000002</v>
      </c>
      <c r="R350" s="230">
        <f>Q350*H350</f>
        <v>0.0084000000000000012</v>
      </c>
      <c r="S350" s="230">
        <v>0</v>
      </c>
      <c r="T350" s="231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32" t="s">
        <v>253</v>
      </c>
      <c r="AT350" s="232" t="s">
        <v>248</v>
      </c>
      <c r="AU350" s="232" t="s">
        <v>87</v>
      </c>
      <c r="AY350" s="19" t="s">
        <v>245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9" t="s">
        <v>85</v>
      </c>
      <c r="BK350" s="233">
        <f>ROUND(I350*H350,2)</f>
        <v>0</v>
      </c>
      <c r="BL350" s="19" t="s">
        <v>253</v>
      </c>
      <c r="BM350" s="232" t="s">
        <v>2940</v>
      </c>
    </row>
    <row r="351" s="2" customFormat="1">
      <c r="A351" s="40"/>
      <c r="B351" s="41"/>
      <c r="C351" s="42"/>
      <c r="D351" s="234" t="s">
        <v>255</v>
      </c>
      <c r="E351" s="42"/>
      <c r="F351" s="235" t="s">
        <v>2941</v>
      </c>
      <c r="G351" s="42"/>
      <c r="H351" s="42"/>
      <c r="I351" s="236"/>
      <c r="J351" s="42"/>
      <c r="K351" s="42"/>
      <c r="L351" s="46"/>
      <c r="M351" s="237"/>
      <c r="N351" s="238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255</v>
      </c>
      <c r="AU351" s="19" t="s">
        <v>87</v>
      </c>
    </row>
    <row r="352" s="2" customFormat="1">
      <c r="A352" s="40"/>
      <c r="B352" s="41"/>
      <c r="C352" s="42"/>
      <c r="D352" s="296" t="s">
        <v>766</v>
      </c>
      <c r="E352" s="42"/>
      <c r="F352" s="297" t="s">
        <v>2942</v>
      </c>
      <c r="G352" s="42"/>
      <c r="H352" s="42"/>
      <c r="I352" s="236"/>
      <c r="J352" s="42"/>
      <c r="K352" s="42"/>
      <c r="L352" s="46"/>
      <c r="M352" s="237"/>
      <c r="N352" s="238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766</v>
      </c>
      <c r="AU352" s="19" t="s">
        <v>87</v>
      </c>
    </row>
    <row r="353" s="14" customFormat="1">
      <c r="A353" s="14"/>
      <c r="B353" s="249"/>
      <c r="C353" s="250"/>
      <c r="D353" s="234" t="s">
        <v>257</v>
      </c>
      <c r="E353" s="251" t="s">
        <v>1</v>
      </c>
      <c r="F353" s="252" t="s">
        <v>2943</v>
      </c>
      <c r="G353" s="250"/>
      <c r="H353" s="253">
        <v>20</v>
      </c>
      <c r="I353" s="254"/>
      <c r="J353" s="250"/>
      <c r="K353" s="250"/>
      <c r="L353" s="255"/>
      <c r="M353" s="256"/>
      <c r="N353" s="257"/>
      <c r="O353" s="257"/>
      <c r="P353" s="257"/>
      <c r="Q353" s="257"/>
      <c r="R353" s="257"/>
      <c r="S353" s="257"/>
      <c r="T353" s="25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9" t="s">
        <v>257</v>
      </c>
      <c r="AU353" s="259" t="s">
        <v>87</v>
      </c>
      <c r="AV353" s="14" t="s">
        <v>87</v>
      </c>
      <c r="AW353" s="14" t="s">
        <v>34</v>
      </c>
      <c r="AX353" s="14" t="s">
        <v>85</v>
      </c>
      <c r="AY353" s="259" t="s">
        <v>245</v>
      </c>
    </row>
    <row r="354" s="2" customFormat="1" ht="16.5" customHeight="1">
      <c r="A354" s="40"/>
      <c r="B354" s="41"/>
      <c r="C354" s="221" t="s">
        <v>630</v>
      </c>
      <c r="D354" s="221" t="s">
        <v>248</v>
      </c>
      <c r="E354" s="222" t="s">
        <v>2944</v>
      </c>
      <c r="F354" s="223" t="s">
        <v>2945</v>
      </c>
      <c r="G354" s="224" t="s">
        <v>329</v>
      </c>
      <c r="H354" s="225">
        <v>2</v>
      </c>
      <c r="I354" s="226"/>
      <c r="J354" s="227">
        <f>ROUND(I354*H354,2)</f>
        <v>0</v>
      </c>
      <c r="K354" s="223" t="s">
        <v>764</v>
      </c>
      <c r="L354" s="46"/>
      <c r="M354" s="228" t="s">
        <v>1</v>
      </c>
      <c r="N354" s="229" t="s">
        <v>42</v>
      </c>
      <c r="O354" s="93"/>
      <c r="P354" s="230">
        <f>O354*H354</f>
        <v>0</v>
      </c>
      <c r="Q354" s="230">
        <v>0.0064900000000000001</v>
      </c>
      <c r="R354" s="230">
        <f>Q354*H354</f>
        <v>0.01298</v>
      </c>
      <c r="S354" s="230">
        <v>0</v>
      </c>
      <c r="T354" s="231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32" t="s">
        <v>253</v>
      </c>
      <c r="AT354" s="232" t="s">
        <v>248</v>
      </c>
      <c r="AU354" s="232" t="s">
        <v>87</v>
      </c>
      <c r="AY354" s="19" t="s">
        <v>245</v>
      </c>
      <c r="BE354" s="233">
        <f>IF(N354="základní",J354,0)</f>
        <v>0</v>
      </c>
      <c r="BF354" s="233">
        <f>IF(N354="snížená",J354,0)</f>
        <v>0</v>
      </c>
      <c r="BG354" s="233">
        <f>IF(N354="zákl. přenesená",J354,0)</f>
        <v>0</v>
      </c>
      <c r="BH354" s="233">
        <f>IF(N354="sníž. přenesená",J354,0)</f>
        <v>0</v>
      </c>
      <c r="BI354" s="233">
        <f>IF(N354="nulová",J354,0)</f>
        <v>0</v>
      </c>
      <c r="BJ354" s="19" t="s">
        <v>85</v>
      </c>
      <c r="BK354" s="233">
        <f>ROUND(I354*H354,2)</f>
        <v>0</v>
      </c>
      <c r="BL354" s="19" t="s">
        <v>253</v>
      </c>
      <c r="BM354" s="232" t="s">
        <v>2946</v>
      </c>
    </row>
    <row r="355" s="2" customFormat="1">
      <c r="A355" s="40"/>
      <c r="B355" s="41"/>
      <c r="C355" s="42"/>
      <c r="D355" s="234" t="s">
        <v>255</v>
      </c>
      <c r="E355" s="42"/>
      <c r="F355" s="235" t="s">
        <v>2947</v>
      </c>
      <c r="G355" s="42"/>
      <c r="H355" s="42"/>
      <c r="I355" s="236"/>
      <c r="J355" s="42"/>
      <c r="K355" s="42"/>
      <c r="L355" s="46"/>
      <c r="M355" s="237"/>
      <c r="N355" s="238"/>
      <c r="O355" s="93"/>
      <c r="P355" s="93"/>
      <c r="Q355" s="93"/>
      <c r="R355" s="93"/>
      <c r="S355" s="93"/>
      <c r="T355" s="94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255</v>
      </c>
      <c r="AU355" s="19" t="s">
        <v>87</v>
      </c>
    </row>
    <row r="356" s="2" customFormat="1">
      <c r="A356" s="40"/>
      <c r="B356" s="41"/>
      <c r="C356" s="42"/>
      <c r="D356" s="296" t="s">
        <v>766</v>
      </c>
      <c r="E356" s="42"/>
      <c r="F356" s="297" t="s">
        <v>2948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766</v>
      </c>
      <c r="AU356" s="19" t="s">
        <v>87</v>
      </c>
    </row>
    <row r="357" s="14" customFormat="1">
      <c r="A357" s="14"/>
      <c r="B357" s="249"/>
      <c r="C357" s="250"/>
      <c r="D357" s="234" t="s">
        <v>257</v>
      </c>
      <c r="E357" s="251" t="s">
        <v>1</v>
      </c>
      <c r="F357" s="252" t="s">
        <v>2949</v>
      </c>
      <c r="G357" s="250"/>
      <c r="H357" s="253">
        <v>2</v>
      </c>
      <c r="I357" s="254"/>
      <c r="J357" s="250"/>
      <c r="K357" s="250"/>
      <c r="L357" s="255"/>
      <c r="M357" s="256"/>
      <c r="N357" s="257"/>
      <c r="O357" s="257"/>
      <c r="P357" s="257"/>
      <c r="Q357" s="257"/>
      <c r="R357" s="257"/>
      <c r="S357" s="257"/>
      <c r="T357" s="258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9" t="s">
        <v>257</v>
      </c>
      <c r="AU357" s="259" t="s">
        <v>87</v>
      </c>
      <c r="AV357" s="14" t="s">
        <v>87</v>
      </c>
      <c r="AW357" s="14" t="s">
        <v>34</v>
      </c>
      <c r="AX357" s="14" t="s">
        <v>85</v>
      </c>
      <c r="AY357" s="259" t="s">
        <v>245</v>
      </c>
    </row>
    <row r="358" s="2" customFormat="1" ht="16.5" customHeight="1">
      <c r="A358" s="40"/>
      <c r="B358" s="41"/>
      <c r="C358" s="221" t="s">
        <v>634</v>
      </c>
      <c r="D358" s="221" t="s">
        <v>248</v>
      </c>
      <c r="E358" s="222" t="s">
        <v>2950</v>
      </c>
      <c r="F358" s="223" t="s">
        <v>2951</v>
      </c>
      <c r="G358" s="224" t="s">
        <v>251</v>
      </c>
      <c r="H358" s="225">
        <v>315</v>
      </c>
      <c r="I358" s="226"/>
      <c r="J358" s="227">
        <f>ROUND(I358*H358,2)</f>
        <v>0</v>
      </c>
      <c r="K358" s="223" t="s">
        <v>764</v>
      </c>
      <c r="L358" s="46"/>
      <c r="M358" s="228" t="s">
        <v>1</v>
      </c>
      <c r="N358" s="229" t="s">
        <v>42</v>
      </c>
      <c r="O358" s="93"/>
      <c r="P358" s="230">
        <f>O358*H358</f>
        <v>0</v>
      </c>
      <c r="Q358" s="230">
        <v>0</v>
      </c>
      <c r="R358" s="230">
        <f>Q358*H358</f>
        <v>0</v>
      </c>
      <c r="S358" s="230">
        <v>0</v>
      </c>
      <c r="T358" s="231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32" t="s">
        <v>253</v>
      </c>
      <c r="AT358" s="232" t="s">
        <v>248</v>
      </c>
      <c r="AU358" s="232" t="s">
        <v>87</v>
      </c>
      <c r="AY358" s="19" t="s">
        <v>245</v>
      </c>
      <c r="BE358" s="233">
        <f>IF(N358="základní",J358,0)</f>
        <v>0</v>
      </c>
      <c r="BF358" s="233">
        <f>IF(N358="snížená",J358,0)</f>
        <v>0</v>
      </c>
      <c r="BG358" s="233">
        <f>IF(N358="zákl. přenesená",J358,0)</f>
        <v>0</v>
      </c>
      <c r="BH358" s="233">
        <f>IF(N358="sníž. přenesená",J358,0)</f>
        <v>0</v>
      </c>
      <c r="BI358" s="233">
        <f>IF(N358="nulová",J358,0)</f>
        <v>0</v>
      </c>
      <c r="BJ358" s="19" t="s">
        <v>85</v>
      </c>
      <c r="BK358" s="233">
        <f>ROUND(I358*H358,2)</f>
        <v>0</v>
      </c>
      <c r="BL358" s="19" t="s">
        <v>253</v>
      </c>
      <c r="BM358" s="232" t="s">
        <v>2952</v>
      </c>
    </row>
    <row r="359" s="2" customFormat="1">
      <c r="A359" s="40"/>
      <c r="B359" s="41"/>
      <c r="C359" s="42"/>
      <c r="D359" s="234" t="s">
        <v>255</v>
      </c>
      <c r="E359" s="42"/>
      <c r="F359" s="235" t="s">
        <v>2953</v>
      </c>
      <c r="G359" s="42"/>
      <c r="H359" s="42"/>
      <c r="I359" s="236"/>
      <c r="J359" s="42"/>
      <c r="K359" s="42"/>
      <c r="L359" s="46"/>
      <c r="M359" s="237"/>
      <c r="N359" s="238"/>
      <c r="O359" s="93"/>
      <c r="P359" s="93"/>
      <c r="Q359" s="93"/>
      <c r="R359" s="93"/>
      <c r="S359" s="93"/>
      <c r="T359" s="94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255</v>
      </c>
      <c r="AU359" s="19" t="s">
        <v>87</v>
      </c>
    </row>
    <row r="360" s="2" customFormat="1">
      <c r="A360" s="40"/>
      <c r="B360" s="41"/>
      <c r="C360" s="42"/>
      <c r="D360" s="296" t="s">
        <v>766</v>
      </c>
      <c r="E360" s="42"/>
      <c r="F360" s="297" t="s">
        <v>2954</v>
      </c>
      <c r="G360" s="42"/>
      <c r="H360" s="42"/>
      <c r="I360" s="236"/>
      <c r="J360" s="42"/>
      <c r="K360" s="42"/>
      <c r="L360" s="46"/>
      <c r="M360" s="237"/>
      <c r="N360" s="238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766</v>
      </c>
      <c r="AU360" s="19" t="s">
        <v>87</v>
      </c>
    </row>
    <row r="361" s="14" customFormat="1">
      <c r="A361" s="14"/>
      <c r="B361" s="249"/>
      <c r="C361" s="250"/>
      <c r="D361" s="234" t="s">
        <v>257</v>
      </c>
      <c r="E361" s="251" t="s">
        <v>1</v>
      </c>
      <c r="F361" s="252" t="s">
        <v>2955</v>
      </c>
      <c r="G361" s="250"/>
      <c r="H361" s="253">
        <v>315</v>
      </c>
      <c r="I361" s="254"/>
      <c r="J361" s="250"/>
      <c r="K361" s="250"/>
      <c r="L361" s="255"/>
      <c r="M361" s="256"/>
      <c r="N361" s="257"/>
      <c r="O361" s="257"/>
      <c r="P361" s="257"/>
      <c r="Q361" s="257"/>
      <c r="R361" s="257"/>
      <c r="S361" s="257"/>
      <c r="T361" s="258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9" t="s">
        <v>257</v>
      </c>
      <c r="AU361" s="259" t="s">
        <v>87</v>
      </c>
      <c r="AV361" s="14" t="s">
        <v>87</v>
      </c>
      <c r="AW361" s="14" t="s">
        <v>34</v>
      </c>
      <c r="AX361" s="14" t="s">
        <v>85</v>
      </c>
      <c r="AY361" s="259" t="s">
        <v>245</v>
      </c>
    </row>
    <row r="362" s="2" customFormat="1" ht="24.15" customHeight="1">
      <c r="A362" s="40"/>
      <c r="B362" s="41"/>
      <c r="C362" s="221" t="s">
        <v>638</v>
      </c>
      <c r="D362" s="221" t="s">
        <v>248</v>
      </c>
      <c r="E362" s="222" t="s">
        <v>2956</v>
      </c>
      <c r="F362" s="223" t="s">
        <v>2957</v>
      </c>
      <c r="G362" s="224" t="s">
        <v>251</v>
      </c>
      <c r="H362" s="225">
        <v>9450</v>
      </c>
      <c r="I362" s="226"/>
      <c r="J362" s="227">
        <f>ROUND(I362*H362,2)</f>
        <v>0</v>
      </c>
      <c r="K362" s="223" t="s">
        <v>764</v>
      </c>
      <c r="L362" s="46"/>
      <c r="M362" s="228" t="s">
        <v>1</v>
      </c>
      <c r="N362" s="229" t="s">
        <v>42</v>
      </c>
      <c r="O362" s="93"/>
      <c r="P362" s="230">
        <f>O362*H362</f>
        <v>0</v>
      </c>
      <c r="Q362" s="230">
        <v>0</v>
      </c>
      <c r="R362" s="230">
        <f>Q362*H362</f>
        <v>0</v>
      </c>
      <c r="S362" s="230">
        <v>0</v>
      </c>
      <c r="T362" s="231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32" t="s">
        <v>253</v>
      </c>
      <c r="AT362" s="232" t="s">
        <v>248</v>
      </c>
      <c r="AU362" s="232" t="s">
        <v>87</v>
      </c>
      <c r="AY362" s="19" t="s">
        <v>245</v>
      </c>
      <c r="BE362" s="233">
        <f>IF(N362="základní",J362,0)</f>
        <v>0</v>
      </c>
      <c r="BF362" s="233">
        <f>IF(N362="snížená",J362,0)</f>
        <v>0</v>
      </c>
      <c r="BG362" s="233">
        <f>IF(N362="zákl. přenesená",J362,0)</f>
        <v>0</v>
      </c>
      <c r="BH362" s="233">
        <f>IF(N362="sníž. přenesená",J362,0)</f>
        <v>0</v>
      </c>
      <c r="BI362" s="233">
        <f>IF(N362="nulová",J362,0)</f>
        <v>0</v>
      </c>
      <c r="BJ362" s="19" t="s">
        <v>85</v>
      </c>
      <c r="BK362" s="233">
        <f>ROUND(I362*H362,2)</f>
        <v>0</v>
      </c>
      <c r="BL362" s="19" t="s">
        <v>253</v>
      </c>
      <c r="BM362" s="232" t="s">
        <v>2958</v>
      </c>
    </row>
    <row r="363" s="2" customFormat="1">
      <c r="A363" s="40"/>
      <c r="B363" s="41"/>
      <c r="C363" s="42"/>
      <c r="D363" s="234" t="s">
        <v>255</v>
      </c>
      <c r="E363" s="42"/>
      <c r="F363" s="235" t="s">
        <v>2959</v>
      </c>
      <c r="G363" s="42"/>
      <c r="H363" s="42"/>
      <c r="I363" s="236"/>
      <c r="J363" s="42"/>
      <c r="K363" s="42"/>
      <c r="L363" s="46"/>
      <c r="M363" s="237"/>
      <c r="N363" s="238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255</v>
      </c>
      <c r="AU363" s="19" t="s">
        <v>87</v>
      </c>
    </row>
    <row r="364" s="2" customFormat="1">
      <c r="A364" s="40"/>
      <c r="B364" s="41"/>
      <c r="C364" s="42"/>
      <c r="D364" s="296" t="s">
        <v>766</v>
      </c>
      <c r="E364" s="42"/>
      <c r="F364" s="297" t="s">
        <v>2960</v>
      </c>
      <c r="G364" s="42"/>
      <c r="H364" s="42"/>
      <c r="I364" s="236"/>
      <c r="J364" s="42"/>
      <c r="K364" s="42"/>
      <c r="L364" s="46"/>
      <c r="M364" s="237"/>
      <c r="N364" s="238"/>
      <c r="O364" s="93"/>
      <c r="P364" s="93"/>
      <c r="Q364" s="93"/>
      <c r="R364" s="93"/>
      <c r="S364" s="93"/>
      <c r="T364" s="94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766</v>
      </c>
      <c r="AU364" s="19" t="s">
        <v>87</v>
      </c>
    </row>
    <row r="365" s="14" customFormat="1">
      <c r="A365" s="14"/>
      <c r="B365" s="249"/>
      <c r="C365" s="250"/>
      <c r="D365" s="234" t="s">
        <v>257</v>
      </c>
      <c r="E365" s="251" t="s">
        <v>1</v>
      </c>
      <c r="F365" s="252" t="s">
        <v>2961</v>
      </c>
      <c r="G365" s="250"/>
      <c r="H365" s="253">
        <v>9450</v>
      </c>
      <c r="I365" s="254"/>
      <c r="J365" s="250"/>
      <c r="K365" s="250"/>
      <c r="L365" s="255"/>
      <c r="M365" s="256"/>
      <c r="N365" s="257"/>
      <c r="O365" s="257"/>
      <c r="P365" s="257"/>
      <c r="Q365" s="257"/>
      <c r="R365" s="257"/>
      <c r="S365" s="257"/>
      <c r="T365" s="258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9" t="s">
        <v>257</v>
      </c>
      <c r="AU365" s="259" t="s">
        <v>87</v>
      </c>
      <c r="AV365" s="14" t="s">
        <v>87</v>
      </c>
      <c r="AW365" s="14" t="s">
        <v>34</v>
      </c>
      <c r="AX365" s="14" t="s">
        <v>85</v>
      </c>
      <c r="AY365" s="259" t="s">
        <v>245</v>
      </c>
    </row>
    <row r="366" s="2" customFormat="1" ht="21.75" customHeight="1">
      <c r="A366" s="40"/>
      <c r="B366" s="41"/>
      <c r="C366" s="221" t="s">
        <v>642</v>
      </c>
      <c r="D366" s="221" t="s">
        <v>248</v>
      </c>
      <c r="E366" s="222" t="s">
        <v>2962</v>
      </c>
      <c r="F366" s="223" t="s">
        <v>2963</v>
      </c>
      <c r="G366" s="224" t="s">
        <v>251</v>
      </c>
      <c r="H366" s="225">
        <v>315</v>
      </c>
      <c r="I366" s="226"/>
      <c r="J366" s="227">
        <f>ROUND(I366*H366,2)</f>
        <v>0</v>
      </c>
      <c r="K366" s="223" t="s">
        <v>764</v>
      </c>
      <c r="L366" s="46"/>
      <c r="M366" s="228" t="s">
        <v>1</v>
      </c>
      <c r="N366" s="229" t="s">
        <v>42</v>
      </c>
      <c r="O366" s="93"/>
      <c r="P366" s="230">
        <f>O366*H366</f>
        <v>0</v>
      </c>
      <c r="Q366" s="230">
        <v>0</v>
      </c>
      <c r="R366" s="230">
        <f>Q366*H366</f>
        <v>0</v>
      </c>
      <c r="S366" s="230">
        <v>0</v>
      </c>
      <c r="T366" s="231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32" t="s">
        <v>253</v>
      </c>
      <c r="AT366" s="232" t="s">
        <v>248</v>
      </c>
      <c r="AU366" s="232" t="s">
        <v>87</v>
      </c>
      <c r="AY366" s="19" t="s">
        <v>245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9" t="s">
        <v>85</v>
      </c>
      <c r="BK366" s="233">
        <f>ROUND(I366*H366,2)</f>
        <v>0</v>
      </c>
      <c r="BL366" s="19" t="s">
        <v>253</v>
      </c>
      <c r="BM366" s="232" t="s">
        <v>2964</v>
      </c>
    </row>
    <row r="367" s="2" customFormat="1">
      <c r="A367" s="40"/>
      <c r="B367" s="41"/>
      <c r="C367" s="42"/>
      <c r="D367" s="234" t="s">
        <v>255</v>
      </c>
      <c r="E367" s="42"/>
      <c r="F367" s="235" t="s">
        <v>2965</v>
      </c>
      <c r="G367" s="42"/>
      <c r="H367" s="42"/>
      <c r="I367" s="236"/>
      <c r="J367" s="42"/>
      <c r="K367" s="42"/>
      <c r="L367" s="46"/>
      <c r="M367" s="237"/>
      <c r="N367" s="238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255</v>
      </c>
      <c r="AU367" s="19" t="s">
        <v>87</v>
      </c>
    </row>
    <row r="368" s="2" customFormat="1">
      <c r="A368" s="40"/>
      <c r="B368" s="41"/>
      <c r="C368" s="42"/>
      <c r="D368" s="296" t="s">
        <v>766</v>
      </c>
      <c r="E368" s="42"/>
      <c r="F368" s="297" t="s">
        <v>2966</v>
      </c>
      <c r="G368" s="42"/>
      <c r="H368" s="42"/>
      <c r="I368" s="236"/>
      <c r="J368" s="42"/>
      <c r="K368" s="42"/>
      <c r="L368" s="46"/>
      <c r="M368" s="237"/>
      <c r="N368" s="238"/>
      <c r="O368" s="93"/>
      <c r="P368" s="93"/>
      <c r="Q368" s="93"/>
      <c r="R368" s="93"/>
      <c r="S368" s="93"/>
      <c r="T368" s="94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9" t="s">
        <v>766</v>
      </c>
      <c r="AU368" s="19" t="s">
        <v>87</v>
      </c>
    </row>
    <row r="369" s="14" customFormat="1">
      <c r="A369" s="14"/>
      <c r="B369" s="249"/>
      <c r="C369" s="250"/>
      <c r="D369" s="234" t="s">
        <v>257</v>
      </c>
      <c r="E369" s="251" t="s">
        <v>1</v>
      </c>
      <c r="F369" s="252" t="s">
        <v>2967</v>
      </c>
      <c r="G369" s="250"/>
      <c r="H369" s="253">
        <v>315</v>
      </c>
      <c r="I369" s="254"/>
      <c r="J369" s="250"/>
      <c r="K369" s="250"/>
      <c r="L369" s="255"/>
      <c r="M369" s="256"/>
      <c r="N369" s="257"/>
      <c r="O369" s="257"/>
      <c r="P369" s="257"/>
      <c r="Q369" s="257"/>
      <c r="R369" s="257"/>
      <c r="S369" s="257"/>
      <c r="T369" s="25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9" t="s">
        <v>257</v>
      </c>
      <c r="AU369" s="259" t="s">
        <v>87</v>
      </c>
      <c r="AV369" s="14" t="s">
        <v>87</v>
      </c>
      <c r="AW369" s="14" t="s">
        <v>34</v>
      </c>
      <c r="AX369" s="14" t="s">
        <v>85</v>
      </c>
      <c r="AY369" s="259" t="s">
        <v>245</v>
      </c>
    </row>
    <row r="370" s="2" customFormat="1" ht="16.5" customHeight="1">
      <c r="A370" s="40"/>
      <c r="B370" s="41"/>
      <c r="C370" s="221" t="s">
        <v>646</v>
      </c>
      <c r="D370" s="221" t="s">
        <v>248</v>
      </c>
      <c r="E370" s="222" t="s">
        <v>2968</v>
      </c>
      <c r="F370" s="223" t="s">
        <v>2969</v>
      </c>
      <c r="G370" s="224" t="s">
        <v>329</v>
      </c>
      <c r="H370" s="225">
        <v>806</v>
      </c>
      <c r="I370" s="226"/>
      <c r="J370" s="227">
        <f>ROUND(I370*H370,2)</f>
        <v>0</v>
      </c>
      <c r="K370" s="223" t="s">
        <v>764</v>
      </c>
      <c r="L370" s="46"/>
      <c r="M370" s="228" t="s">
        <v>1</v>
      </c>
      <c r="N370" s="229" t="s">
        <v>42</v>
      </c>
      <c r="O370" s="93"/>
      <c r="P370" s="230">
        <f>O370*H370</f>
        <v>0</v>
      </c>
      <c r="Q370" s="230">
        <v>4.0000000000000003E-05</v>
      </c>
      <c r="R370" s="230">
        <f>Q370*H370</f>
        <v>0.032240000000000005</v>
      </c>
      <c r="S370" s="230">
        <v>0</v>
      </c>
      <c r="T370" s="23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32" t="s">
        <v>253</v>
      </c>
      <c r="AT370" s="232" t="s">
        <v>248</v>
      </c>
      <c r="AU370" s="232" t="s">
        <v>87</v>
      </c>
      <c r="AY370" s="19" t="s">
        <v>245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9" t="s">
        <v>85</v>
      </c>
      <c r="BK370" s="233">
        <f>ROUND(I370*H370,2)</f>
        <v>0</v>
      </c>
      <c r="BL370" s="19" t="s">
        <v>253</v>
      </c>
      <c r="BM370" s="232" t="s">
        <v>2970</v>
      </c>
    </row>
    <row r="371" s="2" customFormat="1">
      <c r="A371" s="40"/>
      <c r="B371" s="41"/>
      <c r="C371" s="42"/>
      <c r="D371" s="234" t="s">
        <v>255</v>
      </c>
      <c r="E371" s="42"/>
      <c r="F371" s="235" t="s">
        <v>2971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255</v>
      </c>
      <c r="AU371" s="19" t="s">
        <v>87</v>
      </c>
    </row>
    <row r="372" s="2" customFormat="1">
      <c r="A372" s="40"/>
      <c r="B372" s="41"/>
      <c r="C372" s="42"/>
      <c r="D372" s="296" t="s">
        <v>766</v>
      </c>
      <c r="E372" s="42"/>
      <c r="F372" s="297" t="s">
        <v>2972</v>
      </c>
      <c r="G372" s="42"/>
      <c r="H372" s="42"/>
      <c r="I372" s="236"/>
      <c r="J372" s="42"/>
      <c r="K372" s="42"/>
      <c r="L372" s="46"/>
      <c r="M372" s="237"/>
      <c r="N372" s="238"/>
      <c r="O372" s="93"/>
      <c r="P372" s="93"/>
      <c r="Q372" s="93"/>
      <c r="R372" s="93"/>
      <c r="S372" s="93"/>
      <c r="T372" s="94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766</v>
      </c>
      <c r="AU372" s="19" t="s">
        <v>87</v>
      </c>
    </row>
    <row r="373" s="14" customFormat="1">
      <c r="A373" s="14"/>
      <c r="B373" s="249"/>
      <c r="C373" s="250"/>
      <c r="D373" s="234" t="s">
        <v>257</v>
      </c>
      <c r="E373" s="251" t="s">
        <v>1</v>
      </c>
      <c r="F373" s="252" t="s">
        <v>2973</v>
      </c>
      <c r="G373" s="250"/>
      <c r="H373" s="253">
        <v>228</v>
      </c>
      <c r="I373" s="254"/>
      <c r="J373" s="250"/>
      <c r="K373" s="250"/>
      <c r="L373" s="255"/>
      <c r="M373" s="256"/>
      <c r="N373" s="257"/>
      <c r="O373" s="257"/>
      <c r="P373" s="257"/>
      <c r="Q373" s="257"/>
      <c r="R373" s="257"/>
      <c r="S373" s="257"/>
      <c r="T373" s="25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9" t="s">
        <v>257</v>
      </c>
      <c r="AU373" s="259" t="s">
        <v>87</v>
      </c>
      <c r="AV373" s="14" t="s">
        <v>87</v>
      </c>
      <c r="AW373" s="14" t="s">
        <v>34</v>
      </c>
      <c r="AX373" s="14" t="s">
        <v>77</v>
      </c>
      <c r="AY373" s="259" t="s">
        <v>245</v>
      </c>
    </row>
    <row r="374" s="14" customFormat="1">
      <c r="A374" s="14"/>
      <c r="B374" s="249"/>
      <c r="C374" s="250"/>
      <c r="D374" s="234" t="s">
        <v>257</v>
      </c>
      <c r="E374" s="251" t="s">
        <v>1</v>
      </c>
      <c r="F374" s="252" t="s">
        <v>2974</v>
      </c>
      <c r="G374" s="250"/>
      <c r="H374" s="253">
        <v>56</v>
      </c>
      <c r="I374" s="254"/>
      <c r="J374" s="250"/>
      <c r="K374" s="250"/>
      <c r="L374" s="255"/>
      <c r="M374" s="256"/>
      <c r="N374" s="257"/>
      <c r="O374" s="257"/>
      <c r="P374" s="257"/>
      <c r="Q374" s="257"/>
      <c r="R374" s="257"/>
      <c r="S374" s="257"/>
      <c r="T374" s="25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9" t="s">
        <v>257</v>
      </c>
      <c r="AU374" s="259" t="s">
        <v>87</v>
      </c>
      <c r="AV374" s="14" t="s">
        <v>87</v>
      </c>
      <c r="AW374" s="14" t="s">
        <v>34</v>
      </c>
      <c r="AX374" s="14" t="s">
        <v>77</v>
      </c>
      <c r="AY374" s="259" t="s">
        <v>245</v>
      </c>
    </row>
    <row r="375" s="14" customFormat="1">
      <c r="A375" s="14"/>
      <c r="B375" s="249"/>
      <c r="C375" s="250"/>
      <c r="D375" s="234" t="s">
        <v>257</v>
      </c>
      <c r="E375" s="251" t="s">
        <v>1</v>
      </c>
      <c r="F375" s="252" t="s">
        <v>2975</v>
      </c>
      <c r="G375" s="250"/>
      <c r="H375" s="253">
        <v>522</v>
      </c>
      <c r="I375" s="254"/>
      <c r="J375" s="250"/>
      <c r="K375" s="250"/>
      <c r="L375" s="255"/>
      <c r="M375" s="256"/>
      <c r="N375" s="257"/>
      <c r="O375" s="257"/>
      <c r="P375" s="257"/>
      <c r="Q375" s="257"/>
      <c r="R375" s="257"/>
      <c r="S375" s="257"/>
      <c r="T375" s="258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9" t="s">
        <v>257</v>
      </c>
      <c r="AU375" s="259" t="s">
        <v>87</v>
      </c>
      <c r="AV375" s="14" t="s">
        <v>87</v>
      </c>
      <c r="AW375" s="14" t="s">
        <v>34</v>
      </c>
      <c r="AX375" s="14" t="s">
        <v>77</v>
      </c>
      <c r="AY375" s="259" t="s">
        <v>245</v>
      </c>
    </row>
    <row r="376" s="15" customFormat="1">
      <c r="A376" s="15"/>
      <c r="B376" s="260"/>
      <c r="C376" s="261"/>
      <c r="D376" s="234" t="s">
        <v>257</v>
      </c>
      <c r="E376" s="262" t="s">
        <v>1</v>
      </c>
      <c r="F376" s="263" t="s">
        <v>266</v>
      </c>
      <c r="G376" s="261"/>
      <c r="H376" s="264">
        <v>806</v>
      </c>
      <c r="I376" s="265"/>
      <c r="J376" s="261"/>
      <c r="K376" s="261"/>
      <c r="L376" s="266"/>
      <c r="M376" s="267"/>
      <c r="N376" s="268"/>
      <c r="O376" s="268"/>
      <c r="P376" s="268"/>
      <c r="Q376" s="268"/>
      <c r="R376" s="268"/>
      <c r="S376" s="268"/>
      <c r="T376" s="269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0" t="s">
        <v>257</v>
      </c>
      <c r="AU376" s="270" t="s">
        <v>87</v>
      </c>
      <c r="AV376" s="15" t="s">
        <v>253</v>
      </c>
      <c r="AW376" s="15" t="s">
        <v>34</v>
      </c>
      <c r="AX376" s="15" t="s">
        <v>85</v>
      </c>
      <c r="AY376" s="270" t="s">
        <v>245</v>
      </c>
    </row>
    <row r="377" s="2" customFormat="1" ht="16.5" customHeight="1">
      <c r="A377" s="40"/>
      <c r="B377" s="41"/>
      <c r="C377" s="221" t="s">
        <v>650</v>
      </c>
      <c r="D377" s="221" t="s">
        <v>248</v>
      </c>
      <c r="E377" s="222" t="s">
        <v>2976</v>
      </c>
      <c r="F377" s="223" t="s">
        <v>2977</v>
      </c>
      <c r="G377" s="224" t="s">
        <v>329</v>
      </c>
      <c r="H377" s="225">
        <v>84</v>
      </c>
      <c r="I377" s="226"/>
      <c r="J377" s="227">
        <f>ROUND(I377*H377,2)</f>
        <v>0</v>
      </c>
      <c r="K377" s="223" t="s">
        <v>764</v>
      </c>
      <c r="L377" s="46"/>
      <c r="M377" s="228" t="s">
        <v>1</v>
      </c>
      <c r="N377" s="229" t="s">
        <v>42</v>
      </c>
      <c r="O377" s="93"/>
      <c r="P377" s="230">
        <f>O377*H377</f>
        <v>0</v>
      </c>
      <c r="Q377" s="230">
        <v>0.00016000000000000001</v>
      </c>
      <c r="R377" s="230">
        <f>Q377*H377</f>
        <v>0.013440000000000001</v>
      </c>
      <c r="S377" s="230">
        <v>0</v>
      </c>
      <c r="T377" s="231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32" t="s">
        <v>253</v>
      </c>
      <c r="AT377" s="232" t="s">
        <v>248</v>
      </c>
      <c r="AU377" s="232" t="s">
        <v>87</v>
      </c>
      <c r="AY377" s="19" t="s">
        <v>245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9" t="s">
        <v>85</v>
      </c>
      <c r="BK377" s="233">
        <f>ROUND(I377*H377,2)</f>
        <v>0</v>
      </c>
      <c r="BL377" s="19" t="s">
        <v>253</v>
      </c>
      <c r="BM377" s="232" t="s">
        <v>2978</v>
      </c>
    </row>
    <row r="378" s="2" customFormat="1">
      <c r="A378" s="40"/>
      <c r="B378" s="41"/>
      <c r="C378" s="42"/>
      <c r="D378" s="234" t="s">
        <v>255</v>
      </c>
      <c r="E378" s="42"/>
      <c r="F378" s="235" t="s">
        <v>2979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255</v>
      </c>
      <c r="AU378" s="19" t="s">
        <v>87</v>
      </c>
    </row>
    <row r="379" s="2" customFormat="1">
      <c r="A379" s="40"/>
      <c r="B379" s="41"/>
      <c r="C379" s="42"/>
      <c r="D379" s="296" t="s">
        <v>766</v>
      </c>
      <c r="E379" s="42"/>
      <c r="F379" s="297" t="s">
        <v>2980</v>
      </c>
      <c r="G379" s="42"/>
      <c r="H379" s="42"/>
      <c r="I379" s="236"/>
      <c r="J379" s="42"/>
      <c r="K379" s="42"/>
      <c r="L379" s="46"/>
      <c r="M379" s="237"/>
      <c r="N379" s="238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766</v>
      </c>
      <c r="AU379" s="19" t="s">
        <v>87</v>
      </c>
    </row>
    <row r="380" s="14" customFormat="1">
      <c r="A380" s="14"/>
      <c r="B380" s="249"/>
      <c r="C380" s="250"/>
      <c r="D380" s="234" t="s">
        <v>257</v>
      </c>
      <c r="E380" s="251" t="s">
        <v>1</v>
      </c>
      <c r="F380" s="252" t="s">
        <v>2981</v>
      </c>
      <c r="G380" s="250"/>
      <c r="H380" s="253">
        <v>84</v>
      </c>
      <c r="I380" s="254"/>
      <c r="J380" s="250"/>
      <c r="K380" s="250"/>
      <c r="L380" s="255"/>
      <c r="M380" s="256"/>
      <c r="N380" s="257"/>
      <c r="O380" s="257"/>
      <c r="P380" s="257"/>
      <c r="Q380" s="257"/>
      <c r="R380" s="257"/>
      <c r="S380" s="257"/>
      <c r="T380" s="25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9" t="s">
        <v>257</v>
      </c>
      <c r="AU380" s="259" t="s">
        <v>87</v>
      </c>
      <c r="AV380" s="14" t="s">
        <v>87</v>
      </c>
      <c r="AW380" s="14" t="s">
        <v>34</v>
      </c>
      <c r="AX380" s="14" t="s">
        <v>85</v>
      </c>
      <c r="AY380" s="259" t="s">
        <v>245</v>
      </c>
    </row>
    <row r="381" s="2" customFormat="1" ht="16.5" customHeight="1">
      <c r="A381" s="40"/>
      <c r="B381" s="41"/>
      <c r="C381" s="221" t="s">
        <v>654</v>
      </c>
      <c r="D381" s="221" t="s">
        <v>248</v>
      </c>
      <c r="E381" s="222" t="s">
        <v>2982</v>
      </c>
      <c r="F381" s="223" t="s">
        <v>2983</v>
      </c>
      <c r="G381" s="224" t="s">
        <v>251</v>
      </c>
      <c r="H381" s="225">
        <v>2.52</v>
      </c>
      <c r="I381" s="226"/>
      <c r="J381" s="227">
        <f>ROUND(I381*H381,2)</f>
        <v>0</v>
      </c>
      <c r="K381" s="223" t="s">
        <v>764</v>
      </c>
      <c r="L381" s="46"/>
      <c r="M381" s="228" t="s">
        <v>1</v>
      </c>
      <c r="N381" s="229" t="s">
        <v>42</v>
      </c>
      <c r="O381" s="93"/>
      <c r="P381" s="230">
        <f>O381*H381</f>
        <v>0</v>
      </c>
      <c r="Q381" s="230">
        <v>0.12171</v>
      </c>
      <c r="R381" s="230">
        <f>Q381*H381</f>
        <v>0.30670920000000002</v>
      </c>
      <c r="S381" s="230">
        <v>2.3999999999999999</v>
      </c>
      <c r="T381" s="231">
        <f>S381*H381</f>
        <v>6.048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32" t="s">
        <v>253</v>
      </c>
      <c r="AT381" s="232" t="s">
        <v>248</v>
      </c>
      <c r="AU381" s="232" t="s">
        <v>87</v>
      </c>
      <c r="AY381" s="19" t="s">
        <v>245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9" t="s">
        <v>85</v>
      </c>
      <c r="BK381" s="233">
        <f>ROUND(I381*H381,2)</f>
        <v>0</v>
      </c>
      <c r="BL381" s="19" t="s">
        <v>253</v>
      </c>
      <c r="BM381" s="232" t="s">
        <v>2984</v>
      </c>
    </row>
    <row r="382" s="2" customFormat="1">
      <c r="A382" s="40"/>
      <c r="B382" s="41"/>
      <c r="C382" s="42"/>
      <c r="D382" s="234" t="s">
        <v>255</v>
      </c>
      <c r="E382" s="42"/>
      <c r="F382" s="235" t="s">
        <v>2985</v>
      </c>
      <c r="G382" s="42"/>
      <c r="H382" s="42"/>
      <c r="I382" s="236"/>
      <c r="J382" s="42"/>
      <c r="K382" s="42"/>
      <c r="L382" s="46"/>
      <c r="M382" s="237"/>
      <c r="N382" s="238"/>
      <c r="O382" s="93"/>
      <c r="P382" s="93"/>
      <c r="Q382" s="93"/>
      <c r="R382" s="93"/>
      <c r="S382" s="93"/>
      <c r="T382" s="94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255</v>
      </c>
      <c r="AU382" s="19" t="s">
        <v>87</v>
      </c>
    </row>
    <row r="383" s="2" customFormat="1">
      <c r="A383" s="40"/>
      <c r="B383" s="41"/>
      <c r="C383" s="42"/>
      <c r="D383" s="296" t="s">
        <v>766</v>
      </c>
      <c r="E383" s="42"/>
      <c r="F383" s="297" t="s">
        <v>2986</v>
      </c>
      <c r="G383" s="42"/>
      <c r="H383" s="42"/>
      <c r="I383" s="236"/>
      <c r="J383" s="42"/>
      <c r="K383" s="42"/>
      <c r="L383" s="46"/>
      <c r="M383" s="237"/>
      <c r="N383" s="238"/>
      <c r="O383" s="93"/>
      <c r="P383" s="93"/>
      <c r="Q383" s="93"/>
      <c r="R383" s="93"/>
      <c r="S383" s="93"/>
      <c r="T383" s="94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766</v>
      </c>
      <c r="AU383" s="19" t="s">
        <v>87</v>
      </c>
    </row>
    <row r="384" s="14" customFormat="1">
      <c r="A384" s="14"/>
      <c r="B384" s="249"/>
      <c r="C384" s="250"/>
      <c r="D384" s="234" t="s">
        <v>257</v>
      </c>
      <c r="E384" s="251" t="s">
        <v>1</v>
      </c>
      <c r="F384" s="252" t="s">
        <v>2987</v>
      </c>
      <c r="G384" s="250"/>
      <c r="H384" s="253">
        <v>2.52</v>
      </c>
      <c r="I384" s="254"/>
      <c r="J384" s="250"/>
      <c r="K384" s="250"/>
      <c r="L384" s="255"/>
      <c r="M384" s="256"/>
      <c r="N384" s="257"/>
      <c r="O384" s="257"/>
      <c r="P384" s="257"/>
      <c r="Q384" s="257"/>
      <c r="R384" s="257"/>
      <c r="S384" s="257"/>
      <c r="T384" s="25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9" t="s">
        <v>257</v>
      </c>
      <c r="AU384" s="259" t="s">
        <v>87</v>
      </c>
      <c r="AV384" s="14" t="s">
        <v>87</v>
      </c>
      <c r="AW384" s="14" t="s">
        <v>34</v>
      </c>
      <c r="AX384" s="14" t="s">
        <v>77</v>
      </c>
      <c r="AY384" s="259" t="s">
        <v>245</v>
      </c>
    </row>
    <row r="385" s="15" customFormat="1">
      <c r="A385" s="15"/>
      <c r="B385" s="260"/>
      <c r="C385" s="261"/>
      <c r="D385" s="234" t="s">
        <v>257</v>
      </c>
      <c r="E385" s="262" t="s">
        <v>1</v>
      </c>
      <c r="F385" s="263" t="s">
        <v>266</v>
      </c>
      <c r="G385" s="261"/>
      <c r="H385" s="264">
        <v>2.52</v>
      </c>
      <c r="I385" s="265"/>
      <c r="J385" s="261"/>
      <c r="K385" s="261"/>
      <c r="L385" s="266"/>
      <c r="M385" s="267"/>
      <c r="N385" s="268"/>
      <c r="O385" s="268"/>
      <c r="P385" s="268"/>
      <c r="Q385" s="268"/>
      <c r="R385" s="268"/>
      <c r="S385" s="268"/>
      <c r="T385" s="269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70" t="s">
        <v>257</v>
      </c>
      <c r="AU385" s="270" t="s">
        <v>87</v>
      </c>
      <c r="AV385" s="15" t="s">
        <v>253</v>
      </c>
      <c r="AW385" s="15" t="s">
        <v>34</v>
      </c>
      <c r="AX385" s="15" t="s">
        <v>85</v>
      </c>
      <c r="AY385" s="270" t="s">
        <v>245</v>
      </c>
    </row>
    <row r="386" s="2" customFormat="1" ht="16.5" customHeight="1">
      <c r="A386" s="40"/>
      <c r="B386" s="41"/>
      <c r="C386" s="221" t="s">
        <v>658</v>
      </c>
      <c r="D386" s="221" t="s">
        <v>248</v>
      </c>
      <c r="E386" s="222" t="s">
        <v>2988</v>
      </c>
      <c r="F386" s="223" t="s">
        <v>2989</v>
      </c>
      <c r="G386" s="224" t="s">
        <v>275</v>
      </c>
      <c r="H386" s="225">
        <v>451.35000000000002</v>
      </c>
      <c r="I386" s="226"/>
      <c r="J386" s="227">
        <f>ROUND(I386*H386,2)</f>
        <v>0</v>
      </c>
      <c r="K386" s="223" t="s">
        <v>764</v>
      </c>
      <c r="L386" s="46"/>
      <c r="M386" s="228" t="s">
        <v>1</v>
      </c>
      <c r="N386" s="229" t="s">
        <v>42</v>
      </c>
      <c r="O386" s="93"/>
      <c r="P386" s="230">
        <f>O386*H386</f>
        <v>0</v>
      </c>
      <c r="Q386" s="230">
        <v>0</v>
      </c>
      <c r="R386" s="230">
        <f>Q386*H386</f>
        <v>0</v>
      </c>
      <c r="S386" s="230">
        <v>0.070000000000000007</v>
      </c>
      <c r="T386" s="231">
        <f>S386*H386</f>
        <v>31.594500000000004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32" t="s">
        <v>253</v>
      </c>
      <c r="AT386" s="232" t="s">
        <v>248</v>
      </c>
      <c r="AU386" s="232" t="s">
        <v>87</v>
      </c>
      <c r="AY386" s="19" t="s">
        <v>245</v>
      </c>
      <c r="BE386" s="233">
        <f>IF(N386="základní",J386,0)</f>
        <v>0</v>
      </c>
      <c r="BF386" s="233">
        <f>IF(N386="snížená",J386,0)</f>
        <v>0</v>
      </c>
      <c r="BG386" s="233">
        <f>IF(N386="zákl. přenesená",J386,0)</f>
        <v>0</v>
      </c>
      <c r="BH386" s="233">
        <f>IF(N386="sníž. přenesená",J386,0)</f>
        <v>0</v>
      </c>
      <c r="BI386" s="233">
        <f>IF(N386="nulová",J386,0)</f>
        <v>0</v>
      </c>
      <c r="BJ386" s="19" t="s">
        <v>85</v>
      </c>
      <c r="BK386" s="233">
        <f>ROUND(I386*H386,2)</f>
        <v>0</v>
      </c>
      <c r="BL386" s="19" t="s">
        <v>253</v>
      </c>
      <c r="BM386" s="232" t="s">
        <v>2990</v>
      </c>
    </row>
    <row r="387" s="2" customFormat="1">
      <c r="A387" s="40"/>
      <c r="B387" s="41"/>
      <c r="C387" s="42"/>
      <c r="D387" s="234" t="s">
        <v>255</v>
      </c>
      <c r="E387" s="42"/>
      <c r="F387" s="235" t="s">
        <v>2991</v>
      </c>
      <c r="G387" s="42"/>
      <c r="H387" s="42"/>
      <c r="I387" s="236"/>
      <c r="J387" s="42"/>
      <c r="K387" s="42"/>
      <c r="L387" s="46"/>
      <c r="M387" s="237"/>
      <c r="N387" s="238"/>
      <c r="O387" s="93"/>
      <c r="P387" s="93"/>
      <c r="Q387" s="93"/>
      <c r="R387" s="93"/>
      <c r="S387" s="93"/>
      <c r="T387" s="94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255</v>
      </c>
      <c r="AU387" s="19" t="s">
        <v>87</v>
      </c>
    </row>
    <row r="388" s="2" customFormat="1">
      <c r="A388" s="40"/>
      <c r="B388" s="41"/>
      <c r="C388" s="42"/>
      <c r="D388" s="296" t="s">
        <v>766</v>
      </c>
      <c r="E388" s="42"/>
      <c r="F388" s="297" t="s">
        <v>2992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766</v>
      </c>
      <c r="AU388" s="19" t="s">
        <v>87</v>
      </c>
    </row>
    <row r="389" s="14" customFormat="1">
      <c r="A389" s="14"/>
      <c r="B389" s="249"/>
      <c r="C389" s="250"/>
      <c r="D389" s="234" t="s">
        <v>257</v>
      </c>
      <c r="E389" s="251" t="s">
        <v>1</v>
      </c>
      <c r="F389" s="252" t="s">
        <v>2993</v>
      </c>
      <c r="G389" s="250"/>
      <c r="H389" s="253">
        <v>451.35000000000002</v>
      </c>
      <c r="I389" s="254"/>
      <c r="J389" s="250"/>
      <c r="K389" s="250"/>
      <c r="L389" s="255"/>
      <c r="M389" s="256"/>
      <c r="N389" s="257"/>
      <c r="O389" s="257"/>
      <c r="P389" s="257"/>
      <c r="Q389" s="257"/>
      <c r="R389" s="257"/>
      <c r="S389" s="257"/>
      <c r="T389" s="258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59" t="s">
        <v>257</v>
      </c>
      <c r="AU389" s="259" t="s">
        <v>87</v>
      </c>
      <c r="AV389" s="14" t="s">
        <v>87</v>
      </c>
      <c r="AW389" s="14" t="s">
        <v>34</v>
      </c>
      <c r="AX389" s="14" t="s">
        <v>85</v>
      </c>
      <c r="AY389" s="259" t="s">
        <v>245</v>
      </c>
    </row>
    <row r="390" s="2" customFormat="1" ht="16.5" customHeight="1">
      <c r="A390" s="40"/>
      <c r="B390" s="41"/>
      <c r="C390" s="221" t="s">
        <v>666</v>
      </c>
      <c r="D390" s="221" t="s">
        <v>248</v>
      </c>
      <c r="E390" s="222" t="s">
        <v>2994</v>
      </c>
      <c r="F390" s="223" t="s">
        <v>2995</v>
      </c>
      <c r="G390" s="224" t="s">
        <v>275</v>
      </c>
      <c r="H390" s="225">
        <v>312.42000000000002</v>
      </c>
      <c r="I390" s="226"/>
      <c r="J390" s="227">
        <f>ROUND(I390*H390,2)</f>
        <v>0</v>
      </c>
      <c r="K390" s="223" t="s">
        <v>764</v>
      </c>
      <c r="L390" s="46"/>
      <c r="M390" s="228" t="s">
        <v>1</v>
      </c>
      <c r="N390" s="229" t="s">
        <v>42</v>
      </c>
      <c r="O390" s="93"/>
      <c r="P390" s="230">
        <f>O390*H390</f>
        <v>0</v>
      </c>
      <c r="Q390" s="230">
        <v>0</v>
      </c>
      <c r="R390" s="230">
        <f>Q390*H390</f>
        <v>0</v>
      </c>
      <c r="S390" s="230">
        <v>0</v>
      </c>
      <c r="T390" s="231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32" t="s">
        <v>253</v>
      </c>
      <c r="AT390" s="232" t="s">
        <v>248</v>
      </c>
      <c r="AU390" s="232" t="s">
        <v>87</v>
      </c>
      <c r="AY390" s="19" t="s">
        <v>245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9" t="s">
        <v>85</v>
      </c>
      <c r="BK390" s="233">
        <f>ROUND(I390*H390,2)</f>
        <v>0</v>
      </c>
      <c r="BL390" s="19" t="s">
        <v>253</v>
      </c>
      <c r="BM390" s="232" t="s">
        <v>2996</v>
      </c>
    </row>
    <row r="391" s="2" customFormat="1">
      <c r="A391" s="40"/>
      <c r="B391" s="41"/>
      <c r="C391" s="42"/>
      <c r="D391" s="234" t="s">
        <v>255</v>
      </c>
      <c r="E391" s="42"/>
      <c r="F391" s="235" t="s">
        <v>2995</v>
      </c>
      <c r="G391" s="42"/>
      <c r="H391" s="42"/>
      <c r="I391" s="236"/>
      <c r="J391" s="42"/>
      <c r="K391" s="42"/>
      <c r="L391" s="46"/>
      <c r="M391" s="237"/>
      <c r="N391" s="238"/>
      <c r="O391" s="93"/>
      <c r="P391" s="93"/>
      <c r="Q391" s="93"/>
      <c r="R391" s="93"/>
      <c r="S391" s="93"/>
      <c r="T391" s="94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255</v>
      </c>
      <c r="AU391" s="19" t="s">
        <v>87</v>
      </c>
    </row>
    <row r="392" s="2" customFormat="1">
      <c r="A392" s="40"/>
      <c r="B392" s="41"/>
      <c r="C392" s="42"/>
      <c r="D392" s="296" t="s">
        <v>766</v>
      </c>
      <c r="E392" s="42"/>
      <c r="F392" s="297" t="s">
        <v>2997</v>
      </c>
      <c r="G392" s="42"/>
      <c r="H392" s="42"/>
      <c r="I392" s="236"/>
      <c r="J392" s="42"/>
      <c r="K392" s="42"/>
      <c r="L392" s="46"/>
      <c r="M392" s="237"/>
      <c r="N392" s="238"/>
      <c r="O392" s="93"/>
      <c r="P392" s="93"/>
      <c r="Q392" s="93"/>
      <c r="R392" s="93"/>
      <c r="S392" s="93"/>
      <c r="T392" s="94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T392" s="19" t="s">
        <v>766</v>
      </c>
      <c r="AU392" s="19" t="s">
        <v>87</v>
      </c>
    </row>
    <row r="393" s="14" customFormat="1">
      <c r="A393" s="14"/>
      <c r="B393" s="249"/>
      <c r="C393" s="250"/>
      <c r="D393" s="234" t="s">
        <v>257</v>
      </c>
      <c r="E393" s="251" t="s">
        <v>1</v>
      </c>
      <c r="F393" s="252" t="s">
        <v>2998</v>
      </c>
      <c r="G393" s="250"/>
      <c r="H393" s="253">
        <v>312.42000000000002</v>
      </c>
      <c r="I393" s="254"/>
      <c r="J393" s="250"/>
      <c r="K393" s="250"/>
      <c r="L393" s="255"/>
      <c r="M393" s="256"/>
      <c r="N393" s="257"/>
      <c r="O393" s="257"/>
      <c r="P393" s="257"/>
      <c r="Q393" s="257"/>
      <c r="R393" s="257"/>
      <c r="S393" s="257"/>
      <c r="T393" s="25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9" t="s">
        <v>257</v>
      </c>
      <c r="AU393" s="259" t="s">
        <v>87</v>
      </c>
      <c r="AV393" s="14" t="s">
        <v>87</v>
      </c>
      <c r="AW393" s="14" t="s">
        <v>34</v>
      </c>
      <c r="AX393" s="14" t="s">
        <v>85</v>
      </c>
      <c r="AY393" s="259" t="s">
        <v>245</v>
      </c>
    </row>
    <row r="394" s="2" customFormat="1" ht="16.5" customHeight="1">
      <c r="A394" s="40"/>
      <c r="B394" s="41"/>
      <c r="C394" s="221" t="s">
        <v>675</v>
      </c>
      <c r="D394" s="221" t="s">
        <v>248</v>
      </c>
      <c r="E394" s="222" t="s">
        <v>2999</v>
      </c>
      <c r="F394" s="223" t="s">
        <v>3000</v>
      </c>
      <c r="G394" s="224" t="s">
        <v>275</v>
      </c>
      <c r="H394" s="225">
        <v>156.22</v>
      </c>
      <c r="I394" s="226"/>
      <c r="J394" s="227">
        <f>ROUND(I394*H394,2)</f>
        <v>0</v>
      </c>
      <c r="K394" s="223" t="s">
        <v>764</v>
      </c>
      <c r="L394" s="46"/>
      <c r="M394" s="228" t="s">
        <v>1</v>
      </c>
      <c r="N394" s="229" t="s">
        <v>42</v>
      </c>
      <c r="O394" s="93"/>
      <c r="P394" s="230">
        <f>O394*H394</f>
        <v>0</v>
      </c>
      <c r="Q394" s="230">
        <v>0</v>
      </c>
      <c r="R394" s="230">
        <f>Q394*H394</f>
        <v>0</v>
      </c>
      <c r="S394" s="230">
        <v>0.077899999999999997</v>
      </c>
      <c r="T394" s="231">
        <f>S394*H394</f>
        <v>12.169537999999999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32" t="s">
        <v>253</v>
      </c>
      <c r="AT394" s="232" t="s">
        <v>248</v>
      </c>
      <c r="AU394" s="232" t="s">
        <v>87</v>
      </c>
      <c r="AY394" s="19" t="s">
        <v>245</v>
      </c>
      <c r="BE394" s="233">
        <f>IF(N394="základní",J394,0)</f>
        <v>0</v>
      </c>
      <c r="BF394" s="233">
        <f>IF(N394="snížená",J394,0)</f>
        <v>0</v>
      </c>
      <c r="BG394" s="233">
        <f>IF(N394="zákl. přenesená",J394,0)</f>
        <v>0</v>
      </c>
      <c r="BH394" s="233">
        <f>IF(N394="sníž. přenesená",J394,0)</f>
        <v>0</v>
      </c>
      <c r="BI394" s="233">
        <f>IF(N394="nulová",J394,0)</f>
        <v>0</v>
      </c>
      <c r="BJ394" s="19" t="s">
        <v>85</v>
      </c>
      <c r="BK394" s="233">
        <f>ROUND(I394*H394,2)</f>
        <v>0</v>
      </c>
      <c r="BL394" s="19" t="s">
        <v>253</v>
      </c>
      <c r="BM394" s="232" t="s">
        <v>3001</v>
      </c>
    </row>
    <row r="395" s="2" customFormat="1">
      <c r="A395" s="40"/>
      <c r="B395" s="41"/>
      <c r="C395" s="42"/>
      <c r="D395" s="234" t="s">
        <v>255</v>
      </c>
      <c r="E395" s="42"/>
      <c r="F395" s="235" t="s">
        <v>3002</v>
      </c>
      <c r="G395" s="42"/>
      <c r="H395" s="42"/>
      <c r="I395" s="236"/>
      <c r="J395" s="42"/>
      <c r="K395" s="42"/>
      <c r="L395" s="46"/>
      <c r="M395" s="237"/>
      <c r="N395" s="238"/>
      <c r="O395" s="93"/>
      <c r="P395" s="93"/>
      <c r="Q395" s="93"/>
      <c r="R395" s="93"/>
      <c r="S395" s="93"/>
      <c r="T395" s="94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255</v>
      </c>
      <c r="AU395" s="19" t="s">
        <v>87</v>
      </c>
    </row>
    <row r="396" s="2" customFormat="1">
      <c r="A396" s="40"/>
      <c r="B396" s="41"/>
      <c r="C396" s="42"/>
      <c r="D396" s="296" t="s">
        <v>766</v>
      </c>
      <c r="E396" s="42"/>
      <c r="F396" s="297" t="s">
        <v>3003</v>
      </c>
      <c r="G396" s="42"/>
      <c r="H396" s="42"/>
      <c r="I396" s="236"/>
      <c r="J396" s="42"/>
      <c r="K396" s="42"/>
      <c r="L396" s="46"/>
      <c r="M396" s="237"/>
      <c r="N396" s="238"/>
      <c r="O396" s="93"/>
      <c r="P396" s="93"/>
      <c r="Q396" s="93"/>
      <c r="R396" s="93"/>
      <c r="S396" s="93"/>
      <c r="T396" s="94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766</v>
      </c>
      <c r="AU396" s="19" t="s">
        <v>87</v>
      </c>
    </row>
    <row r="397" s="14" customFormat="1">
      <c r="A397" s="14"/>
      <c r="B397" s="249"/>
      <c r="C397" s="250"/>
      <c r="D397" s="234" t="s">
        <v>257</v>
      </c>
      <c r="E397" s="251" t="s">
        <v>1</v>
      </c>
      <c r="F397" s="252" t="s">
        <v>3004</v>
      </c>
      <c r="G397" s="250"/>
      <c r="H397" s="253">
        <v>156.22</v>
      </c>
      <c r="I397" s="254"/>
      <c r="J397" s="250"/>
      <c r="K397" s="250"/>
      <c r="L397" s="255"/>
      <c r="M397" s="256"/>
      <c r="N397" s="257"/>
      <c r="O397" s="257"/>
      <c r="P397" s="257"/>
      <c r="Q397" s="257"/>
      <c r="R397" s="257"/>
      <c r="S397" s="257"/>
      <c r="T397" s="25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9" t="s">
        <v>257</v>
      </c>
      <c r="AU397" s="259" t="s">
        <v>87</v>
      </c>
      <c r="AV397" s="14" t="s">
        <v>87</v>
      </c>
      <c r="AW397" s="14" t="s">
        <v>34</v>
      </c>
      <c r="AX397" s="14" t="s">
        <v>77</v>
      </c>
      <c r="AY397" s="259" t="s">
        <v>245</v>
      </c>
    </row>
    <row r="398" s="15" customFormat="1">
      <c r="A398" s="15"/>
      <c r="B398" s="260"/>
      <c r="C398" s="261"/>
      <c r="D398" s="234" t="s">
        <v>257</v>
      </c>
      <c r="E398" s="262" t="s">
        <v>1</v>
      </c>
      <c r="F398" s="263" t="s">
        <v>266</v>
      </c>
      <c r="G398" s="261"/>
      <c r="H398" s="264">
        <v>156.22</v>
      </c>
      <c r="I398" s="265"/>
      <c r="J398" s="261"/>
      <c r="K398" s="261"/>
      <c r="L398" s="266"/>
      <c r="M398" s="267"/>
      <c r="N398" s="268"/>
      <c r="O398" s="268"/>
      <c r="P398" s="268"/>
      <c r="Q398" s="268"/>
      <c r="R398" s="268"/>
      <c r="S398" s="268"/>
      <c r="T398" s="269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70" t="s">
        <v>257</v>
      </c>
      <c r="AU398" s="270" t="s">
        <v>87</v>
      </c>
      <c r="AV398" s="15" t="s">
        <v>253</v>
      </c>
      <c r="AW398" s="15" t="s">
        <v>34</v>
      </c>
      <c r="AX398" s="15" t="s">
        <v>85</v>
      </c>
      <c r="AY398" s="270" t="s">
        <v>245</v>
      </c>
    </row>
    <row r="399" s="2" customFormat="1" ht="16.5" customHeight="1">
      <c r="A399" s="40"/>
      <c r="B399" s="41"/>
      <c r="C399" s="221" t="s">
        <v>690</v>
      </c>
      <c r="D399" s="221" t="s">
        <v>248</v>
      </c>
      <c r="E399" s="222" t="s">
        <v>3005</v>
      </c>
      <c r="F399" s="223" t="s">
        <v>3006</v>
      </c>
      <c r="G399" s="224" t="s">
        <v>275</v>
      </c>
      <c r="H399" s="225">
        <v>156</v>
      </c>
      <c r="I399" s="226"/>
      <c r="J399" s="227">
        <f>ROUND(I399*H399,2)</f>
        <v>0</v>
      </c>
      <c r="K399" s="223" t="s">
        <v>764</v>
      </c>
      <c r="L399" s="46"/>
      <c r="M399" s="228" t="s">
        <v>1</v>
      </c>
      <c r="N399" s="229" t="s">
        <v>42</v>
      </c>
      <c r="O399" s="93"/>
      <c r="P399" s="230">
        <f>O399*H399</f>
        <v>0</v>
      </c>
      <c r="Q399" s="230">
        <v>0.078159999999999993</v>
      </c>
      <c r="R399" s="230">
        <f>Q399*H399</f>
        <v>12.192959999999999</v>
      </c>
      <c r="S399" s="230">
        <v>0</v>
      </c>
      <c r="T399" s="231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32" t="s">
        <v>253</v>
      </c>
      <c r="AT399" s="232" t="s">
        <v>248</v>
      </c>
      <c r="AU399" s="232" t="s">
        <v>87</v>
      </c>
      <c r="AY399" s="19" t="s">
        <v>245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9" t="s">
        <v>85</v>
      </c>
      <c r="BK399" s="233">
        <f>ROUND(I399*H399,2)</f>
        <v>0</v>
      </c>
      <c r="BL399" s="19" t="s">
        <v>253</v>
      </c>
      <c r="BM399" s="232" t="s">
        <v>3007</v>
      </c>
    </row>
    <row r="400" s="2" customFormat="1">
      <c r="A400" s="40"/>
      <c r="B400" s="41"/>
      <c r="C400" s="42"/>
      <c r="D400" s="234" t="s">
        <v>255</v>
      </c>
      <c r="E400" s="42"/>
      <c r="F400" s="235" t="s">
        <v>3008</v>
      </c>
      <c r="G400" s="42"/>
      <c r="H400" s="42"/>
      <c r="I400" s="236"/>
      <c r="J400" s="42"/>
      <c r="K400" s="42"/>
      <c r="L400" s="46"/>
      <c r="M400" s="237"/>
      <c r="N400" s="238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255</v>
      </c>
      <c r="AU400" s="19" t="s">
        <v>87</v>
      </c>
    </row>
    <row r="401" s="2" customFormat="1">
      <c r="A401" s="40"/>
      <c r="B401" s="41"/>
      <c r="C401" s="42"/>
      <c r="D401" s="296" t="s">
        <v>766</v>
      </c>
      <c r="E401" s="42"/>
      <c r="F401" s="297" t="s">
        <v>3009</v>
      </c>
      <c r="G401" s="42"/>
      <c r="H401" s="42"/>
      <c r="I401" s="236"/>
      <c r="J401" s="42"/>
      <c r="K401" s="42"/>
      <c r="L401" s="46"/>
      <c r="M401" s="237"/>
      <c r="N401" s="238"/>
      <c r="O401" s="93"/>
      <c r="P401" s="93"/>
      <c r="Q401" s="93"/>
      <c r="R401" s="93"/>
      <c r="S401" s="93"/>
      <c r="T401" s="94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766</v>
      </c>
      <c r="AU401" s="19" t="s">
        <v>87</v>
      </c>
    </row>
    <row r="402" s="2" customFormat="1" ht="16.5" customHeight="1">
      <c r="A402" s="40"/>
      <c r="B402" s="41"/>
      <c r="C402" s="221" t="s">
        <v>700</v>
      </c>
      <c r="D402" s="221" t="s">
        <v>248</v>
      </c>
      <c r="E402" s="222" t="s">
        <v>3010</v>
      </c>
      <c r="F402" s="223" t="s">
        <v>3011</v>
      </c>
      <c r="G402" s="224" t="s">
        <v>275</v>
      </c>
      <c r="H402" s="225">
        <v>156.22</v>
      </c>
      <c r="I402" s="226"/>
      <c r="J402" s="227">
        <f>ROUND(I402*H402,2)</f>
        <v>0</v>
      </c>
      <c r="K402" s="223" t="s">
        <v>764</v>
      </c>
      <c r="L402" s="46"/>
      <c r="M402" s="228" t="s">
        <v>1</v>
      </c>
      <c r="N402" s="229" t="s">
        <v>42</v>
      </c>
      <c r="O402" s="93"/>
      <c r="P402" s="230">
        <f>O402*H402</f>
        <v>0</v>
      </c>
      <c r="Q402" s="230">
        <v>0</v>
      </c>
      <c r="R402" s="230">
        <f>Q402*H402</f>
        <v>0</v>
      </c>
      <c r="S402" s="230">
        <v>0</v>
      </c>
      <c r="T402" s="231">
        <f>S402*H402</f>
        <v>0</v>
      </c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R402" s="232" t="s">
        <v>253</v>
      </c>
      <c r="AT402" s="232" t="s">
        <v>248</v>
      </c>
      <c r="AU402" s="232" t="s">
        <v>87</v>
      </c>
      <c r="AY402" s="19" t="s">
        <v>245</v>
      </c>
      <c r="BE402" s="233">
        <f>IF(N402="základní",J402,0)</f>
        <v>0</v>
      </c>
      <c r="BF402" s="233">
        <f>IF(N402="snížená",J402,0)</f>
        <v>0</v>
      </c>
      <c r="BG402" s="233">
        <f>IF(N402="zákl. přenesená",J402,0)</f>
        <v>0</v>
      </c>
      <c r="BH402" s="233">
        <f>IF(N402="sníž. přenesená",J402,0)</f>
        <v>0</v>
      </c>
      <c r="BI402" s="233">
        <f>IF(N402="nulová",J402,0)</f>
        <v>0</v>
      </c>
      <c r="BJ402" s="19" t="s">
        <v>85</v>
      </c>
      <c r="BK402" s="233">
        <f>ROUND(I402*H402,2)</f>
        <v>0</v>
      </c>
      <c r="BL402" s="19" t="s">
        <v>253</v>
      </c>
      <c r="BM402" s="232" t="s">
        <v>3012</v>
      </c>
    </row>
    <row r="403" s="2" customFormat="1">
      <c r="A403" s="40"/>
      <c r="B403" s="41"/>
      <c r="C403" s="42"/>
      <c r="D403" s="234" t="s">
        <v>255</v>
      </c>
      <c r="E403" s="42"/>
      <c r="F403" s="235" t="s">
        <v>3013</v>
      </c>
      <c r="G403" s="42"/>
      <c r="H403" s="42"/>
      <c r="I403" s="236"/>
      <c r="J403" s="42"/>
      <c r="K403" s="42"/>
      <c r="L403" s="46"/>
      <c r="M403" s="237"/>
      <c r="N403" s="238"/>
      <c r="O403" s="93"/>
      <c r="P403" s="93"/>
      <c r="Q403" s="93"/>
      <c r="R403" s="93"/>
      <c r="S403" s="93"/>
      <c r="T403" s="94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9" t="s">
        <v>255</v>
      </c>
      <c r="AU403" s="19" t="s">
        <v>87</v>
      </c>
    </row>
    <row r="404" s="2" customFormat="1">
      <c r="A404" s="40"/>
      <c r="B404" s="41"/>
      <c r="C404" s="42"/>
      <c r="D404" s="296" t="s">
        <v>766</v>
      </c>
      <c r="E404" s="42"/>
      <c r="F404" s="297" t="s">
        <v>3014</v>
      </c>
      <c r="G404" s="42"/>
      <c r="H404" s="42"/>
      <c r="I404" s="236"/>
      <c r="J404" s="42"/>
      <c r="K404" s="42"/>
      <c r="L404" s="46"/>
      <c r="M404" s="237"/>
      <c r="N404" s="238"/>
      <c r="O404" s="93"/>
      <c r="P404" s="93"/>
      <c r="Q404" s="93"/>
      <c r="R404" s="93"/>
      <c r="S404" s="93"/>
      <c r="T404" s="94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766</v>
      </c>
      <c r="AU404" s="19" t="s">
        <v>87</v>
      </c>
    </row>
    <row r="405" s="2" customFormat="1" ht="16.5" customHeight="1">
      <c r="A405" s="40"/>
      <c r="B405" s="41"/>
      <c r="C405" s="221" t="s">
        <v>706</v>
      </c>
      <c r="D405" s="221" t="s">
        <v>248</v>
      </c>
      <c r="E405" s="222" t="s">
        <v>3015</v>
      </c>
      <c r="F405" s="223" t="s">
        <v>3016</v>
      </c>
      <c r="G405" s="224" t="s">
        <v>275</v>
      </c>
      <c r="H405" s="225">
        <v>82.552999999999997</v>
      </c>
      <c r="I405" s="226"/>
      <c r="J405" s="227">
        <f>ROUND(I405*H405,2)</f>
        <v>0</v>
      </c>
      <c r="K405" s="223" t="s">
        <v>764</v>
      </c>
      <c r="L405" s="46"/>
      <c r="M405" s="228" t="s">
        <v>1</v>
      </c>
      <c r="N405" s="229" t="s">
        <v>42</v>
      </c>
      <c r="O405" s="93"/>
      <c r="P405" s="230">
        <f>O405*H405</f>
        <v>0</v>
      </c>
      <c r="Q405" s="230">
        <v>0.038850000000000003</v>
      </c>
      <c r="R405" s="230">
        <f>Q405*H405</f>
        <v>3.20718405</v>
      </c>
      <c r="S405" s="230">
        <v>0</v>
      </c>
      <c r="T405" s="231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32" t="s">
        <v>253</v>
      </c>
      <c r="AT405" s="232" t="s">
        <v>248</v>
      </c>
      <c r="AU405" s="232" t="s">
        <v>87</v>
      </c>
      <c r="AY405" s="19" t="s">
        <v>245</v>
      </c>
      <c r="BE405" s="233">
        <f>IF(N405="základní",J405,0)</f>
        <v>0</v>
      </c>
      <c r="BF405" s="233">
        <f>IF(N405="snížená",J405,0)</f>
        <v>0</v>
      </c>
      <c r="BG405" s="233">
        <f>IF(N405="zákl. přenesená",J405,0)</f>
        <v>0</v>
      </c>
      <c r="BH405" s="233">
        <f>IF(N405="sníž. přenesená",J405,0)</f>
        <v>0</v>
      </c>
      <c r="BI405" s="233">
        <f>IF(N405="nulová",J405,0)</f>
        <v>0</v>
      </c>
      <c r="BJ405" s="19" t="s">
        <v>85</v>
      </c>
      <c r="BK405" s="233">
        <f>ROUND(I405*H405,2)</f>
        <v>0</v>
      </c>
      <c r="BL405" s="19" t="s">
        <v>253</v>
      </c>
      <c r="BM405" s="232" t="s">
        <v>3017</v>
      </c>
    </row>
    <row r="406" s="2" customFormat="1">
      <c r="A406" s="40"/>
      <c r="B406" s="41"/>
      <c r="C406" s="42"/>
      <c r="D406" s="234" t="s">
        <v>255</v>
      </c>
      <c r="E406" s="42"/>
      <c r="F406" s="235" t="s">
        <v>3018</v>
      </c>
      <c r="G406" s="42"/>
      <c r="H406" s="42"/>
      <c r="I406" s="236"/>
      <c r="J406" s="42"/>
      <c r="K406" s="42"/>
      <c r="L406" s="46"/>
      <c r="M406" s="237"/>
      <c r="N406" s="238"/>
      <c r="O406" s="93"/>
      <c r="P406" s="93"/>
      <c r="Q406" s="93"/>
      <c r="R406" s="93"/>
      <c r="S406" s="93"/>
      <c r="T406" s="94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255</v>
      </c>
      <c r="AU406" s="19" t="s">
        <v>87</v>
      </c>
    </row>
    <row r="407" s="2" customFormat="1">
      <c r="A407" s="40"/>
      <c r="B407" s="41"/>
      <c r="C407" s="42"/>
      <c r="D407" s="296" t="s">
        <v>766</v>
      </c>
      <c r="E407" s="42"/>
      <c r="F407" s="297" t="s">
        <v>3019</v>
      </c>
      <c r="G407" s="42"/>
      <c r="H407" s="42"/>
      <c r="I407" s="236"/>
      <c r="J407" s="42"/>
      <c r="K407" s="42"/>
      <c r="L407" s="46"/>
      <c r="M407" s="237"/>
      <c r="N407" s="238"/>
      <c r="O407" s="93"/>
      <c r="P407" s="93"/>
      <c r="Q407" s="93"/>
      <c r="R407" s="93"/>
      <c r="S407" s="93"/>
      <c r="T407" s="94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766</v>
      </c>
      <c r="AU407" s="19" t="s">
        <v>87</v>
      </c>
    </row>
    <row r="408" s="14" customFormat="1">
      <c r="A408" s="14"/>
      <c r="B408" s="249"/>
      <c r="C408" s="250"/>
      <c r="D408" s="234" t="s">
        <v>257</v>
      </c>
      <c r="E408" s="251" t="s">
        <v>1</v>
      </c>
      <c r="F408" s="252" t="s">
        <v>3020</v>
      </c>
      <c r="G408" s="250"/>
      <c r="H408" s="253">
        <v>80.040000000000006</v>
      </c>
      <c r="I408" s="254"/>
      <c r="J408" s="250"/>
      <c r="K408" s="250"/>
      <c r="L408" s="255"/>
      <c r="M408" s="256"/>
      <c r="N408" s="257"/>
      <c r="O408" s="257"/>
      <c r="P408" s="257"/>
      <c r="Q408" s="257"/>
      <c r="R408" s="257"/>
      <c r="S408" s="257"/>
      <c r="T408" s="258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9" t="s">
        <v>257</v>
      </c>
      <c r="AU408" s="259" t="s">
        <v>87</v>
      </c>
      <c r="AV408" s="14" t="s">
        <v>87</v>
      </c>
      <c r="AW408" s="14" t="s">
        <v>34</v>
      </c>
      <c r="AX408" s="14" t="s">
        <v>77</v>
      </c>
      <c r="AY408" s="259" t="s">
        <v>245</v>
      </c>
    </row>
    <row r="409" s="14" customFormat="1">
      <c r="A409" s="14"/>
      <c r="B409" s="249"/>
      <c r="C409" s="250"/>
      <c r="D409" s="234" t="s">
        <v>257</v>
      </c>
      <c r="E409" s="251" t="s">
        <v>1</v>
      </c>
      <c r="F409" s="252" t="s">
        <v>3021</v>
      </c>
      <c r="G409" s="250"/>
      <c r="H409" s="253">
        <v>2.5129999999999999</v>
      </c>
      <c r="I409" s="254"/>
      <c r="J409" s="250"/>
      <c r="K409" s="250"/>
      <c r="L409" s="255"/>
      <c r="M409" s="256"/>
      <c r="N409" s="257"/>
      <c r="O409" s="257"/>
      <c r="P409" s="257"/>
      <c r="Q409" s="257"/>
      <c r="R409" s="257"/>
      <c r="S409" s="257"/>
      <c r="T409" s="25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9" t="s">
        <v>257</v>
      </c>
      <c r="AU409" s="259" t="s">
        <v>87</v>
      </c>
      <c r="AV409" s="14" t="s">
        <v>87</v>
      </c>
      <c r="AW409" s="14" t="s">
        <v>34</v>
      </c>
      <c r="AX409" s="14" t="s">
        <v>77</v>
      </c>
      <c r="AY409" s="259" t="s">
        <v>245</v>
      </c>
    </row>
    <row r="410" s="15" customFormat="1">
      <c r="A410" s="15"/>
      <c r="B410" s="260"/>
      <c r="C410" s="261"/>
      <c r="D410" s="234" t="s">
        <v>257</v>
      </c>
      <c r="E410" s="262" t="s">
        <v>1</v>
      </c>
      <c r="F410" s="263" t="s">
        <v>266</v>
      </c>
      <c r="G410" s="261"/>
      <c r="H410" s="264">
        <v>82.552999999999997</v>
      </c>
      <c r="I410" s="265"/>
      <c r="J410" s="261"/>
      <c r="K410" s="261"/>
      <c r="L410" s="266"/>
      <c r="M410" s="267"/>
      <c r="N410" s="268"/>
      <c r="O410" s="268"/>
      <c r="P410" s="268"/>
      <c r="Q410" s="268"/>
      <c r="R410" s="268"/>
      <c r="S410" s="268"/>
      <c r="T410" s="269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70" t="s">
        <v>257</v>
      </c>
      <c r="AU410" s="270" t="s">
        <v>87</v>
      </c>
      <c r="AV410" s="15" t="s">
        <v>253</v>
      </c>
      <c r="AW410" s="15" t="s">
        <v>34</v>
      </c>
      <c r="AX410" s="15" t="s">
        <v>85</v>
      </c>
      <c r="AY410" s="270" t="s">
        <v>245</v>
      </c>
    </row>
    <row r="411" s="2" customFormat="1" ht="16.5" customHeight="1">
      <c r="A411" s="40"/>
      <c r="B411" s="41"/>
      <c r="C411" s="221" t="s">
        <v>712</v>
      </c>
      <c r="D411" s="221" t="s">
        <v>248</v>
      </c>
      <c r="E411" s="222" t="s">
        <v>3022</v>
      </c>
      <c r="F411" s="223" t="s">
        <v>3023</v>
      </c>
      <c r="G411" s="224" t="s">
        <v>275</v>
      </c>
      <c r="H411" s="225">
        <v>40.020000000000003</v>
      </c>
      <c r="I411" s="226"/>
      <c r="J411" s="227">
        <f>ROUND(I411*H411,2)</f>
        <v>0</v>
      </c>
      <c r="K411" s="223" t="s">
        <v>764</v>
      </c>
      <c r="L411" s="46"/>
      <c r="M411" s="228" t="s">
        <v>1</v>
      </c>
      <c r="N411" s="229" t="s">
        <v>42</v>
      </c>
      <c r="O411" s="93"/>
      <c r="P411" s="230">
        <f>O411*H411</f>
        <v>0</v>
      </c>
      <c r="Q411" s="230">
        <v>0.10007000000000001</v>
      </c>
      <c r="R411" s="230">
        <f>Q411*H411</f>
        <v>4.0048014000000007</v>
      </c>
      <c r="S411" s="230">
        <v>0</v>
      </c>
      <c r="T411" s="231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32" t="s">
        <v>253</v>
      </c>
      <c r="AT411" s="232" t="s">
        <v>248</v>
      </c>
      <c r="AU411" s="232" t="s">
        <v>87</v>
      </c>
      <c r="AY411" s="19" t="s">
        <v>245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9" t="s">
        <v>85</v>
      </c>
      <c r="BK411" s="233">
        <f>ROUND(I411*H411,2)</f>
        <v>0</v>
      </c>
      <c r="BL411" s="19" t="s">
        <v>253</v>
      </c>
      <c r="BM411" s="232" t="s">
        <v>3024</v>
      </c>
    </row>
    <row r="412" s="2" customFormat="1">
      <c r="A412" s="40"/>
      <c r="B412" s="41"/>
      <c r="C412" s="42"/>
      <c r="D412" s="234" t="s">
        <v>255</v>
      </c>
      <c r="E412" s="42"/>
      <c r="F412" s="235" t="s">
        <v>3025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255</v>
      </c>
      <c r="AU412" s="19" t="s">
        <v>87</v>
      </c>
    </row>
    <row r="413" s="2" customFormat="1">
      <c r="A413" s="40"/>
      <c r="B413" s="41"/>
      <c r="C413" s="42"/>
      <c r="D413" s="296" t="s">
        <v>766</v>
      </c>
      <c r="E413" s="42"/>
      <c r="F413" s="297" t="s">
        <v>3026</v>
      </c>
      <c r="G413" s="42"/>
      <c r="H413" s="42"/>
      <c r="I413" s="236"/>
      <c r="J413" s="42"/>
      <c r="K413" s="42"/>
      <c r="L413" s="46"/>
      <c r="M413" s="237"/>
      <c r="N413" s="238"/>
      <c r="O413" s="93"/>
      <c r="P413" s="93"/>
      <c r="Q413" s="93"/>
      <c r="R413" s="93"/>
      <c r="S413" s="93"/>
      <c r="T413" s="94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766</v>
      </c>
      <c r="AU413" s="19" t="s">
        <v>87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3027</v>
      </c>
      <c r="G414" s="250"/>
      <c r="H414" s="253">
        <v>40.020000000000003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87</v>
      </c>
      <c r="AV414" s="14" t="s">
        <v>87</v>
      </c>
      <c r="AW414" s="14" t="s">
        <v>34</v>
      </c>
      <c r="AX414" s="14" t="s">
        <v>85</v>
      </c>
      <c r="AY414" s="259" t="s">
        <v>245</v>
      </c>
    </row>
    <row r="415" s="2" customFormat="1" ht="16.5" customHeight="1">
      <c r="A415" s="40"/>
      <c r="B415" s="41"/>
      <c r="C415" s="221" t="s">
        <v>717</v>
      </c>
      <c r="D415" s="221" t="s">
        <v>248</v>
      </c>
      <c r="E415" s="222" t="s">
        <v>3028</v>
      </c>
      <c r="F415" s="223" t="s">
        <v>3029</v>
      </c>
      <c r="G415" s="224" t="s">
        <v>275</v>
      </c>
      <c r="H415" s="225">
        <v>206.38200000000001</v>
      </c>
      <c r="I415" s="226"/>
      <c r="J415" s="227">
        <f>ROUND(I415*H415,2)</f>
        <v>0</v>
      </c>
      <c r="K415" s="223" t="s">
        <v>764</v>
      </c>
      <c r="L415" s="46"/>
      <c r="M415" s="228" t="s">
        <v>1</v>
      </c>
      <c r="N415" s="229" t="s">
        <v>42</v>
      </c>
      <c r="O415" s="93"/>
      <c r="P415" s="230">
        <f>O415*H415</f>
        <v>0</v>
      </c>
      <c r="Q415" s="230">
        <v>0.010670000000000001</v>
      </c>
      <c r="R415" s="230">
        <f>Q415*H415</f>
        <v>2.20209594</v>
      </c>
      <c r="S415" s="230">
        <v>0</v>
      </c>
      <c r="T415" s="231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32" t="s">
        <v>253</v>
      </c>
      <c r="AT415" s="232" t="s">
        <v>248</v>
      </c>
      <c r="AU415" s="232" t="s">
        <v>87</v>
      </c>
      <c r="AY415" s="19" t="s">
        <v>245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9" t="s">
        <v>85</v>
      </c>
      <c r="BK415" s="233">
        <f>ROUND(I415*H415,2)</f>
        <v>0</v>
      </c>
      <c r="BL415" s="19" t="s">
        <v>253</v>
      </c>
      <c r="BM415" s="232" t="s">
        <v>3030</v>
      </c>
    </row>
    <row r="416" s="2" customFormat="1">
      <c r="A416" s="40"/>
      <c r="B416" s="41"/>
      <c r="C416" s="42"/>
      <c r="D416" s="234" t="s">
        <v>255</v>
      </c>
      <c r="E416" s="42"/>
      <c r="F416" s="235" t="s">
        <v>3031</v>
      </c>
      <c r="G416" s="42"/>
      <c r="H416" s="42"/>
      <c r="I416" s="236"/>
      <c r="J416" s="42"/>
      <c r="K416" s="42"/>
      <c r="L416" s="46"/>
      <c r="M416" s="237"/>
      <c r="N416" s="238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255</v>
      </c>
      <c r="AU416" s="19" t="s">
        <v>87</v>
      </c>
    </row>
    <row r="417" s="2" customFormat="1">
      <c r="A417" s="40"/>
      <c r="B417" s="41"/>
      <c r="C417" s="42"/>
      <c r="D417" s="296" t="s">
        <v>766</v>
      </c>
      <c r="E417" s="42"/>
      <c r="F417" s="297" t="s">
        <v>3032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766</v>
      </c>
      <c r="AU417" s="19" t="s">
        <v>87</v>
      </c>
    </row>
    <row r="418" s="14" customFormat="1">
      <c r="A418" s="14"/>
      <c r="B418" s="249"/>
      <c r="C418" s="250"/>
      <c r="D418" s="234" t="s">
        <v>257</v>
      </c>
      <c r="E418" s="251" t="s">
        <v>1</v>
      </c>
      <c r="F418" s="252" t="s">
        <v>3033</v>
      </c>
      <c r="G418" s="250"/>
      <c r="H418" s="253">
        <v>200.09999999999999</v>
      </c>
      <c r="I418" s="254"/>
      <c r="J418" s="250"/>
      <c r="K418" s="250"/>
      <c r="L418" s="255"/>
      <c r="M418" s="256"/>
      <c r="N418" s="257"/>
      <c r="O418" s="257"/>
      <c r="P418" s="257"/>
      <c r="Q418" s="257"/>
      <c r="R418" s="257"/>
      <c r="S418" s="257"/>
      <c r="T418" s="25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9" t="s">
        <v>257</v>
      </c>
      <c r="AU418" s="259" t="s">
        <v>87</v>
      </c>
      <c r="AV418" s="14" t="s">
        <v>87</v>
      </c>
      <c r="AW418" s="14" t="s">
        <v>34</v>
      </c>
      <c r="AX418" s="14" t="s">
        <v>77</v>
      </c>
      <c r="AY418" s="259" t="s">
        <v>245</v>
      </c>
    </row>
    <row r="419" s="14" customFormat="1">
      <c r="A419" s="14"/>
      <c r="B419" s="249"/>
      <c r="C419" s="250"/>
      <c r="D419" s="234" t="s">
        <v>257</v>
      </c>
      <c r="E419" s="251" t="s">
        <v>1</v>
      </c>
      <c r="F419" s="252" t="s">
        <v>2865</v>
      </c>
      <c r="G419" s="250"/>
      <c r="H419" s="253">
        <v>6.282</v>
      </c>
      <c r="I419" s="254"/>
      <c r="J419" s="250"/>
      <c r="K419" s="250"/>
      <c r="L419" s="255"/>
      <c r="M419" s="256"/>
      <c r="N419" s="257"/>
      <c r="O419" s="257"/>
      <c r="P419" s="257"/>
      <c r="Q419" s="257"/>
      <c r="R419" s="257"/>
      <c r="S419" s="257"/>
      <c r="T419" s="25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9" t="s">
        <v>257</v>
      </c>
      <c r="AU419" s="259" t="s">
        <v>87</v>
      </c>
      <c r="AV419" s="14" t="s">
        <v>87</v>
      </c>
      <c r="AW419" s="14" t="s">
        <v>34</v>
      </c>
      <c r="AX419" s="14" t="s">
        <v>77</v>
      </c>
      <c r="AY419" s="259" t="s">
        <v>245</v>
      </c>
    </row>
    <row r="420" s="15" customFormat="1">
      <c r="A420" s="15"/>
      <c r="B420" s="260"/>
      <c r="C420" s="261"/>
      <c r="D420" s="234" t="s">
        <v>257</v>
      </c>
      <c r="E420" s="262" t="s">
        <v>1</v>
      </c>
      <c r="F420" s="263" t="s">
        <v>266</v>
      </c>
      <c r="G420" s="261"/>
      <c r="H420" s="264">
        <v>206.38200000000001</v>
      </c>
      <c r="I420" s="265"/>
      <c r="J420" s="261"/>
      <c r="K420" s="261"/>
      <c r="L420" s="266"/>
      <c r="M420" s="267"/>
      <c r="N420" s="268"/>
      <c r="O420" s="268"/>
      <c r="P420" s="268"/>
      <c r="Q420" s="268"/>
      <c r="R420" s="268"/>
      <c r="S420" s="268"/>
      <c r="T420" s="269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70" t="s">
        <v>257</v>
      </c>
      <c r="AU420" s="270" t="s">
        <v>87</v>
      </c>
      <c r="AV420" s="15" t="s">
        <v>253</v>
      </c>
      <c r="AW420" s="15" t="s">
        <v>34</v>
      </c>
      <c r="AX420" s="15" t="s">
        <v>85</v>
      </c>
      <c r="AY420" s="270" t="s">
        <v>245</v>
      </c>
    </row>
    <row r="421" s="2" customFormat="1" ht="16.5" customHeight="1">
      <c r="A421" s="40"/>
      <c r="B421" s="41"/>
      <c r="C421" s="221" t="s">
        <v>725</v>
      </c>
      <c r="D421" s="221" t="s">
        <v>248</v>
      </c>
      <c r="E421" s="222" t="s">
        <v>3034</v>
      </c>
      <c r="F421" s="223" t="s">
        <v>3035</v>
      </c>
      <c r="G421" s="224" t="s">
        <v>275</v>
      </c>
      <c r="H421" s="225">
        <v>284.86200000000002</v>
      </c>
      <c r="I421" s="226"/>
      <c r="J421" s="227">
        <f>ROUND(I421*H421,2)</f>
        <v>0</v>
      </c>
      <c r="K421" s="223" t="s">
        <v>764</v>
      </c>
      <c r="L421" s="46"/>
      <c r="M421" s="228" t="s">
        <v>1</v>
      </c>
      <c r="N421" s="229" t="s">
        <v>42</v>
      </c>
      <c r="O421" s="93"/>
      <c r="P421" s="230">
        <f>O421*H421</f>
        <v>0</v>
      </c>
      <c r="Q421" s="230">
        <v>0.0020999999999999999</v>
      </c>
      <c r="R421" s="230">
        <f>Q421*H421</f>
        <v>0.59821020000000003</v>
      </c>
      <c r="S421" s="230">
        <v>0</v>
      </c>
      <c r="T421" s="231">
        <f>S421*H421</f>
        <v>0</v>
      </c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R421" s="232" t="s">
        <v>253</v>
      </c>
      <c r="AT421" s="232" t="s">
        <v>248</v>
      </c>
      <c r="AU421" s="232" t="s">
        <v>87</v>
      </c>
      <c r="AY421" s="19" t="s">
        <v>245</v>
      </c>
      <c r="BE421" s="233">
        <f>IF(N421="základní",J421,0)</f>
        <v>0</v>
      </c>
      <c r="BF421" s="233">
        <f>IF(N421="snížená",J421,0)</f>
        <v>0</v>
      </c>
      <c r="BG421" s="233">
        <f>IF(N421="zákl. přenesená",J421,0)</f>
        <v>0</v>
      </c>
      <c r="BH421" s="233">
        <f>IF(N421="sníž. přenesená",J421,0)</f>
        <v>0</v>
      </c>
      <c r="BI421" s="233">
        <f>IF(N421="nulová",J421,0)</f>
        <v>0</v>
      </c>
      <c r="BJ421" s="19" t="s">
        <v>85</v>
      </c>
      <c r="BK421" s="233">
        <f>ROUND(I421*H421,2)</f>
        <v>0</v>
      </c>
      <c r="BL421" s="19" t="s">
        <v>253</v>
      </c>
      <c r="BM421" s="232" t="s">
        <v>3036</v>
      </c>
    </row>
    <row r="422" s="2" customFormat="1">
      <c r="A422" s="40"/>
      <c r="B422" s="41"/>
      <c r="C422" s="42"/>
      <c r="D422" s="234" t="s">
        <v>255</v>
      </c>
      <c r="E422" s="42"/>
      <c r="F422" s="235" t="s">
        <v>3037</v>
      </c>
      <c r="G422" s="42"/>
      <c r="H422" s="42"/>
      <c r="I422" s="236"/>
      <c r="J422" s="42"/>
      <c r="K422" s="42"/>
      <c r="L422" s="46"/>
      <c r="M422" s="237"/>
      <c r="N422" s="238"/>
      <c r="O422" s="93"/>
      <c r="P422" s="93"/>
      <c r="Q422" s="93"/>
      <c r="R422" s="93"/>
      <c r="S422" s="93"/>
      <c r="T422" s="94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9" t="s">
        <v>255</v>
      </c>
      <c r="AU422" s="19" t="s">
        <v>87</v>
      </c>
    </row>
    <row r="423" s="2" customFormat="1">
      <c r="A423" s="40"/>
      <c r="B423" s="41"/>
      <c r="C423" s="42"/>
      <c r="D423" s="296" t="s">
        <v>766</v>
      </c>
      <c r="E423" s="42"/>
      <c r="F423" s="297" t="s">
        <v>3038</v>
      </c>
      <c r="G423" s="42"/>
      <c r="H423" s="42"/>
      <c r="I423" s="236"/>
      <c r="J423" s="42"/>
      <c r="K423" s="42"/>
      <c r="L423" s="46"/>
      <c r="M423" s="237"/>
      <c r="N423" s="238"/>
      <c r="O423" s="93"/>
      <c r="P423" s="93"/>
      <c r="Q423" s="93"/>
      <c r="R423" s="93"/>
      <c r="S423" s="93"/>
      <c r="T423" s="94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T423" s="19" t="s">
        <v>766</v>
      </c>
      <c r="AU423" s="19" t="s">
        <v>87</v>
      </c>
    </row>
    <row r="424" s="14" customFormat="1">
      <c r="A424" s="14"/>
      <c r="B424" s="249"/>
      <c r="C424" s="250"/>
      <c r="D424" s="234" t="s">
        <v>257</v>
      </c>
      <c r="E424" s="251" t="s">
        <v>1</v>
      </c>
      <c r="F424" s="252" t="s">
        <v>3039</v>
      </c>
      <c r="G424" s="250"/>
      <c r="H424" s="253">
        <v>200.09999999999999</v>
      </c>
      <c r="I424" s="254"/>
      <c r="J424" s="250"/>
      <c r="K424" s="250"/>
      <c r="L424" s="255"/>
      <c r="M424" s="256"/>
      <c r="N424" s="257"/>
      <c r="O424" s="257"/>
      <c r="P424" s="257"/>
      <c r="Q424" s="257"/>
      <c r="R424" s="257"/>
      <c r="S424" s="257"/>
      <c r="T424" s="258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9" t="s">
        <v>257</v>
      </c>
      <c r="AU424" s="259" t="s">
        <v>87</v>
      </c>
      <c r="AV424" s="14" t="s">
        <v>87</v>
      </c>
      <c r="AW424" s="14" t="s">
        <v>34</v>
      </c>
      <c r="AX424" s="14" t="s">
        <v>77</v>
      </c>
      <c r="AY424" s="259" t="s">
        <v>245</v>
      </c>
    </row>
    <row r="425" s="14" customFormat="1">
      <c r="A425" s="14"/>
      <c r="B425" s="249"/>
      <c r="C425" s="250"/>
      <c r="D425" s="234" t="s">
        <v>257</v>
      </c>
      <c r="E425" s="251" t="s">
        <v>1</v>
      </c>
      <c r="F425" s="252" t="s">
        <v>2865</v>
      </c>
      <c r="G425" s="250"/>
      <c r="H425" s="253">
        <v>6.282</v>
      </c>
      <c r="I425" s="254"/>
      <c r="J425" s="250"/>
      <c r="K425" s="250"/>
      <c r="L425" s="255"/>
      <c r="M425" s="256"/>
      <c r="N425" s="257"/>
      <c r="O425" s="257"/>
      <c r="P425" s="257"/>
      <c r="Q425" s="257"/>
      <c r="R425" s="257"/>
      <c r="S425" s="257"/>
      <c r="T425" s="25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9" t="s">
        <v>257</v>
      </c>
      <c r="AU425" s="259" t="s">
        <v>87</v>
      </c>
      <c r="AV425" s="14" t="s">
        <v>87</v>
      </c>
      <c r="AW425" s="14" t="s">
        <v>34</v>
      </c>
      <c r="AX425" s="14" t="s">
        <v>77</v>
      </c>
      <c r="AY425" s="259" t="s">
        <v>245</v>
      </c>
    </row>
    <row r="426" s="14" customFormat="1">
      <c r="A426" s="14"/>
      <c r="B426" s="249"/>
      <c r="C426" s="250"/>
      <c r="D426" s="234" t="s">
        <v>257</v>
      </c>
      <c r="E426" s="251" t="s">
        <v>1</v>
      </c>
      <c r="F426" s="252" t="s">
        <v>3040</v>
      </c>
      <c r="G426" s="250"/>
      <c r="H426" s="253">
        <v>46.399999999999999</v>
      </c>
      <c r="I426" s="254"/>
      <c r="J426" s="250"/>
      <c r="K426" s="250"/>
      <c r="L426" s="255"/>
      <c r="M426" s="256"/>
      <c r="N426" s="257"/>
      <c r="O426" s="257"/>
      <c r="P426" s="257"/>
      <c r="Q426" s="257"/>
      <c r="R426" s="257"/>
      <c r="S426" s="257"/>
      <c r="T426" s="258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9" t="s">
        <v>257</v>
      </c>
      <c r="AU426" s="259" t="s">
        <v>87</v>
      </c>
      <c r="AV426" s="14" t="s">
        <v>87</v>
      </c>
      <c r="AW426" s="14" t="s">
        <v>34</v>
      </c>
      <c r="AX426" s="14" t="s">
        <v>77</v>
      </c>
      <c r="AY426" s="259" t="s">
        <v>245</v>
      </c>
    </row>
    <row r="427" s="14" customFormat="1">
      <c r="A427" s="14"/>
      <c r="B427" s="249"/>
      <c r="C427" s="250"/>
      <c r="D427" s="234" t="s">
        <v>257</v>
      </c>
      <c r="E427" s="251" t="s">
        <v>1</v>
      </c>
      <c r="F427" s="252" t="s">
        <v>3041</v>
      </c>
      <c r="G427" s="250"/>
      <c r="H427" s="253">
        <v>18.48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257</v>
      </c>
      <c r="AU427" s="259" t="s">
        <v>87</v>
      </c>
      <c r="AV427" s="14" t="s">
        <v>87</v>
      </c>
      <c r="AW427" s="14" t="s">
        <v>34</v>
      </c>
      <c r="AX427" s="14" t="s">
        <v>77</v>
      </c>
      <c r="AY427" s="259" t="s">
        <v>245</v>
      </c>
    </row>
    <row r="428" s="14" customFormat="1">
      <c r="A428" s="14"/>
      <c r="B428" s="249"/>
      <c r="C428" s="250"/>
      <c r="D428" s="234" t="s">
        <v>257</v>
      </c>
      <c r="E428" s="251" t="s">
        <v>1</v>
      </c>
      <c r="F428" s="252" t="s">
        <v>3042</v>
      </c>
      <c r="G428" s="250"/>
      <c r="H428" s="253">
        <v>13.6</v>
      </c>
      <c r="I428" s="254"/>
      <c r="J428" s="250"/>
      <c r="K428" s="250"/>
      <c r="L428" s="255"/>
      <c r="M428" s="256"/>
      <c r="N428" s="257"/>
      <c r="O428" s="257"/>
      <c r="P428" s="257"/>
      <c r="Q428" s="257"/>
      <c r="R428" s="257"/>
      <c r="S428" s="257"/>
      <c r="T428" s="258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9" t="s">
        <v>257</v>
      </c>
      <c r="AU428" s="259" t="s">
        <v>87</v>
      </c>
      <c r="AV428" s="14" t="s">
        <v>87</v>
      </c>
      <c r="AW428" s="14" t="s">
        <v>34</v>
      </c>
      <c r="AX428" s="14" t="s">
        <v>77</v>
      </c>
      <c r="AY428" s="259" t="s">
        <v>245</v>
      </c>
    </row>
    <row r="429" s="15" customFormat="1">
      <c r="A429" s="15"/>
      <c r="B429" s="260"/>
      <c r="C429" s="261"/>
      <c r="D429" s="234" t="s">
        <v>257</v>
      </c>
      <c r="E429" s="262" t="s">
        <v>1</v>
      </c>
      <c r="F429" s="263" t="s">
        <v>266</v>
      </c>
      <c r="G429" s="261"/>
      <c r="H429" s="264">
        <v>284.86200000000002</v>
      </c>
      <c r="I429" s="265"/>
      <c r="J429" s="261"/>
      <c r="K429" s="261"/>
      <c r="L429" s="266"/>
      <c r="M429" s="267"/>
      <c r="N429" s="268"/>
      <c r="O429" s="268"/>
      <c r="P429" s="268"/>
      <c r="Q429" s="268"/>
      <c r="R429" s="268"/>
      <c r="S429" s="268"/>
      <c r="T429" s="269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70" t="s">
        <v>257</v>
      </c>
      <c r="AU429" s="270" t="s">
        <v>87</v>
      </c>
      <c r="AV429" s="15" t="s">
        <v>253</v>
      </c>
      <c r="AW429" s="15" t="s">
        <v>34</v>
      </c>
      <c r="AX429" s="15" t="s">
        <v>85</v>
      </c>
      <c r="AY429" s="270" t="s">
        <v>245</v>
      </c>
    </row>
    <row r="430" s="2" customFormat="1" ht="21.75" customHeight="1">
      <c r="A430" s="40"/>
      <c r="B430" s="41"/>
      <c r="C430" s="221" t="s">
        <v>732</v>
      </c>
      <c r="D430" s="221" t="s">
        <v>248</v>
      </c>
      <c r="E430" s="222" t="s">
        <v>3043</v>
      </c>
      <c r="F430" s="223" t="s">
        <v>3044</v>
      </c>
      <c r="G430" s="224" t="s">
        <v>317</v>
      </c>
      <c r="H430" s="225">
        <v>224</v>
      </c>
      <c r="I430" s="226"/>
      <c r="J430" s="227">
        <f>ROUND(I430*H430,2)</f>
        <v>0</v>
      </c>
      <c r="K430" s="223" t="s">
        <v>764</v>
      </c>
      <c r="L430" s="46"/>
      <c r="M430" s="228" t="s">
        <v>1</v>
      </c>
      <c r="N430" s="229" t="s">
        <v>42</v>
      </c>
      <c r="O430" s="93"/>
      <c r="P430" s="230">
        <f>O430*H430</f>
        <v>0</v>
      </c>
      <c r="Q430" s="230">
        <v>0.0044600000000000004</v>
      </c>
      <c r="R430" s="230">
        <f>Q430*H430</f>
        <v>0.99904000000000015</v>
      </c>
      <c r="S430" s="230">
        <v>0</v>
      </c>
      <c r="T430" s="231">
        <f>S430*H430</f>
        <v>0</v>
      </c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R430" s="232" t="s">
        <v>253</v>
      </c>
      <c r="AT430" s="232" t="s">
        <v>248</v>
      </c>
      <c r="AU430" s="232" t="s">
        <v>87</v>
      </c>
      <c r="AY430" s="19" t="s">
        <v>245</v>
      </c>
      <c r="BE430" s="233">
        <f>IF(N430="základní",J430,0)</f>
        <v>0</v>
      </c>
      <c r="BF430" s="233">
        <f>IF(N430="snížená",J430,0)</f>
        <v>0</v>
      </c>
      <c r="BG430" s="233">
        <f>IF(N430="zákl. přenesená",J430,0)</f>
        <v>0</v>
      </c>
      <c r="BH430" s="233">
        <f>IF(N430="sníž. přenesená",J430,0)</f>
        <v>0</v>
      </c>
      <c r="BI430" s="233">
        <f>IF(N430="nulová",J430,0)</f>
        <v>0</v>
      </c>
      <c r="BJ430" s="19" t="s">
        <v>85</v>
      </c>
      <c r="BK430" s="233">
        <f>ROUND(I430*H430,2)</f>
        <v>0</v>
      </c>
      <c r="BL430" s="19" t="s">
        <v>253</v>
      </c>
      <c r="BM430" s="232" t="s">
        <v>3045</v>
      </c>
    </row>
    <row r="431" s="2" customFormat="1">
      <c r="A431" s="40"/>
      <c r="B431" s="41"/>
      <c r="C431" s="42"/>
      <c r="D431" s="234" t="s">
        <v>255</v>
      </c>
      <c r="E431" s="42"/>
      <c r="F431" s="235" t="s">
        <v>3046</v>
      </c>
      <c r="G431" s="42"/>
      <c r="H431" s="42"/>
      <c r="I431" s="236"/>
      <c r="J431" s="42"/>
      <c r="K431" s="42"/>
      <c r="L431" s="46"/>
      <c r="M431" s="237"/>
      <c r="N431" s="238"/>
      <c r="O431" s="93"/>
      <c r="P431" s="93"/>
      <c r="Q431" s="93"/>
      <c r="R431" s="93"/>
      <c r="S431" s="93"/>
      <c r="T431" s="94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255</v>
      </c>
      <c r="AU431" s="19" t="s">
        <v>87</v>
      </c>
    </row>
    <row r="432" s="2" customFormat="1">
      <c r="A432" s="40"/>
      <c r="B432" s="41"/>
      <c r="C432" s="42"/>
      <c r="D432" s="296" t="s">
        <v>766</v>
      </c>
      <c r="E432" s="42"/>
      <c r="F432" s="297" t="s">
        <v>3047</v>
      </c>
      <c r="G432" s="42"/>
      <c r="H432" s="42"/>
      <c r="I432" s="236"/>
      <c r="J432" s="42"/>
      <c r="K432" s="42"/>
      <c r="L432" s="46"/>
      <c r="M432" s="237"/>
      <c r="N432" s="238"/>
      <c r="O432" s="93"/>
      <c r="P432" s="93"/>
      <c r="Q432" s="93"/>
      <c r="R432" s="93"/>
      <c r="S432" s="93"/>
      <c r="T432" s="94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766</v>
      </c>
      <c r="AU432" s="19" t="s">
        <v>87</v>
      </c>
    </row>
    <row r="433" s="14" customFormat="1">
      <c r="A433" s="14"/>
      <c r="B433" s="249"/>
      <c r="C433" s="250"/>
      <c r="D433" s="234" t="s">
        <v>257</v>
      </c>
      <c r="E433" s="251" t="s">
        <v>1</v>
      </c>
      <c r="F433" s="252" t="s">
        <v>3048</v>
      </c>
      <c r="G433" s="250"/>
      <c r="H433" s="253">
        <v>224</v>
      </c>
      <c r="I433" s="254"/>
      <c r="J433" s="250"/>
      <c r="K433" s="250"/>
      <c r="L433" s="255"/>
      <c r="M433" s="256"/>
      <c r="N433" s="257"/>
      <c r="O433" s="257"/>
      <c r="P433" s="257"/>
      <c r="Q433" s="257"/>
      <c r="R433" s="257"/>
      <c r="S433" s="257"/>
      <c r="T433" s="258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9" t="s">
        <v>257</v>
      </c>
      <c r="AU433" s="259" t="s">
        <v>87</v>
      </c>
      <c r="AV433" s="14" t="s">
        <v>87</v>
      </c>
      <c r="AW433" s="14" t="s">
        <v>34</v>
      </c>
      <c r="AX433" s="14" t="s">
        <v>85</v>
      </c>
      <c r="AY433" s="259" t="s">
        <v>245</v>
      </c>
    </row>
    <row r="434" s="2" customFormat="1" ht="21.75" customHeight="1">
      <c r="A434" s="40"/>
      <c r="B434" s="41"/>
      <c r="C434" s="221" t="s">
        <v>745</v>
      </c>
      <c r="D434" s="221" t="s">
        <v>248</v>
      </c>
      <c r="E434" s="222" t="s">
        <v>3049</v>
      </c>
      <c r="F434" s="223" t="s">
        <v>3050</v>
      </c>
      <c r="G434" s="224" t="s">
        <v>317</v>
      </c>
      <c r="H434" s="225">
        <v>290</v>
      </c>
      <c r="I434" s="226"/>
      <c r="J434" s="227">
        <f>ROUND(I434*H434,2)</f>
        <v>0</v>
      </c>
      <c r="K434" s="223" t="s">
        <v>764</v>
      </c>
      <c r="L434" s="46"/>
      <c r="M434" s="228" t="s">
        <v>1</v>
      </c>
      <c r="N434" s="229" t="s">
        <v>42</v>
      </c>
      <c r="O434" s="93"/>
      <c r="P434" s="230">
        <f>O434*H434</f>
        <v>0</v>
      </c>
      <c r="Q434" s="230">
        <v>0.0030300000000000001</v>
      </c>
      <c r="R434" s="230">
        <f>Q434*H434</f>
        <v>0.87870000000000004</v>
      </c>
      <c r="S434" s="230">
        <v>0</v>
      </c>
      <c r="T434" s="231">
        <f>S434*H434</f>
        <v>0</v>
      </c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R434" s="232" t="s">
        <v>253</v>
      </c>
      <c r="AT434" s="232" t="s">
        <v>248</v>
      </c>
      <c r="AU434" s="232" t="s">
        <v>87</v>
      </c>
      <c r="AY434" s="19" t="s">
        <v>245</v>
      </c>
      <c r="BE434" s="233">
        <f>IF(N434="základní",J434,0)</f>
        <v>0</v>
      </c>
      <c r="BF434" s="233">
        <f>IF(N434="snížená",J434,0)</f>
        <v>0</v>
      </c>
      <c r="BG434" s="233">
        <f>IF(N434="zákl. přenesená",J434,0)</f>
        <v>0</v>
      </c>
      <c r="BH434" s="233">
        <f>IF(N434="sníž. přenesená",J434,0)</f>
        <v>0</v>
      </c>
      <c r="BI434" s="233">
        <f>IF(N434="nulová",J434,0)</f>
        <v>0</v>
      </c>
      <c r="BJ434" s="19" t="s">
        <v>85</v>
      </c>
      <c r="BK434" s="233">
        <f>ROUND(I434*H434,2)</f>
        <v>0</v>
      </c>
      <c r="BL434" s="19" t="s">
        <v>253</v>
      </c>
      <c r="BM434" s="232" t="s">
        <v>3051</v>
      </c>
    </row>
    <row r="435" s="2" customFormat="1">
      <c r="A435" s="40"/>
      <c r="B435" s="41"/>
      <c r="C435" s="42"/>
      <c r="D435" s="234" t="s">
        <v>255</v>
      </c>
      <c r="E435" s="42"/>
      <c r="F435" s="235" t="s">
        <v>3052</v>
      </c>
      <c r="G435" s="42"/>
      <c r="H435" s="42"/>
      <c r="I435" s="236"/>
      <c r="J435" s="42"/>
      <c r="K435" s="42"/>
      <c r="L435" s="46"/>
      <c r="M435" s="237"/>
      <c r="N435" s="238"/>
      <c r="O435" s="93"/>
      <c r="P435" s="93"/>
      <c r="Q435" s="93"/>
      <c r="R435" s="93"/>
      <c r="S435" s="93"/>
      <c r="T435" s="94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255</v>
      </c>
      <c r="AU435" s="19" t="s">
        <v>87</v>
      </c>
    </row>
    <row r="436" s="2" customFormat="1">
      <c r="A436" s="40"/>
      <c r="B436" s="41"/>
      <c r="C436" s="42"/>
      <c r="D436" s="296" t="s">
        <v>766</v>
      </c>
      <c r="E436" s="42"/>
      <c r="F436" s="297" t="s">
        <v>3053</v>
      </c>
      <c r="G436" s="42"/>
      <c r="H436" s="42"/>
      <c r="I436" s="236"/>
      <c r="J436" s="42"/>
      <c r="K436" s="42"/>
      <c r="L436" s="46"/>
      <c r="M436" s="237"/>
      <c r="N436" s="238"/>
      <c r="O436" s="93"/>
      <c r="P436" s="93"/>
      <c r="Q436" s="93"/>
      <c r="R436" s="93"/>
      <c r="S436" s="93"/>
      <c r="T436" s="94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766</v>
      </c>
      <c r="AU436" s="19" t="s">
        <v>87</v>
      </c>
    </row>
    <row r="437" s="14" customFormat="1">
      <c r="A437" s="14"/>
      <c r="B437" s="249"/>
      <c r="C437" s="250"/>
      <c r="D437" s="234" t="s">
        <v>257</v>
      </c>
      <c r="E437" s="251" t="s">
        <v>1</v>
      </c>
      <c r="F437" s="252" t="s">
        <v>3054</v>
      </c>
      <c r="G437" s="250"/>
      <c r="H437" s="253">
        <v>290</v>
      </c>
      <c r="I437" s="254"/>
      <c r="J437" s="250"/>
      <c r="K437" s="250"/>
      <c r="L437" s="255"/>
      <c r="M437" s="256"/>
      <c r="N437" s="257"/>
      <c r="O437" s="257"/>
      <c r="P437" s="257"/>
      <c r="Q437" s="257"/>
      <c r="R437" s="257"/>
      <c r="S437" s="257"/>
      <c r="T437" s="258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9" t="s">
        <v>257</v>
      </c>
      <c r="AU437" s="259" t="s">
        <v>87</v>
      </c>
      <c r="AV437" s="14" t="s">
        <v>87</v>
      </c>
      <c r="AW437" s="14" t="s">
        <v>34</v>
      </c>
      <c r="AX437" s="14" t="s">
        <v>85</v>
      </c>
      <c r="AY437" s="259" t="s">
        <v>245</v>
      </c>
    </row>
    <row r="438" s="12" customFormat="1" ht="20.88" customHeight="1">
      <c r="A438" s="12"/>
      <c r="B438" s="205"/>
      <c r="C438" s="206"/>
      <c r="D438" s="207" t="s">
        <v>76</v>
      </c>
      <c r="E438" s="219" t="s">
        <v>865</v>
      </c>
      <c r="F438" s="219" t="s">
        <v>3055</v>
      </c>
      <c r="G438" s="206"/>
      <c r="H438" s="206"/>
      <c r="I438" s="209"/>
      <c r="J438" s="220">
        <f>BK438</f>
        <v>0</v>
      </c>
      <c r="K438" s="206"/>
      <c r="L438" s="211"/>
      <c r="M438" s="212"/>
      <c r="N438" s="213"/>
      <c r="O438" s="213"/>
      <c r="P438" s="214">
        <f>P439+SUM(P440:P479)</f>
        <v>0</v>
      </c>
      <c r="Q438" s="213"/>
      <c r="R438" s="214">
        <f>R439+SUM(R440:R479)</f>
        <v>0</v>
      </c>
      <c r="S438" s="213"/>
      <c r="T438" s="215">
        <f>T439+SUM(T440:T479)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16" t="s">
        <v>253</v>
      </c>
      <c r="AT438" s="217" t="s">
        <v>76</v>
      </c>
      <c r="AU438" s="217" t="s">
        <v>87</v>
      </c>
      <c r="AY438" s="216" t="s">
        <v>245</v>
      </c>
      <c r="BK438" s="218">
        <f>BK439+SUM(BK440:BK479)</f>
        <v>0</v>
      </c>
    </row>
    <row r="439" s="2" customFormat="1" ht="24.15" customHeight="1">
      <c r="A439" s="40"/>
      <c r="B439" s="41"/>
      <c r="C439" s="221" t="s">
        <v>2465</v>
      </c>
      <c r="D439" s="221" t="s">
        <v>248</v>
      </c>
      <c r="E439" s="222" t="s">
        <v>867</v>
      </c>
      <c r="F439" s="223" t="s">
        <v>868</v>
      </c>
      <c r="G439" s="224" t="s">
        <v>545</v>
      </c>
      <c r="H439" s="225">
        <v>1.3400000000000001</v>
      </c>
      <c r="I439" s="226"/>
      <c r="J439" s="227">
        <f>ROUND(I439*H439,2)</f>
        <v>0</v>
      </c>
      <c r="K439" s="223" t="s">
        <v>764</v>
      </c>
      <c r="L439" s="46"/>
      <c r="M439" s="228" t="s">
        <v>1</v>
      </c>
      <c r="N439" s="229" t="s">
        <v>42</v>
      </c>
      <c r="O439" s="93"/>
      <c r="P439" s="230">
        <f>O439*H439</f>
        <v>0</v>
      </c>
      <c r="Q439" s="230">
        <v>0</v>
      </c>
      <c r="R439" s="230">
        <f>Q439*H439</f>
        <v>0</v>
      </c>
      <c r="S439" s="230">
        <v>0</v>
      </c>
      <c r="T439" s="231">
        <f>S439*H439</f>
        <v>0</v>
      </c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R439" s="232" t="s">
        <v>594</v>
      </c>
      <c r="AT439" s="232" t="s">
        <v>248</v>
      </c>
      <c r="AU439" s="232" t="s">
        <v>272</v>
      </c>
      <c r="AY439" s="19" t="s">
        <v>245</v>
      </c>
      <c r="BE439" s="233">
        <f>IF(N439="základní",J439,0)</f>
        <v>0</v>
      </c>
      <c r="BF439" s="233">
        <f>IF(N439="snížená",J439,0)</f>
        <v>0</v>
      </c>
      <c r="BG439" s="233">
        <f>IF(N439="zákl. přenesená",J439,0)</f>
        <v>0</v>
      </c>
      <c r="BH439" s="233">
        <f>IF(N439="sníž. přenesená",J439,0)</f>
        <v>0</v>
      </c>
      <c r="BI439" s="233">
        <f>IF(N439="nulová",J439,0)</f>
        <v>0</v>
      </c>
      <c r="BJ439" s="19" t="s">
        <v>85</v>
      </c>
      <c r="BK439" s="233">
        <f>ROUND(I439*H439,2)</f>
        <v>0</v>
      </c>
      <c r="BL439" s="19" t="s">
        <v>594</v>
      </c>
      <c r="BM439" s="232" t="s">
        <v>3056</v>
      </c>
    </row>
    <row r="440" s="2" customFormat="1">
      <c r="A440" s="40"/>
      <c r="B440" s="41"/>
      <c r="C440" s="42"/>
      <c r="D440" s="234" t="s">
        <v>255</v>
      </c>
      <c r="E440" s="42"/>
      <c r="F440" s="235" t="s">
        <v>869</v>
      </c>
      <c r="G440" s="42"/>
      <c r="H440" s="42"/>
      <c r="I440" s="236"/>
      <c r="J440" s="42"/>
      <c r="K440" s="42"/>
      <c r="L440" s="46"/>
      <c r="M440" s="237"/>
      <c r="N440" s="238"/>
      <c r="O440" s="93"/>
      <c r="P440" s="93"/>
      <c r="Q440" s="93"/>
      <c r="R440" s="93"/>
      <c r="S440" s="93"/>
      <c r="T440" s="94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T440" s="19" t="s">
        <v>255</v>
      </c>
      <c r="AU440" s="19" t="s">
        <v>272</v>
      </c>
    </row>
    <row r="441" s="2" customFormat="1">
      <c r="A441" s="40"/>
      <c r="B441" s="41"/>
      <c r="C441" s="42"/>
      <c r="D441" s="296" t="s">
        <v>766</v>
      </c>
      <c r="E441" s="42"/>
      <c r="F441" s="297" t="s">
        <v>870</v>
      </c>
      <c r="G441" s="42"/>
      <c r="H441" s="42"/>
      <c r="I441" s="236"/>
      <c r="J441" s="42"/>
      <c r="K441" s="42"/>
      <c r="L441" s="46"/>
      <c r="M441" s="237"/>
      <c r="N441" s="238"/>
      <c r="O441" s="93"/>
      <c r="P441" s="93"/>
      <c r="Q441" s="93"/>
      <c r="R441" s="93"/>
      <c r="S441" s="93"/>
      <c r="T441" s="94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766</v>
      </c>
      <c r="AU441" s="19" t="s">
        <v>272</v>
      </c>
    </row>
    <row r="442" s="13" customFormat="1">
      <c r="A442" s="13"/>
      <c r="B442" s="239"/>
      <c r="C442" s="240"/>
      <c r="D442" s="234" t="s">
        <v>257</v>
      </c>
      <c r="E442" s="241" t="s">
        <v>1</v>
      </c>
      <c r="F442" s="242" t="s">
        <v>3057</v>
      </c>
      <c r="G442" s="240"/>
      <c r="H442" s="241" t="s">
        <v>1</v>
      </c>
      <c r="I442" s="243"/>
      <c r="J442" s="240"/>
      <c r="K442" s="240"/>
      <c r="L442" s="244"/>
      <c r="M442" s="245"/>
      <c r="N442" s="246"/>
      <c r="O442" s="246"/>
      <c r="P442" s="246"/>
      <c r="Q442" s="246"/>
      <c r="R442" s="246"/>
      <c r="S442" s="246"/>
      <c r="T442" s="247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8" t="s">
        <v>257</v>
      </c>
      <c r="AU442" s="248" t="s">
        <v>272</v>
      </c>
      <c r="AV442" s="13" t="s">
        <v>85</v>
      </c>
      <c r="AW442" s="13" t="s">
        <v>34</v>
      </c>
      <c r="AX442" s="13" t="s">
        <v>77</v>
      </c>
      <c r="AY442" s="248" t="s">
        <v>245</v>
      </c>
    </row>
    <row r="443" s="14" customFormat="1">
      <c r="A443" s="14"/>
      <c r="B443" s="249"/>
      <c r="C443" s="250"/>
      <c r="D443" s="234" t="s">
        <v>257</v>
      </c>
      <c r="E443" s="251" t="s">
        <v>1</v>
      </c>
      <c r="F443" s="252" t="s">
        <v>3058</v>
      </c>
      <c r="G443" s="250"/>
      <c r="H443" s="253">
        <v>1.3400000000000001</v>
      </c>
      <c r="I443" s="254"/>
      <c r="J443" s="250"/>
      <c r="K443" s="250"/>
      <c r="L443" s="255"/>
      <c r="M443" s="256"/>
      <c r="N443" s="257"/>
      <c r="O443" s="257"/>
      <c r="P443" s="257"/>
      <c r="Q443" s="257"/>
      <c r="R443" s="257"/>
      <c r="S443" s="257"/>
      <c r="T443" s="258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9" t="s">
        <v>257</v>
      </c>
      <c r="AU443" s="259" t="s">
        <v>272</v>
      </c>
      <c r="AV443" s="14" t="s">
        <v>87</v>
      </c>
      <c r="AW443" s="14" t="s">
        <v>34</v>
      </c>
      <c r="AX443" s="14" t="s">
        <v>77</v>
      </c>
      <c r="AY443" s="259" t="s">
        <v>245</v>
      </c>
    </row>
    <row r="444" s="15" customFormat="1">
      <c r="A444" s="15"/>
      <c r="B444" s="260"/>
      <c r="C444" s="261"/>
      <c r="D444" s="234" t="s">
        <v>257</v>
      </c>
      <c r="E444" s="262" t="s">
        <v>1</v>
      </c>
      <c r="F444" s="263" t="s">
        <v>266</v>
      </c>
      <c r="G444" s="261"/>
      <c r="H444" s="264">
        <v>1.3400000000000001</v>
      </c>
      <c r="I444" s="265"/>
      <c r="J444" s="261"/>
      <c r="K444" s="261"/>
      <c r="L444" s="266"/>
      <c r="M444" s="267"/>
      <c r="N444" s="268"/>
      <c r="O444" s="268"/>
      <c r="P444" s="268"/>
      <c r="Q444" s="268"/>
      <c r="R444" s="268"/>
      <c r="S444" s="268"/>
      <c r="T444" s="269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70" t="s">
        <v>257</v>
      </c>
      <c r="AU444" s="270" t="s">
        <v>272</v>
      </c>
      <c r="AV444" s="15" t="s">
        <v>253</v>
      </c>
      <c r="AW444" s="15" t="s">
        <v>34</v>
      </c>
      <c r="AX444" s="15" t="s">
        <v>85</v>
      </c>
      <c r="AY444" s="270" t="s">
        <v>245</v>
      </c>
    </row>
    <row r="445" s="2" customFormat="1" ht="24.15" customHeight="1">
      <c r="A445" s="40"/>
      <c r="B445" s="41"/>
      <c r="C445" s="221" t="s">
        <v>974</v>
      </c>
      <c r="D445" s="221" t="s">
        <v>248</v>
      </c>
      <c r="E445" s="222" t="s">
        <v>3059</v>
      </c>
      <c r="F445" s="223" t="s">
        <v>3060</v>
      </c>
      <c r="G445" s="224" t="s">
        <v>545</v>
      </c>
      <c r="H445" s="225">
        <v>35.234999999999999</v>
      </c>
      <c r="I445" s="226"/>
      <c r="J445" s="227">
        <f>ROUND(I445*H445,2)</f>
        <v>0</v>
      </c>
      <c r="K445" s="223" t="s">
        <v>764</v>
      </c>
      <c r="L445" s="46"/>
      <c r="M445" s="228" t="s">
        <v>1</v>
      </c>
      <c r="N445" s="229" t="s">
        <v>42</v>
      </c>
      <c r="O445" s="93"/>
      <c r="P445" s="230">
        <f>O445*H445</f>
        <v>0</v>
      </c>
      <c r="Q445" s="230">
        <v>0</v>
      </c>
      <c r="R445" s="230">
        <f>Q445*H445</f>
        <v>0</v>
      </c>
      <c r="S445" s="230">
        <v>0</v>
      </c>
      <c r="T445" s="231">
        <f>S445*H445</f>
        <v>0</v>
      </c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R445" s="232" t="s">
        <v>594</v>
      </c>
      <c r="AT445" s="232" t="s">
        <v>248</v>
      </c>
      <c r="AU445" s="232" t="s">
        <v>272</v>
      </c>
      <c r="AY445" s="19" t="s">
        <v>245</v>
      </c>
      <c r="BE445" s="233">
        <f>IF(N445="základní",J445,0)</f>
        <v>0</v>
      </c>
      <c r="BF445" s="233">
        <f>IF(N445="snížená",J445,0)</f>
        <v>0</v>
      </c>
      <c r="BG445" s="233">
        <f>IF(N445="zákl. přenesená",J445,0)</f>
        <v>0</v>
      </c>
      <c r="BH445" s="233">
        <f>IF(N445="sníž. přenesená",J445,0)</f>
        <v>0</v>
      </c>
      <c r="BI445" s="233">
        <f>IF(N445="nulová",J445,0)</f>
        <v>0</v>
      </c>
      <c r="BJ445" s="19" t="s">
        <v>85</v>
      </c>
      <c r="BK445" s="233">
        <f>ROUND(I445*H445,2)</f>
        <v>0</v>
      </c>
      <c r="BL445" s="19" t="s">
        <v>594</v>
      </c>
      <c r="BM445" s="232" t="s">
        <v>3061</v>
      </c>
    </row>
    <row r="446" s="2" customFormat="1">
      <c r="A446" s="40"/>
      <c r="B446" s="41"/>
      <c r="C446" s="42"/>
      <c r="D446" s="234" t="s">
        <v>255</v>
      </c>
      <c r="E446" s="42"/>
      <c r="F446" s="235" t="s">
        <v>3062</v>
      </c>
      <c r="G446" s="42"/>
      <c r="H446" s="42"/>
      <c r="I446" s="236"/>
      <c r="J446" s="42"/>
      <c r="K446" s="42"/>
      <c r="L446" s="46"/>
      <c r="M446" s="237"/>
      <c r="N446" s="238"/>
      <c r="O446" s="93"/>
      <c r="P446" s="93"/>
      <c r="Q446" s="93"/>
      <c r="R446" s="93"/>
      <c r="S446" s="93"/>
      <c r="T446" s="94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T446" s="19" t="s">
        <v>255</v>
      </c>
      <c r="AU446" s="19" t="s">
        <v>272</v>
      </c>
    </row>
    <row r="447" s="2" customFormat="1">
      <c r="A447" s="40"/>
      <c r="B447" s="41"/>
      <c r="C447" s="42"/>
      <c r="D447" s="296" t="s">
        <v>766</v>
      </c>
      <c r="E447" s="42"/>
      <c r="F447" s="297" t="s">
        <v>3063</v>
      </c>
      <c r="G447" s="42"/>
      <c r="H447" s="42"/>
      <c r="I447" s="236"/>
      <c r="J447" s="42"/>
      <c r="K447" s="42"/>
      <c r="L447" s="46"/>
      <c r="M447" s="237"/>
      <c r="N447" s="238"/>
      <c r="O447" s="93"/>
      <c r="P447" s="93"/>
      <c r="Q447" s="93"/>
      <c r="R447" s="93"/>
      <c r="S447" s="93"/>
      <c r="T447" s="94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766</v>
      </c>
      <c r="AU447" s="19" t="s">
        <v>272</v>
      </c>
    </row>
    <row r="448" s="13" customFormat="1">
      <c r="A448" s="13"/>
      <c r="B448" s="239"/>
      <c r="C448" s="240"/>
      <c r="D448" s="234" t="s">
        <v>257</v>
      </c>
      <c r="E448" s="241" t="s">
        <v>1</v>
      </c>
      <c r="F448" s="242" t="s">
        <v>3064</v>
      </c>
      <c r="G448" s="240"/>
      <c r="H448" s="241" t="s">
        <v>1</v>
      </c>
      <c r="I448" s="243"/>
      <c r="J448" s="240"/>
      <c r="K448" s="240"/>
      <c r="L448" s="244"/>
      <c r="M448" s="245"/>
      <c r="N448" s="246"/>
      <c r="O448" s="246"/>
      <c r="P448" s="246"/>
      <c r="Q448" s="246"/>
      <c r="R448" s="246"/>
      <c r="S448" s="246"/>
      <c r="T448" s="247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8" t="s">
        <v>257</v>
      </c>
      <c r="AU448" s="248" t="s">
        <v>272</v>
      </c>
      <c r="AV448" s="13" t="s">
        <v>85</v>
      </c>
      <c r="AW448" s="13" t="s">
        <v>34</v>
      </c>
      <c r="AX448" s="13" t="s">
        <v>77</v>
      </c>
      <c r="AY448" s="248" t="s">
        <v>245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3065</v>
      </c>
      <c r="G449" s="250"/>
      <c r="H449" s="253">
        <v>31.594999999999999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272</v>
      </c>
      <c r="AV449" s="14" t="s">
        <v>87</v>
      </c>
      <c r="AW449" s="14" t="s">
        <v>34</v>
      </c>
      <c r="AX449" s="14" t="s">
        <v>77</v>
      </c>
      <c r="AY449" s="259" t="s">
        <v>245</v>
      </c>
    </row>
    <row r="450" s="13" customFormat="1">
      <c r="A450" s="13"/>
      <c r="B450" s="239"/>
      <c r="C450" s="240"/>
      <c r="D450" s="234" t="s">
        <v>257</v>
      </c>
      <c r="E450" s="241" t="s">
        <v>1</v>
      </c>
      <c r="F450" s="242" t="s">
        <v>3066</v>
      </c>
      <c r="G450" s="240"/>
      <c r="H450" s="241" t="s">
        <v>1</v>
      </c>
      <c r="I450" s="243"/>
      <c r="J450" s="240"/>
      <c r="K450" s="240"/>
      <c r="L450" s="244"/>
      <c r="M450" s="245"/>
      <c r="N450" s="246"/>
      <c r="O450" s="246"/>
      <c r="P450" s="246"/>
      <c r="Q450" s="246"/>
      <c r="R450" s="246"/>
      <c r="S450" s="246"/>
      <c r="T450" s="247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8" t="s">
        <v>257</v>
      </c>
      <c r="AU450" s="248" t="s">
        <v>272</v>
      </c>
      <c r="AV450" s="13" t="s">
        <v>85</v>
      </c>
      <c r="AW450" s="13" t="s">
        <v>34</v>
      </c>
      <c r="AX450" s="13" t="s">
        <v>77</v>
      </c>
      <c r="AY450" s="248" t="s">
        <v>245</v>
      </c>
    </row>
    <row r="451" s="14" customFormat="1">
      <c r="A451" s="14"/>
      <c r="B451" s="249"/>
      <c r="C451" s="250"/>
      <c r="D451" s="234" t="s">
        <v>257</v>
      </c>
      <c r="E451" s="251" t="s">
        <v>1</v>
      </c>
      <c r="F451" s="252" t="s">
        <v>3067</v>
      </c>
      <c r="G451" s="250"/>
      <c r="H451" s="253">
        <v>3.6400000000000001</v>
      </c>
      <c r="I451" s="254"/>
      <c r="J451" s="250"/>
      <c r="K451" s="250"/>
      <c r="L451" s="255"/>
      <c r="M451" s="256"/>
      <c r="N451" s="257"/>
      <c r="O451" s="257"/>
      <c r="P451" s="257"/>
      <c r="Q451" s="257"/>
      <c r="R451" s="257"/>
      <c r="S451" s="257"/>
      <c r="T451" s="258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9" t="s">
        <v>257</v>
      </c>
      <c r="AU451" s="259" t="s">
        <v>272</v>
      </c>
      <c r="AV451" s="14" t="s">
        <v>87</v>
      </c>
      <c r="AW451" s="14" t="s">
        <v>34</v>
      </c>
      <c r="AX451" s="14" t="s">
        <v>77</v>
      </c>
      <c r="AY451" s="259" t="s">
        <v>245</v>
      </c>
    </row>
    <row r="452" s="15" customFormat="1">
      <c r="A452" s="15"/>
      <c r="B452" s="260"/>
      <c r="C452" s="261"/>
      <c r="D452" s="234" t="s">
        <v>257</v>
      </c>
      <c r="E452" s="262" t="s">
        <v>1</v>
      </c>
      <c r="F452" s="263" t="s">
        <v>266</v>
      </c>
      <c r="G452" s="261"/>
      <c r="H452" s="264">
        <v>35.234999999999999</v>
      </c>
      <c r="I452" s="265"/>
      <c r="J452" s="261"/>
      <c r="K452" s="261"/>
      <c r="L452" s="266"/>
      <c r="M452" s="267"/>
      <c r="N452" s="268"/>
      <c r="O452" s="268"/>
      <c r="P452" s="268"/>
      <c r="Q452" s="268"/>
      <c r="R452" s="268"/>
      <c r="S452" s="268"/>
      <c r="T452" s="269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70" t="s">
        <v>257</v>
      </c>
      <c r="AU452" s="270" t="s">
        <v>272</v>
      </c>
      <c r="AV452" s="15" t="s">
        <v>253</v>
      </c>
      <c r="AW452" s="15" t="s">
        <v>34</v>
      </c>
      <c r="AX452" s="15" t="s">
        <v>85</v>
      </c>
      <c r="AY452" s="270" t="s">
        <v>245</v>
      </c>
    </row>
    <row r="453" s="2" customFormat="1" ht="24.15" customHeight="1">
      <c r="A453" s="40"/>
      <c r="B453" s="41"/>
      <c r="C453" s="221" t="s">
        <v>3068</v>
      </c>
      <c r="D453" s="221" t="s">
        <v>248</v>
      </c>
      <c r="E453" s="222" t="s">
        <v>3069</v>
      </c>
      <c r="F453" s="223" t="s">
        <v>3070</v>
      </c>
      <c r="G453" s="224" t="s">
        <v>545</v>
      </c>
      <c r="H453" s="225">
        <v>6.048</v>
      </c>
      <c r="I453" s="226"/>
      <c r="J453" s="227">
        <f>ROUND(I453*H453,2)</f>
        <v>0</v>
      </c>
      <c r="K453" s="223" t="s">
        <v>764</v>
      </c>
      <c r="L453" s="46"/>
      <c r="M453" s="228" t="s">
        <v>1</v>
      </c>
      <c r="N453" s="229" t="s">
        <v>42</v>
      </c>
      <c r="O453" s="93"/>
      <c r="P453" s="230">
        <f>O453*H453</f>
        <v>0</v>
      </c>
      <c r="Q453" s="230">
        <v>0</v>
      </c>
      <c r="R453" s="230">
        <f>Q453*H453</f>
        <v>0</v>
      </c>
      <c r="S453" s="230">
        <v>0</v>
      </c>
      <c r="T453" s="231">
        <f>S453*H453</f>
        <v>0</v>
      </c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R453" s="232" t="s">
        <v>253</v>
      </c>
      <c r="AT453" s="232" t="s">
        <v>248</v>
      </c>
      <c r="AU453" s="232" t="s">
        <v>272</v>
      </c>
      <c r="AY453" s="19" t="s">
        <v>245</v>
      </c>
      <c r="BE453" s="233">
        <f>IF(N453="základní",J453,0)</f>
        <v>0</v>
      </c>
      <c r="BF453" s="233">
        <f>IF(N453="snížená",J453,0)</f>
        <v>0</v>
      </c>
      <c r="BG453" s="233">
        <f>IF(N453="zákl. přenesená",J453,0)</f>
        <v>0</v>
      </c>
      <c r="BH453" s="233">
        <f>IF(N453="sníž. přenesená",J453,0)</f>
        <v>0</v>
      </c>
      <c r="BI453" s="233">
        <f>IF(N453="nulová",J453,0)</f>
        <v>0</v>
      </c>
      <c r="BJ453" s="19" t="s">
        <v>85</v>
      </c>
      <c r="BK453" s="233">
        <f>ROUND(I453*H453,2)</f>
        <v>0</v>
      </c>
      <c r="BL453" s="19" t="s">
        <v>253</v>
      </c>
      <c r="BM453" s="232" t="s">
        <v>3071</v>
      </c>
    </row>
    <row r="454" s="2" customFormat="1">
      <c r="A454" s="40"/>
      <c r="B454" s="41"/>
      <c r="C454" s="42"/>
      <c r="D454" s="234" t="s">
        <v>255</v>
      </c>
      <c r="E454" s="42"/>
      <c r="F454" s="235" t="s">
        <v>3072</v>
      </c>
      <c r="G454" s="42"/>
      <c r="H454" s="42"/>
      <c r="I454" s="236"/>
      <c r="J454" s="42"/>
      <c r="K454" s="42"/>
      <c r="L454" s="46"/>
      <c r="M454" s="237"/>
      <c r="N454" s="238"/>
      <c r="O454" s="93"/>
      <c r="P454" s="93"/>
      <c r="Q454" s="93"/>
      <c r="R454" s="93"/>
      <c r="S454" s="93"/>
      <c r="T454" s="94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T454" s="19" t="s">
        <v>255</v>
      </c>
      <c r="AU454" s="19" t="s">
        <v>272</v>
      </c>
    </row>
    <row r="455" s="2" customFormat="1">
      <c r="A455" s="40"/>
      <c r="B455" s="41"/>
      <c r="C455" s="42"/>
      <c r="D455" s="296" t="s">
        <v>766</v>
      </c>
      <c r="E455" s="42"/>
      <c r="F455" s="297" t="s">
        <v>3073</v>
      </c>
      <c r="G455" s="42"/>
      <c r="H455" s="42"/>
      <c r="I455" s="236"/>
      <c r="J455" s="42"/>
      <c r="K455" s="42"/>
      <c r="L455" s="46"/>
      <c r="M455" s="237"/>
      <c r="N455" s="238"/>
      <c r="O455" s="93"/>
      <c r="P455" s="93"/>
      <c r="Q455" s="93"/>
      <c r="R455" s="93"/>
      <c r="S455" s="93"/>
      <c r="T455" s="94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766</v>
      </c>
      <c r="AU455" s="19" t="s">
        <v>272</v>
      </c>
    </row>
    <row r="456" s="14" customFormat="1">
      <c r="A456" s="14"/>
      <c r="B456" s="249"/>
      <c r="C456" s="250"/>
      <c r="D456" s="234" t="s">
        <v>257</v>
      </c>
      <c r="E456" s="251" t="s">
        <v>1</v>
      </c>
      <c r="F456" s="252" t="s">
        <v>3074</v>
      </c>
      <c r="G456" s="250"/>
      <c r="H456" s="253">
        <v>6.048</v>
      </c>
      <c r="I456" s="254"/>
      <c r="J456" s="250"/>
      <c r="K456" s="250"/>
      <c r="L456" s="255"/>
      <c r="M456" s="256"/>
      <c r="N456" s="257"/>
      <c r="O456" s="257"/>
      <c r="P456" s="257"/>
      <c r="Q456" s="257"/>
      <c r="R456" s="257"/>
      <c r="S456" s="257"/>
      <c r="T456" s="258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9" t="s">
        <v>257</v>
      </c>
      <c r="AU456" s="259" t="s">
        <v>272</v>
      </c>
      <c r="AV456" s="14" t="s">
        <v>87</v>
      </c>
      <c r="AW456" s="14" t="s">
        <v>34</v>
      </c>
      <c r="AX456" s="14" t="s">
        <v>77</v>
      </c>
      <c r="AY456" s="259" t="s">
        <v>245</v>
      </c>
    </row>
    <row r="457" s="15" customFormat="1">
      <c r="A457" s="15"/>
      <c r="B457" s="260"/>
      <c r="C457" s="261"/>
      <c r="D457" s="234" t="s">
        <v>257</v>
      </c>
      <c r="E457" s="262" t="s">
        <v>1</v>
      </c>
      <c r="F457" s="263" t="s">
        <v>266</v>
      </c>
      <c r="G457" s="261"/>
      <c r="H457" s="264">
        <v>6.048</v>
      </c>
      <c r="I457" s="265"/>
      <c r="J457" s="261"/>
      <c r="K457" s="261"/>
      <c r="L457" s="266"/>
      <c r="M457" s="267"/>
      <c r="N457" s="268"/>
      <c r="O457" s="268"/>
      <c r="P457" s="268"/>
      <c r="Q457" s="268"/>
      <c r="R457" s="268"/>
      <c r="S457" s="268"/>
      <c r="T457" s="269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70" t="s">
        <v>257</v>
      </c>
      <c r="AU457" s="270" t="s">
        <v>272</v>
      </c>
      <c r="AV457" s="15" t="s">
        <v>253</v>
      </c>
      <c r="AW457" s="15" t="s">
        <v>34</v>
      </c>
      <c r="AX457" s="15" t="s">
        <v>85</v>
      </c>
      <c r="AY457" s="270" t="s">
        <v>245</v>
      </c>
    </row>
    <row r="458" s="2" customFormat="1" ht="16.5" customHeight="1">
      <c r="A458" s="40"/>
      <c r="B458" s="41"/>
      <c r="C458" s="221" t="s">
        <v>458</v>
      </c>
      <c r="D458" s="221" t="s">
        <v>248</v>
      </c>
      <c r="E458" s="222" t="s">
        <v>3075</v>
      </c>
      <c r="F458" s="223" t="s">
        <v>3076</v>
      </c>
      <c r="G458" s="224" t="s">
        <v>545</v>
      </c>
      <c r="H458" s="225">
        <v>42.622999999999998</v>
      </c>
      <c r="I458" s="226"/>
      <c r="J458" s="227">
        <f>ROUND(I458*H458,2)</f>
        <v>0</v>
      </c>
      <c r="K458" s="223" t="s">
        <v>764</v>
      </c>
      <c r="L458" s="46"/>
      <c r="M458" s="228" t="s">
        <v>1</v>
      </c>
      <c r="N458" s="229" t="s">
        <v>42</v>
      </c>
      <c r="O458" s="93"/>
      <c r="P458" s="230">
        <f>O458*H458</f>
        <v>0</v>
      </c>
      <c r="Q458" s="230">
        <v>0</v>
      </c>
      <c r="R458" s="230">
        <f>Q458*H458</f>
        <v>0</v>
      </c>
      <c r="S458" s="230">
        <v>0</v>
      </c>
      <c r="T458" s="231">
        <f>S458*H458</f>
        <v>0</v>
      </c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R458" s="232" t="s">
        <v>253</v>
      </c>
      <c r="AT458" s="232" t="s">
        <v>248</v>
      </c>
      <c r="AU458" s="232" t="s">
        <v>272</v>
      </c>
      <c r="AY458" s="19" t="s">
        <v>245</v>
      </c>
      <c r="BE458" s="233">
        <f>IF(N458="základní",J458,0)</f>
        <v>0</v>
      </c>
      <c r="BF458" s="233">
        <f>IF(N458="snížená",J458,0)</f>
        <v>0</v>
      </c>
      <c r="BG458" s="233">
        <f>IF(N458="zákl. přenesená",J458,0)</f>
        <v>0</v>
      </c>
      <c r="BH458" s="233">
        <f>IF(N458="sníž. přenesená",J458,0)</f>
        <v>0</v>
      </c>
      <c r="BI458" s="233">
        <f>IF(N458="nulová",J458,0)</f>
        <v>0</v>
      </c>
      <c r="BJ458" s="19" t="s">
        <v>85</v>
      </c>
      <c r="BK458" s="233">
        <f>ROUND(I458*H458,2)</f>
        <v>0</v>
      </c>
      <c r="BL458" s="19" t="s">
        <v>253</v>
      </c>
      <c r="BM458" s="232" t="s">
        <v>3077</v>
      </c>
    </row>
    <row r="459" s="2" customFormat="1">
      <c r="A459" s="40"/>
      <c r="B459" s="41"/>
      <c r="C459" s="42"/>
      <c r="D459" s="234" t="s">
        <v>255</v>
      </c>
      <c r="E459" s="42"/>
      <c r="F459" s="235" t="s">
        <v>3078</v>
      </c>
      <c r="G459" s="42"/>
      <c r="H459" s="42"/>
      <c r="I459" s="236"/>
      <c r="J459" s="42"/>
      <c r="K459" s="42"/>
      <c r="L459" s="46"/>
      <c r="M459" s="237"/>
      <c r="N459" s="238"/>
      <c r="O459" s="93"/>
      <c r="P459" s="93"/>
      <c r="Q459" s="93"/>
      <c r="R459" s="93"/>
      <c r="S459" s="93"/>
      <c r="T459" s="94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19" t="s">
        <v>255</v>
      </c>
      <c r="AU459" s="19" t="s">
        <v>272</v>
      </c>
    </row>
    <row r="460" s="2" customFormat="1">
      <c r="A460" s="40"/>
      <c r="B460" s="41"/>
      <c r="C460" s="42"/>
      <c r="D460" s="296" t="s">
        <v>766</v>
      </c>
      <c r="E460" s="42"/>
      <c r="F460" s="297" t="s">
        <v>3079</v>
      </c>
      <c r="G460" s="42"/>
      <c r="H460" s="42"/>
      <c r="I460" s="236"/>
      <c r="J460" s="42"/>
      <c r="K460" s="42"/>
      <c r="L460" s="46"/>
      <c r="M460" s="237"/>
      <c r="N460" s="238"/>
      <c r="O460" s="93"/>
      <c r="P460" s="93"/>
      <c r="Q460" s="93"/>
      <c r="R460" s="93"/>
      <c r="S460" s="93"/>
      <c r="T460" s="94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T460" s="19" t="s">
        <v>766</v>
      </c>
      <c r="AU460" s="19" t="s">
        <v>272</v>
      </c>
    </row>
    <row r="461" s="14" customFormat="1">
      <c r="A461" s="14"/>
      <c r="B461" s="249"/>
      <c r="C461" s="250"/>
      <c r="D461" s="234" t="s">
        <v>257</v>
      </c>
      <c r="E461" s="251" t="s">
        <v>1</v>
      </c>
      <c r="F461" s="252" t="s">
        <v>3080</v>
      </c>
      <c r="G461" s="250"/>
      <c r="H461" s="253">
        <v>6.048</v>
      </c>
      <c r="I461" s="254"/>
      <c r="J461" s="250"/>
      <c r="K461" s="250"/>
      <c r="L461" s="255"/>
      <c r="M461" s="256"/>
      <c r="N461" s="257"/>
      <c r="O461" s="257"/>
      <c r="P461" s="257"/>
      <c r="Q461" s="257"/>
      <c r="R461" s="257"/>
      <c r="S461" s="257"/>
      <c r="T461" s="258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9" t="s">
        <v>257</v>
      </c>
      <c r="AU461" s="259" t="s">
        <v>272</v>
      </c>
      <c r="AV461" s="14" t="s">
        <v>87</v>
      </c>
      <c r="AW461" s="14" t="s">
        <v>34</v>
      </c>
      <c r="AX461" s="14" t="s">
        <v>77</v>
      </c>
      <c r="AY461" s="259" t="s">
        <v>245</v>
      </c>
    </row>
    <row r="462" s="14" customFormat="1">
      <c r="A462" s="14"/>
      <c r="B462" s="249"/>
      <c r="C462" s="250"/>
      <c r="D462" s="234" t="s">
        <v>257</v>
      </c>
      <c r="E462" s="251" t="s">
        <v>1</v>
      </c>
      <c r="F462" s="252" t="s">
        <v>3081</v>
      </c>
      <c r="G462" s="250"/>
      <c r="H462" s="253">
        <v>35.234999999999999</v>
      </c>
      <c r="I462" s="254"/>
      <c r="J462" s="250"/>
      <c r="K462" s="250"/>
      <c r="L462" s="255"/>
      <c r="M462" s="256"/>
      <c r="N462" s="257"/>
      <c r="O462" s="257"/>
      <c r="P462" s="257"/>
      <c r="Q462" s="257"/>
      <c r="R462" s="257"/>
      <c r="S462" s="257"/>
      <c r="T462" s="258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9" t="s">
        <v>257</v>
      </c>
      <c r="AU462" s="259" t="s">
        <v>272</v>
      </c>
      <c r="AV462" s="14" t="s">
        <v>87</v>
      </c>
      <c r="AW462" s="14" t="s">
        <v>34</v>
      </c>
      <c r="AX462" s="14" t="s">
        <v>77</v>
      </c>
      <c r="AY462" s="259" t="s">
        <v>245</v>
      </c>
    </row>
    <row r="463" s="14" customFormat="1">
      <c r="A463" s="14"/>
      <c r="B463" s="249"/>
      <c r="C463" s="250"/>
      <c r="D463" s="234" t="s">
        <v>257</v>
      </c>
      <c r="E463" s="251" t="s">
        <v>1</v>
      </c>
      <c r="F463" s="252" t="s">
        <v>3082</v>
      </c>
      <c r="G463" s="250"/>
      <c r="H463" s="253">
        <v>1.3400000000000001</v>
      </c>
      <c r="I463" s="254"/>
      <c r="J463" s="250"/>
      <c r="K463" s="250"/>
      <c r="L463" s="255"/>
      <c r="M463" s="256"/>
      <c r="N463" s="257"/>
      <c r="O463" s="257"/>
      <c r="P463" s="257"/>
      <c r="Q463" s="257"/>
      <c r="R463" s="257"/>
      <c r="S463" s="257"/>
      <c r="T463" s="258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9" t="s">
        <v>257</v>
      </c>
      <c r="AU463" s="259" t="s">
        <v>272</v>
      </c>
      <c r="AV463" s="14" t="s">
        <v>87</v>
      </c>
      <c r="AW463" s="14" t="s">
        <v>34</v>
      </c>
      <c r="AX463" s="14" t="s">
        <v>77</v>
      </c>
      <c r="AY463" s="259" t="s">
        <v>245</v>
      </c>
    </row>
    <row r="464" s="15" customFormat="1">
      <c r="A464" s="15"/>
      <c r="B464" s="260"/>
      <c r="C464" s="261"/>
      <c r="D464" s="234" t="s">
        <v>257</v>
      </c>
      <c r="E464" s="262" t="s">
        <v>1</v>
      </c>
      <c r="F464" s="263" t="s">
        <v>266</v>
      </c>
      <c r="G464" s="261"/>
      <c r="H464" s="264">
        <v>42.622999999999998</v>
      </c>
      <c r="I464" s="265"/>
      <c r="J464" s="261"/>
      <c r="K464" s="261"/>
      <c r="L464" s="266"/>
      <c r="M464" s="267"/>
      <c r="N464" s="268"/>
      <c r="O464" s="268"/>
      <c r="P464" s="268"/>
      <c r="Q464" s="268"/>
      <c r="R464" s="268"/>
      <c r="S464" s="268"/>
      <c r="T464" s="269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70" t="s">
        <v>257</v>
      </c>
      <c r="AU464" s="270" t="s">
        <v>272</v>
      </c>
      <c r="AV464" s="15" t="s">
        <v>253</v>
      </c>
      <c r="AW464" s="15" t="s">
        <v>34</v>
      </c>
      <c r="AX464" s="15" t="s">
        <v>85</v>
      </c>
      <c r="AY464" s="270" t="s">
        <v>245</v>
      </c>
    </row>
    <row r="465" s="2" customFormat="1" ht="16.5" customHeight="1">
      <c r="A465" s="40"/>
      <c r="B465" s="41"/>
      <c r="C465" s="221" t="s">
        <v>3083</v>
      </c>
      <c r="D465" s="221" t="s">
        <v>248</v>
      </c>
      <c r="E465" s="222" t="s">
        <v>3084</v>
      </c>
      <c r="F465" s="223" t="s">
        <v>3085</v>
      </c>
      <c r="G465" s="224" t="s">
        <v>545</v>
      </c>
      <c r="H465" s="225">
        <v>296.44999999999999</v>
      </c>
      <c r="I465" s="226"/>
      <c r="J465" s="227">
        <f>ROUND(I465*H465,2)</f>
        <v>0</v>
      </c>
      <c r="K465" s="223" t="s">
        <v>764</v>
      </c>
      <c r="L465" s="46"/>
      <c r="M465" s="228" t="s">
        <v>1</v>
      </c>
      <c r="N465" s="229" t="s">
        <v>42</v>
      </c>
      <c r="O465" s="93"/>
      <c r="P465" s="230">
        <f>O465*H465</f>
        <v>0</v>
      </c>
      <c r="Q465" s="230">
        <v>0</v>
      </c>
      <c r="R465" s="230">
        <f>Q465*H465</f>
        <v>0</v>
      </c>
      <c r="S465" s="230">
        <v>0</v>
      </c>
      <c r="T465" s="231">
        <f>S465*H465</f>
        <v>0</v>
      </c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R465" s="232" t="s">
        <v>253</v>
      </c>
      <c r="AT465" s="232" t="s">
        <v>248</v>
      </c>
      <c r="AU465" s="232" t="s">
        <v>272</v>
      </c>
      <c r="AY465" s="19" t="s">
        <v>245</v>
      </c>
      <c r="BE465" s="233">
        <f>IF(N465="základní",J465,0)</f>
        <v>0</v>
      </c>
      <c r="BF465" s="233">
        <f>IF(N465="snížená",J465,0)</f>
        <v>0</v>
      </c>
      <c r="BG465" s="233">
        <f>IF(N465="zákl. přenesená",J465,0)</f>
        <v>0</v>
      </c>
      <c r="BH465" s="233">
        <f>IF(N465="sníž. přenesená",J465,0)</f>
        <v>0</v>
      </c>
      <c r="BI465" s="233">
        <f>IF(N465="nulová",J465,0)</f>
        <v>0</v>
      </c>
      <c r="BJ465" s="19" t="s">
        <v>85</v>
      </c>
      <c r="BK465" s="233">
        <f>ROUND(I465*H465,2)</f>
        <v>0</v>
      </c>
      <c r="BL465" s="19" t="s">
        <v>253</v>
      </c>
      <c r="BM465" s="232" t="s">
        <v>3086</v>
      </c>
    </row>
    <row r="466" s="2" customFormat="1">
      <c r="A466" s="40"/>
      <c r="B466" s="41"/>
      <c r="C466" s="42"/>
      <c r="D466" s="234" t="s">
        <v>255</v>
      </c>
      <c r="E466" s="42"/>
      <c r="F466" s="235" t="s">
        <v>3087</v>
      </c>
      <c r="G466" s="42"/>
      <c r="H466" s="42"/>
      <c r="I466" s="236"/>
      <c r="J466" s="42"/>
      <c r="K466" s="42"/>
      <c r="L466" s="46"/>
      <c r="M466" s="237"/>
      <c r="N466" s="238"/>
      <c r="O466" s="93"/>
      <c r="P466" s="93"/>
      <c r="Q466" s="93"/>
      <c r="R466" s="93"/>
      <c r="S466" s="93"/>
      <c r="T466" s="94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T466" s="19" t="s">
        <v>255</v>
      </c>
      <c r="AU466" s="19" t="s">
        <v>272</v>
      </c>
    </row>
    <row r="467" s="2" customFormat="1">
      <c r="A467" s="40"/>
      <c r="B467" s="41"/>
      <c r="C467" s="42"/>
      <c r="D467" s="296" t="s">
        <v>766</v>
      </c>
      <c r="E467" s="42"/>
      <c r="F467" s="297" t="s">
        <v>3088</v>
      </c>
      <c r="G467" s="42"/>
      <c r="H467" s="42"/>
      <c r="I467" s="236"/>
      <c r="J467" s="42"/>
      <c r="K467" s="42"/>
      <c r="L467" s="46"/>
      <c r="M467" s="237"/>
      <c r="N467" s="238"/>
      <c r="O467" s="93"/>
      <c r="P467" s="93"/>
      <c r="Q467" s="93"/>
      <c r="R467" s="93"/>
      <c r="S467" s="93"/>
      <c r="T467" s="94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766</v>
      </c>
      <c r="AU467" s="19" t="s">
        <v>272</v>
      </c>
    </row>
    <row r="468" s="14" customFormat="1">
      <c r="A468" s="14"/>
      <c r="B468" s="249"/>
      <c r="C468" s="250"/>
      <c r="D468" s="234" t="s">
        <v>257</v>
      </c>
      <c r="E468" s="251" t="s">
        <v>1</v>
      </c>
      <c r="F468" s="252" t="s">
        <v>3089</v>
      </c>
      <c r="G468" s="250"/>
      <c r="H468" s="253">
        <v>296.44999999999999</v>
      </c>
      <c r="I468" s="254"/>
      <c r="J468" s="250"/>
      <c r="K468" s="250"/>
      <c r="L468" s="255"/>
      <c r="M468" s="256"/>
      <c r="N468" s="257"/>
      <c r="O468" s="257"/>
      <c r="P468" s="257"/>
      <c r="Q468" s="257"/>
      <c r="R468" s="257"/>
      <c r="S468" s="257"/>
      <c r="T468" s="25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9" t="s">
        <v>257</v>
      </c>
      <c r="AU468" s="259" t="s">
        <v>272</v>
      </c>
      <c r="AV468" s="14" t="s">
        <v>87</v>
      </c>
      <c r="AW468" s="14" t="s">
        <v>34</v>
      </c>
      <c r="AX468" s="14" t="s">
        <v>85</v>
      </c>
      <c r="AY468" s="259" t="s">
        <v>245</v>
      </c>
    </row>
    <row r="469" s="2" customFormat="1" ht="16.5" customHeight="1">
      <c r="A469" s="40"/>
      <c r="B469" s="41"/>
      <c r="C469" s="221" t="s">
        <v>3090</v>
      </c>
      <c r="D469" s="221" t="s">
        <v>248</v>
      </c>
      <c r="E469" s="222" t="s">
        <v>3091</v>
      </c>
      <c r="F469" s="223" t="s">
        <v>3092</v>
      </c>
      <c r="G469" s="224" t="s">
        <v>545</v>
      </c>
      <c r="H469" s="225">
        <v>42.622999999999998</v>
      </c>
      <c r="I469" s="226"/>
      <c r="J469" s="227">
        <f>ROUND(I469*H469,2)</f>
        <v>0</v>
      </c>
      <c r="K469" s="223" t="s">
        <v>764</v>
      </c>
      <c r="L469" s="46"/>
      <c r="M469" s="228" t="s">
        <v>1</v>
      </c>
      <c r="N469" s="229" t="s">
        <v>42</v>
      </c>
      <c r="O469" s="93"/>
      <c r="P469" s="230">
        <f>O469*H469</f>
        <v>0</v>
      </c>
      <c r="Q469" s="230">
        <v>0</v>
      </c>
      <c r="R469" s="230">
        <f>Q469*H469</f>
        <v>0</v>
      </c>
      <c r="S469" s="230">
        <v>0</v>
      </c>
      <c r="T469" s="231">
        <f>S469*H469</f>
        <v>0</v>
      </c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R469" s="232" t="s">
        <v>253</v>
      </c>
      <c r="AT469" s="232" t="s">
        <v>248</v>
      </c>
      <c r="AU469" s="232" t="s">
        <v>272</v>
      </c>
      <c r="AY469" s="19" t="s">
        <v>245</v>
      </c>
      <c r="BE469" s="233">
        <f>IF(N469="základní",J469,0)</f>
        <v>0</v>
      </c>
      <c r="BF469" s="233">
        <f>IF(N469="snížená",J469,0)</f>
        <v>0</v>
      </c>
      <c r="BG469" s="233">
        <f>IF(N469="zákl. přenesená",J469,0)</f>
        <v>0</v>
      </c>
      <c r="BH469" s="233">
        <f>IF(N469="sníž. přenesená",J469,0)</f>
        <v>0</v>
      </c>
      <c r="BI469" s="233">
        <f>IF(N469="nulová",J469,0)</f>
        <v>0</v>
      </c>
      <c r="BJ469" s="19" t="s">
        <v>85</v>
      </c>
      <c r="BK469" s="233">
        <f>ROUND(I469*H469,2)</f>
        <v>0</v>
      </c>
      <c r="BL469" s="19" t="s">
        <v>253</v>
      </c>
      <c r="BM469" s="232" t="s">
        <v>3093</v>
      </c>
    </row>
    <row r="470" s="2" customFormat="1">
      <c r="A470" s="40"/>
      <c r="B470" s="41"/>
      <c r="C470" s="42"/>
      <c r="D470" s="234" t="s">
        <v>255</v>
      </c>
      <c r="E470" s="42"/>
      <c r="F470" s="235" t="s">
        <v>3094</v>
      </c>
      <c r="G470" s="42"/>
      <c r="H470" s="42"/>
      <c r="I470" s="236"/>
      <c r="J470" s="42"/>
      <c r="K470" s="42"/>
      <c r="L470" s="46"/>
      <c r="M470" s="237"/>
      <c r="N470" s="238"/>
      <c r="O470" s="93"/>
      <c r="P470" s="93"/>
      <c r="Q470" s="93"/>
      <c r="R470" s="93"/>
      <c r="S470" s="93"/>
      <c r="T470" s="94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T470" s="19" t="s">
        <v>255</v>
      </c>
      <c r="AU470" s="19" t="s">
        <v>272</v>
      </c>
    </row>
    <row r="471" s="2" customFormat="1">
      <c r="A471" s="40"/>
      <c r="B471" s="41"/>
      <c r="C471" s="42"/>
      <c r="D471" s="296" t="s">
        <v>766</v>
      </c>
      <c r="E471" s="42"/>
      <c r="F471" s="297" t="s">
        <v>3095</v>
      </c>
      <c r="G471" s="42"/>
      <c r="H471" s="42"/>
      <c r="I471" s="236"/>
      <c r="J471" s="42"/>
      <c r="K471" s="42"/>
      <c r="L471" s="46"/>
      <c r="M471" s="237"/>
      <c r="N471" s="238"/>
      <c r="O471" s="93"/>
      <c r="P471" s="93"/>
      <c r="Q471" s="93"/>
      <c r="R471" s="93"/>
      <c r="S471" s="93"/>
      <c r="T471" s="94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766</v>
      </c>
      <c r="AU471" s="19" t="s">
        <v>272</v>
      </c>
    </row>
    <row r="472" s="13" customFormat="1">
      <c r="A472" s="13"/>
      <c r="B472" s="239"/>
      <c r="C472" s="240"/>
      <c r="D472" s="234" t="s">
        <v>257</v>
      </c>
      <c r="E472" s="241" t="s">
        <v>1</v>
      </c>
      <c r="F472" s="242" t="s">
        <v>3096</v>
      </c>
      <c r="G472" s="240"/>
      <c r="H472" s="241" t="s">
        <v>1</v>
      </c>
      <c r="I472" s="243"/>
      <c r="J472" s="240"/>
      <c r="K472" s="240"/>
      <c r="L472" s="244"/>
      <c r="M472" s="245"/>
      <c r="N472" s="246"/>
      <c r="O472" s="246"/>
      <c r="P472" s="246"/>
      <c r="Q472" s="246"/>
      <c r="R472" s="246"/>
      <c r="S472" s="246"/>
      <c r="T472" s="247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8" t="s">
        <v>257</v>
      </c>
      <c r="AU472" s="248" t="s">
        <v>272</v>
      </c>
      <c r="AV472" s="13" t="s">
        <v>85</v>
      </c>
      <c r="AW472" s="13" t="s">
        <v>34</v>
      </c>
      <c r="AX472" s="13" t="s">
        <v>77</v>
      </c>
      <c r="AY472" s="248" t="s">
        <v>245</v>
      </c>
    </row>
    <row r="473" s="14" customFormat="1">
      <c r="A473" s="14"/>
      <c r="B473" s="249"/>
      <c r="C473" s="250"/>
      <c r="D473" s="234" t="s">
        <v>257</v>
      </c>
      <c r="E473" s="251" t="s">
        <v>1</v>
      </c>
      <c r="F473" s="252" t="s">
        <v>3097</v>
      </c>
      <c r="G473" s="250"/>
      <c r="H473" s="253">
        <v>6.048</v>
      </c>
      <c r="I473" s="254"/>
      <c r="J473" s="250"/>
      <c r="K473" s="250"/>
      <c r="L473" s="255"/>
      <c r="M473" s="256"/>
      <c r="N473" s="257"/>
      <c r="O473" s="257"/>
      <c r="P473" s="257"/>
      <c r="Q473" s="257"/>
      <c r="R473" s="257"/>
      <c r="S473" s="257"/>
      <c r="T473" s="25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9" t="s">
        <v>257</v>
      </c>
      <c r="AU473" s="259" t="s">
        <v>272</v>
      </c>
      <c r="AV473" s="14" t="s">
        <v>87</v>
      </c>
      <c r="AW473" s="14" t="s">
        <v>34</v>
      </c>
      <c r="AX473" s="14" t="s">
        <v>77</v>
      </c>
      <c r="AY473" s="259" t="s">
        <v>245</v>
      </c>
    </row>
    <row r="474" s="13" customFormat="1">
      <c r="A474" s="13"/>
      <c r="B474" s="239"/>
      <c r="C474" s="240"/>
      <c r="D474" s="234" t="s">
        <v>257</v>
      </c>
      <c r="E474" s="241" t="s">
        <v>1</v>
      </c>
      <c r="F474" s="242" t="s">
        <v>3098</v>
      </c>
      <c r="G474" s="240"/>
      <c r="H474" s="241" t="s">
        <v>1</v>
      </c>
      <c r="I474" s="243"/>
      <c r="J474" s="240"/>
      <c r="K474" s="240"/>
      <c r="L474" s="244"/>
      <c r="M474" s="245"/>
      <c r="N474" s="246"/>
      <c r="O474" s="246"/>
      <c r="P474" s="246"/>
      <c r="Q474" s="246"/>
      <c r="R474" s="246"/>
      <c r="S474" s="246"/>
      <c r="T474" s="247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8" t="s">
        <v>257</v>
      </c>
      <c r="AU474" s="248" t="s">
        <v>272</v>
      </c>
      <c r="AV474" s="13" t="s">
        <v>85</v>
      </c>
      <c r="AW474" s="13" t="s">
        <v>34</v>
      </c>
      <c r="AX474" s="13" t="s">
        <v>77</v>
      </c>
      <c r="AY474" s="248" t="s">
        <v>245</v>
      </c>
    </row>
    <row r="475" s="14" customFormat="1">
      <c r="A475" s="14"/>
      <c r="B475" s="249"/>
      <c r="C475" s="250"/>
      <c r="D475" s="234" t="s">
        <v>257</v>
      </c>
      <c r="E475" s="251" t="s">
        <v>1</v>
      </c>
      <c r="F475" s="252" t="s">
        <v>3099</v>
      </c>
      <c r="G475" s="250"/>
      <c r="H475" s="253">
        <v>35.234999999999999</v>
      </c>
      <c r="I475" s="254"/>
      <c r="J475" s="250"/>
      <c r="K475" s="250"/>
      <c r="L475" s="255"/>
      <c r="M475" s="256"/>
      <c r="N475" s="257"/>
      <c r="O475" s="257"/>
      <c r="P475" s="257"/>
      <c r="Q475" s="257"/>
      <c r="R475" s="257"/>
      <c r="S475" s="257"/>
      <c r="T475" s="258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9" t="s">
        <v>257</v>
      </c>
      <c r="AU475" s="259" t="s">
        <v>272</v>
      </c>
      <c r="AV475" s="14" t="s">
        <v>87</v>
      </c>
      <c r="AW475" s="14" t="s">
        <v>34</v>
      </c>
      <c r="AX475" s="14" t="s">
        <v>77</v>
      </c>
      <c r="AY475" s="259" t="s">
        <v>245</v>
      </c>
    </row>
    <row r="476" s="13" customFormat="1">
      <c r="A476" s="13"/>
      <c r="B476" s="239"/>
      <c r="C476" s="240"/>
      <c r="D476" s="234" t="s">
        <v>257</v>
      </c>
      <c r="E476" s="241" t="s">
        <v>1</v>
      </c>
      <c r="F476" s="242" t="s">
        <v>3100</v>
      </c>
      <c r="G476" s="240"/>
      <c r="H476" s="241" t="s">
        <v>1</v>
      </c>
      <c r="I476" s="243"/>
      <c r="J476" s="240"/>
      <c r="K476" s="240"/>
      <c r="L476" s="244"/>
      <c r="M476" s="245"/>
      <c r="N476" s="246"/>
      <c r="O476" s="246"/>
      <c r="P476" s="246"/>
      <c r="Q476" s="246"/>
      <c r="R476" s="246"/>
      <c r="S476" s="246"/>
      <c r="T476" s="247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8" t="s">
        <v>257</v>
      </c>
      <c r="AU476" s="248" t="s">
        <v>272</v>
      </c>
      <c r="AV476" s="13" t="s">
        <v>85</v>
      </c>
      <c r="AW476" s="13" t="s">
        <v>34</v>
      </c>
      <c r="AX476" s="13" t="s">
        <v>77</v>
      </c>
      <c r="AY476" s="248" t="s">
        <v>245</v>
      </c>
    </row>
    <row r="477" s="14" customFormat="1">
      <c r="A477" s="14"/>
      <c r="B477" s="249"/>
      <c r="C477" s="250"/>
      <c r="D477" s="234" t="s">
        <v>257</v>
      </c>
      <c r="E477" s="251" t="s">
        <v>1</v>
      </c>
      <c r="F477" s="252" t="s">
        <v>3058</v>
      </c>
      <c r="G477" s="250"/>
      <c r="H477" s="253">
        <v>1.3400000000000001</v>
      </c>
      <c r="I477" s="254"/>
      <c r="J477" s="250"/>
      <c r="K477" s="250"/>
      <c r="L477" s="255"/>
      <c r="M477" s="256"/>
      <c r="N477" s="257"/>
      <c r="O477" s="257"/>
      <c r="P477" s="257"/>
      <c r="Q477" s="257"/>
      <c r="R477" s="257"/>
      <c r="S477" s="257"/>
      <c r="T477" s="258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9" t="s">
        <v>257</v>
      </c>
      <c r="AU477" s="259" t="s">
        <v>272</v>
      </c>
      <c r="AV477" s="14" t="s">
        <v>87</v>
      </c>
      <c r="AW477" s="14" t="s">
        <v>34</v>
      </c>
      <c r="AX477" s="14" t="s">
        <v>77</v>
      </c>
      <c r="AY477" s="259" t="s">
        <v>245</v>
      </c>
    </row>
    <row r="478" s="15" customFormat="1">
      <c r="A478" s="15"/>
      <c r="B478" s="260"/>
      <c r="C478" s="261"/>
      <c r="D478" s="234" t="s">
        <v>257</v>
      </c>
      <c r="E478" s="262" t="s">
        <v>1</v>
      </c>
      <c r="F478" s="263" t="s">
        <v>266</v>
      </c>
      <c r="G478" s="261"/>
      <c r="H478" s="264">
        <v>42.622999999999998</v>
      </c>
      <c r="I478" s="265"/>
      <c r="J478" s="261"/>
      <c r="K478" s="261"/>
      <c r="L478" s="266"/>
      <c r="M478" s="267"/>
      <c r="N478" s="268"/>
      <c r="O478" s="268"/>
      <c r="P478" s="268"/>
      <c r="Q478" s="268"/>
      <c r="R478" s="268"/>
      <c r="S478" s="268"/>
      <c r="T478" s="269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70" t="s">
        <v>257</v>
      </c>
      <c r="AU478" s="270" t="s">
        <v>272</v>
      </c>
      <c r="AV478" s="15" t="s">
        <v>253</v>
      </c>
      <c r="AW478" s="15" t="s">
        <v>34</v>
      </c>
      <c r="AX478" s="15" t="s">
        <v>85</v>
      </c>
      <c r="AY478" s="270" t="s">
        <v>245</v>
      </c>
    </row>
    <row r="479" s="17" customFormat="1" ht="20.88" customHeight="1">
      <c r="A479" s="17"/>
      <c r="B479" s="306"/>
      <c r="C479" s="307"/>
      <c r="D479" s="308" t="s">
        <v>76</v>
      </c>
      <c r="E479" s="308" t="s">
        <v>878</v>
      </c>
      <c r="F479" s="308" t="s">
        <v>879</v>
      </c>
      <c r="G479" s="307"/>
      <c r="H479" s="307"/>
      <c r="I479" s="309"/>
      <c r="J479" s="310">
        <f>BK479</f>
        <v>0</v>
      </c>
      <c r="K479" s="307"/>
      <c r="L479" s="311"/>
      <c r="M479" s="312"/>
      <c r="N479" s="313"/>
      <c r="O479" s="313"/>
      <c r="P479" s="314">
        <f>SUM(P480:P482)</f>
        <v>0</v>
      </c>
      <c r="Q479" s="313"/>
      <c r="R479" s="314">
        <f>SUM(R480:R482)</f>
        <v>0</v>
      </c>
      <c r="S479" s="313"/>
      <c r="T479" s="315">
        <f>SUM(T480:T482)</f>
        <v>0</v>
      </c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R479" s="316" t="s">
        <v>253</v>
      </c>
      <c r="AT479" s="317" t="s">
        <v>76</v>
      </c>
      <c r="AU479" s="317" t="s">
        <v>272</v>
      </c>
      <c r="AY479" s="316" t="s">
        <v>245</v>
      </c>
      <c r="BK479" s="318">
        <f>SUM(BK480:BK482)</f>
        <v>0</v>
      </c>
    </row>
    <row r="480" s="2" customFormat="1" ht="16.5" customHeight="1">
      <c r="A480" s="40"/>
      <c r="B480" s="41"/>
      <c r="C480" s="221" t="s">
        <v>3101</v>
      </c>
      <c r="D480" s="221" t="s">
        <v>248</v>
      </c>
      <c r="E480" s="222" t="s">
        <v>880</v>
      </c>
      <c r="F480" s="223" t="s">
        <v>881</v>
      </c>
      <c r="G480" s="224" t="s">
        <v>545</v>
      </c>
      <c r="H480" s="225">
        <v>278.31999999999999</v>
      </c>
      <c r="I480" s="226"/>
      <c r="J480" s="227">
        <f>ROUND(I480*H480,2)</f>
        <v>0</v>
      </c>
      <c r="K480" s="223" t="s">
        <v>764</v>
      </c>
      <c r="L480" s="46"/>
      <c r="M480" s="228" t="s">
        <v>1</v>
      </c>
      <c r="N480" s="229" t="s">
        <v>42</v>
      </c>
      <c r="O480" s="93"/>
      <c r="P480" s="230">
        <f>O480*H480</f>
        <v>0</v>
      </c>
      <c r="Q480" s="230">
        <v>0</v>
      </c>
      <c r="R480" s="230">
        <f>Q480*H480</f>
        <v>0</v>
      </c>
      <c r="S480" s="230">
        <v>0</v>
      </c>
      <c r="T480" s="231">
        <f>S480*H480</f>
        <v>0</v>
      </c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R480" s="232" t="s">
        <v>253</v>
      </c>
      <c r="AT480" s="232" t="s">
        <v>248</v>
      </c>
      <c r="AU480" s="232" t="s">
        <v>253</v>
      </c>
      <c r="AY480" s="19" t="s">
        <v>245</v>
      </c>
      <c r="BE480" s="233">
        <f>IF(N480="základní",J480,0)</f>
        <v>0</v>
      </c>
      <c r="BF480" s="233">
        <f>IF(N480="snížená",J480,0)</f>
        <v>0</v>
      </c>
      <c r="BG480" s="233">
        <f>IF(N480="zákl. přenesená",J480,0)</f>
        <v>0</v>
      </c>
      <c r="BH480" s="233">
        <f>IF(N480="sníž. přenesená",J480,0)</f>
        <v>0</v>
      </c>
      <c r="BI480" s="233">
        <f>IF(N480="nulová",J480,0)</f>
        <v>0</v>
      </c>
      <c r="BJ480" s="19" t="s">
        <v>85</v>
      </c>
      <c r="BK480" s="233">
        <f>ROUND(I480*H480,2)</f>
        <v>0</v>
      </c>
      <c r="BL480" s="19" t="s">
        <v>253</v>
      </c>
      <c r="BM480" s="232" t="s">
        <v>3102</v>
      </c>
    </row>
    <row r="481" s="2" customFormat="1">
      <c r="A481" s="40"/>
      <c r="B481" s="41"/>
      <c r="C481" s="42"/>
      <c r="D481" s="234" t="s">
        <v>255</v>
      </c>
      <c r="E481" s="42"/>
      <c r="F481" s="235" t="s">
        <v>882</v>
      </c>
      <c r="G481" s="42"/>
      <c r="H481" s="42"/>
      <c r="I481" s="236"/>
      <c r="J481" s="42"/>
      <c r="K481" s="42"/>
      <c r="L481" s="46"/>
      <c r="M481" s="237"/>
      <c r="N481" s="238"/>
      <c r="O481" s="93"/>
      <c r="P481" s="93"/>
      <c r="Q481" s="93"/>
      <c r="R481" s="93"/>
      <c r="S481" s="93"/>
      <c r="T481" s="94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T481" s="19" t="s">
        <v>255</v>
      </c>
      <c r="AU481" s="19" t="s">
        <v>253</v>
      </c>
    </row>
    <row r="482" s="2" customFormat="1">
      <c r="A482" s="40"/>
      <c r="B482" s="41"/>
      <c r="C482" s="42"/>
      <c r="D482" s="296" t="s">
        <v>766</v>
      </c>
      <c r="E482" s="42"/>
      <c r="F482" s="297" t="s">
        <v>883</v>
      </c>
      <c r="G482" s="42"/>
      <c r="H482" s="42"/>
      <c r="I482" s="236"/>
      <c r="J482" s="42"/>
      <c r="K482" s="42"/>
      <c r="L482" s="46"/>
      <c r="M482" s="237"/>
      <c r="N482" s="238"/>
      <c r="O482" s="93"/>
      <c r="P482" s="93"/>
      <c r="Q482" s="93"/>
      <c r="R482" s="93"/>
      <c r="S482" s="93"/>
      <c r="T482" s="94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19" t="s">
        <v>766</v>
      </c>
      <c r="AU482" s="19" t="s">
        <v>253</v>
      </c>
    </row>
    <row r="483" s="12" customFormat="1" ht="20.88" customHeight="1">
      <c r="A483" s="12"/>
      <c r="B483" s="205"/>
      <c r="C483" s="206"/>
      <c r="D483" s="207" t="s">
        <v>76</v>
      </c>
      <c r="E483" s="219" t="s">
        <v>892</v>
      </c>
      <c r="F483" s="219" t="s">
        <v>893</v>
      </c>
      <c r="G483" s="206"/>
      <c r="H483" s="206"/>
      <c r="I483" s="209"/>
      <c r="J483" s="220">
        <f>BK483</f>
        <v>0</v>
      </c>
      <c r="K483" s="206"/>
      <c r="L483" s="211"/>
      <c r="M483" s="212"/>
      <c r="N483" s="213"/>
      <c r="O483" s="213"/>
      <c r="P483" s="214">
        <f>P484+P515</f>
        <v>0</v>
      </c>
      <c r="Q483" s="213"/>
      <c r="R483" s="214">
        <f>R484+R515</f>
        <v>1.5234208</v>
      </c>
      <c r="S483" s="213"/>
      <c r="T483" s="215">
        <f>T484+T515</f>
        <v>0</v>
      </c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R483" s="216" t="s">
        <v>253</v>
      </c>
      <c r="AT483" s="217" t="s">
        <v>76</v>
      </c>
      <c r="AU483" s="217" t="s">
        <v>87</v>
      </c>
      <c r="AY483" s="216" t="s">
        <v>245</v>
      </c>
      <c r="BK483" s="218">
        <f>BK484+BK515</f>
        <v>0</v>
      </c>
    </row>
    <row r="484" s="17" customFormat="1" ht="20.88" customHeight="1">
      <c r="A484" s="17"/>
      <c r="B484" s="306"/>
      <c r="C484" s="307"/>
      <c r="D484" s="308" t="s">
        <v>76</v>
      </c>
      <c r="E484" s="308" t="s">
        <v>3103</v>
      </c>
      <c r="F484" s="308" t="s">
        <v>3104</v>
      </c>
      <c r="G484" s="307"/>
      <c r="H484" s="307"/>
      <c r="I484" s="309"/>
      <c r="J484" s="310">
        <f>BK484</f>
        <v>0</v>
      </c>
      <c r="K484" s="307"/>
      <c r="L484" s="311"/>
      <c r="M484" s="312"/>
      <c r="N484" s="313"/>
      <c r="O484" s="313"/>
      <c r="P484" s="314">
        <f>SUM(P485:P514)</f>
        <v>0</v>
      </c>
      <c r="Q484" s="313"/>
      <c r="R484" s="314">
        <f>SUM(R485:R514)</f>
        <v>0.15176279999999998</v>
      </c>
      <c r="S484" s="313"/>
      <c r="T484" s="315">
        <f>SUM(T485:T514)</f>
        <v>0</v>
      </c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R484" s="316" t="s">
        <v>253</v>
      </c>
      <c r="AT484" s="317" t="s">
        <v>76</v>
      </c>
      <c r="AU484" s="317" t="s">
        <v>272</v>
      </c>
      <c r="AY484" s="316" t="s">
        <v>245</v>
      </c>
      <c r="BK484" s="318">
        <f>SUM(BK485:BK514)</f>
        <v>0</v>
      </c>
    </row>
    <row r="485" s="2" customFormat="1" ht="16.5" customHeight="1">
      <c r="A485" s="40"/>
      <c r="B485" s="41"/>
      <c r="C485" s="221" t="s">
        <v>3105</v>
      </c>
      <c r="D485" s="221" t="s">
        <v>248</v>
      </c>
      <c r="E485" s="222" t="s">
        <v>3106</v>
      </c>
      <c r="F485" s="223" t="s">
        <v>3107</v>
      </c>
      <c r="G485" s="224" t="s">
        <v>275</v>
      </c>
      <c r="H485" s="225">
        <v>27</v>
      </c>
      <c r="I485" s="226"/>
      <c r="J485" s="227">
        <f>ROUND(I485*H485,2)</f>
        <v>0</v>
      </c>
      <c r="K485" s="223" t="s">
        <v>764</v>
      </c>
      <c r="L485" s="46"/>
      <c r="M485" s="228" t="s">
        <v>1</v>
      </c>
      <c r="N485" s="229" t="s">
        <v>42</v>
      </c>
      <c r="O485" s="93"/>
      <c r="P485" s="230">
        <f>O485*H485</f>
        <v>0</v>
      </c>
      <c r="Q485" s="230">
        <v>0</v>
      </c>
      <c r="R485" s="230">
        <f>Q485*H485</f>
        <v>0</v>
      </c>
      <c r="S485" s="230">
        <v>0</v>
      </c>
      <c r="T485" s="231">
        <f>S485*H485</f>
        <v>0</v>
      </c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R485" s="232" t="s">
        <v>402</v>
      </c>
      <c r="AT485" s="232" t="s">
        <v>248</v>
      </c>
      <c r="AU485" s="232" t="s">
        <v>253</v>
      </c>
      <c r="AY485" s="19" t="s">
        <v>245</v>
      </c>
      <c r="BE485" s="233">
        <f>IF(N485="základní",J485,0)</f>
        <v>0</v>
      </c>
      <c r="BF485" s="233">
        <f>IF(N485="snížená",J485,0)</f>
        <v>0</v>
      </c>
      <c r="BG485" s="233">
        <f>IF(N485="zákl. přenesená",J485,0)</f>
        <v>0</v>
      </c>
      <c r="BH485" s="233">
        <f>IF(N485="sníž. přenesená",J485,0)</f>
        <v>0</v>
      </c>
      <c r="BI485" s="233">
        <f>IF(N485="nulová",J485,0)</f>
        <v>0</v>
      </c>
      <c r="BJ485" s="19" t="s">
        <v>85</v>
      </c>
      <c r="BK485" s="233">
        <f>ROUND(I485*H485,2)</f>
        <v>0</v>
      </c>
      <c r="BL485" s="19" t="s">
        <v>402</v>
      </c>
      <c r="BM485" s="232" t="s">
        <v>3108</v>
      </c>
    </row>
    <row r="486" s="2" customFormat="1">
      <c r="A486" s="40"/>
      <c r="B486" s="41"/>
      <c r="C486" s="42"/>
      <c r="D486" s="234" t="s">
        <v>255</v>
      </c>
      <c r="E486" s="42"/>
      <c r="F486" s="235" t="s">
        <v>3109</v>
      </c>
      <c r="G486" s="42"/>
      <c r="H486" s="42"/>
      <c r="I486" s="236"/>
      <c r="J486" s="42"/>
      <c r="K486" s="42"/>
      <c r="L486" s="46"/>
      <c r="M486" s="237"/>
      <c r="N486" s="238"/>
      <c r="O486" s="93"/>
      <c r="P486" s="93"/>
      <c r="Q486" s="93"/>
      <c r="R486" s="93"/>
      <c r="S486" s="93"/>
      <c r="T486" s="94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T486" s="19" t="s">
        <v>255</v>
      </c>
      <c r="AU486" s="19" t="s">
        <v>253</v>
      </c>
    </row>
    <row r="487" s="2" customFormat="1">
      <c r="A487" s="40"/>
      <c r="B487" s="41"/>
      <c r="C487" s="42"/>
      <c r="D487" s="296" t="s">
        <v>766</v>
      </c>
      <c r="E487" s="42"/>
      <c r="F487" s="297" t="s">
        <v>3110</v>
      </c>
      <c r="G487" s="42"/>
      <c r="H487" s="42"/>
      <c r="I487" s="236"/>
      <c r="J487" s="42"/>
      <c r="K487" s="42"/>
      <c r="L487" s="46"/>
      <c r="M487" s="237"/>
      <c r="N487" s="238"/>
      <c r="O487" s="93"/>
      <c r="P487" s="93"/>
      <c r="Q487" s="93"/>
      <c r="R487" s="93"/>
      <c r="S487" s="93"/>
      <c r="T487" s="94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T487" s="19" t="s">
        <v>766</v>
      </c>
      <c r="AU487" s="19" t="s">
        <v>253</v>
      </c>
    </row>
    <row r="488" s="14" customFormat="1">
      <c r="A488" s="14"/>
      <c r="B488" s="249"/>
      <c r="C488" s="250"/>
      <c r="D488" s="234" t="s">
        <v>257</v>
      </c>
      <c r="E488" s="251" t="s">
        <v>1</v>
      </c>
      <c r="F488" s="252" t="s">
        <v>3111</v>
      </c>
      <c r="G488" s="250"/>
      <c r="H488" s="253">
        <v>27</v>
      </c>
      <c r="I488" s="254"/>
      <c r="J488" s="250"/>
      <c r="K488" s="250"/>
      <c r="L488" s="255"/>
      <c r="M488" s="256"/>
      <c r="N488" s="257"/>
      <c r="O488" s="257"/>
      <c r="P488" s="257"/>
      <c r="Q488" s="257"/>
      <c r="R488" s="257"/>
      <c r="S488" s="257"/>
      <c r="T488" s="258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59" t="s">
        <v>257</v>
      </c>
      <c r="AU488" s="259" t="s">
        <v>253</v>
      </c>
      <c r="AV488" s="14" t="s">
        <v>87</v>
      </c>
      <c r="AW488" s="14" t="s">
        <v>34</v>
      </c>
      <c r="AX488" s="14" t="s">
        <v>77</v>
      </c>
      <c r="AY488" s="259" t="s">
        <v>245</v>
      </c>
    </row>
    <row r="489" s="15" customFormat="1">
      <c r="A489" s="15"/>
      <c r="B489" s="260"/>
      <c r="C489" s="261"/>
      <c r="D489" s="234" t="s">
        <v>257</v>
      </c>
      <c r="E489" s="262" t="s">
        <v>1</v>
      </c>
      <c r="F489" s="263" t="s">
        <v>266</v>
      </c>
      <c r="G489" s="261"/>
      <c r="H489" s="264">
        <v>27</v>
      </c>
      <c r="I489" s="265"/>
      <c r="J489" s="261"/>
      <c r="K489" s="261"/>
      <c r="L489" s="266"/>
      <c r="M489" s="267"/>
      <c r="N489" s="268"/>
      <c r="O489" s="268"/>
      <c r="P489" s="268"/>
      <c r="Q489" s="268"/>
      <c r="R489" s="268"/>
      <c r="S489" s="268"/>
      <c r="T489" s="269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70" t="s">
        <v>257</v>
      </c>
      <c r="AU489" s="270" t="s">
        <v>253</v>
      </c>
      <c r="AV489" s="15" t="s">
        <v>253</v>
      </c>
      <c r="AW489" s="15" t="s">
        <v>34</v>
      </c>
      <c r="AX489" s="15" t="s">
        <v>85</v>
      </c>
      <c r="AY489" s="270" t="s">
        <v>245</v>
      </c>
    </row>
    <row r="490" s="2" customFormat="1" ht="16.5" customHeight="1">
      <c r="A490" s="40"/>
      <c r="B490" s="41"/>
      <c r="C490" s="283" t="s">
        <v>3112</v>
      </c>
      <c r="D490" s="283" t="s">
        <v>551</v>
      </c>
      <c r="E490" s="284" t="s">
        <v>3113</v>
      </c>
      <c r="F490" s="285" t="s">
        <v>3114</v>
      </c>
      <c r="G490" s="286" t="s">
        <v>545</v>
      </c>
      <c r="H490" s="287">
        <v>0.091999999999999998</v>
      </c>
      <c r="I490" s="288"/>
      <c r="J490" s="289">
        <f>ROUND(I490*H490,2)</f>
        <v>0</v>
      </c>
      <c r="K490" s="285" t="s">
        <v>764</v>
      </c>
      <c r="L490" s="290"/>
      <c r="M490" s="291" t="s">
        <v>1</v>
      </c>
      <c r="N490" s="292" t="s">
        <v>42</v>
      </c>
      <c r="O490" s="93"/>
      <c r="P490" s="230">
        <f>O490*H490</f>
        <v>0</v>
      </c>
      <c r="Q490" s="230">
        <v>1</v>
      </c>
      <c r="R490" s="230">
        <f>Q490*H490</f>
        <v>0.091999999999999998</v>
      </c>
      <c r="S490" s="230">
        <v>0</v>
      </c>
      <c r="T490" s="231">
        <f>S490*H490</f>
        <v>0</v>
      </c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R490" s="232" t="s">
        <v>522</v>
      </c>
      <c r="AT490" s="232" t="s">
        <v>551</v>
      </c>
      <c r="AU490" s="232" t="s">
        <v>253</v>
      </c>
      <c r="AY490" s="19" t="s">
        <v>245</v>
      </c>
      <c r="BE490" s="233">
        <f>IF(N490="základní",J490,0)</f>
        <v>0</v>
      </c>
      <c r="BF490" s="233">
        <f>IF(N490="snížená",J490,0)</f>
        <v>0</v>
      </c>
      <c r="BG490" s="233">
        <f>IF(N490="zákl. přenesená",J490,0)</f>
        <v>0</v>
      </c>
      <c r="BH490" s="233">
        <f>IF(N490="sníž. přenesená",J490,0)</f>
        <v>0</v>
      </c>
      <c r="BI490" s="233">
        <f>IF(N490="nulová",J490,0)</f>
        <v>0</v>
      </c>
      <c r="BJ490" s="19" t="s">
        <v>85</v>
      </c>
      <c r="BK490" s="233">
        <f>ROUND(I490*H490,2)</f>
        <v>0</v>
      </c>
      <c r="BL490" s="19" t="s">
        <v>402</v>
      </c>
      <c r="BM490" s="232" t="s">
        <v>3115</v>
      </c>
    </row>
    <row r="491" s="2" customFormat="1">
      <c r="A491" s="40"/>
      <c r="B491" s="41"/>
      <c r="C491" s="42"/>
      <c r="D491" s="234" t="s">
        <v>255</v>
      </c>
      <c r="E491" s="42"/>
      <c r="F491" s="235" t="s">
        <v>3114</v>
      </c>
      <c r="G491" s="42"/>
      <c r="H491" s="42"/>
      <c r="I491" s="236"/>
      <c r="J491" s="42"/>
      <c r="K491" s="42"/>
      <c r="L491" s="46"/>
      <c r="M491" s="237"/>
      <c r="N491" s="238"/>
      <c r="O491" s="93"/>
      <c r="P491" s="93"/>
      <c r="Q491" s="93"/>
      <c r="R491" s="93"/>
      <c r="S491" s="93"/>
      <c r="T491" s="94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T491" s="19" t="s">
        <v>255</v>
      </c>
      <c r="AU491" s="19" t="s">
        <v>253</v>
      </c>
    </row>
    <row r="492" s="14" customFormat="1">
      <c r="A492" s="14"/>
      <c r="B492" s="249"/>
      <c r="C492" s="250"/>
      <c r="D492" s="234" t="s">
        <v>257</v>
      </c>
      <c r="E492" s="251" t="s">
        <v>1</v>
      </c>
      <c r="F492" s="252" t="s">
        <v>3116</v>
      </c>
      <c r="G492" s="250"/>
      <c r="H492" s="253">
        <v>0.091999999999999998</v>
      </c>
      <c r="I492" s="254"/>
      <c r="J492" s="250"/>
      <c r="K492" s="250"/>
      <c r="L492" s="255"/>
      <c r="M492" s="256"/>
      <c r="N492" s="257"/>
      <c r="O492" s="257"/>
      <c r="P492" s="257"/>
      <c r="Q492" s="257"/>
      <c r="R492" s="257"/>
      <c r="S492" s="257"/>
      <c r="T492" s="258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9" t="s">
        <v>257</v>
      </c>
      <c r="AU492" s="259" t="s">
        <v>253</v>
      </c>
      <c r="AV492" s="14" t="s">
        <v>87</v>
      </c>
      <c r="AW492" s="14" t="s">
        <v>34</v>
      </c>
      <c r="AX492" s="14" t="s">
        <v>77</v>
      </c>
      <c r="AY492" s="259" t="s">
        <v>245</v>
      </c>
    </row>
    <row r="493" s="15" customFormat="1">
      <c r="A493" s="15"/>
      <c r="B493" s="260"/>
      <c r="C493" s="261"/>
      <c r="D493" s="234" t="s">
        <v>257</v>
      </c>
      <c r="E493" s="262" t="s">
        <v>1</v>
      </c>
      <c r="F493" s="263" t="s">
        <v>266</v>
      </c>
      <c r="G493" s="261"/>
      <c r="H493" s="264">
        <v>0.091999999999999998</v>
      </c>
      <c r="I493" s="265"/>
      <c r="J493" s="261"/>
      <c r="K493" s="261"/>
      <c r="L493" s="266"/>
      <c r="M493" s="267"/>
      <c r="N493" s="268"/>
      <c r="O493" s="268"/>
      <c r="P493" s="268"/>
      <c r="Q493" s="268"/>
      <c r="R493" s="268"/>
      <c r="S493" s="268"/>
      <c r="T493" s="269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70" t="s">
        <v>257</v>
      </c>
      <c r="AU493" s="270" t="s">
        <v>253</v>
      </c>
      <c r="AV493" s="15" t="s">
        <v>253</v>
      </c>
      <c r="AW493" s="15" t="s">
        <v>34</v>
      </c>
      <c r="AX493" s="15" t="s">
        <v>85</v>
      </c>
      <c r="AY493" s="270" t="s">
        <v>245</v>
      </c>
    </row>
    <row r="494" s="2" customFormat="1" ht="16.5" customHeight="1">
      <c r="A494" s="40"/>
      <c r="B494" s="41"/>
      <c r="C494" s="221" t="s">
        <v>3117</v>
      </c>
      <c r="D494" s="221" t="s">
        <v>248</v>
      </c>
      <c r="E494" s="222" t="s">
        <v>3118</v>
      </c>
      <c r="F494" s="223" t="s">
        <v>3119</v>
      </c>
      <c r="G494" s="224" t="s">
        <v>275</v>
      </c>
      <c r="H494" s="225">
        <v>54</v>
      </c>
      <c r="I494" s="226"/>
      <c r="J494" s="227">
        <f>ROUND(I494*H494,2)</f>
        <v>0</v>
      </c>
      <c r="K494" s="223" t="s">
        <v>764</v>
      </c>
      <c r="L494" s="46"/>
      <c r="M494" s="228" t="s">
        <v>1</v>
      </c>
      <c r="N494" s="229" t="s">
        <v>42</v>
      </c>
      <c r="O494" s="93"/>
      <c r="P494" s="230">
        <f>O494*H494</f>
        <v>0</v>
      </c>
      <c r="Q494" s="230">
        <v>0</v>
      </c>
      <c r="R494" s="230">
        <f>Q494*H494</f>
        <v>0</v>
      </c>
      <c r="S494" s="230">
        <v>0</v>
      </c>
      <c r="T494" s="231">
        <f>S494*H494</f>
        <v>0</v>
      </c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R494" s="232" t="s">
        <v>402</v>
      </c>
      <c r="AT494" s="232" t="s">
        <v>248</v>
      </c>
      <c r="AU494" s="232" t="s">
        <v>253</v>
      </c>
      <c r="AY494" s="19" t="s">
        <v>245</v>
      </c>
      <c r="BE494" s="233">
        <f>IF(N494="základní",J494,0)</f>
        <v>0</v>
      </c>
      <c r="BF494" s="233">
        <f>IF(N494="snížená",J494,0)</f>
        <v>0</v>
      </c>
      <c r="BG494" s="233">
        <f>IF(N494="zákl. přenesená",J494,0)</f>
        <v>0</v>
      </c>
      <c r="BH494" s="233">
        <f>IF(N494="sníž. přenesená",J494,0)</f>
        <v>0</v>
      </c>
      <c r="BI494" s="233">
        <f>IF(N494="nulová",J494,0)</f>
        <v>0</v>
      </c>
      <c r="BJ494" s="19" t="s">
        <v>85</v>
      </c>
      <c r="BK494" s="233">
        <f>ROUND(I494*H494,2)</f>
        <v>0</v>
      </c>
      <c r="BL494" s="19" t="s">
        <v>402</v>
      </c>
      <c r="BM494" s="232" t="s">
        <v>3120</v>
      </c>
    </row>
    <row r="495" s="2" customFormat="1">
      <c r="A495" s="40"/>
      <c r="B495" s="41"/>
      <c r="C495" s="42"/>
      <c r="D495" s="234" t="s">
        <v>255</v>
      </c>
      <c r="E495" s="42"/>
      <c r="F495" s="235" t="s">
        <v>3121</v>
      </c>
      <c r="G495" s="42"/>
      <c r="H495" s="42"/>
      <c r="I495" s="236"/>
      <c r="J495" s="42"/>
      <c r="K495" s="42"/>
      <c r="L495" s="46"/>
      <c r="M495" s="237"/>
      <c r="N495" s="238"/>
      <c r="O495" s="93"/>
      <c r="P495" s="93"/>
      <c r="Q495" s="93"/>
      <c r="R495" s="93"/>
      <c r="S495" s="93"/>
      <c r="T495" s="94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T495" s="19" t="s">
        <v>255</v>
      </c>
      <c r="AU495" s="19" t="s">
        <v>253</v>
      </c>
    </row>
    <row r="496" s="2" customFormat="1">
      <c r="A496" s="40"/>
      <c r="B496" s="41"/>
      <c r="C496" s="42"/>
      <c r="D496" s="296" t="s">
        <v>766</v>
      </c>
      <c r="E496" s="42"/>
      <c r="F496" s="297" t="s">
        <v>3122</v>
      </c>
      <c r="G496" s="42"/>
      <c r="H496" s="42"/>
      <c r="I496" s="236"/>
      <c r="J496" s="42"/>
      <c r="K496" s="42"/>
      <c r="L496" s="46"/>
      <c r="M496" s="237"/>
      <c r="N496" s="238"/>
      <c r="O496" s="93"/>
      <c r="P496" s="93"/>
      <c r="Q496" s="93"/>
      <c r="R496" s="93"/>
      <c r="S496" s="93"/>
      <c r="T496" s="94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766</v>
      </c>
      <c r="AU496" s="19" t="s">
        <v>253</v>
      </c>
    </row>
    <row r="497" s="14" customFormat="1">
      <c r="A497" s="14"/>
      <c r="B497" s="249"/>
      <c r="C497" s="250"/>
      <c r="D497" s="234" t="s">
        <v>257</v>
      </c>
      <c r="E497" s="251" t="s">
        <v>1</v>
      </c>
      <c r="F497" s="252" t="s">
        <v>3123</v>
      </c>
      <c r="G497" s="250"/>
      <c r="H497" s="253">
        <v>54</v>
      </c>
      <c r="I497" s="254"/>
      <c r="J497" s="250"/>
      <c r="K497" s="250"/>
      <c r="L497" s="255"/>
      <c r="M497" s="256"/>
      <c r="N497" s="257"/>
      <c r="O497" s="257"/>
      <c r="P497" s="257"/>
      <c r="Q497" s="257"/>
      <c r="R497" s="257"/>
      <c r="S497" s="257"/>
      <c r="T497" s="258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9" t="s">
        <v>257</v>
      </c>
      <c r="AU497" s="259" t="s">
        <v>253</v>
      </c>
      <c r="AV497" s="14" t="s">
        <v>87</v>
      </c>
      <c r="AW497" s="14" t="s">
        <v>34</v>
      </c>
      <c r="AX497" s="14" t="s">
        <v>77</v>
      </c>
      <c r="AY497" s="259" t="s">
        <v>245</v>
      </c>
    </row>
    <row r="498" s="15" customFormat="1">
      <c r="A498" s="15"/>
      <c r="B498" s="260"/>
      <c r="C498" s="261"/>
      <c r="D498" s="234" t="s">
        <v>257</v>
      </c>
      <c r="E498" s="262" t="s">
        <v>1</v>
      </c>
      <c r="F498" s="263" t="s">
        <v>266</v>
      </c>
      <c r="G498" s="261"/>
      <c r="H498" s="264">
        <v>54</v>
      </c>
      <c r="I498" s="265"/>
      <c r="J498" s="261"/>
      <c r="K498" s="261"/>
      <c r="L498" s="266"/>
      <c r="M498" s="267"/>
      <c r="N498" s="268"/>
      <c r="O498" s="268"/>
      <c r="P498" s="268"/>
      <c r="Q498" s="268"/>
      <c r="R498" s="268"/>
      <c r="S498" s="268"/>
      <c r="T498" s="269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70" t="s">
        <v>257</v>
      </c>
      <c r="AU498" s="270" t="s">
        <v>253</v>
      </c>
      <c r="AV498" s="15" t="s">
        <v>253</v>
      </c>
      <c r="AW498" s="15" t="s">
        <v>34</v>
      </c>
      <c r="AX498" s="15" t="s">
        <v>85</v>
      </c>
      <c r="AY498" s="270" t="s">
        <v>245</v>
      </c>
    </row>
    <row r="499" s="2" customFormat="1" ht="16.5" customHeight="1">
      <c r="A499" s="40"/>
      <c r="B499" s="41"/>
      <c r="C499" s="283" t="s">
        <v>3124</v>
      </c>
      <c r="D499" s="283" t="s">
        <v>551</v>
      </c>
      <c r="E499" s="284" t="s">
        <v>3125</v>
      </c>
      <c r="F499" s="285" t="s">
        <v>3126</v>
      </c>
      <c r="G499" s="286" t="s">
        <v>545</v>
      </c>
      <c r="H499" s="287">
        <v>0.021999999999999999</v>
      </c>
      <c r="I499" s="288"/>
      <c r="J499" s="289">
        <f>ROUND(I499*H499,2)</f>
        <v>0</v>
      </c>
      <c r="K499" s="285" t="s">
        <v>764</v>
      </c>
      <c r="L499" s="290"/>
      <c r="M499" s="291" t="s">
        <v>1</v>
      </c>
      <c r="N499" s="292" t="s">
        <v>42</v>
      </c>
      <c r="O499" s="93"/>
      <c r="P499" s="230">
        <f>O499*H499</f>
        <v>0</v>
      </c>
      <c r="Q499" s="230">
        <v>1</v>
      </c>
      <c r="R499" s="230">
        <f>Q499*H499</f>
        <v>0.021999999999999999</v>
      </c>
      <c r="S499" s="230">
        <v>0</v>
      </c>
      <c r="T499" s="231">
        <f>S499*H499</f>
        <v>0</v>
      </c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R499" s="232" t="s">
        <v>522</v>
      </c>
      <c r="AT499" s="232" t="s">
        <v>551</v>
      </c>
      <c r="AU499" s="232" t="s">
        <v>253</v>
      </c>
      <c r="AY499" s="19" t="s">
        <v>245</v>
      </c>
      <c r="BE499" s="233">
        <f>IF(N499="základní",J499,0)</f>
        <v>0</v>
      </c>
      <c r="BF499" s="233">
        <f>IF(N499="snížená",J499,0)</f>
        <v>0</v>
      </c>
      <c r="BG499" s="233">
        <f>IF(N499="zákl. přenesená",J499,0)</f>
        <v>0</v>
      </c>
      <c r="BH499" s="233">
        <f>IF(N499="sníž. přenesená",J499,0)</f>
        <v>0</v>
      </c>
      <c r="BI499" s="233">
        <f>IF(N499="nulová",J499,0)</f>
        <v>0</v>
      </c>
      <c r="BJ499" s="19" t="s">
        <v>85</v>
      </c>
      <c r="BK499" s="233">
        <f>ROUND(I499*H499,2)</f>
        <v>0</v>
      </c>
      <c r="BL499" s="19" t="s">
        <v>402</v>
      </c>
      <c r="BM499" s="232" t="s">
        <v>3127</v>
      </c>
    </row>
    <row r="500" s="2" customFormat="1">
      <c r="A500" s="40"/>
      <c r="B500" s="41"/>
      <c r="C500" s="42"/>
      <c r="D500" s="234" t="s">
        <v>255</v>
      </c>
      <c r="E500" s="42"/>
      <c r="F500" s="235" t="s">
        <v>3126</v>
      </c>
      <c r="G500" s="42"/>
      <c r="H500" s="42"/>
      <c r="I500" s="236"/>
      <c r="J500" s="42"/>
      <c r="K500" s="42"/>
      <c r="L500" s="46"/>
      <c r="M500" s="237"/>
      <c r="N500" s="238"/>
      <c r="O500" s="93"/>
      <c r="P500" s="93"/>
      <c r="Q500" s="93"/>
      <c r="R500" s="93"/>
      <c r="S500" s="93"/>
      <c r="T500" s="94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255</v>
      </c>
      <c r="AU500" s="19" t="s">
        <v>253</v>
      </c>
    </row>
    <row r="501" s="14" customFormat="1">
      <c r="A501" s="14"/>
      <c r="B501" s="249"/>
      <c r="C501" s="250"/>
      <c r="D501" s="234" t="s">
        <v>257</v>
      </c>
      <c r="E501" s="251" t="s">
        <v>1</v>
      </c>
      <c r="F501" s="252" t="s">
        <v>3128</v>
      </c>
      <c r="G501" s="250"/>
      <c r="H501" s="253">
        <v>0.021999999999999999</v>
      </c>
      <c r="I501" s="254"/>
      <c r="J501" s="250"/>
      <c r="K501" s="250"/>
      <c r="L501" s="255"/>
      <c r="M501" s="256"/>
      <c r="N501" s="257"/>
      <c r="O501" s="257"/>
      <c r="P501" s="257"/>
      <c r="Q501" s="257"/>
      <c r="R501" s="257"/>
      <c r="S501" s="257"/>
      <c r="T501" s="25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9" t="s">
        <v>257</v>
      </c>
      <c r="AU501" s="259" t="s">
        <v>253</v>
      </c>
      <c r="AV501" s="14" t="s">
        <v>87</v>
      </c>
      <c r="AW501" s="14" t="s">
        <v>34</v>
      </c>
      <c r="AX501" s="14" t="s">
        <v>77</v>
      </c>
      <c r="AY501" s="259" t="s">
        <v>245</v>
      </c>
    </row>
    <row r="502" s="15" customFormat="1">
      <c r="A502" s="15"/>
      <c r="B502" s="260"/>
      <c r="C502" s="261"/>
      <c r="D502" s="234" t="s">
        <v>257</v>
      </c>
      <c r="E502" s="262" t="s">
        <v>1</v>
      </c>
      <c r="F502" s="263" t="s">
        <v>266</v>
      </c>
      <c r="G502" s="261"/>
      <c r="H502" s="264">
        <v>0.021999999999999999</v>
      </c>
      <c r="I502" s="265"/>
      <c r="J502" s="261"/>
      <c r="K502" s="261"/>
      <c r="L502" s="266"/>
      <c r="M502" s="267"/>
      <c r="N502" s="268"/>
      <c r="O502" s="268"/>
      <c r="P502" s="268"/>
      <c r="Q502" s="268"/>
      <c r="R502" s="268"/>
      <c r="S502" s="268"/>
      <c r="T502" s="269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270" t="s">
        <v>257</v>
      </c>
      <c r="AU502" s="270" t="s">
        <v>253</v>
      </c>
      <c r="AV502" s="15" t="s">
        <v>253</v>
      </c>
      <c r="AW502" s="15" t="s">
        <v>34</v>
      </c>
      <c r="AX502" s="15" t="s">
        <v>85</v>
      </c>
      <c r="AY502" s="270" t="s">
        <v>245</v>
      </c>
    </row>
    <row r="503" s="2" customFormat="1" ht="16.5" customHeight="1">
      <c r="A503" s="40"/>
      <c r="B503" s="41"/>
      <c r="C503" s="221" t="s">
        <v>3129</v>
      </c>
      <c r="D503" s="221" t="s">
        <v>248</v>
      </c>
      <c r="E503" s="222" t="s">
        <v>3130</v>
      </c>
      <c r="F503" s="223" t="s">
        <v>3131</v>
      </c>
      <c r="G503" s="224" t="s">
        <v>275</v>
      </c>
      <c r="H503" s="225">
        <v>27</v>
      </c>
      <c r="I503" s="226"/>
      <c r="J503" s="227">
        <f>ROUND(I503*H503,2)</f>
        <v>0</v>
      </c>
      <c r="K503" s="223" t="s">
        <v>764</v>
      </c>
      <c r="L503" s="46"/>
      <c r="M503" s="228" t="s">
        <v>1</v>
      </c>
      <c r="N503" s="229" t="s">
        <v>42</v>
      </c>
      <c r="O503" s="93"/>
      <c r="P503" s="230">
        <f>O503*H503</f>
        <v>0</v>
      </c>
      <c r="Q503" s="230">
        <v>0</v>
      </c>
      <c r="R503" s="230">
        <f>Q503*H503</f>
        <v>0</v>
      </c>
      <c r="S503" s="230">
        <v>0</v>
      </c>
      <c r="T503" s="231">
        <f>S503*H503</f>
        <v>0</v>
      </c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R503" s="232" t="s">
        <v>402</v>
      </c>
      <c r="AT503" s="232" t="s">
        <v>248</v>
      </c>
      <c r="AU503" s="232" t="s">
        <v>253</v>
      </c>
      <c r="AY503" s="19" t="s">
        <v>245</v>
      </c>
      <c r="BE503" s="233">
        <f>IF(N503="základní",J503,0)</f>
        <v>0</v>
      </c>
      <c r="BF503" s="233">
        <f>IF(N503="snížená",J503,0)</f>
        <v>0</v>
      </c>
      <c r="BG503" s="233">
        <f>IF(N503="zákl. přenesená",J503,0)</f>
        <v>0</v>
      </c>
      <c r="BH503" s="233">
        <f>IF(N503="sníž. přenesená",J503,0)</f>
        <v>0</v>
      </c>
      <c r="BI503" s="233">
        <f>IF(N503="nulová",J503,0)</f>
        <v>0</v>
      </c>
      <c r="BJ503" s="19" t="s">
        <v>85</v>
      </c>
      <c r="BK503" s="233">
        <f>ROUND(I503*H503,2)</f>
        <v>0</v>
      </c>
      <c r="BL503" s="19" t="s">
        <v>402</v>
      </c>
      <c r="BM503" s="232" t="s">
        <v>3132</v>
      </c>
    </row>
    <row r="504" s="2" customFormat="1">
      <c r="A504" s="40"/>
      <c r="B504" s="41"/>
      <c r="C504" s="42"/>
      <c r="D504" s="234" t="s">
        <v>255</v>
      </c>
      <c r="E504" s="42"/>
      <c r="F504" s="235" t="s">
        <v>3133</v>
      </c>
      <c r="G504" s="42"/>
      <c r="H504" s="42"/>
      <c r="I504" s="236"/>
      <c r="J504" s="42"/>
      <c r="K504" s="42"/>
      <c r="L504" s="46"/>
      <c r="M504" s="237"/>
      <c r="N504" s="238"/>
      <c r="O504" s="93"/>
      <c r="P504" s="93"/>
      <c r="Q504" s="93"/>
      <c r="R504" s="93"/>
      <c r="S504" s="93"/>
      <c r="T504" s="94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255</v>
      </c>
      <c r="AU504" s="19" t="s">
        <v>253</v>
      </c>
    </row>
    <row r="505" s="2" customFormat="1">
      <c r="A505" s="40"/>
      <c r="B505" s="41"/>
      <c r="C505" s="42"/>
      <c r="D505" s="296" t="s">
        <v>766</v>
      </c>
      <c r="E505" s="42"/>
      <c r="F505" s="297" t="s">
        <v>3134</v>
      </c>
      <c r="G505" s="42"/>
      <c r="H505" s="42"/>
      <c r="I505" s="236"/>
      <c r="J505" s="42"/>
      <c r="K505" s="42"/>
      <c r="L505" s="46"/>
      <c r="M505" s="237"/>
      <c r="N505" s="238"/>
      <c r="O505" s="93"/>
      <c r="P505" s="93"/>
      <c r="Q505" s="93"/>
      <c r="R505" s="93"/>
      <c r="S505" s="93"/>
      <c r="T505" s="94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19" t="s">
        <v>766</v>
      </c>
      <c r="AU505" s="19" t="s">
        <v>253</v>
      </c>
    </row>
    <row r="506" s="14" customFormat="1">
      <c r="A506" s="14"/>
      <c r="B506" s="249"/>
      <c r="C506" s="250"/>
      <c r="D506" s="234" t="s">
        <v>257</v>
      </c>
      <c r="E506" s="251" t="s">
        <v>1</v>
      </c>
      <c r="F506" s="252" t="s">
        <v>3135</v>
      </c>
      <c r="G506" s="250"/>
      <c r="H506" s="253">
        <v>27</v>
      </c>
      <c r="I506" s="254"/>
      <c r="J506" s="250"/>
      <c r="K506" s="250"/>
      <c r="L506" s="255"/>
      <c r="M506" s="256"/>
      <c r="N506" s="257"/>
      <c r="O506" s="257"/>
      <c r="P506" s="257"/>
      <c r="Q506" s="257"/>
      <c r="R506" s="257"/>
      <c r="S506" s="257"/>
      <c r="T506" s="25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9" t="s">
        <v>257</v>
      </c>
      <c r="AU506" s="259" t="s">
        <v>253</v>
      </c>
      <c r="AV506" s="14" t="s">
        <v>87</v>
      </c>
      <c r="AW506" s="14" t="s">
        <v>34</v>
      </c>
      <c r="AX506" s="14" t="s">
        <v>85</v>
      </c>
      <c r="AY506" s="259" t="s">
        <v>245</v>
      </c>
    </row>
    <row r="507" s="2" customFormat="1" ht="16.5" customHeight="1">
      <c r="A507" s="40"/>
      <c r="B507" s="41"/>
      <c r="C507" s="283" t="s">
        <v>3136</v>
      </c>
      <c r="D507" s="283" t="s">
        <v>551</v>
      </c>
      <c r="E507" s="284" t="s">
        <v>3137</v>
      </c>
      <c r="F507" s="285" t="s">
        <v>3138</v>
      </c>
      <c r="G507" s="286" t="s">
        <v>275</v>
      </c>
      <c r="H507" s="287">
        <v>31.469000000000001</v>
      </c>
      <c r="I507" s="288"/>
      <c r="J507" s="289">
        <f>ROUND(I507*H507,2)</f>
        <v>0</v>
      </c>
      <c r="K507" s="285" t="s">
        <v>764</v>
      </c>
      <c r="L507" s="290"/>
      <c r="M507" s="291" t="s">
        <v>1</v>
      </c>
      <c r="N507" s="292" t="s">
        <v>42</v>
      </c>
      <c r="O507" s="93"/>
      <c r="P507" s="230">
        <f>O507*H507</f>
        <v>0</v>
      </c>
      <c r="Q507" s="230">
        <v>0.0011999999999999999</v>
      </c>
      <c r="R507" s="230">
        <f>Q507*H507</f>
        <v>0.037762799999999999</v>
      </c>
      <c r="S507" s="230">
        <v>0</v>
      </c>
      <c r="T507" s="231">
        <f>S507*H507</f>
        <v>0</v>
      </c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R507" s="232" t="s">
        <v>522</v>
      </c>
      <c r="AT507" s="232" t="s">
        <v>551</v>
      </c>
      <c r="AU507" s="232" t="s">
        <v>253</v>
      </c>
      <c r="AY507" s="19" t="s">
        <v>245</v>
      </c>
      <c r="BE507" s="233">
        <f>IF(N507="základní",J507,0)</f>
        <v>0</v>
      </c>
      <c r="BF507" s="233">
        <f>IF(N507="snížená",J507,0)</f>
        <v>0</v>
      </c>
      <c r="BG507" s="233">
        <f>IF(N507="zákl. přenesená",J507,0)</f>
        <v>0</v>
      </c>
      <c r="BH507" s="233">
        <f>IF(N507="sníž. přenesená",J507,0)</f>
        <v>0</v>
      </c>
      <c r="BI507" s="233">
        <f>IF(N507="nulová",J507,0)</f>
        <v>0</v>
      </c>
      <c r="BJ507" s="19" t="s">
        <v>85</v>
      </c>
      <c r="BK507" s="233">
        <f>ROUND(I507*H507,2)</f>
        <v>0</v>
      </c>
      <c r="BL507" s="19" t="s">
        <v>402</v>
      </c>
      <c r="BM507" s="232" t="s">
        <v>3139</v>
      </c>
    </row>
    <row r="508" s="2" customFormat="1">
      <c r="A508" s="40"/>
      <c r="B508" s="41"/>
      <c r="C508" s="42"/>
      <c r="D508" s="234" t="s">
        <v>255</v>
      </c>
      <c r="E508" s="42"/>
      <c r="F508" s="235" t="s">
        <v>3138</v>
      </c>
      <c r="G508" s="42"/>
      <c r="H508" s="42"/>
      <c r="I508" s="236"/>
      <c r="J508" s="42"/>
      <c r="K508" s="42"/>
      <c r="L508" s="46"/>
      <c r="M508" s="237"/>
      <c r="N508" s="238"/>
      <c r="O508" s="93"/>
      <c r="P508" s="93"/>
      <c r="Q508" s="93"/>
      <c r="R508" s="93"/>
      <c r="S508" s="93"/>
      <c r="T508" s="94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T508" s="19" t="s">
        <v>255</v>
      </c>
      <c r="AU508" s="19" t="s">
        <v>253</v>
      </c>
    </row>
    <row r="509" s="14" customFormat="1">
      <c r="A509" s="14"/>
      <c r="B509" s="249"/>
      <c r="C509" s="250"/>
      <c r="D509" s="234" t="s">
        <v>257</v>
      </c>
      <c r="E509" s="251" t="s">
        <v>1</v>
      </c>
      <c r="F509" s="252" t="s">
        <v>3140</v>
      </c>
      <c r="G509" s="250"/>
      <c r="H509" s="253">
        <v>27</v>
      </c>
      <c r="I509" s="254"/>
      <c r="J509" s="250"/>
      <c r="K509" s="250"/>
      <c r="L509" s="255"/>
      <c r="M509" s="256"/>
      <c r="N509" s="257"/>
      <c r="O509" s="257"/>
      <c r="P509" s="257"/>
      <c r="Q509" s="257"/>
      <c r="R509" s="257"/>
      <c r="S509" s="257"/>
      <c r="T509" s="258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9" t="s">
        <v>257</v>
      </c>
      <c r="AU509" s="259" t="s">
        <v>253</v>
      </c>
      <c r="AV509" s="14" t="s">
        <v>87</v>
      </c>
      <c r="AW509" s="14" t="s">
        <v>34</v>
      </c>
      <c r="AX509" s="14" t="s">
        <v>77</v>
      </c>
      <c r="AY509" s="259" t="s">
        <v>245</v>
      </c>
    </row>
    <row r="510" s="15" customFormat="1">
      <c r="A510" s="15"/>
      <c r="B510" s="260"/>
      <c r="C510" s="261"/>
      <c r="D510" s="234" t="s">
        <v>257</v>
      </c>
      <c r="E510" s="262" t="s">
        <v>1</v>
      </c>
      <c r="F510" s="263" t="s">
        <v>266</v>
      </c>
      <c r="G510" s="261"/>
      <c r="H510" s="264">
        <v>27</v>
      </c>
      <c r="I510" s="265"/>
      <c r="J510" s="261"/>
      <c r="K510" s="261"/>
      <c r="L510" s="266"/>
      <c r="M510" s="267"/>
      <c r="N510" s="268"/>
      <c r="O510" s="268"/>
      <c r="P510" s="268"/>
      <c r="Q510" s="268"/>
      <c r="R510" s="268"/>
      <c r="S510" s="268"/>
      <c r="T510" s="269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70" t="s">
        <v>257</v>
      </c>
      <c r="AU510" s="270" t="s">
        <v>253</v>
      </c>
      <c r="AV510" s="15" t="s">
        <v>253</v>
      </c>
      <c r="AW510" s="15" t="s">
        <v>34</v>
      </c>
      <c r="AX510" s="15" t="s">
        <v>85</v>
      </c>
      <c r="AY510" s="270" t="s">
        <v>245</v>
      </c>
    </row>
    <row r="511" s="14" customFormat="1">
      <c r="A511" s="14"/>
      <c r="B511" s="249"/>
      <c r="C511" s="250"/>
      <c r="D511" s="234" t="s">
        <v>257</v>
      </c>
      <c r="E511" s="250"/>
      <c r="F511" s="252" t="s">
        <v>3141</v>
      </c>
      <c r="G511" s="250"/>
      <c r="H511" s="253">
        <v>31.469000000000001</v>
      </c>
      <c r="I511" s="254"/>
      <c r="J511" s="250"/>
      <c r="K511" s="250"/>
      <c r="L511" s="255"/>
      <c r="M511" s="256"/>
      <c r="N511" s="257"/>
      <c r="O511" s="257"/>
      <c r="P511" s="257"/>
      <c r="Q511" s="257"/>
      <c r="R511" s="257"/>
      <c r="S511" s="257"/>
      <c r="T511" s="258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9" t="s">
        <v>257</v>
      </c>
      <c r="AU511" s="259" t="s">
        <v>253</v>
      </c>
      <c r="AV511" s="14" t="s">
        <v>87</v>
      </c>
      <c r="AW511" s="14" t="s">
        <v>4</v>
      </c>
      <c r="AX511" s="14" t="s">
        <v>85</v>
      </c>
      <c r="AY511" s="259" t="s">
        <v>245</v>
      </c>
    </row>
    <row r="512" s="2" customFormat="1" ht="16.5" customHeight="1">
      <c r="A512" s="40"/>
      <c r="B512" s="41"/>
      <c r="C512" s="221" t="s">
        <v>3142</v>
      </c>
      <c r="D512" s="221" t="s">
        <v>248</v>
      </c>
      <c r="E512" s="222" t="s">
        <v>3143</v>
      </c>
      <c r="F512" s="223" t="s">
        <v>3144</v>
      </c>
      <c r="G512" s="224" t="s">
        <v>545</v>
      </c>
      <c r="H512" s="225">
        <v>0.152</v>
      </c>
      <c r="I512" s="226"/>
      <c r="J512" s="227">
        <f>ROUND(I512*H512,2)</f>
        <v>0</v>
      </c>
      <c r="K512" s="223" t="s">
        <v>764</v>
      </c>
      <c r="L512" s="46"/>
      <c r="M512" s="228" t="s">
        <v>1</v>
      </c>
      <c r="N512" s="229" t="s">
        <v>42</v>
      </c>
      <c r="O512" s="93"/>
      <c r="P512" s="230">
        <f>O512*H512</f>
        <v>0</v>
      </c>
      <c r="Q512" s="230">
        <v>0</v>
      </c>
      <c r="R512" s="230">
        <f>Q512*H512</f>
        <v>0</v>
      </c>
      <c r="S512" s="230">
        <v>0</v>
      </c>
      <c r="T512" s="231">
        <f>S512*H512</f>
        <v>0</v>
      </c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R512" s="232" t="s">
        <v>402</v>
      </c>
      <c r="AT512" s="232" t="s">
        <v>248</v>
      </c>
      <c r="AU512" s="232" t="s">
        <v>253</v>
      </c>
      <c r="AY512" s="19" t="s">
        <v>245</v>
      </c>
      <c r="BE512" s="233">
        <f>IF(N512="základní",J512,0)</f>
        <v>0</v>
      </c>
      <c r="BF512" s="233">
        <f>IF(N512="snížená",J512,0)</f>
        <v>0</v>
      </c>
      <c r="BG512" s="233">
        <f>IF(N512="zákl. přenesená",J512,0)</f>
        <v>0</v>
      </c>
      <c r="BH512" s="233">
        <f>IF(N512="sníž. přenesená",J512,0)</f>
        <v>0</v>
      </c>
      <c r="BI512" s="233">
        <f>IF(N512="nulová",J512,0)</f>
        <v>0</v>
      </c>
      <c r="BJ512" s="19" t="s">
        <v>85</v>
      </c>
      <c r="BK512" s="233">
        <f>ROUND(I512*H512,2)</f>
        <v>0</v>
      </c>
      <c r="BL512" s="19" t="s">
        <v>402</v>
      </c>
      <c r="BM512" s="232" t="s">
        <v>3145</v>
      </c>
    </row>
    <row r="513" s="2" customFormat="1">
      <c r="A513" s="40"/>
      <c r="B513" s="41"/>
      <c r="C513" s="42"/>
      <c r="D513" s="234" t="s">
        <v>255</v>
      </c>
      <c r="E513" s="42"/>
      <c r="F513" s="235" t="s">
        <v>3146</v>
      </c>
      <c r="G513" s="42"/>
      <c r="H513" s="42"/>
      <c r="I513" s="236"/>
      <c r="J513" s="42"/>
      <c r="K513" s="42"/>
      <c r="L513" s="46"/>
      <c r="M513" s="237"/>
      <c r="N513" s="238"/>
      <c r="O513" s="93"/>
      <c r="P513" s="93"/>
      <c r="Q513" s="93"/>
      <c r="R513" s="93"/>
      <c r="S513" s="93"/>
      <c r="T513" s="94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T513" s="19" t="s">
        <v>255</v>
      </c>
      <c r="AU513" s="19" t="s">
        <v>253</v>
      </c>
    </row>
    <row r="514" s="2" customFormat="1">
      <c r="A514" s="40"/>
      <c r="B514" s="41"/>
      <c r="C514" s="42"/>
      <c r="D514" s="296" t="s">
        <v>766</v>
      </c>
      <c r="E514" s="42"/>
      <c r="F514" s="297" t="s">
        <v>3147</v>
      </c>
      <c r="G514" s="42"/>
      <c r="H514" s="42"/>
      <c r="I514" s="236"/>
      <c r="J514" s="42"/>
      <c r="K514" s="42"/>
      <c r="L514" s="46"/>
      <c r="M514" s="237"/>
      <c r="N514" s="238"/>
      <c r="O514" s="93"/>
      <c r="P514" s="93"/>
      <c r="Q514" s="93"/>
      <c r="R514" s="93"/>
      <c r="S514" s="93"/>
      <c r="T514" s="94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T514" s="19" t="s">
        <v>766</v>
      </c>
      <c r="AU514" s="19" t="s">
        <v>253</v>
      </c>
    </row>
    <row r="515" s="17" customFormat="1" ht="20.88" customHeight="1">
      <c r="A515" s="17"/>
      <c r="B515" s="306"/>
      <c r="C515" s="307"/>
      <c r="D515" s="308" t="s">
        <v>76</v>
      </c>
      <c r="E515" s="308" t="s">
        <v>905</v>
      </c>
      <c r="F515" s="308" t="s">
        <v>906</v>
      </c>
      <c r="G515" s="307"/>
      <c r="H515" s="307"/>
      <c r="I515" s="309"/>
      <c r="J515" s="310">
        <f>BK515</f>
        <v>0</v>
      </c>
      <c r="K515" s="307"/>
      <c r="L515" s="311"/>
      <c r="M515" s="312"/>
      <c r="N515" s="313"/>
      <c r="O515" s="313"/>
      <c r="P515" s="314">
        <f>SUM(P516:P560)</f>
        <v>0</v>
      </c>
      <c r="Q515" s="313"/>
      <c r="R515" s="314">
        <f>SUM(R516:R560)</f>
        <v>1.371658</v>
      </c>
      <c r="S515" s="313"/>
      <c r="T515" s="315">
        <f>SUM(T516:T560)</f>
        <v>0</v>
      </c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R515" s="316" t="s">
        <v>87</v>
      </c>
      <c r="AT515" s="317" t="s">
        <v>76</v>
      </c>
      <c r="AU515" s="317" t="s">
        <v>272</v>
      </c>
      <c r="AY515" s="316" t="s">
        <v>245</v>
      </c>
      <c r="BK515" s="318">
        <f>SUM(BK516:BK560)</f>
        <v>0</v>
      </c>
    </row>
    <row r="516" s="2" customFormat="1" ht="16.5" customHeight="1">
      <c r="A516" s="40"/>
      <c r="B516" s="41"/>
      <c r="C516" s="221" t="s">
        <v>3148</v>
      </c>
      <c r="D516" s="221" t="s">
        <v>248</v>
      </c>
      <c r="E516" s="222" t="s">
        <v>3149</v>
      </c>
      <c r="F516" s="223" t="s">
        <v>3150</v>
      </c>
      <c r="G516" s="224" t="s">
        <v>275</v>
      </c>
      <c r="H516" s="225">
        <v>33.5</v>
      </c>
      <c r="I516" s="226"/>
      <c r="J516" s="227">
        <f>ROUND(I516*H516,2)</f>
        <v>0</v>
      </c>
      <c r="K516" s="223" t="s">
        <v>764</v>
      </c>
      <c r="L516" s="46"/>
      <c r="M516" s="228" t="s">
        <v>1</v>
      </c>
      <c r="N516" s="229" t="s">
        <v>42</v>
      </c>
      <c r="O516" s="93"/>
      <c r="P516" s="230">
        <f>O516*H516</f>
        <v>0</v>
      </c>
      <c r="Q516" s="230">
        <v>0</v>
      </c>
      <c r="R516" s="230">
        <f>Q516*H516</f>
        <v>0</v>
      </c>
      <c r="S516" s="230">
        <v>0</v>
      </c>
      <c r="T516" s="231">
        <f>S516*H516</f>
        <v>0</v>
      </c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R516" s="232" t="s">
        <v>402</v>
      </c>
      <c r="AT516" s="232" t="s">
        <v>248</v>
      </c>
      <c r="AU516" s="232" t="s">
        <v>253</v>
      </c>
      <c r="AY516" s="19" t="s">
        <v>245</v>
      </c>
      <c r="BE516" s="233">
        <f>IF(N516="základní",J516,0)</f>
        <v>0</v>
      </c>
      <c r="BF516" s="233">
        <f>IF(N516="snížená",J516,0)</f>
        <v>0</v>
      </c>
      <c r="BG516" s="233">
        <f>IF(N516="zákl. přenesená",J516,0)</f>
        <v>0</v>
      </c>
      <c r="BH516" s="233">
        <f>IF(N516="sníž. přenesená",J516,0)</f>
        <v>0</v>
      </c>
      <c r="BI516" s="233">
        <f>IF(N516="nulová",J516,0)</f>
        <v>0</v>
      </c>
      <c r="BJ516" s="19" t="s">
        <v>85</v>
      </c>
      <c r="BK516" s="233">
        <f>ROUND(I516*H516,2)</f>
        <v>0</v>
      </c>
      <c r="BL516" s="19" t="s">
        <v>402</v>
      </c>
      <c r="BM516" s="232" t="s">
        <v>3151</v>
      </c>
    </row>
    <row r="517" s="2" customFormat="1">
      <c r="A517" s="40"/>
      <c r="B517" s="41"/>
      <c r="C517" s="42"/>
      <c r="D517" s="234" t="s">
        <v>255</v>
      </c>
      <c r="E517" s="42"/>
      <c r="F517" s="235" t="s">
        <v>3152</v>
      </c>
      <c r="G517" s="42"/>
      <c r="H517" s="42"/>
      <c r="I517" s="236"/>
      <c r="J517" s="42"/>
      <c r="K517" s="42"/>
      <c r="L517" s="46"/>
      <c r="M517" s="237"/>
      <c r="N517" s="238"/>
      <c r="O517" s="93"/>
      <c r="P517" s="93"/>
      <c r="Q517" s="93"/>
      <c r="R517" s="93"/>
      <c r="S517" s="93"/>
      <c r="T517" s="94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255</v>
      </c>
      <c r="AU517" s="19" t="s">
        <v>253</v>
      </c>
    </row>
    <row r="518" s="2" customFormat="1">
      <c r="A518" s="40"/>
      <c r="B518" s="41"/>
      <c r="C518" s="42"/>
      <c r="D518" s="296" t="s">
        <v>766</v>
      </c>
      <c r="E518" s="42"/>
      <c r="F518" s="297" t="s">
        <v>3153</v>
      </c>
      <c r="G518" s="42"/>
      <c r="H518" s="42"/>
      <c r="I518" s="236"/>
      <c r="J518" s="42"/>
      <c r="K518" s="42"/>
      <c r="L518" s="46"/>
      <c r="M518" s="237"/>
      <c r="N518" s="238"/>
      <c r="O518" s="93"/>
      <c r="P518" s="93"/>
      <c r="Q518" s="93"/>
      <c r="R518" s="93"/>
      <c r="S518" s="93"/>
      <c r="T518" s="94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T518" s="19" t="s">
        <v>766</v>
      </c>
      <c r="AU518" s="19" t="s">
        <v>253</v>
      </c>
    </row>
    <row r="519" s="13" customFormat="1">
      <c r="A519" s="13"/>
      <c r="B519" s="239"/>
      <c r="C519" s="240"/>
      <c r="D519" s="234" t="s">
        <v>257</v>
      </c>
      <c r="E519" s="241" t="s">
        <v>1</v>
      </c>
      <c r="F519" s="242" t="s">
        <v>3154</v>
      </c>
      <c r="G519" s="240"/>
      <c r="H519" s="241" t="s">
        <v>1</v>
      </c>
      <c r="I519" s="243"/>
      <c r="J519" s="240"/>
      <c r="K519" s="240"/>
      <c r="L519" s="244"/>
      <c r="M519" s="245"/>
      <c r="N519" s="246"/>
      <c r="O519" s="246"/>
      <c r="P519" s="246"/>
      <c r="Q519" s="246"/>
      <c r="R519" s="246"/>
      <c r="S519" s="246"/>
      <c r="T519" s="247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8" t="s">
        <v>257</v>
      </c>
      <c r="AU519" s="248" t="s">
        <v>253</v>
      </c>
      <c r="AV519" s="13" t="s">
        <v>85</v>
      </c>
      <c r="AW519" s="13" t="s">
        <v>34</v>
      </c>
      <c r="AX519" s="13" t="s">
        <v>77</v>
      </c>
      <c r="AY519" s="248" t="s">
        <v>245</v>
      </c>
    </row>
    <row r="520" s="14" customFormat="1">
      <c r="A520" s="14"/>
      <c r="B520" s="249"/>
      <c r="C520" s="250"/>
      <c r="D520" s="234" t="s">
        <v>257</v>
      </c>
      <c r="E520" s="251" t="s">
        <v>1</v>
      </c>
      <c r="F520" s="252" t="s">
        <v>3155</v>
      </c>
      <c r="G520" s="250"/>
      <c r="H520" s="253">
        <v>33.5</v>
      </c>
      <c r="I520" s="254"/>
      <c r="J520" s="250"/>
      <c r="K520" s="250"/>
      <c r="L520" s="255"/>
      <c r="M520" s="256"/>
      <c r="N520" s="257"/>
      <c r="O520" s="257"/>
      <c r="P520" s="257"/>
      <c r="Q520" s="257"/>
      <c r="R520" s="257"/>
      <c r="S520" s="257"/>
      <c r="T520" s="258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9" t="s">
        <v>257</v>
      </c>
      <c r="AU520" s="259" t="s">
        <v>253</v>
      </c>
      <c r="AV520" s="14" t="s">
        <v>87</v>
      </c>
      <c r="AW520" s="14" t="s">
        <v>34</v>
      </c>
      <c r="AX520" s="14" t="s">
        <v>77</v>
      </c>
      <c r="AY520" s="259" t="s">
        <v>245</v>
      </c>
    </row>
    <row r="521" s="15" customFormat="1">
      <c r="A521" s="15"/>
      <c r="B521" s="260"/>
      <c r="C521" s="261"/>
      <c r="D521" s="234" t="s">
        <v>257</v>
      </c>
      <c r="E521" s="262" t="s">
        <v>1</v>
      </c>
      <c r="F521" s="263" t="s">
        <v>266</v>
      </c>
      <c r="G521" s="261"/>
      <c r="H521" s="264">
        <v>33.5</v>
      </c>
      <c r="I521" s="265"/>
      <c r="J521" s="261"/>
      <c r="K521" s="261"/>
      <c r="L521" s="266"/>
      <c r="M521" s="267"/>
      <c r="N521" s="268"/>
      <c r="O521" s="268"/>
      <c r="P521" s="268"/>
      <c r="Q521" s="268"/>
      <c r="R521" s="268"/>
      <c r="S521" s="268"/>
      <c r="T521" s="269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70" t="s">
        <v>257</v>
      </c>
      <c r="AU521" s="270" t="s">
        <v>253</v>
      </c>
      <c r="AV521" s="15" t="s">
        <v>253</v>
      </c>
      <c r="AW521" s="15" t="s">
        <v>34</v>
      </c>
      <c r="AX521" s="15" t="s">
        <v>85</v>
      </c>
      <c r="AY521" s="270" t="s">
        <v>245</v>
      </c>
    </row>
    <row r="522" s="2" customFormat="1" ht="16.5" customHeight="1">
      <c r="A522" s="40"/>
      <c r="B522" s="41"/>
      <c r="C522" s="283" t="s">
        <v>3156</v>
      </c>
      <c r="D522" s="283" t="s">
        <v>551</v>
      </c>
      <c r="E522" s="284" t="s">
        <v>929</v>
      </c>
      <c r="F522" s="285" t="s">
        <v>930</v>
      </c>
      <c r="G522" s="286" t="s">
        <v>545</v>
      </c>
      <c r="H522" s="287">
        <v>1.3400000000000001</v>
      </c>
      <c r="I522" s="288"/>
      <c r="J522" s="289">
        <f>ROUND(I522*H522,2)</f>
        <v>0</v>
      </c>
      <c r="K522" s="285" t="s">
        <v>1</v>
      </c>
      <c r="L522" s="290"/>
      <c r="M522" s="291" t="s">
        <v>1</v>
      </c>
      <c r="N522" s="292" t="s">
        <v>42</v>
      </c>
      <c r="O522" s="93"/>
      <c r="P522" s="230">
        <f>O522*H522</f>
        <v>0</v>
      </c>
      <c r="Q522" s="230">
        <v>1</v>
      </c>
      <c r="R522" s="230">
        <f>Q522*H522</f>
        <v>1.3400000000000001</v>
      </c>
      <c r="S522" s="230">
        <v>0</v>
      </c>
      <c r="T522" s="231">
        <f>S522*H522</f>
        <v>0</v>
      </c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R522" s="232" t="s">
        <v>326</v>
      </c>
      <c r="AT522" s="232" t="s">
        <v>551</v>
      </c>
      <c r="AU522" s="232" t="s">
        <v>253</v>
      </c>
      <c r="AY522" s="19" t="s">
        <v>245</v>
      </c>
      <c r="BE522" s="233">
        <f>IF(N522="základní",J522,0)</f>
        <v>0</v>
      </c>
      <c r="BF522" s="233">
        <f>IF(N522="snížená",J522,0)</f>
        <v>0</v>
      </c>
      <c r="BG522" s="233">
        <f>IF(N522="zákl. přenesená",J522,0)</f>
        <v>0</v>
      </c>
      <c r="BH522" s="233">
        <f>IF(N522="sníž. přenesená",J522,0)</f>
        <v>0</v>
      </c>
      <c r="BI522" s="233">
        <f>IF(N522="nulová",J522,0)</f>
        <v>0</v>
      </c>
      <c r="BJ522" s="19" t="s">
        <v>85</v>
      </c>
      <c r="BK522" s="233">
        <f>ROUND(I522*H522,2)</f>
        <v>0</v>
      </c>
      <c r="BL522" s="19" t="s">
        <v>253</v>
      </c>
      <c r="BM522" s="232" t="s">
        <v>3157</v>
      </c>
    </row>
    <row r="523" s="2" customFormat="1">
      <c r="A523" s="40"/>
      <c r="B523" s="41"/>
      <c r="C523" s="42"/>
      <c r="D523" s="234" t="s">
        <v>255</v>
      </c>
      <c r="E523" s="42"/>
      <c r="F523" s="235" t="s">
        <v>931</v>
      </c>
      <c r="G523" s="42"/>
      <c r="H523" s="42"/>
      <c r="I523" s="236"/>
      <c r="J523" s="42"/>
      <c r="K523" s="42"/>
      <c r="L523" s="46"/>
      <c r="M523" s="237"/>
      <c r="N523" s="238"/>
      <c r="O523" s="93"/>
      <c r="P523" s="93"/>
      <c r="Q523" s="93"/>
      <c r="R523" s="93"/>
      <c r="S523" s="93"/>
      <c r="T523" s="94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T523" s="19" t="s">
        <v>255</v>
      </c>
      <c r="AU523" s="19" t="s">
        <v>253</v>
      </c>
    </row>
    <row r="524" s="13" customFormat="1">
      <c r="A524" s="13"/>
      <c r="B524" s="239"/>
      <c r="C524" s="240"/>
      <c r="D524" s="234" t="s">
        <v>257</v>
      </c>
      <c r="E524" s="241" t="s">
        <v>1</v>
      </c>
      <c r="F524" s="242" t="s">
        <v>3158</v>
      </c>
      <c r="G524" s="240"/>
      <c r="H524" s="241" t="s">
        <v>1</v>
      </c>
      <c r="I524" s="243"/>
      <c r="J524" s="240"/>
      <c r="K524" s="240"/>
      <c r="L524" s="244"/>
      <c r="M524" s="245"/>
      <c r="N524" s="246"/>
      <c r="O524" s="246"/>
      <c r="P524" s="246"/>
      <c r="Q524" s="246"/>
      <c r="R524" s="246"/>
      <c r="S524" s="246"/>
      <c r="T524" s="247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8" t="s">
        <v>257</v>
      </c>
      <c r="AU524" s="248" t="s">
        <v>253</v>
      </c>
      <c r="AV524" s="13" t="s">
        <v>85</v>
      </c>
      <c r="AW524" s="13" t="s">
        <v>34</v>
      </c>
      <c r="AX524" s="13" t="s">
        <v>77</v>
      </c>
      <c r="AY524" s="248" t="s">
        <v>245</v>
      </c>
    </row>
    <row r="525" s="14" customFormat="1">
      <c r="A525" s="14"/>
      <c r="B525" s="249"/>
      <c r="C525" s="250"/>
      <c r="D525" s="234" t="s">
        <v>257</v>
      </c>
      <c r="E525" s="251" t="s">
        <v>1</v>
      </c>
      <c r="F525" s="252" t="s">
        <v>3159</v>
      </c>
      <c r="G525" s="250"/>
      <c r="H525" s="253">
        <v>1.3400000000000001</v>
      </c>
      <c r="I525" s="254"/>
      <c r="J525" s="250"/>
      <c r="K525" s="250"/>
      <c r="L525" s="255"/>
      <c r="M525" s="256"/>
      <c r="N525" s="257"/>
      <c r="O525" s="257"/>
      <c r="P525" s="257"/>
      <c r="Q525" s="257"/>
      <c r="R525" s="257"/>
      <c r="S525" s="257"/>
      <c r="T525" s="258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9" t="s">
        <v>257</v>
      </c>
      <c r="AU525" s="259" t="s">
        <v>253</v>
      </c>
      <c r="AV525" s="14" t="s">
        <v>87</v>
      </c>
      <c r="AW525" s="14" t="s">
        <v>34</v>
      </c>
      <c r="AX525" s="14" t="s">
        <v>77</v>
      </c>
      <c r="AY525" s="259" t="s">
        <v>245</v>
      </c>
    </row>
    <row r="526" s="15" customFormat="1">
      <c r="A526" s="15"/>
      <c r="B526" s="260"/>
      <c r="C526" s="261"/>
      <c r="D526" s="234" t="s">
        <v>257</v>
      </c>
      <c r="E526" s="262" t="s">
        <v>1</v>
      </c>
      <c r="F526" s="263" t="s">
        <v>266</v>
      </c>
      <c r="G526" s="261"/>
      <c r="H526" s="264">
        <v>1.3400000000000001</v>
      </c>
      <c r="I526" s="265"/>
      <c r="J526" s="261"/>
      <c r="K526" s="261"/>
      <c r="L526" s="266"/>
      <c r="M526" s="267"/>
      <c r="N526" s="268"/>
      <c r="O526" s="268"/>
      <c r="P526" s="268"/>
      <c r="Q526" s="268"/>
      <c r="R526" s="268"/>
      <c r="S526" s="268"/>
      <c r="T526" s="269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270" t="s">
        <v>257</v>
      </c>
      <c r="AU526" s="270" t="s">
        <v>253</v>
      </c>
      <c r="AV526" s="15" t="s">
        <v>253</v>
      </c>
      <c r="AW526" s="15" t="s">
        <v>34</v>
      </c>
      <c r="AX526" s="15" t="s">
        <v>85</v>
      </c>
      <c r="AY526" s="270" t="s">
        <v>245</v>
      </c>
    </row>
    <row r="527" s="2" customFormat="1" ht="16.5" customHeight="1">
      <c r="A527" s="40"/>
      <c r="B527" s="41"/>
      <c r="C527" s="221" t="s">
        <v>3160</v>
      </c>
      <c r="D527" s="221" t="s">
        <v>248</v>
      </c>
      <c r="E527" s="222" t="s">
        <v>3161</v>
      </c>
      <c r="F527" s="223" t="s">
        <v>3162</v>
      </c>
      <c r="G527" s="224" t="s">
        <v>275</v>
      </c>
      <c r="H527" s="225">
        <v>33.5</v>
      </c>
      <c r="I527" s="226"/>
      <c r="J527" s="227">
        <f>ROUND(I527*H527,2)</f>
        <v>0</v>
      </c>
      <c r="K527" s="223" t="s">
        <v>764</v>
      </c>
      <c r="L527" s="46"/>
      <c r="M527" s="228" t="s">
        <v>1</v>
      </c>
      <c r="N527" s="229" t="s">
        <v>42</v>
      </c>
      <c r="O527" s="93"/>
      <c r="P527" s="230">
        <f>O527*H527</f>
        <v>0</v>
      </c>
      <c r="Q527" s="230">
        <v>0</v>
      </c>
      <c r="R527" s="230">
        <f>Q527*H527</f>
        <v>0</v>
      </c>
      <c r="S527" s="230">
        <v>0</v>
      </c>
      <c r="T527" s="231">
        <f>S527*H527</f>
        <v>0</v>
      </c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R527" s="232" t="s">
        <v>402</v>
      </c>
      <c r="AT527" s="232" t="s">
        <v>248</v>
      </c>
      <c r="AU527" s="232" t="s">
        <v>253</v>
      </c>
      <c r="AY527" s="19" t="s">
        <v>245</v>
      </c>
      <c r="BE527" s="233">
        <f>IF(N527="základní",J527,0)</f>
        <v>0</v>
      </c>
      <c r="BF527" s="233">
        <f>IF(N527="snížená",J527,0)</f>
        <v>0</v>
      </c>
      <c r="BG527" s="233">
        <f>IF(N527="zákl. přenesená",J527,0)</f>
        <v>0</v>
      </c>
      <c r="BH527" s="233">
        <f>IF(N527="sníž. přenesená",J527,0)</f>
        <v>0</v>
      </c>
      <c r="BI527" s="233">
        <f>IF(N527="nulová",J527,0)</f>
        <v>0</v>
      </c>
      <c r="BJ527" s="19" t="s">
        <v>85</v>
      </c>
      <c r="BK527" s="233">
        <f>ROUND(I527*H527,2)</f>
        <v>0</v>
      </c>
      <c r="BL527" s="19" t="s">
        <v>402</v>
      </c>
      <c r="BM527" s="232" t="s">
        <v>3163</v>
      </c>
    </row>
    <row r="528" s="2" customFormat="1">
      <c r="A528" s="40"/>
      <c r="B528" s="41"/>
      <c r="C528" s="42"/>
      <c r="D528" s="234" t="s">
        <v>255</v>
      </c>
      <c r="E528" s="42"/>
      <c r="F528" s="235" t="s">
        <v>3164</v>
      </c>
      <c r="G528" s="42"/>
      <c r="H528" s="42"/>
      <c r="I528" s="236"/>
      <c r="J528" s="42"/>
      <c r="K528" s="42"/>
      <c r="L528" s="46"/>
      <c r="M528" s="237"/>
      <c r="N528" s="238"/>
      <c r="O528" s="93"/>
      <c r="P528" s="93"/>
      <c r="Q528" s="93"/>
      <c r="R528" s="93"/>
      <c r="S528" s="93"/>
      <c r="T528" s="94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T528" s="19" t="s">
        <v>255</v>
      </c>
      <c r="AU528" s="19" t="s">
        <v>253</v>
      </c>
    </row>
    <row r="529" s="2" customFormat="1">
      <c r="A529" s="40"/>
      <c r="B529" s="41"/>
      <c r="C529" s="42"/>
      <c r="D529" s="296" t="s">
        <v>766</v>
      </c>
      <c r="E529" s="42"/>
      <c r="F529" s="297" t="s">
        <v>3165</v>
      </c>
      <c r="G529" s="42"/>
      <c r="H529" s="42"/>
      <c r="I529" s="236"/>
      <c r="J529" s="42"/>
      <c r="K529" s="42"/>
      <c r="L529" s="46"/>
      <c r="M529" s="237"/>
      <c r="N529" s="238"/>
      <c r="O529" s="93"/>
      <c r="P529" s="93"/>
      <c r="Q529" s="93"/>
      <c r="R529" s="93"/>
      <c r="S529" s="93"/>
      <c r="T529" s="94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9" t="s">
        <v>766</v>
      </c>
      <c r="AU529" s="19" t="s">
        <v>253</v>
      </c>
    </row>
    <row r="530" s="13" customFormat="1">
      <c r="A530" s="13"/>
      <c r="B530" s="239"/>
      <c r="C530" s="240"/>
      <c r="D530" s="234" t="s">
        <v>257</v>
      </c>
      <c r="E530" s="241" t="s">
        <v>1</v>
      </c>
      <c r="F530" s="242" t="s">
        <v>3166</v>
      </c>
      <c r="G530" s="240"/>
      <c r="H530" s="241" t="s">
        <v>1</v>
      </c>
      <c r="I530" s="243"/>
      <c r="J530" s="240"/>
      <c r="K530" s="240"/>
      <c r="L530" s="244"/>
      <c r="M530" s="245"/>
      <c r="N530" s="246"/>
      <c r="O530" s="246"/>
      <c r="P530" s="246"/>
      <c r="Q530" s="246"/>
      <c r="R530" s="246"/>
      <c r="S530" s="246"/>
      <c r="T530" s="247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8" t="s">
        <v>257</v>
      </c>
      <c r="AU530" s="248" t="s">
        <v>253</v>
      </c>
      <c r="AV530" s="13" t="s">
        <v>85</v>
      </c>
      <c r="AW530" s="13" t="s">
        <v>34</v>
      </c>
      <c r="AX530" s="13" t="s">
        <v>77</v>
      </c>
      <c r="AY530" s="248" t="s">
        <v>245</v>
      </c>
    </row>
    <row r="531" s="14" customFormat="1">
      <c r="A531" s="14"/>
      <c r="B531" s="249"/>
      <c r="C531" s="250"/>
      <c r="D531" s="234" t="s">
        <v>257</v>
      </c>
      <c r="E531" s="251" t="s">
        <v>1</v>
      </c>
      <c r="F531" s="252" t="s">
        <v>3155</v>
      </c>
      <c r="G531" s="250"/>
      <c r="H531" s="253">
        <v>33.5</v>
      </c>
      <c r="I531" s="254"/>
      <c r="J531" s="250"/>
      <c r="K531" s="250"/>
      <c r="L531" s="255"/>
      <c r="M531" s="256"/>
      <c r="N531" s="257"/>
      <c r="O531" s="257"/>
      <c r="P531" s="257"/>
      <c r="Q531" s="257"/>
      <c r="R531" s="257"/>
      <c r="S531" s="257"/>
      <c r="T531" s="258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9" t="s">
        <v>257</v>
      </c>
      <c r="AU531" s="259" t="s">
        <v>253</v>
      </c>
      <c r="AV531" s="14" t="s">
        <v>87</v>
      </c>
      <c r="AW531" s="14" t="s">
        <v>34</v>
      </c>
      <c r="AX531" s="14" t="s">
        <v>77</v>
      </c>
      <c r="AY531" s="259" t="s">
        <v>245</v>
      </c>
    </row>
    <row r="532" s="15" customFormat="1">
      <c r="A532" s="15"/>
      <c r="B532" s="260"/>
      <c r="C532" s="261"/>
      <c r="D532" s="234" t="s">
        <v>257</v>
      </c>
      <c r="E532" s="262" t="s">
        <v>1</v>
      </c>
      <c r="F532" s="263" t="s">
        <v>266</v>
      </c>
      <c r="G532" s="261"/>
      <c r="H532" s="264">
        <v>33.5</v>
      </c>
      <c r="I532" s="265"/>
      <c r="J532" s="261"/>
      <c r="K532" s="261"/>
      <c r="L532" s="266"/>
      <c r="M532" s="267"/>
      <c r="N532" s="268"/>
      <c r="O532" s="268"/>
      <c r="P532" s="268"/>
      <c r="Q532" s="268"/>
      <c r="R532" s="268"/>
      <c r="S532" s="268"/>
      <c r="T532" s="269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70" t="s">
        <v>257</v>
      </c>
      <c r="AU532" s="270" t="s">
        <v>253</v>
      </c>
      <c r="AV532" s="15" t="s">
        <v>253</v>
      </c>
      <c r="AW532" s="15" t="s">
        <v>34</v>
      </c>
      <c r="AX532" s="15" t="s">
        <v>85</v>
      </c>
      <c r="AY532" s="270" t="s">
        <v>245</v>
      </c>
    </row>
    <row r="533" s="2" customFormat="1" ht="16.5" customHeight="1">
      <c r="A533" s="40"/>
      <c r="B533" s="41"/>
      <c r="C533" s="221" t="s">
        <v>3167</v>
      </c>
      <c r="D533" s="221" t="s">
        <v>248</v>
      </c>
      <c r="E533" s="222" t="s">
        <v>3168</v>
      </c>
      <c r="F533" s="223" t="s">
        <v>3169</v>
      </c>
      <c r="G533" s="224" t="s">
        <v>275</v>
      </c>
      <c r="H533" s="225">
        <v>33.5</v>
      </c>
      <c r="I533" s="226"/>
      <c r="J533" s="227">
        <f>ROUND(I533*H533,2)</f>
        <v>0</v>
      </c>
      <c r="K533" s="223" t="s">
        <v>764</v>
      </c>
      <c r="L533" s="46"/>
      <c r="M533" s="228" t="s">
        <v>1</v>
      </c>
      <c r="N533" s="229" t="s">
        <v>42</v>
      </c>
      <c r="O533" s="93"/>
      <c r="P533" s="230">
        <f>O533*H533</f>
        <v>0</v>
      </c>
      <c r="Q533" s="230">
        <v>0</v>
      </c>
      <c r="R533" s="230">
        <f>Q533*H533</f>
        <v>0</v>
      </c>
      <c r="S533" s="230">
        <v>0</v>
      </c>
      <c r="T533" s="231">
        <f>S533*H533</f>
        <v>0</v>
      </c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R533" s="232" t="s">
        <v>402</v>
      </c>
      <c r="AT533" s="232" t="s">
        <v>248</v>
      </c>
      <c r="AU533" s="232" t="s">
        <v>253</v>
      </c>
      <c r="AY533" s="19" t="s">
        <v>245</v>
      </c>
      <c r="BE533" s="233">
        <f>IF(N533="základní",J533,0)</f>
        <v>0</v>
      </c>
      <c r="BF533" s="233">
        <f>IF(N533="snížená",J533,0)</f>
        <v>0</v>
      </c>
      <c r="BG533" s="233">
        <f>IF(N533="zákl. přenesená",J533,0)</f>
        <v>0</v>
      </c>
      <c r="BH533" s="233">
        <f>IF(N533="sníž. přenesená",J533,0)</f>
        <v>0</v>
      </c>
      <c r="BI533" s="233">
        <f>IF(N533="nulová",J533,0)</f>
        <v>0</v>
      </c>
      <c r="BJ533" s="19" t="s">
        <v>85</v>
      </c>
      <c r="BK533" s="233">
        <f>ROUND(I533*H533,2)</f>
        <v>0</v>
      </c>
      <c r="BL533" s="19" t="s">
        <v>402</v>
      </c>
      <c r="BM533" s="232" t="s">
        <v>3170</v>
      </c>
    </row>
    <row r="534" s="2" customFormat="1">
      <c r="A534" s="40"/>
      <c r="B534" s="41"/>
      <c r="C534" s="42"/>
      <c r="D534" s="234" t="s">
        <v>255</v>
      </c>
      <c r="E534" s="42"/>
      <c r="F534" s="235" t="s">
        <v>3171</v>
      </c>
      <c r="G534" s="42"/>
      <c r="H534" s="42"/>
      <c r="I534" s="236"/>
      <c r="J534" s="42"/>
      <c r="K534" s="42"/>
      <c r="L534" s="46"/>
      <c r="M534" s="237"/>
      <c r="N534" s="238"/>
      <c r="O534" s="93"/>
      <c r="P534" s="93"/>
      <c r="Q534" s="93"/>
      <c r="R534" s="93"/>
      <c r="S534" s="93"/>
      <c r="T534" s="94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255</v>
      </c>
      <c r="AU534" s="19" t="s">
        <v>253</v>
      </c>
    </row>
    <row r="535" s="2" customFormat="1">
      <c r="A535" s="40"/>
      <c r="B535" s="41"/>
      <c r="C535" s="42"/>
      <c r="D535" s="296" t="s">
        <v>766</v>
      </c>
      <c r="E535" s="42"/>
      <c r="F535" s="297" t="s">
        <v>3172</v>
      </c>
      <c r="G535" s="42"/>
      <c r="H535" s="42"/>
      <c r="I535" s="236"/>
      <c r="J535" s="42"/>
      <c r="K535" s="42"/>
      <c r="L535" s="46"/>
      <c r="M535" s="237"/>
      <c r="N535" s="238"/>
      <c r="O535" s="93"/>
      <c r="P535" s="93"/>
      <c r="Q535" s="93"/>
      <c r="R535" s="93"/>
      <c r="S535" s="93"/>
      <c r="T535" s="94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T535" s="19" t="s">
        <v>766</v>
      </c>
      <c r="AU535" s="19" t="s">
        <v>253</v>
      </c>
    </row>
    <row r="536" s="13" customFormat="1">
      <c r="A536" s="13"/>
      <c r="B536" s="239"/>
      <c r="C536" s="240"/>
      <c r="D536" s="234" t="s">
        <v>257</v>
      </c>
      <c r="E536" s="241" t="s">
        <v>1</v>
      </c>
      <c r="F536" s="242" t="s">
        <v>3173</v>
      </c>
      <c r="G536" s="240"/>
      <c r="H536" s="241" t="s">
        <v>1</v>
      </c>
      <c r="I536" s="243"/>
      <c r="J536" s="240"/>
      <c r="K536" s="240"/>
      <c r="L536" s="244"/>
      <c r="M536" s="245"/>
      <c r="N536" s="246"/>
      <c r="O536" s="246"/>
      <c r="P536" s="246"/>
      <c r="Q536" s="246"/>
      <c r="R536" s="246"/>
      <c r="S536" s="246"/>
      <c r="T536" s="247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8" t="s">
        <v>257</v>
      </c>
      <c r="AU536" s="248" t="s">
        <v>253</v>
      </c>
      <c r="AV536" s="13" t="s">
        <v>85</v>
      </c>
      <c r="AW536" s="13" t="s">
        <v>34</v>
      </c>
      <c r="AX536" s="13" t="s">
        <v>77</v>
      </c>
      <c r="AY536" s="248" t="s">
        <v>245</v>
      </c>
    </row>
    <row r="537" s="14" customFormat="1">
      <c r="A537" s="14"/>
      <c r="B537" s="249"/>
      <c r="C537" s="250"/>
      <c r="D537" s="234" t="s">
        <v>257</v>
      </c>
      <c r="E537" s="251" t="s">
        <v>1</v>
      </c>
      <c r="F537" s="252" t="s">
        <v>3155</v>
      </c>
      <c r="G537" s="250"/>
      <c r="H537" s="253">
        <v>33.5</v>
      </c>
      <c r="I537" s="254"/>
      <c r="J537" s="250"/>
      <c r="K537" s="250"/>
      <c r="L537" s="255"/>
      <c r="M537" s="256"/>
      <c r="N537" s="257"/>
      <c r="O537" s="257"/>
      <c r="P537" s="257"/>
      <c r="Q537" s="257"/>
      <c r="R537" s="257"/>
      <c r="S537" s="257"/>
      <c r="T537" s="25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9" t="s">
        <v>257</v>
      </c>
      <c r="AU537" s="259" t="s">
        <v>253</v>
      </c>
      <c r="AV537" s="14" t="s">
        <v>87</v>
      </c>
      <c r="AW537" s="14" t="s">
        <v>34</v>
      </c>
      <c r="AX537" s="14" t="s">
        <v>77</v>
      </c>
      <c r="AY537" s="259" t="s">
        <v>245</v>
      </c>
    </row>
    <row r="538" s="15" customFormat="1">
      <c r="A538" s="15"/>
      <c r="B538" s="260"/>
      <c r="C538" s="261"/>
      <c r="D538" s="234" t="s">
        <v>257</v>
      </c>
      <c r="E538" s="262" t="s">
        <v>1</v>
      </c>
      <c r="F538" s="263" t="s">
        <v>266</v>
      </c>
      <c r="G538" s="261"/>
      <c r="H538" s="264">
        <v>33.5</v>
      </c>
      <c r="I538" s="265"/>
      <c r="J538" s="261"/>
      <c r="K538" s="261"/>
      <c r="L538" s="266"/>
      <c r="M538" s="267"/>
      <c r="N538" s="268"/>
      <c r="O538" s="268"/>
      <c r="P538" s="268"/>
      <c r="Q538" s="268"/>
      <c r="R538" s="268"/>
      <c r="S538" s="268"/>
      <c r="T538" s="269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70" t="s">
        <v>257</v>
      </c>
      <c r="AU538" s="270" t="s">
        <v>253</v>
      </c>
      <c r="AV538" s="15" t="s">
        <v>253</v>
      </c>
      <c r="AW538" s="15" t="s">
        <v>34</v>
      </c>
      <c r="AX538" s="15" t="s">
        <v>85</v>
      </c>
      <c r="AY538" s="270" t="s">
        <v>245</v>
      </c>
    </row>
    <row r="539" s="2" customFormat="1" ht="16.5" customHeight="1">
      <c r="A539" s="40"/>
      <c r="B539" s="41"/>
      <c r="C539" s="221" t="s">
        <v>3174</v>
      </c>
      <c r="D539" s="221" t="s">
        <v>248</v>
      </c>
      <c r="E539" s="222" t="s">
        <v>3175</v>
      </c>
      <c r="F539" s="223" t="s">
        <v>3176</v>
      </c>
      <c r="G539" s="224" t="s">
        <v>275</v>
      </c>
      <c r="H539" s="225">
        <v>33.5</v>
      </c>
      <c r="I539" s="226"/>
      <c r="J539" s="227">
        <f>ROUND(I539*H539,2)</f>
        <v>0</v>
      </c>
      <c r="K539" s="223" t="s">
        <v>764</v>
      </c>
      <c r="L539" s="46"/>
      <c r="M539" s="228" t="s">
        <v>1</v>
      </c>
      <c r="N539" s="229" t="s">
        <v>42</v>
      </c>
      <c r="O539" s="93"/>
      <c r="P539" s="230">
        <f>O539*H539</f>
        <v>0</v>
      </c>
      <c r="Q539" s="230">
        <v>0</v>
      </c>
      <c r="R539" s="230">
        <f>Q539*H539</f>
        <v>0</v>
      </c>
      <c r="S539" s="230">
        <v>0</v>
      </c>
      <c r="T539" s="231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32" t="s">
        <v>402</v>
      </c>
      <c r="AT539" s="232" t="s">
        <v>248</v>
      </c>
      <c r="AU539" s="232" t="s">
        <v>253</v>
      </c>
      <c r="AY539" s="19" t="s">
        <v>245</v>
      </c>
      <c r="BE539" s="233">
        <f>IF(N539="základní",J539,0)</f>
        <v>0</v>
      </c>
      <c r="BF539" s="233">
        <f>IF(N539="snížená",J539,0)</f>
        <v>0</v>
      </c>
      <c r="BG539" s="233">
        <f>IF(N539="zákl. přenesená",J539,0)</f>
        <v>0</v>
      </c>
      <c r="BH539" s="233">
        <f>IF(N539="sníž. přenesená",J539,0)</f>
        <v>0</v>
      </c>
      <c r="BI539" s="233">
        <f>IF(N539="nulová",J539,0)</f>
        <v>0</v>
      </c>
      <c r="BJ539" s="19" t="s">
        <v>85</v>
      </c>
      <c r="BK539" s="233">
        <f>ROUND(I539*H539,2)</f>
        <v>0</v>
      </c>
      <c r="BL539" s="19" t="s">
        <v>402</v>
      </c>
      <c r="BM539" s="232" t="s">
        <v>3177</v>
      </c>
    </row>
    <row r="540" s="2" customFormat="1">
      <c r="A540" s="40"/>
      <c r="B540" s="41"/>
      <c r="C540" s="42"/>
      <c r="D540" s="234" t="s">
        <v>255</v>
      </c>
      <c r="E540" s="42"/>
      <c r="F540" s="235" t="s">
        <v>3178</v>
      </c>
      <c r="G540" s="42"/>
      <c r="H540" s="42"/>
      <c r="I540" s="236"/>
      <c r="J540" s="42"/>
      <c r="K540" s="42"/>
      <c r="L540" s="46"/>
      <c r="M540" s="237"/>
      <c r="N540" s="238"/>
      <c r="O540" s="93"/>
      <c r="P540" s="93"/>
      <c r="Q540" s="93"/>
      <c r="R540" s="93"/>
      <c r="S540" s="93"/>
      <c r="T540" s="94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255</v>
      </c>
      <c r="AU540" s="19" t="s">
        <v>253</v>
      </c>
    </row>
    <row r="541" s="2" customFormat="1">
      <c r="A541" s="40"/>
      <c r="B541" s="41"/>
      <c r="C541" s="42"/>
      <c r="D541" s="296" t="s">
        <v>766</v>
      </c>
      <c r="E541" s="42"/>
      <c r="F541" s="297" t="s">
        <v>3179</v>
      </c>
      <c r="G541" s="42"/>
      <c r="H541" s="42"/>
      <c r="I541" s="236"/>
      <c r="J541" s="42"/>
      <c r="K541" s="42"/>
      <c r="L541" s="46"/>
      <c r="M541" s="237"/>
      <c r="N541" s="238"/>
      <c r="O541" s="93"/>
      <c r="P541" s="93"/>
      <c r="Q541" s="93"/>
      <c r="R541" s="93"/>
      <c r="S541" s="93"/>
      <c r="T541" s="94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T541" s="19" t="s">
        <v>766</v>
      </c>
      <c r="AU541" s="19" t="s">
        <v>253</v>
      </c>
    </row>
    <row r="542" s="13" customFormat="1">
      <c r="A542" s="13"/>
      <c r="B542" s="239"/>
      <c r="C542" s="240"/>
      <c r="D542" s="234" t="s">
        <v>257</v>
      </c>
      <c r="E542" s="241" t="s">
        <v>1</v>
      </c>
      <c r="F542" s="242" t="s">
        <v>3180</v>
      </c>
      <c r="G542" s="240"/>
      <c r="H542" s="241" t="s">
        <v>1</v>
      </c>
      <c r="I542" s="243"/>
      <c r="J542" s="240"/>
      <c r="K542" s="240"/>
      <c r="L542" s="244"/>
      <c r="M542" s="245"/>
      <c r="N542" s="246"/>
      <c r="O542" s="246"/>
      <c r="P542" s="246"/>
      <c r="Q542" s="246"/>
      <c r="R542" s="246"/>
      <c r="S542" s="246"/>
      <c r="T542" s="247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8" t="s">
        <v>257</v>
      </c>
      <c r="AU542" s="248" t="s">
        <v>253</v>
      </c>
      <c r="AV542" s="13" t="s">
        <v>85</v>
      </c>
      <c r="AW542" s="13" t="s">
        <v>34</v>
      </c>
      <c r="AX542" s="13" t="s">
        <v>77</v>
      </c>
      <c r="AY542" s="248" t="s">
        <v>245</v>
      </c>
    </row>
    <row r="543" s="14" customFormat="1">
      <c r="A543" s="14"/>
      <c r="B543" s="249"/>
      <c r="C543" s="250"/>
      <c r="D543" s="234" t="s">
        <v>257</v>
      </c>
      <c r="E543" s="251" t="s">
        <v>1</v>
      </c>
      <c r="F543" s="252" t="s">
        <v>3155</v>
      </c>
      <c r="G543" s="250"/>
      <c r="H543" s="253">
        <v>33.5</v>
      </c>
      <c r="I543" s="254"/>
      <c r="J543" s="250"/>
      <c r="K543" s="250"/>
      <c r="L543" s="255"/>
      <c r="M543" s="256"/>
      <c r="N543" s="257"/>
      <c r="O543" s="257"/>
      <c r="P543" s="257"/>
      <c r="Q543" s="257"/>
      <c r="R543" s="257"/>
      <c r="S543" s="257"/>
      <c r="T543" s="258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59" t="s">
        <v>257</v>
      </c>
      <c r="AU543" s="259" t="s">
        <v>253</v>
      </c>
      <c r="AV543" s="14" t="s">
        <v>87</v>
      </c>
      <c r="AW543" s="14" t="s">
        <v>34</v>
      </c>
      <c r="AX543" s="14" t="s">
        <v>77</v>
      </c>
      <c r="AY543" s="259" t="s">
        <v>245</v>
      </c>
    </row>
    <row r="544" s="15" customFormat="1">
      <c r="A544" s="15"/>
      <c r="B544" s="260"/>
      <c r="C544" s="261"/>
      <c r="D544" s="234" t="s">
        <v>257</v>
      </c>
      <c r="E544" s="262" t="s">
        <v>1</v>
      </c>
      <c r="F544" s="263" t="s">
        <v>266</v>
      </c>
      <c r="G544" s="261"/>
      <c r="H544" s="264">
        <v>33.5</v>
      </c>
      <c r="I544" s="265"/>
      <c r="J544" s="261"/>
      <c r="K544" s="261"/>
      <c r="L544" s="266"/>
      <c r="M544" s="267"/>
      <c r="N544" s="268"/>
      <c r="O544" s="268"/>
      <c r="P544" s="268"/>
      <c r="Q544" s="268"/>
      <c r="R544" s="268"/>
      <c r="S544" s="268"/>
      <c r="T544" s="269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70" t="s">
        <v>257</v>
      </c>
      <c r="AU544" s="270" t="s">
        <v>253</v>
      </c>
      <c r="AV544" s="15" t="s">
        <v>253</v>
      </c>
      <c r="AW544" s="15" t="s">
        <v>34</v>
      </c>
      <c r="AX544" s="15" t="s">
        <v>85</v>
      </c>
      <c r="AY544" s="270" t="s">
        <v>245</v>
      </c>
    </row>
    <row r="545" s="2" customFormat="1" ht="16.5" customHeight="1">
      <c r="A545" s="40"/>
      <c r="B545" s="41"/>
      <c r="C545" s="221" t="s">
        <v>459</v>
      </c>
      <c r="D545" s="221" t="s">
        <v>248</v>
      </c>
      <c r="E545" s="222" t="s">
        <v>3181</v>
      </c>
      <c r="F545" s="223" t="s">
        <v>3182</v>
      </c>
      <c r="G545" s="224" t="s">
        <v>275</v>
      </c>
      <c r="H545" s="225">
        <v>5.0250000000000004</v>
      </c>
      <c r="I545" s="226"/>
      <c r="J545" s="227">
        <f>ROUND(I545*H545,2)</f>
        <v>0</v>
      </c>
      <c r="K545" s="223" t="s">
        <v>764</v>
      </c>
      <c r="L545" s="46"/>
      <c r="M545" s="228" t="s">
        <v>1</v>
      </c>
      <c r="N545" s="229" t="s">
        <v>42</v>
      </c>
      <c r="O545" s="93"/>
      <c r="P545" s="230">
        <f>O545*H545</f>
        <v>0</v>
      </c>
      <c r="Q545" s="230">
        <v>0</v>
      </c>
      <c r="R545" s="230">
        <f>Q545*H545</f>
        <v>0</v>
      </c>
      <c r="S545" s="230">
        <v>0</v>
      </c>
      <c r="T545" s="231">
        <f>S545*H545</f>
        <v>0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32" t="s">
        <v>402</v>
      </c>
      <c r="AT545" s="232" t="s">
        <v>248</v>
      </c>
      <c r="AU545" s="232" t="s">
        <v>253</v>
      </c>
      <c r="AY545" s="19" t="s">
        <v>245</v>
      </c>
      <c r="BE545" s="233">
        <f>IF(N545="základní",J545,0)</f>
        <v>0</v>
      </c>
      <c r="BF545" s="233">
        <f>IF(N545="snížená",J545,0)</f>
        <v>0</v>
      </c>
      <c r="BG545" s="233">
        <f>IF(N545="zákl. přenesená",J545,0)</f>
        <v>0</v>
      </c>
      <c r="BH545" s="233">
        <f>IF(N545="sníž. přenesená",J545,0)</f>
        <v>0</v>
      </c>
      <c r="BI545" s="233">
        <f>IF(N545="nulová",J545,0)</f>
        <v>0</v>
      </c>
      <c r="BJ545" s="19" t="s">
        <v>85</v>
      </c>
      <c r="BK545" s="233">
        <f>ROUND(I545*H545,2)</f>
        <v>0</v>
      </c>
      <c r="BL545" s="19" t="s">
        <v>402</v>
      </c>
      <c r="BM545" s="232" t="s">
        <v>3183</v>
      </c>
    </row>
    <row r="546" s="2" customFormat="1">
      <c r="A546" s="40"/>
      <c r="B546" s="41"/>
      <c r="C546" s="42"/>
      <c r="D546" s="234" t="s">
        <v>255</v>
      </c>
      <c r="E546" s="42"/>
      <c r="F546" s="235" t="s">
        <v>3184</v>
      </c>
      <c r="G546" s="42"/>
      <c r="H546" s="42"/>
      <c r="I546" s="236"/>
      <c r="J546" s="42"/>
      <c r="K546" s="42"/>
      <c r="L546" s="46"/>
      <c r="M546" s="237"/>
      <c r="N546" s="238"/>
      <c r="O546" s="93"/>
      <c r="P546" s="93"/>
      <c r="Q546" s="93"/>
      <c r="R546" s="93"/>
      <c r="S546" s="93"/>
      <c r="T546" s="94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T546" s="19" t="s">
        <v>255</v>
      </c>
      <c r="AU546" s="19" t="s">
        <v>253</v>
      </c>
    </row>
    <row r="547" s="2" customFormat="1">
      <c r="A547" s="40"/>
      <c r="B547" s="41"/>
      <c r="C547" s="42"/>
      <c r="D547" s="296" t="s">
        <v>766</v>
      </c>
      <c r="E547" s="42"/>
      <c r="F547" s="297" t="s">
        <v>3185</v>
      </c>
      <c r="G547" s="42"/>
      <c r="H547" s="42"/>
      <c r="I547" s="236"/>
      <c r="J547" s="42"/>
      <c r="K547" s="42"/>
      <c r="L547" s="46"/>
      <c r="M547" s="237"/>
      <c r="N547" s="238"/>
      <c r="O547" s="93"/>
      <c r="P547" s="93"/>
      <c r="Q547" s="93"/>
      <c r="R547" s="93"/>
      <c r="S547" s="93"/>
      <c r="T547" s="94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T547" s="19" t="s">
        <v>766</v>
      </c>
      <c r="AU547" s="19" t="s">
        <v>253</v>
      </c>
    </row>
    <row r="548" s="13" customFormat="1">
      <c r="A548" s="13"/>
      <c r="B548" s="239"/>
      <c r="C548" s="240"/>
      <c r="D548" s="234" t="s">
        <v>257</v>
      </c>
      <c r="E548" s="241" t="s">
        <v>1</v>
      </c>
      <c r="F548" s="242" t="s">
        <v>3186</v>
      </c>
      <c r="G548" s="240"/>
      <c r="H548" s="241" t="s">
        <v>1</v>
      </c>
      <c r="I548" s="243"/>
      <c r="J548" s="240"/>
      <c r="K548" s="240"/>
      <c r="L548" s="244"/>
      <c r="M548" s="245"/>
      <c r="N548" s="246"/>
      <c r="O548" s="246"/>
      <c r="P548" s="246"/>
      <c r="Q548" s="246"/>
      <c r="R548" s="246"/>
      <c r="S548" s="246"/>
      <c r="T548" s="247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8" t="s">
        <v>257</v>
      </c>
      <c r="AU548" s="248" t="s">
        <v>253</v>
      </c>
      <c r="AV548" s="13" t="s">
        <v>85</v>
      </c>
      <c r="AW548" s="13" t="s">
        <v>34</v>
      </c>
      <c r="AX548" s="13" t="s">
        <v>77</v>
      </c>
      <c r="AY548" s="248" t="s">
        <v>245</v>
      </c>
    </row>
    <row r="549" s="14" customFormat="1">
      <c r="A549" s="14"/>
      <c r="B549" s="249"/>
      <c r="C549" s="250"/>
      <c r="D549" s="234" t="s">
        <v>257</v>
      </c>
      <c r="E549" s="251" t="s">
        <v>1</v>
      </c>
      <c r="F549" s="252" t="s">
        <v>3187</v>
      </c>
      <c r="G549" s="250"/>
      <c r="H549" s="253">
        <v>5.0250000000000004</v>
      </c>
      <c r="I549" s="254"/>
      <c r="J549" s="250"/>
      <c r="K549" s="250"/>
      <c r="L549" s="255"/>
      <c r="M549" s="256"/>
      <c r="N549" s="257"/>
      <c r="O549" s="257"/>
      <c r="P549" s="257"/>
      <c r="Q549" s="257"/>
      <c r="R549" s="257"/>
      <c r="S549" s="257"/>
      <c r="T549" s="258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9" t="s">
        <v>257</v>
      </c>
      <c r="AU549" s="259" t="s">
        <v>253</v>
      </c>
      <c r="AV549" s="14" t="s">
        <v>87</v>
      </c>
      <c r="AW549" s="14" t="s">
        <v>34</v>
      </c>
      <c r="AX549" s="14" t="s">
        <v>77</v>
      </c>
      <c r="AY549" s="259" t="s">
        <v>245</v>
      </c>
    </row>
    <row r="550" s="15" customFormat="1">
      <c r="A550" s="15"/>
      <c r="B550" s="260"/>
      <c r="C550" s="261"/>
      <c r="D550" s="234" t="s">
        <v>257</v>
      </c>
      <c r="E550" s="262" t="s">
        <v>1</v>
      </c>
      <c r="F550" s="263" t="s">
        <v>266</v>
      </c>
      <c r="G550" s="261"/>
      <c r="H550" s="264">
        <v>5.0250000000000004</v>
      </c>
      <c r="I550" s="265"/>
      <c r="J550" s="261"/>
      <c r="K550" s="261"/>
      <c r="L550" s="266"/>
      <c r="M550" s="267"/>
      <c r="N550" s="268"/>
      <c r="O550" s="268"/>
      <c r="P550" s="268"/>
      <c r="Q550" s="268"/>
      <c r="R550" s="268"/>
      <c r="S550" s="268"/>
      <c r="T550" s="269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70" t="s">
        <v>257</v>
      </c>
      <c r="AU550" s="270" t="s">
        <v>253</v>
      </c>
      <c r="AV550" s="15" t="s">
        <v>253</v>
      </c>
      <c r="AW550" s="15" t="s">
        <v>34</v>
      </c>
      <c r="AX550" s="15" t="s">
        <v>85</v>
      </c>
      <c r="AY550" s="270" t="s">
        <v>245</v>
      </c>
    </row>
    <row r="551" s="2" customFormat="1" ht="16.5" customHeight="1">
      <c r="A551" s="40"/>
      <c r="B551" s="41"/>
      <c r="C551" s="283" t="s">
        <v>3188</v>
      </c>
      <c r="D551" s="283" t="s">
        <v>551</v>
      </c>
      <c r="E551" s="284" t="s">
        <v>3189</v>
      </c>
      <c r="F551" s="285" t="s">
        <v>3190</v>
      </c>
      <c r="G551" s="286" t="s">
        <v>793</v>
      </c>
      <c r="H551" s="287">
        <v>31.658000000000001</v>
      </c>
      <c r="I551" s="288"/>
      <c r="J551" s="289">
        <f>ROUND(I551*H551,2)</f>
        <v>0</v>
      </c>
      <c r="K551" s="285" t="s">
        <v>1</v>
      </c>
      <c r="L551" s="290"/>
      <c r="M551" s="291" t="s">
        <v>1</v>
      </c>
      <c r="N551" s="292" t="s">
        <v>42</v>
      </c>
      <c r="O551" s="93"/>
      <c r="P551" s="230">
        <f>O551*H551</f>
        <v>0</v>
      </c>
      <c r="Q551" s="230">
        <v>0.001</v>
      </c>
      <c r="R551" s="230">
        <f>Q551*H551</f>
        <v>0.031657999999999999</v>
      </c>
      <c r="S551" s="230">
        <v>0</v>
      </c>
      <c r="T551" s="231">
        <f>S551*H551</f>
        <v>0</v>
      </c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R551" s="232" t="s">
        <v>522</v>
      </c>
      <c r="AT551" s="232" t="s">
        <v>551</v>
      </c>
      <c r="AU551" s="232" t="s">
        <v>253</v>
      </c>
      <c r="AY551" s="19" t="s">
        <v>245</v>
      </c>
      <c r="BE551" s="233">
        <f>IF(N551="základní",J551,0)</f>
        <v>0</v>
      </c>
      <c r="BF551" s="233">
        <f>IF(N551="snížená",J551,0)</f>
        <v>0</v>
      </c>
      <c r="BG551" s="233">
        <f>IF(N551="zákl. přenesená",J551,0)</f>
        <v>0</v>
      </c>
      <c r="BH551" s="233">
        <f>IF(N551="sníž. přenesená",J551,0)</f>
        <v>0</v>
      </c>
      <c r="BI551" s="233">
        <f>IF(N551="nulová",J551,0)</f>
        <v>0</v>
      </c>
      <c r="BJ551" s="19" t="s">
        <v>85</v>
      </c>
      <c r="BK551" s="233">
        <f>ROUND(I551*H551,2)</f>
        <v>0</v>
      </c>
      <c r="BL551" s="19" t="s">
        <v>402</v>
      </c>
      <c r="BM551" s="232" t="s">
        <v>3191</v>
      </c>
    </row>
    <row r="552" s="2" customFormat="1">
      <c r="A552" s="40"/>
      <c r="B552" s="41"/>
      <c r="C552" s="42"/>
      <c r="D552" s="234" t="s">
        <v>255</v>
      </c>
      <c r="E552" s="42"/>
      <c r="F552" s="235" t="s">
        <v>3190</v>
      </c>
      <c r="G552" s="42"/>
      <c r="H552" s="42"/>
      <c r="I552" s="236"/>
      <c r="J552" s="42"/>
      <c r="K552" s="42"/>
      <c r="L552" s="46"/>
      <c r="M552" s="237"/>
      <c r="N552" s="238"/>
      <c r="O552" s="93"/>
      <c r="P552" s="93"/>
      <c r="Q552" s="93"/>
      <c r="R552" s="93"/>
      <c r="S552" s="93"/>
      <c r="T552" s="94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T552" s="19" t="s">
        <v>255</v>
      </c>
      <c r="AU552" s="19" t="s">
        <v>253</v>
      </c>
    </row>
    <row r="553" s="13" customFormat="1">
      <c r="A553" s="13"/>
      <c r="B553" s="239"/>
      <c r="C553" s="240"/>
      <c r="D553" s="234" t="s">
        <v>257</v>
      </c>
      <c r="E553" s="241" t="s">
        <v>1</v>
      </c>
      <c r="F553" s="242" t="s">
        <v>3192</v>
      </c>
      <c r="G553" s="240"/>
      <c r="H553" s="241" t="s">
        <v>1</v>
      </c>
      <c r="I553" s="243"/>
      <c r="J553" s="240"/>
      <c r="K553" s="240"/>
      <c r="L553" s="244"/>
      <c r="M553" s="245"/>
      <c r="N553" s="246"/>
      <c r="O553" s="246"/>
      <c r="P553" s="246"/>
      <c r="Q553" s="246"/>
      <c r="R553" s="246"/>
      <c r="S553" s="246"/>
      <c r="T553" s="247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8" t="s">
        <v>257</v>
      </c>
      <c r="AU553" s="248" t="s">
        <v>253</v>
      </c>
      <c r="AV553" s="13" t="s">
        <v>85</v>
      </c>
      <c r="AW553" s="13" t="s">
        <v>34</v>
      </c>
      <c r="AX553" s="13" t="s">
        <v>77</v>
      </c>
      <c r="AY553" s="248" t="s">
        <v>245</v>
      </c>
    </row>
    <row r="554" s="14" customFormat="1">
      <c r="A554" s="14"/>
      <c r="B554" s="249"/>
      <c r="C554" s="250"/>
      <c r="D554" s="234" t="s">
        <v>257</v>
      </c>
      <c r="E554" s="251" t="s">
        <v>1</v>
      </c>
      <c r="F554" s="252" t="s">
        <v>3193</v>
      </c>
      <c r="G554" s="250"/>
      <c r="H554" s="253">
        <v>31.658000000000001</v>
      </c>
      <c r="I554" s="254"/>
      <c r="J554" s="250"/>
      <c r="K554" s="250"/>
      <c r="L554" s="255"/>
      <c r="M554" s="256"/>
      <c r="N554" s="257"/>
      <c r="O554" s="257"/>
      <c r="P554" s="257"/>
      <c r="Q554" s="257"/>
      <c r="R554" s="257"/>
      <c r="S554" s="257"/>
      <c r="T554" s="258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9" t="s">
        <v>257</v>
      </c>
      <c r="AU554" s="259" t="s">
        <v>253</v>
      </c>
      <c r="AV554" s="14" t="s">
        <v>87</v>
      </c>
      <c r="AW554" s="14" t="s">
        <v>34</v>
      </c>
      <c r="AX554" s="14" t="s">
        <v>77</v>
      </c>
      <c r="AY554" s="259" t="s">
        <v>245</v>
      </c>
    </row>
    <row r="555" s="15" customFormat="1">
      <c r="A555" s="15"/>
      <c r="B555" s="260"/>
      <c r="C555" s="261"/>
      <c r="D555" s="234" t="s">
        <v>257</v>
      </c>
      <c r="E555" s="262" t="s">
        <v>1</v>
      </c>
      <c r="F555" s="263" t="s">
        <v>266</v>
      </c>
      <c r="G555" s="261"/>
      <c r="H555" s="264">
        <v>31.658000000000001</v>
      </c>
      <c r="I555" s="265"/>
      <c r="J555" s="261"/>
      <c r="K555" s="261"/>
      <c r="L555" s="266"/>
      <c r="M555" s="267"/>
      <c r="N555" s="268"/>
      <c r="O555" s="268"/>
      <c r="P555" s="268"/>
      <c r="Q555" s="268"/>
      <c r="R555" s="268"/>
      <c r="S555" s="268"/>
      <c r="T555" s="269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70" t="s">
        <v>257</v>
      </c>
      <c r="AU555" s="270" t="s">
        <v>253</v>
      </c>
      <c r="AV555" s="15" t="s">
        <v>253</v>
      </c>
      <c r="AW555" s="15" t="s">
        <v>34</v>
      </c>
      <c r="AX555" s="15" t="s">
        <v>85</v>
      </c>
      <c r="AY555" s="270" t="s">
        <v>245</v>
      </c>
    </row>
    <row r="556" s="2" customFormat="1" ht="16.5" customHeight="1">
      <c r="A556" s="40"/>
      <c r="B556" s="41"/>
      <c r="C556" s="221" t="s">
        <v>3194</v>
      </c>
      <c r="D556" s="221" t="s">
        <v>248</v>
      </c>
      <c r="E556" s="222" t="s">
        <v>987</v>
      </c>
      <c r="F556" s="223" t="s">
        <v>988</v>
      </c>
      <c r="G556" s="224" t="s">
        <v>545</v>
      </c>
      <c r="H556" s="225">
        <v>1.3720000000000001</v>
      </c>
      <c r="I556" s="226"/>
      <c r="J556" s="227">
        <f>ROUND(I556*H556,2)</f>
        <v>0</v>
      </c>
      <c r="K556" s="223" t="s">
        <v>764</v>
      </c>
      <c r="L556" s="46"/>
      <c r="M556" s="228" t="s">
        <v>1</v>
      </c>
      <c r="N556" s="229" t="s">
        <v>42</v>
      </c>
      <c r="O556" s="93"/>
      <c r="P556" s="230">
        <f>O556*H556</f>
        <v>0</v>
      </c>
      <c r="Q556" s="230">
        <v>0</v>
      </c>
      <c r="R556" s="230">
        <f>Q556*H556</f>
        <v>0</v>
      </c>
      <c r="S556" s="230">
        <v>0</v>
      </c>
      <c r="T556" s="231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32" t="s">
        <v>402</v>
      </c>
      <c r="AT556" s="232" t="s">
        <v>248</v>
      </c>
      <c r="AU556" s="232" t="s">
        <v>253</v>
      </c>
      <c r="AY556" s="19" t="s">
        <v>245</v>
      </c>
      <c r="BE556" s="233">
        <f>IF(N556="základní",J556,0)</f>
        <v>0</v>
      </c>
      <c r="BF556" s="233">
        <f>IF(N556="snížená",J556,0)</f>
        <v>0</v>
      </c>
      <c r="BG556" s="233">
        <f>IF(N556="zákl. přenesená",J556,0)</f>
        <v>0</v>
      </c>
      <c r="BH556" s="233">
        <f>IF(N556="sníž. přenesená",J556,0)</f>
        <v>0</v>
      </c>
      <c r="BI556" s="233">
        <f>IF(N556="nulová",J556,0)</f>
        <v>0</v>
      </c>
      <c r="BJ556" s="19" t="s">
        <v>85</v>
      </c>
      <c r="BK556" s="233">
        <f>ROUND(I556*H556,2)</f>
        <v>0</v>
      </c>
      <c r="BL556" s="19" t="s">
        <v>402</v>
      </c>
      <c r="BM556" s="232" t="s">
        <v>3195</v>
      </c>
    </row>
    <row r="557" s="2" customFormat="1">
      <c r="A557" s="40"/>
      <c r="B557" s="41"/>
      <c r="C557" s="42"/>
      <c r="D557" s="234" t="s">
        <v>255</v>
      </c>
      <c r="E557" s="42"/>
      <c r="F557" s="235" t="s">
        <v>989</v>
      </c>
      <c r="G557" s="42"/>
      <c r="H557" s="42"/>
      <c r="I557" s="236"/>
      <c r="J557" s="42"/>
      <c r="K557" s="42"/>
      <c r="L557" s="46"/>
      <c r="M557" s="237"/>
      <c r="N557" s="238"/>
      <c r="O557" s="93"/>
      <c r="P557" s="93"/>
      <c r="Q557" s="93"/>
      <c r="R557" s="93"/>
      <c r="S557" s="93"/>
      <c r="T557" s="94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255</v>
      </c>
      <c r="AU557" s="19" t="s">
        <v>253</v>
      </c>
    </row>
    <row r="558" s="2" customFormat="1">
      <c r="A558" s="40"/>
      <c r="B558" s="41"/>
      <c r="C558" s="42"/>
      <c r="D558" s="296" t="s">
        <v>766</v>
      </c>
      <c r="E558" s="42"/>
      <c r="F558" s="297" t="s">
        <v>990</v>
      </c>
      <c r="G558" s="42"/>
      <c r="H558" s="42"/>
      <c r="I558" s="236"/>
      <c r="J558" s="42"/>
      <c r="K558" s="42"/>
      <c r="L558" s="46"/>
      <c r="M558" s="237"/>
      <c r="N558" s="238"/>
      <c r="O558" s="93"/>
      <c r="P558" s="93"/>
      <c r="Q558" s="93"/>
      <c r="R558" s="93"/>
      <c r="S558" s="93"/>
      <c r="T558" s="94"/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T558" s="19" t="s">
        <v>766</v>
      </c>
      <c r="AU558" s="19" t="s">
        <v>253</v>
      </c>
    </row>
    <row r="559" s="14" customFormat="1">
      <c r="A559" s="14"/>
      <c r="B559" s="249"/>
      <c r="C559" s="250"/>
      <c r="D559" s="234" t="s">
        <v>257</v>
      </c>
      <c r="E559" s="251" t="s">
        <v>1</v>
      </c>
      <c r="F559" s="252" t="s">
        <v>3196</v>
      </c>
      <c r="G559" s="250"/>
      <c r="H559" s="253">
        <v>1.3720000000000001</v>
      </c>
      <c r="I559" s="254"/>
      <c r="J559" s="250"/>
      <c r="K559" s="250"/>
      <c r="L559" s="255"/>
      <c r="M559" s="256"/>
      <c r="N559" s="257"/>
      <c r="O559" s="257"/>
      <c r="P559" s="257"/>
      <c r="Q559" s="257"/>
      <c r="R559" s="257"/>
      <c r="S559" s="257"/>
      <c r="T559" s="258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9" t="s">
        <v>257</v>
      </c>
      <c r="AU559" s="259" t="s">
        <v>253</v>
      </c>
      <c r="AV559" s="14" t="s">
        <v>87</v>
      </c>
      <c r="AW559" s="14" t="s">
        <v>34</v>
      </c>
      <c r="AX559" s="14" t="s">
        <v>77</v>
      </c>
      <c r="AY559" s="259" t="s">
        <v>245</v>
      </c>
    </row>
    <row r="560" s="15" customFormat="1">
      <c r="A560" s="15"/>
      <c r="B560" s="260"/>
      <c r="C560" s="261"/>
      <c r="D560" s="234" t="s">
        <v>257</v>
      </c>
      <c r="E560" s="262" t="s">
        <v>1</v>
      </c>
      <c r="F560" s="263" t="s">
        <v>266</v>
      </c>
      <c r="G560" s="261"/>
      <c r="H560" s="264">
        <v>1.3720000000000001</v>
      </c>
      <c r="I560" s="265"/>
      <c r="J560" s="261"/>
      <c r="K560" s="261"/>
      <c r="L560" s="266"/>
      <c r="M560" s="293"/>
      <c r="N560" s="294"/>
      <c r="O560" s="294"/>
      <c r="P560" s="294"/>
      <c r="Q560" s="294"/>
      <c r="R560" s="294"/>
      <c r="S560" s="294"/>
      <c r="T560" s="29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T560" s="270" t="s">
        <v>257</v>
      </c>
      <c r="AU560" s="270" t="s">
        <v>253</v>
      </c>
      <c r="AV560" s="15" t="s">
        <v>253</v>
      </c>
      <c r="AW560" s="15" t="s">
        <v>34</v>
      </c>
      <c r="AX560" s="15" t="s">
        <v>85</v>
      </c>
      <c r="AY560" s="270" t="s">
        <v>245</v>
      </c>
    </row>
    <row r="561" s="2" customFormat="1" ht="6.96" customHeight="1">
      <c r="A561" s="40"/>
      <c r="B561" s="68"/>
      <c r="C561" s="69"/>
      <c r="D561" s="69"/>
      <c r="E561" s="69"/>
      <c r="F561" s="69"/>
      <c r="G561" s="69"/>
      <c r="H561" s="69"/>
      <c r="I561" s="69"/>
      <c r="J561" s="69"/>
      <c r="K561" s="69"/>
      <c r="L561" s="46"/>
      <c r="M561" s="40"/>
      <c r="O561" s="40"/>
      <c r="P561" s="40"/>
      <c r="Q561" s="40"/>
      <c r="R561" s="40"/>
      <c r="S561" s="40"/>
      <c r="T561" s="40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</row>
  </sheetData>
  <sheetProtection sheet="1" autoFilter="0" formatColumns="0" formatRows="0" objects="1" scenarios="1" spinCount="100000" saltValue="xHNSFhd9+by+4hRpViQFHP00scyVJHx+T9JOC4Mn0+VuNQMIwjlxD54KKHn0Fij8jUFGuwzcixY4pp2JaEJVKA==" hashValue="88gYrYXHUFh14/CYTqKdfP+0yd+DvThLxR1/uD1yty9zSjTOVLMH3+hYRu/69CHUzUae5Y8XMDOD0XHIdQQnjg==" algorithmName="SHA-512" password="CC35"/>
  <autoFilter ref="C127:K560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hyperlinks>
    <hyperlink ref="F133" r:id="rId1" display="https://podminky.urs.cz/item/CS_URS_2025_02/121151103"/>
    <hyperlink ref="F139" r:id="rId2" display="https://podminky.urs.cz/item/CS_URS_2025_02/122252501"/>
    <hyperlink ref="F144" r:id="rId3" display="https://podminky.urs.cz/item/CS_URS_2025_02/162751117"/>
    <hyperlink ref="F148" r:id="rId4" display="https://podminky.urs.cz/item/CS_URS_2025_02/162751119"/>
    <hyperlink ref="F152" r:id="rId5" display="https://podminky.urs.cz/item/CS_URS_2025_02/167151111"/>
    <hyperlink ref="F156" r:id="rId6" display="https://podminky.urs.cz/item/CS_URS_2025_02/171151112"/>
    <hyperlink ref="F161" r:id="rId7" display="https://podminky.urs.cz/item/CS_URS_2025_02/171201231"/>
    <hyperlink ref="F165" r:id="rId8" display="https://podminky.urs.cz/item/CS_URS_2025_02/171251201"/>
    <hyperlink ref="F169" r:id="rId9" display="https://podminky.urs.cz/item/CS_URS_2025_02/181451312"/>
    <hyperlink ref="F178" r:id="rId10" display="https://podminky.urs.cz/item/CS_URS_2025_02/182151111"/>
    <hyperlink ref="F182" r:id="rId11" display="https://podminky.urs.cz/item/CS_URS_2025_02/182351023"/>
    <hyperlink ref="F190" r:id="rId12" display="https://podminky.urs.cz/item/CS_URS_2025_02/213211121"/>
    <hyperlink ref="F194" r:id="rId13" display="https://podminky.urs.cz/item/CS_URS_2025_02/221213131"/>
    <hyperlink ref="F200" r:id="rId14" display="https://podminky.urs.cz/item/CS_URS_2025_02/273361412"/>
    <hyperlink ref="F204" r:id="rId15" display="https://podminky.urs.cz/item/CS_URS_2025_02/274311127"/>
    <hyperlink ref="F210" r:id="rId16" display="https://podminky.urs.cz/item/CS_URS_2025_02/274311191"/>
    <hyperlink ref="F213" r:id="rId17" display="https://podminky.urs.cz/item/CS_URS_2025_02/281601111"/>
    <hyperlink ref="F221" r:id="rId18" display="https://podminky.urs.cz/item/CS_URS_2025_02/317321118"/>
    <hyperlink ref="F227" r:id="rId19" display="https://podminky.urs.cz/item/CS_URS_2025_02/317321191"/>
    <hyperlink ref="F231" r:id="rId20" display="https://podminky.urs.cz/item/CS_URS_2025_02/317353121"/>
    <hyperlink ref="F237" r:id="rId21" display="https://podminky.urs.cz/item/CS_URS_2025_02/317353221"/>
    <hyperlink ref="F241" r:id="rId22" display="https://podminky.urs.cz/item/CS_URS_2025_02/317361116"/>
    <hyperlink ref="F245" r:id="rId23" display="https://podminky.urs.cz/item/CS_URS_2025_02/334323218"/>
    <hyperlink ref="F249" r:id="rId24" display="https://podminky.urs.cz/item/CS_URS_2025_02/334323291"/>
    <hyperlink ref="F253" r:id="rId25" display="https://podminky.urs.cz/item/CS_URS_2025_02/334352111"/>
    <hyperlink ref="F257" r:id="rId26" display="https://podminky.urs.cz/item/CS_URS_2025_02/334352211"/>
    <hyperlink ref="F262" r:id="rId27" display="https://podminky.urs.cz/item/CS_URS_2025_02/451315111"/>
    <hyperlink ref="F266" r:id="rId28" display="https://podminky.urs.cz/item/CS_URS_2025_02/451315117"/>
    <hyperlink ref="F271" r:id="rId29" display="https://podminky.urs.cz/item/CS_URS_2025_02/452471101"/>
    <hyperlink ref="F277" r:id="rId30" display="https://podminky.urs.cz/item/CS_URS_2025_02/452471102"/>
    <hyperlink ref="F283" r:id="rId31" display="https://podminky.urs.cz/item/CS_URS_2025_02/465513157"/>
    <hyperlink ref="F289" r:id="rId32" display="https://podminky.urs.cz/item/CS_URS_2025_02/628611102"/>
    <hyperlink ref="F295" r:id="rId33" display="https://podminky.urs.cz/item/CS_URS_2025_02/628613611"/>
    <hyperlink ref="F300" r:id="rId34" display="https://podminky.urs.cz/item/CS_URS_2025_02/911121211"/>
    <hyperlink ref="F325" r:id="rId35" display="https://podminky.urs.cz/item/CS_URS_2025_02/911121311"/>
    <hyperlink ref="F329" r:id="rId36" display="https://podminky.urs.cz/item/CS_URS_2025_02/914111111"/>
    <hyperlink ref="F336" r:id="rId37" display="https://podminky.urs.cz/item/CS_URS_2025_02/916231213"/>
    <hyperlink ref="F340" r:id="rId38" display="https://podminky.urs.cz/item/CS_URS_2025_02/931992111"/>
    <hyperlink ref="F344" r:id="rId39" display="https://podminky.urs.cz/item/CS_URS_2025_02/931994171"/>
    <hyperlink ref="F348" r:id="rId40" display="https://podminky.urs.cz/item/CS_URS_2025_02/931994131"/>
    <hyperlink ref="F352" r:id="rId41" display="https://podminky.urs.cz/item/CS_URS_2025_02/931995111"/>
    <hyperlink ref="F356" r:id="rId42" display="https://podminky.urs.cz/item/CS_URS_2025_02/936942211"/>
    <hyperlink ref="F360" r:id="rId43" display="https://podminky.urs.cz/item/CS_URS_2025_02/943211111"/>
    <hyperlink ref="F364" r:id="rId44" display="https://podminky.urs.cz/item/CS_URS_2025_02/943211211"/>
    <hyperlink ref="F368" r:id="rId45" display="https://podminky.urs.cz/item/CS_URS_2025_02/943211811"/>
    <hyperlink ref="F372" r:id="rId46" display="https://podminky.urs.cz/item/CS_URS_2025_02/953961214"/>
    <hyperlink ref="F379" r:id="rId47" display="https://podminky.urs.cz/item/CS_URS_2025_02/953961216"/>
    <hyperlink ref="F383" r:id="rId48" display="https://podminky.urs.cz/item/CS_URS_2025_02/963051111"/>
    <hyperlink ref="F388" r:id="rId49" display="https://podminky.urs.cz/item/CS_URS_2025_02/985121122"/>
    <hyperlink ref="F392" r:id="rId50" display="https://podminky.urs.cz/item/CS_URS_2025_02/985132111"/>
    <hyperlink ref="F396" r:id="rId51" display="https://podminky.urs.cz/item/CS_URS_2025_02/985142212"/>
    <hyperlink ref="F401" r:id="rId52" display="https://podminky.urs.cz/item/CS_URS_2025_02/985232112"/>
    <hyperlink ref="F404" r:id="rId53" display="https://podminky.urs.cz/item/CS_URS_2025_02/985233121"/>
    <hyperlink ref="F407" r:id="rId54" display="https://podminky.urs.cz/item/CS_URS_2025_02/985311112"/>
    <hyperlink ref="F413" r:id="rId55" display="https://podminky.urs.cz/item/CS_URS_2025_02/985311115"/>
    <hyperlink ref="F417" r:id="rId56" display="https://podminky.urs.cz/item/CS_URS_2025_02/985312124"/>
    <hyperlink ref="F423" r:id="rId57" display="https://podminky.urs.cz/item/CS_URS_2025_02/985323111"/>
    <hyperlink ref="F432" r:id="rId58" display="https://podminky.urs.cz/item/CS_URS_2025_02/985421112"/>
    <hyperlink ref="F436" r:id="rId59" display="https://podminky.urs.cz/item/CS_URS_2025_02/985422313"/>
    <hyperlink ref="F441" r:id="rId60" display="https://podminky.urs.cz/item/CS_URS_2025_02/997013841"/>
    <hyperlink ref="F447" r:id="rId61" display="https://podminky.urs.cz/item/CS_URS_2025_02/997013861"/>
    <hyperlink ref="F455" r:id="rId62" display="https://podminky.urs.cz/item/CS_URS_2025_02/997013862"/>
    <hyperlink ref="F460" r:id="rId63" display="https://podminky.urs.cz/item/CS_URS_2025_02/997211511"/>
    <hyperlink ref="F467" r:id="rId64" display="https://podminky.urs.cz/item/CS_URS_2025_02/997211519"/>
    <hyperlink ref="F471" r:id="rId65" display="https://podminky.urs.cz/item/CS_URS_2025_02/997211611"/>
    <hyperlink ref="F482" r:id="rId66" display="https://podminky.urs.cz/item/CS_URS_2025_02/998212111"/>
    <hyperlink ref="F487" r:id="rId67" display="https://podminky.urs.cz/item/CS_URS_2025_02/711112001"/>
    <hyperlink ref="F496" r:id="rId68" display="https://podminky.urs.cz/item/CS_URS_2025_02/711112002"/>
    <hyperlink ref="F505" r:id="rId69" display="https://podminky.urs.cz/item/CS_URS_2025_02/711691172"/>
    <hyperlink ref="F514" r:id="rId70" display="https://podminky.urs.cz/item/CS_URS_2025_02/998711101"/>
    <hyperlink ref="F518" r:id="rId71" display="https://podminky.urs.cz/item/CS_URS_2025_02/789212122"/>
    <hyperlink ref="F529" r:id="rId72" display="https://podminky.urs.cz/item/CS_URS_2025_02/789323211"/>
    <hyperlink ref="F535" r:id="rId73" display="https://podminky.urs.cz/item/CS_URS_2025_02/789323216"/>
    <hyperlink ref="F541" r:id="rId74" display="https://podminky.urs.cz/item/CS_URS_2025_02/789323221"/>
    <hyperlink ref="F547" r:id="rId75" display="https://podminky.urs.cz/item/CS_URS_2025_02/789351240"/>
    <hyperlink ref="F558" r:id="rId76" display="https://podminky.urs.cz/item/CS_URS_2025_02/99878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7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119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3197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ROUND(J128,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ROUND((SUM(BE128:BE594)),  2)</f>
        <v>0</v>
      </c>
      <c r="G33" s="40"/>
      <c r="H33" s="40"/>
      <c r="I33" s="158">
        <v>0.20999999999999999</v>
      </c>
      <c r="J33" s="157">
        <f>ROUND(((SUM(BE128:BE594))*I33),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ROUND((SUM(BF128:BF594)),  2)</f>
        <v>0</v>
      </c>
      <c r="G34" s="40"/>
      <c r="H34" s="40"/>
      <c r="I34" s="158">
        <v>0.12</v>
      </c>
      <c r="J34" s="157">
        <f>ROUND(((SUM(BF128:BF594))*I34),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ROUND((SUM(BG128:BG594)),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ROUND((SUM(BH128:BH594)),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ROUND((SUM(BI128:BI594)),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SO141.11.02 - Horní Lideč - Valašská Polanka, most v km 22.399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J128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J129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J130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J196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J227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J251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2643</v>
      </c>
      <c r="E102" s="191"/>
      <c r="F102" s="191"/>
      <c r="G102" s="191"/>
      <c r="H102" s="191"/>
      <c r="I102" s="191"/>
      <c r="J102" s="192">
        <f>J291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755</v>
      </c>
      <c r="E103" s="191"/>
      <c r="F103" s="191"/>
      <c r="G103" s="191"/>
      <c r="H103" s="191"/>
      <c r="I103" s="191"/>
      <c r="J103" s="192">
        <f>J302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4.88" customHeight="1">
      <c r="A104" s="10"/>
      <c r="B104" s="188"/>
      <c r="C104" s="189"/>
      <c r="D104" s="190" t="s">
        <v>2644</v>
      </c>
      <c r="E104" s="191"/>
      <c r="F104" s="191"/>
      <c r="G104" s="191"/>
      <c r="H104" s="191"/>
      <c r="I104" s="191"/>
      <c r="J104" s="192">
        <f>J474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21.84" customHeight="1">
      <c r="A105" s="10"/>
      <c r="B105" s="188"/>
      <c r="C105" s="189"/>
      <c r="D105" s="190" t="s">
        <v>2645</v>
      </c>
      <c r="E105" s="191"/>
      <c r="F105" s="191"/>
      <c r="G105" s="191"/>
      <c r="H105" s="191"/>
      <c r="I105" s="191"/>
      <c r="J105" s="192">
        <f>J515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4.88" customHeight="1">
      <c r="A106" s="10"/>
      <c r="B106" s="188"/>
      <c r="C106" s="189"/>
      <c r="D106" s="190" t="s">
        <v>2646</v>
      </c>
      <c r="E106" s="191"/>
      <c r="F106" s="191"/>
      <c r="G106" s="191"/>
      <c r="H106" s="191"/>
      <c r="I106" s="191"/>
      <c r="J106" s="192">
        <f>J519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21.84" customHeight="1">
      <c r="A107" s="10"/>
      <c r="B107" s="188"/>
      <c r="C107" s="189"/>
      <c r="D107" s="190" t="s">
        <v>2647</v>
      </c>
      <c r="E107" s="191"/>
      <c r="F107" s="191"/>
      <c r="G107" s="191"/>
      <c r="H107" s="191"/>
      <c r="I107" s="191"/>
      <c r="J107" s="192">
        <f>J520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21.84" customHeight="1">
      <c r="A108" s="10"/>
      <c r="B108" s="188"/>
      <c r="C108" s="189"/>
      <c r="D108" s="190" t="s">
        <v>2648</v>
      </c>
      <c r="E108" s="191"/>
      <c r="F108" s="191"/>
      <c r="G108" s="191"/>
      <c r="H108" s="191"/>
      <c r="I108" s="191"/>
      <c r="J108" s="192">
        <f>J548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hidden="1" s="2" customFormat="1" ht="6.96" customHeight="1">
      <c r="A110" s="40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hidden="1"/>
    <row r="112" hidden="1"/>
    <row r="113" hidden="1"/>
    <row r="114" s="2" customFormat="1" ht="6.96" customHeight="1">
      <c r="A114" s="40"/>
      <c r="B114" s="70"/>
      <c r="C114" s="71"/>
      <c r="D114" s="71"/>
      <c r="E114" s="71"/>
      <c r="F114" s="71"/>
      <c r="G114" s="71"/>
      <c r="H114" s="71"/>
      <c r="I114" s="71"/>
      <c r="J114" s="71"/>
      <c r="K114" s="71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24.96" customHeight="1">
      <c r="A115" s="40"/>
      <c r="B115" s="41"/>
      <c r="C115" s="25" t="s">
        <v>230</v>
      </c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2" customHeight="1">
      <c r="A117" s="40"/>
      <c r="B117" s="41"/>
      <c r="C117" s="34" t="s">
        <v>16</v>
      </c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6.5" customHeight="1">
      <c r="A118" s="40"/>
      <c r="B118" s="41"/>
      <c r="C118" s="42"/>
      <c r="D118" s="42"/>
      <c r="E118" s="177" t="str">
        <f>E7</f>
        <v>Cyklická obnova trati v úseku Vsetín – Horní Lideč</v>
      </c>
      <c r="F118" s="34"/>
      <c r="G118" s="34"/>
      <c r="H118" s="34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4" t="s">
        <v>191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6.5" customHeight="1">
      <c r="A120" s="40"/>
      <c r="B120" s="41"/>
      <c r="C120" s="42"/>
      <c r="D120" s="42"/>
      <c r="E120" s="78" t="str">
        <f>E9</f>
        <v>SO141.11.02 - Horní Lideč - Valašská Polanka, most v km 22.399</v>
      </c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6.96" customHeight="1">
      <c r="A121" s="40"/>
      <c r="B121" s="41"/>
      <c r="C121" s="42"/>
      <c r="D121" s="42"/>
      <c r="E121" s="42"/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4" t="s">
        <v>20</v>
      </c>
      <c r="D122" s="42"/>
      <c r="E122" s="42"/>
      <c r="F122" s="29" t="str">
        <f>F12</f>
        <v>Vsetín - Horní Lideč</v>
      </c>
      <c r="G122" s="42"/>
      <c r="H122" s="42"/>
      <c r="I122" s="34" t="s">
        <v>22</v>
      </c>
      <c r="J122" s="81" t="str">
        <f>IF(J12="","",J12)</f>
        <v>20. 11. 2025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6.96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4" t="s">
        <v>24</v>
      </c>
      <c r="D124" s="42"/>
      <c r="E124" s="42"/>
      <c r="F124" s="29" t="str">
        <f>E15</f>
        <v>Správa železnic s.o.</v>
      </c>
      <c r="G124" s="42"/>
      <c r="H124" s="42"/>
      <c r="I124" s="34" t="s">
        <v>32</v>
      </c>
      <c r="J124" s="38" t="str">
        <f>E21</f>
        <v xml:space="preserve"> 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4" t="s">
        <v>30</v>
      </c>
      <c r="D125" s="42"/>
      <c r="E125" s="42"/>
      <c r="F125" s="29" t="str">
        <f>IF(E18="","",E18)</f>
        <v>Vyplň údaj</v>
      </c>
      <c r="G125" s="42"/>
      <c r="H125" s="42"/>
      <c r="I125" s="34" t="s">
        <v>35</v>
      </c>
      <c r="J125" s="38" t="str">
        <f>E24</f>
        <v>Správa železnic s.o.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0.32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11" customFormat="1" ht="29.28" customHeight="1">
      <c r="A127" s="194"/>
      <c r="B127" s="195"/>
      <c r="C127" s="196" t="s">
        <v>231</v>
      </c>
      <c r="D127" s="197" t="s">
        <v>62</v>
      </c>
      <c r="E127" s="197" t="s">
        <v>58</v>
      </c>
      <c r="F127" s="197" t="s">
        <v>59</v>
      </c>
      <c r="G127" s="197" t="s">
        <v>232</v>
      </c>
      <c r="H127" s="197" t="s">
        <v>233</v>
      </c>
      <c r="I127" s="197" t="s">
        <v>234</v>
      </c>
      <c r="J127" s="197" t="s">
        <v>223</v>
      </c>
      <c r="K127" s="198" t="s">
        <v>235</v>
      </c>
      <c r="L127" s="199"/>
      <c r="M127" s="102" t="s">
        <v>1</v>
      </c>
      <c r="N127" s="103" t="s">
        <v>41</v>
      </c>
      <c r="O127" s="103" t="s">
        <v>236</v>
      </c>
      <c r="P127" s="103" t="s">
        <v>237</v>
      </c>
      <c r="Q127" s="103" t="s">
        <v>238</v>
      </c>
      <c r="R127" s="103" t="s">
        <v>239</v>
      </c>
      <c r="S127" s="103" t="s">
        <v>240</v>
      </c>
      <c r="T127" s="104" t="s">
        <v>241</v>
      </c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</row>
    <row r="128" s="2" customFormat="1" ht="22.8" customHeight="1">
      <c r="A128" s="40"/>
      <c r="B128" s="41"/>
      <c r="C128" s="109" t="s">
        <v>242</v>
      </c>
      <c r="D128" s="42"/>
      <c r="E128" s="42"/>
      <c r="F128" s="42"/>
      <c r="G128" s="42"/>
      <c r="H128" s="42"/>
      <c r="I128" s="42"/>
      <c r="J128" s="200">
        <f>BK128</f>
        <v>0</v>
      </c>
      <c r="K128" s="42"/>
      <c r="L128" s="46"/>
      <c r="M128" s="105"/>
      <c r="N128" s="201"/>
      <c r="O128" s="106"/>
      <c r="P128" s="202">
        <f>P129</f>
        <v>0</v>
      </c>
      <c r="Q128" s="106"/>
      <c r="R128" s="202">
        <f>R129</f>
        <v>302.04841167000001</v>
      </c>
      <c r="S128" s="106"/>
      <c r="T128" s="203">
        <f>T129</f>
        <v>74.668320000000008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76</v>
      </c>
      <c r="AU128" s="19" t="s">
        <v>225</v>
      </c>
      <c r="BK128" s="204">
        <f>BK129</f>
        <v>0</v>
      </c>
    </row>
    <row r="129" s="12" customFormat="1" ht="25.92" customHeight="1">
      <c r="A129" s="12"/>
      <c r="B129" s="205"/>
      <c r="C129" s="206"/>
      <c r="D129" s="207" t="s">
        <v>76</v>
      </c>
      <c r="E129" s="208" t="s">
        <v>243</v>
      </c>
      <c r="F129" s="208" t="s">
        <v>244</v>
      </c>
      <c r="G129" s="206"/>
      <c r="H129" s="206"/>
      <c r="I129" s="209"/>
      <c r="J129" s="210">
        <f>BK129</f>
        <v>0</v>
      </c>
      <c r="K129" s="206"/>
      <c r="L129" s="211"/>
      <c r="M129" s="212"/>
      <c r="N129" s="213"/>
      <c r="O129" s="213"/>
      <c r="P129" s="214">
        <f>P130+P196+P227+P251+P291+P302</f>
        <v>0</v>
      </c>
      <c r="Q129" s="213"/>
      <c r="R129" s="214">
        <f>R130+R196+R227+R251+R291+R302</f>
        <v>302.04841167000001</v>
      </c>
      <c r="S129" s="213"/>
      <c r="T129" s="215">
        <f>T130+T196+T227+T251+T291+T302</f>
        <v>74.668320000000008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6" t="s">
        <v>85</v>
      </c>
      <c r="AT129" s="217" t="s">
        <v>76</v>
      </c>
      <c r="AU129" s="217" t="s">
        <v>77</v>
      </c>
      <c r="AY129" s="216" t="s">
        <v>245</v>
      </c>
      <c r="BK129" s="218">
        <f>BK130+BK196+BK227+BK251+BK291+BK302</f>
        <v>0</v>
      </c>
    </row>
    <row r="130" s="12" customFormat="1" ht="22.8" customHeight="1">
      <c r="A130" s="12"/>
      <c r="B130" s="205"/>
      <c r="C130" s="206"/>
      <c r="D130" s="207" t="s">
        <v>76</v>
      </c>
      <c r="E130" s="219" t="s">
        <v>85</v>
      </c>
      <c r="F130" s="219" t="s">
        <v>2649</v>
      </c>
      <c r="G130" s="206"/>
      <c r="H130" s="206"/>
      <c r="I130" s="209"/>
      <c r="J130" s="220">
        <f>BK130</f>
        <v>0</v>
      </c>
      <c r="K130" s="206"/>
      <c r="L130" s="211"/>
      <c r="M130" s="212"/>
      <c r="N130" s="213"/>
      <c r="O130" s="213"/>
      <c r="P130" s="214">
        <f>SUM(P131:P195)</f>
        <v>0</v>
      </c>
      <c r="Q130" s="213"/>
      <c r="R130" s="214">
        <f>SUM(R131:R195)</f>
        <v>18.897988999999999</v>
      </c>
      <c r="S130" s="213"/>
      <c r="T130" s="215">
        <f>SUM(T131:T195)</f>
        <v>20.258019999999998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6" t="s">
        <v>253</v>
      </c>
      <c r="AT130" s="217" t="s">
        <v>76</v>
      </c>
      <c r="AU130" s="217" t="s">
        <v>85</v>
      </c>
      <c r="AY130" s="216" t="s">
        <v>245</v>
      </c>
      <c r="BK130" s="218">
        <f>SUM(BK131:BK195)</f>
        <v>0</v>
      </c>
    </row>
    <row r="131" s="2" customFormat="1" ht="16.5" customHeight="1">
      <c r="A131" s="40"/>
      <c r="B131" s="41"/>
      <c r="C131" s="221" t="s">
        <v>272</v>
      </c>
      <c r="D131" s="221" t="s">
        <v>248</v>
      </c>
      <c r="E131" s="222" t="s">
        <v>3198</v>
      </c>
      <c r="F131" s="223" t="s">
        <v>3199</v>
      </c>
      <c r="G131" s="224" t="s">
        <v>275</v>
      </c>
      <c r="H131" s="225">
        <v>34.57</v>
      </c>
      <c r="I131" s="226"/>
      <c r="J131" s="227">
        <f>ROUND(I131*H131,2)</f>
        <v>0</v>
      </c>
      <c r="K131" s="223" t="s">
        <v>764</v>
      </c>
      <c r="L131" s="46"/>
      <c r="M131" s="228" t="s">
        <v>1</v>
      </c>
      <c r="N131" s="229" t="s">
        <v>42</v>
      </c>
      <c r="O131" s="93"/>
      <c r="P131" s="230">
        <f>O131*H131</f>
        <v>0</v>
      </c>
      <c r="Q131" s="230">
        <v>0</v>
      </c>
      <c r="R131" s="230">
        <f>Q131*H131</f>
        <v>0</v>
      </c>
      <c r="S131" s="230">
        <v>0.58599999999999997</v>
      </c>
      <c r="T131" s="231">
        <f>S131*H131</f>
        <v>20.258019999999998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2" t="s">
        <v>253</v>
      </c>
      <c r="AT131" s="232" t="s">
        <v>248</v>
      </c>
      <c r="AU131" s="232" t="s">
        <v>87</v>
      </c>
      <c r="AY131" s="19" t="s">
        <v>245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9" t="s">
        <v>85</v>
      </c>
      <c r="BK131" s="233">
        <f>ROUND(I131*H131,2)</f>
        <v>0</v>
      </c>
      <c r="BL131" s="19" t="s">
        <v>253</v>
      </c>
      <c r="BM131" s="232" t="s">
        <v>3200</v>
      </c>
    </row>
    <row r="132" s="2" customFormat="1">
      <c r="A132" s="40"/>
      <c r="B132" s="41"/>
      <c r="C132" s="42"/>
      <c r="D132" s="234" t="s">
        <v>255</v>
      </c>
      <c r="E132" s="42"/>
      <c r="F132" s="235" t="s">
        <v>3201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255</v>
      </c>
      <c r="AU132" s="19" t="s">
        <v>87</v>
      </c>
    </row>
    <row r="133" s="2" customFormat="1">
      <c r="A133" s="40"/>
      <c r="B133" s="41"/>
      <c r="C133" s="42"/>
      <c r="D133" s="296" t="s">
        <v>766</v>
      </c>
      <c r="E133" s="42"/>
      <c r="F133" s="297" t="s">
        <v>3202</v>
      </c>
      <c r="G133" s="42"/>
      <c r="H133" s="42"/>
      <c r="I133" s="236"/>
      <c r="J133" s="42"/>
      <c r="K133" s="42"/>
      <c r="L133" s="46"/>
      <c r="M133" s="237"/>
      <c r="N133" s="238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766</v>
      </c>
      <c r="AU133" s="19" t="s">
        <v>87</v>
      </c>
    </row>
    <row r="134" s="14" customFormat="1">
      <c r="A134" s="14"/>
      <c r="B134" s="249"/>
      <c r="C134" s="250"/>
      <c r="D134" s="234" t="s">
        <v>257</v>
      </c>
      <c r="E134" s="251" t="s">
        <v>1</v>
      </c>
      <c r="F134" s="252" t="s">
        <v>3203</v>
      </c>
      <c r="G134" s="250"/>
      <c r="H134" s="253">
        <v>34.57</v>
      </c>
      <c r="I134" s="254"/>
      <c r="J134" s="250"/>
      <c r="K134" s="250"/>
      <c r="L134" s="255"/>
      <c r="M134" s="256"/>
      <c r="N134" s="257"/>
      <c r="O134" s="257"/>
      <c r="P134" s="257"/>
      <c r="Q134" s="257"/>
      <c r="R134" s="257"/>
      <c r="S134" s="257"/>
      <c r="T134" s="25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9" t="s">
        <v>257</v>
      </c>
      <c r="AU134" s="259" t="s">
        <v>87</v>
      </c>
      <c r="AV134" s="14" t="s">
        <v>87</v>
      </c>
      <c r="AW134" s="14" t="s">
        <v>34</v>
      </c>
      <c r="AX134" s="14" t="s">
        <v>85</v>
      </c>
      <c r="AY134" s="259" t="s">
        <v>245</v>
      </c>
    </row>
    <row r="135" s="2" customFormat="1" ht="16.5" customHeight="1">
      <c r="A135" s="40"/>
      <c r="B135" s="41"/>
      <c r="C135" s="221" t="s">
        <v>253</v>
      </c>
      <c r="D135" s="221" t="s">
        <v>248</v>
      </c>
      <c r="E135" s="222" t="s">
        <v>2650</v>
      </c>
      <c r="F135" s="223" t="s">
        <v>2651</v>
      </c>
      <c r="G135" s="224" t="s">
        <v>275</v>
      </c>
      <c r="H135" s="225">
        <v>134.55000000000001</v>
      </c>
      <c r="I135" s="226"/>
      <c r="J135" s="227">
        <f>ROUND(I135*H135,2)</f>
        <v>0</v>
      </c>
      <c r="K135" s="223" t="s">
        <v>764</v>
      </c>
      <c r="L135" s="46"/>
      <c r="M135" s="228" t="s">
        <v>1</v>
      </c>
      <c r="N135" s="229" t="s">
        <v>42</v>
      </c>
      <c r="O135" s="93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2" t="s">
        <v>253</v>
      </c>
      <c r="AT135" s="232" t="s">
        <v>248</v>
      </c>
      <c r="AU135" s="232" t="s">
        <v>87</v>
      </c>
      <c r="AY135" s="19" t="s">
        <v>245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9" t="s">
        <v>85</v>
      </c>
      <c r="BK135" s="233">
        <f>ROUND(I135*H135,2)</f>
        <v>0</v>
      </c>
      <c r="BL135" s="19" t="s">
        <v>253</v>
      </c>
      <c r="BM135" s="232" t="s">
        <v>3204</v>
      </c>
    </row>
    <row r="136" s="2" customFormat="1">
      <c r="A136" s="40"/>
      <c r="B136" s="41"/>
      <c r="C136" s="42"/>
      <c r="D136" s="234" t="s">
        <v>255</v>
      </c>
      <c r="E136" s="42"/>
      <c r="F136" s="235" t="s">
        <v>2653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255</v>
      </c>
      <c r="AU136" s="19" t="s">
        <v>87</v>
      </c>
    </row>
    <row r="137" s="2" customFormat="1">
      <c r="A137" s="40"/>
      <c r="B137" s="41"/>
      <c r="C137" s="42"/>
      <c r="D137" s="296" t="s">
        <v>766</v>
      </c>
      <c r="E137" s="42"/>
      <c r="F137" s="297" t="s">
        <v>2654</v>
      </c>
      <c r="G137" s="42"/>
      <c r="H137" s="42"/>
      <c r="I137" s="236"/>
      <c r="J137" s="42"/>
      <c r="K137" s="42"/>
      <c r="L137" s="46"/>
      <c r="M137" s="237"/>
      <c r="N137" s="238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766</v>
      </c>
      <c r="AU137" s="19" t="s">
        <v>87</v>
      </c>
    </row>
    <row r="138" s="14" customFormat="1">
      <c r="A138" s="14"/>
      <c r="B138" s="249"/>
      <c r="C138" s="250"/>
      <c r="D138" s="234" t="s">
        <v>257</v>
      </c>
      <c r="E138" s="251" t="s">
        <v>1</v>
      </c>
      <c r="F138" s="252" t="s">
        <v>3205</v>
      </c>
      <c r="G138" s="250"/>
      <c r="H138" s="253">
        <v>65.290000000000006</v>
      </c>
      <c r="I138" s="254"/>
      <c r="J138" s="250"/>
      <c r="K138" s="250"/>
      <c r="L138" s="255"/>
      <c r="M138" s="256"/>
      <c r="N138" s="257"/>
      <c r="O138" s="257"/>
      <c r="P138" s="257"/>
      <c r="Q138" s="257"/>
      <c r="R138" s="257"/>
      <c r="S138" s="257"/>
      <c r="T138" s="25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9" t="s">
        <v>257</v>
      </c>
      <c r="AU138" s="259" t="s">
        <v>87</v>
      </c>
      <c r="AV138" s="14" t="s">
        <v>87</v>
      </c>
      <c r="AW138" s="14" t="s">
        <v>34</v>
      </c>
      <c r="AX138" s="14" t="s">
        <v>77</v>
      </c>
      <c r="AY138" s="259" t="s">
        <v>245</v>
      </c>
    </row>
    <row r="139" s="14" customFormat="1">
      <c r="A139" s="14"/>
      <c r="B139" s="249"/>
      <c r="C139" s="250"/>
      <c r="D139" s="234" t="s">
        <v>257</v>
      </c>
      <c r="E139" s="251" t="s">
        <v>1</v>
      </c>
      <c r="F139" s="252" t="s">
        <v>3206</v>
      </c>
      <c r="G139" s="250"/>
      <c r="H139" s="253">
        <v>69.260000000000005</v>
      </c>
      <c r="I139" s="254"/>
      <c r="J139" s="250"/>
      <c r="K139" s="250"/>
      <c r="L139" s="255"/>
      <c r="M139" s="256"/>
      <c r="N139" s="257"/>
      <c r="O139" s="257"/>
      <c r="P139" s="257"/>
      <c r="Q139" s="257"/>
      <c r="R139" s="257"/>
      <c r="S139" s="257"/>
      <c r="T139" s="25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9" t="s">
        <v>257</v>
      </c>
      <c r="AU139" s="259" t="s">
        <v>87</v>
      </c>
      <c r="AV139" s="14" t="s">
        <v>87</v>
      </c>
      <c r="AW139" s="14" t="s">
        <v>34</v>
      </c>
      <c r="AX139" s="14" t="s">
        <v>77</v>
      </c>
      <c r="AY139" s="259" t="s">
        <v>245</v>
      </c>
    </row>
    <row r="140" s="15" customFormat="1">
      <c r="A140" s="15"/>
      <c r="B140" s="260"/>
      <c r="C140" s="261"/>
      <c r="D140" s="234" t="s">
        <v>257</v>
      </c>
      <c r="E140" s="262" t="s">
        <v>1</v>
      </c>
      <c r="F140" s="263" t="s">
        <v>266</v>
      </c>
      <c r="G140" s="261"/>
      <c r="H140" s="264">
        <v>134.55000000000001</v>
      </c>
      <c r="I140" s="265"/>
      <c r="J140" s="261"/>
      <c r="K140" s="261"/>
      <c r="L140" s="266"/>
      <c r="M140" s="267"/>
      <c r="N140" s="268"/>
      <c r="O140" s="268"/>
      <c r="P140" s="268"/>
      <c r="Q140" s="268"/>
      <c r="R140" s="268"/>
      <c r="S140" s="268"/>
      <c r="T140" s="26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0" t="s">
        <v>257</v>
      </c>
      <c r="AU140" s="270" t="s">
        <v>87</v>
      </c>
      <c r="AV140" s="15" t="s">
        <v>253</v>
      </c>
      <c r="AW140" s="15" t="s">
        <v>34</v>
      </c>
      <c r="AX140" s="15" t="s">
        <v>85</v>
      </c>
      <c r="AY140" s="270" t="s">
        <v>245</v>
      </c>
    </row>
    <row r="141" s="2" customFormat="1" ht="24.15" customHeight="1">
      <c r="A141" s="40"/>
      <c r="B141" s="41"/>
      <c r="C141" s="221" t="s">
        <v>246</v>
      </c>
      <c r="D141" s="221" t="s">
        <v>248</v>
      </c>
      <c r="E141" s="222" t="s">
        <v>2657</v>
      </c>
      <c r="F141" s="223" t="s">
        <v>2658</v>
      </c>
      <c r="G141" s="224" t="s">
        <v>251</v>
      </c>
      <c r="H141" s="225">
        <v>86</v>
      </c>
      <c r="I141" s="226"/>
      <c r="J141" s="227">
        <f>ROUND(I141*H141,2)</f>
        <v>0</v>
      </c>
      <c r="K141" s="223" t="s">
        <v>764</v>
      </c>
      <c r="L141" s="46"/>
      <c r="M141" s="228" t="s">
        <v>1</v>
      </c>
      <c r="N141" s="229" t="s">
        <v>42</v>
      </c>
      <c r="O141" s="93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32" t="s">
        <v>594</v>
      </c>
      <c r="AT141" s="232" t="s">
        <v>248</v>
      </c>
      <c r="AU141" s="232" t="s">
        <v>87</v>
      </c>
      <c r="AY141" s="19" t="s">
        <v>245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9" t="s">
        <v>85</v>
      </c>
      <c r="BK141" s="233">
        <f>ROUND(I141*H141,2)</f>
        <v>0</v>
      </c>
      <c r="BL141" s="19" t="s">
        <v>594</v>
      </c>
      <c r="BM141" s="232" t="s">
        <v>3207</v>
      </c>
    </row>
    <row r="142" s="2" customFormat="1">
      <c r="A142" s="40"/>
      <c r="B142" s="41"/>
      <c r="C142" s="42"/>
      <c r="D142" s="234" t="s">
        <v>255</v>
      </c>
      <c r="E142" s="42"/>
      <c r="F142" s="235" t="s">
        <v>2660</v>
      </c>
      <c r="G142" s="42"/>
      <c r="H142" s="42"/>
      <c r="I142" s="236"/>
      <c r="J142" s="42"/>
      <c r="K142" s="42"/>
      <c r="L142" s="46"/>
      <c r="M142" s="237"/>
      <c r="N142" s="238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255</v>
      </c>
      <c r="AU142" s="19" t="s">
        <v>87</v>
      </c>
    </row>
    <row r="143" s="2" customFormat="1">
      <c r="A143" s="40"/>
      <c r="B143" s="41"/>
      <c r="C143" s="42"/>
      <c r="D143" s="296" t="s">
        <v>766</v>
      </c>
      <c r="E143" s="42"/>
      <c r="F143" s="297" t="s">
        <v>2661</v>
      </c>
      <c r="G143" s="42"/>
      <c r="H143" s="42"/>
      <c r="I143" s="236"/>
      <c r="J143" s="42"/>
      <c r="K143" s="42"/>
      <c r="L143" s="46"/>
      <c r="M143" s="237"/>
      <c r="N143" s="238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766</v>
      </c>
      <c r="AU143" s="19" t="s">
        <v>87</v>
      </c>
    </row>
    <row r="144" s="14" customFormat="1">
      <c r="A144" s="14"/>
      <c r="B144" s="249"/>
      <c r="C144" s="250"/>
      <c r="D144" s="234" t="s">
        <v>257</v>
      </c>
      <c r="E144" s="251" t="s">
        <v>1</v>
      </c>
      <c r="F144" s="252" t="s">
        <v>3208</v>
      </c>
      <c r="G144" s="250"/>
      <c r="H144" s="253">
        <v>86</v>
      </c>
      <c r="I144" s="254"/>
      <c r="J144" s="250"/>
      <c r="K144" s="250"/>
      <c r="L144" s="255"/>
      <c r="M144" s="256"/>
      <c r="N144" s="257"/>
      <c r="O144" s="257"/>
      <c r="P144" s="257"/>
      <c r="Q144" s="257"/>
      <c r="R144" s="257"/>
      <c r="S144" s="257"/>
      <c r="T144" s="25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9" t="s">
        <v>257</v>
      </c>
      <c r="AU144" s="259" t="s">
        <v>87</v>
      </c>
      <c r="AV144" s="14" t="s">
        <v>87</v>
      </c>
      <c r="AW144" s="14" t="s">
        <v>34</v>
      </c>
      <c r="AX144" s="14" t="s">
        <v>77</v>
      </c>
      <c r="AY144" s="259" t="s">
        <v>245</v>
      </c>
    </row>
    <row r="145" s="15" customFormat="1">
      <c r="A145" s="15"/>
      <c r="B145" s="260"/>
      <c r="C145" s="261"/>
      <c r="D145" s="234" t="s">
        <v>257</v>
      </c>
      <c r="E145" s="262" t="s">
        <v>1</v>
      </c>
      <c r="F145" s="263" t="s">
        <v>266</v>
      </c>
      <c r="G145" s="261"/>
      <c r="H145" s="264">
        <v>86</v>
      </c>
      <c r="I145" s="265"/>
      <c r="J145" s="261"/>
      <c r="K145" s="261"/>
      <c r="L145" s="266"/>
      <c r="M145" s="267"/>
      <c r="N145" s="268"/>
      <c r="O145" s="268"/>
      <c r="P145" s="268"/>
      <c r="Q145" s="268"/>
      <c r="R145" s="268"/>
      <c r="S145" s="268"/>
      <c r="T145" s="269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70" t="s">
        <v>257</v>
      </c>
      <c r="AU145" s="270" t="s">
        <v>87</v>
      </c>
      <c r="AV145" s="15" t="s">
        <v>253</v>
      </c>
      <c r="AW145" s="15" t="s">
        <v>34</v>
      </c>
      <c r="AX145" s="15" t="s">
        <v>85</v>
      </c>
      <c r="AY145" s="270" t="s">
        <v>245</v>
      </c>
    </row>
    <row r="146" s="2" customFormat="1" ht="16.5" customHeight="1">
      <c r="A146" s="40"/>
      <c r="B146" s="41"/>
      <c r="C146" s="221" t="s">
        <v>305</v>
      </c>
      <c r="D146" s="221" t="s">
        <v>248</v>
      </c>
      <c r="E146" s="222" t="s">
        <v>3209</v>
      </c>
      <c r="F146" s="223" t="s">
        <v>3210</v>
      </c>
      <c r="G146" s="224" t="s">
        <v>251</v>
      </c>
      <c r="H146" s="225">
        <v>53.051000000000002</v>
      </c>
      <c r="I146" s="226"/>
      <c r="J146" s="227">
        <f>ROUND(I146*H146,2)</f>
        <v>0</v>
      </c>
      <c r="K146" s="223" t="s">
        <v>764</v>
      </c>
      <c r="L146" s="46"/>
      <c r="M146" s="228" t="s">
        <v>1</v>
      </c>
      <c r="N146" s="229" t="s">
        <v>42</v>
      </c>
      <c r="O146" s="93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2" t="s">
        <v>253</v>
      </c>
      <c r="AT146" s="232" t="s">
        <v>248</v>
      </c>
      <c r="AU146" s="232" t="s">
        <v>87</v>
      </c>
      <c r="AY146" s="19" t="s">
        <v>245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9" t="s">
        <v>85</v>
      </c>
      <c r="BK146" s="233">
        <f>ROUND(I146*H146,2)</f>
        <v>0</v>
      </c>
      <c r="BL146" s="19" t="s">
        <v>253</v>
      </c>
      <c r="BM146" s="232" t="s">
        <v>3211</v>
      </c>
    </row>
    <row r="147" s="2" customFormat="1">
      <c r="A147" s="40"/>
      <c r="B147" s="41"/>
      <c r="C147" s="42"/>
      <c r="D147" s="234" t="s">
        <v>255</v>
      </c>
      <c r="E147" s="42"/>
      <c r="F147" s="235" t="s">
        <v>3212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255</v>
      </c>
      <c r="AU147" s="19" t="s">
        <v>87</v>
      </c>
    </row>
    <row r="148" s="2" customFormat="1">
      <c r="A148" s="40"/>
      <c r="B148" s="41"/>
      <c r="C148" s="42"/>
      <c r="D148" s="296" t="s">
        <v>766</v>
      </c>
      <c r="E148" s="42"/>
      <c r="F148" s="297" t="s">
        <v>3213</v>
      </c>
      <c r="G148" s="42"/>
      <c r="H148" s="42"/>
      <c r="I148" s="236"/>
      <c r="J148" s="42"/>
      <c r="K148" s="42"/>
      <c r="L148" s="46"/>
      <c r="M148" s="237"/>
      <c r="N148" s="238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766</v>
      </c>
      <c r="AU148" s="19" t="s">
        <v>87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3214</v>
      </c>
      <c r="G149" s="250"/>
      <c r="H149" s="253">
        <v>5.6760000000000002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77</v>
      </c>
      <c r="AY149" s="259" t="s">
        <v>245</v>
      </c>
    </row>
    <row r="150" s="14" customFormat="1">
      <c r="A150" s="14"/>
      <c r="B150" s="249"/>
      <c r="C150" s="250"/>
      <c r="D150" s="234" t="s">
        <v>257</v>
      </c>
      <c r="E150" s="251" t="s">
        <v>1</v>
      </c>
      <c r="F150" s="252" t="s">
        <v>3215</v>
      </c>
      <c r="G150" s="250"/>
      <c r="H150" s="253">
        <v>29.175000000000001</v>
      </c>
      <c r="I150" s="254"/>
      <c r="J150" s="250"/>
      <c r="K150" s="250"/>
      <c r="L150" s="255"/>
      <c r="M150" s="256"/>
      <c r="N150" s="257"/>
      <c r="O150" s="257"/>
      <c r="P150" s="257"/>
      <c r="Q150" s="257"/>
      <c r="R150" s="257"/>
      <c r="S150" s="257"/>
      <c r="T150" s="25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9" t="s">
        <v>257</v>
      </c>
      <c r="AU150" s="259" t="s">
        <v>87</v>
      </c>
      <c r="AV150" s="14" t="s">
        <v>87</v>
      </c>
      <c r="AW150" s="14" t="s">
        <v>34</v>
      </c>
      <c r="AX150" s="14" t="s">
        <v>77</v>
      </c>
      <c r="AY150" s="259" t="s">
        <v>245</v>
      </c>
    </row>
    <row r="151" s="14" customFormat="1">
      <c r="A151" s="14"/>
      <c r="B151" s="249"/>
      <c r="C151" s="250"/>
      <c r="D151" s="234" t="s">
        <v>257</v>
      </c>
      <c r="E151" s="251" t="s">
        <v>1</v>
      </c>
      <c r="F151" s="252" t="s">
        <v>3216</v>
      </c>
      <c r="G151" s="250"/>
      <c r="H151" s="253">
        <v>18.199999999999999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257</v>
      </c>
      <c r="AU151" s="259" t="s">
        <v>87</v>
      </c>
      <c r="AV151" s="14" t="s">
        <v>87</v>
      </c>
      <c r="AW151" s="14" t="s">
        <v>34</v>
      </c>
      <c r="AX151" s="14" t="s">
        <v>77</v>
      </c>
      <c r="AY151" s="259" t="s">
        <v>245</v>
      </c>
    </row>
    <row r="152" s="15" customFormat="1">
      <c r="A152" s="15"/>
      <c r="B152" s="260"/>
      <c r="C152" s="261"/>
      <c r="D152" s="234" t="s">
        <v>257</v>
      </c>
      <c r="E152" s="262" t="s">
        <v>1</v>
      </c>
      <c r="F152" s="263" t="s">
        <v>266</v>
      </c>
      <c r="G152" s="261"/>
      <c r="H152" s="264">
        <v>53.051000000000002</v>
      </c>
      <c r="I152" s="265"/>
      <c r="J152" s="261"/>
      <c r="K152" s="261"/>
      <c r="L152" s="266"/>
      <c r="M152" s="267"/>
      <c r="N152" s="268"/>
      <c r="O152" s="268"/>
      <c r="P152" s="268"/>
      <c r="Q152" s="268"/>
      <c r="R152" s="268"/>
      <c r="S152" s="268"/>
      <c r="T152" s="269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0" t="s">
        <v>257</v>
      </c>
      <c r="AU152" s="270" t="s">
        <v>87</v>
      </c>
      <c r="AV152" s="15" t="s">
        <v>253</v>
      </c>
      <c r="AW152" s="15" t="s">
        <v>34</v>
      </c>
      <c r="AX152" s="15" t="s">
        <v>85</v>
      </c>
      <c r="AY152" s="270" t="s">
        <v>245</v>
      </c>
    </row>
    <row r="153" s="2" customFormat="1" ht="21.75" customHeight="1">
      <c r="A153" s="40"/>
      <c r="B153" s="41"/>
      <c r="C153" s="221" t="s">
        <v>314</v>
      </c>
      <c r="D153" s="221" t="s">
        <v>248</v>
      </c>
      <c r="E153" s="222" t="s">
        <v>2663</v>
      </c>
      <c r="F153" s="223" t="s">
        <v>2664</v>
      </c>
      <c r="G153" s="224" t="s">
        <v>251</v>
      </c>
      <c r="H153" s="225">
        <v>79.799999999999997</v>
      </c>
      <c r="I153" s="226"/>
      <c r="J153" s="227">
        <f>ROUND(I153*H153,2)</f>
        <v>0</v>
      </c>
      <c r="K153" s="223" t="s">
        <v>764</v>
      </c>
      <c r="L153" s="46"/>
      <c r="M153" s="228" t="s">
        <v>1</v>
      </c>
      <c r="N153" s="229" t="s">
        <v>42</v>
      </c>
      <c r="O153" s="93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2" t="s">
        <v>594</v>
      </c>
      <c r="AT153" s="232" t="s">
        <v>248</v>
      </c>
      <c r="AU153" s="232" t="s">
        <v>87</v>
      </c>
      <c r="AY153" s="19" t="s">
        <v>245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9" t="s">
        <v>85</v>
      </c>
      <c r="BK153" s="233">
        <f>ROUND(I153*H153,2)</f>
        <v>0</v>
      </c>
      <c r="BL153" s="19" t="s">
        <v>594</v>
      </c>
      <c r="BM153" s="232" t="s">
        <v>3217</v>
      </c>
    </row>
    <row r="154" s="2" customFormat="1">
      <c r="A154" s="40"/>
      <c r="B154" s="41"/>
      <c r="C154" s="42"/>
      <c r="D154" s="234" t="s">
        <v>255</v>
      </c>
      <c r="E154" s="42"/>
      <c r="F154" s="235" t="s">
        <v>2666</v>
      </c>
      <c r="G154" s="42"/>
      <c r="H154" s="42"/>
      <c r="I154" s="236"/>
      <c r="J154" s="42"/>
      <c r="K154" s="42"/>
      <c r="L154" s="46"/>
      <c r="M154" s="237"/>
      <c r="N154" s="238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255</v>
      </c>
      <c r="AU154" s="19" t="s">
        <v>87</v>
      </c>
    </row>
    <row r="155" s="2" customFormat="1">
      <c r="A155" s="40"/>
      <c r="B155" s="41"/>
      <c r="C155" s="42"/>
      <c r="D155" s="296" t="s">
        <v>766</v>
      </c>
      <c r="E155" s="42"/>
      <c r="F155" s="297" t="s">
        <v>2667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766</v>
      </c>
      <c r="AU155" s="19" t="s">
        <v>87</v>
      </c>
    </row>
    <row r="156" s="14" customFormat="1">
      <c r="A156" s="14"/>
      <c r="B156" s="249"/>
      <c r="C156" s="250"/>
      <c r="D156" s="234" t="s">
        <v>257</v>
      </c>
      <c r="E156" s="251" t="s">
        <v>1</v>
      </c>
      <c r="F156" s="252" t="s">
        <v>3218</v>
      </c>
      <c r="G156" s="250"/>
      <c r="H156" s="253">
        <v>79.799999999999997</v>
      </c>
      <c r="I156" s="254"/>
      <c r="J156" s="250"/>
      <c r="K156" s="250"/>
      <c r="L156" s="255"/>
      <c r="M156" s="256"/>
      <c r="N156" s="257"/>
      <c r="O156" s="257"/>
      <c r="P156" s="257"/>
      <c r="Q156" s="257"/>
      <c r="R156" s="257"/>
      <c r="S156" s="257"/>
      <c r="T156" s="25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9" t="s">
        <v>257</v>
      </c>
      <c r="AU156" s="259" t="s">
        <v>87</v>
      </c>
      <c r="AV156" s="14" t="s">
        <v>87</v>
      </c>
      <c r="AW156" s="14" t="s">
        <v>34</v>
      </c>
      <c r="AX156" s="14" t="s">
        <v>85</v>
      </c>
      <c r="AY156" s="259" t="s">
        <v>245</v>
      </c>
    </row>
    <row r="157" s="2" customFormat="1" ht="24.15" customHeight="1">
      <c r="A157" s="40"/>
      <c r="B157" s="41"/>
      <c r="C157" s="221" t="s">
        <v>326</v>
      </c>
      <c r="D157" s="221" t="s">
        <v>248</v>
      </c>
      <c r="E157" s="222" t="s">
        <v>2669</v>
      </c>
      <c r="F157" s="223" t="s">
        <v>2670</v>
      </c>
      <c r="G157" s="224" t="s">
        <v>251</v>
      </c>
      <c r="H157" s="225">
        <v>3910.1999999999998</v>
      </c>
      <c r="I157" s="226"/>
      <c r="J157" s="227">
        <f>ROUND(I157*H157,2)</f>
        <v>0</v>
      </c>
      <c r="K157" s="223" t="s">
        <v>764</v>
      </c>
      <c r="L157" s="46"/>
      <c r="M157" s="228" t="s">
        <v>1</v>
      </c>
      <c r="N157" s="229" t="s">
        <v>42</v>
      </c>
      <c r="O157" s="93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2" t="s">
        <v>594</v>
      </c>
      <c r="AT157" s="232" t="s">
        <v>248</v>
      </c>
      <c r="AU157" s="232" t="s">
        <v>87</v>
      </c>
      <c r="AY157" s="19" t="s">
        <v>245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9" t="s">
        <v>85</v>
      </c>
      <c r="BK157" s="233">
        <f>ROUND(I157*H157,2)</f>
        <v>0</v>
      </c>
      <c r="BL157" s="19" t="s">
        <v>594</v>
      </c>
      <c r="BM157" s="232" t="s">
        <v>3219</v>
      </c>
    </row>
    <row r="158" s="2" customFormat="1">
      <c r="A158" s="40"/>
      <c r="B158" s="41"/>
      <c r="C158" s="42"/>
      <c r="D158" s="234" t="s">
        <v>255</v>
      </c>
      <c r="E158" s="42"/>
      <c r="F158" s="235" t="s">
        <v>2672</v>
      </c>
      <c r="G158" s="42"/>
      <c r="H158" s="42"/>
      <c r="I158" s="236"/>
      <c r="J158" s="42"/>
      <c r="K158" s="42"/>
      <c r="L158" s="46"/>
      <c r="M158" s="237"/>
      <c r="N158" s="238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255</v>
      </c>
      <c r="AU158" s="19" t="s">
        <v>87</v>
      </c>
    </row>
    <row r="159" s="2" customFormat="1">
      <c r="A159" s="40"/>
      <c r="B159" s="41"/>
      <c r="C159" s="42"/>
      <c r="D159" s="296" t="s">
        <v>766</v>
      </c>
      <c r="E159" s="42"/>
      <c r="F159" s="297" t="s">
        <v>2673</v>
      </c>
      <c r="G159" s="42"/>
      <c r="H159" s="42"/>
      <c r="I159" s="236"/>
      <c r="J159" s="42"/>
      <c r="K159" s="42"/>
      <c r="L159" s="46"/>
      <c r="M159" s="237"/>
      <c r="N159" s="238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766</v>
      </c>
      <c r="AU159" s="19" t="s">
        <v>87</v>
      </c>
    </row>
    <row r="160" s="14" customFormat="1">
      <c r="A160" s="14"/>
      <c r="B160" s="249"/>
      <c r="C160" s="250"/>
      <c r="D160" s="234" t="s">
        <v>257</v>
      </c>
      <c r="E160" s="251" t="s">
        <v>1</v>
      </c>
      <c r="F160" s="252" t="s">
        <v>3220</v>
      </c>
      <c r="G160" s="250"/>
      <c r="H160" s="253">
        <v>3910.1999999999998</v>
      </c>
      <c r="I160" s="254"/>
      <c r="J160" s="250"/>
      <c r="K160" s="250"/>
      <c r="L160" s="255"/>
      <c r="M160" s="256"/>
      <c r="N160" s="257"/>
      <c r="O160" s="257"/>
      <c r="P160" s="257"/>
      <c r="Q160" s="257"/>
      <c r="R160" s="257"/>
      <c r="S160" s="257"/>
      <c r="T160" s="25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9" t="s">
        <v>257</v>
      </c>
      <c r="AU160" s="259" t="s">
        <v>87</v>
      </c>
      <c r="AV160" s="14" t="s">
        <v>87</v>
      </c>
      <c r="AW160" s="14" t="s">
        <v>34</v>
      </c>
      <c r="AX160" s="14" t="s">
        <v>85</v>
      </c>
      <c r="AY160" s="259" t="s">
        <v>245</v>
      </c>
    </row>
    <row r="161" s="2" customFormat="1" ht="16.5" customHeight="1">
      <c r="A161" s="40"/>
      <c r="B161" s="41"/>
      <c r="C161" s="221" t="s">
        <v>335</v>
      </c>
      <c r="D161" s="221" t="s">
        <v>248</v>
      </c>
      <c r="E161" s="222" t="s">
        <v>2675</v>
      </c>
      <c r="F161" s="223" t="s">
        <v>2676</v>
      </c>
      <c r="G161" s="224" t="s">
        <v>251</v>
      </c>
      <c r="H161" s="225">
        <v>79.799999999999997</v>
      </c>
      <c r="I161" s="226"/>
      <c r="J161" s="227">
        <f>ROUND(I161*H161,2)</f>
        <v>0</v>
      </c>
      <c r="K161" s="223" t="s">
        <v>764</v>
      </c>
      <c r="L161" s="46"/>
      <c r="M161" s="228" t="s">
        <v>1</v>
      </c>
      <c r="N161" s="229" t="s">
        <v>42</v>
      </c>
      <c r="O161" s="93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2" t="s">
        <v>594</v>
      </c>
      <c r="AT161" s="232" t="s">
        <v>248</v>
      </c>
      <c r="AU161" s="232" t="s">
        <v>87</v>
      </c>
      <c r="AY161" s="19" t="s">
        <v>245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9" t="s">
        <v>85</v>
      </c>
      <c r="BK161" s="233">
        <f>ROUND(I161*H161,2)</f>
        <v>0</v>
      </c>
      <c r="BL161" s="19" t="s">
        <v>594</v>
      </c>
      <c r="BM161" s="232" t="s">
        <v>3221</v>
      </c>
    </row>
    <row r="162" s="2" customFormat="1">
      <c r="A162" s="40"/>
      <c r="B162" s="41"/>
      <c r="C162" s="42"/>
      <c r="D162" s="234" t="s">
        <v>255</v>
      </c>
      <c r="E162" s="42"/>
      <c r="F162" s="235" t="s">
        <v>2678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255</v>
      </c>
      <c r="AU162" s="19" t="s">
        <v>87</v>
      </c>
    </row>
    <row r="163" s="2" customFormat="1">
      <c r="A163" s="40"/>
      <c r="B163" s="41"/>
      <c r="C163" s="42"/>
      <c r="D163" s="296" t="s">
        <v>766</v>
      </c>
      <c r="E163" s="42"/>
      <c r="F163" s="297" t="s">
        <v>2679</v>
      </c>
      <c r="G163" s="42"/>
      <c r="H163" s="42"/>
      <c r="I163" s="236"/>
      <c r="J163" s="42"/>
      <c r="K163" s="42"/>
      <c r="L163" s="46"/>
      <c r="M163" s="237"/>
      <c r="N163" s="238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766</v>
      </c>
      <c r="AU163" s="19" t="s">
        <v>87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3222</v>
      </c>
      <c r="G164" s="250"/>
      <c r="H164" s="253">
        <v>79.799999999999997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85</v>
      </c>
      <c r="AY164" s="259" t="s">
        <v>245</v>
      </c>
    </row>
    <row r="165" s="2" customFormat="1" ht="16.5" customHeight="1">
      <c r="A165" s="40"/>
      <c r="B165" s="41"/>
      <c r="C165" s="221" t="s">
        <v>341</v>
      </c>
      <c r="D165" s="221" t="s">
        <v>248</v>
      </c>
      <c r="E165" s="222" t="s">
        <v>2681</v>
      </c>
      <c r="F165" s="223" t="s">
        <v>2682</v>
      </c>
      <c r="G165" s="224" t="s">
        <v>251</v>
      </c>
      <c r="H165" s="225">
        <v>59.25</v>
      </c>
      <c r="I165" s="226"/>
      <c r="J165" s="227">
        <f>ROUND(I165*H165,2)</f>
        <v>0</v>
      </c>
      <c r="K165" s="223" t="s">
        <v>764</v>
      </c>
      <c r="L165" s="46"/>
      <c r="M165" s="228" t="s">
        <v>1</v>
      </c>
      <c r="N165" s="229" t="s">
        <v>42</v>
      </c>
      <c r="O165" s="93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2" t="s">
        <v>253</v>
      </c>
      <c r="AT165" s="232" t="s">
        <v>248</v>
      </c>
      <c r="AU165" s="232" t="s">
        <v>87</v>
      </c>
      <c r="AY165" s="19" t="s">
        <v>245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9" t="s">
        <v>85</v>
      </c>
      <c r="BK165" s="233">
        <f>ROUND(I165*H165,2)</f>
        <v>0</v>
      </c>
      <c r="BL165" s="19" t="s">
        <v>253</v>
      </c>
      <c r="BM165" s="232" t="s">
        <v>3223</v>
      </c>
    </row>
    <row r="166" s="2" customFormat="1">
      <c r="A166" s="40"/>
      <c r="B166" s="41"/>
      <c r="C166" s="42"/>
      <c r="D166" s="234" t="s">
        <v>255</v>
      </c>
      <c r="E166" s="42"/>
      <c r="F166" s="235" t="s">
        <v>2684</v>
      </c>
      <c r="G166" s="42"/>
      <c r="H166" s="42"/>
      <c r="I166" s="236"/>
      <c r="J166" s="42"/>
      <c r="K166" s="42"/>
      <c r="L166" s="46"/>
      <c r="M166" s="237"/>
      <c r="N166" s="238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255</v>
      </c>
      <c r="AU166" s="19" t="s">
        <v>87</v>
      </c>
    </row>
    <row r="167" s="2" customFormat="1">
      <c r="A167" s="40"/>
      <c r="B167" s="41"/>
      <c r="C167" s="42"/>
      <c r="D167" s="296" t="s">
        <v>766</v>
      </c>
      <c r="E167" s="42"/>
      <c r="F167" s="297" t="s">
        <v>2685</v>
      </c>
      <c r="G167" s="42"/>
      <c r="H167" s="42"/>
      <c r="I167" s="236"/>
      <c r="J167" s="42"/>
      <c r="K167" s="42"/>
      <c r="L167" s="46"/>
      <c r="M167" s="237"/>
      <c r="N167" s="238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766</v>
      </c>
      <c r="AU167" s="19" t="s">
        <v>87</v>
      </c>
    </row>
    <row r="168" s="14" customFormat="1">
      <c r="A168" s="14"/>
      <c r="B168" s="249"/>
      <c r="C168" s="250"/>
      <c r="D168" s="234" t="s">
        <v>257</v>
      </c>
      <c r="E168" s="251" t="s">
        <v>1</v>
      </c>
      <c r="F168" s="252" t="s">
        <v>3224</v>
      </c>
      <c r="G168" s="250"/>
      <c r="H168" s="253">
        <v>59.25</v>
      </c>
      <c r="I168" s="254"/>
      <c r="J168" s="250"/>
      <c r="K168" s="250"/>
      <c r="L168" s="255"/>
      <c r="M168" s="256"/>
      <c r="N168" s="257"/>
      <c r="O168" s="257"/>
      <c r="P168" s="257"/>
      <c r="Q168" s="257"/>
      <c r="R168" s="257"/>
      <c r="S168" s="257"/>
      <c r="T168" s="25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9" t="s">
        <v>257</v>
      </c>
      <c r="AU168" s="259" t="s">
        <v>87</v>
      </c>
      <c r="AV168" s="14" t="s">
        <v>87</v>
      </c>
      <c r="AW168" s="14" t="s">
        <v>34</v>
      </c>
      <c r="AX168" s="14" t="s">
        <v>77</v>
      </c>
      <c r="AY168" s="259" t="s">
        <v>245</v>
      </c>
    </row>
    <row r="169" s="15" customFormat="1">
      <c r="A169" s="15"/>
      <c r="B169" s="260"/>
      <c r="C169" s="261"/>
      <c r="D169" s="234" t="s">
        <v>257</v>
      </c>
      <c r="E169" s="262" t="s">
        <v>1</v>
      </c>
      <c r="F169" s="263" t="s">
        <v>266</v>
      </c>
      <c r="G169" s="261"/>
      <c r="H169" s="264">
        <v>59.25</v>
      </c>
      <c r="I169" s="265"/>
      <c r="J169" s="261"/>
      <c r="K169" s="261"/>
      <c r="L169" s="266"/>
      <c r="M169" s="267"/>
      <c r="N169" s="268"/>
      <c r="O169" s="268"/>
      <c r="P169" s="268"/>
      <c r="Q169" s="268"/>
      <c r="R169" s="268"/>
      <c r="S169" s="268"/>
      <c r="T169" s="269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0" t="s">
        <v>257</v>
      </c>
      <c r="AU169" s="270" t="s">
        <v>87</v>
      </c>
      <c r="AV169" s="15" t="s">
        <v>253</v>
      </c>
      <c r="AW169" s="15" t="s">
        <v>34</v>
      </c>
      <c r="AX169" s="15" t="s">
        <v>85</v>
      </c>
      <c r="AY169" s="270" t="s">
        <v>245</v>
      </c>
    </row>
    <row r="170" s="2" customFormat="1" ht="16.5" customHeight="1">
      <c r="A170" s="40"/>
      <c r="B170" s="41"/>
      <c r="C170" s="221" t="s">
        <v>349</v>
      </c>
      <c r="D170" s="221" t="s">
        <v>248</v>
      </c>
      <c r="E170" s="222" t="s">
        <v>2687</v>
      </c>
      <c r="F170" s="223" t="s">
        <v>2688</v>
      </c>
      <c r="G170" s="224" t="s">
        <v>545</v>
      </c>
      <c r="H170" s="225">
        <v>124.425</v>
      </c>
      <c r="I170" s="226"/>
      <c r="J170" s="227">
        <f>ROUND(I170*H170,2)</f>
        <v>0</v>
      </c>
      <c r="K170" s="223" t="s">
        <v>764</v>
      </c>
      <c r="L170" s="46"/>
      <c r="M170" s="228" t="s">
        <v>1</v>
      </c>
      <c r="N170" s="229" t="s">
        <v>42</v>
      </c>
      <c r="O170" s="93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2" t="s">
        <v>594</v>
      </c>
      <c r="AT170" s="232" t="s">
        <v>248</v>
      </c>
      <c r="AU170" s="232" t="s">
        <v>87</v>
      </c>
      <c r="AY170" s="19" t="s">
        <v>245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9" t="s">
        <v>85</v>
      </c>
      <c r="BK170" s="233">
        <f>ROUND(I170*H170,2)</f>
        <v>0</v>
      </c>
      <c r="BL170" s="19" t="s">
        <v>594</v>
      </c>
      <c r="BM170" s="232" t="s">
        <v>3225</v>
      </c>
    </row>
    <row r="171" s="2" customFormat="1">
      <c r="A171" s="40"/>
      <c r="B171" s="41"/>
      <c r="C171" s="42"/>
      <c r="D171" s="234" t="s">
        <v>255</v>
      </c>
      <c r="E171" s="42"/>
      <c r="F171" s="235" t="s">
        <v>2690</v>
      </c>
      <c r="G171" s="42"/>
      <c r="H171" s="42"/>
      <c r="I171" s="236"/>
      <c r="J171" s="42"/>
      <c r="K171" s="42"/>
      <c r="L171" s="46"/>
      <c r="M171" s="237"/>
      <c r="N171" s="238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255</v>
      </c>
      <c r="AU171" s="19" t="s">
        <v>87</v>
      </c>
    </row>
    <row r="172" s="2" customFormat="1">
      <c r="A172" s="40"/>
      <c r="B172" s="41"/>
      <c r="C172" s="42"/>
      <c r="D172" s="296" t="s">
        <v>766</v>
      </c>
      <c r="E172" s="42"/>
      <c r="F172" s="297" t="s">
        <v>2691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766</v>
      </c>
      <c r="AU172" s="19" t="s">
        <v>87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3226</v>
      </c>
      <c r="G173" s="250"/>
      <c r="H173" s="253">
        <v>124.425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85</v>
      </c>
      <c r="AY173" s="259" t="s">
        <v>245</v>
      </c>
    </row>
    <row r="174" s="2" customFormat="1" ht="16.5" customHeight="1">
      <c r="A174" s="40"/>
      <c r="B174" s="41"/>
      <c r="C174" s="221" t="s">
        <v>8</v>
      </c>
      <c r="D174" s="221" t="s">
        <v>248</v>
      </c>
      <c r="E174" s="222" t="s">
        <v>2693</v>
      </c>
      <c r="F174" s="223" t="s">
        <v>2694</v>
      </c>
      <c r="G174" s="224" t="s">
        <v>3227</v>
      </c>
      <c r="H174" s="225">
        <v>79.799999999999997</v>
      </c>
      <c r="I174" s="226"/>
      <c r="J174" s="227">
        <f>ROUND(I174*H174,2)</f>
        <v>0</v>
      </c>
      <c r="K174" s="223" t="s">
        <v>764</v>
      </c>
      <c r="L174" s="46"/>
      <c r="M174" s="228" t="s">
        <v>1</v>
      </c>
      <c r="N174" s="229" t="s">
        <v>42</v>
      </c>
      <c r="O174" s="93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32" t="s">
        <v>253</v>
      </c>
      <c r="AT174" s="232" t="s">
        <v>248</v>
      </c>
      <c r="AU174" s="232" t="s">
        <v>87</v>
      </c>
      <c r="AY174" s="19" t="s">
        <v>245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9" t="s">
        <v>85</v>
      </c>
      <c r="BK174" s="233">
        <f>ROUND(I174*H174,2)</f>
        <v>0</v>
      </c>
      <c r="BL174" s="19" t="s">
        <v>253</v>
      </c>
      <c r="BM174" s="232" t="s">
        <v>3228</v>
      </c>
    </row>
    <row r="175" s="2" customFormat="1">
      <c r="A175" s="40"/>
      <c r="B175" s="41"/>
      <c r="C175" s="42"/>
      <c r="D175" s="234" t="s">
        <v>255</v>
      </c>
      <c r="E175" s="42"/>
      <c r="F175" s="235" t="s">
        <v>2696</v>
      </c>
      <c r="G175" s="42"/>
      <c r="H175" s="42"/>
      <c r="I175" s="236"/>
      <c r="J175" s="42"/>
      <c r="K175" s="42"/>
      <c r="L175" s="46"/>
      <c r="M175" s="237"/>
      <c r="N175" s="238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255</v>
      </c>
      <c r="AU175" s="19" t="s">
        <v>87</v>
      </c>
    </row>
    <row r="176" s="2" customFormat="1">
      <c r="A176" s="40"/>
      <c r="B176" s="41"/>
      <c r="C176" s="42"/>
      <c r="D176" s="296" t="s">
        <v>766</v>
      </c>
      <c r="E176" s="42"/>
      <c r="F176" s="297" t="s">
        <v>2697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766</v>
      </c>
      <c r="AU176" s="19" t="s">
        <v>87</v>
      </c>
    </row>
    <row r="177" s="14" customFormat="1">
      <c r="A177" s="14"/>
      <c r="B177" s="249"/>
      <c r="C177" s="250"/>
      <c r="D177" s="234" t="s">
        <v>257</v>
      </c>
      <c r="E177" s="251" t="s">
        <v>1</v>
      </c>
      <c r="F177" s="252" t="s">
        <v>3222</v>
      </c>
      <c r="G177" s="250"/>
      <c r="H177" s="253">
        <v>79.799999999999997</v>
      </c>
      <c r="I177" s="254"/>
      <c r="J177" s="250"/>
      <c r="K177" s="250"/>
      <c r="L177" s="255"/>
      <c r="M177" s="256"/>
      <c r="N177" s="257"/>
      <c r="O177" s="257"/>
      <c r="P177" s="257"/>
      <c r="Q177" s="257"/>
      <c r="R177" s="257"/>
      <c r="S177" s="257"/>
      <c r="T177" s="25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9" t="s">
        <v>257</v>
      </c>
      <c r="AU177" s="259" t="s">
        <v>87</v>
      </c>
      <c r="AV177" s="14" t="s">
        <v>87</v>
      </c>
      <c r="AW177" s="14" t="s">
        <v>34</v>
      </c>
      <c r="AX177" s="14" t="s">
        <v>85</v>
      </c>
      <c r="AY177" s="259" t="s">
        <v>245</v>
      </c>
    </row>
    <row r="178" s="2" customFormat="1" ht="16.5" customHeight="1">
      <c r="A178" s="40"/>
      <c r="B178" s="41"/>
      <c r="C178" s="221" t="s">
        <v>383</v>
      </c>
      <c r="D178" s="221" t="s">
        <v>248</v>
      </c>
      <c r="E178" s="222" t="s">
        <v>2698</v>
      </c>
      <c r="F178" s="223" t="s">
        <v>2699</v>
      </c>
      <c r="G178" s="224" t="s">
        <v>2717</v>
      </c>
      <c r="H178" s="225">
        <v>66.299999999999997</v>
      </c>
      <c r="I178" s="226"/>
      <c r="J178" s="227">
        <f>ROUND(I178*H178,2)</f>
        <v>0</v>
      </c>
      <c r="K178" s="223" t="s">
        <v>764</v>
      </c>
      <c r="L178" s="46"/>
      <c r="M178" s="228" t="s">
        <v>1</v>
      </c>
      <c r="N178" s="229" t="s">
        <v>42</v>
      </c>
      <c r="O178" s="93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32" t="s">
        <v>253</v>
      </c>
      <c r="AT178" s="232" t="s">
        <v>248</v>
      </c>
      <c r="AU178" s="232" t="s">
        <v>87</v>
      </c>
      <c r="AY178" s="19" t="s">
        <v>245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9" t="s">
        <v>85</v>
      </c>
      <c r="BK178" s="233">
        <f>ROUND(I178*H178,2)</f>
        <v>0</v>
      </c>
      <c r="BL178" s="19" t="s">
        <v>253</v>
      </c>
      <c r="BM178" s="232" t="s">
        <v>3229</v>
      </c>
    </row>
    <row r="179" s="2" customFormat="1">
      <c r="A179" s="40"/>
      <c r="B179" s="41"/>
      <c r="C179" s="42"/>
      <c r="D179" s="234" t="s">
        <v>255</v>
      </c>
      <c r="E179" s="42"/>
      <c r="F179" s="235" t="s">
        <v>2701</v>
      </c>
      <c r="G179" s="42"/>
      <c r="H179" s="42"/>
      <c r="I179" s="236"/>
      <c r="J179" s="42"/>
      <c r="K179" s="42"/>
      <c r="L179" s="46"/>
      <c r="M179" s="237"/>
      <c r="N179" s="238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255</v>
      </c>
      <c r="AU179" s="19" t="s">
        <v>87</v>
      </c>
    </row>
    <row r="180" s="2" customFormat="1">
      <c r="A180" s="40"/>
      <c r="B180" s="41"/>
      <c r="C180" s="42"/>
      <c r="D180" s="296" t="s">
        <v>766</v>
      </c>
      <c r="E180" s="42"/>
      <c r="F180" s="297" t="s">
        <v>2702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766</v>
      </c>
      <c r="AU180" s="19" t="s">
        <v>87</v>
      </c>
    </row>
    <row r="181" s="14" customFormat="1">
      <c r="A181" s="14"/>
      <c r="B181" s="249"/>
      <c r="C181" s="250"/>
      <c r="D181" s="234" t="s">
        <v>257</v>
      </c>
      <c r="E181" s="251" t="s">
        <v>1</v>
      </c>
      <c r="F181" s="252" t="s">
        <v>3230</v>
      </c>
      <c r="G181" s="250"/>
      <c r="H181" s="253">
        <v>66.299999999999997</v>
      </c>
      <c r="I181" s="254"/>
      <c r="J181" s="250"/>
      <c r="K181" s="250"/>
      <c r="L181" s="255"/>
      <c r="M181" s="256"/>
      <c r="N181" s="257"/>
      <c r="O181" s="257"/>
      <c r="P181" s="257"/>
      <c r="Q181" s="257"/>
      <c r="R181" s="257"/>
      <c r="S181" s="257"/>
      <c r="T181" s="25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9" t="s">
        <v>257</v>
      </c>
      <c r="AU181" s="259" t="s">
        <v>87</v>
      </c>
      <c r="AV181" s="14" t="s">
        <v>87</v>
      </c>
      <c r="AW181" s="14" t="s">
        <v>34</v>
      </c>
      <c r="AX181" s="14" t="s">
        <v>85</v>
      </c>
      <c r="AY181" s="259" t="s">
        <v>245</v>
      </c>
    </row>
    <row r="182" s="2" customFormat="1" ht="16.5" customHeight="1">
      <c r="A182" s="40"/>
      <c r="B182" s="41"/>
      <c r="C182" s="283" t="s">
        <v>390</v>
      </c>
      <c r="D182" s="283" t="s">
        <v>551</v>
      </c>
      <c r="E182" s="284" t="s">
        <v>2704</v>
      </c>
      <c r="F182" s="285" t="s">
        <v>2705</v>
      </c>
      <c r="G182" s="286" t="s">
        <v>3231</v>
      </c>
      <c r="H182" s="287">
        <v>1.9890000000000001</v>
      </c>
      <c r="I182" s="288"/>
      <c r="J182" s="289">
        <f>ROUND(I182*H182,2)</f>
        <v>0</v>
      </c>
      <c r="K182" s="285" t="s">
        <v>764</v>
      </c>
      <c r="L182" s="290"/>
      <c r="M182" s="291" t="s">
        <v>1</v>
      </c>
      <c r="N182" s="292" t="s">
        <v>42</v>
      </c>
      <c r="O182" s="93"/>
      <c r="P182" s="230">
        <f>O182*H182</f>
        <v>0</v>
      </c>
      <c r="Q182" s="230">
        <v>0.001</v>
      </c>
      <c r="R182" s="230">
        <f>Q182*H182</f>
        <v>0.0019890000000000003</v>
      </c>
      <c r="S182" s="230">
        <v>0</v>
      </c>
      <c r="T182" s="231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2" t="s">
        <v>326</v>
      </c>
      <c r="AT182" s="232" t="s">
        <v>551</v>
      </c>
      <c r="AU182" s="232" t="s">
        <v>87</v>
      </c>
      <c r="AY182" s="19" t="s">
        <v>245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9" t="s">
        <v>85</v>
      </c>
      <c r="BK182" s="233">
        <f>ROUND(I182*H182,2)</f>
        <v>0</v>
      </c>
      <c r="BL182" s="19" t="s">
        <v>253</v>
      </c>
      <c r="BM182" s="232" t="s">
        <v>3232</v>
      </c>
    </row>
    <row r="183" s="2" customFormat="1">
      <c r="A183" s="40"/>
      <c r="B183" s="41"/>
      <c r="C183" s="42"/>
      <c r="D183" s="234" t="s">
        <v>255</v>
      </c>
      <c r="E183" s="42"/>
      <c r="F183" s="235" t="s">
        <v>2705</v>
      </c>
      <c r="G183" s="42"/>
      <c r="H183" s="42"/>
      <c r="I183" s="236"/>
      <c r="J183" s="42"/>
      <c r="K183" s="42"/>
      <c r="L183" s="46"/>
      <c r="M183" s="237"/>
      <c r="N183" s="238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255</v>
      </c>
      <c r="AU183" s="19" t="s">
        <v>87</v>
      </c>
    </row>
    <row r="184" s="14" customFormat="1">
      <c r="A184" s="14"/>
      <c r="B184" s="249"/>
      <c r="C184" s="250"/>
      <c r="D184" s="234" t="s">
        <v>257</v>
      </c>
      <c r="E184" s="251" t="s">
        <v>1</v>
      </c>
      <c r="F184" s="252" t="s">
        <v>3233</v>
      </c>
      <c r="G184" s="250"/>
      <c r="H184" s="253">
        <v>1.9890000000000001</v>
      </c>
      <c r="I184" s="254"/>
      <c r="J184" s="250"/>
      <c r="K184" s="250"/>
      <c r="L184" s="255"/>
      <c r="M184" s="256"/>
      <c r="N184" s="257"/>
      <c r="O184" s="257"/>
      <c r="P184" s="257"/>
      <c r="Q184" s="257"/>
      <c r="R184" s="257"/>
      <c r="S184" s="257"/>
      <c r="T184" s="25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9" t="s">
        <v>257</v>
      </c>
      <c r="AU184" s="259" t="s">
        <v>87</v>
      </c>
      <c r="AV184" s="14" t="s">
        <v>87</v>
      </c>
      <c r="AW184" s="14" t="s">
        <v>34</v>
      </c>
      <c r="AX184" s="14" t="s">
        <v>85</v>
      </c>
      <c r="AY184" s="259" t="s">
        <v>245</v>
      </c>
    </row>
    <row r="185" s="2" customFormat="1" ht="16.5" customHeight="1">
      <c r="A185" s="40"/>
      <c r="B185" s="41"/>
      <c r="C185" s="221" t="s">
        <v>395</v>
      </c>
      <c r="D185" s="221" t="s">
        <v>248</v>
      </c>
      <c r="E185" s="222" t="s">
        <v>2709</v>
      </c>
      <c r="F185" s="223" t="s">
        <v>2710</v>
      </c>
      <c r="G185" s="224" t="s">
        <v>275</v>
      </c>
      <c r="H185" s="225">
        <v>66.299999999999997</v>
      </c>
      <c r="I185" s="226"/>
      <c r="J185" s="227">
        <f>ROUND(I185*H185,2)</f>
        <v>0</v>
      </c>
      <c r="K185" s="223" t="s">
        <v>764</v>
      </c>
      <c r="L185" s="46"/>
      <c r="M185" s="228" t="s">
        <v>1</v>
      </c>
      <c r="N185" s="229" t="s">
        <v>42</v>
      </c>
      <c r="O185" s="93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2" t="s">
        <v>253</v>
      </c>
      <c r="AT185" s="232" t="s">
        <v>248</v>
      </c>
      <c r="AU185" s="232" t="s">
        <v>87</v>
      </c>
      <c r="AY185" s="19" t="s">
        <v>245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9" t="s">
        <v>85</v>
      </c>
      <c r="BK185" s="233">
        <f>ROUND(I185*H185,2)</f>
        <v>0</v>
      </c>
      <c r="BL185" s="19" t="s">
        <v>253</v>
      </c>
      <c r="BM185" s="232" t="s">
        <v>3234</v>
      </c>
    </row>
    <row r="186" s="2" customFormat="1">
      <c r="A186" s="40"/>
      <c r="B186" s="41"/>
      <c r="C186" s="42"/>
      <c r="D186" s="234" t="s">
        <v>255</v>
      </c>
      <c r="E186" s="42"/>
      <c r="F186" s="235" t="s">
        <v>2712</v>
      </c>
      <c r="G186" s="42"/>
      <c r="H186" s="42"/>
      <c r="I186" s="236"/>
      <c r="J186" s="42"/>
      <c r="K186" s="42"/>
      <c r="L186" s="46"/>
      <c r="M186" s="237"/>
      <c r="N186" s="238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255</v>
      </c>
      <c r="AU186" s="19" t="s">
        <v>87</v>
      </c>
    </row>
    <row r="187" s="2" customFormat="1">
      <c r="A187" s="40"/>
      <c r="B187" s="41"/>
      <c r="C187" s="42"/>
      <c r="D187" s="296" t="s">
        <v>766</v>
      </c>
      <c r="E187" s="42"/>
      <c r="F187" s="297" t="s">
        <v>2713</v>
      </c>
      <c r="G187" s="42"/>
      <c r="H187" s="42"/>
      <c r="I187" s="236"/>
      <c r="J187" s="42"/>
      <c r="K187" s="42"/>
      <c r="L187" s="46"/>
      <c r="M187" s="237"/>
      <c r="N187" s="238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766</v>
      </c>
      <c r="AU187" s="19" t="s">
        <v>87</v>
      </c>
    </row>
    <row r="188" s="14" customFormat="1">
      <c r="A188" s="14"/>
      <c r="B188" s="249"/>
      <c r="C188" s="250"/>
      <c r="D188" s="234" t="s">
        <v>257</v>
      </c>
      <c r="E188" s="251" t="s">
        <v>1</v>
      </c>
      <c r="F188" s="252" t="s">
        <v>3235</v>
      </c>
      <c r="G188" s="250"/>
      <c r="H188" s="253">
        <v>66.299999999999997</v>
      </c>
      <c r="I188" s="254"/>
      <c r="J188" s="250"/>
      <c r="K188" s="250"/>
      <c r="L188" s="255"/>
      <c r="M188" s="256"/>
      <c r="N188" s="257"/>
      <c r="O188" s="257"/>
      <c r="P188" s="257"/>
      <c r="Q188" s="257"/>
      <c r="R188" s="257"/>
      <c r="S188" s="257"/>
      <c r="T188" s="25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9" t="s">
        <v>257</v>
      </c>
      <c r="AU188" s="259" t="s">
        <v>87</v>
      </c>
      <c r="AV188" s="14" t="s">
        <v>87</v>
      </c>
      <c r="AW188" s="14" t="s">
        <v>34</v>
      </c>
      <c r="AX188" s="14" t="s">
        <v>85</v>
      </c>
      <c r="AY188" s="259" t="s">
        <v>245</v>
      </c>
    </row>
    <row r="189" s="2" customFormat="1" ht="16.5" customHeight="1">
      <c r="A189" s="40"/>
      <c r="B189" s="41"/>
      <c r="C189" s="221" t="s">
        <v>402</v>
      </c>
      <c r="D189" s="221" t="s">
        <v>248</v>
      </c>
      <c r="E189" s="222" t="s">
        <v>2715</v>
      </c>
      <c r="F189" s="223" t="s">
        <v>2716</v>
      </c>
      <c r="G189" s="224" t="s">
        <v>275</v>
      </c>
      <c r="H189" s="225">
        <v>66.299999999999997</v>
      </c>
      <c r="I189" s="226"/>
      <c r="J189" s="227">
        <f>ROUND(I189*H189,2)</f>
        <v>0</v>
      </c>
      <c r="K189" s="223" t="s">
        <v>764</v>
      </c>
      <c r="L189" s="46"/>
      <c r="M189" s="228" t="s">
        <v>1</v>
      </c>
      <c r="N189" s="229" t="s">
        <v>42</v>
      </c>
      <c r="O189" s="93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32" t="s">
        <v>253</v>
      </c>
      <c r="AT189" s="232" t="s">
        <v>248</v>
      </c>
      <c r="AU189" s="232" t="s">
        <v>87</v>
      </c>
      <c r="AY189" s="19" t="s">
        <v>245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9" t="s">
        <v>85</v>
      </c>
      <c r="BK189" s="233">
        <f>ROUND(I189*H189,2)</f>
        <v>0</v>
      </c>
      <c r="BL189" s="19" t="s">
        <v>253</v>
      </c>
      <c r="BM189" s="232" t="s">
        <v>3236</v>
      </c>
    </row>
    <row r="190" s="2" customFormat="1">
      <c r="A190" s="40"/>
      <c r="B190" s="41"/>
      <c r="C190" s="42"/>
      <c r="D190" s="234" t="s">
        <v>255</v>
      </c>
      <c r="E190" s="42"/>
      <c r="F190" s="235" t="s">
        <v>2719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255</v>
      </c>
      <c r="AU190" s="19" t="s">
        <v>87</v>
      </c>
    </row>
    <row r="191" s="2" customFormat="1">
      <c r="A191" s="40"/>
      <c r="B191" s="41"/>
      <c r="C191" s="42"/>
      <c r="D191" s="296" t="s">
        <v>766</v>
      </c>
      <c r="E191" s="42"/>
      <c r="F191" s="297" t="s">
        <v>2720</v>
      </c>
      <c r="G191" s="42"/>
      <c r="H191" s="42"/>
      <c r="I191" s="236"/>
      <c r="J191" s="42"/>
      <c r="K191" s="42"/>
      <c r="L191" s="46"/>
      <c r="M191" s="237"/>
      <c r="N191" s="238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766</v>
      </c>
      <c r="AU191" s="19" t="s">
        <v>87</v>
      </c>
    </row>
    <row r="192" s="14" customFormat="1">
      <c r="A192" s="14"/>
      <c r="B192" s="249"/>
      <c r="C192" s="250"/>
      <c r="D192" s="234" t="s">
        <v>257</v>
      </c>
      <c r="E192" s="251" t="s">
        <v>1</v>
      </c>
      <c r="F192" s="252" t="s">
        <v>3237</v>
      </c>
      <c r="G192" s="250"/>
      <c r="H192" s="253">
        <v>66.299999999999997</v>
      </c>
      <c r="I192" s="254"/>
      <c r="J192" s="250"/>
      <c r="K192" s="250"/>
      <c r="L192" s="255"/>
      <c r="M192" s="256"/>
      <c r="N192" s="257"/>
      <c r="O192" s="257"/>
      <c r="P192" s="257"/>
      <c r="Q192" s="257"/>
      <c r="R192" s="257"/>
      <c r="S192" s="257"/>
      <c r="T192" s="25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9" t="s">
        <v>257</v>
      </c>
      <c r="AU192" s="259" t="s">
        <v>87</v>
      </c>
      <c r="AV192" s="14" t="s">
        <v>87</v>
      </c>
      <c r="AW192" s="14" t="s">
        <v>34</v>
      </c>
      <c r="AX192" s="14" t="s">
        <v>85</v>
      </c>
      <c r="AY192" s="259" t="s">
        <v>245</v>
      </c>
    </row>
    <row r="193" s="2" customFormat="1" ht="16.5" customHeight="1">
      <c r="A193" s="40"/>
      <c r="B193" s="41"/>
      <c r="C193" s="283" t="s">
        <v>410</v>
      </c>
      <c r="D193" s="283" t="s">
        <v>551</v>
      </c>
      <c r="E193" s="284" t="s">
        <v>2722</v>
      </c>
      <c r="F193" s="285" t="s">
        <v>2723</v>
      </c>
      <c r="G193" s="286" t="s">
        <v>545</v>
      </c>
      <c r="H193" s="287">
        <v>18.896000000000001</v>
      </c>
      <c r="I193" s="288"/>
      <c r="J193" s="289">
        <f>ROUND(I193*H193,2)</f>
        <v>0</v>
      </c>
      <c r="K193" s="285" t="s">
        <v>764</v>
      </c>
      <c r="L193" s="290"/>
      <c r="M193" s="291" t="s">
        <v>1</v>
      </c>
      <c r="N193" s="292" t="s">
        <v>42</v>
      </c>
      <c r="O193" s="93"/>
      <c r="P193" s="230">
        <f>O193*H193</f>
        <v>0</v>
      </c>
      <c r="Q193" s="230">
        <v>1</v>
      </c>
      <c r="R193" s="230">
        <f>Q193*H193</f>
        <v>18.896000000000001</v>
      </c>
      <c r="S193" s="230">
        <v>0</v>
      </c>
      <c r="T193" s="231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32" t="s">
        <v>326</v>
      </c>
      <c r="AT193" s="232" t="s">
        <v>551</v>
      </c>
      <c r="AU193" s="232" t="s">
        <v>87</v>
      </c>
      <c r="AY193" s="19" t="s">
        <v>245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9" t="s">
        <v>85</v>
      </c>
      <c r="BK193" s="233">
        <f>ROUND(I193*H193,2)</f>
        <v>0</v>
      </c>
      <c r="BL193" s="19" t="s">
        <v>253</v>
      </c>
      <c r="BM193" s="232" t="s">
        <v>3238</v>
      </c>
    </row>
    <row r="194" s="2" customFormat="1">
      <c r="A194" s="40"/>
      <c r="B194" s="41"/>
      <c r="C194" s="42"/>
      <c r="D194" s="234" t="s">
        <v>255</v>
      </c>
      <c r="E194" s="42"/>
      <c r="F194" s="235" t="s">
        <v>2723</v>
      </c>
      <c r="G194" s="42"/>
      <c r="H194" s="42"/>
      <c r="I194" s="236"/>
      <c r="J194" s="42"/>
      <c r="K194" s="42"/>
      <c r="L194" s="46"/>
      <c r="M194" s="237"/>
      <c r="N194" s="238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255</v>
      </c>
      <c r="AU194" s="19" t="s">
        <v>87</v>
      </c>
    </row>
    <row r="195" s="14" customFormat="1">
      <c r="A195" s="14"/>
      <c r="B195" s="249"/>
      <c r="C195" s="250"/>
      <c r="D195" s="234" t="s">
        <v>257</v>
      </c>
      <c r="E195" s="251" t="s">
        <v>1</v>
      </c>
      <c r="F195" s="252" t="s">
        <v>3239</v>
      </c>
      <c r="G195" s="250"/>
      <c r="H195" s="253">
        <v>18.896000000000001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9" t="s">
        <v>257</v>
      </c>
      <c r="AU195" s="259" t="s">
        <v>87</v>
      </c>
      <c r="AV195" s="14" t="s">
        <v>87</v>
      </c>
      <c r="AW195" s="14" t="s">
        <v>34</v>
      </c>
      <c r="AX195" s="14" t="s">
        <v>85</v>
      </c>
      <c r="AY195" s="259" t="s">
        <v>245</v>
      </c>
    </row>
    <row r="196" s="12" customFormat="1" ht="22.8" customHeight="1">
      <c r="A196" s="12"/>
      <c r="B196" s="205"/>
      <c r="C196" s="206"/>
      <c r="D196" s="207" t="s">
        <v>76</v>
      </c>
      <c r="E196" s="219" t="s">
        <v>87</v>
      </c>
      <c r="F196" s="219" t="s">
        <v>2726</v>
      </c>
      <c r="G196" s="206"/>
      <c r="H196" s="206"/>
      <c r="I196" s="209"/>
      <c r="J196" s="220">
        <f>BK196</f>
        <v>0</v>
      </c>
      <c r="K196" s="206"/>
      <c r="L196" s="211"/>
      <c r="M196" s="212"/>
      <c r="N196" s="213"/>
      <c r="O196" s="213"/>
      <c r="P196" s="214">
        <f>SUM(P197:P226)</f>
        <v>0</v>
      </c>
      <c r="Q196" s="213"/>
      <c r="R196" s="214">
        <f>SUM(R197:R226)</f>
        <v>33.515529419999993</v>
      </c>
      <c r="S196" s="213"/>
      <c r="T196" s="215">
        <f>SUM(T197:T226)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6" t="s">
        <v>253</v>
      </c>
      <c r="AT196" s="217" t="s">
        <v>76</v>
      </c>
      <c r="AU196" s="217" t="s">
        <v>85</v>
      </c>
      <c r="AY196" s="216" t="s">
        <v>245</v>
      </c>
      <c r="BK196" s="218">
        <f>SUM(BK197:BK226)</f>
        <v>0</v>
      </c>
    </row>
    <row r="197" s="2" customFormat="1" ht="16.5" customHeight="1">
      <c r="A197" s="40"/>
      <c r="B197" s="41"/>
      <c r="C197" s="221" t="s">
        <v>419</v>
      </c>
      <c r="D197" s="221" t="s">
        <v>248</v>
      </c>
      <c r="E197" s="222" t="s">
        <v>3240</v>
      </c>
      <c r="F197" s="223" t="s">
        <v>3241</v>
      </c>
      <c r="G197" s="224" t="s">
        <v>317</v>
      </c>
      <c r="H197" s="225">
        <v>68</v>
      </c>
      <c r="I197" s="226"/>
      <c r="J197" s="227">
        <f>ROUND(I197*H197,2)</f>
        <v>0</v>
      </c>
      <c r="K197" s="223" t="s">
        <v>764</v>
      </c>
      <c r="L197" s="46"/>
      <c r="M197" s="228" t="s">
        <v>1</v>
      </c>
      <c r="N197" s="229" t="s">
        <v>42</v>
      </c>
      <c r="O197" s="93"/>
      <c r="P197" s="230">
        <f>O197*H197</f>
        <v>0</v>
      </c>
      <c r="Q197" s="230">
        <v>0.02504</v>
      </c>
      <c r="R197" s="230">
        <f>Q197*H197</f>
        <v>1.70272</v>
      </c>
      <c r="S197" s="230">
        <v>0</v>
      </c>
      <c r="T197" s="231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2" t="s">
        <v>253</v>
      </c>
      <c r="AT197" s="232" t="s">
        <v>248</v>
      </c>
      <c r="AU197" s="232" t="s">
        <v>87</v>
      </c>
      <c r="AY197" s="19" t="s">
        <v>245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9" t="s">
        <v>85</v>
      </c>
      <c r="BK197" s="233">
        <f>ROUND(I197*H197,2)</f>
        <v>0</v>
      </c>
      <c r="BL197" s="19" t="s">
        <v>253</v>
      </c>
      <c r="BM197" s="232" t="s">
        <v>3242</v>
      </c>
    </row>
    <row r="198" s="2" customFormat="1">
      <c r="A198" s="40"/>
      <c r="B198" s="41"/>
      <c r="C198" s="42"/>
      <c r="D198" s="234" t="s">
        <v>255</v>
      </c>
      <c r="E198" s="42"/>
      <c r="F198" s="235" t="s">
        <v>3243</v>
      </c>
      <c r="G198" s="42"/>
      <c r="H198" s="42"/>
      <c r="I198" s="236"/>
      <c r="J198" s="42"/>
      <c r="K198" s="42"/>
      <c r="L198" s="46"/>
      <c r="M198" s="237"/>
      <c r="N198" s="238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255</v>
      </c>
      <c r="AU198" s="19" t="s">
        <v>87</v>
      </c>
    </row>
    <row r="199" s="2" customFormat="1">
      <c r="A199" s="40"/>
      <c r="B199" s="41"/>
      <c r="C199" s="42"/>
      <c r="D199" s="296" t="s">
        <v>766</v>
      </c>
      <c r="E199" s="42"/>
      <c r="F199" s="297" t="s">
        <v>3244</v>
      </c>
      <c r="G199" s="42"/>
      <c r="H199" s="42"/>
      <c r="I199" s="236"/>
      <c r="J199" s="42"/>
      <c r="K199" s="42"/>
      <c r="L199" s="46"/>
      <c r="M199" s="237"/>
      <c r="N199" s="238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766</v>
      </c>
      <c r="AU199" s="19" t="s">
        <v>87</v>
      </c>
    </row>
    <row r="200" s="14" customFormat="1">
      <c r="A200" s="14"/>
      <c r="B200" s="249"/>
      <c r="C200" s="250"/>
      <c r="D200" s="234" t="s">
        <v>257</v>
      </c>
      <c r="E200" s="251" t="s">
        <v>1</v>
      </c>
      <c r="F200" s="252" t="s">
        <v>3245</v>
      </c>
      <c r="G200" s="250"/>
      <c r="H200" s="253">
        <v>68</v>
      </c>
      <c r="I200" s="254"/>
      <c r="J200" s="250"/>
      <c r="K200" s="250"/>
      <c r="L200" s="255"/>
      <c r="M200" s="256"/>
      <c r="N200" s="257"/>
      <c r="O200" s="257"/>
      <c r="P200" s="257"/>
      <c r="Q200" s="257"/>
      <c r="R200" s="257"/>
      <c r="S200" s="257"/>
      <c r="T200" s="25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9" t="s">
        <v>257</v>
      </c>
      <c r="AU200" s="259" t="s">
        <v>87</v>
      </c>
      <c r="AV200" s="14" t="s">
        <v>87</v>
      </c>
      <c r="AW200" s="14" t="s">
        <v>34</v>
      </c>
      <c r="AX200" s="14" t="s">
        <v>85</v>
      </c>
      <c r="AY200" s="259" t="s">
        <v>245</v>
      </c>
    </row>
    <row r="201" s="2" customFormat="1" ht="16.5" customHeight="1">
      <c r="A201" s="40"/>
      <c r="B201" s="41"/>
      <c r="C201" s="221" t="s">
        <v>430</v>
      </c>
      <c r="D201" s="221" t="s">
        <v>248</v>
      </c>
      <c r="E201" s="222" t="s">
        <v>2727</v>
      </c>
      <c r="F201" s="223" t="s">
        <v>2728</v>
      </c>
      <c r="G201" s="224" t="s">
        <v>275</v>
      </c>
      <c r="H201" s="225">
        <v>5.04</v>
      </c>
      <c r="I201" s="226"/>
      <c r="J201" s="227">
        <f>ROUND(I201*H201,2)</f>
        <v>0</v>
      </c>
      <c r="K201" s="223" t="s">
        <v>764</v>
      </c>
      <c r="L201" s="46"/>
      <c r="M201" s="228" t="s">
        <v>1</v>
      </c>
      <c r="N201" s="229" t="s">
        <v>42</v>
      </c>
      <c r="O201" s="93"/>
      <c r="P201" s="230">
        <f>O201*H201</f>
        <v>0</v>
      </c>
      <c r="Q201" s="230">
        <v>0.066299999999999998</v>
      </c>
      <c r="R201" s="230">
        <f>Q201*H201</f>
        <v>0.334152</v>
      </c>
      <c r="S201" s="230">
        <v>0</v>
      </c>
      <c r="T201" s="231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2" t="s">
        <v>594</v>
      </c>
      <c r="AT201" s="232" t="s">
        <v>248</v>
      </c>
      <c r="AU201" s="232" t="s">
        <v>87</v>
      </c>
      <c r="AY201" s="19" t="s">
        <v>245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9" t="s">
        <v>85</v>
      </c>
      <c r="BK201" s="233">
        <f>ROUND(I201*H201,2)</f>
        <v>0</v>
      </c>
      <c r="BL201" s="19" t="s">
        <v>594</v>
      </c>
      <c r="BM201" s="232" t="s">
        <v>3246</v>
      </c>
    </row>
    <row r="202" s="2" customFormat="1">
      <c r="A202" s="40"/>
      <c r="B202" s="41"/>
      <c r="C202" s="42"/>
      <c r="D202" s="234" t="s">
        <v>255</v>
      </c>
      <c r="E202" s="42"/>
      <c r="F202" s="235" t="s">
        <v>2730</v>
      </c>
      <c r="G202" s="42"/>
      <c r="H202" s="42"/>
      <c r="I202" s="236"/>
      <c r="J202" s="42"/>
      <c r="K202" s="42"/>
      <c r="L202" s="46"/>
      <c r="M202" s="237"/>
      <c r="N202" s="238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255</v>
      </c>
      <c r="AU202" s="19" t="s">
        <v>87</v>
      </c>
    </row>
    <row r="203" s="2" customFormat="1">
      <c r="A203" s="40"/>
      <c r="B203" s="41"/>
      <c r="C203" s="42"/>
      <c r="D203" s="296" t="s">
        <v>766</v>
      </c>
      <c r="E203" s="42"/>
      <c r="F203" s="297" t="s">
        <v>2731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766</v>
      </c>
      <c r="AU203" s="19" t="s">
        <v>87</v>
      </c>
    </row>
    <row r="204" s="14" customFormat="1">
      <c r="A204" s="14"/>
      <c r="B204" s="249"/>
      <c r="C204" s="250"/>
      <c r="D204" s="234" t="s">
        <v>257</v>
      </c>
      <c r="E204" s="251" t="s">
        <v>1</v>
      </c>
      <c r="F204" s="252" t="s">
        <v>3247</v>
      </c>
      <c r="G204" s="250"/>
      <c r="H204" s="253">
        <v>5.04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257</v>
      </c>
      <c r="AU204" s="259" t="s">
        <v>87</v>
      </c>
      <c r="AV204" s="14" t="s">
        <v>87</v>
      </c>
      <c r="AW204" s="14" t="s">
        <v>34</v>
      </c>
      <c r="AX204" s="14" t="s">
        <v>85</v>
      </c>
      <c r="AY204" s="259" t="s">
        <v>245</v>
      </c>
    </row>
    <row r="205" s="2" customFormat="1" ht="16.5" customHeight="1">
      <c r="A205" s="40"/>
      <c r="B205" s="41"/>
      <c r="C205" s="221" t="s">
        <v>418</v>
      </c>
      <c r="D205" s="221" t="s">
        <v>248</v>
      </c>
      <c r="E205" s="222" t="s">
        <v>2733</v>
      </c>
      <c r="F205" s="223" t="s">
        <v>2734</v>
      </c>
      <c r="G205" s="224" t="s">
        <v>317</v>
      </c>
      <c r="H205" s="225">
        <v>884.45000000000005</v>
      </c>
      <c r="I205" s="226"/>
      <c r="J205" s="227">
        <f>ROUND(I205*H205,2)</f>
        <v>0</v>
      </c>
      <c r="K205" s="223" t="s">
        <v>764</v>
      </c>
      <c r="L205" s="46"/>
      <c r="M205" s="228" t="s">
        <v>1</v>
      </c>
      <c r="N205" s="229" t="s">
        <v>42</v>
      </c>
      <c r="O205" s="93"/>
      <c r="P205" s="230">
        <f>O205*H205</f>
        <v>0</v>
      </c>
      <c r="Q205" s="230">
        <v>0.00018000000000000001</v>
      </c>
      <c r="R205" s="230">
        <f>Q205*H205</f>
        <v>0.15920100000000001</v>
      </c>
      <c r="S205" s="230">
        <v>0</v>
      </c>
      <c r="T205" s="231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2" t="s">
        <v>253</v>
      </c>
      <c r="AT205" s="232" t="s">
        <v>248</v>
      </c>
      <c r="AU205" s="232" t="s">
        <v>87</v>
      </c>
      <c r="AY205" s="19" t="s">
        <v>245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9" t="s">
        <v>85</v>
      </c>
      <c r="BK205" s="233">
        <f>ROUND(I205*H205,2)</f>
        <v>0</v>
      </c>
      <c r="BL205" s="19" t="s">
        <v>253</v>
      </c>
      <c r="BM205" s="232" t="s">
        <v>3248</v>
      </c>
    </row>
    <row r="206" s="2" customFormat="1">
      <c r="A206" s="40"/>
      <c r="B206" s="41"/>
      <c r="C206" s="42"/>
      <c r="D206" s="234" t="s">
        <v>255</v>
      </c>
      <c r="E206" s="42"/>
      <c r="F206" s="235" t="s">
        <v>2736</v>
      </c>
      <c r="G206" s="42"/>
      <c r="H206" s="42"/>
      <c r="I206" s="236"/>
      <c r="J206" s="42"/>
      <c r="K206" s="42"/>
      <c r="L206" s="46"/>
      <c r="M206" s="237"/>
      <c r="N206" s="238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255</v>
      </c>
      <c r="AU206" s="19" t="s">
        <v>87</v>
      </c>
    </row>
    <row r="207" s="2" customFormat="1">
      <c r="A207" s="40"/>
      <c r="B207" s="41"/>
      <c r="C207" s="42"/>
      <c r="D207" s="296" t="s">
        <v>766</v>
      </c>
      <c r="E207" s="42"/>
      <c r="F207" s="297" t="s">
        <v>2737</v>
      </c>
      <c r="G207" s="42"/>
      <c r="H207" s="42"/>
      <c r="I207" s="236"/>
      <c r="J207" s="42"/>
      <c r="K207" s="42"/>
      <c r="L207" s="46"/>
      <c r="M207" s="237"/>
      <c r="N207" s="238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766</v>
      </c>
      <c r="AU207" s="19" t="s">
        <v>87</v>
      </c>
    </row>
    <row r="208" s="14" customFormat="1">
      <c r="A208" s="14"/>
      <c r="B208" s="249"/>
      <c r="C208" s="250"/>
      <c r="D208" s="234" t="s">
        <v>257</v>
      </c>
      <c r="E208" s="251" t="s">
        <v>1</v>
      </c>
      <c r="F208" s="252" t="s">
        <v>3249</v>
      </c>
      <c r="G208" s="250"/>
      <c r="H208" s="253">
        <v>222.94999999999999</v>
      </c>
      <c r="I208" s="254"/>
      <c r="J208" s="250"/>
      <c r="K208" s="250"/>
      <c r="L208" s="255"/>
      <c r="M208" s="256"/>
      <c r="N208" s="257"/>
      <c r="O208" s="257"/>
      <c r="P208" s="257"/>
      <c r="Q208" s="257"/>
      <c r="R208" s="257"/>
      <c r="S208" s="257"/>
      <c r="T208" s="25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9" t="s">
        <v>257</v>
      </c>
      <c r="AU208" s="259" t="s">
        <v>87</v>
      </c>
      <c r="AV208" s="14" t="s">
        <v>87</v>
      </c>
      <c r="AW208" s="14" t="s">
        <v>34</v>
      </c>
      <c r="AX208" s="14" t="s">
        <v>77</v>
      </c>
      <c r="AY208" s="259" t="s">
        <v>245</v>
      </c>
    </row>
    <row r="209" s="14" customFormat="1">
      <c r="A209" s="14"/>
      <c r="B209" s="249"/>
      <c r="C209" s="250"/>
      <c r="D209" s="234" t="s">
        <v>257</v>
      </c>
      <c r="E209" s="251" t="s">
        <v>1</v>
      </c>
      <c r="F209" s="252" t="s">
        <v>3250</v>
      </c>
      <c r="G209" s="250"/>
      <c r="H209" s="253">
        <v>661.5</v>
      </c>
      <c r="I209" s="254"/>
      <c r="J209" s="250"/>
      <c r="K209" s="250"/>
      <c r="L209" s="255"/>
      <c r="M209" s="256"/>
      <c r="N209" s="257"/>
      <c r="O209" s="257"/>
      <c r="P209" s="257"/>
      <c r="Q209" s="257"/>
      <c r="R209" s="257"/>
      <c r="S209" s="257"/>
      <c r="T209" s="25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9" t="s">
        <v>257</v>
      </c>
      <c r="AU209" s="259" t="s">
        <v>87</v>
      </c>
      <c r="AV209" s="14" t="s">
        <v>87</v>
      </c>
      <c r="AW209" s="14" t="s">
        <v>34</v>
      </c>
      <c r="AX209" s="14" t="s">
        <v>77</v>
      </c>
      <c r="AY209" s="259" t="s">
        <v>245</v>
      </c>
    </row>
    <row r="210" s="15" customFormat="1">
      <c r="A210" s="15"/>
      <c r="B210" s="260"/>
      <c r="C210" s="261"/>
      <c r="D210" s="234" t="s">
        <v>257</v>
      </c>
      <c r="E210" s="262" t="s">
        <v>1</v>
      </c>
      <c r="F210" s="263" t="s">
        <v>266</v>
      </c>
      <c r="G210" s="261"/>
      <c r="H210" s="264">
        <v>884.45000000000005</v>
      </c>
      <c r="I210" s="265"/>
      <c r="J210" s="261"/>
      <c r="K210" s="261"/>
      <c r="L210" s="266"/>
      <c r="M210" s="267"/>
      <c r="N210" s="268"/>
      <c r="O210" s="268"/>
      <c r="P210" s="268"/>
      <c r="Q210" s="268"/>
      <c r="R210" s="268"/>
      <c r="S210" s="268"/>
      <c r="T210" s="269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70" t="s">
        <v>257</v>
      </c>
      <c r="AU210" s="270" t="s">
        <v>87</v>
      </c>
      <c r="AV210" s="15" t="s">
        <v>253</v>
      </c>
      <c r="AW210" s="15" t="s">
        <v>34</v>
      </c>
      <c r="AX210" s="15" t="s">
        <v>85</v>
      </c>
      <c r="AY210" s="270" t="s">
        <v>245</v>
      </c>
    </row>
    <row r="211" s="2" customFormat="1" ht="16.5" customHeight="1">
      <c r="A211" s="40"/>
      <c r="B211" s="41"/>
      <c r="C211" s="221" t="s">
        <v>7</v>
      </c>
      <c r="D211" s="221" t="s">
        <v>248</v>
      </c>
      <c r="E211" s="222" t="s">
        <v>2746</v>
      </c>
      <c r="F211" s="223" t="s">
        <v>2747</v>
      </c>
      <c r="G211" s="224" t="s">
        <v>251</v>
      </c>
      <c r="H211" s="225">
        <v>11.122999999999999</v>
      </c>
      <c r="I211" s="226"/>
      <c r="J211" s="227">
        <f>ROUND(I211*H211,2)</f>
        <v>0</v>
      </c>
      <c r="K211" s="223" t="s">
        <v>764</v>
      </c>
      <c r="L211" s="46"/>
      <c r="M211" s="228" t="s">
        <v>1</v>
      </c>
      <c r="N211" s="229" t="s">
        <v>42</v>
      </c>
      <c r="O211" s="93"/>
      <c r="P211" s="230">
        <f>O211*H211</f>
        <v>0</v>
      </c>
      <c r="Q211" s="230">
        <v>2.5505399999999998</v>
      </c>
      <c r="R211" s="230">
        <f>Q211*H211</f>
        <v>28.369656419999995</v>
      </c>
      <c r="S211" s="230">
        <v>0</v>
      </c>
      <c r="T211" s="231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2" t="s">
        <v>253</v>
      </c>
      <c r="AT211" s="232" t="s">
        <v>248</v>
      </c>
      <c r="AU211" s="232" t="s">
        <v>87</v>
      </c>
      <c r="AY211" s="19" t="s">
        <v>245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9" t="s">
        <v>85</v>
      </c>
      <c r="BK211" s="233">
        <f>ROUND(I211*H211,2)</f>
        <v>0</v>
      </c>
      <c r="BL211" s="19" t="s">
        <v>253</v>
      </c>
      <c r="BM211" s="232" t="s">
        <v>3251</v>
      </c>
    </row>
    <row r="212" s="2" customFormat="1">
      <c r="A212" s="40"/>
      <c r="B212" s="41"/>
      <c r="C212" s="42"/>
      <c r="D212" s="234" t="s">
        <v>255</v>
      </c>
      <c r="E212" s="42"/>
      <c r="F212" s="235" t="s">
        <v>2749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255</v>
      </c>
      <c r="AU212" s="19" t="s">
        <v>87</v>
      </c>
    </row>
    <row r="213" s="2" customFormat="1">
      <c r="A213" s="40"/>
      <c r="B213" s="41"/>
      <c r="C213" s="42"/>
      <c r="D213" s="296" t="s">
        <v>766</v>
      </c>
      <c r="E213" s="42"/>
      <c r="F213" s="297" t="s">
        <v>2750</v>
      </c>
      <c r="G213" s="42"/>
      <c r="H213" s="42"/>
      <c r="I213" s="236"/>
      <c r="J213" s="42"/>
      <c r="K213" s="42"/>
      <c r="L213" s="46"/>
      <c r="M213" s="237"/>
      <c r="N213" s="238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766</v>
      </c>
      <c r="AU213" s="19" t="s">
        <v>87</v>
      </c>
    </row>
    <row r="214" s="14" customFormat="1">
      <c r="A214" s="14"/>
      <c r="B214" s="249"/>
      <c r="C214" s="250"/>
      <c r="D214" s="234" t="s">
        <v>257</v>
      </c>
      <c r="E214" s="251" t="s">
        <v>1</v>
      </c>
      <c r="F214" s="252" t="s">
        <v>3252</v>
      </c>
      <c r="G214" s="250"/>
      <c r="H214" s="253">
        <v>5.5860000000000003</v>
      </c>
      <c r="I214" s="254"/>
      <c r="J214" s="250"/>
      <c r="K214" s="250"/>
      <c r="L214" s="255"/>
      <c r="M214" s="256"/>
      <c r="N214" s="257"/>
      <c r="O214" s="257"/>
      <c r="P214" s="257"/>
      <c r="Q214" s="257"/>
      <c r="R214" s="257"/>
      <c r="S214" s="257"/>
      <c r="T214" s="25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9" t="s">
        <v>257</v>
      </c>
      <c r="AU214" s="259" t="s">
        <v>87</v>
      </c>
      <c r="AV214" s="14" t="s">
        <v>87</v>
      </c>
      <c r="AW214" s="14" t="s">
        <v>34</v>
      </c>
      <c r="AX214" s="14" t="s">
        <v>77</v>
      </c>
      <c r="AY214" s="259" t="s">
        <v>245</v>
      </c>
    </row>
    <row r="215" s="14" customFormat="1">
      <c r="A215" s="14"/>
      <c r="B215" s="249"/>
      <c r="C215" s="250"/>
      <c r="D215" s="234" t="s">
        <v>257</v>
      </c>
      <c r="E215" s="251" t="s">
        <v>1</v>
      </c>
      <c r="F215" s="252" t="s">
        <v>3253</v>
      </c>
      <c r="G215" s="250"/>
      <c r="H215" s="253">
        <v>5.5369999999999999</v>
      </c>
      <c r="I215" s="254"/>
      <c r="J215" s="250"/>
      <c r="K215" s="250"/>
      <c r="L215" s="255"/>
      <c r="M215" s="256"/>
      <c r="N215" s="257"/>
      <c r="O215" s="257"/>
      <c r="P215" s="257"/>
      <c r="Q215" s="257"/>
      <c r="R215" s="257"/>
      <c r="S215" s="257"/>
      <c r="T215" s="25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9" t="s">
        <v>257</v>
      </c>
      <c r="AU215" s="259" t="s">
        <v>87</v>
      </c>
      <c r="AV215" s="14" t="s">
        <v>87</v>
      </c>
      <c r="AW215" s="14" t="s">
        <v>34</v>
      </c>
      <c r="AX215" s="14" t="s">
        <v>77</v>
      </c>
      <c r="AY215" s="259" t="s">
        <v>245</v>
      </c>
    </row>
    <row r="216" s="15" customFormat="1">
      <c r="A216" s="15"/>
      <c r="B216" s="260"/>
      <c r="C216" s="261"/>
      <c r="D216" s="234" t="s">
        <v>257</v>
      </c>
      <c r="E216" s="262" t="s">
        <v>1</v>
      </c>
      <c r="F216" s="263" t="s">
        <v>266</v>
      </c>
      <c r="G216" s="261"/>
      <c r="H216" s="264">
        <v>11.123000000000001</v>
      </c>
      <c r="I216" s="265"/>
      <c r="J216" s="261"/>
      <c r="K216" s="261"/>
      <c r="L216" s="266"/>
      <c r="M216" s="267"/>
      <c r="N216" s="268"/>
      <c r="O216" s="268"/>
      <c r="P216" s="268"/>
      <c r="Q216" s="268"/>
      <c r="R216" s="268"/>
      <c r="S216" s="268"/>
      <c r="T216" s="269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70" t="s">
        <v>257</v>
      </c>
      <c r="AU216" s="270" t="s">
        <v>87</v>
      </c>
      <c r="AV216" s="15" t="s">
        <v>253</v>
      </c>
      <c r="AW216" s="15" t="s">
        <v>34</v>
      </c>
      <c r="AX216" s="15" t="s">
        <v>85</v>
      </c>
      <c r="AY216" s="270" t="s">
        <v>245</v>
      </c>
    </row>
    <row r="217" s="2" customFormat="1" ht="16.5" customHeight="1">
      <c r="A217" s="40"/>
      <c r="B217" s="41"/>
      <c r="C217" s="221" t="s">
        <v>452</v>
      </c>
      <c r="D217" s="221" t="s">
        <v>248</v>
      </c>
      <c r="E217" s="222" t="s">
        <v>2753</v>
      </c>
      <c r="F217" s="223" t="s">
        <v>2754</v>
      </c>
      <c r="G217" s="224" t="s">
        <v>251</v>
      </c>
      <c r="H217" s="225">
        <v>11.122999999999999</v>
      </c>
      <c r="I217" s="226"/>
      <c r="J217" s="227">
        <f>ROUND(I217*H217,2)</f>
        <v>0</v>
      </c>
      <c r="K217" s="223" t="s">
        <v>764</v>
      </c>
      <c r="L217" s="46"/>
      <c r="M217" s="228" t="s">
        <v>1</v>
      </c>
      <c r="N217" s="229" t="s">
        <v>42</v>
      </c>
      <c r="O217" s="93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2" t="s">
        <v>594</v>
      </c>
      <c r="AT217" s="232" t="s">
        <v>248</v>
      </c>
      <c r="AU217" s="232" t="s">
        <v>87</v>
      </c>
      <c r="AY217" s="19" t="s">
        <v>245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9" t="s">
        <v>85</v>
      </c>
      <c r="BK217" s="233">
        <f>ROUND(I217*H217,2)</f>
        <v>0</v>
      </c>
      <c r="BL217" s="19" t="s">
        <v>594</v>
      </c>
      <c r="BM217" s="232" t="s">
        <v>3254</v>
      </c>
    </row>
    <row r="218" s="2" customFormat="1">
      <c r="A218" s="40"/>
      <c r="B218" s="41"/>
      <c r="C218" s="42"/>
      <c r="D218" s="234" t="s">
        <v>255</v>
      </c>
      <c r="E218" s="42"/>
      <c r="F218" s="235" t="s">
        <v>2756</v>
      </c>
      <c r="G218" s="42"/>
      <c r="H218" s="42"/>
      <c r="I218" s="236"/>
      <c r="J218" s="42"/>
      <c r="K218" s="42"/>
      <c r="L218" s="46"/>
      <c r="M218" s="237"/>
      <c r="N218" s="238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255</v>
      </c>
      <c r="AU218" s="19" t="s">
        <v>87</v>
      </c>
    </row>
    <row r="219" s="2" customFormat="1">
      <c r="A219" s="40"/>
      <c r="B219" s="41"/>
      <c r="C219" s="42"/>
      <c r="D219" s="296" t="s">
        <v>766</v>
      </c>
      <c r="E219" s="42"/>
      <c r="F219" s="297" t="s">
        <v>2757</v>
      </c>
      <c r="G219" s="42"/>
      <c r="H219" s="42"/>
      <c r="I219" s="236"/>
      <c r="J219" s="42"/>
      <c r="K219" s="42"/>
      <c r="L219" s="46"/>
      <c r="M219" s="237"/>
      <c r="N219" s="238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766</v>
      </c>
      <c r="AU219" s="19" t="s">
        <v>87</v>
      </c>
    </row>
    <row r="220" s="2" customFormat="1" ht="16.5" customHeight="1">
      <c r="A220" s="40"/>
      <c r="B220" s="41"/>
      <c r="C220" s="221" t="s">
        <v>460</v>
      </c>
      <c r="D220" s="221" t="s">
        <v>248</v>
      </c>
      <c r="E220" s="222" t="s">
        <v>2758</v>
      </c>
      <c r="F220" s="223" t="s">
        <v>2759</v>
      </c>
      <c r="G220" s="224" t="s">
        <v>2760</v>
      </c>
      <c r="H220" s="225">
        <v>171.5</v>
      </c>
      <c r="I220" s="226"/>
      <c r="J220" s="227">
        <f>ROUND(I220*H220,2)</f>
        <v>0</v>
      </c>
      <c r="K220" s="223" t="s">
        <v>764</v>
      </c>
      <c r="L220" s="46"/>
      <c r="M220" s="228" t="s">
        <v>1</v>
      </c>
      <c r="N220" s="229" t="s">
        <v>42</v>
      </c>
      <c r="O220" s="93"/>
      <c r="P220" s="230">
        <f>O220*H220</f>
        <v>0</v>
      </c>
      <c r="Q220" s="230">
        <v>4.0000000000000003E-05</v>
      </c>
      <c r="R220" s="230">
        <f>Q220*H220</f>
        <v>0.0068600000000000006</v>
      </c>
      <c r="S220" s="230">
        <v>0</v>
      </c>
      <c r="T220" s="231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2" t="s">
        <v>253</v>
      </c>
      <c r="AT220" s="232" t="s">
        <v>248</v>
      </c>
      <c r="AU220" s="232" t="s">
        <v>87</v>
      </c>
      <c r="AY220" s="19" t="s">
        <v>245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9" t="s">
        <v>85</v>
      </c>
      <c r="BK220" s="233">
        <f>ROUND(I220*H220,2)</f>
        <v>0</v>
      </c>
      <c r="BL220" s="19" t="s">
        <v>253</v>
      </c>
      <c r="BM220" s="232" t="s">
        <v>3255</v>
      </c>
    </row>
    <row r="221" s="2" customFormat="1">
      <c r="A221" s="40"/>
      <c r="B221" s="41"/>
      <c r="C221" s="42"/>
      <c r="D221" s="234" t="s">
        <v>255</v>
      </c>
      <c r="E221" s="42"/>
      <c r="F221" s="235" t="s">
        <v>2762</v>
      </c>
      <c r="G221" s="42"/>
      <c r="H221" s="42"/>
      <c r="I221" s="236"/>
      <c r="J221" s="42"/>
      <c r="K221" s="42"/>
      <c r="L221" s="46"/>
      <c r="M221" s="237"/>
      <c r="N221" s="238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255</v>
      </c>
      <c r="AU221" s="19" t="s">
        <v>87</v>
      </c>
    </row>
    <row r="222" s="2" customFormat="1">
      <c r="A222" s="40"/>
      <c r="B222" s="41"/>
      <c r="C222" s="42"/>
      <c r="D222" s="296" t="s">
        <v>766</v>
      </c>
      <c r="E222" s="42"/>
      <c r="F222" s="297" t="s">
        <v>2763</v>
      </c>
      <c r="G222" s="42"/>
      <c r="H222" s="42"/>
      <c r="I222" s="236"/>
      <c r="J222" s="42"/>
      <c r="K222" s="42"/>
      <c r="L222" s="46"/>
      <c r="M222" s="237"/>
      <c r="N222" s="238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766</v>
      </c>
      <c r="AU222" s="19" t="s">
        <v>87</v>
      </c>
    </row>
    <row r="223" s="14" customFormat="1">
      <c r="A223" s="14"/>
      <c r="B223" s="249"/>
      <c r="C223" s="250"/>
      <c r="D223" s="234" t="s">
        <v>257</v>
      </c>
      <c r="E223" s="251" t="s">
        <v>1</v>
      </c>
      <c r="F223" s="252" t="s">
        <v>3256</v>
      </c>
      <c r="G223" s="250"/>
      <c r="H223" s="253">
        <v>171.5</v>
      </c>
      <c r="I223" s="254"/>
      <c r="J223" s="250"/>
      <c r="K223" s="250"/>
      <c r="L223" s="255"/>
      <c r="M223" s="256"/>
      <c r="N223" s="257"/>
      <c r="O223" s="257"/>
      <c r="P223" s="257"/>
      <c r="Q223" s="257"/>
      <c r="R223" s="257"/>
      <c r="S223" s="257"/>
      <c r="T223" s="25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9" t="s">
        <v>257</v>
      </c>
      <c r="AU223" s="259" t="s">
        <v>87</v>
      </c>
      <c r="AV223" s="14" t="s">
        <v>87</v>
      </c>
      <c r="AW223" s="14" t="s">
        <v>34</v>
      </c>
      <c r="AX223" s="14" t="s">
        <v>85</v>
      </c>
      <c r="AY223" s="259" t="s">
        <v>245</v>
      </c>
    </row>
    <row r="224" s="2" customFormat="1" ht="16.5" customHeight="1">
      <c r="A224" s="40"/>
      <c r="B224" s="41"/>
      <c r="C224" s="283" t="s">
        <v>466</v>
      </c>
      <c r="D224" s="283" t="s">
        <v>551</v>
      </c>
      <c r="E224" s="284" t="s">
        <v>2765</v>
      </c>
      <c r="F224" s="285" t="s">
        <v>2766</v>
      </c>
      <c r="G224" s="286" t="s">
        <v>793</v>
      </c>
      <c r="H224" s="287">
        <v>2942.9400000000001</v>
      </c>
      <c r="I224" s="288"/>
      <c r="J224" s="289">
        <f>ROUND(I224*H224,2)</f>
        <v>0</v>
      </c>
      <c r="K224" s="285" t="s">
        <v>764</v>
      </c>
      <c r="L224" s="290"/>
      <c r="M224" s="291" t="s">
        <v>1</v>
      </c>
      <c r="N224" s="292" t="s">
        <v>42</v>
      </c>
      <c r="O224" s="93"/>
      <c r="P224" s="230">
        <f>O224*H224</f>
        <v>0</v>
      </c>
      <c r="Q224" s="230">
        <v>0.001</v>
      </c>
      <c r="R224" s="230">
        <f>Q224*H224</f>
        <v>2.9429400000000001</v>
      </c>
      <c r="S224" s="230">
        <v>0</v>
      </c>
      <c r="T224" s="231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2" t="s">
        <v>326</v>
      </c>
      <c r="AT224" s="232" t="s">
        <v>551</v>
      </c>
      <c r="AU224" s="232" t="s">
        <v>87</v>
      </c>
      <c r="AY224" s="19" t="s">
        <v>245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9" t="s">
        <v>85</v>
      </c>
      <c r="BK224" s="233">
        <f>ROUND(I224*H224,2)</f>
        <v>0</v>
      </c>
      <c r="BL224" s="19" t="s">
        <v>253</v>
      </c>
      <c r="BM224" s="232" t="s">
        <v>3257</v>
      </c>
    </row>
    <row r="225" s="2" customFormat="1">
      <c r="A225" s="40"/>
      <c r="B225" s="41"/>
      <c r="C225" s="42"/>
      <c r="D225" s="234" t="s">
        <v>255</v>
      </c>
      <c r="E225" s="42"/>
      <c r="F225" s="235" t="s">
        <v>2766</v>
      </c>
      <c r="G225" s="42"/>
      <c r="H225" s="42"/>
      <c r="I225" s="236"/>
      <c r="J225" s="42"/>
      <c r="K225" s="42"/>
      <c r="L225" s="46"/>
      <c r="M225" s="237"/>
      <c r="N225" s="238"/>
      <c r="O225" s="93"/>
      <c r="P225" s="93"/>
      <c r="Q225" s="93"/>
      <c r="R225" s="93"/>
      <c r="S225" s="93"/>
      <c r="T225" s="94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255</v>
      </c>
      <c r="AU225" s="19" t="s">
        <v>87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3258</v>
      </c>
      <c r="G226" s="250"/>
      <c r="H226" s="253">
        <v>2942.9400000000001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85</v>
      </c>
      <c r="AY226" s="259" t="s">
        <v>245</v>
      </c>
    </row>
    <row r="227" s="12" customFormat="1" ht="22.8" customHeight="1">
      <c r="A227" s="12"/>
      <c r="B227" s="205"/>
      <c r="C227" s="206"/>
      <c r="D227" s="207" t="s">
        <v>76</v>
      </c>
      <c r="E227" s="219" t="s">
        <v>272</v>
      </c>
      <c r="F227" s="219" t="s">
        <v>2769</v>
      </c>
      <c r="G227" s="206"/>
      <c r="H227" s="206"/>
      <c r="I227" s="209"/>
      <c r="J227" s="220">
        <f>BK227</f>
        <v>0</v>
      </c>
      <c r="K227" s="206"/>
      <c r="L227" s="211"/>
      <c r="M227" s="212"/>
      <c r="N227" s="213"/>
      <c r="O227" s="213"/>
      <c r="P227" s="214">
        <f>SUM(P228:P250)</f>
        <v>0</v>
      </c>
      <c r="Q227" s="213"/>
      <c r="R227" s="214">
        <f>SUM(R228:R250)</f>
        <v>34.793827010000001</v>
      </c>
      <c r="S227" s="213"/>
      <c r="T227" s="215">
        <f>SUM(T228:T250)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16" t="s">
        <v>253</v>
      </c>
      <c r="AT227" s="217" t="s">
        <v>76</v>
      </c>
      <c r="AU227" s="217" t="s">
        <v>85</v>
      </c>
      <c r="AY227" s="216" t="s">
        <v>245</v>
      </c>
      <c r="BK227" s="218">
        <f>SUM(BK228:BK250)</f>
        <v>0</v>
      </c>
    </row>
    <row r="228" s="2" customFormat="1" ht="16.5" customHeight="1">
      <c r="A228" s="40"/>
      <c r="B228" s="41"/>
      <c r="C228" s="221" t="s">
        <v>471</v>
      </c>
      <c r="D228" s="221" t="s">
        <v>248</v>
      </c>
      <c r="E228" s="222" t="s">
        <v>2770</v>
      </c>
      <c r="F228" s="223" t="s">
        <v>2771</v>
      </c>
      <c r="G228" s="224" t="s">
        <v>251</v>
      </c>
      <c r="H228" s="225">
        <v>11.9</v>
      </c>
      <c r="I228" s="226"/>
      <c r="J228" s="227">
        <f>ROUND(I228*H228,2)</f>
        <v>0</v>
      </c>
      <c r="K228" s="223" t="s">
        <v>764</v>
      </c>
      <c r="L228" s="46"/>
      <c r="M228" s="228" t="s">
        <v>1</v>
      </c>
      <c r="N228" s="229" t="s">
        <v>42</v>
      </c>
      <c r="O228" s="93"/>
      <c r="P228" s="230">
        <f>O228*H228</f>
        <v>0</v>
      </c>
      <c r="Q228" s="230">
        <v>2.5021499999999999</v>
      </c>
      <c r="R228" s="230">
        <f>Q228*H228</f>
        <v>29.775585</v>
      </c>
      <c r="S228" s="230">
        <v>0</v>
      </c>
      <c r="T228" s="231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2" t="s">
        <v>253</v>
      </c>
      <c r="AT228" s="232" t="s">
        <v>248</v>
      </c>
      <c r="AU228" s="232" t="s">
        <v>87</v>
      </c>
      <c r="AY228" s="19" t="s">
        <v>245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9" t="s">
        <v>85</v>
      </c>
      <c r="BK228" s="233">
        <f>ROUND(I228*H228,2)</f>
        <v>0</v>
      </c>
      <c r="BL228" s="19" t="s">
        <v>253</v>
      </c>
      <c r="BM228" s="232" t="s">
        <v>3259</v>
      </c>
    </row>
    <row r="229" s="2" customFormat="1">
      <c r="A229" s="40"/>
      <c r="B229" s="41"/>
      <c r="C229" s="42"/>
      <c r="D229" s="234" t="s">
        <v>255</v>
      </c>
      <c r="E229" s="42"/>
      <c r="F229" s="235" t="s">
        <v>2773</v>
      </c>
      <c r="G229" s="42"/>
      <c r="H229" s="42"/>
      <c r="I229" s="236"/>
      <c r="J229" s="42"/>
      <c r="K229" s="42"/>
      <c r="L229" s="46"/>
      <c r="M229" s="237"/>
      <c r="N229" s="238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255</v>
      </c>
      <c r="AU229" s="19" t="s">
        <v>87</v>
      </c>
    </row>
    <row r="230" s="2" customFormat="1">
      <c r="A230" s="40"/>
      <c r="B230" s="41"/>
      <c r="C230" s="42"/>
      <c r="D230" s="296" t="s">
        <v>766</v>
      </c>
      <c r="E230" s="42"/>
      <c r="F230" s="297" t="s">
        <v>2774</v>
      </c>
      <c r="G230" s="42"/>
      <c r="H230" s="42"/>
      <c r="I230" s="236"/>
      <c r="J230" s="42"/>
      <c r="K230" s="42"/>
      <c r="L230" s="46"/>
      <c r="M230" s="237"/>
      <c r="N230" s="238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766</v>
      </c>
      <c r="AU230" s="19" t="s">
        <v>87</v>
      </c>
    </row>
    <row r="231" s="14" customFormat="1">
      <c r="A231" s="14"/>
      <c r="B231" s="249"/>
      <c r="C231" s="250"/>
      <c r="D231" s="234" t="s">
        <v>257</v>
      </c>
      <c r="E231" s="251" t="s">
        <v>1</v>
      </c>
      <c r="F231" s="252" t="s">
        <v>3260</v>
      </c>
      <c r="G231" s="250"/>
      <c r="H231" s="253">
        <v>4.9000000000000004</v>
      </c>
      <c r="I231" s="254"/>
      <c r="J231" s="250"/>
      <c r="K231" s="250"/>
      <c r="L231" s="255"/>
      <c r="M231" s="256"/>
      <c r="N231" s="257"/>
      <c r="O231" s="257"/>
      <c r="P231" s="257"/>
      <c r="Q231" s="257"/>
      <c r="R231" s="257"/>
      <c r="S231" s="257"/>
      <c r="T231" s="25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9" t="s">
        <v>257</v>
      </c>
      <c r="AU231" s="259" t="s">
        <v>87</v>
      </c>
      <c r="AV231" s="14" t="s">
        <v>87</v>
      </c>
      <c r="AW231" s="14" t="s">
        <v>34</v>
      </c>
      <c r="AX231" s="14" t="s">
        <v>77</v>
      </c>
      <c r="AY231" s="259" t="s">
        <v>245</v>
      </c>
    </row>
    <row r="232" s="14" customFormat="1">
      <c r="A232" s="14"/>
      <c r="B232" s="249"/>
      <c r="C232" s="250"/>
      <c r="D232" s="234" t="s">
        <v>257</v>
      </c>
      <c r="E232" s="251" t="s">
        <v>1</v>
      </c>
      <c r="F232" s="252" t="s">
        <v>3261</v>
      </c>
      <c r="G232" s="250"/>
      <c r="H232" s="253">
        <v>7</v>
      </c>
      <c r="I232" s="254"/>
      <c r="J232" s="250"/>
      <c r="K232" s="250"/>
      <c r="L232" s="255"/>
      <c r="M232" s="256"/>
      <c r="N232" s="257"/>
      <c r="O232" s="257"/>
      <c r="P232" s="257"/>
      <c r="Q232" s="257"/>
      <c r="R232" s="257"/>
      <c r="S232" s="257"/>
      <c r="T232" s="25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9" t="s">
        <v>257</v>
      </c>
      <c r="AU232" s="259" t="s">
        <v>87</v>
      </c>
      <c r="AV232" s="14" t="s">
        <v>87</v>
      </c>
      <c r="AW232" s="14" t="s">
        <v>34</v>
      </c>
      <c r="AX232" s="14" t="s">
        <v>77</v>
      </c>
      <c r="AY232" s="259" t="s">
        <v>245</v>
      </c>
    </row>
    <row r="233" s="15" customFormat="1">
      <c r="A233" s="15"/>
      <c r="B233" s="260"/>
      <c r="C233" s="261"/>
      <c r="D233" s="234" t="s">
        <v>257</v>
      </c>
      <c r="E233" s="262" t="s">
        <v>1</v>
      </c>
      <c r="F233" s="263" t="s">
        <v>266</v>
      </c>
      <c r="G233" s="261"/>
      <c r="H233" s="264">
        <v>11.9</v>
      </c>
      <c r="I233" s="265"/>
      <c r="J233" s="261"/>
      <c r="K233" s="261"/>
      <c r="L233" s="266"/>
      <c r="M233" s="267"/>
      <c r="N233" s="268"/>
      <c r="O233" s="268"/>
      <c r="P233" s="268"/>
      <c r="Q233" s="268"/>
      <c r="R233" s="268"/>
      <c r="S233" s="268"/>
      <c r="T233" s="269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70" t="s">
        <v>257</v>
      </c>
      <c r="AU233" s="270" t="s">
        <v>87</v>
      </c>
      <c r="AV233" s="15" t="s">
        <v>253</v>
      </c>
      <c r="AW233" s="15" t="s">
        <v>34</v>
      </c>
      <c r="AX233" s="15" t="s">
        <v>85</v>
      </c>
      <c r="AY233" s="270" t="s">
        <v>245</v>
      </c>
    </row>
    <row r="234" s="2" customFormat="1" ht="16.5" customHeight="1">
      <c r="A234" s="40"/>
      <c r="B234" s="41"/>
      <c r="C234" s="221" t="s">
        <v>218</v>
      </c>
      <c r="D234" s="221" t="s">
        <v>248</v>
      </c>
      <c r="E234" s="222" t="s">
        <v>2777</v>
      </c>
      <c r="F234" s="223" t="s">
        <v>2778</v>
      </c>
      <c r="G234" s="224" t="s">
        <v>251</v>
      </c>
      <c r="H234" s="225">
        <v>11.9</v>
      </c>
      <c r="I234" s="226"/>
      <c r="J234" s="227">
        <f>ROUND(I234*H234,2)</f>
        <v>0</v>
      </c>
      <c r="K234" s="223" t="s">
        <v>764</v>
      </c>
      <c r="L234" s="46"/>
      <c r="M234" s="228" t="s">
        <v>1</v>
      </c>
      <c r="N234" s="229" t="s">
        <v>42</v>
      </c>
      <c r="O234" s="93"/>
      <c r="P234" s="230">
        <f>O234*H234</f>
        <v>0</v>
      </c>
      <c r="Q234" s="230">
        <v>0.048579999999999998</v>
      </c>
      <c r="R234" s="230">
        <f>Q234*H234</f>
        <v>0.578102</v>
      </c>
      <c r="S234" s="230">
        <v>0</v>
      </c>
      <c r="T234" s="231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32" t="s">
        <v>253</v>
      </c>
      <c r="AT234" s="232" t="s">
        <v>248</v>
      </c>
      <c r="AU234" s="232" t="s">
        <v>87</v>
      </c>
      <c r="AY234" s="19" t="s">
        <v>245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9" t="s">
        <v>85</v>
      </c>
      <c r="BK234" s="233">
        <f>ROUND(I234*H234,2)</f>
        <v>0</v>
      </c>
      <c r="BL234" s="19" t="s">
        <v>253</v>
      </c>
      <c r="BM234" s="232" t="s">
        <v>3262</v>
      </c>
    </row>
    <row r="235" s="2" customFormat="1">
      <c r="A235" s="40"/>
      <c r="B235" s="41"/>
      <c r="C235" s="42"/>
      <c r="D235" s="234" t="s">
        <v>255</v>
      </c>
      <c r="E235" s="42"/>
      <c r="F235" s="235" t="s">
        <v>2780</v>
      </c>
      <c r="G235" s="42"/>
      <c r="H235" s="42"/>
      <c r="I235" s="236"/>
      <c r="J235" s="42"/>
      <c r="K235" s="42"/>
      <c r="L235" s="46"/>
      <c r="M235" s="237"/>
      <c r="N235" s="238"/>
      <c r="O235" s="93"/>
      <c r="P235" s="93"/>
      <c r="Q235" s="93"/>
      <c r="R235" s="93"/>
      <c r="S235" s="93"/>
      <c r="T235" s="94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255</v>
      </c>
      <c r="AU235" s="19" t="s">
        <v>87</v>
      </c>
    </row>
    <row r="236" s="2" customFormat="1">
      <c r="A236" s="40"/>
      <c r="B236" s="41"/>
      <c r="C236" s="42"/>
      <c r="D236" s="296" t="s">
        <v>766</v>
      </c>
      <c r="E236" s="42"/>
      <c r="F236" s="297" t="s">
        <v>2781</v>
      </c>
      <c r="G236" s="42"/>
      <c r="H236" s="42"/>
      <c r="I236" s="236"/>
      <c r="J236" s="42"/>
      <c r="K236" s="42"/>
      <c r="L236" s="46"/>
      <c r="M236" s="237"/>
      <c r="N236" s="238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766</v>
      </c>
      <c r="AU236" s="19" t="s">
        <v>87</v>
      </c>
    </row>
    <row r="237" s="14" customFormat="1">
      <c r="A237" s="14"/>
      <c r="B237" s="249"/>
      <c r="C237" s="250"/>
      <c r="D237" s="234" t="s">
        <v>257</v>
      </c>
      <c r="E237" s="251" t="s">
        <v>1</v>
      </c>
      <c r="F237" s="252" t="s">
        <v>3263</v>
      </c>
      <c r="G237" s="250"/>
      <c r="H237" s="253">
        <v>11.9</v>
      </c>
      <c r="I237" s="254"/>
      <c r="J237" s="250"/>
      <c r="K237" s="250"/>
      <c r="L237" s="255"/>
      <c r="M237" s="256"/>
      <c r="N237" s="257"/>
      <c r="O237" s="257"/>
      <c r="P237" s="257"/>
      <c r="Q237" s="257"/>
      <c r="R237" s="257"/>
      <c r="S237" s="257"/>
      <c r="T237" s="25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9" t="s">
        <v>257</v>
      </c>
      <c r="AU237" s="259" t="s">
        <v>87</v>
      </c>
      <c r="AV237" s="14" t="s">
        <v>87</v>
      </c>
      <c r="AW237" s="14" t="s">
        <v>34</v>
      </c>
      <c r="AX237" s="14" t="s">
        <v>85</v>
      </c>
      <c r="AY237" s="259" t="s">
        <v>245</v>
      </c>
    </row>
    <row r="238" s="2" customFormat="1" ht="16.5" customHeight="1">
      <c r="A238" s="40"/>
      <c r="B238" s="41"/>
      <c r="C238" s="221" t="s">
        <v>482</v>
      </c>
      <c r="D238" s="221" t="s">
        <v>248</v>
      </c>
      <c r="E238" s="222" t="s">
        <v>2783</v>
      </c>
      <c r="F238" s="223" t="s">
        <v>2784</v>
      </c>
      <c r="G238" s="224" t="s">
        <v>275</v>
      </c>
      <c r="H238" s="225">
        <v>61.5</v>
      </c>
      <c r="I238" s="226"/>
      <c r="J238" s="227">
        <f>ROUND(I238*H238,2)</f>
        <v>0</v>
      </c>
      <c r="K238" s="223" t="s">
        <v>764</v>
      </c>
      <c r="L238" s="46"/>
      <c r="M238" s="228" t="s">
        <v>1</v>
      </c>
      <c r="N238" s="229" t="s">
        <v>42</v>
      </c>
      <c r="O238" s="93"/>
      <c r="P238" s="230">
        <f>O238*H238</f>
        <v>0</v>
      </c>
      <c r="Q238" s="230">
        <v>0.041259999999999998</v>
      </c>
      <c r="R238" s="230">
        <f>Q238*H238</f>
        <v>2.53749</v>
      </c>
      <c r="S238" s="230">
        <v>0</v>
      </c>
      <c r="T238" s="231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32" t="s">
        <v>253</v>
      </c>
      <c r="AT238" s="232" t="s">
        <v>248</v>
      </c>
      <c r="AU238" s="232" t="s">
        <v>87</v>
      </c>
      <c r="AY238" s="19" t="s">
        <v>245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9" t="s">
        <v>85</v>
      </c>
      <c r="BK238" s="233">
        <f>ROUND(I238*H238,2)</f>
        <v>0</v>
      </c>
      <c r="BL238" s="19" t="s">
        <v>253</v>
      </c>
      <c r="BM238" s="232" t="s">
        <v>3264</v>
      </c>
    </row>
    <row r="239" s="2" customFormat="1">
      <c r="A239" s="40"/>
      <c r="B239" s="41"/>
      <c r="C239" s="42"/>
      <c r="D239" s="234" t="s">
        <v>255</v>
      </c>
      <c r="E239" s="42"/>
      <c r="F239" s="235" t="s">
        <v>2786</v>
      </c>
      <c r="G239" s="42"/>
      <c r="H239" s="42"/>
      <c r="I239" s="236"/>
      <c r="J239" s="42"/>
      <c r="K239" s="42"/>
      <c r="L239" s="46"/>
      <c r="M239" s="237"/>
      <c r="N239" s="238"/>
      <c r="O239" s="93"/>
      <c r="P239" s="93"/>
      <c r="Q239" s="93"/>
      <c r="R239" s="93"/>
      <c r="S239" s="93"/>
      <c r="T239" s="94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255</v>
      </c>
      <c r="AU239" s="19" t="s">
        <v>87</v>
      </c>
    </row>
    <row r="240" s="2" customFormat="1">
      <c r="A240" s="40"/>
      <c r="B240" s="41"/>
      <c r="C240" s="42"/>
      <c r="D240" s="296" t="s">
        <v>766</v>
      </c>
      <c r="E240" s="42"/>
      <c r="F240" s="297" t="s">
        <v>2787</v>
      </c>
      <c r="G240" s="42"/>
      <c r="H240" s="42"/>
      <c r="I240" s="236"/>
      <c r="J240" s="42"/>
      <c r="K240" s="42"/>
      <c r="L240" s="46"/>
      <c r="M240" s="237"/>
      <c r="N240" s="238"/>
      <c r="O240" s="93"/>
      <c r="P240" s="93"/>
      <c r="Q240" s="93"/>
      <c r="R240" s="93"/>
      <c r="S240" s="93"/>
      <c r="T240" s="94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766</v>
      </c>
      <c r="AU240" s="19" t="s">
        <v>87</v>
      </c>
    </row>
    <row r="241" s="14" customFormat="1">
      <c r="A241" s="14"/>
      <c r="B241" s="249"/>
      <c r="C241" s="250"/>
      <c r="D241" s="234" t="s">
        <v>257</v>
      </c>
      <c r="E241" s="251" t="s">
        <v>1</v>
      </c>
      <c r="F241" s="252" t="s">
        <v>3265</v>
      </c>
      <c r="G241" s="250"/>
      <c r="H241" s="253">
        <v>61.5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257</v>
      </c>
      <c r="AU241" s="259" t="s">
        <v>87</v>
      </c>
      <c r="AV241" s="14" t="s">
        <v>87</v>
      </c>
      <c r="AW241" s="14" t="s">
        <v>34</v>
      </c>
      <c r="AX241" s="14" t="s">
        <v>77</v>
      </c>
      <c r="AY241" s="259" t="s">
        <v>245</v>
      </c>
    </row>
    <row r="242" s="15" customFormat="1">
      <c r="A242" s="15"/>
      <c r="B242" s="260"/>
      <c r="C242" s="261"/>
      <c r="D242" s="234" t="s">
        <v>257</v>
      </c>
      <c r="E242" s="262" t="s">
        <v>1</v>
      </c>
      <c r="F242" s="263" t="s">
        <v>266</v>
      </c>
      <c r="G242" s="261"/>
      <c r="H242" s="264">
        <v>61.5</v>
      </c>
      <c r="I242" s="265"/>
      <c r="J242" s="261"/>
      <c r="K242" s="261"/>
      <c r="L242" s="266"/>
      <c r="M242" s="267"/>
      <c r="N242" s="268"/>
      <c r="O242" s="268"/>
      <c r="P242" s="268"/>
      <c r="Q242" s="268"/>
      <c r="R242" s="268"/>
      <c r="S242" s="268"/>
      <c r="T242" s="26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70" t="s">
        <v>257</v>
      </c>
      <c r="AU242" s="270" t="s">
        <v>87</v>
      </c>
      <c r="AV242" s="15" t="s">
        <v>253</v>
      </c>
      <c r="AW242" s="15" t="s">
        <v>34</v>
      </c>
      <c r="AX242" s="15" t="s">
        <v>85</v>
      </c>
      <c r="AY242" s="270" t="s">
        <v>245</v>
      </c>
    </row>
    <row r="243" s="2" customFormat="1" ht="16.5" customHeight="1">
      <c r="A243" s="40"/>
      <c r="B243" s="41"/>
      <c r="C243" s="221" t="s">
        <v>487</v>
      </c>
      <c r="D243" s="221" t="s">
        <v>248</v>
      </c>
      <c r="E243" s="222" t="s">
        <v>2790</v>
      </c>
      <c r="F243" s="223" t="s">
        <v>2791</v>
      </c>
      <c r="G243" s="224" t="s">
        <v>275</v>
      </c>
      <c r="H243" s="225">
        <v>61.5</v>
      </c>
      <c r="I243" s="226"/>
      <c r="J243" s="227">
        <f>ROUND(I243*H243,2)</f>
        <v>0</v>
      </c>
      <c r="K243" s="223" t="s">
        <v>764</v>
      </c>
      <c r="L243" s="46"/>
      <c r="M243" s="228" t="s">
        <v>1</v>
      </c>
      <c r="N243" s="229" t="s">
        <v>42</v>
      </c>
      <c r="O243" s="93"/>
      <c r="P243" s="230">
        <f>O243*H243</f>
        <v>0</v>
      </c>
      <c r="Q243" s="230">
        <v>2.0000000000000002E-05</v>
      </c>
      <c r="R243" s="230">
        <f>Q243*H243</f>
        <v>0.0012300000000000002</v>
      </c>
      <c r="S243" s="230">
        <v>0</v>
      </c>
      <c r="T243" s="231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2" t="s">
        <v>253</v>
      </c>
      <c r="AT243" s="232" t="s">
        <v>248</v>
      </c>
      <c r="AU243" s="232" t="s">
        <v>87</v>
      </c>
      <c r="AY243" s="19" t="s">
        <v>245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9" t="s">
        <v>85</v>
      </c>
      <c r="BK243" s="233">
        <f>ROUND(I243*H243,2)</f>
        <v>0</v>
      </c>
      <c r="BL243" s="19" t="s">
        <v>253</v>
      </c>
      <c r="BM243" s="232" t="s">
        <v>3266</v>
      </c>
    </row>
    <row r="244" s="2" customFormat="1">
      <c r="A244" s="40"/>
      <c r="B244" s="41"/>
      <c r="C244" s="42"/>
      <c r="D244" s="234" t="s">
        <v>255</v>
      </c>
      <c r="E244" s="42"/>
      <c r="F244" s="235" t="s">
        <v>2793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255</v>
      </c>
      <c r="AU244" s="19" t="s">
        <v>87</v>
      </c>
    </row>
    <row r="245" s="2" customFormat="1">
      <c r="A245" s="40"/>
      <c r="B245" s="41"/>
      <c r="C245" s="42"/>
      <c r="D245" s="296" t="s">
        <v>766</v>
      </c>
      <c r="E245" s="42"/>
      <c r="F245" s="297" t="s">
        <v>2794</v>
      </c>
      <c r="G245" s="42"/>
      <c r="H245" s="42"/>
      <c r="I245" s="236"/>
      <c r="J245" s="42"/>
      <c r="K245" s="42"/>
      <c r="L245" s="46"/>
      <c r="M245" s="237"/>
      <c r="N245" s="238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766</v>
      </c>
      <c r="AU245" s="19" t="s">
        <v>87</v>
      </c>
    </row>
    <row r="246" s="14" customFormat="1">
      <c r="A246" s="14"/>
      <c r="B246" s="249"/>
      <c r="C246" s="250"/>
      <c r="D246" s="234" t="s">
        <v>257</v>
      </c>
      <c r="E246" s="251" t="s">
        <v>1</v>
      </c>
      <c r="F246" s="252" t="s">
        <v>3267</v>
      </c>
      <c r="G246" s="250"/>
      <c r="H246" s="253">
        <v>61.5</v>
      </c>
      <c r="I246" s="254"/>
      <c r="J246" s="250"/>
      <c r="K246" s="250"/>
      <c r="L246" s="255"/>
      <c r="M246" s="256"/>
      <c r="N246" s="257"/>
      <c r="O246" s="257"/>
      <c r="P246" s="257"/>
      <c r="Q246" s="257"/>
      <c r="R246" s="257"/>
      <c r="S246" s="257"/>
      <c r="T246" s="25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9" t="s">
        <v>257</v>
      </c>
      <c r="AU246" s="259" t="s">
        <v>87</v>
      </c>
      <c r="AV246" s="14" t="s">
        <v>87</v>
      </c>
      <c r="AW246" s="14" t="s">
        <v>34</v>
      </c>
      <c r="AX246" s="14" t="s">
        <v>85</v>
      </c>
      <c r="AY246" s="259" t="s">
        <v>245</v>
      </c>
    </row>
    <row r="247" s="2" customFormat="1" ht="16.5" customHeight="1">
      <c r="A247" s="40"/>
      <c r="B247" s="41"/>
      <c r="C247" s="221" t="s">
        <v>497</v>
      </c>
      <c r="D247" s="221" t="s">
        <v>248</v>
      </c>
      <c r="E247" s="222" t="s">
        <v>2796</v>
      </c>
      <c r="F247" s="223" t="s">
        <v>2797</v>
      </c>
      <c r="G247" s="224" t="s">
        <v>545</v>
      </c>
      <c r="H247" s="225">
        <v>1.8129999999999999</v>
      </c>
      <c r="I247" s="226"/>
      <c r="J247" s="227">
        <f>ROUND(I247*H247,2)</f>
        <v>0</v>
      </c>
      <c r="K247" s="223" t="s">
        <v>764</v>
      </c>
      <c r="L247" s="46"/>
      <c r="M247" s="228" t="s">
        <v>1</v>
      </c>
      <c r="N247" s="229" t="s">
        <v>42</v>
      </c>
      <c r="O247" s="93"/>
      <c r="P247" s="230">
        <f>O247*H247</f>
        <v>0</v>
      </c>
      <c r="Q247" s="230">
        <v>1.04877</v>
      </c>
      <c r="R247" s="230">
        <f>Q247*H247</f>
        <v>1.9014200099999998</v>
      </c>
      <c r="S247" s="230">
        <v>0</v>
      </c>
      <c r="T247" s="231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2" t="s">
        <v>253</v>
      </c>
      <c r="AT247" s="232" t="s">
        <v>248</v>
      </c>
      <c r="AU247" s="232" t="s">
        <v>87</v>
      </c>
      <c r="AY247" s="19" t="s">
        <v>245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9" t="s">
        <v>85</v>
      </c>
      <c r="BK247" s="233">
        <f>ROUND(I247*H247,2)</f>
        <v>0</v>
      </c>
      <c r="BL247" s="19" t="s">
        <v>253</v>
      </c>
      <c r="BM247" s="232" t="s">
        <v>3268</v>
      </c>
    </row>
    <row r="248" s="2" customFormat="1">
      <c r="A248" s="40"/>
      <c r="B248" s="41"/>
      <c r="C248" s="42"/>
      <c r="D248" s="234" t="s">
        <v>255</v>
      </c>
      <c r="E248" s="42"/>
      <c r="F248" s="235" t="s">
        <v>2799</v>
      </c>
      <c r="G248" s="42"/>
      <c r="H248" s="42"/>
      <c r="I248" s="236"/>
      <c r="J248" s="42"/>
      <c r="K248" s="42"/>
      <c r="L248" s="46"/>
      <c r="M248" s="237"/>
      <c r="N248" s="238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255</v>
      </c>
      <c r="AU248" s="19" t="s">
        <v>87</v>
      </c>
    </row>
    <row r="249" s="2" customFormat="1">
      <c r="A249" s="40"/>
      <c r="B249" s="41"/>
      <c r="C249" s="42"/>
      <c r="D249" s="296" t="s">
        <v>766</v>
      </c>
      <c r="E249" s="42"/>
      <c r="F249" s="297" t="s">
        <v>2800</v>
      </c>
      <c r="G249" s="42"/>
      <c r="H249" s="42"/>
      <c r="I249" s="236"/>
      <c r="J249" s="42"/>
      <c r="K249" s="42"/>
      <c r="L249" s="46"/>
      <c r="M249" s="237"/>
      <c r="N249" s="238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766</v>
      </c>
      <c r="AU249" s="19" t="s">
        <v>87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3269</v>
      </c>
      <c r="G250" s="250"/>
      <c r="H250" s="253">
        <v>1.8129999999999999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85</v>
      </c>
      <c r="AY250" s="259" t="s">
        <v>245</v>
      </c>
    </row>
    <row r="251" s="12" customFormat="1" ht="22.8" customHeight="1">
      <c r="A251" s="12"/>
      <c r="B251" s="205"/>
      <c r="C251" s="206"/>
      <c r="D251" s="207" t="s">
        <v>76</v>
      </c>
      <c r="E251" s="219" t="s">
        <v>253</v>
      </c>
      <c r="F251" s="219" t="s">
        <v>761</v>
      </c>
      <c r="G251" s="206"/>
      <c r="H251" s="206"/>
      <c r="I251" s="209"/>
      <c r="J251" s="220">
        <f>BK251</f>
        <v>0</v>
      </c>
      <c r="K251" s="206"/>
      <c r="L251" s="211"/>
      <c r="M251" s="212"/>
      <c r="N251" s="213"/>
      <c r="O251" s="213"/>
      <c r="P251" s="214">
        <f>SUM(P252:P290)</f>
        <v>0</v>
      </c>
      <c r="Q251" s="213"/>
      <c r="R251" s="214">
        <f>SUM(R252:R290)</f>
        <v>181.22434319999999</v>
      </c>
      <c r="S251" s="213"/>
      <c r="T251" s="215">
        <f>SUM(T252:T290)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6" t="s">
        <v>85</v>
      </c>
      <c r="AT251" s="217" t="s">
        <v>76</v>
      </c>
      <c r="AU251" s="217" t="s">
        <v>85</v>
      </c>
      <c r="AY251" s="216" t="s">
        <v>245</v>
      </c>
      <c r="BK251" s="218">
        <f>SUM(BK252:BK290)</f>
        <v>0</v>
      </c>
    </row>
    <row r="252" s="2" customFormat="1" ht="16.5" customHeight="1">
      <c r="A252" s="40"/>
      <c r="B252" s="41"/>
      <c r="C252" s="221" t="s">
        <v>502</v>
      </c>
      <c r="D252" s="221" t="s">
        <v>248</v>
      </c>
      <c r="E252" s="222" t="s">
        <v>2826</v>
      </c>
      <c r="F252" s="223" t="s">
        <v>2827</v>
      </c>
      <c r="G252" s="224" t="s">
        <v>275</v>
      </c>
      <c r="H252" s="225">
        <v>0.75600000000000001</v>
      </c>
      <c r="I252" s="226"/>
      <c r="J252" s="227">
        <f>ROUND(I252*H252,2)</f>
        <v>0</v>
      </c>
      <c r="K252" s="223" t="s">
        <v>764</v>
      </c>
      <c r="L252" s="46"/>
      <c r="M252" s="228" t="s">
        <v>1</v>
      </c>
      <c r="N252" s="229" t="s">
        <v>42</v>
      </c>
      <c r="O252" s="93"/>
      <c r="P252" s="230">
        <f>O252*H252</f>
        <v>0</v>
      </c>
      <c r="Q252" s="230">
        <v>0.24315999999999999</v>
      </c>
      <c r="R252" s="230">
        <f>Q252*H252</f>
        <v>0.18382895999999999</v>
      </c>
      <c r="S252" s="230">
        <v>0</v>
      </c>
      <c r="T252" s="231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2" t="s">
        <v>253</v>
      </c>
      <c r="AT252" s="232" t="s">
        <v>248</v>
      </c>
      <c r="AU252" s="232" t="s">
        <v>87</v>
      </c>
      <c r="AY252" s="19" t="s">
        <v>245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9" t="s">
        <v>85</v>
      </c>
      <c r="BK252" s="233">
        <f>ROUND(I252*H252,2)</f>
        <v>0</v>
      </c>
      <c r="BL252" s="19" t="s">
        <v>253</v>
      </c>
      <c r="BM252" s="232" t="s">
        <v>3270</v>
      </c>
    </row>
    <row r="253" s="2" customFormat="1">
      <c r="A253" s="40"/>
      <c r="B253" s="41"/>
      <c r="C253" s="42"/>
      <c r="D253" s="234" t="s">
        <v>255</v>
      </c>
      <c r="E253" s="42"/>
      <c r="F253" s="235" t="s">
        <v>2829</v>
      </c>
      <c r="G253" s="42"/>
      <c r="H253" s="42"/>
      <c r="I253" s="236"/>
      <c r="J253" s="42"/>
      <c r="K253" s="42"/>
      <c r="L253" s="46"/>
      <c r="M253" s="237"/>
      <c r="N253" s="238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255</v>
      </c>
      <c r="AU253" s="19" t="s">
        <v>87</v>
      </c>
    </row>
    <row r="254" s="2" customFormat="1">
      <c r="A254" s="40"/>
      <c r="B254" s="41"/>
      <c r="C254" s="42"/>
      <c r="D254" s="296" t="s">
        <v>766</v>
      </c>
      <c r="E254" s="42"/>
      <c r="F254" s="297" t="s">
        <v>2830</v>
      </c>
      <c r="G254" s="42"/>
      <c r="H254" s="42"/>
      <c r="I254" s="236"/>
      <c r="J254" s="42"/>
      <c r="K254" s="42"/>
      <c r="L254" s="46"/>
      <c r="M254" s="237"/>
      <c r="N254" s="238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766</v>
      </c>
      <c r="AU254" s="19" t="s">
        <v>87</v>
      </c>
    </row>
    <row r="255" s="14" customFormat="1">
      <c r="A255" s="14"/>
      <c r="B255" s="249"/>
      <c r="C255" s="250"/>
      <c r="D255" s="234" t="s">
        <v>257</v>
      </c>
      <c r="E255" s="251" t="s">
        <v>1</v>
      </c>
      <c r="F255" s="252" t="s">
        <v>3271</v>
      </c>
      <c r="G255" s="250"/>
      <c r="H255" s="253">
        <v>0.75600000000000001</v>
      </c>
      <c r="I255" s="254"/>
      <c r="J255" s="250"/>
      <c r="K255" s="250"/>
      <c r="L255" s="255"/>
      <c r="M255" s="256"/>
      <c r="N255" s="257"/>
      <c r="O255" s="257"/>
      <c r="P255" s="257"/>
      <c r="Q255" s="257"/>
      <c r="R255" s="257"/>
      <c r="S255" s="257"/>
      <c r="T255" s="25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9" t="s">
        <v>257</v>
      </c>
      <c r="AU255" s="259" t="s">
        <v>87</v>
      </c>
      <c r="AV255" s="14" t="s">
        <v>87</v>
      </c>
      <c r="AW255" s="14" t="s">
        <v>34</v>
      </c>
      <c r="AX255" s="14" t="s">
        <v>85</v>
      </c>
      <c r="AY255" s="259" t="s">
        <v>245</v>
      </c>
    </row>
    <row r="256" s="2" customFormat="1" ht="16.5" customHeight="1">
      <c r="A256" s="40"/>
      <c r="B256" s="41"/>
      <c r="C256" s="221" t="s">
        <v>516</v>
      </c>
      <c r="D256" s="221" t="s">
        <v>248</v>
      </c>
      <c r="E256" s="222" t="s">
        <v>2832</v>
      </c>
      <c r="F256" s="223" t="s">
        <v>2833</v>
      </c>
      <c r="G256" s="224" t="s">
        <v>275</v>
      </c>
      <c r="H256" s="225">
        <v>81.120000000000005</v>
      </c>
      <c r="I256" s="226"/>
      <c r="J256" s="227">
        <f>ROUND(I256*H256,2)</f>
        <v>0</v>
      </c>
      <c r="K256" s="223" t="s">
        <v>764</v>
      </c>
      <c r="L256" s="46"/>
      <c r="M256" s="228" t="s">
        <v>1</v>
      </c>
      <c r="N256" s="229" t="s">
        <v>42</v>
      </c>
      <c r="O256" s="93"/>
      <c r="P256" s="230">
        <f>O256*H256</f>
        <v>0</v>
      </c>
      <c r="Q256" s="230">
        <v>0.24787000000000001</v>
      </c>
      <c r="R256" s="230">
        <f>Q256*H256</f>
        <v>20.1072144</v>
      </c>
      <c r="S256" s="230">
        <v>0</v>
      </c>
      <c r="T256" s="231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2" t="s">
        <v>253</v>
      </c>
      <c r="AT256" s="232" t="s">
        <v>248</v>
      </c>
      <c r="AU256" s="232" t="s">
        <v>87</v>
      </c>
      <c r="AY256" s="19" t="s">
        <v>245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9" t="s">
        <v>85</v>
      </c>
      <c r="BK256" s="233">
        <f>ROUND(I256*H256,2)</f>
        <v>0</v>
      </c>
      <c r="BL256" s="19" t="s">
        <v>253</v>
      </c>
      <c r="BM256" s="232" t="s">
        <v>3272</v>
      </c>
    </row>
    <row r="257" s="2" customFormat="1">
      <c r="A257" s="40"/>
      <c r="B257" s="41"/>
      <c r="C257" s="42"/>
      <c r="D257" s="234" t="s">
        <v>255</v>
      </c>
      <c r="E257" s="42"/>
      <c r="F257" s="235" t="s">
        <v>2835</v>
      </c>
      <c r="G257" s="42"/>
      <c r="H257" s="42"/>
      <c r="I257" s="236"/>
      <c r="J257" s="42"/>
      <c r="K257" s="42"/>
      <c r="L257" s="46"/>
      <c r="M257" s="237"/>
      <c r="N257" s="238"/>
      <c r="O257" s="93"/>
      <c r="P257" s="93"/>
      <c r="Q257" s="93"/>
      <c r="R257" s="93"/>
      <c r="S257" s="93"/>
      <c r="T257" s="94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255</v>
      </c>
      <c r="AU257" s="19" t="s">
        <v>87</v>
      </c>
    </row>
    <row r="258" s="2" customFormat="1">
      <c r="A258" s="40"/>
      <c r="B258" s="41"/>
      <c r="C258" s="42"/>
      <c r="D258" s="296" t="s">
        <v>766</v>
      </c>
      <c r="E258" s="42"/>
      <c r="F258" s="297" t="s">
        <v>2836</v>
      </c>
      <c r="G258" s="42"/>
      <c r="H258" s="42"/>
      <c r="I258" s="236"/>
      <c r="J258" s="42"/>
      <c r="K258" s="42"/>
      <c r="L258" s="46"/>
      <c r="M258" s="237"/>
      <c r="N258" s="238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766</v>
      </c>
      <c r="AU258" s="19" t="s">
        <v>87</v>
      </c>
    </row>
    <row r="259" s="14" customFormat="1">
      <c r="A259" s="14"/>
      <c r="B259" s="249"/>
      <c r="C259" s="250"/>
      <c r="D259" s="234" t="s">
        <v>257</v>
      </c>
      <c r="E259" s="251" t="s">
        <v>1</v>
      </c>
      <c r="F259" s="252" t="s">
        <v>3273</v>
      </c>
      <c r="G259" s="250"/>
      <c r="H259" s="253">
        <v>81.120000000000005</v>
      </c>
      <c r="I259" s="254"/>
      <c r="J259" s="250"/>
      <c r="K259" s="250"/>
      <c r="L259" s="255"/>
      <c r="M259" s="256"/>
      <c r="N259" s="257"/>
      <c r="O259" s="257"/>
      <c r="P259" s="257"/>
      <c r="Q259" s="257"/>
      <c r="R259" s="257"/>
      <c r="S259" s="257"/>
      <c r="T259" s="25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9" t="s">
        <v>257</v>
      </c>
      <c r="AU259" s="259" t="s">
        <v>87</v>
      </c>
      <c r="AV259" s="14" t="s">
        <v>87</v>
      </c>
      <c r="AW259" s="14" t="s">
        <v>34</v>
      </c>
      <c r="AX259" s="14" t="s">
        <v>77</v>
      </c>
      <c r="AY259" s="259" t="s">
        <v>245</v>
      </c>
    </row>
    <row r="260" s="15" customFormat="1">
      <c r="A260" s="15"/>
      <c r="B260" s="260"/>
      <c r="C260" s="261"/>
      <c r="D260" s="234" t="s">
        <v>257</v>
      </c>
      <c r="E260" s="262" t="s">
        <v>1</v>
      </c>
      <c r="F260" s="263" t="s">
        <v>266</v>
      </c>
      <c r="G260" s="261"/>
      <c r="H260" s="264">
        <v>81.120000000000005</v>
      </c>
      <c r="I260" s="265"/>
      <c r="J260" s="261"/>
      <c r="K260" s="261"/>
      <c r="L260" s="266"/>
      <c r="M260" s="267"/>
      <c r="N260" s="268"/>
      <c r="O260" s="268"/>
      <c r="P260" s="268"/>
      <c r="Q260" s="268"/>
      <c r="R260" s="268"/>
      <c r="S260" s="268"/>
      <c r="T260" s="269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0" t="s">
        <v>257</v>
      </c>
      <c r="AU260" s="270" t="s">
        <v>87</v>
      </c>
      <c r="AV260" s="15" t="s">
        <v>253</v>
      </c>
      <c r="AW260" s="15" t="s">
        <v>34</v>
      </c>
      <c r="AX260" s="15" t="s">
        <v>85</v>
      </c>
      <c r="AY260" s="270" t="s">
        <v>245</v>
      </c>
    </row>
    <row r="261" s="2" customFormat="1" ht="21.75" customHeight="1">
      <c r="A261" s="40"/>
      <c r="B261" s="41"/>
      <c r="C261" s="221" t="s">
        <v>522</v>
      </c>
      <c r="D261" s="221" t="s">
        <v>248</v>
      </c>
      <c r="E261" s="222" t="s">
        <v>3274</v>
      </c>
      <c r="F261" s="223" t="s">
        <v>3275</v>
      </c>
      <c r="G261" s="224" t="s">
        <v>275</v>
      </c>
      <c r="H261" s="225">
        <v>138.28</v>
      </c>
      <c r="I261" s="226"/>
      <c r="J261" s="227">
        <f>ROUND(I261*H261,2)</f>
        <v>0</v>
      </c>
      <c r="K261" s="223" t="s">
        <v>764</v>
      </c>
      <c r="L261" s="46"/>
      <c r="M261" s="228" t="s">
        <v>1</v>
      </c>
      <c r="N261" s="229" t="s">
        <v>42</v>
      </c>
      <c r="O261" s="93"/>
      <c r="P261" s="230">
        <f>O261*H261</f>
        <v>0</v>
      </c>
      <c r="Q261" s="230">
        <v>0.16192000000000001</v>
      </c>
      <c r="R261" s="230">
        <f>Q261*H261</f>
        <v>22.3902976</v>
      </c>
      <c r="S261" s="230">
        <v>0</v>
      </c>
      <c r="T261" s="231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2" t="s">
        <v>594</v>
      </c>
      <c r="AT261" s="232" t="s">
        <v>248</v>
      </c>
      <c r="AU261" s="232" t="s">
        <v>87</v>
      </c>
      <c r="AY261" s="19" t="s">
        <v>245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9" t="s">
        <v>85</v>
      </c>
      <c r="BK261" s="233">
        <f>ROUND(I261*H261,2)</f>
        <v>0</v>
      </c>
      <c r="BL261" s="19" t="s">
        <v>594</v>
      </c>
      <c r="BM261" s="232" t="s">
        <v>3276</v>
      </c>
    </row>
    <row r="262" s="2" customFormat="1">
      <c r="A262" s="40"/>
      <c r="B262" s="41"/>
      <c r="C262" s="42"/>
      <c r="D262" s="234" t="s">
        <v>255</v>
      </c>
      <c r="E262" s="42"/>
      <c r="F262" s="235" t="s">
        <v>3277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255</v>
      </c>
      <c r="AU262" s="19" t="s">
        <v>87</v>
      </c>
    </row>
    <row r="263" s="2" customFormat="1">
      <c r="A263" s="40"/>
      <c r="B263" s="41"/>
      <c r="C263" s="42"/>
      <c r="D263" s="296" t="s">
        <v>766</v>
      </c>
      <c r="E263" s="42"/>
      <c r="F263" s="297" t="s">
        <v>3278</v>
      </c>
      <c r="G263" s="42"/>
      <c r="H263" s="42"/>
      <c r="I263" s="236"/>
      <c r="J263" s="42"/>
      <c r="K263" s="42"/>
      <c r="L263" s="46"/>
      <c r="M263" s="237"/>
      <c r="N263" s="238"/>
      <c r="O263" s="93"/>
      <c r="P263" s="93"/>
      <c r="Q263" s="93"/>
      <c r="R263" s="93"/>
      <c r="S263" s="93"/>
      <c r="T263" s="94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766</v>
      </c>
      <c r="AU263" s="19" t="s">
        <v>87</v>
      </c>
    </row>
    <row r="264" s="14" customFormat="1">
      <c r="A264" s="14"/>
      <c r="B264" s="249"/>
      <c r="C264" s="250"/>
      <c r="D264" s="234" t="s">
        <v>257</v>
      </c>
      <c r="E264" s="251" t="s">
        <v>1</v>
      </c>
      <c r="F264" s="252" t="s">
        <v>3279</v>
      </c>
      <c r="G264" s="250"/>
      <c r="H264" s="253">
        <v>138.28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9" t="s">
        <v>257</v>
      </c>
      <c r="AU264" s="259" t="s">
        <v>87</v>
      </c>
      <c r="AV264" s="14" t="s">
        <v>87</v>
      </c>
      <c r="AW264" s="14" t="s">
        <v>34</v>
      </c>
      <c r="AX264" s="14" t="s">
        <v>85</v>
      </c>
      <c r="AY264" s="259" t="s">
        <v>245</v>
      </c>
    </row>
    <row r="265" s="2" customFormat="1" ht="16.5" customHeight="1">
      <c r="A265" s="40"/>
      <c r="B265" s="41"/>
      <c r="C265" s="221" t="s">
        <v>528</v>
      </c>
      <c r="D265" s="221" t="s">
        <v>248</v>
      </c>
      <c r="E265" s="222" t="s">
        <v>2838</v>
      </c>
      <c r="F265" s="223" t="s">
        <v>2839</v>
      </c>
      <c r="G265" s="224" t="s">
        <v>275</v>
      </c>
      <c r="H265" s="225">
        <v>1.3520000000000001</v>
      </c>
      <c r="I265" s="226"/>
      <c r="J265" s="227">
        <f>ROUND(I265*H265,2)</f>
        <v>0</v>
      </c>
      <c r="K265" s="223" t="s">
        <v>764</v>
      </c>
      <c r="L265" s="46"/>
      <c r="M265" s="228" t="s">
        <v>1</v>
      </c>
      <c r="N265" s="229" t="s">
        <v>42</v>
      </c>
      <c r="O265" s="93"/>
      <c r="P265" s="230">
        <f>O265*H265</f>
        <v>0</v>
      </c>
      <c r="Q265" s="230">
        <v>0.02266</v>
      </c>
      <c r="R265" s="230">
        <f>Q265*H265</f>
        <v>0.030636320000000002</v>
      </c>
      <c r="S265" s="230">
        <v>0</v>
      </c>
      <c r="T265" s="231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2" t="s">
        <v>253</v>
      </c>
      <c r="AT265" s="232" t="s">
        <v>248</v>
      </c>
      <c r="AU265" s="232" t="s">
        <v>87</v>
      </c>
      <c r="AY265" s="19" t="s">
        <v>245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9" t="s">
        <v>85</v>
      </c>
      <c r="BK265" s="233">
        <f>ROUND(I265*H265,2)</f>
        <v>0</v>
      </c>
      <c r="BL265" s="19" t="s">
        <v>253</v>
      </c>
      <c r="BM265" s="232" t="s">
        <v>3280</v>
      </c>
    </row>
    <row r="266" s="2" customFormat="1">
      <c r="A266" s="40"/>
      <c r="B266" s="41"/>
      <c r="C266" s="42"/>
      <c r="D266" s="234" t="s">
        <v>255</v>
      </c>
      <c r="E266" s="42"/>
      <c r="F266" s="235" t="s">
        <v>2841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255</v>
      </c>
      <c r="AU266" s="19" t="s">
        <v>87</v>
      </c>
    </row>
    <row r="267" s="2" customFormat="1">
      <c r="A267" s="40"/>
      <c r="B267" s="41"/>
      <c r="C267" s="42"/>
      <c r="D267" s="296" t="s">
        <v>766</v>
      </c>
      <c r="E267" s="42"/>
      <c r="F267" s="297" t="s">
        <v>2842</v>
      </c>
      <c r="G267" s="42"/>
      <c r="H267" s="42"/>
      <c r="I267" s="236"/>
      <c r="J267" s="42"/>
      <c r="K267" s="42"/>
      <c r="L267" s="46"/>
      <c r="M267" s="237"/>
      <c r="N267" s="238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766</v>
      </c>
      <c r="AU267" s="19" t="s">
        <v>87</v>
      </c>
    </row>
    <row r="268" s="13" customFormat="1">
      <c r="A268" s="13"/>
      <c r="B268" s="239"/>
      <c r="C268" s="240"/>
      <c r="D268" s="234" t="s">
        <v>257</v>
      </c>
      <c r="E268" s="241" t="s">
        <v>1</v>
      </c>
      <c r="F268" s="242" t="s">
        <v>2843</v>
      </c>
      <c r="G268" s="240"/>
      <c r="H268" s="241" t="s">
        <v>1</v>
      </c>
      <c r="I268" s="243"/>
      <c r="J268" s="240"/>
      <c r="K268" s="240"/>
      <c r="L268" s="244"/>
      <c r="M268" s="245"/>
      <c r="N268" s="246"/>
      <c r="O268" s="246"/>
      <c r="P268" s="246"/>
      <c r="Q268" s="246"/>
      <c r="R268" s="246"/>
      <c r="S268" s="246"/>
      <c r="T268" s="247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8" t="s">
        <v>257</v>
      </c>
      <c r="AU268" s="248" t="s">
        <v>87</v>
      </c>
      <c r="AV268" s="13" t="s">
        <v>85</v>
      </c>
      <c r="AW268" s="13" t="s">
        <v>34</v>
      </c>
      <c r="AX268" s="13" t="s">
        <v>77</v>
      </c>
      <c r="AY268" s="248" t="s">
        <v>245</v>
      </c>
    </row>
    <row r="269" s="14" customFormat="1">
      <c r="A269" s="14"/>
      <c r="B269" s="249"/>
      <c r="C269" s="250"/>
      <c r="D269" s="234" t="s">
        <v>257</v>
      </c>
      <c r="E269" s="251" t="s">
        <v>1</v>
      </c>
      <c r="F269" s="252" t="s">
        <v>3281</v>
      </c>
      <c r="G269" s="250"/>
      <c r="H269" s="253">
        <v>1.3520000000000001</v>
      </c>
      <c r="I269" s="254"/>
      <c r="J269" s="250"/>
      <c r="K269" s="250"/>
      <c r="L269" s="255"/>
      <c r="M269" s="256"/>
      <c r="N269" s="257"/>
      <c r="O269" s="257"/>
      <c r="P269" s="257"/>
      <c r="Q269" s="257"/>
      <c r="R269" s="257"/>
      <c r="S269" s="257"/>
      <c r="T269" s="25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9" t="s">
        <v>257</v>
      </c>
      <c r="AU269" s="259" t="s">
        <v>87</v>
      </c>
      <c r="AV269" s="14" t="s">
        <v>87</v>
      </c>
      <c r="AW269" s="14" t="s">
        <v>34</v>
      </c>
      <c r="AX269" s="14" t="s">
        <v>77</v>
      </c>
      <c r="AY269" s="259" t="s">
        <v>245</v>
      </c>
    </row>
    <row r="270" s="15" customFormat="1">
      <c r="A270" s="15"/>
      <c r="B270" s="260"/>
      <c r="C270" s="261"/>
      <c r="D270" s="234" t="s">
        <v>257</v>
      </c>
      <c r="E270" s="262" t="s">
        <v>1</v>
      </c>
      <c r="F270" s="263" t="s">
        <v>266</v>
      </c>
      <c r="G270" s="261"/>
      <c r="H270" s="264">
        <v>1.3520000000000001</v>
      </c>
      <c r="I270" s="265"/>
      <c r="J270" s="261"/>
      <c r="K270" s="261"/>
      <c r="L270" s="266"/>
      <c r="M270" s="267"/>
      <c r="N270" s="268"/>
      <c r="O270" s="268"/>
      <c r="P270" s="268"/>
      <c r="Q270" s="268"/>
      <c r="R270" s="268"/>
      <c r="S270" s="268"/>
      <c r="T270" s="269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70" t="s">
        <v>257</v>
      </c>
      <c r="AU270" s="270" t="s">
        <v>87</v>
      </c>
      <c r="AV270" s="15" t="s">
        <v>253</v>
      </c>
      <c r="AW270" s="15" t="s">
        <v>34</v>
      </c>
      <c r="AX270" s="15" t="s">
        <v>85</v>
      </c>
      <c r="AY270" s="270" t="s">
        <v>245</v>
      </c>
    </row>
    <row r="271" s="2" customFormat="1" ht="16.5" customHeight="1">
      <c r="A271" s="40"/>
      <c r="B271" s="41"/>
      <c r="C271" s="221" t="s">
        <v>535</v>
      </c>
      <c r="D271" s="221" t="s">
        <v>248</v>
      </c>
      <c r="E271" s="222" t="s">
        <v>2845</v>
      </c>
      <c r="F271" s="223" t="s">
        <v>2846</v>
      </c>
      <c r="G271" s="224" t="s">
        <v>275</v>
      </c>
      <c r="H271" s="225">
        <v>1.3520000000000001</v>
      </c>
      <c r="I271" s="226"/>
      <c r="J271" s="227">
        <f>ROUND(I271*H271,2)</f>
        <v>0</v>
      </c>
      <c r="K271" s="223" t="s">
        <v>764</v>
      </c>
      <c r="L271" s="46"/>
      <c r="M271" s="228" t="s">
        <v>1</v>
      </c>
      <c r="N271" s="229" t="s">
        <v>42</v>
      </c>
      <c r="O271" s="93"/>
      <c r="P271" s="230">
        <f>O271*H271</f>
        <v>0</v>
      </c>
      <c r="Q271" s="230">
        <v>0.02266</v>
      </c>
      <c r="R271" s="230">
        <f>Q271*H271</f>
        <v>0.030636320000000002</v>
      </c>
      <c r="S271" s="230">
        <v>0</v>
      </c>
      <c r="T271" s="231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2" t="s">
        <v>253</v>
      </c>
      <c r="AT271" s="232" t="s">
        <v>248</v>
      </c>
      <c r="AU271" s="232" t="s">
        <v>87</v>
      </c>
      <c r="AY271" s="19" t="s">
        <v>245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9" t="s">
        <v>85</v>
      </c>
      <c r="BK271" s="233">
        <f>ROUND(I271*H271,2)</f>
        <v>0</v>
      </c>
      <c r="BL271" s="19" t="s">
        <v>253</v>
      </c>
      <c r="BM271" s="232" t="s">
        <v>3282</v>
      </c>
    </row>
    <row r="272" s="2" customFormat="1">
      <c r="A272" s="40"/>
      <c r="B272" s="41"/>
      <c r="C272" s="42"/>
      <c r="D272" s="234" t="s">
        <v>255</v>
      </c>
      <c r="E272" s="42"/>
      <c r="F272" s="235" t="s">
        <v>2848</v>
      </c>
      <c r="G272" s="42"/>
      <c r="H272" s="42"/>
      <c r="I272" s="236"/>
      <c r="J272" s="42"/>
      <c r="K272" s="42"/>
      <c r="L272" s="46"/>
      <c r="M272" s="237"/>
      <c r="N272" s="238"/>
      <c r="O272" s="93"/>
      <c r="P272" s="93"/>
      <c r="Q272" s="93"/>
      <c r="R272" s="93"/>
      <c r="S272" s="93"/>
      <c r="T272" s="94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255</v>
      </c>
      <c r="AU272" s="19" t="s">
        <v>87</v>
      </c>
    </row>
    <row r="273" s="2" customFormat="1">
      <c r="A273" s="40"/>
      <c r="B273" s="41"/>
      <c r="C273" s="42"/>
      <c r="D273" s="296" t="s">
        <v>766</v>
      </c>
      <c r="E273" s="42"/>
      <c r="F273" s="297" t="s">
        <v>2849</v>
      </c>
      <c r="G273" s="42"/>
      <c r="H273" s="42"/>
      <c r="I273" s="236"/>
      <c r="J273" s="42"/>
      <c r="K273" s="42"/>
      <c r="L273" s="46"/>
      <c r="M273" s="237"/>
      <c r="N273" s="238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766</v>
      </c>
      <c r="AU273" s="19" t="s">
        <v>87</v>
      </c>
    </row>
    <row r="274" s="13" customFormat="1">
      <c r="A274" s="13"/>
      <c r="B274" s="239"/>
      <c r="C274" s="240"/>
      <c r="D274" s="234" t="s">
        <v>257</v>
      </c>
      <c r="E274" s="241" t="s">
        <v>1</v>
      </c>
      <c r="F274" s="242" t="s">
        <v>2850</v>
      </c>
      <c r="G274" s="240"/>
      <c r="H274" s="241" t="s">
        <v>1</v>
      </c>
      <c r="I274" s="243"/>
      <c r="J274" s="240"/>
      <c r="K274" s="240"/>
      <c r="L274" s="244"/>
      <c r="M274" s="245"/>
      <c r="N274" s="246"/>
      <c r="O274" s="246"/>
      <c r="P274" s="246"/>
      <c r="Q274" s="246"/>
      <c r="R274" s="246"/>
      <c r="S274" s="246"/>
      <c r="T274" s="24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8" t="s">
        <v>257</v>
      </c>
      <c r="AU274" s="248" t="s">
        <v>87</v>
      </c>
      <c r="AV274" s="13" t="s">
        <v>85</v>
      </c>
      <c r="AW274" s="13" t="s">
        <v>34</v>
      </c>
      <c r="AX274" s="13" t="s">
        <v>77</v>
      </c>
      <c r="AY274" s="248" t="s">
        <v>245</v>
      </c>
    </row>
    <row r="275" s="14" customFormat="1">
      <c r="A275" s="14"/>
      <c r="B275" s="249"/>
      <c r="C275" s="250"/>
      <c r="D275" s="234" t="s">
        <v>257</v>
      </c>
      <c r="E275" s="251" t="s">
        <v>1</v>
      </c>
      <c r="F275" s="252" t="s">
        <v>3283</v>
      </c>
      <c r="G275" s="250"/>
      <c r="H275" s="253">
        <v>1.3520000000000001</v>
      </c>
      <c r="I275" s="254"/>
      <c r="J275" s="250"/>
      <c r="K275" s="250"/>
      <c r="L275" s="255"/>
      <c r="M275" s="256"/>
      <c r="N275" s="257"/>
      <c r="O275" s="257"/>
      <c r="P275" s="257"/>
      <c r="Q275" s="257"/>
      <c r="R275" s="257"/>
      <c r="S275" s="257"/>
      <c r="T275" s="25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9" t="s">
        <v>257</v>
      </c>
      <c r="AU275" s="259" t="s">
        <v>87</v>
      </c>
      <c r="AV275" s="14" t="s">
        <v>87</v>
      </c>
      <c r="AW275" s="14" t="s">
        <v>34</v>
      </c>
      <c r="AX275" s="14" t="s">
        <v>77</v>
      </c>
      <c r="AY275" s="259" t="s">
        <v>245</v>
      </c>
    </row>
    <row r="276" s="15" customFormat="1">
      <c r="A276" s="15"/>
      <c r="B276" s="260"/>
      <c r="C276" s="261"/>
      <c r="D276" s="234" t="s">
        <v>257</v>
      </c>
      <c r="E276" s="262" t="s">
        <v>1</v>
      </c>
      <c r="F276" s="263" t="s">
        <v>266</v>
      </c>
      <c r="G276" s="261"/>
      <c r="H276" s="264">
        <v>1.3520000000000001</v>
      </c>
      <c r="I276" s="265"/>
      <c r="J276" s="261"/>
      <c r="K276" s="261"/>
      <c r="L276" s="266"/>
      <c r="M276" s="267"/>
      <c r="N276" s="268"/>
      <c r="O276" s="268"/>
      <c r="P276" s="268"/>
      <c r="Q276" s="268"/>
      <c r="R276" s="268"/>
      <c r="S276" s="268"/>
      <c r="T276" s="269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70" t="s">
        <v>257</v>
      </c>
      <c r="AU276" s="270" t="s">
        <v>87</v>
      </c>
      <c r="AV276" s="15" t="s">
        <v>253</v>
      </c>
      <c r="AW276" s="15" t="s">
        <v>34</v>
      </c>
      <c r="AX276" s="15" t="s">
        <v>85</v>
      </c>
      <c r="AY276" s="270" t="s">
        <v>245</v>
      </c>
    </row>
    <row r="277" s="2" customFormat="1" ht="21.75" customHeight="1">
      <c r="A277" s="40"/>
      <c r="B277" s="41"/>
      <c r="C277" s="221" t="s">
        <v>542</v>
      </c>
      <c r="D277" s="221" t="s">
        <v>248</v>
      </c>
      <c r="E277" s="222" t="s">
        <v>2852</v>
      </c>
      <c r="F277" s="223" t="s">
        <v>2853</v>
      </c>
      <c r="G277" s="224" t="s">
        <v>2717</v>
      </c>
      <c r="H277" s="225">
        <v>81.120000000000005</v>
      </c>
      <c r="I277" s="226"/>
      <c r="J277" s="227">
        <f>ROUND(I277*H277,2)</f>
        <v>0</v>
      </c>
      <c r="K277" s="223" t="s">
        <v>764</v>
      </c>
      <c r="L277" s="46"/>
      <c r="M277" s="228" t="s">
        <v>1</v>
      </c>
      <c r="N277" s="229" t="s">
        <v>42</v>
      </c>
      <c r="O277" s="93"/>
      <c r="P277" s="230">
        <f>O277*H277</f>
        <v>0</v>
      </c>
      <c r="Q277" s="230">
        <v>1.0311999999999999</v>
      </c>
      <c r="R277" s="230">
        <f>Q277*H277</f>
        <v>83.650943999999996</v>
      </c>
      <c r="S277" s="230">
        <v>0</v>
      </c>
      <c r="T277" s="231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32" t="s">
        <v>253</v>
      </c>
      <c r="AT277" s="232" t="s">
        <v>248</v>
      </c>
      <c r="AU277" s="232" t="s">
        <v>87</v>
      </c>
      <c r="AY277" s="19" t="s">
        <v>245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9" t="s">
        <v>85</v>
      </c>
      <c r="BK277" s="233">
        <f>ROUND(I277*H277,2)</f>
        <v>0</v>
      </c>
      <c r="BL277" s="19" t="s">
        <v>253</v>
      </c>
      <c r="BM277" s="232" t="s">
        <v>3284</v>
      </c>
    </row>
    <row r="278" s="2" customFormat="1">
      <c r="A278" s="40"/>
      <c r="B278" s="41"/>
      <c r="C278" s="42"/>
      <c r="D278" s="234" t="s">
        <v>255</v>
      </c>
      <c r="E278" s="42"/>
      <c r="F278" s="235" t="s">
        <v>2855</v>
      </c>
      <c r="G278" s="42"/>
      <c r="H278" s="42"/>
      <c r="I278" s="236"/>
      <c r="J278" s="42"/>
      <c r="K278" s="42"/>
      <c r="L278" s="46"/>
      <c r="M278" s="237"/>
      <c r="N278" s="238"/>
      <c r="O278" s="93"/>
      <c r="P278" s="93"/>
      <c r="Q278" s="93"/>
      <c r="R278" s="93"/>
      <c r="S278" s="93"/>
      <c r="T278" s="94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255</v>
      </c>
      <c r="AU278" s="19" t="s">
        <v>87</v>
      </c>
    </row>
    <row r="279" s="2" customFormat="1">
      <c r="A279" s="40"/>
      <c r="B279" s="41"/>
      <c r="C279" s="42"/>
      <c r="D279" s="296" t="s">
        <v>766</v>
      </c>
      <c r="E279" s="42"/>
      <c r="F279" s="297" t="s">
        <v>2856</v>
      </c>
      <c r="G279" s="42"/>
      <c r="H279" s="42"/>
      <c r="I279" s="236"/>
      <c r="J279" s="42"/>
      <c r="K279" s="42"/>
      <c r="L279" s="46"/>
      <c r="M279" s="237"/>
      <c r="N279" s="238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766</v>
      </c>
      <c r="AU279" s="19" t="s">
        <v>87</v>
      </c>
    </row>
    <row r="280" s="14" customFormat="1">
      <c r="A280" s="14"/>
      <c r="B280" s="249"/>
      <c r="C280" s="250"/>
      <c r="D280" s="234" t="s">
        <v>257</v>
      </c>
      <c r="E280" s="251" t="s">
        <v>1</v>
      </c>
      <c r="F280" s="252" t="s">
        <v>3285</v>
      </c>
      <c r="G280" s="250"/>
      <c r="H280" s="253">
        <v>23.135999999999999</v>
      </c>
      <c r="I280" s="254"/>
      <c r="J280" s="250"/>
      <c r="K280" s="250"/>
      <c r="L280" s="255"/>
      <c r="M280" s="256"/>
      <c r="N280" s="257"/>
      <c r="O280" s="257"/>
      <c r="P280" s="257"/>
      <c r="Q280" s="257"/>
      <c r="R280" s="257"/>
      <c r="S280" s="257"/>
      <c r="T280" s="25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9" t="s">
        <v>257</v>
      </c>
      <c r="AU280" s="259" t="s">
        <v>87</v>
      </c>
      <c r="AV280" s="14" t="s">
        <v>87</v>
      </c>
      <c r="AW280" s="14" t="s">
        <v>34</v>
      </c>
      <c r="AX280" s="14" t="s">
        <v>77</v>
      </c>
      <c r="AY280" s="259" t="s">
        <v>245</v>
      </c>
    </row>
    <row r="281" s="14" customFormat="1">
      <c r="A281" s="14"/>
      <c r="B281" s="249"/>
      <c r="C281" s="250"/>
      <c r="D281" s="234" t="s">
        <v>257</v>
      </c>
      <c r="E281" s="251" t="s">
        <v>1</v>
      </c>
      <c r="F281" s="252" t="s">
        <v>3286</v>
      </c>
      <c r="G281" s="250"/>
      <c r="H281" s="253">
        <v>34.776000000000003</v>
      </c>
      <c r="I281" s="254"/>
      <c r="J281" s="250"/>
      <c r="K281" s="250"/>
      <c r="L281" s="255"/>
      <c r="M281" s="256"/>
      <c r="N281" s="257"/>
      <c r="O281" s="257"/>
      <c r="P281" s="257"/>
      <c r="Q281" s="257"/>
      <c r="R281" s="257"/>
      <c r="S281" s="257"/>
      <c r="T281" s="25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9" t="s">
        <v>257</v>
      </c>
      <c r="AU281" s="259" t="s">
        <v>87</v>
      </c>
      <c r="AV281" s="14" t="s">
        <v>87</v>
      </c>
      <c r="AW281" s="14" t="s">
        <v>34</v>
      </c>
      <c r="AX281" s="14" t="s">
        <v>77</v>
      </c>
      <c r="AY281" s="259" t="s">
        <v>245</v>
      </c>
    </row>
    <row r="282" s="14" customFormat="1">
      <c r="A282" s="14"/>
      <c r="B282" s="249"/>
      <c r="C282" s="250"/>
      <c r="D282" s="234" t="s">
        <v>257</v>
      </c>
      <c r="E282" s="251" t="s">
        <v>1</v>
      </c>
      <c r="F282" s="252" t="s">
        <v>3287</v>
      </c>
      <c r="G282" s="250"/>
      <c r="H282" s="253">
        <v>23.207999999999998</v>
      </c>
      <c r="I282" s="254"/>
      <c r="J282" s="250"/>
      <c r="K282" s="250"/>
      <c r="L282" s="255"/>
      <c r="M282" s="256"/>
      <c r="N282" s="257"/>
      <c r="O282" s="257"/>
      <c r="P282" s="257"/>
      <c r="Q282" s="257"/>
      <c r="R282" s="257"/>
      <c r="S282" s="257"/>
      <c r="T282" s="25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9" t="s">
        <v>257</v>
      </c>
      <c r="AU282" s="259" t="s">
        <v>87</v>
      </c>
      <c r="AV282" s="14" t="s">
        <v>87</v>
      </c>
      <c r="AW282" s="14" t="s">
        <v>34</v>
      </c>
      <c r="AX282" s="14" t="s">
        <v>77</v>
      </c>
      <c r="AY282" s="259" t="s">
        <v>245</v>
      </c>
    </row>
    <row r="283" s="15" customFormat="1">
      <c r="A283" s="15"/>
      <c r="B283" s="260"/>
      <c r="C283" s="261"/>
      <c r="D283" s="234" t="s">
        <v>257</v>
      </c>
      <c r="E283" s="262" t="s">
        <v>1</v>
      </c>
      <c r="F283" s="263" t="s">
        <v>266</v>
      </c>
      <c r="G283" s="261"/>
      <c r="H283" s="264">
        <v>81.120000000000005</v>
      </c>
      <c r="I283" s="265"/>
      <c r="J283" s="261"/>
      <c r="K283" s="261"/>
      <c r="L283" s="266"/>
      <c r="M283" s="267"/>
      <c r="N283" s="268"/>
      <c r="O283" s="268"/>
      <c r="P283" s="268"/>
      <c r="Q283" s="268"/>
      <c r="R283" s="268"/>
      <c r="S283" s="268"/>
      <c r="T283" s="269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70" t="s">
        <v>257</v>
      </c>
      <c r="AU283" s="270" t="s">
        <v>87</v>
      </c>
      <c r="AV283" s="15" t="s">
        <v>253</v>
      </c>
      <c r="AW283" s="15" t="s">
        <v>34</v>
      </c>
      <c r="AX283" s="15" t="s">
        <v>85</v>
      </c>
      <c r="AY283" s="270" t="s">
        <v>245</v>
      </c>
    </row>
    <row r="284" s="2" customFormat="1" ht="16.5" customHeight="1">
      <c r="A284" s="40"/>
      <c r="B284" s="41"/>
      <c r="C284" s="221" t="s">
        <v>553</v>
      </c>
      <c r="D284" s="221" t="s">
        <v>248</v>
      </c>
      <c r="E284" s="222" t="s">
        <v>3288</v>
      </c>
      <c r="F284" s="223" t="s">
        <v>3289</v>
      </c>
      <c r="G284" s="224" t="s">
        <v>275</v>
      </c>
      <c r="H284" s="225">
        <v>138.28</v>
      </c>
      <c r="I284" s="226"/>
      <c r="J284" s="227">
        <f>ROUND(I284*H284,2)</f>
        <v>0</v>
      </c>
      <c r="K284" s="223" t="s">
        <v>764</v>
      </c>
      <c r="L284" s="46"/>
      <c r="M284" s="228" t="s">
        <v>1</v>
      </c>
      <c r="N284" s="229" t="s">
        <v>42</v>
      </c>
      <c r="O284" s="93"/>
      <c r="P284" s="230">
        <f>O284*H284</f>
        <v>0</v>
      </c>
      <c r="Q284" s="230">
        <v>0.14652000000000001</v>
      </c>
      <c r="R284" s="230">
        <f>Q284*H284</f>
        <v>20.260785600000002</v>
      </c>
      <c r="S284" s="230">
        <v>0</v>
      </c>
      <c r="T284" s="231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2" t="s">
        <v>253</v>
      </c>
      <c r="AT284" s="232" t="s">
        <v>248</v>
      </c>
      <c r="AU284" s="232" t="s">
        <v>87</v>
      </c>
      <c r="AY284" s="19" t="s">
        <v>245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9" t="s">
        <v>85</v>
      </c>
      <c r="BK284" s="233">
        <f>ROUND(I284*H284,2)</f>
        <v>0</v>
      </c>
      <c r="BL284" s="19" t="s">
        <v>253</v>
      </c>
      <c r="BM284" s="232" t="s">
        <v>3290</v>
      </c>
    </row>
    <row r="285" s="2" customFormat="1">
      <c r="A285" s="40"/>
      <c r="B285" s="41"/>
      <c r="C285" s="42"/>
      <c r="D285" s="234" t="s">
        <v>255</v>
      </c>
      <c r="E285" s="42"/>
      <c r="F285" s="235" t="s">
        <v>3291</v>
      </c>
      <c r="G285" s="42"/>
      <c r="H285" s="42"/>
      <c r="I285" s="236"/>
      <c r="J285" s="42"/>
      <c r="K285" s="42"/>
      <c r="L285" s="46"/>
      <c r="M285" s="237"/>
      <c r="N285" s="238"/>
      <c r="O285" s="93"/>
      <c r="P285" s="93"/>
      <c r="Q285" s="93"/>
      <c r="R285" s="93"/>
      <c r="S285" s="93"/>
      <c r="T285" s="94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255</v>
      </c>
      <c r="AU285" s="19" t="s">
        <v>87</v>
      </c>
    </row>
    <row r="286" s="2" customFormat="1">
      <c r="A286" s="40"/>
      <c r="B286" s="41"/>
      <c r="C286" s="42"/>
      <c r="D286" s="296" t="s">
        <v>766</v>
      </c>
      <c r="E286" s="42"/>
      <c r="F286" s="297" t="s">
        <v>3292</v>
      </c>
      <c r="G286" s="42"/>
      <c r="H286" s="42"/>
      <c r="I286" s="236"/>
      <c r="J286" s="42"/>
      <c r="K286" s="42"/>
      <c r="L286" s="46"/>
      <c r="M286" s="237"/>
      <c r="N286" s="238"/>
      <c r="O286" s="93"/>
      <c r="P286" s="93"/>
      <c r="Q286" s="93"/>
      <c r="R286" s="93"/>
      <c r="S286" s="93"/>
      <c r="T286" s="94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766</v>
      </c>
      <c r="AU286" s="19" t="s">
        <v>87</v>
      </c>
    </row>
    <row r="287" s="14" customFormat="1">
      <c r="A287" s="14"/>
      <c r="B287" s="249"/>
      <c r="C287" s="250"/>
      <c r="D287" s="234" t="s">
        <v>257</v>
      </c>
      <c r="E287" s="251" t="s">
        <v>1</v>
      </c>
      <c r="F287" s="252" t="s">
        <v>3293</v>
      </c>
      <c r="G287" s="250"/>
      <c r="H287" s="253">
        <v>138.28</v>
      </c>
      <c r="I287" s="254"/>
      <c r="J287" s="250"/>
      <c r="K287" s="250"/>
      <c r="L287" s="255"/>
      <c r="M287" s="256"/>
      <c r="N287" s="257"/>
      <c r="O287" s="257"/>
      <c r="P287" s="257"/>
      <c r="Q287" s="257"/>
      <c r="R287" s="257"/>
      <c r="S287" s="257"/>
      <c r="T287" s="25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9" t="s">
        <v>257</v>
      </c>
      <c r="AU287" s="259" t="s">
        <v>87</v>
      </c>
      <c r="AV287" s="14" t="s">
        <v>87</v>
      </c>
      <c r="AW287" s="14" t="s">
        <v>34</v>
      </c>
      <c r="AX287" s="14" t="s">
        <v>85</v>
      </c>
      <c r="AY287" s="259" t="s">
        <v>245</v>
      </c>
    </row>
    <row r="288" s="2" customFormat="1" ht="16.5" customHeight="1">
      <c r="A288" s="40"/>
      <c r="B288" s="41"/>
      <c r="C288" s="283" t="s">
        <v>561</v>
      </c>
      <c r="D288" s="283" t="s">
        <v>551</v>
      </c>
      <c r="E288" s="284" t="s">
        <v>3294</v>
      </c>
      <c r="F288" s="285" t="s">
        <v>3295</v>
      </c>
      <c r="G288" s="286" t="s">
        <v>545</v>
      </c>
      <c r="H288" s="287">
        <v>34.57</v>
      </c>
      <c r="I288" s="288"/>
      <c r="J288" s="289">
        <f>ROUND(I288*H288,2)</f>
        <v>0</v>
      </c>
      <c r="K288" s="285" t="s">
        <v>764</v>
      </c>
      <c r="L288" s="290"/>
      <c r="M288" s="291" t="s">
        <v>1</v>
      </c>
      <c r="N288" s="292" t="s">
        <v>42</v>
      </c>
      <c r="O288" s="93"/>
      <c r="P288" s="230">
        <f>O288*H288</f>
        <v>0</v>
      </c>
      <c r="Q288" s="230">
        <v>1</v>
      </c>
      <c r="R288" s="230">
        <f>Q288*H288</f>
        <v>34.57</v>
      </c>
      <c r="S288" s="230">
        <v>0</v>
      </c>
      <c r="T288" s="231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2" t="s">
        <v>326</v>
      </c>
      <c r="AT288" s="232" t="s">
        <v>551</v>
      </c>
      <c r="AU288" s="232" t="s">
        <v>87</v>
      </c>
      <c r="AY288" s="19" t="s">
        <v>245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9" t="s">
        <v>85</v>
      </c>
      <c r="BK288" s="233">
        <f>ROUND(I288*H288,2)</f>
        <v>0</v>
      </c>
      <c r="BL288" s="19" t="s">
        <v>253</v>
      </c>
      <c r="BM288" s="232" t="s">
        <v>3296</v>
      </c>
    </row>
    <row r="289" s="2" customFormat="1">
      <c r="A289" s="40"/>
      <c r="B289" s="41"/>
      <c r="C289" s="42"/>
      <c r="D289" s="234" t="s">
        <v>255</v>
      </c>
      <c r="E289" s="42"/>
      <c r="F289" s="235" t="s">
        <v>3295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255</v>
      </c>
      <c r="AU289" s="19" t="s">
        <v>87</v>
      </c>
    </row>
    <row r="290" s="14" customFormat="1">
      <c r="A290" s="14"/>
      <c r="B290" s="249"/>
      <c r="C290" s="250"/>
      <c r="D290" s="234" t="s">
        <v>257</v>
      </c>
      <c r="E290" s="251" t="s">
        <v>1</v>
      </c>
      <c r="F290" s="252" t="s">
        <v>3297</v>
      </c>
      <c r="G290" s="250"/>
      <c r="H290" s="253">
        <v>34.57</v>
      </c>
      <c r="I290" s="254"/>
      <c r="J290" s="250"/>
      <c r="K290" s="250"/>
      <c r="L290" s="255"/>
      <c r="M290" s="256"/>
      <c r="N290" s="257"/>
      <c r="O290" s="257"/>
      <c r="P290" s="257"/>
      <c r="Q290" s="257"/>
      <c r="R290" s="257"/>
      <c r="S290" s="257"/>
      <c r="T290" s="25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9" t="s">
        <v>257</v>
      </c>
      <c r="AU290" s="259" t="s">
        <v>87</v>
      </c>
      <c r="AV290" s="14" t="s">
        <v>87</v>
      </c>
      <c r="AW290" s="14" t="s">
        <v>34</v>
      </c>
      <c r="AX290" s="14" t="s">
        <v>85</v>
      </c>
      <c r="AY290" s="259" t="s">
        <v>245</v>
      </c>
    </row>
    <row r="291" s="12" customFormat="1" ht="22.8" customHeight="1">
      <c r="A291" s="12"/>
      <c r="B291" s="205"/>
      <c r="C291" s="206"/>
      <c r="D291" s="207" t="s">
        <v>76</v>
      </c>
      <c r="E291" s="219" t="s">
        <v>305</v>
      </c>
      <c r="F291" s="219" t="s">
        <v>2858</v>
      </c>
      <c r="G291" s="206"/>
      <c r="H291" s="206"/>
      <c r="I291" s="209"/>
      <c r="J291" s="220">
        <f>BK291</f>
        <v>0</v>
      </c>
      <c r="K291" s="206"/>
      <c r="L291" s="211"/>
      <c r="M291" s="212"/>
      <c r="N291" s="213"/>
      <c r="O291" s="213"/>
      <c r="P291" s="214">
        <f>SUM(P292:P301)</f>
        <v>0</v>
      </c>
      <c r="Q291" s="213"/>
      <c r="R291" s="214">
        <f>SUM(R292:R301)</f>
        <v>0.17896126000000001</v>
      </c>
      <c r="S291" s="213"/>
      <c r="T291" s="215">
        <f>SUM(T292:T301)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16" t="s">
        <v>85</v>
      </c>
      <c r="AT291" s="217" t="s">
        <v>76</v>
      </c>
      <c r="AU291" s="217" t="s">
        <v>85</v>
      </c>
      <c r="AY291" s="216" t="s">
        <v>245</v>
      </c>
      <c r="BK291" s="218">
        <f>SUM(BK292:BK301)</f>
        <v>0</v>
      </c>
    </row>
    <row r="292" s="2" customFormat="1" ht="16.5" customHeight="1">
      <c r="A292" s="40"/>
      <c r="B292" s="41"/>
      <c r="C292" s="221" t="s">
        <v>566</v>
      </c>
      <c r="D292" s="221" t="s">
        <v>248</v>
      </c>
      <c r="E292" s="222" t="s">
        <v>2859</v>
      </c>
      <c r="F292" s="223" t="s">
        <v>2860</v>
      </c>
      <c r="G292" s="224" t="s">
        <v>275</v>
      </c>
      <c r="H292" s="225">
        <v>88.643000000000001</v>
      </c>
      <c r="I292" s="226"/>
      <c r="J292" s="227">
        <f>ROUND(I292*H292,2)</f>
        <v>0</v>
      </c>
      <c r="K292" s="223" t="s">
        <v>764</v>
      </c>
      <c r="L292" s="46"/>
      <c r="M292" s="228" t="s">
        <v>1</v>
      </c>
      <c r="N292" s="229" t="s">
        <v>42</v>
      </c>
      <c r="O292" s="93"/>
      <c r="P292" s="230">
        <f>O292*H292</f>
        <v>0</v>
      </c>
      <c r="Q292" s="230">
        <v>0.00081999999999999998</v>
      </c>
      <c r="R292" s="230">
        <f>Q292*H292</f>
        <v>0.072687260000000004</v>
      </c>
      <c r="S292" s="230">
        <v>0</v>
      </c>
      <c r="T292" s="231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32" t="s">
        <v>253</v>
      </c>
      <c r="AT292" s="232" t="s">
        <v>248</v>
      </c>
      <c r="AU292" s="232" t="s">
        <v>87</v>
      </c>
      <c r="AY292" s="19" t="s">
        <v>245</v>
      </c>
      <c r="BE292" s="233">
        <f>IF(N292="základní",J292,0)</f>
        <v>0</v>
      </c>
      <c r="BF292" s="233">
        <f>IF(N292="snížená",J292,0)</f>
        <v>0</v>
      </c>
      <c r="BG292" s="233">
        <f>IF(N292="zákl. přenesená",J292,0)</f>
        <v>0</v>
      </c>
      <c r="BH292" s="233">
        <f>IF(N292="sníž. přenesená",J292,0)</f>
        <v>0</v>
      </c>
      <c r="BI292" s="233">
        <f>IF(N292="nulová",J292,0)</f>
        <v>0</v>
      </c>
      <c r="BJ292" s="19" t="s">
        <v>85</v>
      </c>
      <c r="BK292" s="233">
        <f>ROUND(I292*H292,2)</f>
        <v>0</v>
      </c>
      <c r="BL292" s="19" t="s">
        <v>253</v>
      </c>
      <c r="BM292" s="232" t="s">
        <v>3298</v>
      </c>
    </row>
    <row r="293" s="2" customFormat="1">
      <c r="A293" s="40"/>
      <c r="B293" s="41"/>
      <c r="C293" s="42"/>
      <c r="D293" s="234" t="s">
        <v>255</v>
      </c>
      <c r="E293" s="42"/>
      <c r="F293" s="235" t="s">
        <v>2862</v>
      </c>
      <c r="G293" s="42"/>
      <c r="H293" s="42"/>
      <c r="I293" s="236"/>
      <c r="J293" s="42"/>
      <c r="K293" s="42"/>
      <c r="L293" s="46"/>
      <c r="M293" s="237"/>
      <c r="N293" s="238"/>
      <c r="O293" s="93"/>
      <c r="P293" s="93"/>
      <c r="Q293" s="93"/>
      <c r="R293" s="93"/>
      <c r="S293" s="93"/>
      <c r="T293" s="94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255</v>
      </c>
      <c r="AU293" s="19" t="s">
        <v>87</v>
      </c>
    </row>
    <row r="294" s="2" customFormat="1">
      <c r="A294" s="40"/>
      <c r="B294" s="41"/>
      <c r="C294" s="42"/>
      <c r="D294" s="296" t="s">
        <v>766</v>
      </c>
      <c r="E294" s="42"/>
      <c r="F294" s="297" t="s">
        <v>2863</v>
      </c>
      <c r="G294" s="42"/>
      <c r="H294" s="42"/>
      <c r="I294" s="236"/>
      <c r="J294" s="42"/>
      <c r="K294" s="42"/>
      <c r="L294" s="46"/>
      <c r="M294" s="237"/>
      <c r="N294" s="238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766</v>
      </c>
      <c r="AU294" s="19" t="s">
        <v>87</v>
      </c>
    </row>
    <row r="295" s="14" customFormat="1">
      <c r="A295" s="14"/>
      <c r="B295" s="249"/>
      <c r="C295" s="250"/>
      <c r="D295" s="234" t="s">
        <v>257</v>
      </c>
      <c r="E295" s="251" t="s">
        <v>1</v>
      </c>
      <c r="F295" s="252" t="s">
        <v>3299</v>
      </c>
      <c r="G295" s="250"/>
      <c r="H295" s="253">
        <v>85.75</v>
      </c>
      <c r="I295" s="254"/>
      <c r="J295" s="250"/>
      <c r="K295" s="250"/>
      <c r="L295" s="255"/>
      <c r="M295" s="256"/>
      <c r="N295" s="257"/>
      <c r="O295" s="257"/>
      <c r="P295" s="257"/>
      <c r="Q295" s="257"/>
      <c r="R295" s="257"/>
      <c r="S295" s="257"/>
      <c r="T295" s="25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9" t="s">
        <v>257</v>
      </c>
      <c r="AU295" s="259" t="s">
        <v>87</v>
      </c>
      <c r="AV295" s="14" t="s">
        <v>87</v>
      </c>
      <c r="AW295" s="14" t="s">
        <v>34</v>
      </c>
      <c r="AX295" s="14" t="s">
        <v>77</v>
      </c>
      <c r="AY295" s="259" t="s">
        <v>245</v>
      </c>
    </row>
    <row r="296" s="14" customFormat="1">
      <c r="A296" s="14"/>
      <c r="B296" s="249"/>
      <c r="C296" s="250"/>
      <c r="D296" s="234" t="s">
        <v>257</v>
      </c>
      <c r="E296" s="251" t="s">
        <v>1</v>
      </c>
      <c r="F296" s="252" t="s">
        <v>3300</v>
      </c>
      <c r="G296" s="250"/>
      <c r="H296" s="253">
        <v>2.8929999999999998</v>
      </c>
      <c r="I296" s="254"/>
      <c r="J296" s="250"/>
      <c r="K296" s="250"/>
      <c r="L296" s="255"/>
      <c r="M296" s="256"/>
      <c r="N296" s="257"/>
      <c r="O296" s="257"/>
      <c r="P296" s="257"/>
      <c r="Q296" s="257"/>
      <c r="R296" s="257"/>
      <c r="S296" s="257"/>
      <c r="T296" s="258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9" t="s">
        <v>257</v>
      </c>
      <c r="AU296" s="259" t="s">
        <v>87</v>
      </c>
      <c r="AV296" s="14" t="s">
        <v>87</v>
      </c>
      <c r="AW296" s="14" t="s">
        <v>34</v>
      </c>
      <c r="AX296" s="14" t="s">
        <v>77</v>
      </c>
      <c r="AY296" s="259" t="s">
        <v>245</v>
      </c>
    </row>
    <row r="297" s="15" customFormat="1">
      <c r="A297" s="15"/>
      <c r="B297" s="260"/>
      <c r="C297" s="261"/>
      <c r="D297" s="234" t="s">
        <v>257</v>
      </c>
      <c r="E297" s="262" t="s">
        <v>1</v>
      </c>
      <c r="F297" s="263" t="s">
        <v>266</v>
      </c>
      <c r="G297" s="261"/>
      <c r="H297" s="264">
        <v>88.643000000000001</v>
      </c>
      <c r="I297" s="265"/>
      <c r="J297" s="261"/>
      <c r="K297" s="261"/>
      <c r="L297" s="266"/>
      <c r="M297" s="267"/>
      <c r="N297" s="268"/>
      <c r="O297" s="268"/>
      <c r="P297" s="268"/>
      <c r="Q297" s="268"/>
      <c r="R297" s="268"/>
      <c r="S297" s="268"/>
      <c r="T297" s="269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70" t="s">
        <v>257</v>
      </c>
      <c r="AU297" s="270" t="s">
        <v>87</v>
      </c>
      <c r="AV297" s="15" t="s">
        <v>253</v>
      </c>
      <c r="AW297" s="15" t="s">
        <v>34</v>
      </c>
      <c r="AX297" s="15" t="s">
        <v>85</v>
      </c>
      <c r="AY297" s="270" t="s">
        <v>245</v>
      </c>
    </row>
    <row r="298" s="2" customFormat="1" ht="16.5" customHeight="1">
      <c r="A298" s="40"/>
      <c r="B298" s="41"/>
      <c r="C298" s="221" t="s">
        <v>570</v>
      </c>
      <c r="D298" s="221" t="s">
        <v>248</v>
      </c>
      <c r="E298" s="222" t="s">
        <v>2866</v>
      </c>
      <c r="F298" s="223" t="s">
        <v>2867</v>
      </c>
      <c r="G298" s="224" t="s">
        <v>793</v>
      </c>
      <c r="H298" s="225">
        <v>759.10000000000002</v>
      </c>
      <c r="I298" s="226"/>
      <c r="J298" s="227">
        <f>ROUND(I298*H298,2)</f>
        <v>0</v>
      </c>
      <c r="K298" s="223" t="s">
        <v>764</v>
      </c>
      <c r="L298" s="46"/>
      <c r="M298" s="228" t="s">
        <v>1</v>
      </c>
      <c r="N298" s="229" t="s">
        <v>42</v>
      </c>
      <c r="O298" s="93"/>
      <c r="P298" s="230">
        <f>O298*H298</f>
        <v>0</v>
      </c>
      <c r="Q298" s="230">
        <v>0.00013999999999999999</v>
      </c>
      <c r="R298" s="230">
        <f>Q298*H298</f>
        <v>0.10627399999999999</v>
      </c>
      <c r="S298" s="230">
        <v>0</v>
      </c>
      <c r="T298" s="231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32" t="s">
        <v>594</v>
      </c>
      <c r="AT298" s="232" t="s">
        <v>248</v>
      </c>
      <c r="AU298" s="232" t="s">
        <v>87</v>
      </c>
      <c r="AY298" s="19" t="s">
        <v>245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9" t="s">
        <v>85</v>
      </c>
      <c r="BK298" s="233">
        <f>ROUND(I298*H298,2)</f>
        <v>0</v>
      </c>
      <c r="BL298" s="19" t="s">
        <v>594</v>
      </c>
      <c r="BM298" s="232" t="s">
        <v>3301</v>
      </c>
    </row>
    <row r="299" s="2" customFormat="1">
      <c r="A299" s="40"/>
      <c r="B299" s="41"/>
      <c r="C299" s="42"/>
      <c r="D299" s="234" t="s">
        <v>255</v>
      </c>
      <c r="E299" s="42"/>
      <c r="F299" s="235" t="s">
        <v>2869</v>
      </c>
      <c r="G299" s="42"/>
      <c r="H299" s="42"/>
      <c r="I299" s="236"/>
      <c r="J299" s="42"/>
      <c r="K299" s="42"/>
      <c r="L299" s="46"/>
      <c r="M299" s="237"/>
      <c r="N299" s="238"/>
      <c r="O299" s="93"/>
      <c r="P299" s="93"/>
      <c r="Q299" s="93"/>
      <c r="R299" s="93"/>
      <c r="S299" s="93"/>
      <c r="T299" s="94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255</v>
      </c>
      <c r="AU299" s="19" t="s">
        <v>87</v>
      </c>
    </row>
    <row r="300" s="2" customFormat="1">
      <c r="A300" s="40"/>
      <c r="B300" s="41"/>
      <c r="C300" s="42"/>
      <c r="D300" s="296" t="s">
        <v>766</v>
      </c>
      <c r="E300" s="42"/>
      <c r="F300" s="297" t="s">
        <v>2870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766</v>
      </c>
      <c r="AU300" s="19" t="s">
        <v>87</v>
      </c>
    </row>
    <row r="301" s="14" customFormat="1">
      <c r="A301" s="14"/>
      <c r="B301" s="249"/>
      <c r="C301" s="250"/>
      <c r="D301" s="234" t="s">
        <v>257</v>
      </c>
      <c r="E301" s="251" t="s">
        <v>1</v>
      </c>
      <c r="F301" s="252" t="s">
        <v>3302</v>
      </c>
      <c r="G301" s="250"/>
      <c r="H301" s="253">
        <v>759.10000000000002</v>
      </c>
      <c r="I301" s="254"/>
      <c r="J301" s="250"/>
      <c r="K301" s="250"/>
      <c r="L301" s="255"/>
      <c r="M301" s="256"/>
      <c r="N301" s="257"/>
      <c r="O301" s="257"/>
      <c r="P301" s="257"/>
      <c r="Q301" s="257"/>
      <c r="R301" s="257"/>
      <c r="S301" s="257"/>
      <c r="T301" s="25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9" t="s">
        <v>257</v>
      </c>
      <c r="AU301" s="259" t="s">
        <v>87</v>
      </c>
      <c r="AV301" s="14" t="s">
        <v>87</v>
      </c>
      <c r="AW301" s="14" t="s">
        <v>34</v>
      </c>
      <c r="AX301" s="14" t="s">
        <v>85</v>
      </c>
      <c r="AY301" s="259" t="s">
        <v>245</v>
      </c>
    </row>
    <row r="302" s="12" customFormat="1" ht="22.8" customHeight="1">
      <c r="A302" s="12"/>
      <c r="B302" s="205"/>
      <c r="C302" s="206"/>
      <c r="D302" s="207" t="s">
        <v>76</v>
      </c>
      <c r="E302" s="219" t="s">
        <v>335</v>
      </c>
      <c r="F302" s="219" t="s">
        <v>831</v>
      </c>
      <c r="G302" s="206"/>
      <c r="H302" s="206"/>
      <c r="I302" s="209"/>
      <c r="J302" s="220">
        <f>BK302</f>
        <v>0</v>
      </c>
      <c r="K302" s="206"/>
      <c r="L302" s="211"/>
      <c r="M302" s="212"/>
      <c r="N302" s="213"/>
      <c r="O302" s="213"/>
      <c r="P302" s="214">
        <f>P303+SUM(P304:P474)+P519</f>
        <v>0</v>
      </c>
      <c r="Q302" s="213"/>
      <c r="R302" s="214">
        <f>R303+SUM(R304:R474)+R519</f>
        <v>33.437761780000002</v>
      </c>
      <c r="S302" s="213"/>
      <c r="T302" s="215">
        <f>T303+SUM(T304:T474)+T519</f>
        <v>54.410300000000007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16" t="s">
        <v>85</v>
      </c>
      <c r="AT302" s="217" t="s">
        <v>76</v>
      </c>
      <c r="AU302" s="217" t="s">
        <v>85</v>
      </c>
      <c r="AY302" s="216" t="s">
        <v>245</v>
      </c>
      <c r="BK302" s="218">
        <f>BK303+SUM(BK304:BK474)+BK519</f>
        <v>0</v>
      </c>
    </row>
    <row r="303" s="2" customFormat="1" ht="16.5" customHeight="1">
      <c r="A303" s="40"/>
      <c r="B303" s="41"/>
      <c r="C303" s="221" t="s">
        <v>575</v>
      </c>
      <c r="D303" s="221" t="s">
        <v>248</v>
      </c>
      <c r="E303" s="222" t="s">
        <v>2872</v>
      </c>
      <c r="F303" s="223" t="s">
        <v>2873</v>
      </c>
      <c r="G303" s="224" t="s">
        <v>317</v>
      </c>
      <c r="H303" s="225">
        <v>32.399999999999999</v>
      </c>
      <c r="I303" s="226"/>
      <c r="J303" s="227">
        <f>ROUND(I303*H303,2)</f>
        <v>0</v>
      </c>
      <c r="K303" s="223" t="s">
        <v>764</v>
      </c>
      <c r="L303" s="46"/>
      <c r="M303" s="228" t="s">
        <v>1</v>
      </c>
      <c r="N303" s="229" t="s">
        <v>42</v>
      </c>
      <c r="O303" s="93"/>
      <c r="P303" s="230">
        <f>O303*H303</f>
        <v>0</v>
      </c>
      <c r="Q303" s="230">
        <v>0.00117</v>
      </c>
      <c r="R303" s="230">
        <f>Q303*H303</f>
        <v>0.037907999999999997</v>
      </c>
      <c r="S303" s="230">
        <v>0</v>
      </c>
      <c r="T303" s="231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32" t="s">
        <v>253</v>
      </c>
      <c r="AT303" s="232" t="s">
        <v>248</v>
      </c>
      <c r="AU303" s="232" t="s">
        <v>87</v>
      </c>
      <c r="AY303" s="19" t="s">
        <v>245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9" t="s">
        <v>85</v>
      </c>
      <c r="BK303" s="233">
        <f>ROUND(I303*H303,2)</f>
        <v>0</v>
      </c>
      <c r="BL303" s="19" t="s">
        <v>253</v>
      </c>
      <c r="BM303" s="232" t="s">
        <v>3303</v>
      </c>
    </row>
    <row r="304" s="2" customFormat="1">
      <c r="A304" s="40"/>
      <c r="B304" s="41"/>
      <c r="C304" s="42"/>
      <c r="D304" s="234" t="s">
        <v>255</v>
      </c>
      <c r="E304" s="42"/>
      <c r="F304" s="235" t="s">
        <v>2875</v>
      </c>
      <c r="G304" s="42"/>
      <c r="H304" s="42"/>
      <c r="I304" s="236"/>
      <c r="J304" s="42"/>
      <c r="K304" s="42"/>
      <c r="L304" s="46"/>
      <c r="M304" s="237"/>
      <c r="N304" s="238"/>
      <c r="O304" s="93"/>
      <c r="P304" s="93"/>
      <c r="Q304" s="93"/>
      <c r="R304" s="93"/>
      <c r="S304" s="93"/>
      <c r="T304" s="94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9" t="s">
        <v>255</v>
      </c>
      <c r="AU304" s="19" t="s">
        <v>87</v>
      </c>
    </row>
    <row r="305" s="2" customFormat="1">
      <c r="A305" s="40"/>
      <c r="B305" s="41"/>
      <c r="C305" s="42"/>
      <c r="D305" s="296" t="s">
        <v>766</v>
      </c>
      <c r="E305" s="42"/>
      <c r="F305" s="297" t="s">
        <v>2876</v>
      </c>
      <c r="G305" s="42"/>
      <c r="H305" s="42"/>
      <c r="I305" s="236"/>
      <c r="J305" s="42"/>
      <c r="K305" s="42"/>
      <c r="L305" s="46"/>
      <c r="M305" s="237"/>
      <c r="N305" s="238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766</v>
      </c>
      <c r="AU305" s="19" t="s">
        <v>87</v>
      </c>
    </row>
    <row r="306" s="2" customFormat="1" ht="16.5" customHeight="1">
      <c r="A306" s="40"/>
      <c r="B306" s="41"/>
      <c r="C306" s="283" t="s">
        <v>579</v>
      </c>
      <c r="D306" s="283" t="s">
        <v>551</v>
      </c>
      <c r="E306" s="284" t="s">
        <v>2877</v>
      </c>
      <c r="F306" s="285" t="s">
        <v>2878</v>
      </c>
      <c r="G306" s="286" t="s">
        <v>545</v>
      </c>
      <c r="H306" s="287">
        <v>0.182</v>
      </c>
      <c r="I306" s="288"/>
      <c r="J306" s="289">
        <f>ROUND(I306*H306,2)</f>
        <v>0</v>
      </c>
      <c r="K306" s="285" t="s">
        <v>764</v>
      </c>
      <c r="L306" s="290"/>
      <c r="M306" s="291" t="s">
        <v>1</v>
      </c>
      <c r="N306" s="292" t="s">
        <v>42</v>
      </c>
      <c r="O306" s="93"/>
      <c r="P306" s="230">
        <f>O306*H306</f>
        <v>0</v>
      </c>
      <c r="Q306" s="230">
        <v>1</v>
      </c>
      <c r="R306" s="230">
        <f>Q306*H306</f>
        <v>0.182</v>
      </c>
      <c r="S306" s="230">
        <v>0</v>
      </c>
      <c r="T306" s="231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32" t="s">
        <v>326</v>
      </c>
      <c r="AT306" s="232" t="s">
        <v>551</v>
      </c>
      <c r="AU306" s="232" t="s">
        <v>87</v>
      </c>
      <c r="AY306" s="19" t="s">
        <v>245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9" t="s">
        <v>85</v>
      </c>
      <c r="BK306" s="233">
        <f>ROUND(I306*H306,2)</f>
        <v>0</v>
      </c>
      <c r="BL306" s="19" t="s">
        <v>253</v>
      </c>
      <c r="BM306" s="232" t="s">
        <v>3304</v>
      </c>
    </row>
    <row r="307" s="2" customFormat="1">
      <c r="A307" s="40"/>
      <c r="B307" s="41"/>
      <c r="C307" s="42"/>
      <c r="D307" s="234" t="s">
        <v>255</v>
      </c>
      <c r="E307" s="42"/>
      <c r="F307" s="235" t="s">
        <v>2878</v>
      </c>
      <c r="G307" s="42"/>
      <c r="H307" s="42"/>
      <c r="I307" s="236"/>
      <c r="J307" s="42"/>
      <c r="K307" s="42"/>
      <c r="L307" s="46"/>
      <c r="M307" s="237"/>
      <c r="N307" s="238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255</v>
      </c>
      <c r="AU307" s="19" t="s">
        <v>87</v>
      </c>
    </row>
    <row r="308" s="14" customFormat="1">
      <c r="A308" s="14"/>
      <c r="B308" s="249"/>
      <c r="C308" s="250"/>
      <c r="D308" s="234" t="s">
        <v>257</v>
      </c>
      <c r="E308" s="251" t="s">
        <v>1</v>
      </c>
      <c r="F308" s="252" t="s">
        <v>3305</v>
      </c>
      <c r="G308" s="250"/>
      <c r="H308" s="253">
        <v>0.070999999999999994</v>
      </c>
      <c r="I308" s="254"/>
      <c r="J308" s="250"/>
      <c r="K308" s="250"/>
      <c r="L308" s="255"/>
      <c r="M308" s="256"/>
      <c r="N308" s="257"/>
      <c r="O308" s="257"/>
      <c r="P308" s="257"/>
      <c r="Q308" s="257"/>
      <c r="R308" s="257"/>
      <c r="S308" s="257"/>
      <c r="T308" s="25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9" t="s">
        <v>257</v>
      </c>
      <c r="AU308" s="259" t="s">
        <v>87</v>
      </c>
      <c r="AV308" s="14" t="s">
        <v>87</v>
      </c>
      <c r="AW308" s="14" t="s">
        <v>34</v>
      </c>
      <c r="AX308" s="14" t="s">
        <v>77</v>
      </c>
      <c r="AY308" s="259" t="s">
        <v>245</v>
      </c>
    </row>
    <row r="309" s="14" customFormat="1">
      <c r="A309" s="14"/>
      <c r="B309" s="249"/>
      <c r="C309" s="250"/>
      <c r="D309" s="234" t="s">
        <v>257</v>
      </c>
      <c r="E309" s="251" t="s">
        <v>1</v>
      </c>
      <c r="F309" s="252" t="s">
        <v>3306</v>
      </c>
      <c r="G309" s="250"/>
      <c r="H309" s="253">
        <v>0.111</v>
      </c>
      <c r="I309" s="254"/>
      <c r="J309" s="250"/>
      <c r="K309" s="250"/>
      <c r="L309" s="255"/>
      <c r="M309" s="256"/>
      <c r="N309" s="257"/>
      <c r="O309" s="257"/>
      <c r="P309" s="257"/>
      <c r="Q309" s="257"/>
      <c r="R309" s="257"/>
      <c r="S309" s="257"/>
      <c r="T309" s="25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9" t="s">
        <v>257</v>
      </c>
      <c r="AU309" s="259" t="s">
        <v>87</v>
      </c>
      <c r="AV309" s="14" t="s">
        <v>87</v>
      </c>
      <c r="AW309" s="14" t="s">
        <v>34</v>
      </c>
      <c r="AX309" s="14" t="s">
        <v>77</v>
      </c>
      <c r="AY309" s="259" t="s">
        <v>245</v>
      </c>
    </row>
    <row r="310" s="15" customFormat="1">
      <c r="A310" s="15"/>
      <c r="B310" s="260"/>
      <c r="C310" s="261"/>
      <c r="D310" s="234" t="s">
        <v>257</v>
      </c>
      <c r="E310" s="262" t="s">
        <v>1</v>
      </c>
      <c r="F310" s="263" t="s">
        <v>266</v>
      </c>
      <c r="G310" s="261"/>
      <c r="H310" s="264">
        <v>0.182</v>
      </c>
      <c r="I310" s="265"/>
      <c r="J310" s="261"/>
      <c r="K310" s="261"/>
      <c r="L310" s="266"/>
      <c r="M310" s="267"/>
      <c r="N310" s="268"/>
      <c r="O310" s="268"/>
      <c r="P310" s="268"/>
      <c r="Q310" s="268"/>
      <c r="R310" s="268"/>
      <c r="S310" s="268"/>
      <c r="T310" s="269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70" t="s">
        <v>257</v>
      </c>
      <c r="AU310" s="270" t="s">
        <v>87</v>
      </c>
      <c r="AV310" s="15" t="s">
        <v>253</v>
      </c>
      <c r="AW310" s="15" t="s">
        <v>34</v>
      </c>
      <c r="AX310" s="15" t="s">
        <v>85</v>
      </c>
      <c r="AY310" s="270" t="s">
        <v>245</v>
      </c>
    </row>
    <row r="311" s="2" customFormat="1" ht="16.5" customHeight="1">
      <c r="A311" s="40"/>
      <c r="B311" s="41"/>
      <c r="C311" s="283" t="s">
        <v>583</v>
      </c>
      <c r="D311" s="283" t="s">
        <v>551</v>
      </c>
      <c r="E311" s="284" t="s">
        <v>2882</v>
      </c>
      <c r="F311" s="285" t="s">
        <v>2883</v>
      </c>
      <c r="G311" s="286" t="s">
        <v>545</v>
      </c>
      <c r="H311" s="287">
        <v>0.155</v>
      </c>
      <c r="I311" s="288"/>
      <c r="J311" s="289">
        <f>ROUND(I311*H311,2)</f>
        <v>0</v>
      </c>
      <c r="K311" s="285" t="s">
        <v>764</v>
      </c>
      <c r="L311" s="290"/>
      <c r="M311" s="291" t="s">
        <v>1</v>
      </c>
      <c r="N311" s="292" t="s">
        <v>42</v>
      </c>
      <c r="O311" s="93"/>
      <c r="P311" s="230">
        <f>O311*H311</f>
        <v>0</v>
      </c>
      <c r="Q311" s="230">
        <v>1</v>
      </c>
      <c r="R311" s="230">
        <f>Q311*H311</f>
        <v>0.155</v>
      </c>
      <c r="S311" s="230">
        <v>0</v>
      </c>
      <c r="T311" s="231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32" t="s">
        <v>326</v>
      </c>
      <c r="AT311" s="232" t="s">
        <v>551</v>
      </c>
      <c r="AU311" s="232" t="s">
        <v>87</v>
      </c>
      <c r="AY311" s="19" t="s">
        <v>245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9" t="s">
        <v>85</v>
      </c>
      <c r="BK311" s="233">
        <f>ROUND(I311*H311,2)</f>
        <v>0</v>
      </c>
      <c r="BL311" s="19" t="s">
        <v>253</v>
      </c>
      <c r="BM311" s="232" t="s">
        <v>3307</v>
      </c>
    </row>
    <row r="312" s="2" customFormat="1">
      <c r="A312" s="40"/>
      <c r="B312" s="41"/>
      <c r="C312" s="42"/>
      <c r="D312" s="234" t="s">
        <v>255</v>
      </c>
      <c r="E312" s="42"/>
      <c r="F312" s="235" t="s">
        <v>2883</v>
      </c>
      <c r="G312" s="42"/>
      <c r="H312" s="42"/>
      <c r="I312" s="236"/>
      <c r="J312" s="42"/>
      <c r="K312" s="42"/>
      <c r="L312" s="46"/>
      <c r="M312" s="237"/>
      <c r="N312" s="238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255</v>
      </c>
      <c r="AU312" s="19" t="s">
        <v>87</v>
      </c>
    </row>
    <row r="313" s="14" customFormat="1">
      <c r="A313" s="14"/>
      <c r="B313" s="249"/>
      <c r="C313" s="250"/>
      <c r="D313" s="234" t="s">
        <v>257</v>
      </c>
      <c r="E313" s="251" t="s">
        <v>1</v>
      </c>
      <c r="F313" s="252" t="s">
        <v>3308</v>
      </c>
      <c r="G313" s="250"/>
      <c r="H313" s="253">
        <v>0.155</v>
      </c>
      <c r="I313" s="254"/>
      <c r="J313" s="250"/>
      <c r="K313" s="250"/>
      <c r="L313" s="255"/>
      <c r="M313" s="256"/>
      <c r="N313" s="257"/>
      <c r="O313" s="257"/>
      <c r="P313" s="257"/>
      <c r="Q313" s="257"/>
      <c r="R313" s="257"/>
      <c r="S313" s="257"/>
      <c r="T313" s="25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9" t="s">
        <v>257</v>
      </c>
      <c r="AU313" s="259" t="s">
        <v>87</v>
      </c>
      <c r="AV313" s="14" t="s">
        <v>87</v>
      </c>
      <c r="AW313" s="14" t="s">
        <v>34</v>
      </c>
      <c r="AX313" s="14" t="s">
        <v>77</v>
      </c>
      <c r="AY313" s="259" t="s">
        <v>245</v>
      </c>
    </row>
    <row r="314" s="15" customFormat="1">
      <c r="A314" s="15"/>
      <c r="B314" s="260"/>
      <c r="C314" s="261"/>
      <c r="D314" s="234" t="s">
        <v>257</v>
      </c>
      <c r="E314" s="262" t="s">
        <v>1</v>
      </c>
      <c r="F314" s="263" t="s">
        <v>266</v>
      </c>
      <c r="G314" s="261"/>
      <c r="H314" s="264">
        <v>0.155</v>
      </c>
      <c r="I314" s="265"/>
      <c r="J314" s="261"/>
      <c r="K314" s="261"/>
      <c r="L314" s="266"/>
      <c r="M314" s="267"/>
      <c r="N314" s="268"/>
      <c r="O314" s="268"/>
      <c r="P314" s="268"/>
      <c r="Q314" s="268"/>
      <c r="R314" s="268"/>
      <c r="S314" s="268"/>
      <c r="T314" s="269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70" t="s">
        <v>257</v>
      </c>
      <c r="AU314" s="270" t="s">
        <v>87</v>
      </c>
      <c r="AV314" s="15" t="s">
        <v>253</v>
      </c>
      <c r="AW314" s="15" t="s">
        <v>34</v>
      </c>
      <c r="AX314" s="15" t="s">
        <v>85</v>
      </c>
      <c r="AY314" s="270" t="s">
        <v>245</v>
      </c>
    </row>
    <row r="315" s="2" customFormat="1" ht="16.5" customHeight="1">
      <c r="A315" s="40"/>
      <c r="B315" s="41"/>
      <c r="C315" s="283" t="s">
        <v>587</v>
      </c>
      <c r="D315" s="283" t="s">
        <v>551</v>
      </c>
      <c r="E315" s="284" t="s">
        <v>2886</v>
      </c>
      <c r="F315" s="285" t="s">
        <v>2887</v>
      </c>
      <c r="G315" s="286" t="s">
        <v>545</v>
      </c>
      <c r="H315" s="287">
        <v>0.255</v>
      </c>
      <c r="I315" s="288"/>
      <c r="J315" s="289">
        <f>ROUND(I315*H315,2)</f>
        <v>0</v>
      </c>
      <c r="K315" s="285" t="s">
        <v>764</v>
      </c>
      <c r="L315" s="290"/>
      <c r="M315" s="291" t="s">
        <v>1</v>
      </c>
      <c r="N315" s="292" t="s">
        <v>42</v>
      </c>
      <c r="O315" s="93"/>
      <c r="P315" s="230">
        <f>O315*H315</f>
        <v>0</v>
      </c>
      <c r="Q315" s="230">
        <v>1</v>
      </c>
      <c r="R315" s="230">
        <f>Q315*H315</f>
        <v>0.255</v>
      </c>
      <c r="S315" s="230">
        <v>0</v>
      </c>
      <c r="T315" s="231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32" t="s">
        <v>326</v>
      </c>
      <c r="AT315" s="232" t="s">
        <v>551</v>
      </c>
      <c r="AU315" s="232" t="s">
        <v>87</v>
      </c>
      <c r="AY315" s="19" t="s">
        <v>245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9" t="s">
        <v>85</v>
      </c>
      <c r="BK315" s="233">
        <f>ROUND(I315*H315,2)</f>
        <v>0</v>
      </c>
      <c r="BL315" s="19" t="s">
        <v>253</v>
      </c>
      <c r="BM315" s="232" t="s">
        <v>3309</v>
      </c>
    </row>
    <row r="316" s="2" customFormat="1">
      <c r="A316" s="40"/>
      <c r="B316" s="41"/>
      <c r="C316" s="42"/>
      <c r="D316" s="234" t="s">
        <v>255</v>
      </c>
      <c r="E316" s="42"/>
      <c r="F316" s="235" t="s">
        <v>2887</v>
      </c>
      <c r="G316" s="42"/>
      <c r="H316" s="42"/>
      <c r="I316" s="236"/>
      <c r="J316" s="42"/>
      <c r="K316" s="42"/>
      <c r="L316" s="46"/>
      <c r="M316" s="237"/>
      <c r="N316" s="238"/>
      <c r="O316" s="93"/>
      <c r="P316" s="93"/>
      <c r="Q316" s="93"/>
      <c r="R316" s="93"/>
      <c r="S316" s="93"/>
      <c r="T316" s="94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255</v>
      </c>
      <c r="AU316" s="19" t="s">
        <v>87</v>
      </c>
    </row>
    <row r="317" s="14" customFormat="1">
      <c r="A317" s="14"/>
      <c r="B317" s="249"/>
      <c r="C317" s="250"/>
      <c r="D317" s="234" t="s">
        <v>257</v>
      </c>
      <c r="E317" s="251" t="s">
        <v>1</v>
      </c>
      <c r="F317" s="252" t="s">
        <v>3310</v>
      </c>
      <c r="G317" s="250"/>
      <c r="H317" s="253">
        <v>0.255</v>
      </c>
      <c r="I317" s="254"/>
      <c r="J317" s="250"/>
      <c r="K317" s="250"/>
      <c r="L317" s="255"/>
      <c r="M317" s="256"/>
      <c r="N317" s="257"/>
      <c r="O317" s="257"/>
      <c r="P317" s="257"/>
      <c r="Q317" s="257"/>
      <c r="R317" s="257"/>
      <c r="S317" s="257"/>
      <c r="T317" s="25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9" t="s">
        <v>257</v>
      </c>
      <c r="AU317" s="259" t="s">
        <v>87</v>
      </c>
      <c r="AV317" s="14" t="s">
        <v>87</v>
      </c>
      <c r="AW317" s="14" t="s">
        <v>34</v>
      </c>
      <c r="AX317" s="14" t="s">
        <v>77</v>
      </c>
      <c r="AY317" s="259" t="s">
        <v>245</v>
      </c>
    </row>
    <row r="318" s="15" customFormat="1">
      <c r="A318" s="15"/>
      <c r="B318" s="260"/>
      <c r="C318" s="261"/>
      <c r="D318" s="234" t="s">
        <v>257</v>
      </c>
      <c r="E318" s="262" t="s">
        <v>1</v>
      </c>
      <c r="F318" s="263" t="s">
        <v>266</v>
      </c>
      <c r="G318" s="261"/>
      <c r="H318" s="264">
        <v>0.255</v>
      </c>
      <c r="I318" s="265"/>
      <c r="J318" s="261"/>
      <c r="K318" s="261"/>
      <c r="L318" s="266"/>
      <c r="M318" s="267"/>
      <c r="N318" s="268"/>
      <c r="O318" s="268"/>
      <c r="P318" s="268"/>
      <c r="Q318" s="268"/>
      <c r="R318" s="268"/>
      <c r="S318" s="268"/>
      <c r="T318" s="269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70" t="s">
        <v>257</v>
      </c>
      <c r="AU318" s="270" t="s">
        <v>87</v>
      </c>
      <c r="AV318" s="15" t="s">
        <v>253</v>
      </c>
      <c r="AW318" s="15" t="s">
        <v>34</v>
      </c>
      <c r="AX318" s="15" t="s">
        <v>85</v>
      </c>
      <c r="AY318" s="270" t="s">
        <v>245</v>
      </c>
    </row>
    <row r="319" s="2" customFormat="1" ht="16.5" customHeight="1">
      <c r="A319" s="40"/>
      <c r="B319" s="41"/>
      <c r="C319" s="283" t="s">
        <v>591</v>
      </c>
      <c r="D319" s="283" t="s">
        <v>551</v>
      </c>
      <c r="E319" s="284" t="s">
        <v>2890</v>
      </c>
      <c r="F319" s="285" t="s">
        <v>2891</v>
      </c>
      <c r="G319" s="286" t="s">
        <v>545</v>
      </c>
      <c r="H319" s="287">
        <v>0.16700000000000001</v>
      </c>
      <c r="I319" s="288"/>
      <c r="J319" s="289">
        <f>ROUND(I319*H319,2)</f>
        <v>0</v>
      </c>
      <c r="K319" s="285" t="s">
        <v>1</v>
      </c>
      <c r="L319" s="290"/>
      <c r="M319" s="291" t="s">
        <v>1</v>
      </c>
      <c r="N319" s="292" t="s">
        <v>42</v>
      </c>
      <c r="O319" s="93"/>
      <c r="P319" s="230">
        <f>O319*H319</f>
        <v>0</v>
      </c>
      <c r="Q319" s="230">
        <v>1</v>
      </c>
      <c r="R319" s="230">
        <f>Q319*H319</f>
        <v>0.16700000000000001</v>
      </c>
      <c r="S319" s="230">
        <v>0</v>
      </c>
      <c r="T319" s="231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32" t="s">
        <v>326</v>
      </c>
      <c r="AT319" s="232" t="s">
        <v>551</v>
      </c>
      <c r="AU319" s="232" t="s">
        <v>87</v>
      </c>
      <c r="AY319" s="19" t="s">
        <v>245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9" t="s">
        <v>85</v>
      </c>
      <c r="BK319" s="233">
        <f>ROUND(I319*H319,2)</f>
        <v>0</v>
      </c>
      <c r="BL319" s="19" t="s">
        <v>253</v>
      </c>
      <c r="BM319" s="232" t="s">
        <v>3311</v>
      </c>
    </row>
    <row r="320" s="2" customFormat="1">
      <c r="A320" s="40"/>
      <c r="B320" s="41"/>
      <c r="C320" s="42"/>
      <c r="D320" s="234" t="s">
        <v>255</v>
      </c>
      <c r="E320" s="42"/>
      <c r="F320" s="235" t="s">
        <v>2891</v>
      </c>
      <c r="G320" s="42"/>
      <c r="H320" s="42"/>
      <c r="I320" s="236"/>
      <c r="J320" s="42"/>
      <c r="K320" s="42"/>
      <c r="L320" s="46"/>
      <c r="M320" s="237"/>
      <c r="N320" s="238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255</v>
      </c>
      <c r="AU320" s="19" t="s">
        <v>87</v>
      </c>
    </row>
    <row r="321" s="14" customFormat="1">
      <c r="A321" s="14"/>
      <c r="B321" s="249"/>
      <c r="C321" s="250"/>
      <c r="D321" s="234" t="s">
        <v>257</v>
      </c>
      <c r="E321" s="251" t="s">
        <v>1</v>
      </c>
      <c r="F321" s="252" t="s">
        <v>3312</v>
      </c>
      <c r="G321" s="250"/>
      <c r="H321" s="253">
        <v>0.16700000000000001</v>
      </c>
      <c r="I321" s="254"/>
      <c r="J321" s="250"/>
      <c r="K321" s="250"/>
      <c r="L321" s="255"/>
      <c r="M321" s="256"/>
      <c r="N321" s="257"/>
      <c r="O321" s="257"/>
      <c r="P321" s="257"/>
      <c r="Q321" s="257"/>
      <c r="R321" s="257"/>
      <c r="S321" s="257"/>
      <c r="T321" s="25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9" t="s">
        <v>257</v>
      </c>
      <c r="AU321" s="259" t="s">
        <v>87</v>
      </c>
      <c r="AV321" s="14" t="s">
        <v>87</v>
      </c>
      <c r="AW321" s="14" t="s">
        <v>34</v>
      </c>
      <c r="AX321" s="14" t="s">
        <v>77</v>
      </c>
      <c r="AY321" s="259" t="s">
        <v>245</v>
      </c>
    </row>
    <row r="322" s="15" customFormat="1">
      <c r="A322" s="15"/>
      <c r="B322" s="260"/>
      <c r="C322" s="261"/>
      <c r="D322" s="234" t="s">
        <v>257</v>
      </c>
      <c r="E322" s="262" t="s">
        <v>1</v>
      </c>
      <c r="F322" s="263" t="s">
        <v>266</v>
      </c>
      <c r="G322" s="261"/>
      <c r="H322" s="264">
        <v>0.16700000000000001</v>
      </c>
      <c r="I322" s="265"/>
      <c r="J322" s="261"/>
      <c r="K322" s="261"/>
      <c r="L322" s="266"/>
      <c r="M322" s="267"/>
      <c r="N322" s="268"/>
      <c r="O322" s="268"/>
      <c r="P322" s="268"/>
      <c r="Q322" s="268"/>
      <c r="R322" s="268"/>
      <c r="S322" s="268"/>
      <c r="T322" s="269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70" t="s">
        <v>257</v>
      </c>
      <c r="AU322" s="270" t="s">
        <v>87</v>
      </c>
      <c r="AV322" s="15" t="s">
        <v>253</v>
      </c>
      <c r="AW322" s="15" t="s">
        <v>34</v>
      </c>
      <c r="AX322" s="15" t="s">
        <v>85</v>
      </c>
      <c r="AY322" s="270" t="s">
        <v>245</v>
      </c>
    </row>
    <row r="323" s="2" customFormat="1" ht="16.5" customHeight="1">
      <c r="A323" s="40"/>
      <c r="B323" s="41"/>
      <c r="C323" s="283" t="s">
        <v>596</v>
      </c>
      <c r="D323" s="283" t="s">
        <v>551</v>
      </c>
      <c r="E323" s="284" t="s">
        <v>2894</v>
      </c>
      <c r="F323" s="285" t="s">
        <v>2895</v>
      </c>
      <c r="G323" s="286" t="s">
        <v>329</v>
      </c>
      <c r="H323" s="287">
        <v>104</v>
      </c>
      <c r="I323" s="288"/>
      <c r="J323" s="289">
        <f>ROUND(I323*H323,2)</f>
        <v>0</v>
      </c>
      <c r="K323" s="285" t="s">
        <v>1</v>
      </c>
      <c r="L323" s="290"/>
      <c r="M323" s="291" t="s">
        <v>1</v>
      </c>
      <c r="N323" s="292" t="s">
        <v>42</v>
      </c>
      <c r="O323" s="93"/>
      <c r="P323" s="230">
        <f>O323*H323</f>
        <v>0</v>
      </c>
      <c r="Q323" s="230">
        <v>0</v>
      </c>
      <c r="R323" s="230">
        <f>Q323*H323</f>
        <v>0</v>
      </c>
      <c r="S323" s="230">
        <v>0</v>
      </c>
      <c r="T323" s="231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32" t="s">
        <v>326</v>
      </c>
      <c r="AT323" s="232" t="s">
        <v>551</v>
      </c>
      <c r="AU323" s="232" t="s">
        <v>87</v>
      </c>
      <c r="AY323" s="19" t="s">
        <v>245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9" t="s">
        <v>85</v>
      </c>
      <c r="BK323" s="233">
        <f>ROUND(I323*H323,2)</f>
        <v>0</v>
      </c>
      <c r="BL323" s="19" t="s">
        <v>253</v>
      </c>
      <c r="BM323" s="232" t="s">
        <v>3313</v>
      </c>
    </row>
    <row r="324" s="2" customFormat="1">
      <c r="A324" s="40"/>
      <c r="B324" s="41"/>
      <c r="C324" s="42"/>
      <c r="D324" s="234" t="s">
        <v>255</v>
      </c>
      <c r="E324" s="42"/>
      <c r="F324" s="235" t="s">
        <v>2895</v>
      </c>
      <c r="G324" s="42"/>
      <c r="H324" s="42"/>
      <c r="I324" s="236"/>
      <c r="J324" s="42"/>
      <c r="K324" s="42"/>
      <c r="L324" s="46"/>
      <c r="M324" s="237"/>
      <c r="N324" s="238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255</v>
      </c>
      <c r="AU324" s="19" t="s">
        <v>87</v>
      </c>
    </row>
    <row r="325" s="13" customFormat="1">
      <c r="A325" s="13"/>
      <c r="B325" s="239"/>
      <c r="C325" s="240"/>
      <c r="D325" s="234" t="s">
        <v>257</v>
      </c>
      <c r="E325" s="241" t="s">
        <v>1</v>
      </c>
      <c r="F325" s="242" t="s">
        <v>2897</v>
      </c>
      <c r="G325" s="240"/>
      <c r="H325" s="241" t="s">
        <v>1</v>
      </c>
      <c r="I325" s="243"/>
      <c r="J325" s="240"/>
      <c r="K325" s="240"/>
      <c r="L325" s="244"/>
      <c r="M325" s="245"/>
      <c r="N325" s="246"/>
      <c r="O325" s="246"/>
      <c r="P325" s="246"/>
      <c r="Q325" s="246"/>
      <c r="R325" s="246"/>
      <c r="S325" s="246"/>
      <c r="T325" s="247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8" t="s">
        <v>257</v>
      </c>
      <c r="AU325" s="248" t="s">
        <v>87</v>
      </c>
      <c r="AV325" s="13" t="s">
        <v>85</v>
      </c>
      <c r="AW325" s="13" t="s">
        <v>34</v>
      </c>
      <c r="AX325" s="13" t="s">
        <v>77</v>
      </c>
      <c r="AY325" s="248" t="s">
        <v>245</v>
      </c>
    </row>
    <row r="326" s="14" customFormat="1">
      <c r="A326" s="14"/>
      <c r="B326" s="249"/>
      <c r="C326" s="250"/>
      <c r="D326" s="234" t="s">
        <v>257</v>
      </c>
      <c r="E326" s="251" t="s">
        <v>1</v>
      </c>
      <c r="F326" s="252" t="s">
        <v>3314</v>
      </c>
      <c r="G326" s="250"/>
      <c r="H326" s="253">
        <v>104</v>
      </c>
      <c r="I326" s="254"/>
      <c r="J326" s="250"/>
      <c r="K326" s="250"/>
      <c r="L326" s="255"/>
      <c r="M326" s="256"/>
      <c r="N326" s="257"/>
      <c r="O326" s="257"/>
      <c r="P326" s="257"/>
      <c r="Q326" s="257"/>
      <c r="R326" s="257"/>
      <c r="S326" s="257"/>
      <c r="T326" s="25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9" t="s">
        <v>257</v>
      </c>
      <c r="AU326" s="259" t="s">
        <v>87</v>
      </c>
      <c r="AV326" s="14" t="s">
        <v>87</v>
      </c>
      <c r="AW326" s="14" t="s">
        <v>34</v>
      </c>
      <c r="AX326" s="14" t="s">
        <v>77</v>
      </c>
      <c r="AY326" s="259" t="s">
        <v>245</v>
      </c>
    </row>
    <row r="327" s="15" customFormat="1">
      <c r="A327" s="15"/>
      <c r="B327" s="260"/>
      <c r="C327" s="261"/>
      <c r="D327" s="234" t="s">
        <v>257</v>
      </c>
      <c r="E327" s="262" t="s">
        <v>1</v>
      </c>
      <c r="F327" s="263" t="s">
        <v>266</v>
      </c>
      <c r="G327" s="261"/>
      <c r="H327" s="264">
        <v>104</v>
      </c>
      <c r="I327" s="265"/>
      <c r="J327" s="261"/>
      <c r="K327" s="261"/>
      <c r="L327" s="266"/>
      <c r="M327" s="267"/>
      <c r="N327" s="268"/>
      <c r="O327" s="268"/>
      <c r="P327" s="268"/>
      <c r="Q327" s="268"/>
      <c r="R327" s="268"/>
      <c r="S327" s="268"/>
      <c r="T327" s="269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70" t="s">
        <v>257</v>
      </c>
      <c r="AU327" s="270" t="s">
        <v>87</v>
      </c>
      <c r="AV327" s="15" t="s">
        <v>253</v>
      </c>
      <c r="AW327" s="15" t="s">
        <v>34</v>
      </c>
      <c r="AX327" s="15" t="s">
        <v>85</v>
      </c>
      <c r="AY327" s="270" t="s">
        <v>245</v>
      </c>
    </row>
    <row r="328" s="2" customFormat="1" ht="16.5" customHeight="1">
      <c r="A328" s="40"/>
      <c r="B328" s="41"/>
      <c r="C328" s="221" t="s">
        <v>602</v>
      </c>
      <c r="D328" s="221" t="s">
        <v>248</v>
      </c>
      <c r="E328" s="222" t="s">
        <v>2899</v>
      </c>
      <c r="F328" s="223" t="s">
        <v>2900</v>
      </c>
      <c r="G328" s="224" t="s">
        <v>317</v>
      </c>
      <c r="H328" s="225">
        <v>32.399999999999999</v>
      </c>
      <c r="I328" s="226"/>
      <c r="J328" s="227">
        <f>ROUND(I328*H328,2)</f>
        <v>0</v>
      </c>
      <c r="K328" s="223" t="s">
        <v>764</v>
      </c>
      <c r="L328" s="46"/>
      <c r="M328" s="228" t="s">
        <v>1</v>
      </c>
      <c r="N328" s="229" t="s">
        <v>42</v>
      </c>
      <c r="O328" s="93"/>
      <c r="P328" s="230">
        <f>O328*H328</f>
        <v>0</v>
      </c>
      <c r="Q328" s="230">
        <v>0.00058</v>
      </c>
      <c r="R328" s="230">
        <f>Q328*H328</f>
        <v>0.018792</v>
      </c>
      <c r="S328" s="230">
        <v>0</v>
      </c>
      <c r="T328" s="231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32" t="s">
        <v>594</v>
      </c>
      <c r="AT328" s="232" t="s">
        <v>248</v>
      </c>
      <c r="AU328" s="232" t="s">
        <v>87</v>
      </c>
      <c r="AY328" s="19" t="s">
        <v>245</v>
      </c>
      <c r="BE328" s="233">
        <f>IF(N328="základní",J328,0)</f>
        <v>0</v>
      </c>
      <c r="BF328" s="233">
        <f>IF(N328="snížená",J328,0)</f>
        <v>0</v>
      </c>
      <c r="BG328" s="233">
        <f>IF(N328="zákl. přenesená",J328,0)</f>
        <v>0</v>
      </c>
      <c r="BH328" s="233">
        <f>IF(N328="sníž. přenesená",J328,0)</f>
        <v>0</v>
      </c>
      <c r="BI328" s="233">
        <f>IF(N328="nulová",J328,0)</f>
        <v>0</v>
      </c>
      <c r="BJ328" s="19" t="s">
        <v>85</v>
      </c>
      <c r="BK328" s="233">
        <f>ROUND(I328*H328,2)</f>
        <v>0</v>
      </c>
      <c r="BL328" s="19" t="s">
        <v>594</v>
      </c>
      <c r="BM328" s="232" t="s">
        <v>3315</v>
      </c>
    </row>
    <row r="329" s="2" customFormat="1">
      <c r="A329" s="40"/>
      <c r="B329" s="41"/>
      <c r="C329" s="42"/>
      <c r="D329" s="234" t="s">
        <v>255</v>
      </c>
      <c r="E329" s="42"/>
      <c r="F329" s="235" t="s">
        <v>2902</v>
      </c>
      <c r="G329" s="42"/>
      <c r="H329" s="42"/>
      <c r="I329" s="236"/>
      <c r="J329" s="42"/>
      <c r="K329" s="42"/>
      <c r="L329" s="46"/>
      <c r="M329" s="237"/>
      <c r="N329" s="238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255</v>
      </c>
      <c r="AU329" s="19" t="s">
        <v>87</v>
      </c>
    </row>
    <row r="330" s="2" customFormat="1">
      <c r="A330" s="40"/>
      <c r="B330" s="41"/>
      <c r="C330" s="42"/>
      <c r="D330" s="296" t="s">
        <v>766</v>
      </c>
      <c r="E330" s="42"/>
      <c r="F330" s="297" t="s">
        <v>2903</v>
      </c>
      <c r="G330" s="42"/>
      <c r="H330" s="42"/>
      <c r="I330" s="236"/>
      <c r="J330" s="42"/>
      <c r="K330" s="42"/>
      <c r="L330" s="46"/>
      <c r="M330" s="237"/>
      <c r="N330" s="238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766</v>
      </c>
      <c r="AU330" s="19" t="s">
        <v>87</v>
      </c>
    </row>
    <row r="331" s="14" customFormat="1">
      <c r="A331" s="14"/>
      <c r="B331" s="249"/>
      <c r="C331" s="250"/>
      <c r="D331" s="234" t="s">
        <v>257</v>
      </c>
      <c r="E331" s="251" t="s">
        <v>1</v>
      </c>
      <c r="F331" s="252" t="s">
        <v>3316</v>
      </c>
      <c r="G331" s="250"/>
      <c r="H331" s="253">
        <v>32.399999999999999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257</v>
      </c>
      <c r="AU331" s="259" t="s">
        <v>87</v>
      </c>
      <c r="AV331" s="14" t="s">
        <v>87</v>
      </c>
      <c r="AW331" s="14" t="s">
        <v>34</v>
      </c>
      <c r="AX331" s="14" t="s">
        <v>85</v>
      </c>
      <c r="AY331" s="259" t="s">
        <v>245</v>
      </c>
    </row>
    <row r="332" s="2" customFormat="1" ht="16.5" customHeight="1">
      <c r="A332" s="40"/>
      <c r="B332" s="41"/>
      <c r="C332" s="221" t="s">
        <v>606</v>
      </c>
      <c r="D332" s="221" t="s">
        <v>248</v>
      </c>
      <c r="E332" s="222" t="s">
        <v>2905</v>
      </c>
      <c r="F332" s="223" t="s">
        <v>2906</v>
      </c>
      <c r="G332" s="224" t="s">
        <v>329</v>
      </c>
      <c r="H332" s="225">
        <v>2</v>
      </c>
      <c r="I332" s="226"/>
      <c r="J332" s="227">
        <f>ROUND(I332*H332,2)</f>
        <v>0</v>
      </c>
      <c r="K332" s="223" t="s">
        <v>764</v>
      </c>
      <c r="L332" s="46"/>
      <c r="M332" s="228" t="s">
        <v>1</v>
      </c>
      <c r="N332" s="229" t="s">
        <v>42</v>
      </c>
      <c r="O332" s="93"/>
      <c r="P332" s="230">
        <f>O332*H332</f>
        <v>0</v>
      </c>
      <c r="Q332" s="230">
        <v>0.00069999999999999999</v>
      </c>
      <c r="R332" s="230">
        <f>Q332*H332</f>
        <v>0.0014</v>
      </c>
      <c r="S332" s="230">
        <v>0</v>
      </c>
      <c r="T332" s="231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32" t="s">
        <v>253</v>
      </c>
      <c r="AT332" s="232" t="s">
        <v>248</v>
      </c>
      <c r="AU332" s="232" t="s">
        <v>87</v>
      </c>
      <c r="AY332" s="19" t="s">
        <v>245</v>
      </c>
      <c r="BE332" s="233">
        <f>IF(N332="základní",J332,0)</f>
        <v>0</v>
      </c>
      <c r="BF332" s="233">
        <f>IF(N332="snížená",J332,0)</f>
        <v>0</v>
      </c>
      <c r="BG332" s="233">
        <f>IF(N332="zákl. přenesená",J332,0)</f>
        <v>0</v>
      </c>
      <c r="BH332" s="233">
        <f>IF(N332="sníž. přenesená",J332,0)</f>
        <v>0</v>
      </c>
      <c r="BI332" s="233">
        <f>IF(N332="nulová",J332,0)</f>
        <v>0</v>
      </c>
      <c r="BJ332" s="19" t="s">
        <v>85</v>
      </c>
      <c r="BK332" s="233">
        <f>ROUND(I332*H332,2)</f>
        <v>0</v>
      </c>
      <c r="BL332" s="19" t="s">
        <v>253</v>
      </c>
      <c r="BM332" s="232" t="s">
        <v>3317</v>
      </c>
    </row>
    <row r="333" s="2" customFormat="1">
      <c r="A333" s="40"/>
      <c r="B333" s="41"/>
      <c r="C333" s="42"/>
      <c r="D333" s="234" t="s">
        <v>255</v>
      </c>
      <c r="E333" s="42"/>
      <c r="F333" s="235" t="s">
        <v>2908</v>
      </c>
      <c r="G333" s="42"/>
      <c r="H333" s="42"/>
      <c r="I333" s="236"/>
      <c r="J333" s="42"/>
      <c r="K333" s="42"/>
      <c r="L333" s="46"/>
      <c r="M333" s="237"/>
      <c r="N333" s="238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255</v>
      </c>
      <c r="AU333" s="19" t="s">
        <v>87</v>
      </c>
    </row>
    <row r="334" s="2" customFormat="1">
      <c r="A334" s="40"/>
      <c r="B334" s="41"/>
      <c r="C334" s="42"/>
      <c r="D334" s="296" t="s">
        <v>766</v>
      </c>
      <c r="E334" s="42"/>
      <c r="F334" s="297" t="s">
        <v>2909</v>
      </c>
      <c r="G334" s="42"/>
      <c r="H334" s="42"/>
      <c r="I334" s="236"/>
      <c r="J334" s="42"/>
      <c r="K334" s="42"/>
      <c r="L334" s="46"/>
      <c r="M334" s="237"/>
      <c r="N334" s="238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766</v>
      </c>
      <c r="AU334" s="19" t="s">
        <v>87</v>
      </c>
    </row>
    <row r="335" s="14" customFormat="1">
      <c r="A335" s="14"/>
      <c r="B335" s="249"/>
      <c r="C335" s="250"/>
      <c r="D335" s="234" t="s">
        <v>257</v>
      </c>
      <c r="E335" s="251" t="s">
        <v>1</v>
      </c>
      <c r="F335" s="252" t="s">
        <v>2910</v>
      </c>
      <c r="G335" s="250"/>
      <c r="H335" s="253">
        <v>2</v>
      </c>
      <c r="I335" s="254"/>
      <c r="J335" s="250"/>
      <c r="K335" s="250"/>
      <c r="L335" s="255"/>
      <c r="M335" s="256"/>
      <c r="N335" s="257"/>
      <c r="O335" s="257"/>
      <c r="P335" s="257"/>
      <c r="Q335" s="257"/>
      <c r="R335" s="257"/>
      <c r="S335" s="257"/>
      <c r="T335" s="25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9" t="s">
        <v>257</v>
      </c>
      <c r="AU335" s="259" t="s">
        <v>87</v>
      </c>
      <c r="AV335" s="14" t="s">
        <v>87</v>
      </c>
      <c r="AW335" s="14" t="s">
        <v>34</v>
      </c>
      <c r="AX335" s="14" t="s">
        <v>85</v>
      </c>
      <c r="AY335" s="259" t="s">
        <v>245</v>
      </c>
    </row>
    <row r="336" s="2" customFormat="1" ht="16.5" customHeight="1">
      <c r="A336" s="40"/>
      <c r="B336" s="41"/>
      <c r="C336" s="283" t="s">
        <v>610</v>
      </c>
      <c r="D336" s="283" t="s">
        <v>551</v>
      </c>
      <c r="E336" s="284" t="s">
        <v>2911</v>
      </c>
      <c r="F336" s="285" t="s">
        <v>2912</v>
      </c>
      <c r="G336" s="286" t="s">
        <v>329</v>
      </c>
      <c r="H336" s="287">
        <v>2</v>
      </c>
      <c r="I336" s="288"/>
      <c r="J336" s="289">
        <f>ROUND(I336*H336,2)</f>
        <v>0</v>
      </c>
      <c r="K336" s="285" t="s">
        <v>764</v>
      </c>
      <c r="L336" s="290"/>
      <c r="M336" s="291" t="s">
        <v>1</v>
      </c>
      <c r="N336" s="292" t="s">
        <v>42</v>
      </c>
      <c r="O336" s="93"/>
      <c r="P336" s="230">
        <f>O336*H336</f>
        <v>0</v>
      </c>
      <c r="Q336" s="230">
        <v>0.0025000000000000001</v>
      </c>
      <c r="R336" s="230">
        <f>Q336*H336</f>
        <v>0.0050000000000000001</v>
      </c>
      <c r="S336" s="230">
        <v>0</v>
      </c>
      <c r="T336" s="231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32" t="s">
        <v>326</v>
      </c>
      <c r="AT336" s="232" t="s">
        <v>551</v>
      </c>
      <c r="AU336" s="232" t="s">
        <v>87</v>
      </c>
      <c r="AY336" s="19" t="s">
        <v>245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9" t="s">
        <v>85</v>
      </c>
      <c r="BK336" s="233">
        <f>ROUND(I336*H336,2)</f>
        <v>0</v>
      </c>
      <c r="BL336" s="19" t="s">
        <v>253</v>
      </c>
      <c r="BM336" s="232" t="s">
        <v>3318</v>
      </c>
    </row>
    <row r="337" s="2" customFormat="1">
      <c r="A337" s="40"/>
      <c r="B337" s="41"/>
      <c r="C337" s="42"/>
      <c r="D337" s="234" t="s">
        <v>255</v>
      </c>
      <c r="E337" s="42"/>
      <c r="F337" s="235" t="s">
        <v>2912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255</v>
      </c>
      <c r="AU337" s="19" t="s">
        <v>87</v>
      </c>
    </row>
    <row r="338" s="14" customFormat="1">
      <c r="A338" s="14"/>
      <c r="B338" s="249"/>
      <c r="C338" s="250"/>
      <c r="D338" s="234" t="s">
        <v>257</v>
      </c>
      <c r="E338" s="251" t="s">
        <v>1</v>
      </c>
      <c r="F338" s="252" t="s">
        <v>87</v>
      </c>
      <c r="G338" s="250"/>
      <c r="H338" s="253">
        <v>2</v>
      </c>
      <c r="I338" s="254"/>
      <c r="J338" s="250"/>
      <c r="K338" s="250"/>
      <c r="L338" s="255"/>
      <c r="M338" s="256"/>
      <c r="N338" s="257"/>
      <c r="O338" s="257"/>
      <c r="P338" s="257"/>
      <c r="Q338" s="257"/>
      <c r="R338" s="257"/>
      <c r="S338" s="257"/>
      <c r="T338" s="25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9" t="s">
        <v>257</v>
      </c>
      <c r="AU338" s="259" t="s">
        <v>87</v>
      </c>
      <c r="AV338" s="14" t="s">
        <v>87</v>
      </c>
      <c r="AW338" s="14" t="s">
        <v>34</v>
      </c>
      <c r="AX338" s="14" t="s">
        <v>85</v>
      </c>
      <c r="AY338" s="259" t="s">
        <v>245</v>
      </c>
    </row>
    <row r="339" s="2" customFormat="1" ht="16.5" customHeight="1">
      <c r="A339" s="40"/>
      <c r="B339" s="41"/>
      <c r="C339" s="221" t="s">
        <v>614</v>
      </c>
      <c r="D339" s="221" t="s">
        <v>248</v>
      </c>
      <c r="E339" s="222" t="s">
        <v>2914</v>
      </c>
      <c r="F339" s="223" t="s">
        <v>2915</v>
      </c>
      <c r="G339" s="224" t="s">
        <v>317</v>
      </c>
      <c r="H339" s="225">
        <v>16</v>
      </c>
      <c r="I339" s="226"/>
      <c r="J339" s="227">
        <f>ROUND(I339*H339,2)</f>
        <v>0</v>
      </c>
      <c r="K339" s="223" t="s">
        <v>764</v>
      </c>
      <c r="L339" s="46"/>
      <c r="M339" s="228" t="s">
        <v>1</v>
      </c>
      <c r="N339" s="229" t="s">
        <v>42</v>
      </c>
      <c r="O339" s="93"/>
      <c r="P339" s="230">
        <f>O339*H339</f>
        <v>0</v>
      </c>
      <c r="Q339" s="230">
        <v>0.14041999999999999</v>
      </c>
      <c r="R339" s="230">
        <f>Q339*H339</f>
        <v>2.2467199999999998</v>
      </c>
      <c r="S339" s="230">
        <v>0</v>
      </c>
      <c r="T339" s="231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32" t="s">
        <v>253</v>
      </c>
      <c r="AT339" s="232" t="s">
        <v>248</v>
      </c>
      <c r="AU339" s="232" t="s">
        <v>87</v>
      </c>
      <c r="AY339" s="19" t="s">
        <v>245</v>
      </c>
      <c r="BE339" s="233">
        <f>IF(N339="základní",J339,0)</f>
        <v>0</v>
      </c>
      <c r="BF339" s="233">
        <f>IF(N339="snížená",J339,0)</f>
        <v>0</v>
      </c>
      <c r="BG339" s="233">
        <f>IF(N339="zákl. přenesená",J339,0)</f>
        <v>0</v>
      </c>
      <c r="BH339" s="233">
        <f>IF(N339="sníž. přenesená",J339,0)</f>
        <v>0</v>
      </c>
      <c r="BI339" s="233">
        <f>IF(N339="nulová",J339,0)</f>
        <v>0</v>
      </c>
      <c r="BJ339" s="19" t="s">
        <v>85</v>
      </c>
      <c r="BK339" s="233">
        <f>ROUND(I339*H339,2)</f>
        <v>0</v>
      </c>
      <c r="BL339" s="19" t="s">
        <v>253</v>
      </c>
      <c r="BM339" s="232" t="s">
        <v>3319</v>
      </c>
    </row>
    <row r="340" s="2" customFormat="1">
      <c r="A340" s="40"/>
      <c r="B340" s="41"/>
      <c r="C340" s="42"/>
      <c r="D340" s="234" t="s">
        <v>255</v>
      </c>
      <c r="E340" s="42"/>
      <c r="F340" s="235" t="s">
        <v>2917</v>
      </c>
      <c r="G340" s="42"/>
      <c r="H340" s="42"/>
      <c r="I340" s="236"/>
      <c r="J340" s="42"/>
      <c r="K340" s="42"/>
      <c r="L340" s="46"/>
      <c r="M340" s="237"/>
      <c r="N340" s="238"/>
      <c r="O340" s="93"/>
      <c r="P340" s="93"/>
      <c r="Q340" s="93"/>
      <c r="R340" s="93"/>
      <c r="S340" s="93"/>
      <c r="T340" s="94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255</v>
      </c>
      <c r="AU340" s="19" t="s">
        <v>87</v>
      </c>
    </row>
    <row r="341" s="2" customFormat="1">
      <c r="A341" s="40"/>
      <c r="B341" s="41"/>
      <c r="C341" s="42"/>
      <c r="D341" s="296" t="s">
        <v>766</v>
      </c>
      <c r="E341" s="42"/>
      <c r="F341" s="297" t="s">
        <v>2918</v>
      </c>
      <c r="G341" s="42"/>
      <c r="H341" s="42"/>
      <c r="I341" s="236"/>
      <c r="J341" s="42"/>
      <c r="K341" s="42"/>
      <c r="L341" s="46"/>
      <c r="M341" s="237"/>
      <c r="N341" s="238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766</v>
      </c>
      <c r="AU341" s="19" t="s">
        <v>87</v>
      </c>
    </row>
    <row r="342" s="14" customFormat="1">
      <c r="A342" s="14"/>
      <c r="B342" s="249"/>
      <c r="C342" s="250"/>
      <c r="D342" s="234" t="s">
        <v>257</v>
      </c>
      <c r="E342" s="251" t="s">
        <v>1</v>
      </c>
      <c r="F342" s="252" t="s">
        <v>3320</v>
      </c>
      <c r="G342" s="250"/>
      <c r="H342" s="253">
        <v>16</v>
      </c>
      <c r="I342" s="254"/>
      <c r="J342" s="250"/>
      <c r="K342" s="250"/>
      <c r="L342" s="255"/>
      <c r="M342" s="256"/>
      <c r="N342" s="257"/>
      <c r="O342" s="257"/>
      <c r="P342" s="257"/>
      <c r="Q342" s="257"/>
      <c r="R342" s="257"/>
      <c r="S342" s="257"/>
      <c r="T342" s="25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9" t="s">
        <v>257</v>
      </c>
      <c r="AU342" s="259" t="s">
        <v>87</v>
      </c>
      <c r="AV342" s="14" t="s">
        <v>87</v>
      </c>
      <c r="AW342" s="14" t="s">
        <v>34</v>
      </c>
      <c r="AX342" s="14" t="s">
        <v>85</v>
      </c>
      <c r="AY342" s="259" t="s">
        <v>245</v>
      </c>
    </row>
    <row r="343" s="2" customFormat="1" ht="16.5" customHeight="1">
      <c r="A343" s="40"/>
      <c r="B343" s="41"/>
      <c r="C343" s="221" t="s">
        <v>389</v>
      </c>
      <c r="D343" s="221" t="s">
        <v>248</v>
      </c>
      <c r="E343" s="222" t="s">
        <v>2920</v>
      </c>
      <c r="F343" s="223" t="s">
        <v>2921</v>
      </c>
      <c r="G343" s="224" t="s">
        <v>275</v>
      </c>
      <c r="H343" s="225">
        <v>1.6000000000000001</v>
      </c>
      <c r="I343" s="226"/>
      <c r="J343" s="227">
        <f>ROUND(I343*H343,2)</f>
        <v>0</v>
      </c>
      <c r="K343" s="223" t="s">
        <v>764</v>
      </c>
      <c r="L343" s="46"/>
      <c r="M343" s="228" t="s">
        <v>1</v>
      </c>
      <c r="N343" s="229" t="s">
        <v>42</v>
      </c>
      <c r="O343" s="93"/>
      <c r="P343" s="230">
        <f>O343*H343</f>
        <v>0</v>
      </c>
      <c r="Q343" s="230">
        <v>0.00063000000000000003</v>
      </c>
      <c r="R343" s="230">
        <f>Q343*H343</f>
        <v>0.001008</v>
      </c>
      <c r="S343" s="230">
        <v>0</v>
      </c>
      <c r="T343" s="231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32" t="s">
        <v>594</v>
      </c>
      <c r="AT343" s="232" t="s">
        <v>248</v>
      </c>
      <c r="AU343" s="232" t="s">
        <v>87</v>
      </c>
      <c r="AY343" s="19" t="s">
        <v>245</v>
      </c>
      <c r="BE343" s="233">
        <f>IF(N343="základní",J343,0)</f>
        <v>0</v>
      </c>
      <c r="BF343" s="233">
        <f>IF(N343="snížená",J343,0)</f>
        <v>0</v>
      </c>
      <c r="BG343" s="233">
        <f>IF(N343="zákl. přenesená",J343,0)</f>
        <v>0</v>
      </c>
      <c r="BH343" s="233">
        <f>IF(N343="sníž. přenesená",J343,0)</f>
        <v>0</v>
      </c>
      <c r="BI343" s="233">
        <f>IF(N343="nulová",J343,0)</f>
        <v>0</v>
      </c>
      <c r="BJ343" s="19" t="s">
        <v>85</v>
      </c>
      <c r="BK343" s="233">
        <f>ROUND(I343*H343,2)</f>
        <v>0</v>
      </c>
      <c r="BL343" s="19" t="s">
        <v>594</v>
      </c>
      <c r="BM343" s="232" t="s">
        <v>3321</v>
      </c>
    </row>
    <row r="344" s="2" customFormat="1">
      <c r="A344" s="40"/>
      <c r="B344" s="41"/>
      <c r="C344" s="42"/>
      <c r="D344" s="234" t="s">
        <v>255</v>
      </c>
      <c r="E344" s="42"/>
      <c r="F344" s="235" t="s">
        <v>2923</v>
      </c>
      <c r="G344" s="42"/>
      <c r="H344" s="42"/>
      <c r="I344" s="236"/>
      <c r="J344" s="42"/>
      <c r="K344" s="42"/>
      <c r="L344" s="46"/>
      <c r="M344" s="237"/>
      <c r="N344" s="238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255</v>
      </c>
      <c r="AU344" s="19" t="s">
        <v>87</v>
      </c>
    </row>
    <row r="345" s="2" customFormat="1">
      <c r="A345" s="40"/>
      <c r="B345" s="41"/>
      <c r="C345" s="42"/>
      <c r="D345" s="296" t="s">
        <v>766</v>
      </c>
      <c r="E345" s="42"/>
      <c r="F345" s="297" t="s">
        <v>2924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766</v>
      </c>
      <c r="AU345" s="19" t="s">
        <v>87</v>
      </c>
    </row>
    <row r="346" s="14" customFormat="1">
      <c r="A346" s="14"/>
      <c r="B346" s="249"/>
      <c r="C346" s="250"/>
      <c r="D346" s="234" t="s">
        <v>257</v>
      </c>
      <c r="E346" s="251" t="s">
        <v>1</v>
      </c>
      <c r="F346" s="252" t="s">
        <v>2925</v>
      </c>
      <c r="G346" s="250"/>
      <c r="H346" s="253">
        <v>1.6000000000000001</v>
      </c>
      <c r="I346" s="254"/>
      <c r="J346" s="250"/>
      <c r="K346" s="250"/>
      <c r="L346" s="255"/>
      <c r="M346" s="256"/>
      <c r="N346" s="257"/>
      <c r="O346" s="257"/>
      <c r="P346" s="257"/>
      <c r="Q346" s="257"/>
      <c r="R346" s="257"/>
      <c r="S346" s="257"/>
      <c r="T346" s="25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9" t="s">
        <v>257</v>
      </c>
      <c r="AU346" s="259" t="s">
        <v>87</v>
      </c>
      <c r="AV346" s="14" t="s">
        <v>87</v>
      </c>
      <c r="AW346" s="14" t="s">
        <v>34</v>
      </c>
      <c r="AX346" s="14" t="s">
        <v>85</v>
      </c>
      <c r="AY346" s="259" t="s">
        <v>245</v>
      </c>
    </row>
    <row r="347" s="2" customFormat="1" ht="16.5" customHeight="1">
      <c r="A347" s="40"/>
      <c r="B347" s="41"/>
      <c r="C347" s="221" t="s">
        <v>622</v>
      </c>
      <c r="D347" s="221" t="s">
        <v>248</v>
      </c>
      <c r="E347" s="222" t="s">
        <v>2932</v>
      </c>
      <c r="F347" s="223" t="s">
        <v>2933</v>
      </c>
      <c r="G347" s="224" t="s">
        <v>317</v>
      </c>
      <c r="H347" s="225">
        <v>12</v>
      </c>
      <c r="I347" s="226"/>
      <c r="J347" s="227">
        <f>ROUND(I347*H347,2)</f>
        <v>0</v>
      </c>
      <c r="K347" s="223" t="s">
        <v>764</v>
      </c>
      <c r="L347" s="46"/>
      <c r="M347" s="228" t="s">
        <v>1</v>
      </c>
      <c r="N347" s="229" t="s">
        <v>42</v>
      </c>
      <c r="O347" s="93"/>
      <c r="P347" s="230">
        <f>O347*H347</f>
        <v>0</v>
      </c>
      <c r="Q347" s="230">
        <v>0.00017000000000000001</v>
      </c>
      <c r="R347" s="230">
        <f>Q347*H347</f>
        <v>0.0020400000000000001</v>
      </c>
      <c r="S347" s="230">
        <v>0</v>
      </c>
      <c r="T347" s="231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32" t="s">
        <v>594</v>
      </c>
      <c r="AT347" s="232" t="s">
        <v>248</v>
      </c>
      <c r="AU347" s="232" t="s">
        <v>87</v>
      </c>
      <c r="AY347" s="19" t="s">
        <v>245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9" t="s">
        <v>85</v>
      </c>
      <c r="BK347" s="233">
        <f>ROUND(I347*H347,2)</f>
        <v>0</v>
      </c>
      <c r="BL347" s="19" t="s">
        <v>594</v>
      </c>
      <c r="BM347" s="232" t="s">
        <v>3322</v>
      </c>
    </row>
    <row r="348" s="2" customFormat="1">
      <c r="A348" s="40"/>
      <c r="B348" s="41"/>
      <c r="C348" s="42"/>
      <c r="D348" s="234" t="s">
        <v>255</v>
      </c>
      <c r="E348" s="42"/>
      <c r="F348" s="235" t="s">
        <v>2935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255</v>
      </c>
      <c r="AU348" s="19" t="s">
        <v>87</v>
      </c>
    </row>
    <row r="349" s="2" customFormat="1">
      <c r="A349" s="40"/>
      <c r="B349" s="41"/>
      <c r="C349" s="42"/>
      <c r="D349" s="296" t="s">
        <v>766</v>
      </c>
      <c r="E349" s="42"/>
      <c r="F349" s="297" t="s">
        <v>2936</v>
      </c>
      <c r="G349" s="42"/>
      <c r="H349" s="42"/>
      <c r="I349" s="236"/>
      <c r="J349" s="42"/>
      <c r="K349" s="42"/>
      <c r="L349" s="46"/>
      <c r="M349" s="237"/>
      <c r="N349" s="238"/>
      <c r="O349" s="93"/>
      <c r="P349" s="93"/>
      <c r="Q349" s="93"/>
      <c r="R349" s="93"/>
      <c r="S349" s="93"/>
      <c r="T349" s="94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766</v>
      </c>
      <c r="AU349" s="19" t="s">
        <v>87</v>
      </c>
    </row>
    <row r="350" s="14" customFormat="1">
      <c r="A350" s="14"/>
      <c r="B350" s="249"/>
      <c r="C350" s="250"/>
      <c r="D350" s="234" t="s">
        <v>257</v>
      </c>
      <c r="E350" s="251" t="s">
        <v>1</v>
      </c>
      <c r="F350" s="252" t="s">
        <v>3323</v>
      </c>
      <c r="G350" s="250"/>
      <c r="H350" s="253">
        <v>12</v>
      </c>
      <c r="I350" s="254"/>
      <c r="J350" s="250"/>
      <c r="K350" s="250"/>
      <c r="L350" s="255"/>
      <c r="M350" s="256"/>
      <c r="N350" s="257"/>
      <c r="O350" s="257"/>
      <c r="P350" s="257"/>
      <c r="Q350" s="257"/>
      <c r="R350" s="257"/>
      <c r="S350" s="257"/>
      <c r="T350" s="258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9" t="s">
        <v>257</v>
      </c>
      <c r="AU350" s="259" t="s">
        <v>87</v>
      </c>
      <c r="AV350" s="14" t="s">
        <v>87</v>
      </c>
      <c r="AW350" s="14" t="s">
        <v>34</v>
      </c>
      <c r="AX350" s="14" t="s">
        <v>85</v>
      </c>
      <c r="AY350" s="259" t="s">
        <v>245</v>
      </c>
    </row>
    <row r="351" s="2" customFormat="1" ht="16.5" customHeight="1">
      <c r="A351" s="40"/>
      <c r="B351" s="41"/>
      <c r="C351" s="221" t="s">
        <v>626</v>
      </c>
      <c r="D351" s="221" t="s">
        <v>248</v>
      </c>
      <c r="E351" s="222" t="s">
        <v>2926</v>
      </c>
      <c r="F351" s="223" t="s">
        <v>2927</v>
      </c>
      <c r="G351" s="224" t="s">
        <v>317</v>
      </c>
      <c r="H351" s="225">
        <v>12.800000000000001</v>
      </c>
      <c r="I351" s="226"/>
      <c r="J351" s="227">
        <f>ROUND(I351*H351,2)</f>
        <v>0</v>
      </c>
      <c r="K351" s="223" t="s">
        <v>764</v>
      </c>
      <c r="L351" s="46"/>
      <c r="M351" s="228" t="s">
        <v>1</v>
      </c>
      <c r="N351" s="229" t="s">
        <v>42</v>
      </c>
      <c r="O351" s="93"/>
      <c r="P351" s="230">
        <f>O351*H351</f>
        <v>0</v>
      </c>
      <c r="Q351" s="230">
        <v>0.0034499999999999999</v>
      </c>
      <c r="R351" s="230">
        <f>Q351*H351</f>
        <v>0.044160000000000005</v>
      </c>
      <c r="S351" s="230">
        <v>0</v>
      </c>
      <c r="T351" s="231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32" t="s">
        <v>594</v>
      </c>
      <c r="AT351" s="232" t="s">
        <v>248</v>
      </c>
      <c r="AU351" s="232" t="s">
        <v>87</v>
      </c>
      <c r="AY351" s="19" t="s">
        <v>245</v>
      </c>
      <c r="BE351" s="233">
        <f>IF(N351="základní",J351,0)</f>
        <v>0</v>
      </c>
      <c r="BF351" s="233">
        <f>IF(N351="snížená",J351,0)</f>
        <v>0</v>
      </c>
      <c r="BG351" s="233">
        <f>IF(N351="zákl. přenesená",J351,0)</f>
        <v>0</v>
      </c>
      <c r="BH351" s="233">
        <f>IF(N351="sníž. přenesená",J351,0)</f>
        <v>0</v>
      </c>
      <c r="BI351" s="233">
        <f>IF(N351="nulová",J351,0)</f>
        <v>0</v>
      </c>
      <c r="BJ351" s="19" t="s">
        <v>85</v>
      </c>
      <c r="BK351" s="233">
        <f>ROUND(I351*H351,2)</f>
        <v>0</v>
      </c>
      <c r="BL351" s="19" t="s">
        <v>594</v>
      </c>
      <c r="BM351" s="232" t="s">
        <v>3324</v>
      </c>
    </row>
    <row r="352" s="2" customFormat="1">
      <c r="A352" s="40"/>
      <c r="B352" s="41"/>
      <c r="C352" s="42"/>
      <c r="D352" s="234" t="s">
        <v>255</v>
      </c>
      <c r="E352" s="42"/>
      <c r="F352" s="235" t="s">
        <v>2929</v>
      </c>
      <c r="G352" s="42"/>
      <c r="H352" s="42"/>
      <c r="I352" s="236"/>
      <c r="J352" s="42"/>
      <c r="K352" s="42"/>
      <c r="L352" s="46"/>
      <c r="M352" s="237"/>
      <c r="N352" s="238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255</v>
      </c>
      <c r="AU352" s="19" t="s">
        <v>87</v>
      </c>
    </row>
    <row r="353" s="2" customFormat="1">
      <c r="A353" s="40"/>
      <c r="B353" s="41"/>
      <c r="C353" s="42"/>
      <c r="D353" s="296" t="s">
        <v>766</v>
      </c>
      <c r="E353" s="42"/>
      <c r="F353" s="297" t="s">
        <v>2930</v>
      </c>
      <c r="G353" s="42"/>
      <c r="H353" s="42"/>
      <c r="I353" s="236"/>
      <c r="J353" s="42"/>
      <c r="K353" s="42"/>
      <c r="L353" s="46"/>
      <c r="M353" s="237"/>
      <c r="N353" s="238"/>
      <c r="O353" s="93"/>
      <c r="P353" s="93"/>
      <c r="Q353" s="93"/>
      <c r="R353" s="93"/>
      <c r="S353" s="93"/>
      <c r="T353" s="94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766</v>
      </c>
      <c r="AU353" s="19" t="s">
        <v>87</v>
      </c>
    </row>
    <row r="354" s="14" customFormat="1">
      <c r="A354" s="14"/>
      <c r="B354" s="249"/>
      <c r="C354" s="250"/>
      <c r="D354" s="234" t="s">
        <v>257</v>
      </c>
      <c r="E354" s="251" t="s">
        <v>1</v>
      </c>
      <c r="F354" s="252" t="s">
        <v>3325</v>
      </c>
      <c r="G354" s="250"/>
      <c r="H354" s="253">
        <v>12.800000000000001</v>
      </c>
      <c r="I354" s="254"/>
      <c r="J354" s="250"/>
      <c r="K354" s="250"/>
      <c r="L354" s="255"/>
      <c r="M354" s="256"/>
      <c r="N354" s="257"/>
      <c r="O354" s="257"/>
      <c r="P354" s="257"/>
      <c r="Q354" s="257"/>
      <c r="R354" s="257"/>
      <c r="S354" s="257"/>
      <c r="T354" s="258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9" t="s">
        <v>257</v>
      </c>
      <c r="AU354" s="259" t="s">
        <v>87</v>
      </c>
      <c r="AV354" s="14" t="s">
        <v>87</v>
      </c>
      <c r="AW354" s="14" t="s">
        <v>34</v>
      </c>
      <c r="AX354" s="14" t="s">
        <v>85</v>
      </c>
      <c r="AY354" s="259" t="s">
        <v>245</v>
      </c>
    </row>
    <row r="355" s="2" customFormat="1" ht="16.5" customHeight="1">
      <c r="A355" s="40"/>
      <c r="B355" s="41"/>
      <c r="C355" s="221" t="s">
        <v>630</v>
      </c>
      <c r="D355" s="221" t="s">
        <v>248</v>
      </c>
      <c r="E355" s="222" t="s">
        <v>2938</v>
      </c>
      <c r="F355" s="223" t="s">
        <v>2939</v>
      </c>
      <c r="G355" s="224" t="s">
        <v>275</v>
      </c>
      <c r="H355" s="225">
        <v>20</v>
      </c>
      <c r="I355" s="226"/>
      <c r="J355" s="227">
        <f>ROUND(I355*H355,2)</f>
        <v>0</v>
      </c>
      <c r="K355" s="223" t="s">
        <v>764</v>
      </c>
      <c r="L355" s="46"/>
      <c r="M355" s="228" t="s">
        <v>1</v>
      </c>
      <c r="N355" s="229" t="s">
        <v>42</v>
      </c>
      <c r="O355" s="93"/>
      <c r="P355" s="230">
        <f>O355*H355</f>
        <v>0</v>
      </c>
      <c r="Q355" s="230">
        <v>0.00042000000000000002</v>
      </c>
      <c r="R355" s="230">
        <f>Q355*H355</f>
        <v>0.0084000000000000012</v>
      </c>
      <c r="S355" s="230">
        <v>0</v>
      </c>
      <c r="T355" s="231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32" t="s">
        <v>594</v>
      </c>
      <c r="AT355" s="232" t="s">
        <v>248</v>
      </c>
      <c r="AU355" s="232" t="s">
        <v>87</v>
      </c>
      <c r="AY355" s="19" t="s">
        <v>245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9" t="s">
        <v>85</v>
      </c>
      <c r="BK355" s="233">
        <f>ROUND(I355*H355,2)</f>
        <v>0</v>
      </c>
      <c r="BL355" s="19" t="s">
        <v>594</v>
      </c>
      <c r="BM355" s="232" t="s">
        <v>3326</v>
      </c>
    </row>
    <row r="356" s="2" customFormat="1">
      <c r="A356" s="40"/>
      <c r="B356" s="41"/>
      <c r="C356" s="42"/>
      <c r="D356" s="234" t="s">
        <v>255</v>
      </c>
      <c r="E356" s="42"/>
      <c r="F356" s="235" t="s">
        <v>2941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255</v>
      </c>
      <c r="AU356" s="19" t="s">
        <v>87</v>
      </c>
    </row>
    <row r="357" s="2" customFormat="1">
      <c r="A357" s="40"/>
      <c r="B357" s="41"/>
      <c r="C357" s="42"/>
      <c r="D357" s="296" t="s">
        <v>766</v>
      </c>
      <c r="E357" s="42"/>
      <c r="F357" s="297" t="s">
        <v>2942</v>
      </c>
      <c r="G357" s="42"/>
      <c r="H357" s="42"/>
      <c r="I357" s="236"/>
      <c r="J357" s="42"/>
      <c r="K357" s="42"/>
      <c r="L357" s="46"/>
      <c r="M357" s="237"/>
      <c r="N357" s="238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766</v>
      </c>
      <c r="AU357" s="19" t="s">
        <v>87</v>
      </c>
    </row>
    <row r="358" s="14" customFormat="1">
      <c r="A358" s="14"/>
      <c r="B358" s="249"/>
      <c r="C358" s="250"/>
      <c r="D358" s="234" t="s">
        <v>257</v>
      </c>
      <c r="E358" s="251" t="s">
        <v>1</v>
      </c>
      <c r="F358" s="252" t="s">
        <v>2943</v>
      </c>
      <c r="G358" s="250"/>
      <c r="H358" s="253">
        <v>20</v>
      </c>
      <c r="I358" s="254"/>
      <c r="J358" s="250"/>
      <c r="K358" s="250"/>
      <c r="L358" s="255"/>
      <c r="M358" s="256"/>
      <c r="N358" s="257"/>
      <c r="O358" s="257"/>
      <c r="P358" s="257"/>
      <c r="Q358" s="257"/>
      <c r="R358" s="257"/>
      <c r="S358" s="257"/>
      <c r="T358" s="25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9" t="s">
        <v>257</v>
      </c>
      <c r="AU358" s="259" t="s">
        <v>87</v>
      </c>
      <c r="AV358" s="14" t="s">
        <v>87</v>
      </c>
      <c r="AW358" s="14" t="s">
        <v>34</v>
      </c>
      <c r="AX358" s="14" t="s">
        <v>85</v>
      </c>
      <c r="AY358" s="259" t="s">
        <v>245</v>
      </c>
    </row>
    <row r="359" s="2" customFormat="1" ht="16.5" customHeight="1">
      <c r="A359" s="40"/>
      <c r="B359" s="41"/>
      <c r="C359" s="221" t="s">
        <v>634</v>
      </c>
      <c r="D359" s="221" t="s">
        <v>248</v>
      </c>
      <c r="E359" s="222" t="s">
        <v>2944</v>
      </c>
      <c r="F359" s="223" t="s">
        <v>2945</v>
      </c>
      <c r="G359" s="224" t="s">
        <v>329</v>
      </c>
      <c r="H359" s="225">
        <v>2</v>
      </c>
      <c r="I359" s="226"/>
      <c r="J359" s="227">
        <f>ROUND(I359*H359,2)</f>
        <v>0</v>
      </c>
      <c r="K359" s="223" t="s">
        <v>764</v>
      </c>
      <c r="L359" s="46"/>
      <c r="M359" s="228" t="s">
        <v>1</v>
      </c>
      <c r="N359" s="229" t="s">
        <v>42</v>
      </c>
      <c r="O359" s="93"/>
      <c r="P359" s="230">
        <f>O359*H359</f>
        <v>0</v>
      </c>
      <c r="Q359" s="230">
        <v>0.0064900000000000001</v>
      </c>
      <c r="R359" s="230">
        <f>Q359*H359</f>
        <v>0.01298</v>
      </c>
      <c r="S359" s="230">
        <v>0</v>
      </c>
      <c r="T359" s="231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32" t="s">
        <v>253</v>
      </c>
      <c r="AT359" s="232" t="s">
        <v>248</v>
      </c>
      <c r="AU359" s="232" t="s">
        <v>87</v>
      </c>
      <c r="AY359" s="19" t="s">
        <v>245</v>
      </c>
      <c r="BE359" s="233">
        <f>IF(N359="základní",J359,0)</f>
        <v>0</v>
      </c>
      <c r="BF359" s="233">
        <f>IF(N359="snížená",J359,0)</f>
        <v>0</v>
      </c>
      <c r="BG359" s="233">
        <f>IF(N359="zákl. přenesená",J359,0)</f>
        <v>0</v>
      </c>
      <c r="BH359" s="233">
        <f>IF(N359="sníž. přenesená",J359,0)</f>
        <v>0</v>
      </c>
      <c r="BI359" s="233">
        <f>IF(N359="nulová",J359,0)</f>
        <v>0</v>
      </c>
      <c r="BJ359" s="19" t="s">
        <v>85</v>
      </c>
      <c r="BK359" s="233">
        <f>ROUND(I359*H359,2)</f>
        <v>0</v>
      </c>
      <c r="BL359" s="19" t="s">
        <v>253</v>
      </c>
      <c r="BM359" s="232" t="s">
        <v>3327</v>
      </c>
    </row>
    <row r="360" s="2" customFormat="1">
      <c r="A360" s="40"/>
      <c r="B360" s="41"/>
      <c r="C360" s="42"/>
      <c r="D360" s="234" t="s">
        <v>255</v>
      </c>
      <c r="E360" s="42"/>
      <c r="F360" s="235" t="s">
        <v>2947</v>
      </c>
      <c r="G360" s="42"/>
      <c r="H360" s="42"/>
      <c r="I360" s="236"/>
      <c r="J360" s="42"/>
      <c r="K360" s="42"/>
      <c r="L360" s="46"/>
      <c r="M360" s="237"/>
      <c r="N360" s="238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255</v>
      </c>
      <c r="AU360" s="19" t="s">
        <v>87</v>
      </c>
    </row>
    <row r="361" s="2" customFormat="1">
      <c r="A361" s="40"/>
      <c r="B361" s="41"/>
      <c r="C361" s="42"/>
      <c r="D361" s="296" t="s">
        <v>766</v>
      </c>
      <c r="E361" s="42"/>
      <c r="F361" s="297" t="s">
        <v>2948</v>
      </c>
      <c r="G361" s="42"/>
      <c r="H361" s="42"/>
      <c r="I361" s="236"/>
      <c r="J361" s="42"/>
      <c r="K361" s="42"/>
      <c r="L361" s="46"/>
      <c r="M361" s="237"/>
      <c r="N361" s="238"/>
      <c r="O361" s="93"/>
      <c r="P361" s="93"/>
      <c r="Q361" s="93"/>
      <c r="R361" s="93"/>
      <c r="S361" s="93"/>
      <c r="T361" s="94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766</v>
      </c>
      <c r="AU361" s="19" t="s">
        <v>87</v>
      </c>
    </row>
    <row r="362" s="14" customFormat="1">
      <c r="A362" s="14"/>
      <c r="B362" s="249"/>
      <c r="C362" s="250"/>
      <c r="D362" s="234" t="s">
        <v>257</v>
      </c>
      <c r="E362" s="251" t="s">
        <v>1</v>
      </c>
      <c r="F362" s="252" t="s">
        <v>2949</v>
      </c>
      <c r="G362" s="250"/>
      <c r="H362" s="253">
        <v>2</v>
      </c>
      <c r="I362" s="254"/>
      <c r="J362" s="250"/>
      <c r="K362" s="250"/>
      <c r="L362" s="255"/>
      <c r="M362" s="256"/>
      <c r="N362" s="257"/>
      <c r="O362" s="257"/>
      <c r="P362" s="257"/>
      <c r="Q362" s="257"/>
      <c r="R362" s="257"/>
      <c r="S362" s="257"/>
      <c r="T362" s="25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9" t="s">
        <v>257</v>
      </c>
      <c r="AU362" s="259" t="s">
        <v>87</v>
      </c>
      <c r="AV362" s="14" t="s">
        <v>87</v>
      </c>
      <c r="AW362" s="14" t="s">
        <v>34</v>
      </c>
      <c r="AX362" s="14" t="s">
        <v>85</v>
      </c>
      <c r="AY362" s="259" t="s">
        <v>245</v>
      </c>
    </row>
    <row r="363" s="2" customFormat="1" ht="16.5" customHeight="1">
      <c r="A363" s="40"/>
      <c r="B363" s="41"/>
      <c r="C363" s="221" t="s">
        <v>638</v>
      </c>
      <c r="D363" s="221" t="s">
        <v>248</v>
      </c>
      <c r="E363" s="222" t="s">
        <v>3328</v>
      </c>
      <c r="F363" s="223" t="s">
        <v>3329</v>
      </c>
      <c r="G363" s="224" t="s">
        <v>317</v>
      </c>
      <c r="H363" s="225">
        <v>9.1999999999999993</v>
      </c>
      <c r="I363" s="226"/>
      <c r="J363" s="227">
        <f>ROUND(I363*H363,2)</f>
        <v>0</v>
      </c>
      <c r="K363" s="223" t="s">
        <v>764</v>
      </c>
      <c r="L363" s="46"/>
      <c r="M363" s="228" t="s">
        <v>1</v>
      </c>
      <c r="N363" s="229" t="s">
        <v>42</v>
      </c>
      <c r="O363" s="93"/>
      <c r="P363" s="230">
        <f>O363*H363</f>
        <v>0</v>
      </c>
      <c r="Q363" s="230">
        <v>0</v>
      </c>
      <c r="R363" s="230">
        <f>Q363*H363</f>
        <v>0</v>
      </c>
      <c r="S363" s="230">
        <v>0</v>
      </c>
      <c r="T363" s="231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32" t="s">
        <v>253</v>
      </c>
      <c r="AT363" s="232" t="s">
        <v>248</v>
      </c>
      <c r="AU363" s="232" t="s">
        <v>87</v>
      </c>
      <c r="AY363" s="19" t="s">
        <v>245</v>
      </c>
      <c r="BE363" s="233">
        <f>IF(N363="základní",J363,0)</f>
        <v>0</v>
      </c>
      <c r="BF363" s="233">
        <f>IF(N363="snížená",J363,0)</f>
        <v>0</v>
      </c>
      <c r="BG363" s="233">
        <f>IF(N363="zákl. přenesená",J363,0)</f>
        <v>0</v>
      </c>
      <c r="BH363" s="233">
        <f>IF(N363="sníž. přenesená",J363,0)</f>
        <v>0</v>
      </c>
      <c r="BI363" s="233">
        <f>IF(N363="nulová",J363,0)</f>
        <v>0</v>
      </c>
      <c r="BJ363" s="19" t="s">
        <v>85</v>
      </c>
      <c r="BK363" s="233">
        <f>ROUND(I363*H363,2)</f>
        <v>0</v>
      </c>
      <c r="BL363" s="19" t="s">
        <v>253</v>
      </c>
      <c r="BM363" s="232" t="s">
        <v>3330</v>
      </c>
    </row>
    <row r="364" s="2" customFormat="1">
      <c r="A364" s="40"/>
      <c r="B364" s="41"/>
      <c r="C364" s="42"/>
      <c r="D364" s="234" t="s">
        <v>255</v>
      </c>
      <c r="E364" s="42"/>
      <c r="F364" s="235" t="s">
        <v>3331</v>
      </c>
      <c r="G364" s="42"/>
      <c r="H364" s="42"/>
      <c r="I364" s="236"/>
      <c r="J364" s="42"/>
      <c r="K364" s="42"/>
      <c r="L364" s="46"/>
      <c r="M364" s="237"/>
      <c r="N364" s="238"/>
      <c r="O364" s="93"/>
      <c r="P364" s="93"/>
      <c r="Q364" s="93"/>
      <c r="R364" s="93"/>
      <c r="S364" s="93"/>
      <c r="T364" s="94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255</v>
      </c>
      <c r="AU364" s="19" t="s">
        <v>87</v>
      </c>
    </row>
    <row r="365" s="2" customFormat="1">
      <c r="A365" s="40"/>
      <c r="B365" s="41"/>
      <c r="C365" s="42"/>
      <c r="D365" s="296" t="s">
        <v>766</v>
      </c>
      <c r="E365" s="42"/>
      <c r="F365" s="297" t="s">
        <v>3332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766</v>
      </c>
      <c r="AU365" s="19" t="s">
        <v>87</v>
      </c>
    </row>
    <row r="366" s="14" customFormat="1">
      <c r="A366" s="14"/>
      <c r="B366" s="249"/>
      <c r="C366" s="250"/>
      <c r="D366" s="234" t="s">
        <v>257</v>
      </c>
      <c r="E366" s="251" t="s">
        <v>1</v>
      </c>
      <c r="F366" s="252" t="s">
        <v>3333</v>
      </c>
      <c r="G366" s="250"/>
      <c r="H366" s="253">
        <v>9.1999999999999993</v>
      </c>
      <c r="I366" s="254"/>
      <c r="J366" s="250"/>
      <c r="K366" s="250"/>
      <c r="L366" s="255"/>
      <c r="M366" s="256"/>
      <c r="N366" s="257"/>
      <c r="O366" s="257"/>
      <c r="P366" s="257"/>
      <c r="Q366" s="257"/>
      <c r="R366" s="257"/>
      <c r="S366" s="257"/>
      <c r="T366" s="25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9" t="s">
        <v>257</v>
      </c>
      <c r="AU366" s="259" t="s">
        <v>87</v>
      </c>
      <c r="AV366" s="14" t="s">
        <v>87</v>
      </c>
      <c r="AW366" s="14" t="s">
        <v>34</v>
      </c>
      <c r="AX366" s="14" t="s">
        <v>85</v>
      </c>
      <c r="AY366" s="259" t="s">
        <v>245</v>
      </c>
    </row>
    <row r="367" s="2" customFormat="1" ht="16.5" customHeight="1">
      <c r="A367" s="40"/>
      <c r="B367" s="41"/>
      <c r="C367" s="283" t="s">
        <v>642</v>
      </c>
      <c r="D367" s="283" t="s">
        <v>551</v>
      </c>
      <c r="E367" s="284" t="s">
        <v>3334</v>
      </c>
      <c r="F367" s="285" t="s">
        <v>3335</v>
      </c>
      <c r="G367" s="286" t="s">
        <v>317</v>
      </c>
      <c r="H367" s="287">
        <v>11.039999999999999</v>
      </c>
      <c r="I367" s="288"/>
      <c r="J367" s="289">
        <f>ROUND(I367*H367,2)</f>
        <v>0</v>
      </c>
      <c r="K367" s="285" t="s">
        <v>1</v>
      </c>
      <c r="L367" s="290"/>
      <c r="M367" s="291" t="s">
        <v>1</v>
      </c>
      <c r="N367" s="292" t="s">
        <v>42</v>
      </c>
      <c r="O367" s="93"/>
      <c r="P367" s="230">
        <f>O367*H367</f>
        <v>0</v>
      </c>
      <c r="Q367" s="230">
        <v>0.00048000000000000001</v>
      </c>
      <c r="R367" s="230">
        <f>Q367*H367</f>
        <v>0.0052991999999999996</v>
      </c>
      <c r="S367" s="230">
        <v>0</v>
      </c>
      <c r="T367" s="231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32" t="s">
        <v>326</v>
      </c>
      <c r="AT367" s="232" t="s">
        <v>551</v>
      </c>
      <c r="AU367" s="232" t="s">
        <v>87</v>
      </c>
      <c r="AY367" s="19" t="s">
        <v>245</v>
      </c>
      <c r="BE367" s="233">
        <f>IF(N367="základní",J367,0)</f>
        <v>0</v>
      </c>
      <c r="BF367" s="233">
        <f>IF(N367="snížená",J367,0)</f>
        <v>0</v>
      </c>
      <c r="BG367" s="233">
        <f>IF(N367="zákl. přenesená",J367,0)</f>
        <v>0</v>
      </c>
      <c r="BH367" s="233">
        <f>IF(N367="sníž. přenesená",J367,0)</f>
        <v>0</v>
      </c>
      <c r="BI367" s="233">
        <f>IF(N367="nulová",J367,0)</f>
        <v>0</v>
      </c>
      <c r="BJ367" s="19" t="s">
        <v>85</v>
      </c>
      <c r="BK367" s="233">
        <f>ROUND(I367*H367,2)</f>
        <v>0</v>
      </c>
      <c r="BL367" s="19" t="s">
        <v>253</v>
      </c>
      <c r="BM367" s="232" t="s">
        <v>3336</v>
      </c>
    </row>
    <row r="368" s="2" customFormat="1">
      <c r="A368" s="40"/>
      <c r="B368" s="41"/>
      <c r="C368" s="42"/>
      <c r="D368" s="234" t="s">
        <v>255</v>
      </c>
      <c r="E368" s="42"/>
      <c r="F368" s="235" t="s">
        <v>3335</v>
      </c>
      <c r="G368" s="42"/>
      <c r="H368" s="42"/>
      <c r="I368" s="236"/>
      <c r="J368" s="42"/>
      <c r="K368" s="42"/>
      <c r="L368" s="46"/>
      <c r="M368" s="237"/>
      <c r="N368" s="238"/>
      <c r="O368" s="93"/>
      <c r="P368" s="93"/>
      <c r="Q368" s="93"/>
      <c r="R368" s="93"/>
      <c r="S368" s="93"/>
      <c r="T368" s="94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9" t="s">
        <v>255</v>
      </c>
      <c r="AU368" s="19" t="s">
        <v>87</v>
      </c>
    </row>
    <row r="369" s="14" customFormat="1">
      <c r="A369" s="14"/>
      <c r="B369" s="249"/>
      <c r="C369" s="250"/>
      <c r="D369" s="234" t="s">
        <v>257</v>
      </c>
      <c r="E369" s="251" t="s">
        <v>1</v>
      </c>
      <c r="F369" s="252" t="s">
        <v>3337</v>
      </c>
      <c r="G369" s="250"/>
      <c r="H369" s="253">
        <v>11.039999999999999</v>
      </c>
      <c r="I369" s="254"/>
      <c r="J369" s="250"/>
      <c r="K369" s="250"/>
      <c r="L369" s="255"/>
      <c r="M369" s="256"/>
      <c r="N369" s="257"/>
      <c r="O369" s="257"/>
      <c r="P369" s="257"/>
      <c r="Q369" s="257"/>
      <c r="R369" s="257"/>
      <c r="S369" s="257"/>
      <c r="T369" s="25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9" t="s">
        <v>257</v>
      </c>
      <c r="AU369" s="259" t="s">
        <v>87</v>
      </c>
      <c r="AV369" s="14" t="s">
        <v>87</v>
      </c>
      <c r="AW369" s="14" t="s">
        <v>34</v>
      </c>
      <c r="AX369" s="14" t="s">
        <v>85</v>
      </c>
      <c r="AY369" s="259" t="s">
        <v>245</v>
      </c>
    </row>
    <row r="370" s="2" customFormat="1" ht="16.5" customHeight="1">
      <c r="A370" s="40"/>
      <c r="B370" s="41"/>
      <c r="C370" s="221" t="s">
        <v>646</v>
      </c>
      <c r="D370" s="221" t="s">
        <v>248</v>
      </c>
      <c r="E370" s="222" t="s">
        <v>2950</v>
      </c>
      <c r="F370" s="223" t="s">
        <v>2951</v>
      </c>
      <c r="G370" s="224" t="s">
        <v>251</v>
      </c>
      <c r="H370" s="225">
        <v>315</v>
      </c>
      <c r="I370" s="226"/>
      <c r="J370" s="227">
        <f>ROUND(I370*H370,2)</f>
        <v>0</v>
      </c>
      <c r="K370" s="223" t="s">
        <v>764</v>
      </c>
      <c r="L370" s="46"/>
      <c r="M370" s="228" t="s">
        <v>1</v>
      </c>
      <c r="N370" s="229" t="s">
        <v>42</v>
      </c>
      <c r="O370" s="93"/>
      <c r="P370" s="230">
        <f>O370*H370</f>
        <v>0</v>
      </c>
      <c r="Q370" s="230">
        <v>0</v>
      </c>
      <c r="R370" s="230">
        <f>Q370*H370</f>
        <v>0</v>
      </c>
      <c r="S370" s="230">
        <v>0</v>
      </c>
      <c r="T370" s="23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32" t="s">
        <v>253</v>
      </c>
      <c r="AT370" s="232" t="s">
        <v>248</v>
      </c>
      <c r="AU370" s="232" t="s">
        <v>87</v>
      </c>
      <c r="AY370" s="19" t="s">
        <v>245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9" t="s">
        <v>85</v>
      </c>
      <c r="BK370" s="233">
        <f>ROUND(I370*H370,2)</f>
        <v>0</v>
      </c>
      <c r="BL370" s="19" t="s">
        <v>253</v>
      </c>
      <c r="BM370" s="232" t="s">
        <v>3338</v>
      </c>
    </row>
    <row r="371" s="2" customFormat="1">
      <c r="A371" s="40"/>
      <c r="B371" s="41"/>
      <c r="C371" s="42"/>
      <c r="D371" s="234" t="s">
        <v>255</v>
      </c>
      <c r="E371" s="42"/>
      <c r="F371" s="235" t="s">
        <v>2953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255</v>
      </c>
      <c r="AU371" s="19" t="s">
        <v>87</v>
      </c>
    </row>
    <row r="372" s="2" customFormat="1">
      <c r="A372" s="40"/>
      <c r="B372" s="41"/>
      <c r="C372" s="42"/>
      <c r="D372" s="296" t="s">
        <v>766</v>
      </c>
      <c r="E372" s="42"/>
      <c r="F372" s="297" t="s">
        <v>2954</v>
      </c>
      <c r="G372" s="42"/>
      <c r="H372" s="42"/>
      <c r="I372" s="236"/>
      <c r="J372" s="42"/>
      <c r="K372" s="42"/>
      <c r="L372" s="46"/>
      <c r="M372" s="237"/>
      <c r="N372" s="238"/>
      <c r="O372" s="93"/>
      <c r="P372" s="93"/>
      <c r="Q372" s="93"/>
      <c r="R372" s="93"/>
      <c r="S372" s="93"/>
      <c r="T372" s="94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766</v>
      </c>
      <c r="AU372" s="19" t="s">
        <v>87</v>
      </c>
    </row>
    <row r="373" s="14" customFormat="1">
      <c r="A373" s="14"/>
      <c r="B373" s="249"/>
      <c r="C373" s="250"/>
      <c r="D373" s="234" t="s">
        <v>257</v>
      </c>
      <c r="E373" s="251" t="s">
        <v>1</v>
      </c>
      <c r="F373" s="252" t="s">
        <v>2955</v>
      </c>
      <c r="G373" s="250"/>
      <c r="H373" s="253">
        <v>315</v>
      </c>
      <c r="I373" s="254"/>
      <c r="J373" s="250"/>
      <c r="K373" s="250"/>
      <c r="L373" s="255"/>
      <c r="M373" s="256"/>
      <c r="N373" s="257"/>
      <c r="O373" s="257"/>
      <c r="P373" s="257"/>
      <c r="Q373" s="257"/>
      <c r="R373" s="257"/>
      <c r="S373" s="257"/>
      <c r="T373" s="25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9" t="s">
        <v>257</v>
      </c>
      <c r="AU373" s="259" t="s">
        <v>87</v>
      </c>
      <c r="AV373" s="14" t="s">
        <v>87</v>
      </c>
      <c r="AW373" s="14" t="s">
        <v>34</v>
      </c>
      <c r="AX373" s="14" t="s">
        <v>85</v>
      </c>
      <c r="AY373" s="259" t="s">
        <v>245</v>
      </c>
    </row>
    <row r="374" s="2" customFormat="1" ht="24.15" customHeight="1">
      <c r="A374" s="40"/>
      <c r="B374" s="41"/>
      <c r="C374" s="221" t="s">
        <v>650</v>
      </c>
      <c r="D374" s="221" t="s">
        <v>248</v>
      </c>
      <c r="E374" s="222" t="s">
        <v>2956</v>
      </c>
      <c r="F374" s="223" t="s">
        <v>2957</v>
      </c>
      <c r="G374" s="224" t="s">
        <v>251</v>
      </c>
      <c r="H374" s="225">
        <v>9450</v>
      </c>
      <c r="I374" s="226"/>
      <c r="J374" s="227">
        <f>ROUND(I374*H374,2)</f>
        <v>0</v>
      </c>
      <c r="K374" s="223" t="s">
        <v>764</v>
      </c>
      <c r="L374" s="46"/>
      <c r="M374" s="228" t="s">
        <v>1</v>
      </c>
      <c r="N374" s="229" t="s">
        <v>42</v>
      </c>
      <c r="O374" s="93"/>
      <c r="P374" s="230">
        <f>O374*H374</f>
        <v>0</v>
      </c>
      <c r="Q374" s="230">
        <v>0</v>
      </c>
      <c r="R374" s="230">
        <f>Q374*H374</f>
        <v>0</v>
      </c>
      <c r="S374" s="230">
        <v>0</v>
      </c>
      <c r="T374" s="231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32" t="s">
        <v>253</v>
      </c>
      <c r="AT374" s="232" t="s">
        <v>248</v>
      </c>
      <c r="AU374" s="232" t="s">
        <v>87</v>
      </c>
      <c r="AY374" s="19" t="s">
        <v>245</v>
      </c>
      <c r="BE374" s="233">
        <f>IF(N374="základní",J374,0)</f>
        <v>0</v>
      </c>
      <c r="BF374" s="233">
        <f>IF(N374="snížená",J374,0)</f>
        <v>0</v>
      </c>
      <c r="BG374" s="233">
        <f>IF(N374="zákl. přenesená",J374,0)</f>
        <v>0</v>
      </c>
      <c r="BH374" s="233">
        <f>IF(N374="sníž. přenesená",J374,0)</f>
        <v>0</v>
      </c>
      <c r="BI374" s="233">
        <f>IF(N374="nulová",J374,0)</f>
        <v>0</v>
      </c>
      <c r="BJ374" s="19" t="s">
        <v>85</v>
      </c>
      <c r="BK374" s="233">
        <f>ROUND(I374*H374,2)</f>
        <v>0</v>
      </c>
      <c r="BL374" s="19" t="s">
        <v>253</v>
      </c>
      <c r="BM374" s="232" t="s">
        <v>3339</v>
      </c>
    </row>
    <row r="375" s="2" customFormat="1">
      <c r="A375" s="40"/>
      <c r="B375" s="41"/>
      <c r="C375" s="42"/>
      <c r="D375" s="234" t="s">
        <v>255</v>
      </c>
      <c r="E375" s="42"/>
      <c r="F375" s="235" t="s">
        <v>2959</v>
      </c>
      <c r="G375" s="42"/>
      <c r="H375" s="42"/>
      <c r="I375" s="236"/>
      <c r="J375" s="42"/>
      <c r="K375" s="42"/>
      <c r="L375" s="46"/>
      <c r="M375" s="237"/>
      <c r="N375" s="238"/>
      <c r="O375" s="93"/>
      <c r="P375" s="93"/>
      <c r="Q375" s="93"/>
      <c r="R375" s="93"/>
      <c r="S375" s="93"/>
      <c r="T375" s="94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255</v>
      </c>
      <c r="AU375" s="19" t="s">
        <v>87</v>
      </c>
    </row>
    <row r="376" s="2" customFormat="1">
      <c r="A376" s="40"/>
      <c r="B376" s="41"/>
      <c r="C376" s="42"/>
      <c r="D376" s="296" t="s">
        <v>766</v>
      </c>
      <c r="E376" s="42"/>
      <c r="F376" s="297" t="s">
        <v>2960</v>
      </c>
      <c r="G376" s="42"/>
      <c r="H376" s="42"/>
      <c r="I376" s="236"/>
      <c r="J376" s="42"/>
      <c r="K376" s="42"/>
      <c r="L376" s="46"/>
      <c r="M376" s="237"/>
      <c r="N376" s="238"/>
      <c r="O376" s="93"/>
      <c r="P376" s="93"/>
      <c r="Q376" s="93"/>
      <c r="R376" s="93"/>
      <c r="S376" s="93"/>
      <c r="T376" s="94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9" t="s">
        <v>766</v>
      </c>
      <c r="AU376" s="19" t="s">
        <v>87</v>
      </c>
    </row>
    <row r="377" s="14" customFormat="1">
      <c r="A377" s="14"/>
      <c r="B377" s="249"/>
      <c r="C377" s="250"/>
      <c r="D377" s="234" t="s">
        <v>257</v>
      </c>
      <c r="E377" s="251" t="s">
        <v>1</v>
      </c>
      <c r="F377" s="252" t="s">
        <v>2961</v>
      </c>
      <c r="G377" s="250"/>
      <c r="H377" s="253">
        <v>9450</v>
      </c>
      <c r="I377" s="254"/>
      <c r="J377" s="250"/>
      <c r="K377" s="250"/>
      <c r="L377" s="255"/>
      <c r="M377" s="256"/>
      <c r="N377" s="257"/>
      <c r="O377" s="257"/>
      <c r="P377" s="257"/>
      <c r="Q377" s="257"/>
      <c r="R377" s="257"/>
      <c r="S377" s="257"/>
      <c r="T377" s="258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9" t="s">
        <v>257</v>
      </c>
      <c r="AU377" s="259" t="s">
        <v>87</v>
      </c>
      <c r="AV377" s="14" t="s">
        <v>87</v>
      </c>
      <c r="AW377" s="14" t="s">
        <v>34</v>
      </c>
      <c r="AX377" s="14" t="s">
        <v>85</v>
      </c>
      <c r="AY377" s="259" t="s">
        <v>245</v>
      </c>
    </row>
    <row r="378" s="2" customFormat="1" ht="21.75" customHeight="1">
      <c r="A378" s="40"/>
      <c r="B378" s="41"/>
      <c r="C378" s="221" t="s">
        <v>654</v>
      </c>
      <c r="D378" s="221" t="s">
        <v>248</v>
      </c>
      <c r="E378" s="222" t="s">
        <v>2962</v>
      </c>
      <c r="F378" s="223" t="s">
        <v>2963</v>
      </c>
      <c r="G378" s="224" t="s">
        <v>251</v>
      </c>
      <c r="H378" s="225">
        <v>315</v>
      </c>
      <c r="I378" s="226"/>
      <c r="J378" s="227">
        <f>ROUND(I378*H378,2)</f>
        <v>0</v>
      </c>
      <c r="K378" s="223" t="s">
        <v>764</v>
      </c>
      <c r="L378" s="46"/>
      <c r="M378" s="228" t="s">
        <v>1</v>
      </c>
      <c r="N378" s="229" t="s">
        <v>42</v>
      </c>
      <c r="O378" s="93"/>
      <c r="P378" s="230">
        <f>O378*H378</f>
        <v>0</v>
      </c>
      <c r="Q378" s="230">
        <v>0</v>
      </c>
      <c r="R378" s="230">
        <f>Q378*H378</f>
        <v>0</v>
      </c>
      <c r="S378" s="230">
        <v>0</v>
      </c>
      <c r="T378" s="231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32" t="s">
        <v>253</v>
      </c>
      <c r="AT378" s="232" t="s">
        <v>248</v>
      </c>
      <c r="AU378" s="232" t="s">
        <v>87</v>
      </c>
      <c r="AY378" s="19" t="s">
        <v>245</v>
      </c>
      <c r="BE378" s="233">
        <f>IF(N378="základní",J378,0)</f>
        <v>0</v>
      </c>
      <c r="BF378" s="233">
        <f>IF(N378="snížená",J378,0)</f>
        <v>0</v>
      </c>
      <c r="BG378" s="233">
        <f>IF(N378="zákl. přenesená",J378,0)</f>
        <v>0</v>
      </c>
      <c r="BH378" s="233">
        <f>IF(N378="sníž. přenesená",J378,0)</f>
        <v>0</v>
      </c>
      <c r="BI378" s="233">
        <f>IF(N378="nulová",J378,0)</f>
        <v>0</v>
      </c>
      <c r="BJ378" s="19" t="s">
        <v>85</v>
      </c>
      <c r="BK378" s="233">
        <f>ROUND(I378*H378,2)</f>
        <v>0</v>
      </c>
      <c r="BL378" s="19" t="s">
        <v>253</v>
      </c>
      <c r="BM378" s="232" t="s">
        <v>3340</v>
      </c>
    </row>
    <row r="379" s="2" customFormat="1">
      <c r="A379" s="40"/>
      <c r="B379" s="41"/>
      <c r="C379" s="42"/>
      <c r="D379" s="234" t="s">
        <v>255</v>
      </c>
      <c r="E379" s="42"/>
      <c r="F379" s="235" t="s">
        <v>2965</v>
      </c>
      <c r="G379" s="42"/>
      <c r="H379" s="42"/>
      <c r="I379" s="236"/>
      <c r="J379" s="42"/>
      <c r="K379" s="42"/>
      <c r="L379" s="46"/>
      <c r="M379" s="237"/>
      <c r="N379" s="238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255</v>
      </c>
      <c r="AU379" s="19" t="s">
        <v>87</v>
      </c>
    </row>
    <row r="380" s="2" customFormat="1">
      <c r="A380" s="40"/>
      <c r="B380" s="41"/>
      <c r="C380" s="42"/>
      <c r="D380" s="296" t="s">
        <v>766</v>
      </c>
      <c r="E380" s="42"/>
      <c r="F380" s="297" t="s">
        <v>2966</v>
      </c>
      <c r="G380" s="42"/>
      <c r="H380" s="42"/>
      <c r="I380" s="236"/>
      <c r="J380" s="42"/>
      <c r="K380" s="42"/>
      <c r="L380" s="46"/>
      <c r="M380" s="237"/>
      <c r="N380" s="238"/>
      <c r="O380" s="93"/>
      <c r="P380" s="93"/>
      <c r="Q380" s="93"/>
      <c r="R380" s="93"/>
      <c r="S380" s="93"/>
      <c r="T380" s="94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9" t="s">
        <v>766</v>
      </c>
      <c r="AU380" s="19" t="s">
        <v>87</v>
      </c>
    </row>
    <row r="381" s="14" customFormat="1">
      <c r="A381" s="14"/>
      <c r="B381" s="249"/>
      <c r="C381" s="250"/>
      <c r="D381" s="234" t="s">
        <v>257</v>
      </c>
      <c r="E381" s="251" t="s">
        <v>1</v>
      </c>
      <c r="F381" s="252" t="s">
        <v>2967</v>
      </c>
      <c r="G381" s="250"/>
      <c r="H381" s="253">
        <v>315</v>
      </c>
      <c r="I381" s="254"/>
      <c r="J381" s="250"/>
      <c r="K381" s="250"/>
      <c r="L381" s="255"/>
      <c r="M381" s="256"/>
      <c r="N381" s="257"/>
      <c r="O381" s="257"/>
      <c r="P381" s="257"/>
      <c r="Q381" s="257"/>
      <c r="R381" s="257"/>
      <c r="S381" s="257"/>
      <c r="T381" s="258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9" t="s">
        <v>257</v>
      </c>
      <c r="AU381" s="259" t="s">
        <v>87</v>
      </c>
      <c r="AV381" s="14" t="s">
        <v>87</v>
      </c>
      <c r="AW381" s="14" t="s">
        <v>34</v>
      </c>
      <c r="AX381" s="14" t="s">
        <v>85</v>
      </c>
      <c r="AY381" s="259" t="s">
        <v>245</v>
      </c>
    </row>
    <row r="382" s="2" customFormat="1" ht="16.5" customHeight="1">
      <c r="A382" s="40"/>
      <c r="B382" s="41"/>
      <c r="C382" s="221" t="s">
        <v>658</v>
      </c>
      <c r="D382" s="221" t="s">
        <v>248</v>
      </c>
      <c r="E382" s="222" t="s">
        <v>2968</v>
      </c>
      <c r="F382" s="223" t="s">
        <v>2969</v>
      </c>
      <c r="G382" s="224" t="s">
        <v>329</v>
      </c>
      <c r="H382" s="225">
        <v>176</v>
      </c>
      <c r="I382" s="226"/>
      <c r="J382" s="227">
        <f>ROUND(I382*H382,2)</f>
        <v>0</v>
      </c>
      <c r="K382" s="223" t="s">
        <v>764</v>
      </c>
      <c r="L382" s="46"/>
      <c r="M382" s="228" t="s">
        <v>1</v>
      </c>
      <c r="N382" s="229" t="s">
        <v>42</v>
      </c>
      <c r="O382" s="93"/>
      <c r="P382" s="230">
        <f>O382*H382</f>
        <v>0</v>
      </c>
      <c r="Q382" s="230">
        <v>4.0000000000000003E-05</v>
      </c>
      <c r="R382" s="230">
        <f>Q382*H382</f>
        <v>0.0070400000000000003</v>
      </c>
      <c r="S382" s="230">
        <v>0</v>
      </c>
      <c r="T382" s="231">
        <f>S382*H382</f>
        <v>0</v>
      </c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R382" s="232" t="s">
        <v>594</v>
      </c>
      <c r="AT382" s="232" t="s">
        <v>248</v>
      </c>
      <c r="AU382" s="232" t="s">
        <v>87</v>
      </c>
      <c r="AY382" s="19" t="s">
        <v>245</v>
      </c>
      <c r="BE382" s="233">
        <f>IF(N382="základní",J382,0)</f>
        <v>0</v>
      </c>
      <c r="BF382" s="233">
        <f>IF(N382="snížená",J382,0)</f>
        <v>0</v>
      </c>
      <c r="BG382" s="233">
        <f>IF(N382="zákl. přenesená",J382,0)</f>
        <v>0</v>
      </c>
      <c r="BH382" s="233">
        <f>IF(N382="sníž. přenesená",J382,0)</f>
        <v>0</v>
      </c>
      <c r="BI382" s="233">
        <f>IF(N382="nulová",J382,0)</f>
        <v>0</v>
      </c>
      <c r="BJ382" s="19" t="s">
        <v>85</v>
      </c>
      <c r="BK382" s="233">
        <f>ROUND(I382*H382,2)</f>
        <v>0</v>
      </c>
      <c r="BL382" s="19" t="s">
        <v>594</v>
      </c>
      <c r="BM382" s="232" t="s">
        <v>3341</v>
      </c>
    </row>
    <row r="383" s="2" customFormat="1">
      <c r="A383" s="40"/>
      <c r="B383" s="41"/>
      <c r="C383" s="42"/>
      <c r="D383" s="234" t="s">
        <v>255</v>
      </c>
      <c r="E383" s="42"/>
      <c r="F383" s="235" t="s">
        <v>2971</v>
      </c>
      <c r="G383" s="42"/>
      <c r="H383" s="42"/>
      <c r="I383" s="236"/>
      <c r="J383" s="42"/>
      <c r="K383" s="42"/>
      <c r="L383" s="46"/>
      <c r="M383" s="237"/>
      <c r="N383" s="238"/>
      <c r="O383" s="93"/>
      <c r="P383" s="93"/>
      <c r="Q383" s="93"/>
      <c r="R383" s="93"/>
      <c r="S383" s="93"/>
      <c r="T383" s="94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255</v>
      </c>
      <c r="AU383" s="19" t="s">
        <v>87</v>
      </c>
    </row>
    <row r="384" s="2" customFormat="1">
      <c r="A384" s="40"/>
      <c r="B384" s="41"/>
      <c r="C384" s="42"/>
      <c r="D384" s="296" t="s">
        <v>766</v>
      </c>
      <c r="E384" s="42"/>
      <c r="F384" s="297" t="s">
        <v>2972</v>
      </c>
      <c r="G384" s="42"/>
      <c r="H384" s="42"/>
      <c r="I384" s="236"/>
      <c r="J384" s="42"/>
      <c r="K384" s="42"/>
      <c r="L384" s="46"/>
      <c r="M384" s="237"/>
      <c r="N384" s="238"/>
      <c r="O384" s="93"/>
      <c r="P384" s="93"/>
      <c r="Q384" s="93"/>
      <c r="R384" s="93"/>
      <c r="S384" s="93"/>
      <c r="T384" s="94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766</v>
      </c>
      <c r="AU384" s="19" t="s">
        <v>87</v>
      </c>
    </row>
    <row r="385" s="14" customFormat="1">
      <c r="A385" s="14"/>
      <c r="B385" s="249"/>
      <c r="C385" s="250"/>
      <c r="D385" s="234" t="s">
        <v>257</v>
      </c>
      <c r="E385" s="251" t="s">
        <v>1</v>
      </c>
      <c r="F385" s="252" t="s">
        <v>3342</v>
      </c>
      <c r="G385" s="250"/>
      <c r="H385" s="253">
        <v>176</v>
      </c>
      <c r="I385" s="254"/>
      <c r="J385" s="250"/>
      <c r="K385" s="250"/>
      <c r="L385" s="255"/>
      <c r="M385" s="256"/>
      <c r="N385" s="257"/>
      <c r="O385" s="257"/>
      <c r="P385" s="257"/>
      <c r="Q385" s="257"/>
      <c r="R385" s="257"/>
      <c r="S385" s="257"/>
      <c r="T385" s="25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9" t="s">
        <v>257</v>
      </c>
      <c r="AU385" s="259" t="s">
        <v>87</v>
      </c>
      <c r="AV385" s="14" t="s">
        <v>87</v>
      </c>
      <c r="AW385" s="14" t="s">
        <v>34</v>
      </c>
      <c r="AX385" s="14" t="s">
        <v>77</v>
      </c>
      <c r="AY385" s="259" t="s">
        <v>245</v>
      </c>
    </row>
    <row r="386" s="15" customFormat="1">
      <c r="A386" s="15"/>
      <c r="B386" s="260"/>
      <c r="C386" s="261"/>
      <c r="D386" s="234" t="s">
        <v>257</v>
      </c>
      <c r="E386" s="262" t="s">
        <v>1</v>
      </c>
      <c r="F386" s="263" t="s">
        <v>266</v>
      </c>
      <c r="G386" s="261"/>
      <c r="H386" s="264">
        <v>176</v>
      </c>
      <c r="I386" s="265"/>
      <c r="J386" s="261"/>
      <c r="K386" s="261"/>
      <c r="L386" s="266"/>
      <c r="M386" s="267"/>
      <c r="N386" s="268"/>
      <c r="O386" s="268"/>
      <c r="P386" s="268"/>
      <c r="Q386" s="268"/>
      <c r="R386" s="268"/>
      <c r="S386" s="268"/>
      <c r="T386" s="269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70" t="s">
        <v>257</v>
      </c>
      <c r="AU386" s="270" t="s">
        <v>87</v>
      </c>
      <c r="AV386" s="15" t="s">
        <v>253</v>
      </c>
      <c r="AW386" s="15" t="s">
        <v>34</v>
      </c>
      <c r="AX386" s="15" t="s">
        <v>85</v>
      </c>
      <c r="AY386" s="270" t="s">
        <v>245</v>
      </c>
    </row>
    <row r="387" s="2" customFormat="1" ht="16.5" customHeight="1">
      <c r="A387" s="40"/>
      <c r="B387" s="41"/>
      <c r="C387" s="221" t="s">
        <v>666</v>
      </c>
      <c r="D387" s="221" t="s">
        <v>248</v>
      </c>
      <c r="E387" s="222" t="s">
        <v>2976</v>
      </c>
      <c r="F387" s="223" t="s">
        <v>2977</v>
      </c>
      <c r="G387" s="224" t="s">
        <v>329</v>
      </c>
      <c r="H387" s="225">
        <v>84</v>
      </c>
      <c r="I387" s="226"/>
      <c r="J387" s="227">
        <f>ROUND(I387*H387,2)</f>
        <v>0</v>
      </c>
      <c r="K387" s="223" t="s">
        <v>764</v>
      </c>
      <c r="L387" s="46"/>
      <c r="M387" s="228" t="s">
        <v>1</v>
      </c>
      <c r="N387" s="229" t="s">
        <v>42</v>
      </c>
      <c r="O387" s="93"/>
      <c r="P387" s="230">
        <f>O387*H387</f>
        <v>0</v>
      </c>
      <c r="Q387" s="230">
        <v>0.00016000000000000001</v>
      </c>
      <c r="R387" s="230">
        <f>Q387*H387</f>
        <v>0.013440000000000001</v>
      </c>
      <c r="S387" s="230">
        <v>0</v>
      </c>
      <c r="T387" s="231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32" t="s">
        <v>594</v>
      </c>
      <c r="AT387" s="232" t="s">
        <v>248</v>
      </c>
      <c r="AU387" s="232" t="s">
        <v>87</v>
      </c>
      <c r="AY387" s="19" t="s">
        <v>245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9" t="s">
        <v>85</v>
      </c>
      <c r="BK387" s="233">
        <f>ROUND(I387*H387,2)</f>
        <v>0</v>
      </c>
      <c r="BL387" s="19" t="s">
        <v>594</v>
      </c>
      <c r="BM387" s="232" t="s">
        <v>3343</v>
      </c>
    </row>
    <row r="388" s="2" customFormat="1">
      <c r="A388" s="40"/>
      <c r="B388" s="41"/>
      <c r="C388" s="42"/>
      <c r="D388" s="234" t="s">
        <v>255</v>
      </c>
      <c r="E388" s="42"/>
      <c r="F388" s="235" t="s">
        <v>2979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255</v>
      </c>
      <c r="AU388" s="19" t="s">
        <v>87</v>
      </c>
    </row>
    <row r="389" s="2" customFormat="1">
      <c r="A389" s="40"/>
      <c r="B389" s="41"/>
      <c r="C389" s="42"/>
      <c r="D389" s="296" t="s">
        <v>766</v>
      </c>
      <c r="E389" s="42"/>
      <c r="F389" s="297" t="s">
        <v>2980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766</v>
      </c>
      <c r="AU389" s="19" t="s">
        <v>87</v>
      </c>
    </row>
    <row r="390" s="14" customFormat="1">
      <c r="A390" s="14"/>
      <c r="B390" s="249"/>
      <c r="C390" s="250"/>
      <c r="D390" s="234" t="s">
        <v>257</v>
      </c>
      <c r="E390" s="251" t="s">
        <v>1</v>
      </c>
      <c r="F390" s="252" t="s">
        <v>3344</v>
      </c>
      <c r="G390" s="250"/>
      <c r="H390" s="253">
        <v>84</v>
      </c>
      <c r="I390" s="254"/>
      <c r="J390" s="250"/>
      <c r="K390" s="250"/>
      <c r="L390" s="255"/>
      <c r="M390" s="256"/>
      <c r="N390" s="257"/>
      <c r="O390" s="257"/>
      <c r="P390" s="257"/>
      <c r="Q390" s="257"/>
      <c r="R390" s="257"/>
      <c r="S390" s="257"/>
      <c r="T390" s="258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9" t="s">
        <v>257</v>
      </c>
      <c r="AU390" s="259" t="s">
        <v>87</v>
      </c>
      <c r="AV390" s="14" t="s">
        <v>87</v>
      </c>
      <c r="AW390" s="14" t="s">
        <v>34</v>
      </c>
      <c r="AX390" s="14" t="s">
        <v>85</v>
      </c>
      <c r="AY390" s="259" t="s">
        <v>245</v>
      </c>
    </row>
    <row r="391" s="2" customFormat="1" ht="16.5" customHeight="1">
      <c r="A391" s="40"/>
      <c r="B391" s="41"/>
      <c r="C391" s="221" t="s">
        <v>675</v>
      </c>
      <c r="D391" s="221" t="s">
        <v>248</v>
      </c>
      <c r="E391" s="222" t="s">
        <v>2982</v>
      </c>
      <c r="F391" s="223" t="s">
        <v>2983</v>
      </c>
      <c r="G391" s="224" t="s">
        <v>251</v>
      </c>
      <c r="H391" s="225">
        <v>3.5910000000000002</v>
      </c>
      <c r="I391" s="226"/>
      <c r="J391" s="227">
        <f>ROUND(I391*H391,2)</f>
        <v>0</v>
      </c>
      <c r="K391" s="223" t="s">
        <v>764</v>
      </c>
      <c r="L391" s="46"/>
      <c r="M391" s="228" t="s">
        <v>1</v>
      </c>
      <c r="N391" s="229" t="s">
        <v>42</v>
      </c>
      <c r="O391" s="93"/>
      <c r="P391" s="230">
        <f>O391*H391</f>
        <v>0</v>
      </c>
      <c r="Q391" s="230">
        <v>0.12171</v>
      </c>
      <c r="R391" s="230">
        <f>Q391*H391</f>
        <v>0.43706061000000002</v>
      </c>
      <c r="S391" s="230">
        <v>2.3999999999999999</v>
      </c>
      <c r="T391" s="231">
        <f>S391*H391</f>
        <v>8.6183999999999994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32" t="s">
        <v>253</v>
      </c>
      <c r="AT391" s="232" t="s">
        <v>248</v>
      </c>
      <c r="AU391" s="232" t="s">
        <v>87</v>
      </c>
      <c r="AY391" s="19" t="s">
        <v>245</v>
      </c>
      <c r="BE391" s="233">
        <f>IF(N391="základní",J391,0)</f>
        <v>0</v>
      </c>
      <c r="BF391" s="233">
        <f>IF(N391="snížená",J391,0)</f>
        <v>0</v>
      </c>
      <c r="BG391" s="233">
        <f>IF(N391="zákl. přenesená",J391,0)</f>
        <v>0</v>
      </c>
      <c r="BH391" s="233">
        <f>IF(N391="sníž. přenesená",J391,0)</f>
        <v>0</v>
      </c>
      <c r="BI391" s="233">
        <f>IF(N391="nulová",J391,0)</f>
        <v>0</v>
      </c>
      <c r="BJ391" s="19" t="s">
        <v>85</v>
      </c>
      <c r="BK391" s="233">
        <f>ROUND(I391*H391,2)</f>
        <v>0</v>
      </c>
      <c r="BL391" s="19" t="s">
        <v>253</v>
      </c>
      <c r="BM391" s="232" t="s">
        <v>3345</v>
      </c>
    </row>
    <row r="392" s="2" customFormat="1">
      <c r="A392" s="40"/>
      <c r="B392" s="41"/>
      <c r="C392" s="42"/>
      <c r="D392" s="234" t="s">
        <v>255</v>
      </c>
      <c r="E392" s="42"/>
      <c r="F392" s="235" t="s">
        <v>2985</v>
      </c>
      <c r="G392" s="42"/>
      <c r="H392" s="42"/>
      <c r="I392" s="236"/>
      <c r="J392" s="42"/>
      <c r="K392" s="42"/>
      <c r="L392" s="46"/>
      <c r="M392" s="237"/>
      <c r="N392" s="238"/>
      <c r="O392" s="93"/>
      <c r="P392" s="93"/>
      <c r="Q392" s="93"/>
      <c r="R392" s="93"/>
      <c r="S392" s="93"/>
      <c r="T392" s="94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T392" s="19" t="s">
        <v>255</v>
      </c>
      <c r="AU392" s="19" t="s">
        <v>87</v>
      </c>
    </row>
    <row r="393" s="2" customFormat="1">
      <c r="A393" s="40"/>
      <c r="B393" s="41"/>
      <c r="C393" s="42"/>
      <c r="D393" s="296" t="s">
        <v>766</v>
      </c>
      <c r="E393" s="42"/>
      <c r="F393" s="297" t="s">
        <v>2986</v>
      </c>
      <c r="G393" s="42"/>
      <c r="H393" s="42"/>
      <c r="I393" s="236"/>
      <c r="J393" s="42"/>
      <c r="K393" s="42"/>
      <c r="L393" s="46"/>
      <c r="M393" s="237"/>
      <c r="N393" s="238"/>
      <c r="O393" s="93"/>
      <c r="P393" s="93"/>
      <c r="Q393" s="93"/>
      <c r="R393" s="93"/>
      <c r="S393" s="93"/>
      <c r="T393" s="94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9" t="s">
        <v>766</v>
      </c>
      <c r="AU393" s="19" t="s">
        <v>87</v>
      </c>
    </row>
    <row r="394" s="14" customFormat="1">
      <c r="A394" s="14"/>
      <c r="B394" s="249"/>
      <c r="C394" s="250"/>
      <c r="D394" s="234" t="s">
        <v>257</v>
      </c>
      <c r="E394" s="251" t="s">
        <v>1</v>
      </c>
      <c r="F394" s="252" t="s">
        <v>3346</v>
      </c>
      <c r="G394" s="250"/>
      <c r="H394" s="253">
        <v>3.5910000000000002</v>
      </c>
      <c r="I394" s="254"/>
      <c r="J394" s="250"/>
      <c r="K394" s="250"/>
      <c r="L394" s="255"/>
      <c r="M394" s="256"/>
      <c r="N394" s="257"/>
      <c r="O394" s="257"/>
      <c r="P394" s="257"/>
      <c r="Q394" s="257"/>
      <c r="R394" s="257"/>
      <c r="S394" s="257"/>
      <c r="T394" s="25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9" t="s">
        <v>257</v>
      </c>
      <c r="AU394" s="259" t="s">
        <v>87</v>
      </c>
      <c r="AV394" s="14" t="s">
        <v>87</v>
      </c>
      <c r="AW394" s="14" t="s">
        <v>34</v>
      </c>
      <c r="AX394" s="14" t="s">
        <v>77</v>
      </c>
      <c r="AY394" s="259" t="s">
        <v>245</v>
      </c>
    </row>
    <row r="395" s="15" customFormat="1">
      <c r="A395" s="15"/>
      <c r="B395" s="260"/>
      <c r="C395" s="261"/>
      <c r="D395" s="234" t="s">
        <v>257</v>
      </c>
      <c r="E395" s="262" t="s">
        <v>1</v>
      </c>
      <c r="F395" s="263" t="s">
        <v>266</v>
      </c>
      <c r="G395" s="261"/>
      <c r="H395" s="264">
        <v>3.5910000000000002</v>
      </c>
      <c r="I395" s="265"/>
      <c r="J395" s="261"/>
      <c r="K395" s="261"/>
      <c r="L395" s="266"/>
      <c r="M395" s="267"/>
      <c r="N395" s="268"/>
      <c r="O395" s="268"/>
      <c r="P395" s="268"/>
      <c r="Q395" s="268"/>
      <c r="R395" s="268"/>
      <c r="S395" s="268"/>
      <c r="T395" s="269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70" t="s">
        <v>257</v>
      </c>
      <c r="AU395" s="270" t="s">
        <v>87</v>
      </c>
      <c r="AV395" s="15" t="s">
        <v>253</v>
      </c>
      <c r="AW395" s="15" t="s">
        <v>34</v>
      </c>
      <c r="AX395" s="15" t="s">
        <v>85</v>
      </c>
      <c r="AY395" s="270" t="s">
        <v>245</v>
      </c>
    </row>
    <row r="396" s="2" customFormat="1" ht="16.5" customHeight="1">
      <c r="A396" s="40"/>
      <c r="B396" s="41"/>
      <c r="C396" s="221" t="s">
        <v>690</v>
      </c>
      <c r="D396" s="221" t="s">
        <v>248</v>
      </c>
      <c r="E396" s="222" t="s">
        <v>3347</v>
      </c>
      <c r="F396" s="223" t="s">
        <v>3348</v>
      </c>
      <c r="G396" s="224" t="s">
        <v>317</v>
      </c>
      <c r="H396" s="225">
        <v>20</v>
      </c>
      <c r="I396" s="226"/>
      <c r="J396" s="227">
        <f>ROUND(I396*H396,2)</f>
        <v>0</v>
      </c>
      <c r="K396" s="223" t="s">
        <v>764</v>
      </c>
      <c r="L396" s="46"/>
      <c r="M396" s="228" t="s">
        <v>1</v>
      </c>
      <c r="N396" s="229" t="s">
        <v>42</v>
      </c>
      <c r="O396" s="93"/>
      <c r="P396" s="230">
        <f>O396*H396</f>
        <v>0</v>
      </c>
      <c r="Q396" s="230">
        <v>0</v>
      </c>
      <c r="R396" s="230">
        <f>Q396*H396</f>
        <v>0</v>
      </c>
      <c r="S396" s="230">
        <v>0.090999999999999998</v>
      </c>
      <c r="T396" s="231">
        <f>S396*H396</f>
        <v>1.8199999999999998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232" t="s">
        <v>253</v>
      </c>
      <c r="AT396" s="232" t="s">
        <v>248</v>
      </c>
      <c r="AU396" s="232" t="s">
        <v>87</v>
      </c>
      <c r="AY396" s="19" t="s">
        <v>245</v>
      </c>
      <c r="BE396" s="233">
        <f>IF(N396="základní",J396,0)</f>
        <v>0</v>
      </c>
      <c r="BF396" s="233">
        <f>IF(N396="snížená",J396,0)</f>
        <v>0</v>
      </c>
      <c r="BG396" s="233">
        <f>IF(N396="zákl. přenesená",J396,0)</f>
        <v>0</v>
      </c>
      <c r="BH396" s="233">
        <f>IF(N396="sníž. přenesená",J396,0)</f>
        <v>0</v>
      </c>
      <c r="BI396" s="233">
        <f>IF(N396="nulová",J396,0)</f>
        <v>0</v>
      </c>
      <c r="BJ396" s="19" t="s">
        <v>85</v>
      </c>
      <c r="BK396" s="233">
        <f>ROUND(I396*H396,2)</f>
        <v>0</v>
      </c>
      <c r="BL396" s="19" t="s">
        <v>253</v>
      </c>
      <c r="BM396" s="232" t="s">
        <v>3349</v>
      </c>
    </row>
    <row r="397" s="2" customFormat="1">
      <c r="A397" s="40"/>
      <c r="B397" s="41"/>
      <c r="C397" s="42"/>
      <c r="D397" s="234" t="s">
        <v>255</v>
      </c>
      <c r="E397" s="42"/>
      <c r="F397" s="235" t="s">
        <v>3350</v>
      </c>
      <c r="G397" s="42"/>
      <c r="H397" s="42"/>
      <c r="I397" s="236"/>
      <c r="J397" s="42"/>
      <c r="K397" s="42"/>
      <c r="L397" s="46"/>
      <c r="M397" s="237"/>
      <c r="N397" s="238"/>
      <c r="O397" s="93"/>
      <c r="P397" s="93"/>
      <c r="Q397" s="93"/>
      <c r="R397" s="93"/>
      <c r="S397" s="93"/>
      <c r="T397" s="94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9" t="s">
        <v>255</v>
      </c>
      <c r="AU397" s="19" t="s">
        <v>87</v>
      </c>
    </row>
    <row r="398" s="2" customFormat="1">
      <c r="A398" s="40"/>
      <c r="B398" s="41"/>
      <c r="C398" s="42"/>
      <c r="D398" s="296" t="s">
        <v>766</v>
      </c>
      <c r="E398" s="42"/>
      <c r="F398" s="297" t="s">
        <v>3351</v>
      </c>
      <c r="G398" s="42"/>
      <c r="H398" s="42"/>
      <c r="I398" s="236"/>
      <c r="J398" s="42"/>
      <c r="K398" s="42"/>
      <c r="L398" s="46"/>
      <c r="M398" s="237"/>
      <c r="N398" s="238"/>
      <c r="O398" s="93"/>
      <c r="P398" s="93"/>
      <c r="Q398" s="93"/>
      <c r="R398" s="93"/>
      <c r="S398" s="93"/>
      <c r="T398" s="94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T398" s="19" t="s">
        <v>766</v>
      </c>
      <c r="AU398" s="19" t="s">
        <v>87</v>
      </c>
    </row>
    <row r="399" s="14" customFormat="1">
      <c r="A399" s="14"/>
      <c r="B399" s="249"/>
      <c r="C399" s="250"/>
      <c r="D399" s="234" t="s">
        <v>257</v>
      </c>
      <c r="E399" s="251" t="s">
        <v>1</v>
      </c>
      <c r="F399" s="252" t="s">
        <v>3352</v>
      </c>
      <c r="G399" s="250"/>
      <c r="H399" s="253">
        <v>20</v>
      </c>
      <c r="I399" s="254"/>
      <c r="J399" s="250"/>
      <c r="K399" s="250"/>
      <c r="L399" s="255"/>
      <c r="M399" s="256"/>
      <c r="N399" s="257"/>
      <c r="O399" s="257"/>
      <c r="P399" s="257"/>
      <c r="Q399" s="257"/>
      <c r="R399" s="257"/>
      <c r="S399" s="257"/>
      <c r="T399" s="25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9" t="s">
        <v>257</v>
      </c>
      <c r="AU399" s="259" t="s">
        <v>87</v>
      </c>
      <c r="AV399" s="14" t="s">
        <v>87</v>
      </c>
      <c r="AW399" s="14" t="s">
        <v>34</v>
      </c>
      <c r="AX399" s="14" t="s">
        <v>85</v>
      </c>
      <c r="AY399" s="259" t="s">
        <v>245</v>
      </c>
    </row>
    <row r="400" s="2" customFormat="1" ht="16.5" customHeight="1">
      <c r="A400" s="40"/>
      <c r="B400" s="41"/>
      <c r="C400" s="221" t="s">
        <v>700</v>
      </c>
      <c r="D400" s="221" t="s">
        <v>248</v>
      </c>
      <c r="E400" s="222" t="s">
        <v>3353</v>
      </c>
      <c r="F400" s="223" t="s">
        <v>3354</v>
      </c>
      <c r="G400" s="224" t="s">
        <v>317</v>
      </c>
      <c r="H400" s="225">
        <v>14</v>
      </c>
      <c r="I400" s="226"/>
      <c r="J400" s="227">
        <f>ROUND(I400*H400,2)</f>
        <v>0</v>
      </c>
      <c r="K400" s="223" t="s">
        <v>764</v>
      </c>
      <c r="L400" s="46"/>
      <c r="M400" s="228" t="s">
        <v>1</v>
      </c>
      <c r="N400" s="229" t="s">
        <v>42</v>
      </c>
      <c r="O400" s="93"/>
      <c r="P400" s="230">
        <f>O400*H400</f>
        <v>0</v>
      </c>
      <c r="Q400" s="230">
        <v>0</v>
      </c>
      <c r="R400" s="230">
        <f>Q400*H400</f>
        <v>0</v>
      </c>
      <c r="S400" s="230">
        <v>0.086999999999999994</v>
      </c>
      <c r="T400" s="231">
        <f>S400*H400</f>
        <v>1.218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232" t="s">
        <v>253</v>
      </c>
      <c r="AT400" s="232" t="s">
        <v>248</v>
      </c>
      <c r="AU400" s="232" t="s">
        <v>87</v>
      </c>
      <c r="AY400" s="19" t="s">
        <v>245</v>
      </c>
      <c r="BE400" s="233">
        <f>IF(N400="základní",J400,0)</f>
        <v>0</v>
      </c>
      <c r="BF400" s="233">
        <f>IF(N400="snížená",J400,0)</f>
        <v>0</v>
      </c>
      <c r="BG400" s="233">
        <f>IF(N400="zákl. přenesená",J400,0)</f>
        <v>0</v>
      </c>
      <c r="BH400" s="233">
        <f>IF(N400="sníž. přenesená",J400,0)</f>
        <v>0</v>
      </c>
      <c r="BI400" s="233">
        <f>IF(N400="nulová",J400,0)</f>
        <v>0</v>
      </c>
      <c r="BJ400" s="19" t="s">
        <v>85</v>
      </c>
      <c r="BK400" s="233">
        <f>ROUND(I400*H400,2)</f>
        <v>0</v>
      </c>
      <c r="BL400" s="19" t="s">
        <v>253</v>
      </c>
      <c r="BM400" s="232" t="s">
        <v>3355</v>
      </c>
    </row>
    <row r="401" s="2" customFormat="1">
      <c r="A401" s="40"/>
      <c r="B401" s="41"/>
      <c r="C401" s="42"/>
      <c r="D401" s="234" t="s">
        <v>255</v>
      </c>
      <c r="E401" s="42"/>
      <c r="F401" s="235" t="s">
        <v>3356</v>
      </c>
      <c r="G401" s="42"/>
      <c r="H401" s="42"/>
      <c r="I401" s="236"/>
      <c r="J401" s="42"/>
      <c r="K401" s="42"/>
      <c r="L401" s="46"/>
      <c r="M401" s="237"/>
      <c r="N401" s="238"/>
      <c r="O401" s="93"/>
      <c r="P401" s="93"/>
      <c r="Q401" s="93"/>
      <c r="R401" s="93"/>
      <c r="S401" s="93"/>
      <c r="T401" s="94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255</v>
      </c>
      <c r="AU401" s="19" t="s">
        <v>87</v>
      </c>
    </row>
    <row r="402" s="2" customFormat="1">
      <c r="A402" s="40"/>
      <c r="B402" s="41"/>
      <c r="C402" s="42"/>
      <c r="D402" s="296" t="s">
        <v>766</v>
      </c>
      <c r="E402" s="42"/>
      <c r="F402" s="297" t="s">
        <v>3357</v>
      </c>
      <c r="G402" s="42"/>
      <c r="H402" s="42"/>
      <c r="I402" s="236"/>
      <c r="J402" s="42"/>
      <c r="K402" s="42"/>
      <c r="L402" s="46"/>
      <c r="M402" s="237"/>
      <c r="N402" s="238"/>
      <c r="O402" s="93"/>
      <c r="P402" s="93"/>
      <c r="Q402" s="93"/>
      <c r="R402" s="93"/>
      <c r="S402" s="93"/>
      <c r="T402" s="94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766</v>
      </c>
      <c r="AU402" s="19" t="s">
        <v>87</v>
      </c>
    </row>
    <row r="403" s="14" customFormat="1">
      <c r="A403" s="14"/>
      <c r="B403" s="249"/>
      <c r="C403" s="250"/>
      <c r="D403" s="234" t="s">
        <v>257</v>
      </c>
      <c r="E403" s="251" t="s">
        <v>1</v>
      </c>
      <c r="F403" s="252" t="s">
        <v>3358</v>
      </c>
      <c r="G403" s="250"/>
      <c r="H403" s="253">
        <v>14</v>
      </c>
      <c r="I403" s="254"/>
      <c r="J403" s="250"/>
      <c r="K403" s="250"/>
      <c r="L403" s="255"/>
      <c r="M403" s="256"/>
      <c r="N403" s="257"/>
      <c r="O403" s="257"/>
      <c r="P403" s="257"/>
      <c r="Q403" s="257"/>
      <c r="R403" s="257"/>
      <c r="S403" s="257"/>
      <c r="T403" s="258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9" t="s">
        <v>257</v>
      </c>
      <c r="AU403" s="259" t="s">
        <v>87</v>
      </c>
      <c r="AV403" s="14" t="s">
        <v>87</v>
      </c>
      <c r="AW403" s="14" t="s">
        <v>34</v>
      </c>
      <c r="AX403" s="14" t="s">
        <v>85</v>
      </c>
      <c r="AY403" s="259" t="s">
        <v>245</v>
      </c>
    </row>
    <row r="404" s="2" customFormat="1" ht="16.5" customHeight="1">
      <c r="A404" s="40"/>
      <c r="B404" s="41"/>
      <c r="C404" s="221" t="s">
        <v>706</v>
      </c>
      <c r="D404" s="221" t="s">
        <v>248</v>
      </c>
      <c r="E404" s="222" t="s">
        <v>3359</v>
      </c>
      <c r="F404" s="223" t="s">
        <v>3360</v>
      </c>
      <c r="G404" s="224" t="s">
        <v>317</v>
      </c>
      <c r="H404" s="225">
        <v>9.1999999999999993</v>
      </c>
      <c r="I404" s="226"/>
      <c r="J404" s="227">
        <f>ROUND(I404*H404,2)</f>
        <v>0</v>
      </c>
      <c r="K404" s="223" t="s">
        <v>764</v>
      </c>
      <c r="L404" s="46"/>
      <c r="M404" s="228" t="s">
        <v>1</v>
      </c>
      <c r="N404" s="229" t="s">
        <v>42</v>
      </c>
      <c r="O404" s="93"/>
      <c r="P404" s="230">
        <f>O404*H404</f>
        <v>0</v>
      </c>
      <c r="Q404" s="230">
        <v>0.0011299999999999999</v>
      </c>
      <c r="R404" s="230">
        <f>Q404*H404</f>
        <v>0.010395999999999999</v>
      </c>
      <c r="S404" s="230">
        <v>0.010999999999999999</v>
      </c>
      <c r="T404" s="231">
        <f>S404*H404</f>
        <v>0.10119999999999998</v>
      </c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R404" s="232" t="s">
        <v>253</v>
      </c>
      <c r="AT404" s="232" t="s">
        <v>248</v>
      </c>
      <c r="AU404" s="232" t="s">
        <v>87</v>
      </c>
      <c r="AY404" s="19" t="s">
        <v>245</v>
      </c>
      <c r="BE404" s="233">
        <f>IF(N404="základní",J404,0)</f>
        <v>0</v>
      </c>
      <c r="BF404" s="233">
        <f>IF(N404="snížená",J404,0)</f>
        <v>0</v>
      </c>
      <c r="BG404" s="233">
        <f>IF(N404="zákl. přenesená",J404,0)</f>
        <v>0</v>
      </c>
      <c r="BH404" s="233">
        <f>IF(N404="sníž. přenesená",J404,0)</f>
        <v>0</v>
      </c>
      <c r="BI404" s="233">
        <f>IF(N404="nulová",J404,0)</f>
        <v>0</v>
      </c>
      <c r="BJ404" s="19" t="s">
        <v>85</v>
      </c>
      <c r="BK404" s="233">
        <f>ROUND(I404*H404,2)</f>
        <v>0</v>
      </c>
      <c r="BL404" s="19" t="s">
        <v>253</v>
      </c>
      <c r="BM404" s="232" t="s">
        <v>3361</v>
      </c>
    </row>
    <row r="405" s="2" customFormat="1">
      <c r="A405" s="40"/>
      <c r="B405" s="41"/>
      <c r="C405" s="42"/>
      <c r="D405" s="234" t="s">
        <v>255</v>
      </c>
      <c r="E405" s="42"/>
      <c r="F405" s="235" t="s">
        <v>3362</v>
      </c>
      <c r="G405" s="42"/>
      <c r="H405" s="42"/>
      <c r="I405" s="236"/>
      <c r="J405" s="42"/>
      <c r="K405" s="42"/>
      <c r="L405" s="46"/>
      <c r="M405" s="237"/>
      <c r="N405" s="238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255</v>
      </c>
      <c r="AU405" s="19" t="s">
        <v>87</v>
      </c>
    </row>
    <row r="406" s="2" customFormat="1">
      <c r="A406" s="40"/>
      <c r="B406" s="41"/>
      <c r="C406" s="42"/>
      <c r="D406" s="296" t="s">
        <v>766</v>
      </c>
      <c r="E406" s="42"/>
      <c r="F406" s="297" t="s">
        <v>3363</v>
      </c>
      <c r="G406" s="42"/>
      <c r="H406" s="42"/>
      <c r="I406" s="236"/>
      <c r="J406" s="42"/>
      <c r="K406" s="42"/>
      <c r="L406" s="46"/>
      <c r="M406" s="237"/>
      <c r="N406" s="238"/>
      <c r="O406" s="93"/>
      <c r="P406" s="93"/>
      <c r="Q406" s="93"/>
      <c r="R406" s="93"/>
      <c r="S406" s="93"/>
      <c r="T406" s="94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766</v>
      </c>
      <c r="AU406" s="19" t="s">
        <v>87</v>
      </c>
    </row>
    <row r="407" s="14" customFormat="1">
      <c r="A407" s="14"/>
      <c r="B407" s="249"/>
      <c r="C407" s="250"/>
      <c r="D407" s="234" t="s">
        <v>257</v>
      </c>
      <c r="E407" s="251" t="s">
        <v>1</v>
      </c>
      <c r="F407" s="252" t="s">
        <v>3364</v>
      </c>
      <c r="G407" s="250"/>
      <c r="H407" s="253">
        <v>9.1999999999999993</v>
      </c>
      <c r="I407" s="254"/>
      <c r="J407" s="250"/>
      <c r="K407" s="250"/>
      <c r="L407" s="255"/>
      <c r="M407" s="256"/>
      <c r="N407" s="257"/>
      <c r="O407" s="257"/>
      <c r="P407" s="257"/>
      <c r="Q407" s="257"/>
      <c r="R407" s="257"/>
      <c r="S407" s="257"/>
      <c r="T407" s="258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9" t="s">
        <v>257</v>
      </c>
      <c r="AU407" s="259" t="s">
        <v>87</v>
      </c>
      <c r="AV407" s="14" t="s">
        <v>87</v>
      </c>
      <c r="AW407" s="14" t="s">
        <v>34</v>
      </c>
      <c r="AX407" s="14" t="s">
        <v>85</v>
      </c>
      <c r="AY407" s="259" t="s">
        <v>245</v>
      </c>
    </row>
    <row r="408" s="2" customFormat="1" ht="21.75" customHeight="1">
      <c r="A408" s="40"/>
      <c r="B408" s="41"/>
      <c r="C408" s="221" t="s">
        <v>712</v>
      </c>
      <c r="D408" s="221" t="s">
        <v>248</v>
      </c>
      <c r="E408" s="222" t="s">
        <v>3365</v>
      </c>
      <c r="F408" s="223" t="s">
        <v>3366</v>
      </c>
      <c r="G408" s="224" t="s">
        <v>317</v>
      </c>
      <c r="H408" s="225">
        <v>68</v>
      </c>
      <c r="I408" s="226"/>
      <c r="J408" s="227">
        <f>ROUND(I408*H408,2)</f>
        <v>0</v>
      </c>
      <c r="K408" s="223" t="s">
        <v>764</v>
      </c>
      <c r="L408" s="46"/>
      <c r="M408" s="228" t="s">
        <v>1</v>
      </c>
      <c r="N408" s="229" t="s">
        <v>42</v>
      </c>
      <c r="O408" s="93"/>
      <c r="P408" s="230">
        <f>O408*H408</f>
        <v>0</v>
      </c>
      <c r="Q408" s="230">
        <v>0.00020000000000000001</v>
      </c>
      <c r="R408" s="230">
        <f>Q408*H408</f>
        <v>0.013600000000000001</v>
      </c>
      <c r="S408" s="230">
        <v>0</v>
      </c>
      <c r="T408" s="231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32" t="s">
        <v>253</v>
      </c>
      <c r="AT408" s="232" t="s">
        <v>248</v>
      </c>
      <c r="AU408" s="232" t="s">
        <v>87</v>
      </c>
      <c r="AY408" s="19" t="s">
        <v>245</v>
      </c>
      <c r="BE408" s="233">
        <f>IF(N408="základní",J408,0)</f>
        <v>0</v>
      </c>
      <c r="BF408" s="233">
        <f>IF(N408="snížená",J408,0)</f>
        <v>0</v>
      </c>
      <c r="BG408" s="233">
        <f>IF(N408="zákl. přenesená",J408,0)</f>
        <v>0</v>
      </c>
      <c r="BH408" s="233">
        <f>IF(N408="sníž. přenesená",J408,0)</f>
        <v>0</v>
      </c>
      <c r="BI408" s="233">
        <f>IF(N408="nulová",J408,0)</f>
        <v>0</v>
      </c>
      <c r="BJ408" s="19" t="s">
        <v>85</v>
      </c>
      <c r="BK408" s="233">
        <f>ROUND(I408*H408,2)</f>
        <v>0</v>
      </c>
      <c r="BL408" s="19" t="s">
        <v>253</v>
      </c>
      <c r="BM408" s="232" t="s">
        <v>3367</v>
      </c>
    </row>
    <row r="409" s="2" customFormat="1">
      <c r="A409" s="40"/>
      <c r="B409" s="41"/>
      <c r="C409" s="42"/>
      <c r="D409" s="234" t="s">
        <v>255</v>
      </c>
      <c r="E409" s="42"/>
      <c r="F409" s="235" t="s">
        <v>3368</v>
      </c>
      <c r="G409" s="42"/>
      <c r="H409" s="42"/>
      <c r="I409" s="236"/>
      <c r="J409" s="42"/>
      <c r="K409" s="42"/>
      <c r="L409" s="46"/>
      <c r="M409" s="237"/>
      <c r="N409" s="238"/>
      <c r="O409" s="93"/>
      <c r="P409" s="93"/>
      <c r="Q409" s="93"/>
      <c r="R409" s="93"/>
      <c r="S409" s="93"/>
      <c r="T409" s="94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255</v>
      </c>
      <c r="AU409" s="19" t="s">
        <v>87</v>
      </c>
    </row>
    <row r="410" s="2" customFormat="1">
      <c r="A410" s="40"/>
      <c r="B410" s="41"/>
      <c r="C410" s="42"/>
      <c r="D410" s="296" t="s">
        <v>766</v>
      </c>
      <c r="E410" s="42"/>
      <c r="F410" s="297" t="s">
        <v>3369</v>
      </c>
      <c r="G410" s="42"/>
      <c r="H410" s="42"/>
      <c r="I410" s="236"/>
      <c r="J410" s="42"/>
      <c r="K410" s="42"/>
      <c r="L410" s="46"/>
      <c r="M410" s="237"/>
      <c r="N410" s="238"/>
      <c r="O410" s="93"/>
      <c r="P410" s="93"/>
      <c r="Q410" s="93"/>
      <c r="R410" s="93"/>
      <c r="S410" s="93"/>
      <c r="T410" s="94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T410" s="19" t="s">
        <v>766</v>
      </c>
      <c r="AU410" s="19" t="s">
        <v>87</v>
      </c>
    </row>
    <row r="411" s="14" customFormat="1">
      <c r="A411" s="14"/>
      <c r="B411" s="249"/>
      <c r="C411" s="250"/>
      <c r="D411" s="234" t="s">
        <v>257</v>
      </c>
      <c r="E411" s="251" t="s">
        <v>1</v>
      </c>
      <c r="F411" s="252" t="s">
        <v>3370</v>
      </c>
      <c r="G411" s="250"/>
      <c r="H411" s="253">
        <v>28</v>
      </c>
      <c r="I411" s="254"/>
      <c r="J411" s="250"/>
      <c r="K411" s="250"/>
      <c r="L411" s="255"/>
      <c r="M411" s="256"/>
      <c r="N411" s="257"/>
      <c r="O411" s="257"/>
      <c r="P411" s="257"/>
      <c r="Q411" s="257"/>
      <c r="R411" s="257"/>
      <c r="S411" s="257"/>
      <c r="T411" s="258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9" t="s">
        <v>257</v>
      </c>
      <c r="AU411" s="259" t="s">
        <v>87</v>
      </c>
      <c r="AV411" s="14" t="s">
        <v>87</v>
      </c>
      <c r="AW411" s="14" t="s">
        <v>34</v>
      </c>
      <c r="AX411" s="14" t="s">
        <v>77</v>
      </c>
      <c r="AY411" s="259" t="s">
        <v>245</v>
      </c>
    </row>
    <row r="412" s="14" customFormat="1">
      <c r="A412" s="14"/>
      <c r="B412" s="249"/>
      <c r="C412" s="250"/>
      <c r="D412" s="234" t="s">
        <v>257</v>
      </c>
      <c r="E412" s="251" t="s">
        <v>1</v>
      </c>
      <c r="F412" s="252" t="s">
        <v>3371</v>
      </c>
      <c r="G412" s="250"/>
      <c r="H412" s="253">
        <v>40</v>
      </c>
      <c r="I412" s="254"/>
      <c r="J412" s="250"/>
      <c r="K412" s="250"/>
      <c r="L412" s="255"/>
      <c r="M412" s="256"/>
      <c r="N412" s="257"/>
      <c r="O412" s="257"/>
      <c r="P412" s="257"/>
      <c r="Q412" s="257"/>
      <c r="R412" s="257"/>
      <c r="S412" s="257"/>
      <c r="T412" s="258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9" t="s">
        <v>257</v>
      </c>
      <c r="AU412" s="259" t="s">
        <v>87</v>
      </c>
      <c r="AV412" s="14" t="s">
        <v>87</v>
      </c>
      <c r="AW412" s="14" t="s">
        <v>34</v>
      </c>
      <c r="AX412" s="14" t="s">
        <v>77</v>
      </c>
      <c r="AY412" s="259" t="s">
        <v>245</v>
      </c>
    </row>
    <row r="413" s="15" customFormat="1">
      <c r="A413" s="15"/>
      <c r="B413" s="260"/>
      <c r="C413" s="261"/>
      <c r="D413" s="234" t="s">
        <v>257</v>
      </c>
      <c r="E413" s="262" t="s">
        <v>1</v>
      </c>
      <c r="F413" s="263" t="s">
        <v>266</v>
      </c>
      <c r="G413" s="261"/>
      <c r="H413" s="264">
        <v>68</v>
      </c>
      <c r="I413" s="265"/>
      <c r="J413" s="261"/>
      <c r="K413" s="261"/>
      <c r="L413" s="266"/>
      <c r="M413" s="267"/>
      <c r="N413" s="268"/>
      <c r="O413" s="268"/>
      <c r="P413" s="268"/>
      <c r="Q413" s="268"/>
      <c r="R413" s="268"/>
      <c r="S413" s="268"/>
      <c r="T413" s="269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70" t="s">
        <v>257</v>
      </c>
      <c r="AU413" s="270" t="s">
        <v>87</v>
      </c>
      <c r="AV413" s="15" t="s">
        <v>253</v>
      </c>
      <c r="AW413" s="15" t="s">
        <v>34</v>
      </c>
      <c r="AX413" s="15" t="s">
        <v>85</v>
      </c>
      <c r="AY413" s="270" t="s">
        <v>245</v>
      </c>
    </row>
    <row r="414" s="2" customFormat="1" ht="16.5" customHeight="1">
      <c r="A414" s="40"/>
      <c r="B414" s="41"/>
      <c r="C414" s="221" t="s">
        <v>717</v>
      </c>
      <c r="D414" s="221" t="s">
        <v>248</v>
      </c>
      <c r="E414" s="222" t="s">
        <v>2988</v>
      </c>
      <c r="F414" s="223" t="s">
        <v>2989</v>
      </c>
      <c r="G414" s="224" t="s">
        <v>275</v>
      </c>
      <c r="H414" s="225">
        <v>315.25</v>
      </c>
      <c r="I414" s="226"/>
      <c r="J414" s="227">
        <f>ROUND(I414*H414,2)</f>
        <v>0</v>
      </c>
      <c r="K414" s="223" t="s">
        <v>764</v>
      </c>
      <c r="L414" s="46"/>
      <c r="M414" s="228" t="s">
        <v>1</v>
      </c>
      <c r="N414" s="229" t="s">
        <v>42</v>
      </c>
      <c r="O414" s="93"/>
      <c r="P414" s="230">
        <f>O414*H414</f>
        <v>0</v>
      </c>
      <c r="Q414" s="230">
        <v>0</v>
      </c>
      <c r="R414" s="230">
        <f>Q414*H414</f>
        <v>0</v>
      </c>
      <c r="S414" s="230">
        <v>0.070000000000000007</v>
      </c>
      <c r="T414" s="231">
        <f>S414*H414</f>
        <v>22.067500000000003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32" t="s">
        <v>253</v>
      </c>
      <c r="AT414" s="232" t="s">
        <v>248</v>
      </c>
      <c r="AU414" s="232" t="s">
        <v>87</v>
      </c>
      <c r="AY414" s="19" t="s">
        <v>245</v>
      </c>
      <c r="BE414" s="233">
        <f>IF(N414="základní",J414,0)</f>
        <v>0</v>
      </c>
      <c r="BF414" s="233">
        <f>IF(N414="snížená",J414,0)</f>
        <v>0</v>
      </c>
      <c r="BG414" s="233">
        <f>IF(N414="zákl. přenesená",J414,0)</f>
        <v>0</v>
      </c>
      <c r="BH414" s="233">
        <f>IF(N414="sníž. přenesená",J414,0)</f>
        <v>0</v>
      </c>
      <c r="BI414" s="233">
        <f>IF(N414="nulová",J414,0)</f>
        <v>0</v>
      </c>
      <c r="BJ414" s="19" t="s">
        <v>85</v>
      </c>
      <c r="BK414" s="233">
        <f>ROUND(I414*H414,2)</f>
        <v>0</v>
      </c>
      <c r="BL414" s="19" t="s">
        <v>253</v>
      </c>
      <c r="BM414" s="232" t="s">
        <v>3372</v>
      </c>
    </row>
    <row r="415" s="2" customFormat="1">
      <c r="A415" s="40"/>
      <c r="B415" s="41"/>
      <c r="C415" s="42"/>
      <c r="D415" s="234" t="s">
        <v>255</v>
      </c>
      <c r="E415" s="42"/>
      <c r="F415" s="235" t="s">
        <v>2991</v>
      </c>
      <c r="G415" s="42"/>
      <c r="H415" s="42"/>
      <c r="I415" s="236"/>
      <c r="J415" s="42"/>
      <c r="K415" s="42"/>
      <c r="L415" s="46"/>
      <c r="M415" s="237"/>
      <c r="N415" s="238"/>
      <c r="O415" s="93"/>
      <c r="P415" s="93"/>
      <c r="Q415" s="93"/>
      <c r="R415" s="93"/>
      <c r="S415" s="93"/>
      <c r="T415" s="94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255</v>
      </c>
      <c r="AU415" s="19" t="s">
        <v>87</v>
      </c>
    </row>
    <row r="416" s="2" customFormat="1">
      <c r="A416" s="40"/>
      <c r="B416" s="41"/>
      <c r="C416" s="42"/>
      <c r="D416" s="296" t="s">
        <v>766</v>
      </c>
      <c r="E416" s="42"/>
      <c r="F416" s="297" t="s">
        <v>2992</v>
      </c>
      <c r="G416" s="42"/>
      <c r="H416" s="42"/>
      <c r="I416" s="236"/>
      <c r="J416" s="42"/>
      <c r="K416" s="42"/>
      <c r="L416" s="46"/>
      <c r="M416" s="237"/>
      <c r="N416" s="238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766</v>
      </c>
      <c r="AU416" s="19" t="s">
        <v>87</v>
      </c>
    </row>
    <row r="417" s="14" customFormat="1">
      <c r="A417" s="14"/>
      <c r="B417" s="249"/>
      <c r="C417" s="250"/>
      <c r="D417" s="234" t="s">
        <v>257</v>
      </c>
      <c r="E417" s="251" t="s">
        <v>1</v>
      </c>
      <c r="F417" s="252" t="s">
        <v>3373</v>
      </c>
      <c r="G417" s="250"/>
      <c r="H417" s="253">
        <v>315.25</v>
      </c>
      <c r="I417" s="254"/>
      <c r="J417" s="250"/>
      <c r="K417" s="250"/>
      <c r="L417" s="255"/>
      <c r="M417" s="256"/>
      <c r="N417" s="257"/>
      <c r="O417" s="257"/>
      <c r="P417" s="257"/>
      <c r="Q417" s="257"/>
      <c r="R417" s="257"/>
      <c r="S417" s="257"/>
      <c r="T417" s="258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9" t="s">
        <v>257</v>
      </c>
      <c r="AU417" s="259" t="s">
        <v>87</v>
      </c>
      <c r="AV417" s="14" t="s">
        <v>87</v>
      </c>
      <c r="AW417" s="14" t="s">
        <v>34</v>
      </c>
      <c r="AX417" s="14" t="s">
        <v>85</v>
      </c>
      <c r="AY417" s="259" t="s">
        <v>245</v>
      </c>
    </row>
    <row r="418" s="2" customFormat="1" ht="16.5" customHeight="1">
      <c r="A418" s="40"/>
      <c r="B418" s="41"/>
      <c r="C418" s="221" t="s">
        <v>725</v>
      </c>
      <c r="D418" s="221" t="s">
        <v>248</v>
      </c>
      <c r="E418" s="222" t="s">
        <v>2994</v>
      </c>
      <c r="F418" s="223" t="s">
        <v>2995</v>
      </c>
      <c r="G418" s="224" t="s">
        <v>275</v>
      </c>
      <c r="H418" s="225">
        <v>425.19999999999999</v>
      </c>
      <c r="I418" s="226"/>
      <c r="J418" s="227">
        <f>ROUND(I418*H418,2)</f>
        <v>0</v>
      </c>
      <c r="K418" s="223" t="s">
        <v>764</v>
      </c>
      <c r="L418" s="46"/>
      <c r="M418" s="228" t="s">
        <v>1</v>
      </c>
      <c r="N418" s="229" t="s">
        <v>42</v>
      </c>
      <c r="O418" s="93"/>
      <c r="P418" s="230">
        <f>O418*H418</f>
        <v>0</v>
      </c>
      <c r="Q418" s="230">
        <v>0</v>
      </c>
      <c r="R418" s="230">
        <f>Q418*H418</f>
        <v>0</v>
      </c>
      <c r="S418" s="230">
        <v>0</v>
      </c>
      <c r="T418" s="231">
        <f>S418*H418</f>
        <v>0</v>
      </c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R418" s="232" t="s">
        <v>253</v>
      </c>
      <c r="AT418" s="232" t="s">
        <v>248</v>
      </c>
      <c r="AU418" s="232" t="s">
        <v>87</v>
      </c>
      <c r="AY418" s="19" t="s">
        <v>245</v>
      </c>
      <c r="BE418" s="233">
        <f>IF(N418="základní",J418,0)</f>
        <v>0</v>
      </c>
      <c r="BF418" s="233">
        <f>IF(N418="snížená",J418,0)</f>
        <v>0</v>
      </c>
      <c r="BG418" s="233">
        <f>IF(N418="zákl. přenesená",J418,0)</f>
        <v>0</v>
      </c>
      <c r="BH418" s="233">
        <f>IF(N418="sníž. přenesená",J418,0)</f>
        <v>0</v>
      </c>
      <c r="BI418" s="233">
        <f>IF(N418="nulová",J418,0)</f>
        <v>0</v>
      </c>
      <c r="BJ418" s="19" t="s">
        <v>85</v>
      </c>
      <c r="BK418" s="233">
        <f>ROUND(I418*H418,2)</f>
        <v>0</v>
      </c>
      <c r="BL418" s="19" t="s">
        <v>253</v>
      </c>
      <c r="BM418" s="232" t="s">
        <v>3374</v>
      </c>
    </row>
    <row r="419" s="2" customFormat="1">
      <c r="A419" s="40"/>
      <c r="B419" s="41"/>
      <c r="C419" s="42"/>
      <c r="D419" s="234" t="s">
        <v>255</v>
      </c>
      <c r="E419" s="42"/>
      <c r="F419" s="235" t="s">
        <v>2995</v>
      </c>
      <c r="G419" s="42"/>
      <c r="H419" s="42"/>
      <c r="I419" s="236"/>
      <c r="J419" s="42"/>
      <c r="K419" s="42"/>
      <c r="L419" s="46"/>
      <c r="M419" s="237"/>
      <c r="N419" s="238"/>
      <c r="O419" s="93"/>
      <c r="P419" s="93"/>
      <c r="Q419" s="93"/>
      <c r="R419" s="93"/>
      <c r="S419" s="93"/>
      <c r="T419" s="94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T419" s="19" t="s">
        <v>255</v>
      </c>
      <c r="AU419" s="19" t="s">
        <v>87</v>
      </c>
    </row>
    <row r="420" s="2" customFormat="1">
      <c r="A420" s="40"/>
      <c r="B420" s="41"/>
      <c r="C420" s="42"/>
      <c r="D420" s="296" t="s">
        <v>766</v>
      </c>
      <c r="E420" s="42"/>
      <c r="F420" s="297" t="s">
        <v>2997</v>
      </c>
      <c r="G420" s="42"/>
      <c r="H420" s="42"/>
      <c r="I420" s="236"/>
      <c r="J420" s="42"/>
      <c r="K420" s="42"/>
      <c r="L420" s="46"/>
      <c r="M420" s="237"/>
      <c r="N420" s="238"/>
      <c r="O420" s="93"/>
      <c r="P420" s="93"/>
      <c r="Q420" s="93"/>
      <c r="R420" s="93"/>
      <c r="S420" s="93"/>
      <c r="T420" s="94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19" t="s">
        <v>766</v>
      </c>
      <c r="AU420" s="19" t="s">
        <v>87</v>
      </c>
    </row>
    <row r="421" s="14" customFormat="1">
      <c r="A421" s="14"/>
      <c r="B421" s="249"/>
      <c r="C421" s="250"/>
      <c r="D421" s="234" t="s">
        <v>257</v>
      </c>
      <c r="E421" s="251" t="s">
        <v>1</v>
      </c>
      <c r="F421" s="252" t="s">
        <v>3375</v>
      </c>
      <c r="G421" s="250"/>
      <c r="H421" s="253">
        <v>425.19999999999999</v>
      </c>
      <c r="I421" s="254"/>
      <c r="J421" s="250"/>
      <c r="K421" s="250"/>
      <c r="L421" s="255"/>
      <c r="M421" s="256"/>
      <c r="N421" s="257"/>
      <c r="O421" s="257"/>
      <c r="P421" s="257"/>
      <c r="Q421" s="257"/>
      <c r="R421" s="257"/>
      <c r="S421" s="257"/>
      <c r="T421" s="258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9" t="s">
        <v>257</v>
      </c>
      <c r="AU421" s="259" t="s">
        <v>87</v>
      </c>
      <c r="AV421" s="14" t="s">
        <v>87</v>
      </c>
      <c r="AW421" s="14" t="s">
        <v>34</v>
      </c>
      <c r="AX421" s="14" t="s">
        <v>85</v>
      </c>
      <c r="AY421" s="259" t="s">
        <v>245</v>
      </c>
    </row>
    <row r="422" s="2" customFormat="1" ht="16.5" customHeight="1">
      <c r="A422" s="40"/>
      <c r="B422" s="41"/>
      <c r="C422" s="221" t="s">
        <v>732</v>
      </c>
      <c r="D422" s="221" t="s">
        <v>248</v>
      </c>
      <c r="E422" s="222" t="s">
        <v>3376</v>
      </c>
      <c r="F422" s="223" t="s">
        <v>3377</v>
      </c>
      <c r="G422" s="224" t="s">
        <v>275</v>
      </c>
      <c r="H422" s="225">
        <v>212.59999999999999</v>
      </c>
      <c r="I422" s="226"/>
      <c r="J422" s="227">
        <f>ROUND(I422*H422,2)</f>
        <v>0</v>
      </c>
      <c r="K422" s="223" t="s">
        <v>764</v>
      </c>
      <c r="L422" s="46"/>
      <c r="M422" s="228" t="s">
        <v>1</v>
      </c>
      <c r="N422" s="229" t="s">
        <v>42</v>
      </c>
      <c r="O422" s="93"/>
      <c r="P422" s="230">
        <f>O422*H422</f>
        <v>0</v>
      </c>
      <c r="Q422" s="230">
        <v>0</v>
      </c>
      <c r="R422" s="230">
        <f>Q422*H422</f>
        <v>0</v>
      </c>
      <c r="S422" s="230">
        <v>0.0395</v>
      </c>
      <c r="T422" s="231">
        <f>S422*H422</f>
        <v>8.3977000000000004</v>
      </c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R422" s="232" t="s">
        <v>253</v>
      </c>
      <c r="AT422" s="232" t="s">
        <v>248</v>
      </c>
      <c r="AU422" s="232" t="s">
        <v>87</v>
      </c>
      <c r="AY422" s="19" t="s">
        <v>245</v>
      </c>
      <c r="BE422" s="233">
        <f>IF(N422="základní",J422,0)</f>
        <v>0</v>
      </c>
      <c r="BF422" s="233">
        <f>IF(N422="snížená",J422,0)</f>
        <v>0</v>
      </c>
      <c r="BG422" s="233">
        <f>IF(N422="zákl. přenesená",J422,0)</f>
        <v>0</v>
      </c>
      <c r="BH422" s="233">
        <f>IF(N422="sníž. přenesená",J422,0)</f>
        <v>0</v>
      </c>
      <c r="BI422" s="233">
        <f>IF(N422="nulová",J422,0)</f>
        <v>0</v>
      </c>
      <c r="BJ422" s="19" t="s">
        <v>85</v>
      </c>
      <c r="BK422" s="233">
        <f>ROUND(I422*H422,2)</f>
        <v>0</v>
      </c>
      <c r="BL422" s="19" t="s">
        <v>253</v>
      </c>
      <c r="BM422" s="232" t="s">
        <v>3378</v>
      </c>
    </row>
    <row r="423" s="2" customFormat="1">
      <c r="A423" s="40"/>
      <c r="B423" s="41"/>
      <c r="C423" s="42"/>
      <c r="D423" s="234" t="s">
        <v>255</v>
      </c>
      <c r="E423" s="42"/>
      <c r="F423" s="235" t="s">
        <v>3379</v>
      </c>
      <c r="G423" s="42"/>
      <c r="H423" s="42"/>
      <c r="I423" s="236"/>
      <c r="J423" s="42"/>
      <c r="K423" s="42"/>
      <c r="L423" s="46"/>
      <c r="M423" s="237"/>
      <c r="N423" s="238"/>
      <c r="O423" s="93"/>
      <c r="P423" s="93"/>
      <c r="Q423" s="93"/>
      <c r="R423" s="93"/>
      <c r="S423" s="93"/>
      <c r="T423" s="94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T423" s="19" t="s">
        <v>255</v>
      </c>
      <c r="AU423" s="19" t="s">
        <v>87</v>
      </c>
    </row>
    <row r="424" s="2" customFormat="1">
      <c r="A424" s="40"/>
      <c r="B424" s="41"/>
      <c r="C424" s="42"/>
      <c r="D424" s="296" t="s">
        <v>766</v>
      </c>
      <c r="E424" s="42"/>
      <c r="F424" s="297" t="s">
        <v>3380</v>
      </c>
      <c r="G424" s="42"/>
      <c r="H424" s="42"/>
      <c r="I424" s="236"/>
      <c r="J424" s="42"/>
      <c r="K424" s="42"/>
      <c r="L424" s="46"/>
      <c r="M424" s="237"/>
      <c r="N424" s="238"/>
      <c r="O424" s="93"/>
      <c r="P424" s="93"/>
      <c r="Q424" s="93"/>
      <c r="R424" s="93"/>
      <c r="S424" s="93"/>
      <c r="T424" s="94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9" t="s">
        <v>766</v>
      </c>
      <c r="AU424" s="19" t="s">
        <v>87</v>
      </c>
    </row>
    <row r="425" s="14" customFormat="1">
      <c r="A425" s="14"/>
      <c r="B425" s="249"/>
      <c r="C425" s="250"/>
      <c r="D425" s="234" t="s">
        <v>257</v>
      </c>
      <c r="E425" s="251" t="s">
        <v>1</v>
      </c>
      <c r="F425" s="252" t="s">
        <v>3381</v>
      </c>
      <c r="G425" s="250"/>
      <c r="H425" s="253">
        <v>212.59999999999999</v>
      </c>
      <c r="I425" s="254"/>
      <c r="J425" s="250"/>
      <c r="K425" s="250"/>
      <c r="L425" s="255"/>
      <c r="M425" s="256"/>
      <c r="N425" s="257"/>
      <c r="O425" s="257"/>
      <c r="P425" s="257"/>
      <c r="Q425" s="257"/>
      <c r="R425" s="257"/>
      <c r="S425" s="257"/>
      <c r="T425" s="25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9" t="s">
        <v>257</v>
      </c>
      <c r="AU425" s="259" t="s">
        <v>87</v>
      </c>
      <c r="AV425" s="14" t="s">
        <v>87</v>
      </c>
      <c r="AW425" s="14" t="s">
        <v>34</v>
      </c>
      <c r="AX425" s="14" t="s">
        <v>85</v>
      </c>
      <c r="AY425" s="259" t="s">
        <v>245</v>
      </c>
    </row>
    <row r="426" s="2" customFormat="1" ht="16.5" customHeight="1">
      <c r="A426" s="40"/>
      <c r="B426" s="41"/>
      <c r="C426" s="221" t="s">
        <v>745</v>
      </c>
      <c r="D426" s="221" t="s">
        <v>248</v>
      </c>
      <c r="E426" s="222" t="s">
        <v>3382</v>
      </c>
      <c r="F426" s="223" t="s">
        <v>3383</v>
      </c>
      <c r="G426" s="224" t="s">
        <v>275</v>
      </c>
      <c r="H426" s="225">
        <v>212.59999999999999</v>
      </c>
      <c r="I426" s="226"/>
      <c r="J426" s="227">
        <f>ROUND(I426*H426,2)</f>
        <v>0</v>
      </c>
      <c r="K426" s="223" t="s">
        <v>764</v>
      </c>
      <c r="L426" s="46"/>
      <c r="M426" s="228" t="s">
        <v>1</v>
      </c>
      <c r="N426" s="229" t="s">
        <v>42</v>
      </c>
      <c r="O426" s="93"/>
      <c r="P426" s="230">
        <f>O426*H426</f>
        <v>0</v>
      </c>
      <c r="Q426" s="230">
        <v>0.039079999999999997</v>
      </c>
      <c r="R426" s="230">
        <f>Q426*H426</f>
        <v>8.3084079999999982</v>
      </c>
      <c r="S426" s="230">
        <v>0</v>
      </c>
      <c r="T426" s="231">
        <f>S426*H426</f>
        <v>0</v>
      </c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R426" s="232" t="s">
        <v>253</v>
      </c>
      <c r="AT426" s="232" t="s">
        <v>248</v>
      </c>
      <c r="AU426" s="232" t="s">
        <v>87</v>
      </c>
      <c r="AY426" s="19" t="s">
        <v>245</v>
      </c>
      <c r="BE426" s="233">
        <f>IF(N426="základní",J426,0)</f>
        <v>0</v>
      </c>
      <c r="BF426" s="233">
        <f>IF(N426="snížená",J426,0)</f>
        <v>0</v>
      </c>
      <c r="BG426" s="233">
        <f>IF(N426="zákl. přenesená",J426,0)</f>
        <v>0</v>
      </c>
      <c r="BH426" s="233">
        <f>IF(N426="sníž. přenesená",J426,0)</f>
        <v>0</v>
      </c>
      <c r="BI426" s="233">
        <f>IF(N426="nulová",J426,0)</f>
        <v>0</v>
      </c>
      <c r="BJ426" s="19" t="s">
        <v>85</v>
      </c>
      <c r="BK426" s="233">
        <f>ROUND(I426*H426,2)</f>
        <v>0</v>
      </c>
      <c r="BL426" s="19" t="s">
        <v>253</v>
      </c>
      <c r="BM426" s="232" t="s">
        <v>3384</v>
      </c>
    </row>
    <row r="427" s="2" customFormat="1">
      <c r="A427" s="40"/>
      <c r="B427" s="41"/>
      <c r="C427" s="42"/>
      <c r="D427" s="234" t="s">
        <v>255</v>
      </c>
      <c r="E427" s="42"/>
      <c r="F427" s="235" t="s">
        <v>3385</v>
      </c>
      <c r="G427" s="42"/>
      <c r="H427" s="42"/>
      <c r="I427" s="236"/>
      <c r="J427" s="42"/>
      <c r="K427" s="42"/>
      <c r="L427" s="46"/>
      <c r="M427" s="237"/>
      <c r="N427" s="238"/>
      <c r="O427" s="93"/>
      <c r="P427" s="93"/>
      <c r="Q427" s="93"/>
      <c r="R427" s="93"/>
      <c r="S427" s="93"/>
      <c r="T427" s="94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T427" s="19" t="s">
        <v>255</v>
      </c>
      <c r="AU427" s="19" t="s">
        <v>87</v>
      </c>
    </row>
    <row r="428" s="2" customFormat="1">
      <c r="A428" s="40"/>
      <c r="B428" s="41"/>
      <c r="C428" s="42"/>
      <c r="D428" s="296" t="s">
        <v>766</v>
      </c>
      <c r="E428" s="42"/>
      <c r="F428" s="297" t="s">
        <v>3386</v>
      </c>
      <c r="G428" s="42"/>
      <c r="H428" s="42"/>
      <c r="I428" s="236"/>
      <c r="J428" s="42"/>
      <c r="K428" s="42"/>
      <c r="L428" s="46"/>
      <c r="M428" s="237"/>
      <c r="N428" s="238"/>
      <c r="O428" s="93"/>
      <c r="P428" s="93"/>
      <c r="Q428" s="93"/>
      <c r="R428" s="93"/>
      <c r="S428" s="93"/>
      <c r="T428" s="94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766</v>
      </c>
      <c r="AU428" s="19" t="s">
        <v>87</v>
      </c>
    </row>
    <row r="429" s="14" customFormat="1">
      <c r="A429" s="14"/>
      <c r="B429" s="249"/>
      <c r="C429" s="250"/>
      <c r="D429" s="234" t="s">
        <v>257</v>
      </c>
      <c r="E429" s="251" t="s">
        <v>1</v>
      </c>
      <c r="F429" s="252" t="s">
        <v>3387</v>
      </c>
      <c r="G429" s="250"/>
      <c r="H429" s="253">
        <v>122.5</v>
      </c>
      <c r="I429" s="254"/>
      <c r="J429" s="250"/>
      <c r="K429" s="250"/>
      <c r="L429" s="255"/>
      <c r="M429" s="256"/>
      <c r="N429" s="257"/>
      <c r="O429" s="257"/>
      <c r="P429" s="257"/>
      <c r="Q429" s="257"/>
      <c r="R429" s="257"/>
      <c r="S429" s="257"/>
      <c r="T429" s="25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9" t="s">
        <v>257</v>
      </c>
      <c r="AU429" s="259" t="s">
        <v>87</v>
      </c>
      <c r="AV429" s="14" t="s">
        <v>87</v>
      </c>
      <c r="AW429" s="14" t="s">
        <v>34</v>
      </c>
      <c r="AX429" s="14" t="s">
        <v>77</v>
      </c>
      <c r="AY429" s="259" t="s">
        <v>245</v>
      </c>
    </row>
    <row r="430" s="14" customFormat="1">
      <c r="A430" s="14"/>
      <c r="B430" s="249"/>
      <c r="C430" s="250"/>
      <c r="D430" s="234" t="s">
        <v>257</v>
      </c>
      <c r="E430" s="251" t="s">
        <v>1</v>
      </c>
      <c r="F430" s="252" t="s">
        <v>3388</v>
      </c>
      <c r="G430" s="250"/>
      <c r="H430" s="253">
        <v>18.399999999999999</v>
      </c>
      <c r="I430" s="254"/>
      <c r="J430" s="250"/>
      <c r="K430" s="250"/>
      <c r="L430" s="255"/>
      <c r="M430" s="256"/>
      <c r="N430" s="257"/>
      <c r="O430" s="257"/>
      <c r="P430" s="257"/>
      <c r="Q430" s="257"/>
      <c r="R430" s="257"/>
      <c r="S430" s="257"/>
      <c r="T430" s="258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9" t="s">
        <v>257</v>
      </c>
      <c r="AU430" s="259" t="s">
        <v>87</v>
      </c>
      <c r="AV430" s="14" t="s">
        <v>87</v>
      </c>
      <c r="AW430" s="14" t="s">
        <v>34</v>
      </c>
      <c r="AX430" s="14" t="s">
        <v>77</v>
      </c>
      <c r="AY430" s="259" t="s">
        <v>245</v>
      </c>
    </row>
    <row r="431" s="14" customFormat="1">
      <c r="A431" s="14"/>
      <c r="B431" s="249"/>
      <c r="C431" s="250"/>
      <c r="D431" s="234" t="s">
        <v>257</v>
      </c>
      <c r="E431" s="251" t="s">
        <v>1</v>
      </c>
      <c r="F431" s="252" t="s">
        <v>3389</v>
      </c>
      <c r="G431" s="250"/>
      <c r="H431" s="253">
        <v>71.700000000000003</v>
      </c>
      <c r="I431" s="254"/>
      <c r="J431" s="250"/>
      <c r="K431" s="250"/>
      <c r="L431" s="255"/>
      <c r="M431" s="256"/>
      <c r="N431" s="257"/>
      <c r="O431" s="257"/>
      <c r="P431" s="257"/>
      <c r="Q431" s="257"/>
      <c r="R431" s="257"/>
      <c r="S431" s="257"/>
      <c r="T431" s="25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9" t="s">
        <v>257</v>
      </c>
      <c r="AU431" s="259" t="s">
        <v>87</v>
      </c>
      <c r="AV431" s="14" t="s">
        <v>87</v>
      </c>
      <c r="AW431" s="14" t="s">
        <v>34</v>
      </c>
      <c r="AX431" s="14" t="s">
        <v>77</v>
      </c>
      <c r="AY431" s="259" t="s">
        <v>245</v>
      </c>
    </row>
    <row r="432" s="15" customFormat="1">
      <c r="A432" s="15"/>
      <c r="B432" s="260"/>
      <c r="C432" s="261"/>
      <c r="D432" s="234" t="s">
        <v>257</v>
      </c>
      <c r="E432" s="262" t="s">
        <v>1</v>
      </c>
      <c r="F432" s="263" t="s">
        <v>266</v>
      </c>
      <c r="G432" s="261"/>
      <c r="H432" s="264">
        <v>212.60000000000002</v>
      </c>
      <c r="I432" s="265"/>
      <c r="J432" s="261"/>
      <c r="K432" s="261"/>
      <c r="L432" s="266"/>
      <c r="M432" s="267"/>
      <c r="N432" s="268"/>
      <c r="O432" s="268"/>
      <c r="P432" s="268"/>
      <c r="Q432" s="268"/>
      <c r="R432" s="268"/>
      <c r="S432" s="268"/>
      <c r="T432" s="269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70" t="s">
        <v>257</v>
      </c>
      <c r="AU432" s="270" t="s">
        <v>87</v>
      </c>
      <c r="AV432" s="15" t="s">
        <v>253</v>
      </c>
      <c r="AW432" s="15" t="s">
        <v>34</v>
      </c>
      <c r="AX432" s="15" t="s">
        <v>85</v>
      </c>
      <c r="AY432" s="270" t="s">
        <v>245</v>
      </c>
    </row>
    <row r="433" s="2" customFormat="1" ht="16.5" customHeight="1">
      <c r="A433" s="40"/>
      <c r="B433" s="41"/>
      <c r="C433" s="221" t="s">
        <v>2465</v>
      </c>
      <c r="D433" s="221" t="s">
        <v>248</v>
      </c>
      <c r="E433" s="222" t="s">
        <v>3390</v>
      </c>
      <c r="F433" s="223" t="s">
        <v>3391</v>
      </c>
      <c r="G433" s="224" t="s">
        <v>275</v>
      </c>
      <c r="H433" s="225">
        <v>212</v>
      </c>
      <c r="I433" s="226"/>
      <c r="J433" s="227">
        <f>ROUND(I433*H433,2)</f>
        <v>0</v>
      </c>
      <c r="K433" s="223" t="s">
        <v>764</v>
      </c>
      <c r="L433" s="46"/>
      <c r="M433" s="228" t="s">
        <v>1</v>
      </c>
      <c r="N433" s="229" t="s">
        <v>42</v>
      </c>
      <c r="O433" s="93"/>
      <c r="P433" s="230">
        <f>O433*H433</f>
        <v>0</v>
      </c>
      <c r="Q433" s="230">
        <v>0</v>
      </c>
      <c r="R433" s="230">
        <f>Q433*H433</f>
        <v>0</v>
      </c>
      <c r="S433" s="230">
        <v>0</v>
      </c>
      <c r="T433" s="231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32" t="s">
        <v>253</v>
      </c>
      <c r="AT433" s="232" t="s">
        <v>248</v>
      </c>
      <c r="AU433" s="232" t="s">
        <v>87</v>
      </c>
      <c r="AY433" s="19" t="s">
        <v>245</v>
      </c>
      <c r="BE433" s="233">
        <f>IF(N433="základní",J433,0)</f>
        <v>0</v>
      </c>
      <c r="BF433" s="233">
        <f>IF(N433="snížená",J433,0)</f>
        <v>0</v>
      </c>
      <c r="BG433" s="233">
        <f>IF(N433="zákl. přenesená",J433,0)</f>
        <v>0</v>
      </c>
      <c r="BH433" s="233">
        <f>IF(N433="sníž. přenesená",J433,0)</f>
        <v>0</v>
      </c>
      <c r="BI433" s="233">
        <f>IF(N433="nulová",J433,0)</f>
        <v>0</v>
      </c>
      <c r="BJ433" s="19" t="s">
        <v>85</v>
      </c>
      <c r="BK433" s="233">
        <f>ROUND(I433*H433,2)</f>
        <v>0</v>
      </c>
      <c r="BL433" s="19" t="s">
        <v>253</v>
      </c>
      <c r="BM433" s="232" t="s">
        <v>3392</v>
      </c>
    </row>
    <row r="434" s="2" customFormat="1">
      <c r="A434" s="40"/>
      <c r="B434" s="41"/>
      <c r="C434" s="42"/>
      <c r="D434" s="234" t="s">
        <v>255</v>
      </c>
      <c r="E434" s="42"/>
      <c r="F434" s="235" t="s">
        <v>3393</v>
      </c>
      <c r="G434" s="42"/>
      <c r="H434" s="42"/>
      <c r="I434" s="236"/>
      <c r="J434" s="42"/>
      <c r="K434" s="42"/>
      <c r="L434" s="46"/>
      <c r="M434" s="237"/>
      <c r="N434" s="238"/>
      <c r="O434" s="93"/>
      <c r="P434" s="93"/>
      <c r="Q434" s="93"/>
      <c r="R434" s="93"/>
      <c r="S434" s="93"/>
      <c r="T434" s="94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255</v>
      </c>
      <c r="AU434" s="19" t="s">
        <v>87</v>
      </c>
    </row>
    <row r="435" s="2" customFormat="1">
      <c r="A435" s="40"/>
      <c r="B435" s="41"/>
      <c r="C435" s="42"/>
      <c r="D435" s="296" t="s">
        <v>766</v>
      </c>
      <c r="E435" s="42"/>
      <c r="F435" s="297" t="s">
        <v>3394</v>
      </c>
      <c r="G435" s="42"/>
      <c r="H435" s="42"/>
      <c r="I435" s="236"/>
      <c r="J435" s="42"/>
      <c r="K435" s="42"/>
      <c r="L435" s="46"/>
      <c r="M435" s="237"/>
      <c r="N435" s="238"/>
      <c r="O435" s="93"/>
      <c r="P435" s="93"/>
      <c r="Q435" s="93"/>
      <c r="R435" s="93"/>
      <c r="S435" s="93"/>
      <c r="T435" s="94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766</v>
      </c>
      <c r="AU435" s="19" t="s">
        <v>87</v>
      </c>
    </row>
    <row r="436" s="2" customFormat="1" ht="16.5" customHeight="1">
      <c r="A436" s="40"/>
      <c r="B436" s="41"/>
      <c r="C436" s="221" t="s">
        <v>974</v>
      </c>
      <c r="D436" s="221" t="s">
        <v>248</v>
      </c>
      <c r="E436" s="222" t="s">
        <v>3395</v>
      </c>
      <c r="F436" s="223" t="s">
        <v>3396</v>
      </c>
      <c r="G436" s="224" t="s">
        <v>251</v>
      </c>
      <c r="H436" s="225">
        <v>6.25</v>
      </c>
      <c r="I436" s="226"/>
      <c r="J436" s="227">
        <f>ROUND(I436*H436,2)</f>
        <v>0</v>
      </c>
      <c r="K436" s="223" t="s">
        <v>764</v>
      </c>
      <c r="L436" s="46"/>
      <c r="M436" s="228" t="s">
        <v>1</v>
      </c>
      <c r="N436" s="229" t="s">
        <v>42</v>
      </c>
      <c r="O436" s="93"/>
      <c r="P436" s="230">
        <f>O436*H436</f>
        <v>0</v>
      </c>
      <c r="Q436" s="230">
        <v>2.5880000000000001</v>
      </c>
      <c r="R436" s="230">
        <f>Q436*H436</f>
        <v>16.175000000000001</v>
      </c>
      <c r="S436" s="230">
        <v>1.95</v>
      </c>
      <c r="T436" s="231">
        <f>S436*H436</f>
        <v>12.1875</v>
      </c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R436" s="232" t="s">
        <v>594</v>
      </c>
      <c r="AT436" s="232" t="s">
        <v>248</v>
      </c>
      <c r="AU436" s="232" t="s">
        <v>87</v>
      </c>
      <c r="AY436" s="19" t="s">
        <v>245</v>
      </c>
      <c r="BE436" s="233">
        <f>IF(N436="základní",J436,0)</f>
        <v>0</v>
      </c>
      <c r="BF436" s="233">
        <f>IF(N436="snížená",J436,0)</f>
        <v>0</v>
      </c>
      <c r="BG436" s="233">
        <f>IF(N436="zákl. přenesená",J436,0)</f>
        <v>0</v>
      </c>
      <c r="BH436" s="233">
        <f>IF(N436="sníž. přenesená",J436,0)</f>
        <v>0</v>
      </c>
      <c r="BI436" s="233">
        <f>IF(N436="nulová",J436,0)</f>
        <v>0</v>
      </c>
      <c r="BJ436" s="19" t="s">
        <v>85</v>
      </c>
      <c r="BK436" s="233">
        <f>ROUND(I436*H436,2)</f>
        <v>0</v>
      </c>
      <c r="BL436" s="19" t="s">
        <v>594</v>
      </c>
      <c r="BM436" s="232" t="s">
        <v>3397</v>
      </c>
    </row>
    <row r="437" s="2" customFormat="1">
      <c r="A437" s="40"/>
      <c r="B437" s="41"/>
      <c r="C437" s="42"/>
      <c r="D437" s="234" t="s">
        <v>255</v>
      </c>
      <c r="E437" s="42"/>
      <c r="F437" s="235" t="s">
        <v>3398</v>
      </c>
      <c r="G437" s="42"/>
      <c r="H437" s="42"/>
      <c r="I437" s="236"/>
      <c r="J437" s="42"/>
      <c r="K437" s="42"/>
      <c r="L437" s="46"/>
      <c r="M437" s="237"/>
      <c r="N437" s="238"/>
      <c r="O437" s="93"/>
      <c r="P437" s="93"/>
      <c r="Q437" s="93"/>
      <c r="R437" s="93"/>
      <c r="S437" s="93"/>
      <c r="T437" s="94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T437" s="19" t="s">
        <v>255</v>
      </c>
      <c r="AU437" s="19" t="s">
        <v>87</v>
      </c>
    </row>
    <row r="438" s="2" customFormat="1">
      <c r="A438" s="40"/>
      <c r="B438" s="41"/>
      <c r="C438" s="42"/>
      <c r="D438" s="296" t="s">
        <v>766</v>
      </c>
      <c r="E438" s="42"/>
      <c r="F438" s="297" t="s">
        <v>3399</v>
      </c>
      <c r="G438" s="42"/>
      <c r="H438" s="42"/>
      <c r="I438" s="236"/>
      <c r="J438" s="42"/>
      <c r="K438" s="42"/>
      <c r="L438" s="46"/>
      <c r="M438" s="237"/>
      <c r="N438" s="238"/>
      <c r="O438" s="93"/>
      <c r="P438" s="93"/>
      <c r="Q438" s="93"/>
      <c r="R438" s="93"/>
      <c r="S438" s="93"/>
      <c r="T438" s="94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766</v>
      </c>
      <c r="AU438" s="19" t="s">
        <v>87</v>
      </c>
    </row>
    <row r="439" s="14" customFormat="1">
      <c r="A439" s="14"/>
      <c r="B439" s="249"/>
      <c r="C439" s="250"/>
      <c r="D439" s="234" t="s">
        <v>257</v>
      </c>
      <c r="E439" s="251" t="s">
        <v>1</v>
      </c>
      <c r="F439" s="252" t="s">
        <v>3400</v>
      </c>
      <c r="G439" s="250"/>
      <c r="H439" s="253">
        <v>4</v>
      </c>
      <c r="I439" s="254"/>
      <c r="J439" s="250"/>
      <c r="K439" s="250"/>
      <c r="L439" s="255"/>
      <c r="M439" s="256"/>
      <c r="N439" s="257"/>
      <c r="O439" s="257"/>
      <c r="P439" s="257"/>
      <c r="Q439" s="257"/>
      <c r="R439" s="257"/>
      <c r="S439" s="257"/>
      <c r="T439" s="258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9" t="s">
        <v>257</v>
      </c>
      <c r="AU439" s="259" t="s">
        <v>87</v>
      </c>
      <c r="AV439" s="14" t="s">
        <v>87</v>
      </c>
      <c r="AW439" s="14" t="s">
        <v>34</v>
      </c>
      <c r="AX439" s="14" t="s">
        <v>77</v>
      </c>
      <c r="AY439" s="259" t="s">
        <v>245</v>
      </c>
    </row>
    <row r="440" s="14" customFormat="1">
      <c r="A440" s="14"/>
      <c r="B440" s="249"/>
      <c r="C440" s="250"/>
      <c r="D440" s="234" t="s">
        <v>257</v>
      </c>
      <c r="E440" s="251" t="s">
        <v>1</v>
      </c>
      <c r="F440" s="252" t="s">
        <v>3401</v>
      </c>
      <c r="G440" s="250"/>
      <c r="H440" s="253">
        <v>2.25</v>
      </c>
      <c r="I440" s="254"/>
      <c r="J440" s="250"/>
      <c r="K440" s="250"/>
      <c r="L440" s="255"/>
      <c r="M440" s="256"/>
      <c r="N440" s="257"/>
      <c r="O440" s="257"/>
      <c r="P440" s="257"/>
      <c r="Q440" s="257"/>
      <c r="R440" s="257"/>
      <c r="S440" s="257"/>
      <c r="T440" s="258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9" t="s">
        <v>257</v>
      </c>
      <c r="AU440" s="259" t="s">
        <v>87</v>
      </c>
      <c r="AV440" s="14" t="s">
        <v>87</v>
      </c>
      <c r="AW440" s="14" t="s">
        <v>34</v>
      </c>
      <c r="AX440" s="14" t="s">
        <v>77</v>
      </c>
      <c r="AY440" s="259" t="s">
        <v>245</v>
      </c>
    </row>
    <row r="441" s="15" customFormat="1">
      <c r="A441" s="15"/>
      <c r="B441" s="260"/>
      <c r="C441" s="261"/>
      <c r="D441" s="234" t="s">
        <v>257</v>
      </c>
      <c r="E441" s="262" t="s">
        <v>1</v>
      </c>
      <c r="F441" s="263" t="s">
        <v>266</v>
      </c>
      <c r="G441" s="261"/>
      <c r="H441" s="264">
        <v>6.25</v>
      </c>
      <c r="I441" s="265"/>
      <c r="J441" s="261"/>
      <c r="K441" s="261"/>
      <c r="L441" s="266"/>
      <c r="M441" s="267"/>
      <c r="N441" s="268"/>
      <c r="O441" s="268"/>
      <c r="P441" s="268"/>
      <c r="Q441" s="268"/>
      <c r="R441" s="268"/>
      <c r="S441" s="268"/>
      <c r="T441" s="269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70" t="s">
        <v>257</v>
      </c>
      <c r="AU441" s="270" t="s">
        <v>87</v>
      </c>
      <c r="AV441" s="15" t="s">
        <v>253</v>
      </c>
      <c r="AW441" s="15" t="s">
        <v>34</v>
      </c>
      <c r="AX441" s="15" t="s">
        <v>85</v>
      </c>
      <c r="AY441" s="270" t="s">
        <v>245</v>
      </c>
    </row>
    <row r="442" s="2" customFormat="1" ht="16.5" customHeight="1">
      <c r="A442" s="40"/>
      <c r="B442" s="41"/>
      <c r="C442" s="221" t="s">
        <v>3068</v>
      </c>
      <c r="D442" s="221" t="s">
        <v>248</v>
      </c>
      <c r="E442" s="222" t="s">
        <v>3015</v>
      </c>
      <c r="F442" s="223" t="s">
        <v>3016</v>
      </c>
      <c r="G442" s="224" t="s">
        <v>275</v>
      </c>
      <c r="H442" s="225">
        <v>35.457000000000001</v>
      </c>
      <c r="I442" s="226"/>
      <c r="J442" s="227">
        <f>ROUND(I442*H442,2)</f>
        <v>0</v>
      </c>
      <c r="K442" s="223" t="s">
        <v>764</v>
      </c>
      <c r="L442" s="46"/>
      <c r="M442" s="228" t="s">
        <v>1</v>
      </c>
      <c r="N442" s="229" t="s">
        <v>42</v>
      </c>
      <c r="O442" s="93"/>
      <c r="P442" s="230">
        <f>O442*H442</f>
        <v>0</v>
      </c>
      <c r="Q442" s="230">
        <v>0.038850000000000003</v>
      </c>
      <c r="R442" s="230">
        <f>Q442*H442</f>
        <v>1.3775044500000002</v>
      </c>
      <c r="S442" s="230">
        <v>0</v>
      </c>
      <c r="T442" s="231">
        <f>S442*H442</f>
        <v>0</v>
      </c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R442" s="232" t="s">
        <v>253</v>
      </c>
      <c r="AT442" s="232" t="s">
        <v>248</v>
      </c>
      <c r="AU442" s="232" t="s">
        <v>87</v>
      </c>
      <c r="AY442" s="19" t="s">
        <v>245</v>
      </c>
      <c r="BE442" s="233">
        <f>IF(N442="základní",J442,0)</f>
        <v>0</v>
      </c>
      <c r="BF442" s="233">
        <f>IF(N442="snížená",J442,0)</f>
        <v>0</v>
      </c>
      <c r="BG442" s="233">
        <f>IF(N442="zákl. přenesená",J442,0)</f>
        <v>0</v>
      </c>
      <c r="BH442" s="233">
        <f>IF(N442="sníž. přenesená",J442,0)</f>
        <v>0</v>
      </c>
      <c r="BI442" s="233">
        <f>IF(N442="nulová",J442,0)</f>
        <v>0</v>
      </c>
      <c r="BJ442" s="19" t="s">
        <v>85</v>
      </c>
      <c r="BK442" s="233">
        <f>ROUND(I442*H442,2)</f>
        <v>0</v>
      </c>
      <c r="BL442" s="19" t="s">
        <v>253</v>
      </c>
      <c r="BM442" s="232" t="s">
        <v>3402</v>
      </c>
    </row>
    <row r="443" s="2" customFormat="1">
      <c r="A443" s="40"/>
      <c r="B443" s="41"/>
      <c r="C443" s="42"/>
      <c r="D443" s="234" t="s">
        <v>255</v>
      </c>
      <c r="E443" s="42"/>
      <c r="F443" s="235" t="s">
        <v>3018</v>
      </c>
      <c r="G443" s="42"/>
      <c r="H443" s="42"/>
      <c r="I443" s="236"/>
      <c r="J443" s="42"/>
      <c r="K443" s="42"/>
      <c r="L443" s="46"/>
      <c r="M443" s="237"/>
      <c r="N443" s="238"/>
      <c r="O443" s="93"/>
      <c r="P443" s="93"/>
      <c r="Q443" s="93"/>
      <c r="R443" s="93"/>
      <c r="S443" s="93"/>
      <c r="T443" s="94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T443" s="19" t="s">
        <v>255</v>
      </c>
      <c r="AU443" s="19" t="s">
        <v>87</v>
      </c>
    </row>
    <row r="444" s="2" customFormat="1">
      <c r="A444" s="40"/>
      <c r="B444" s="41"/>
      <c r="C444" s="42"/>
      <c r="D444" s="296" t="s">
        <v>766</v>
      </c>
      <c r="E444" s="42"/>
      <c r="F444" s="297" t="s">
        <v>3019</v>
      </c>
      <c r="G444" s="42"/>
      <c r="H444" s="42"/>
      <c r="I444" s="236"/>
      <c r="J444" s="42"/>
      <c r="K444" s="42"/>
      <c r="L444" s="46"/>
      <c r="M444" s="237"/>
      <c r="N444" s="238"/>
      <c r="O444" s="93"/>
      <c r="P444" s="93"/>
      <c r="Q444" s="93"/>
      <c r="R444" s="93"/>
      <c r="S444" s="93"/>
      <c r="T444" s="94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T444" s="19" t="s">
        <v>766</v>
      </c>
      <c r="AU444" s="19" t="s">
        <v>87</v>
      </c>
    </row>
    <row r="445" s="14" customFormat="1">
      <c r="A445" s="14"/>
      <c r="B445" s="249"/>
      <c r="C445" s="250"/>
      <c r="D445" s="234" t="s">
        <v>257</v>
      </c>
      <c r="E445" s="251" t="s">
        <v>1</v>
      </c>
      <c r="F445" s="252" t="s">
        <v>3403</v>
      </c>
      <c r="G445" s="250"/>
      <c r="H445" s="253">
        <v>34.299999999999997</v>
      </c>
      <c r="I445" s="254"/>
      <c r="J445" s="250"/>
      <c r="K445" s="250"/>
      <c r="L445" s="255"/>
      <c r="M445" s="256"/>
      <c r="N445" s="257"/>
      <c r="O445" s="257"/>
      <c r="P445" s="257"/>
      <c r="Q445" s="257"/>
      <c r="R445" s="257"/>
      <c r="S445" s="257"/>
      <c r="T445" s="258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9" t="s">
        <v>257</v>
      </c>
      <c r="AU445" s="259" t="s">
        <v>87</v>
      </c>
      <c r="AV445" s="14" t="s">
        <v>87</v>
      </c>
      <c r="AW445" s="14" t="s">
        <v>34</v>
      </c>
      <c r="AX445" s="14" t="s">
        <v>77</v>
      </c>
      <c r="AY445" s="259" t="s">
        <v>245</v>
      </c>
    </row>
    <row r="446" s="14" customFormat="1">
      <c r="A446" s="14"/>
      <c r="B446" s="249"/>
      <c r="C446" s="250"/>
      <c r="D446" s="234" t="s">
        <v>257</v>
      </c>
      <c r="E446" s="251" t="s">
        <v>1</v>
      </c>
      <c r="F446" s="252" t="s">
        <v>3404</v>
      </c>
      <c r="G446" s="250"/>
      <c r="H446" s="253">
        <v>1.157</v>
      </c>
      <c r="I446" s="254"/>
      <c r="J446" s="250"/>
      <c r="K446" s="250"/>
      <c r="L446" s="255"/>
      <c r="M446" s="256"/>
      <c r="N446" s="257"/>
      <c r="O446" s="257"/>
      <c r="P446" s="257"/>
      <c r="Q446" s="257"/>
      <c r="R446" s="257"/>
      <c r="S446" s="257"/>
      <c r="T446" s="258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9" t="s">
        <v>257</v>
      </c>
      <c r="AU446" s="259" t="s">
        <v>87</v>
      </c>
      <c r="AV446" s="14" t="s">
        <v>87</v>
      </c>
      <c r="AW446" s="14" t="s">
        <v>34</v>
      </c>
      <c r="AX446" s="14" t="s">
        <v>77</v>
      </c>
      <c r="AY446" s="259" t="s">
        <v>245</v>
      </c>
    </row>
    <row r="447" s="15" customFormat="1">
      <c r="A447" s="15"/>
      <c r="B447" s="260"/>
      <c r="C447" s="261"/>
      <c r="D447" s="234" t="s">
        <v>257</v>
      </c>
      <c r="E447" s="262" t="s">
        <v>1</v>
      </c>
      <c r="F447" s="263" t="s">
        <v>266</v>
      </c>
      <c r="G447" s="261"/>
      <c r="H447" s="264">
        <v>35.456999999999994</v>
      </c>
      <c r="I447" s="265"/>
      <c r="J447" s="261"/>
      <c r="K447" s="261"/>
      <c r="L447" s="266"/>
      <c r="M447" s="267"/>
      <c r="N447" s="268"/>
      <c r="O447" s="268"/>
      <c r="P447" s="268"/>
      <c r="Q447" s="268"/>
      <c r="R447" s="268"/>
      <c r="S447" s="268"/>
      <c r="T447" s="269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70" t="s">
        <v>257</v>
      </c>
      <c r="AU447" s="270" t="s">
        <v>87</v>
      </c>
      <c r="AV447" s="15" t="s">
        <v>253</v>
      </c>
      <c r="AW447" s="15" t="s">
        <v>34</v>
      </c>
      <c r="AX447" s="15" t="s">
        <v>85</v>
      </c>
      <c r="AY447" s="270" t="s">
        <v>245</v>
      </c>
    </row>
    <row r="448" s="2" customFormat="1" ht="16.5" customHeight="1">
      <c r="A448" s="40"/>
      <c r="B448" s="41"/>
      <c r="C448" s="221" t="s">
        <v>458</v>
      </c>
      <c r="D448" s="221" t="s">
        <v>248</v>
      </c>
      <c r="E448" s="222" t="s">
        <v>3022</v>
      </c>
      <c r="F448" s="223" t="s">
        <v>3023</v>
      </c>
      <c r="G448" s="224" t="s">
        <v>275</v>
      </c>
      <c r="H448" s="225">
        <v>17.728999999999999</v>
      </c>
      <c r="I448" s="226"/>
      <c r="J448" s="227">
        <f>ROUND(I448*H448,2)</f>
        <v>0</v>
      </c>
      <c r="K448" s="223" t="s">
        <v>764</v>
      </c>
      <c r="L448" s="46"/>
      <c r="M448" s="228" t="s">
        <v>1</v>
      </c>
      <c r="N448" s="229" t="s">
        <v>42</v>
      </c>
      <c r="O448" s="93"/>
      <c r="P448" s="230">
        <f>O448*H448</f>
        <v>0</v>
      </c>
      <c r="Q448" s="230">
        <v>0.10007000000000001</v>
      </c>
      <c r="R448" s="230">
        <f>Q448*H448</f>
        <v>1.77414103</v>
      </c>
      <c r="S448" s="230">
        <v>0</v>
      </c>
      <c r="T448" s="231">
        <f>S448*H448</f>
        <v>0</v>
      </c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R448" s="232" t="s">
        <v>253</v>
      </c>
      <c r="AT448" s="232" t="s">
        <v>248</v>
      </c>
      <c r="AU448" s="232" t="s">
        <v>87</v>
      </c>
      <c r="AY448" s="19" t="s">
        <v>245</v>
      </c>
      <c r="BE448" s="233">
        <f>IF(N448="základní",J448,0)</f>
        <v>0</v>
      </c>
      <c r="BF448" s="233">
        <f>IF(N448="snížená",J448,0)</f>
        <v>0</v>
      </c>
      <c r="BG448" s="233">
        <f>IF(N448="zákl. přenesená",J448,0)</f>
        <v>0</v>
      </c>
      <c r="BH448" s="233">
        <f>IF(N448="sníž. přenesená",J448,0)</f>
        <v>0</v>
      </c>
      <c r="BI448" s="233">
        <f>IF(N448="nulová",J448,0)</f>
        <v>0</v>
      </c>
      <c r="BJ448" s="19" t="s">
        <v>85</v>
      </c>
      <c r="BK448" s="233">
        <f>ROUND(I448*H448,2)</f>
        <v>0</v>
      </c>
      <c r="BL448" s="19" t="s">
        <v>253</v>
      </c>
      <c r="BM448" s="232" t="s">
        <v>3405</v>
      </c>
    </row>
    <row r="449" s="2" customFormat="1">
      <c r="A449" s="40"/>
      <c r="B449" s="41"/>
      <c r="C449" s="42"/>
      <c r="D449" s="234" t="s">
        <v>255</v>
      </c>
      <c r="E449" s="42"/>
      <c r="F449" s="235" t="s">
        <v>3025</v>
      </c>
      <c r="G449" s="42"/>
      <c r="H449" s="42"/>
      <c r="I449" s="236"/>
      <c r="J449" s="42"/>
      <c r="K449" s="42"/>
      <c r="L449" s="46"/>
      <c r="M449" s="237"/>
      <c r="N449" s="238"/>
      <c r="O449" s="93"/>
      <c r="P449" s="93"/>
      <c r="Q449" s="93"/>
      <c r="R449" s="93"/>
      <c r="S449" s="93"/>
      <c r="T449" s="94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T449" s="19" t="s">
        <v>255</v>
      </c>
      <c r="AU449" s="19" t="s">
        <v>87</v>
      </c>
    </row>
    <row r="450" s="2" customFormat="1">
      <c r="A450" s="40"/>
      <c r="B450" s="41"/>
      <c r="C450" s="42"/>
      <c r="D450" s="296" t="s">
        <v>766</v>
      </c>
      <c r="E450" s="42"/>
      <c r="F450" s="297" t="s">
        <v>3026</v>
      </c>
      <c r="G450" s="42"/>
      <c r="H450" s="42"/>
      <c r="I450" s="236"/>
      <c r="J450" s="42"/>
      <c r="K450" s="42"/>
      <c r="L450" s="46"/>
      <c r="M450" s="237"/>
      <c r="N450" s="238"/>
      <c r="O450" s="93"/>
      <c r="P450" s="93"/>
      <c r="Q450" s="93"/>
      <c r="R450" s="93"/>
      <c r="S450" s="93"/>
      <c r="T450" s="94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T450" s="19" t="s">
        <v>766</v>
      </c>
      <c r="AU450" s="19" t="s">
        <v>87</v>
      </c>
    </row>
    <row r="451" s="14" customFormat="1">
      <c r="A451" s="14"/>
      <c r="B451" s="249"/>
      <c r="C451" s="250"/>
      <c r="D451" s="234" t="s">
        <v>257</v>
      </c>
      <c r="E451" s="251" t="s">
        <v>1</v>
      </c>
      <c r="F451" s="252" t="s">
        <v>3406</v>
      </c>
      <c r="G451" s="250"/>
      <c r="H451" s="253">
        <v>17.149999999999999</v>
      </c>
      <c r="I451" s="254"/>
      <c r="J451" s="250"/>
      <c r="K451" s="250"/>
      <c r="L451" s="255"/>
      <c r="M451" s="256"/>
      <c r="N451" s="257"/>
      <c r="O451" s="257"/>
      <c r="P451" s="257"/>
      <c r="Q451" s="257"/>
      <c r="R451" s="257"/>
      <c r="S451" s="257"/>
      <c r="T451" s="258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9" t="s">
        <v>257</v>
      </c>
      <c r="AU451" s="259" t="s">
        <v>87</v>
      </c>
      <c r="AV451" s="14" t="s">
        <v>87</v>
      </c>
      <c r="AW451" s="14" t="s">
        <v>34</v>
      </c>
      <c r="AX451" s="14" t="s">
        <v>77</v>
      </c>
      <c r="AY451" s="259" t="s">
        <v>245</v>
      </c>
    </row>
    <row r="452" s="14" customFormat="1">
      <c r="A452" s="14"/>
      <c r="B452" s="249"/>
      <c r="C452" s="250"/>
      <c r="D452" s="234" t="s">
        <v>257</v>
      </c>
      <c r="E452" s="251" t="s">
        <v>1</v>
      </c>
      <c r="F452" s="252" t="s">
        <v>3407</v>
      </c>
      <c r="G452" s="250"/>
      <c r="H452" s="253">
        <v>0.57899999999999996</v>
      </c>
      <c r="I452" s="254"/>
      <c r="J452" s="250"/>
      <c r="K452" s="250"/>
      <c r="L452" s="255"/>
      <c r="M452" s="256"/>
      <c r="N452" s="257"/>
      <c r="O452" s="257"/>
      <c r="P452" s="257"/>
      <c r="Q452" s="257"/>
      <c r="R452" s="257"/>
      <c r="S452" s="257"/>
      <c r="T452" s="258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9" t="s">
        <v>257</v>
      </c>
      <c r="AU452" s="259" t="s">
        <v>87</v>
      </c>
      <c r="AV452" s="14" t="s">
        <v>87</v>
      </c>
      <c r="AW452" s="14" t="s">
        <v>34</v>
      </c>
      <c r="AX452" s="14" t="s">
        <v>77</v>
      </c>
      <c r="AY452" s="259" t="s">
        <v>245</v>
      </c>
    </row>
    <row r="453" s="15" customFormat="1">
      <c r="A453" s="15"/>
      <c r="B453" s="260"/>
      <c r="C453" s="261"/>
      <c r="D453" s="234" t="s">
        <v>257</v>
      </c>
      <c r="E453" s="262" t="s">
        <v>1</v>
      </c>
      <c r="F453" s="263" t="s">
        <v>266</v>
      </c>
      <c r="G453" s="261"/>
      <c r="H453" s="264">
        <v>17.728999999999999</v>
      </c>
      <c r="I453" s="265"/>
      <c r="J453" s="261"/>
      <c r="K453" s="261"/>
      <c r="L453" s="266"/>
      <c r="M453" s="267"/>
      <c r="N453" s="268"/>
      <c r="O453" s="268"/>
      <c r="P453" s="268"/>
      <c r="Q453" s="268"/>
      <c r="R453" s="268"/>
      <c r="S453" s="268"/>
      <c r="T453" s="269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70" t="s">
        <v>257</v>
      </c>
      <c r="AU453" s="270" t="s">
        <v>87</v>
      </c>
      <c r="AV453" s="15" t="s">
        <v>253</v>
      </c>
      <c r="AW453" s="15" t="s">
        <v>34</v>
      </c>
      <c r="AX453" s="15" t="s">
        <v>85</v>
      </c>
      <c r="AY453" s="270" t="s">
        <v>245</v>
      </c>
    </row>
    <row r="454" s="2" customFormat="1" ht="16.5" customHeight="1">
      <c r="A454" s="40"/>
      <c r="B454" s="41"/>
      <c r="C454" s="221" t="s">
        <v>3083</v>
      </c>
      <c r="D454" s="221" t="s">
        <v>248</v>
      </c>
      <c r="E454" s="222" t="s">
        <v>3028</v>
      </c>
      <c r="F454" s="223" t="s">
        <v>3029</v>
      </c>
      <c r="G454" s="224" t="s">
        <v>275</v>
      </c>
      <c r="H454" s="225">
        <v>35.457000000000001</v>
      </c>
      <c r="I454" s="226"/>
      <c r="J454" s="227">
        <f>ROUND(I454*H454,2)</f>
        <v>0</v>
      </c>
      <c r="K454" s="223" t="s">
        <v>764</v>
      </c>
      <c r="L454" s="46"/>
      <c r="M454" s="228" t="s">
        <v>1</v>
      </c>
      <c r="N454" s="229" t="s">
        <v>42</v>
      </c>
      <c r="O454" s="93"/>
      <c r="P454" s="230">
        <f>O454*H454</f>
        <v>0</v>
      </c>
      <c r="Q454" s="230">
        <v>0.010670000000000001</v>
      </c>
      <c r="R454" s="230">
        <f>Q454*H454</f>
        <v>0.37832619000000001</v>
      </c>
      <c r="S454" s="230">
        <v>0</v>
      </c>
      <c r="T454" s="231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32" t="s">
        <v>253</v>
      </c>
      <c r="AT454" s="232" t="s">
        <v>248</v>
      </c>
      <c r="AU454" s="232" t="s">
        <v>87</v>
      </c>
      <c r="AY454" s="19" t="s">
        <v>245</v>
      </c>
      <c r="BE454" s="233">
        <f>IF(N454="základní",J454,0)</f>
        <v>0</v>
      </c>
      <c r="BF454" s="233">
        <f>IF(N454="snížená",J454,0)</f>
        <v>0</v>
      </c>
      <c r="BG454" s="233">
        <f>IF(N454="zákl. přenesená",J454,0)</f>
        <v>0</v>
      </c>
      <c r="BH454" s="233">
        <f>IF(N454="sníž. přenesená",J454,0)</f>
        <v>0</v>
      </c>
      <c r="BI454" s="233">
        <f>IF(N454="nulová",J454,0)</f>
        <v>0</v>
      </c>
      <c r="BJ454" s="19" t="s">
        <v>85</v>
      </c>
      <c r="BK454" s="233">
        <f>ROUND(I454*H454,2)</f>
        <v>0</v>
      </c>
      <c r="BL454" s="19" t="s">
        <v>253</v>
      </c>
      <c r="BM454" s="232" t="s">
        <v>3408</v>
      </c>
    </row>
    <row r="455" s="2" customFormat="1">
      <c r="A455" s="40"/>
      <c r="B455" s="41"/>
      <c r="C455" s="42"/>
      <c r="D455" s="234" t="s">
        <v>255</v>
      </c>
      <c r="E455" s="42"/>
      <c r="F455" s="235" t="s">
        <v>3031</v>
      </c>
      <c r="G455" s="42"/>
      <c r="H455" s="42"/>
      <c r="I455" s="236"/>
      <c r="J455" s="42"/>
      <c r="K455" s="42"/>
      <c r="L455" s="46"/>
      <c r="M455" s="237"/>
      <c r="N455" s="238"/>
      <c r="O455" s="93"/>
      <c r="P455" s="93"/>
      <c r="Q455" s="93"/>
      <c r="R455" s="93"/>
      <c r="S455" s="93"/>
      <c r="T455" s="94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255</v>
      </c>
      <c r="AU455" s="19" t="s">
        <v>87</v>
      </c>
    </row>
    <row r="456" s="2" customFormat="1">
      <c r="A456" s="40"/>
      <c r="B456" s="41"/>
      <c r="C456" s="42"/>
      <c r="D456" s="296" t="s">
        <v>766</v>
      </c>
      <c r="E456" s="42"/>
      <c r="F456" s="297" t="s">
        <v>3032</v>
      </c>
      <c r="G456" s="42"/>
      <c r="H456" s="42"/>
      <c r="I456" s="236"/>
      <c r="J456" s="42"/>
      <c r="K456" s="42"/>
      <c r="L456" s="46"/>
      <c r="M456" s="237"/>
      <c r="N456" s="238"/>
      <c r="O456" s="93"/>
      <c r="P456" s="93"/>
      <c r="Q456" s="93"/>
      <c r="R456" s="93"/>
      <c r="S456" s="93"/>
      <c r="T456" s="94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766</v>
      </c>
      <c r="AU456" s="19" t="s">
        <v>87</v>
      </c>
    </row>
    <row r="457" s="14" customFormat="1">
      <c r="A457" s="14"/>
      <c r="B457" s="249"/>
      <c r="C457" s="250"/>
      <c r="D457" s="234" t="s">
        <v>257</v>
      </c>
      <c r="E457" s="251" t="s">
        <v>1</v>
      </c>
      <c r="F457" s="252" t="s">
        <v>3409</v>
      </c>
      <c r="G457" s="250"/>
      <c r="H457" s="253">
        <v>34.299999999999997</v>
      </c>
      <c r="I457" s="254"/>
      <c r="J457" s="250"/>
      <c r="K457" s="250"/>
      <c r="L457" s="255"/>
      <c r="M457" s="256"/>
      <c r="N457" s="257"/>
      <c r="O457" s="257"/>
      <c r="P457" s="257"/>
      <c r="Q457" s="257"/>
      <c r="R457" s="257"/>
      <c r="S457" s="257"/>
      <c r="T457" s="258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9" t="s">
        <v>257</v>
      </c>
      <c r="AU457" s="259" t="s">
        <v>87</v>
      </c>
      <c r="AV457" s="14" t="s">
        <v>87</v>
      </c>
      <c r="AW457" s="14" t="s">
        <v>34</v>
      </c>
      <c r="AX457" s="14" t="s">
        <v>77</v>
      </c>
      <c r="AY457" s="259" t="s">
        <v>245</v>
      </c>
    </row>
    <row r="458" s="14" customFormat="1">
      <c r="A458" s="14"/>
      <c r="B458" s="249"/>
      <c r="C458" s="250"/>
      <c r="D458" s="234" t="s">
        <v>257</v>
      </c>
      <c r="E458" s="251" t="s">
        <v>1</v>
      </c>
      <c r="F458" s="252" t="s">
        <v>3404</v>
      </c>
      <c r="G458" s="250"/>
      <c r="H458" s="253">
        <v>1.157</v>
      </c>
      <c r="I458" s="254"/>
      <c r="J458" s="250"/>
      <c r="K458" s="250"/>
      <c r="L458" s="255"/>
      <c r="M458" s="256"/>
      <c r="N458" s="257"/>
      <c r="O458" s="257"/>
      <c r="P458" s="257"/>
      <c r="Q458" s="257"/>
      <c r="R458" s="257"/>
      <c r="S458" s="257"/>
      <c r="T458" s="258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9" t="s">
        <v>257</v>
      </c>
      <c r="AU458" s="259" t="s">
        <v>87</v>
      </c>
      <c r="AV458" s="14" t="s">
        <v>87</v>
      </c>
      <c r="AW458" s="14" t="s">
        <v>34</v>
      </c>
      <c r="AX458" s="14" t="s">
        <v>77</v>
      </c>
      <c r="AY458" s="259" t="s">
        <v>245</v>
      </c>
    </row>
    <row r="459" s="15" customFormat="1">
      <c r="A459" s="15"/>
      <c r="B459" s="260"/>
      <c r="C459" s="261"/>
      <c r="D459" s="234" t="s">
        <v>257</v>
      </c>
      <c r="E459" s="262" t="s">
        <v>1</v>
      </c>
      <c r="F459" s="263" t="s">
        <v>266</v>
      </c>
      <c r="G459" s="261"/>
      <c r="H459" s="264">
        <v>35.456999999999994</v>
      </c>
      <c r="I459" s="265"/>
      <c r="J459" s="261"/>
      <c r="K459" s="261"/>
      <c r="L459" s="266"/>
      <c r="M459" s="267"/>
      <c r="N459" s="268"/>
      <c r="O459" s="268"/>
      <c r="P459" s="268"/>
      <c r="Q459" s="268"/>
      <c r="R459" s="268"/>
      <c r="S459" s="268"/>
      <c r="T459" s="269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70" t="s">
        <v>257</v>
      </c>
      <c r="AU459" s="270" t="s">
        <v>87</v>
      </c>
      <c r="AV459" s="15" t="s">
        <v>253</v>
      </c>
      <c r="AW459" s="15" t="s">
        <v>34</v>
      </c>
      <c r="AX459" s="15" t="s">
        <v>85</v>
      </c>
      <c r="AY459" s="270" t="s">
        <v>245</v>
      </c>
    </row>
    <row r="460" s="2" customFormat="1" ht="16.5" customHeight="1">
      <c r="A460" s="40"/>
      <c r="B460" s="41"/>
      <c r="C460" s="221" t="s">
        <v>3090</v>
      </c>
      <c r="D460" s="221" t="s">
        <v>248</v>
      </c>
      <c r="E460" s="222" t="s">
        <v>3034</v>
      </c>
      <c r="F460" s="223" t="s">
        <v>3035</v>
      </c>
      <c r="G460" s="224" t="s">
        <v>275</v>
      </c>
      <c r="H460" s="225">
        <v>100.943</v>
      </c>
      <c r="I460" s="226"/>
      <c r="J460" s="227">
        <f>ROUND(I460*H460,2)</f>
        <v>0</v>
      </c>
      <c r="K460" s="223" t="s">
        <v>764</v>
      </c>
      <c r="L460" s="46"/>
      <c r="M460" s="228" t="s">
        <v>1</v>
      </c>
      <c r="N460" s="229" t="s">
        <v>42</v>
      </c>
      <c r="O460" s="93"/>
      <c r="P460" s="230">
        <f>O460*H460</f>
        <v>0</v>
      </c>
      <c r="Q460" s="230">
        <v>0.0020999999999999999</v>
      </c>
      <c r="R460" s="230">
        <f>Q460*H460</f>
        <v>0.21198029999999998</v>
      </c>
      <c r="S460" s="230">
        <v>0</v>
      </c>
      <c r="T460" s="231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32" t="s">
        <v>253</v>
      </c>
      <c r="AT460" s="232" t="s">
        <v>248</v>
      </c>
      <c r="AU460" s="232" t="s">
        <v>87</v>
      </c>
      <c r="AY460" s="19" t="s">
        <v>245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9" t="s">
        <v>85</v>
      </c>
      <c r="BK460" s="233">
        <f>ROUND(I460*H460,2)</f>
        <v>0</v>
      </c>
      <c r="BL460" s="19" t="s">
        <v>253</v>
      </c>
      <c r="BM460" s="232" t="s">
        <v>3410</v>
      </c>
    </row>
    <row r="461" s="2" customFormat="1">
      <c r="A461" s="40"/>
      <c r="B461" s="41"/>
      <c r="C461" s="42"/>
      <c r="D461" s="234" t="s">
        <v>255</v>
      </c>
      <c r="E461" s="42"/>
      <c r="F461" s="235" t="s">
        <v>3037</v>
      </c>
      <c r="G461" s="42"/>
      <c r="H461" s="42"/>
      <c r="I461" s="236"/>
      <c r="J461" s="42"/>
      <c r="K461" s="42"/>
      <c r="L461" s="46"/>
      <c r="M461" s="237"/>
      <c r="N461" s="238"/>
      <c r="O461" s="93"/>
      <c r="P461" s="93"/>
      <c r="Q461" s="93"/>
      <c r="R461" s="93"/>
      <c r="S461" s="93"/>
      <c r="T461" s="94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255</v>
      </c>
      <c r="AU461" s="19" t="s">
        <v>87</v>
      </c>
    </row>
    <row r="462" s="2" customFormat="1">
      <c r="A462" s="40"/>
      <c r="B462" s="41"/>
      <c r="C462" s="42"/>
      <c r="D462" s="296" t="s">
        <v>766</v>
      </c>
      <c r="E462" s="42"/>
      <c r="F462" s="297" t="s">
        <v>3038</v>
      </c>
      <c r="G462" s="42"/>
      <c r="H462" s="42"/>
      <c r="I462" s="236"/>
      <c r="J462" s="42"/>
      <c r="K462" s="42"/>
      <c r="L462" s="46"/>
      <c r="M462" s="237"/>
      <c r="N462" s="238"/>
      <c r="O462" s="93"/>
      <c r="P462" s="93"/>
      <c r="Q462" s="93"/>
      <c r="R462" s="93"/>
      <c r="S462" s="93"/>
      <c r="T462" s="94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T462" s="19" t="s">
        <v>766</v>
      </c>
      <c r="AU462" s="19" t="s">
        <v>87</v>
      </c>
    </row>
    <row r="463" s="14" customFormat="1">
      <c r="A463" s="14"/>
      <c r="B463" s="249"/>
      <c r="C463" s="250"/>
      <c r="D463" s="234" t="s">
        <v>257</v>
      </c>
      <c r="E463" s="251" t="s">
        <v>1</v>
      </c>
      <c r="F463" s="252" t="s">
        <v>3411</v>
      </c>
      <c r="G463" s="250"/>
      <c r="H463" s="253">
        <v>88.643000000000001</v>
      </c>
      <c r="I463" s="254"/>
      <c r="J463" s="250"/>
      <c r="K463" s="250"/>
      <c r="L463" s="255"/>
      <c r="M463" s="256"/>
      <c r="N463" s="257"/>
      <c r="O463" s="257"/>
      <c r="P463" s="257"/>
      <c r="Q463" s="257"/>
      <c r="R463" s="257"/>
      <c r="S463" s="257"/>
      <c r="T463" s="258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9" t="s">
        <v>257</v>
      </c>
      <c r="AU463" s="259" t="s">
        <v>87</v>
      </c>
      <c r="AV463" s="14" t="s">
        <v>87</v>
      </c>
      <c r="AW463" s="14" t="s">
        <v>34</v>
      </c>
      <c r="AX463" s="14" t="s">
        <v>77</v>
      </c>
      <c r="AY463" s="259" t="s">
        <v>245</v>
      </c>
    </row>
    <row r="464" s="14" customFormat="1">
      <c r="A464" s="14"/>
      <c r="B464" s="249"/>
      <c r="C464" s="250"/>
      <c r="D464" s="234" t="s">
        <v>257</v>
      </c>
      <c r="E464" s="251" t="s">
        <v>1</v>
      </c>
      <c r="F464" s="252" t="s">
        <v>3412</v>
      </c>
      <c r="G464" s="250"/>
      <c r="H464" s="253">
        <v>12.300000000000001</v>
      </c>
      <c r="I464" s="254"/>
      <c r="J464" s="250"/>
      <c r="K464" s="250"/>
      <c r="L464" s="255"/>
      <c r="M464" s="256"/>
      <c r="N464" s="257"/>
      <c r="O464" s="257"/>
      <c r="P464" s="257"/>
      <c r="Q464" s="257"/>
      <c r="R464" s="257"/>
      <c r="S464" s="257"/>
      <c r="T464" s="258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9" t="s">
        <v>257</v>
      </c>
      <c r="AU464" s="259" t="s">
        <v>87</v>
      </c>
      <c r="AV464" s="14" t="s">
        <v>87</v>
      </c>
      <c r="AW464" s="14" t="s">
        <v>34</v>
      </c>
      <c r="AX464" s="14" t="s">
        <v>77</v>
      </c>
      <c r="AY464" s="259" t="s">
        <v>245</v>
      </c>
    </row>
    <row r="465" s="15" customFormat="1">
      <c r="A465" s="15"/>
      <c r="B465" s="260"/>
      <c r="C465" s="261"/>
      <c r="D465" s="234" t="s">
        <v>257</v>
      </c>
      <c r="E465" s="262" t="s">
        <v>1</v>
      </c>
      <c r="F465" s="263" t="s">
        <v>266</v>
      </c>
      <c r="G465" s="261"/>
      <c r="H465" s="264">
        <v>100.943</v>
      </c>
      <c r="I465" s="265"/>
      <c r="J465" s="261"/>
      <c r="K465" s="261"/>
      <c r="L465" s="266"/>
      <c r="M465" s="267"/>
      <c r="N465" s="268"/>
      <c r="O465" s="268"/>
      <c r="P465" s="268"/>
      <c r="Q465" s="268"/>
      <c r="R465" s="268"/>
      <c r="S465" s="268"/>
      <c r="T465" s="269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70" t="s">
        <v>257</v>
      </c>
      <c r="AU465" s="270" t="s">
        <v>87</v>
      </c>
      <c r="AV465" s="15" t="s">
        <v>253</v>
      </c>
      <c r="AW465" s="15" t="s">
        <v>34</v>
      </c>
      <c r="AX465" s="15" t="s">
        <v>85</v>
      </c>
      <c r="AY465" s="270" t="s">
        <v>245</v>
      </c>
    </row>
    <row r="466" s="2" customFormat="1" ht="21.75" customHeight="1">
      <c r="A466" s="40"/>
      <c r="B466" s="41"/>
      <c r="C466" s="221" t="s">
        <v>3101</v>
      </c>
      <c r="D466" s="221" t="s">
        <v>248</v>
      </c>
      <c r="E466" s="222" t="s">
        <v>3043</v>
      </c>
      <c r="F466" s="223" t="s">
        <v>3044</v>
      </c>
      <c r="G466" s="224" t="s">
        <v>317</v>
      </c>
      <c r="H466" s="225">
        <v>50</v>
      </c>
      <c r="I466" s="226"/>
      <c r="J466" s="227">
        <f>ROUND(I466*H466,2)</f>
        <v>0</v>
      </c>
      <c r="K466" s="223" t="s">
        <v>764</v>
      </c>
      <c r="L466" s="46"/>
      <c r="M466" s="228" t="s">
        <v>1</v>
      </c>
      <c r="N466" s="229" t="s">
        <v>42</v>
      </c>
      <c r="O466" s="93"/>
      <c r="P466" s="230">
        <f>O466*H466</f>
        <v>0</v>
      </c>
      <c r="Q466" s="230">
        <v>0.0044600000000000004</v>
      </c>
      <c r="R466" s="230">
        <f>Q466*H466</f>
        <v>0.22300000000000003</v>
      </c>
      <c r="S466" s="230">
        <v>0</v>
      </c>
      <c r="T466" s="231">
        <f>S466*H466</f>
        <v>0</v>
      </c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R466" s="232" t="s">
        <v>253</v>
      </c>
      <c r="AT466" s="232" t="s">
        <v>248</v>
      </c>
      <c r="AU466" s="232" t="s">
        <v>87</v>
      </c>
      <c r="AY466" s="19" t="s">
        <v>245</v>
      </c>
      <c r="BE466" s="233">
        <f>IF(N466="základní",J466,0)</f>
        <v>0</v>
      </c>
      <c r="BF466" s="233">
        <f>IF(N466="snížená",J466,0)</f>
        <v>0</v>
      </c>
      <c r="BG466" s="233">
        <f>IF(N466="zákl. přenesená",J466,0)</f>
        <v>0</v>
      </c>
      <c r="BH466" s="233">
        <f>IF(N466="sníž. přenesená",J466,0)</f>
        <v>0</v>
      </c>
      <c r="BI466" s="233">
        <f>IF(N466="nulová",J466,0)</f>
        <v>0</v>
      </c>
      <c r="BJ466" s="19" t="s">
        <v>85</v>
      </c>
      <c r="BK466" s="233">
        <f>ROUND(I466*H466,2)</f>
        <v>0</v>
      </c>
      <c r="BL466" s="19" t="s">
        <v>253</v>
      </c>
      <c r="BM466" s="232" t="s">
        <v>3413</v>
      </c>
    </row>
    <row r="467" s="2" customFormat="1">
      <c r="A467" s="40"/>
      <c r="B467" s="41"/>
      <c r="C467" s="42"/>
      <c r="D467" s="234" t="s">
        <v>255</v>
      </c>
      <c r="E467" s="42"/>
      <c r="F467" s="235" t="s">
        <v>3046</v>
      </c>
      <c r="G467" s="42"/>
      <c r="H467" s="42"/>
      <c r="I467" s="236"/>
      <c r="J467" s="42"/>
      <c r="K467" s="42"/>
      <c r="L467" s="46"/>
      <c r="M467" s="237"/>
      <c r="N467" s="238"/>
      <c r="O467" s="93"/>
      <c r="P467" s="93"/>
      <c r="Q467" s="93"/>
      <c r="R467" s="93"/>
      <c r="S467" s="93"/>
      <c r="T467" s="94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255</v>
      </c>
      <c r="AU467" s="19" t="s">
        <v>87</v>
      </c>
    </row>
    <row r="468" s="2" customFormat="1">
      <c r="A468" s="40"/>
      <c r="B468" s="41"/>
      <c r="C468" s="42"/>
      <c r="D468" s="296" t="s">
        <v>766</v>
      </c>
      <c r="E468" s="42"/>
      <c r="F468" s="297" t="s">
        <v>3047</v>
      </c>
      <c r="G468" s="42"/>
      <c r="H468" s="42"/>
      <c r="I468" s="236"/>
      <c r="J468" s="42"/>
      <c r="K468" s="42"/>
      <c r="L468" s="46"/>
      <c r="M468" s="237"/>
      <c r="N468" s="238"/>
      <c r="O468" s="93"/>
      <c r="P468" s="93"/>
      <c r="Q468" s="93"/>
      <c r="R468" s="93"/>
      <c r="S468" s="93"/>
      <c r="T468" s="94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T468" s="19" t="s">
        <v>766</v>
      </c>
      <c r="AU468" s="19" t="s">
        <v>87</v>
      </c>
    </row>
    <row r="469" s="14" customFormat="1">
      <c r="A469" s="14"/>
      <c r="B469" s="249"/>
      <c r="C469" s="250"/>
      <c r="D469" s="234" t="s">
        <v>257</v>
      </c>
      <c r="E469" s="251" t="s">
        <v>1</v>
      </c>
      <c r="F469" s="252" t="s">
        <v>3414</v>
      </c>
      <c r="G469" s="250"/>
      <c r="H469" s="253">
        <v>50</v>
      </c>
      <c r="I469" s="254"/>
      <c r="J469" s="250"/>
      <c r="K469" s="250"/>
      <c r="L469" s="255"/>
      <c r="M469" s="256"/>
      <c r="N469" s="257"/>
      <c r="O469" s="257"/>
      <c r="P469" s="257"/>
      <c r="Q469" s="257"/>
      <c r="R469" s="257"/>
      <c r="S469" s="257"/>
      <c r="T469" s="258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9" t="s">
        <v>257</v>
      </c>
      <c r="AU469" s="259" t="s">
        <v>87</v>
      </c>
      <c r="AV469" s="14" t="s">
        <v>87</v>
      </c>
      <c r="AW469" s="14" t="s">
        <v>34</v>
      </c>
      <c r="AX469" s="14" t="s">
        <v>85</v>
      </c>
      <c r="AY469" s="259" t="s">
        <v>245</v>
      </c>
    </row>
    <row r="470" s="2" customFormat="1" ht="21.75" customHeight="1">
      <c r="A470" s="40"/>
      <c r="B470" s="41"/>
      <c r="C470" s="221" t="s">
        <v>3105</v>
      </c>
      <c r="D470" s="221" t="s">
        <v>248</v>
      </c>
      <c r="E470" s="222" t="s">
        <v>3049</v>
      </c>
      <c r="F470" s="223" t="s">
        <v>3050</v>
      </c>
      <c r="G470" s="224" t="s">
        <v>317</v>
      </c>
      <c r="H470" s="225">
        <v>47</v>
      </c>
      <c r="I470" s="226"/>
      <c r="J470" s="227">
        <f>ROUND(I470*H470,2)</f>
        <v>0</v>
      </c>
      <c r="K470" s="223" t="s">
        <v>764</v>
      </c>
      <c r="L470" s="46"/>
      <c r="M470" s="228" t="s">
        <v>1</v>
      </c>
      <c r="N470" s="229" t="s">
        <v>42</v>
      </c>
      <c r="O470" s="93"/>
      <c r="P470" s="230">
        <f>O470*H470</f>
        <v>0</v>
      </c>
      <c r="Q470" s="230">
        <v>0.0030300000000000001</v>
      </c>
      <c r="R470" s="230">
        <f>Q470*H470</f>
        <v>0.14241000000000001</v>
      </c>
      <c r="S470" s="230">
        <v>0</v>
      </c>
      <c r="T470" s="231">
        <f>S470*H470</f>
        <v>0</v>
      </c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R470" s="232" t="s">
        <v>253</v>
      </c>
      <c r="AT470" s="232" t="s">
        <v>248</v>
      </c>
      <c r="AU470" s="232" t="s">
        <v>87</v>
      </c>
      <c r="AY470" s="19" t="s">
        <v>245</v>
      </c>
      <c r="BE470" s="233">
        <f>IF(N470="základní",J470,0)</f>
        <v>0</v>
      </c>
      <c r="BF470" s="233">
        <f>IF(N470="snížená",J470,0)</f>
        <v>0</v>
      </c>
      <c r="BG470" s="233">
        <f>IF(N470="zákl. přenesená",J470,0)</f>
        <v>0</v>
      </c>
      <c r="BH470" s="233">
        <f>IF(N470="sníž. přenesená",J470,0)</f>
        <v>0</v>
      </c>
      <c r="BI470" s="233">
        <f>IF(N470="nulová",J470,0)</f>
        <v>0</v>
      </c>
      <c r="BJ470" s="19" t="s">
        <v>85</v>
      </c>
      <c r="BK470" s="233">
        <f>ROUND(I470*H470,2)</f>
        <v>0</v>
      </c>
      <c r="BL470" s="19" t="s">
        <v>253</v>
      </c>
      <c r="BM470" s="232" t="s">
        <v>3415</v>
      </c>
    </row>
    <row r="471" s="2" customFormat="1">
      <c r="A471" s="40"/>
      <c r="B471" s="41"/>
      <c r="C471" s="42"/>
      <c r="D471" s="234" t="s">
        <v>255</v>
      </c>
      <c r="E471" s="42"/>
      <c r="F471" s="235" t="s">
        <v>3052</v>
      </c>
      <c r="G471" s="42"/>
      <c r="H471" s="42"/>
      <c r="I471" s="236"/>
      <c r="J471" s="42"/>
      <c r="K471" s="42"/>
      <c r="L471" s="46"/>
      <c r="M471" s="237"/>
      <c r="N471" s="238"/>
      <c r="O471" s="93"/>
      <c r="P471" s="93"/>
      <c r="Q471" s="93"/>
      <c r="R471" s="93"/>
      <c r="S471" s="93"/>
      <c r="T471" s="94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255</v>
      </c>
      <c r="AU471" s="19" t="s">
        <v>87</v>
      </c>
    </row>
    <row r="472" s="2" customFormat="1">
      <c r="A472" s="40"/>
      <c r="B472" s="41"/>
      <c r="C472" s="42"/>
      <c r="D472" s="296" t="s">
        <v>766</v>
      </c>
      <c r="E472" s="42"/>
      <c r="F472" s="297" t="s">
        <v>3053</v>
      </c>
      <c r="G472" s="42"/>
      <c r="H472" s="42"/>
      <c r="I472" s="236"/>
      <c r="J472" s="42"/>
      <c r="K472" s="42"/>
      <c r="L472" s="46"/>
      <c r="M472" s="237"/>
      <c r="N472" s="238"/>
      <c r="O472" s="93"/>
      <c r="P472" s="93"/>
      <c r="Q472" s="93"/>
      <c r="R472" s="93"/>
      <c r="S472" s="93"/>
      <c r="T472" s="94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T472" s="19" t="s">
        <v>766</v>
      </c>
      <c r="AU472" s="19" t="s">
        <v>87</v>
      </c>
    </row>
    <row r="473" s="14" customFormat="1">
      <c r="A473" s="14"/>
      <c r="B473" s="249"/>
      <c r="C473" s="250"/>
      <c r="D473" s="234" t="s">
        <v>257</v>
      </c>
      <c r="E473" s="251" t="s">
        <v>1</v>
      </c>
      <c r="F473" s="252" t="s">
        <v>3416</v>
      </c>
      <c r="G473" s="250"/>
      <c r="H473" s="253">
        <v>47</v>
      </c>
      <c r="I473" s="254"/>
      <c r="J473" s="250"/>
      <c r="K473" s="250"/>
      <c r="L473" s="255"/>
      <c r="M473" s="256"/>
      <c r="N473" s="257"/>
      <c r="O473" s="257"/>
      <c r="P473" s="257"/>
      <c r="Q473" s="257"/>
      <c r="R473" s="257"/>
      <c r="S473" s="257"/>
      <c r="T473" s="25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9" t="s">
        <v>257</v>
      </c>
      <c r="AU473" s="259" t="s">
        <v>87</v>
      </c>
      <c r="AV473" s="14" t="s">
        <v>87</v>
      </c>
      <c r="AW473" s="14" t="s">
        <v>34</v>
      </c>
      <c r="AX473" s="14" t="s">
        <v>85</v>
      </c>
      <c r="AY473" s="259" t="s">
        <v>245</v>
      </c>
    </row>
    <row r="474" s="12" customFormat="1" ht="20.88" customHeight="1">
      <c r="A474" s="12"/>
      <c r="B474" s="205"/>
      <c r="C474" s="206"/>
      <c r="D474" s="207" t="s">
        <v>76</v>
      </c>
      <c r="E474" s="219" t="s">
        <v>865</v>
      </c>
      <c r="F474" s="219" t="s">
        <v>3055</v>
      </c>
      <c r="G474" s="206"/>
      <c r="H474" s="206"/>
      <c r="I474" s="209"/>
      <c r="J474" s="220">
        <f>BK474</f>
        <v>0</v>
      </c>
      <c r="K474" s="206"/>
      <c r="L474" s="211"/>
      <c r="M474" s="212"/>
      <c r="N474" s="213"/>
      <c r="O474" s="213"/>
      <c r="P474" s="214">
        <f>P475+SUM(P476:P515)</f>
        <v>0</v>
      </c>
      <c r="Q474" s="213"/>
      <c r="R474" s="214">
        <f>R475+SUM(R476:R515)</f>
        <v>0</v>
      </c>
      <c r="S474" s="213"/>
      <c r="T474" s="215">
        <f>T475+SUM(T476:T515)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16" t="s">
        <v>253</v>
      </c>
      <c r="AT474" s="217" t="s">
        <v>76</v>
      </c>
      <c r="AU474" s="217" t="s">
        <v>87</v>
      </c>
      <c r="AY474" s="216" t="s">
        <v>245</v>
      </c>
      <c r="BK474" s="218">
        <f>BK475+SUM(BK476:BK515)</f>
        <v>0</v>
      </c>
    </row>
    <row r="475" s="2" customFormat="1" ht="24.15" customHeight="1">
      <c r="A475" s="40"/>
      <c r="B475" s="41"/>
      <c r="C475" s="221" t="s">
        <v>3112</v>
      </c>
      <c r="D475" s="221" t="s">
        <v>248</v>
      </c>
      <c r="E475" s="222" t="s">
        <v>867</v>
      </c>
      <c r="F475" s="223" t="s">
        <v>868</v>
      </c>
      <c r="G475" s="224" t="s">
        <v>545</v>
      </c>
      <c r="H475" s="225">
        <v>1.1639999999999999</v>
      </c>
      <c r="I475" s="226"/>
      <c r="J475" s="227">
        <f>ROUND(I475*H475,2)</f>
        <v>0</v>
      </c>
      <c r="K475" s="223" t="s">
        <v>764</v>
      </c>
      <c r="L475" s="46"/>
      <c r="M475" s="228" t="s">
        <v>1</v>
      </c>
      <c r="N475" s="229" t="s">
        <v>42</v>
      </c>
      <c r="O475" s="93"/>
      <c r="P475" s="230">
        <f>O475*H475</f>
        <v>0</v>
      </c>
      <c r="Q475" s="230">
        <v>0</v>
      </c>
      <c r="R475" s="230">
        <f>Q475*H475</f>
        <v>0</v>
      </c>
      <c r="S475" s="230">
        <v>0</v>
      </c>
      <c r="T475" s="231">
        <f>S475*H475</f>
        <v>0</v>
      </c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R475" s="232" t="s">
        <v>594</v>
      </c>
      <c r="AT475" s="232" t="s">
        <v>248</v>
      </c>
      <c r="AU475" s="232" t="s">
        <v>272</v>
      </c>
      <c r="AY475" s="19" t="s">
        <v>245</v>
      </c>
      <c r="BE475" s="233">
        <f>IF(N475="základní",J475,0)</f>
        <v>0</v>
      </c>
      <c r="BF475" s="233">
        <f>IF(N475="snížená",J475,0)</f>
        <v>0</v>
      </c>
      <c r="BG475" s="233">
        <f>IF(N475="zákl. přenesená",J475,0)</f>
        <v>0</v>
      </c>
      <c r="BH475" s="233">
        <f>IF(N475="sníž. přenesená",J475,0)</f>
        <v>0</v>
      </c>
      <c r="BI475" s="233">
        <f>IF(N475="nulová",J475,0)</f>
        <v>0</v>
      </c>
      <c r="BJ475" s="19" t="s">
        <v>85</v>
      </c>
      <c r="BK475" s="233">
        <f>ROUND(I475*H475,2)</f>
        <v>0</v>
      </c>
      <c r="BL475" s="19" t="s">
        <v>594</v>
      </c>
      <c r="BM475" s="232" t="s">
        <v>3417</v>
      </c>
    </row>
    <row r="476" s="2" customFormat="1">
      <c r="A476" s="40"/>
      <c r="B476" s="41"/>
      <c r="C476" s="42"/>
      <c r="D476" s="234" t="s">
        <v>255</v>
      </c>
      <c r="E476" s="42"/>
      <c r="F476" s="235" t="s">
        <v>869</v>
      </c>
      <c r="G476" s="42"/>
      <c r="H476" s="42"/>
      <c r="I476" s="236"/>
      <c r="J476" s="42"/>
      <c r="K476" s="42"/>
      <c r="L476" s="46"/>
      <c r="M476" s="237"/>
      <c r="N476" s="238"/>
      <c r="O476" s="93"/>
      <c r="P476" s="93"/>
      <c r="Q476" s="93"/>
      <c r="R476" s="93"/>
      <c r="S476" s="93"/>
      <c r="T476" s="94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T476" s="19" t="s">
        <v>255</v>
      </c>
      <c r="AU476" s="19" t="s">
        <v>272</v>
      </c>
    </row>
    <row r="477" s="2" customFormat="1">
      <c r="A477" s="40"/>
      <c r="B477" s="41"/>
      <c r="C477" s="42"/>
      <c r="D477" s="296" t="s">
        <v>766</v>
      </c>
      <c r="E477" s="42"/>
      <c r="F477" s="297" t="s">
        <v>870</v>
      </c>
      <c r="G477" s="42"/>
      <c r="H477" s="42"/>
      <c r="I477" s="236"/>
      <c r="J477" s="42"/>
      <c r="K477" s="42"/>
      <c r="L477" s="46"/>
      <c r="M477" s="237"/>
      <c r="N477" s="238"/>
      <c r="O477" s="93"/>
      <c r="P477" s="93"/>
      <c r="Q477" s="93"/>
      <c r="R477" s="93"/>
      <c r="S477" s="93"/>
      <c r="T477" s="94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766</v>
      </c>
      <c r="AU477" s="19" t="s">
        <v>272</v>
      </c>
    </row>
    <row r="478" s="13" customFormat="1">
      <c r="A478" s="13"/>
      <c r="B478" s="239"/>
      <c r="C478" s="240"/>
      <c r="D478" s="234" t="s">
        <v>257</v>
      </c>
      <c r="E478" s="241" t="s">
        <v>1</v>
      </c>
      <c r="F478" s="242" t="s">
        <v>3057</v>
      </c>
      <c r="G478" s="240"/>
      <c r="H478" s="241" t="s">
        <v>1</v>
      </c>
      <c r="I478" s="243"/>
      <c r="J478" s="240"/>
      <c r="K478" s="240"/>
      <c r="L478" s="244"/>
      <c r="M478" s="245"/>
      <c r="N478" s="246"/>
      <c r="O478" s="246"/>
      <c r="P478" s="246"/>
      <c r="Q478" s="246"/>
      <c r="R478" s="246"/>
      <c r="S478" s="246"/>
      <c r="T478" s="247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8" t="s">
        <v>257</v>
      </c>
      <c r="AU478" s="248" t="s">
        <v>272</v>
      </c>
      <c r="AV478" s="13" t="s">
        <v>85</v>
      </c>
      <c r="AW478" s="13" t="s">
        <v>34</v>
      </c>
      <c r="AX478" s="13" t="s">
        <v>77</v>
      </c>
      <c r="AY478" s="248" t="s">
        <v>245</v>
      </c>
    </row>
    <row r="479" s="14" customFormat="1">
      <c r="A479" s="14"/>
      <c r="B479" s="249"/>
      <c r="C479" s="250"/>
      <c r="D479" s="234" t="s">
        <v>257</v>
      </c>
      <c r="E479" s="251" t="s">
        <v>1</v>
      </c>
      <c r="F479" s="252" t="s">
        <v>3418</v>
      </c>
      <c r="G479" s="250"/>
      <c r="H479" s="253">
        <v>1.1639999999999999</v>
      </c>
      <c r="I479" s="254"/>
      <c r="J479" s="250"/>
      <c r="K479" s="250"/>
      <c r="L479" s="255"/>
      <c r="M479" s="256"/>
      <c r="N479" s="257"/>
      <c r="O479" s="257"/>
      <c r="P479" s="257"/>
      <c r="Q479" s="257"/>
      <c r="R479" s="257"/>
      <c r="S479" s="257"/>
      <c r="T479" s="258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9" t="s">
        <v>257</v>
      </c>
      <c r="AU479" s="259" t="s">
        <v>272</v>
      </c>
      <c r="AV479" s="14" t="s">
        <v>87</v>
      </c>
      <c r="AW479" s="14" t="s">
        <v>34</v>
      </c>
      <c r="AX479" s="14" t="s">
        <v>77</v>
      </c>
      <c r="AY479" s="259" t="s">
        <v>245</v>
      </c>
    </row>
    <row r="480" s="15" customFormat="1">
      <c r="A480" s="15"/>
      <c r="B480" s="260"/>
      <c r="C480" s="261"/>
      <c r="D480" s="234" t="s">
        <v>257</v>
      </c>
      <c r="E480" s="262" t="s">
        <v>1</v>
      </c>
      <c r="F480" s="263" t="s">
        <v>266</v>
      </c>
      <c r="G480" s="261"/>
      <c r="H480" s="264">
        <v>1.1639999999999999</v>
      </c>
      <c r="I480" s="265"/>
      <c r="J480" s="261"/>
      <c r="K480" s="261"/>
      <c r="L480" s="266"/>
      <c r="M480" s="267"/>
      <c r="N480" s="268"/>
      <c r="O480" s="268"/>
      <c r="P480" s="268"/>
      <c r="Q480" s="268"/>
      <c r="R480" s="268"/>
      <c r="S480" s="268"/>
      <c r="T480" s="269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70" t="s">
        <v>257</v>
      </c>
      <c r="AU480" s="270" t="s">
        <v>272</v>
      </c>
      <c r="AV480" s="15" t="s">
        <v>253</v>
      </c>
      <c r="AW480" s="15" t="s">
        <v>34</v>
      </c>
      <c r="AX480" s="15" t="s">
        <v>85</v>
      </c>
      <c r="AY480" s="270" t="s">
        <v>245</v>
      </c>
    </row>
    <row r="481" s="2" customFormat="1" ht="24.15" customHeight="1">
      <c r="A481" s="40"/>
      <c r="B481" s="41"/>
      <c r="C481" s="221" t="s">
        <v>3117</v>
      </c>
      <c r="D481" s="221" t="s">
        <v>248</v>
      </c>
      <c r="E481" s="222" t="s">
        <v>3059</v>
      </c>
      <c r="F481" s="223" t="s">
        <v>3060</v>
      </c>
      <c r="G481" s="224" t="s">
        <v>545</v>
      </c>
      <c r="H481" s="225">
        <v>27.350000000000001</v>
      </c>
      <c r="I481" s="226"/>
      <c r="J481" s="227">
        <f>ROUND(I481*H481,2)</f>
        <v>0</v>
      </c>
      <c r="K481" s="223" t="s">
        <v>764</v>
      </c>
      <c r="L481" s="46"/>
      <c r="M481" s="228" t="s">
        <v>1</v>
      </c>
      <c r="N481" s="229" t="s">
        <v>42</v>
      </c>
      <c r="O481" s="93"/>
      <c r="P481" s="230">
        <f>O481*H481</f>
        <v>0</v>
      </c>
      <c r="Q481" s="230">
        <v>0</v>
      </c>
      <c r="R481" s="230">
        <f>Q481*H481</f>
        <v>0</v>
      </c>
      <c r="S481" s="230">
        <v>0</v>
      </c>
      <c r="T481" s="231">
        <f>S481*H481</f>
        <v>0</v>
      </c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R481" s="232" t="s">
        <v>594</v>
      </c>
      <c r="AT481" s="232" t="s">
        <v>248</v>
      </c>
      <c r="AU481" s="232" t="s">
        <v>272</v>
      </c>
      <c r="AY481" s="19" t="s">
        <v>245</v>
      </c>
      <c r="BE481" s="233">
        <f>IF(N481="základní",J481,0)</f>
        <v>0</v>
      </c>
      <c r="BF481" s="233">
        <f>IF(N481="snížená",J481,0)</f>
        <v>0</v>
      </c>
      <c r="BG481" s="233">
        <f>IF(N481="zákl. přenesená",J481,0)</f>
        <v>0</v>
      </c>
      <c r="BH481" s="233">
        <f>IF(N481="sníž. přenesená",J481,0)</f>
        <v>0</v>
      </c>
      <c r="BI481" s="233">
        <f>IF(N481="nulová",J481,0)</f>
        <v>0</v>
      </c>
      <c r="BJ481" s="19" t="s">
        <v>85</v>
      </c>
      <c r="BK481" s="233">
        <f>ROUND(I481*H481,2)</f>
        <v>0</v>
      </c>
      <c r="BL481" s="19" t="s">
        <v>594</v>
      </c>
      <c r="BM481" s="232" t="s">
        <v>3419</v>
      </c>
    </row>
    <row r="482" s="2" customFormat="1">
      <c r="A482" s="40"/>
      <c r="B482" s="41"/>
      <c r="C482" s="42"/>
      <c r="D482" s="234" t="s">
        <v>255</v>
      </c>
      <c r="E482" s="42"/>
      <c r="F482" s="235" t="s">
        <v>3062</v>
      </c>
      <c r="G482" s="42"/>
      <c r="H482" s="42"/>
      <c r="I482" s="236"/>
      <c r="J482" s="42"/>
      <c r="K482" s="42"/>
      <c r="L482" s="46"/>
      <c r="M482" s="237"/>
      <c r="N482" s="238"/>
      <c r="O482" s="93"/>
      <c r="P482" s="93"/>
      <c r="Q482" s="93"/>
      <c r="R482" s="93"/>
      <c r="S482" s="93"/>
      <c r="T482" s="94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19" t="s">
        <v>255</v>
      </c>
      <c r="AU482" s="19" t="s">
        <v>272</v>
      </c>
    </row>
    <row r="483" s="2" customFormat="1">
      <c r="A483" s="40"/>
      <c r="B483" s="41"/>
      <c r="C483" s="42"/>
      <c r="D483" s="296" t="s">
        <v>766</v>
      </c>
      <c r="E483" s="42"/>
      <c r="F483" s="297" t="s">
        <v>3063</v>
      </c>
      <c r="G483" s="42"/>
      <c r="H483" s="42"/>
      <c r="I483" s="236"/>
      <c r="J483" s="42"/>
      <c r="K483" s="42"/>
      <c r="L483" s="46"/>
      <c r="M483" s="237"/>
      <c r="N483" s="238"/>
      <c r="O483" s="93"/>
      <c r="P483" s="93"/>
      <c r="Q483" s="93"/>
      <c r="R483" s="93"/>
      <c r="S483" s="93"/>
      <c r="T483" s="94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T483" s="19" t="s">
        <v>766</v>
      </c>
      <c r="AU483" s="19" t="s">
        <v>272</v>
      </c>
    </row>
    <row r="484" s="13" customFormat="1">
      <c r="A484" s="13"/>
      <c r="B484" s="239"/>
      <c r="C484" s="240"/>
      <c r="D484" s="234" t="s">
        <v>257</v>
      </c>
      <c r="E484" s="241" t="s">
        <v>1</v>
      </c>
      <c r="F484" s="242" t="s">
        <v>3064</v>
      </c>
      <c r="G484" s="240"/>
      <c r="H484" s="241" t="s">
        <v>1</v>
      </c>
      <c r="I484" s="243"/>
      <c r="J484" s="240"/>
      <c r="K484" s="240"/>
      <c r="L484" s="244"/>
      <c r="M484" s="245"/>
      <c r="N484" s="246"/>
      <c r="O484" s="246"/>
      <c r="P484" s="246"/>
      <c r="Q484" s="246"/>
      <c r="R484" s="246"/>
      <c r="S484" s="246"/>
      <c r="T484" s="247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8" t="s">
        <v>257</v>
      </c>
      <c r="AU484" s="248" t="s">
        <v>272</v>
      </c>
      <c r="AV484" s="13" t="s">
        <v>85</v>
      </c>
      <c r="AW484" s="13" t="s">
        <v>34</v>
      </c>
      <c r="AX484" s="13" t="s">
        <v>77</v>
      </c>
      <c r="AY484" s="248" t="s">
        <v>245</v>
      </c>
    </row>
    <row r="485" s="14" customFormat="1">
      <c r="A485" s="14"/>
      <c r="B485" s="249"/>
      <c r="C485" s="250"/>
      <c r="D485" s="234" t="s">
        <v>257</v>
      </c>
      <c r="E485" s="251" t="s">
        <v>1</v>
      </c>
      <c r="F485" s="252" t="s">
        <v>3420</v>
      </c>
      <c r="G485" s="250"/>
      <c r="H485" s="253">
        <v>22.068000000000001</v>
      </c>
      <c r="I485" s="254"/>
      <c r="J485" s="250"/>
      <c r="K485" s="250"/>
      <c r="L485" s="255"/>
      <c r="M485" s="256"/>
      <c r="N485" s="257"/>
      <c r="O485" s="257"/>
      <c r="P485" s="257"/>
      <c r="Q485" s="257"/>
      <c r="R485" s="257"/>
      <c r="S485" s="257"/>
      <c r="T485" s="258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9" t="s">
        <v>257</v>
      </c>
      <c r="AU485" s="259" t="s">
        <v>272</v>
      </c>
      <c r="AV485" s="14" t="s">
        <v>87</v>
      </c>
      <c r="AW485" s="14" t="s">
        <v>34</v>
      </c>
      <c r="AX485" s="14" t="s">
        <v>77</v>
      </c>
      <c r="AY485" s="259" t="s">
        <v>245</v>
      </c>
    </row>
    <row r="486" s="13" customFormat="1">
      <c r="A486" s="13"/>
      <c r="B486" s="239"/>
      <c r="C486" s="240"/>
      <c r="D486" s="234" t="s">
        <v>257</v>
      </c>
      <c r="E486" s="241" t="s">
        <v>1</v>
      </c>
      <c r="F486" s="242" t="s">
        <v>3066</v>
      </c>
      <c r="G486" s="240"/>
      <c r="H486" s="241" t="s">
        <v>1</v>
      </c>
      <c r="I486" s="243"/>
      <c r="J486" s="240"/>
      <c r="K486" s="240"/>
      <c r="L486" s="244"/>
      <c r="M486" s="245"/>
      <c r="N486" s="246"/>
      <c r="O486" s="246"/>
      <c r="P486" s="246"/>
      <c r="Q486" s="246"/>
      <c r="R486" s="246"/>
      <c r="S486" s="246"/>
      <c r="T486" s="247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8" t="s">
        <v>257</v>
      </c>
      <c r="AU486" s="248" t="s">
        <v>272</v>
      </c>
      <c r="AV486" s="13" t="s">
        <v>85</v>
      </c>
      <c r="AW486" s="13" t="s">
        <v>34</v>
      </c>
      <c r="AX486" s="13" t="s">
        <v>77</v>
      </c>
      <c r="AY486" s="248" t="s">
        <v>245</v>
      </c>
    </row>
    <row r="487" s="14" customFormat="1">
      <c r="A487" s="14"/>
      <c r="B487" s="249"/>
      <c r="C487" s="250"/>
      <c r="D487" s="234" t="s">
        <v>257</v>
      </c>
      <c r="E487" s="251" t="s">
        <v>1</v>
      </c>
      <c r="F487" s="252" t="s">
        <v>3421</v>
      </c>
      <c r="G487" s="250"/>
      <c r="H487" s="253">
        <v>5.282</v>
      </c>
      <c r="I487" s="254"/>
      <c r="J487" s="250"/>
      <c r="K487" s="250"/>
      <c r="L487" s="255"/>
      <c r="M487" s="256"/>
      <c r="N487" s="257"/>
      <c r="O487" s="257"/>
      <c r="P487" s="257"/>
      <c r="Q487" s="257"/>
      <c r="R487" s="257"/>
      <c r="S487" s="257"/>
      <c r="T487" s="25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9" t="s">
        <v>257</v>
      </c>
      <c r="AU487" s="259" t="s">
        <v>272</v>
      </c>
      <c r="AV487" s="14" t="s">
        <v>87</v>
      </c>
      <c r="AW487" s="14" t="s">
        <v>34</v>
      </c>
      <c r="AX487" s="14" t="s">
        <v>77</v>
      </c>
      <c r="AY487" s="259" t="s">
        <v>245</v>
      </c>
    </row>
    <row r="488" s="15" customFormat="1">
      <c r="A488" s="15"/>
      <c r="B488" s="260"/>
      <c r="C488" s="261"/>
      <c r="D488" s="234" t="s">
        <v>257</v>
      </c>
      <c r="E488" s="262" t="s">
        <v>1</v>
      </c>
      <c r="F488" s="263" t="s">
        <v>266</v>
      </c>
      <c r="G488" s="261"/>
      <c r="H488" s="264">
        <v>27.350000000000001</v>
      </c>
      <c r="I488" s="265"/>
      <c r="J488" s="261"/>
      <c r="K488" s="261"/>
      <c r="L488" s="266"/>
      <c r="M488" s="267"/>
      <c r="N488" s="268"/>
      <c r="O488" s="268"/>
      <c r="P488" s="268"/>
      <c r="Q488" s="268"/>
      <c r="R488" s="268"/>
      <c r="S488" s="268"/>
      <c r="T488" s="269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70" t="s">
        <v>257</v>
      </c>
      <c r="AU488" s="270" t="s">
        <v>272</v>
      </c>
      <c r="AV488" s="15" t="s">
        <v>253</v>
      </c>
      <c r="AW488" s="15" t="s">
        <v>34</v>
      </c>
      <c r="AX488" s="15" t="s">
        <v>85</v>
      </c>
      <c r="AY488" s="270" t="s">
        <v>245</v>
      </c>
    </row>
    <row r="489" s="2" customFormat="1" ht="24.15" customHeight="1">
      <c r="A489" s="40"/>
      <c r="B489" s="41"/>
      <c r="C489" s="221" t="s">
        <v>3124</v>
      </c>
      <c r="D489" s="221" t="s">
        <v>248</v>
      </c>
      <c r="E489" s="222" t="s">
        <v>3069</v>
      </c>
      <c r="F489" s="223" t="s">
        <v>3070</v>
      </c>
      <c r="G489" s="224" t="s">
        <v>545</v>
      </c>
      <c r="H489" s="225">
        <v>8.6400000000000006</v>
      </c>
      <c r="I489" s="226"/>
      <c r="J489" s="227">
        <f>ROUND(I489*H489,2)</f>
        <v>0</v>
      </c>
      <c r="K489" s="223" t="s">
        <v>764</v>
      </c>
      <c r="L489" s="46"/>
      <c r="M489" s="228" t="s">
        <v>1</v>
      </c>
      <c r="N489" s="229" t="s">
        <v>42</v>
      </c>
      <c r="O489" s="93"/>
      <c r="P489" s="230">
        <f>O489*H489</f>
        <v>0</v>
      </c>
      <c r="Q489" s="230">
        <v>0</v>
      </c>
      <c r="R489" s="230">
        <f>Q489*H489</f>
        <v>0</v>
      </c>
      <c r="S489" s="230">
        <v>0</v>
      </c>
      <c r="T489" s="231">
        <f>S489*H489</f>
        <v>0</v>
      </c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R489" s="232" t="s">
        <v>253</v>
      </c>
      <c r="AT489" s="232" t="s">
        <v>248</v>
      </c>
      <c r="AU489" s="232" t="s">
        <v>272</v>
      </c>
      <c r="AY489" s="19" t="s">
        <v>245</v>
      </c>
      <c r="BE489" s="233">
        <f>IF(N489="základní",J489,0)</f>
        <v>0</v>
      </c>
      <c r="BF489" s="233">
        <f>IF(N489="snížená",J489,0)</f>
        <v>0</v>
      </c>
      <c r="BG489" s="233">
        <f>IF(N489="zákl. přenesená",J489,0)</f>
        <v>0</v>
      </c>
      <c r="BH489" s="233">
        <f>IF(N489="sníž. přenesená",J489,0)</f>
        <v>0</v>
      </c>
      <c r="BI489" s="233">
        <f>IF(N489="nulová",J489,0)</f>
        <v>0</v>
      </c>
      <c r="BJ489" s="19" t="s">
        <v>85</v>
      </c>
      <c r="BK489" s="233">
        <f>ROUND(I489*H489,2)</f>
        <v>0</v>
      </c>
      <c r="BL489" s="19" t="s">
        <v>253</v>
      </c>
      <c r="BM489" s="232" t="s">
        <v>3422</v>
      </c>
    </row>
    <row r="490" s="2" customFormat="1">
      <c r="A490" s="40"/>
      <c r="B490" s="41"/>
      <c r="C490" s="42"/>
      <c r="D490" s="234" t="s">
        <v>255</v>
      </c>
      <c r="E490" s="42"/>
      <c r="F490" s="235" t="s">
        <v>3072</v>
      </c>
      <c r="G490" s="42"/>
      <c r="H490" s="42"/>
      <c r="I490" s="236"/>
      <c r="J490" s="42"/>
      <c r="K490" s="42"/>
      <c r="L490" s="46"/>
      <c r="M490" s="237"/>
      <c r="N490" s="238"/>
      <c r="O490" s="93"/>
      <c r="P490" s="93"/>
      <c r="Q490" s="93"/>
      <c r="R490" s="93"/>
      <c r="S490" s="93"/>
      <c r="T490" s="94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255</v>
      </c>
      <c r="AU490" s="19" t="s">
        <v>272</v>
      </c>
    </row>
    <row r="491" s="2" customFormat="1">
      <c r="A491" s="40"/>
      <c r="B491" s="41"/>
      <c r="C491" s="42"/>
      <c r="D491" s="296" t="s">
        <v>766</v>
      </c>
      <c r="E491" s="42"/>
      <c r="F491" s="297" t="s">
        <v>3073</v>
      </c>
      <c r="G491" s="42"/>
      <c r="H491" s="42"/>
      <c r="I491" s="236"/>
      <c r="J491" s="42"/>
      <c r="K491" s="42"/>
      <c r="L491" s="46"/>
      <c r="M491" s="237"/>
      <c r="N491" s="238"/>
      <c r="O491" s="93"/>
      <c r="P491" s="93"/>
      <c r="Q491" s="93"/>
      <c r="R491" s="93"/>
      <c r="S491" s="93"/>
      <c r="T491" s="94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T491" s="19" t="s">
        <v>766</v>
      </c>
      <c r="AU491" s="19" t="s">
        <v>272</v>
      </c>
    </row>
    <row r="492" s="14" customFormat="1">
      <c r="A492" s="14"/>
      <c r="B492" s="249"/>
      <c r="C492" s="250"/>
      <c r="D492" s="234" t="s">
        <v>257</v>
      </c>
      <c r="E492" s="251" t="s">
        <v>1</v>
      </c>
      <c r="F492" s="252" t="s">
        <v>3423</v>
      </c>
      <c r="G492" s="250"/>
      <c r="H492" s="253">
        <v>8.6400000000000006</v>
      </c>
      <c r="I492" s="254"/>
      <c r="J492" s="250"/>
      <c r="K492" s="250"/>
      <c r="L492" s="255"/>
      <c r="M492" s="256"/>
      <c r="N492" s="257"/>
      <c r="O492" s="257"/>
      <c r="P492" s="257"/>
      <c r="Q492" s="257"/>
      <c r="R492" s="257"/>
      <c r="S492" s="257"/>
      <c r="T492" s="258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9" t="s">
        <v>257</v>
      </c>
      <c r="AU492" s="259" t="s">
        <v>272</v>
      </c>
      <c r="AV492" s="14" t="s">
        <v>87</v>
      </c>
      <c r="AW492" s="14" t="s">
        <v>34</v>
      </c>
      <c r="AX492" s="14" t="s">
        <v>77</v>
      </c>
      <c r="AY492" s="259" t="s">
        <v>245</v>
      </c>
    </row>
    <row r="493" s="15" customFormat="1">
      <c r="A493" s="15"/>
      <c r="B493" s="260"/>
      <c r="C493" s="261"/>
      <c r="D493" s="234" t="s">
        <v>257</v>
      </c>
      <c r="E493" s="262" t="s">
        <v>1</v>
      </c>
      <c r="F493" s="263" t="s">
        <v>266</v>
      </c>
      <c r="G493" s="261"/>
      <c r="H493" s="264">
        <v>8.6400000000000006</v>
      </c>
      <c r="I493" s="265"/>
      <c r="J493" s="261"/>
      <c r="K493" s="261"/>
      <c r="L493" s="266"/>
      <c r="M493" s="267"/>
      <c r="N493" s="268"/>
      <c r="O493" s="268"/>
      <c r="P493" s="268"/>
      <c r="Q493" s="268"/>
      <c r="R493" s="268"/>
      <c r="S493" s="268"/>
      <c r="T493" s="269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70" t="s">
        <v>257</v>
      </c>
      <c r="AU493" s="270" t="s">
        <v>272</v>
      </c>
      <c r="AV493" s="15" t="s">
        <v>253</v>
      </c>
      <c r="AW493" s="15" t="s">
        <v>34</v>
      </c>
      <c r="AX493" s="15" t="s">
        <v>85</v>
      </c>
      <c r="AY493" s="270" t="s">
        <v>245</v>
      </c>
    </row>
    <row r="494" s="2" customFormat="1" ht="16.5" customHeight="1">
      <c r="A494" s="40"/>
      <c r="B494" s="41"/>
      <c r="C494" s="221" t="s">
        <v>3129</v>
      </c>
      <c r="D494" s="221" t="s">
        <v>248</v>
      </c>
      <c r="E494" s="222" t="s">
        <v>3075</v>
      </c>
      <c r="F494" s="223" t="s">
        <v>3076</v>
      </c>
      <c r="G494" s="224" t="s">
        <v>545</v>
      </c>
      <c r="H494" s="225">
        <v>37.154000000000003</v>
      </c>
      <c r="I494" s="226"/>
      <c r="J494" s="227">
        <f>ROUND(I494*H494,2)</f>
        <v>0</v>
      </c>
      <c r="K494" s="223" t="s">
        <v>764</v>
      </c>
      <c r="L494" s="46"/>
      <c r="M494" s="228" t="s">
        <v>1</v>
      </c>
      <c r="N494" s="229" t="s">
        <v>42</v>
      </c>
      <c r="O494" s="93"/>
      <c r="P494" s="230">
        <f>O494*H494</f>
        <v>0</v>
      </c>
      <c r="Q494" s="230">
        <v>0</v>
      </c>
      <c r="R494" s="230">
        <f>Q494*H494</f>
        <v>0</v>
      </c>
      <c r="S494" s="230">
        <v>0</v>
      </c>
      <c r="T494" s="231">
        <f>S494*H494</f>
        <v>0</v>
      </c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R494" s="232" t="s">
        <v>253</v>
      </c>
      <c r="AT494" s="232" t="s">
        <v>248</v>
      </c>
      <c r="AU494" s="232" t="s">
        <v>272</v>
      </c>
      <c r="AY494" s="19" t="s">
        <v>245</v>
      </c>
      <c r="BE494" s="233">
        <f>IF(N494="základní",J494,0)</f>
        <v>0</v>
      </c>
      <c r="BF494" s="233">
        <f>IF(N494="snížená",J494,0)</f>
        <v>0</v>
      </c>
      <c r="BG494" s="233">
        <f>IF(N494="zákl. přenesená",J494,0)</f>
        <v>0</v>
      </c>
      <c r="BH494" s="233">
        <f>IF(N494="sníž. přenesená",J494,0)</f>
        <v>0</v>
      </c>
      <c r="BI494" s="233">
        <f>IF(N494="nulová",J494,0)</f>
        <v>0</v>
      </c>
      <c r="BJ494" s="19" t="s">
        <v>85</v>
      </c>
      <c r="BK494" s="233">
        <f>ROUND(I494*H494,2)</f>
        <v>0</v>
      </c>
      <c r="BL494" s="19" t="s">
        <v>253</v>
      </c>
      <c r="BM494" s="232" t="s">
        <v>3424</v>
      </c>
    </row>
    <row r="495" s="2" customFormat="1">
      <c r="A495" s="40"/>
      <c r="B495" s="41"/>
      <c r="C495" s="42"/>
      <c r="D495" s="234" t="s">
        <v>255</v>
      </c>
      <c r="E495" s="42"/>
      <c r="F495" s="235" t="s">
        <v>3078</v>
      </c>
      <c r="G495" s="42"/>
      <c r="H495" s="42"/>
      <c r="I495" s="236"/>
      <c r="J495" s="42"/>
      <c r="K495" s="42"/>
      <c r="L495" s="46"/>
      <c r="M495" s="237"/>
      <c r="N495" s="238"/>
      <c r="O495" s="93"/>
      <c r="P495" s="93"/>
      <c r="Q495" s="93"/>
      <c r="R495" s="93"/>
      <c r="S495" s="93"/>
      <c r="T495" s="94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T495" s="19" t="s">
        <v>255</v>
      </c>
      <c r="AU495" s="19" t="s">
        <v>272</v>
      </c>
    </row>
    <row r="496" s="2" customFormat="1">
      <c r="A496" s="40"/>
      <c r="B496" s="41"/>
      <c r="C496" s="42"/>
      <c r="D496" s="296" t="s">
        <v>766</v>
      </c>
      <c r="E496" s="42"/>
      <c r="F496" s="297" t="s">
        <v>3079</v>
      </c>
      <c r="G496" s="42"/>
      <c r="H496" s="42"/>
      <c r="I496" s="236"/>
      <c r="J496" s="42"/>
      <c r="K496" s="42"/>
      <c r="L496" s="46"/>
      <c r="M496" s="237"/>
      <c r="N496" s="238"/>
      <c r="O496" s="93"/>
      <c r="P496" s="93"/>
      <c r="Q496" s="93"/>
      <c r="R496" s="93"/>
      <c r="S496" s="93"/>
      <c r="T496" s="94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766</v>
      </c>
      <c r="AU496" s="19" t="s">
        <v>272</v>
      </c>
    </row>
    <row r="497" s="14" customFormat="1">
      <c r="A497" s="14"/>
      <c r="B497" s="249"/>
      <c r="C497" s="250"/>
      <c r="D497" s="234" t="s">
        <v>257</v>
      </c>
      <c r="E497" s="251" t="s">
        <v>1</v>
      </c>
      <c r="F497" s="252" t="s">
        <v>3425</v>
      </c>
      <c r="G497" s="250"/>
      <c r="H497" s="253">
        <v>8.6400000000000006</v>
      </c>
      <c r="I497" s="254"/>
      <c r="J497" s="250"/>
      <c r="K497" s="250"/>
      <c r="L497" s="255"/>
      <c r="M497" s="256"/>
      <c r="N497" s="257"/>
      <c r="O497" s="257"/>
      <c r="P497" s="257"/>
      <c r="Q497" s="257"/>
      <c r="R497" s="257"/>
      <c r="S497" s="257"/>
      <c r="T497" s="258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9" t="s">
        <v>257</v>
      </c>
      <c r="AU497" s="259" t="s">
        <v>272</v>
      </c>
      <c r="AV497" s="14" t="s">
        <v>87</v>
      </c>
      <c r="AW497" s="14" t="s">
        <v>34</v>
      </c>
      <c r="AX497" s="14" t="s">
        <v>77</v>
      </c>
      <c r="AY497" s="259" t="s">
        <v>245</v>
      </c>
    </row>
    <row r="498" s="14" customFormat="1">
      <c r="A498" s="14"/>
      <c r="B498" s="249"/>
      <c r="C498" s="250"/>
      <c r="D498" s="234" t="s">
        <v>257</v>
      </c>
      <c r="E498" s="251" t="s">
        <v>1</v>
      </c>
      <c r="F498" s="252" t="s">
        <v>3426</v>
      </c>
      <c r="G498" s="250"/>
      <c r="H498" s="253">
        <v>27.350000000000001</v>
      </c>
      <c r="I498" s="254"/>
      <c r="J498" s="250"/>
      <c r="K498" s="250"/>
      <c r="L498" s="255"/>
      <c r="M498" s="256"/>
      <c r="N498" s="257"/>
      <c r="O498" s="257"/>
      <c r="P498" s="257"/>
      <c r="Q498" s="257"/>
      <c r="R498" s="257"/>
      <c r="S498" s="257"/>
      <c r="T498" s="258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9" t="s">
        <v>257</v>
      </c>
      <c r="AU498" s="259" t="s">
        <v>272</v>
      </c>
      <c r="AV498" s="14" t="s">
        <v>87</v>
      </c>
      <c r="AW498" s="14" t="s">
        <v>34</v>
      </c>
      <c r="AX498" s="14" t="s">
        <v>77</v>
      </c>
      <c r="AY498" s="259" t="s">
        <v>245</v>
      </c>
    </row>
    <row r="499" s="14" customFormat="1">
      <c r="A499" s="14"/>
      <c r="B499" s="249"/>
      <c r="C499" s="250"/>
      <c r="D499" s="234" t="s">
        <v>257</v>
      </c>
      <c r="E499" s="251" t="s">
        <v>1</v>
      </c>
      <c r="F499" s="252" t="s">
        <v>3427</v>
      </c>
      <c r="G499" s="250"/>
      <c r="H499" s="253">
        <v>1.1639999999999999</v>
      </c>
      <c r="I499" s="254"/>
      <c r="J499" s="250"/>
      <c r="K499" s="250"/>
      <c r="L499" s="255"/>
      <c r="M499" s="256"/>
      <c r="N499" s="257"/>
      <c r="O499" s="257"/>
      <c r="P499" s="257"/>
      <c r="Q499" s="257"/>
      <c r="R499" s="257"/>
      <c r="S499" s="257"/>
      <c r="T499" s="258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9" t="s">
        <v>257</v>
      </c>
      <c r="AU499" s="259" t="s">
        <v>272</v>
      </c>
      <c r="AV499" s="14" t="s">
        <v>87</v>
      </c>
      <c r="AW499" s="14" t="s">
        <v>34</v>
      </c>
      <c r="AX499" s="14" t="s">
        <v>77</v>
      </c>
      <c r="AY499" s="259" t="s">
        <v>245</v>
      </c>
    </row>
    <row r="500" s="15" customFormat="1">
      <c r="A500" s="15"/>
      <c r="B500" s="260"/>
      <c r="C500" s="261"/>
      <c r="D500" s="234" t="s">
        <v>257</v>
      </c>
      <c r="E500" s="262" t="s">
        <v>1</v>
      </c>
      <c r="F500" s="263" t="s">
        <v>266</v>
      </c>
      <c r="G500" s="261"/>
      <c r="H500" s="264">
        <v>37.154000000000003</v>
      </c>
      <c r="I500" s="265"/>
      <c r="J500" s="261"/>
      <c r="K500" s="261"/>
      <c r="L500" s="266"/>
      <c r="M500" s="267"/>
      <c r="N500" s="268"/>
      <c r="O500" s="268"/>
      <c r="P500" s="268"/>
      <c r="Q500" s="268"/>
      <c r="R500" s="268"/>
      <c r="S500" s="268"/>
      <c r="T500" s="269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70" t="s">
        <v>257</v>
      </c>
      <c r="AU500" s="270" t="s">
        <v>272</v>
      </c>
      <c r="AV500" s="15" t="s">
        <v>253</v>
      </c>
      <c r="AW500" s="15" t="s">
        <v>34</v>
      </c>
      <c r="AX500" s="15" t="s">
        <v>85</v>
      </c>
      <c r="AY500" s="270" t="s">
        <v>245</v>
      </c>
    </row>
    <row r="501" s="2" customFormat="1" ht="16.5" customHeight="1">
      <c r="A501" s="40"/>
      <c r="B501" s="41"/>
      <c r="C501" s="221" t="s">
        <v>3136</v>
      </c>
      <c r="D501" s="221" t="s">
        <v>248</v>
      </c>
      <c r="E501" s="222" t="s">
        <v>3084</v>
      </c>
      <c r="F501" s="223" t="s">
        <v>3085</v>
      </c>
      <c r="G501" s="224" t="s">
        <v>545</v>
      </c>
      <c r="H501" s="225">
        <v>1820.5460000000001</v>
      </c>
      <c r="I501" s="226"/>
      <c r="J501" s="227">
        <f>ROUND(I501*H501,2)</f>
        <v>0</v>
      </c>
      <c r="K501" s="223" t="s">
        <v>764</v>
      </c>
      <c r="L501" s="46"/>
      <c r="M501" s="228" t="s">
        <v>1</v>
      </c>
      <c r="N501" s="229" t="s">
        <v>42</v>
      </c>
      <c r="O501" s="93"/>
      <c r="P501" s="230">
        <f>O501*H501</f>
        <v>0</v>
      </c>
      <c r="Q501" s="230">
        <v>0</v>
      </c>
      <c r="R501" s="230">
        <f>Q501*H501</f>
        <v>0</v>
      </c>
      <c r="S501" s="230">
        <v>0</v>
      </c>
      <c r="T501" s="231">
        <f>S501*H501</f>
        <v>0</v>
      </c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R501" s="232" t="s">
        <v>253</v>
      </c>
      <c r="AT501" s="232" t="s">
        <v>248</v>
      </c>
      <c r="AU501" s="232" t="s">
        <v>272</v>
      </c>
      <c r="AY501" s="19" t="s">
        <v>245</v>
      </c>
      <c r="BE501" s="233">
        <f>IF(N501="základní",J501,0)</f>
        <v>0</v>
      </c>
      <c r="BF501" s="233">
        <f>IF(N501="snížená",J501,0)</f>
        <v>0</v>
      </c>
      <c r="BG501" s="233">
        <f>IF(N501="zákl. přenesená",J501,0)</f>
        <v>0</v>
      </c>
      <c r="BH501" s="233">
        <f>IF(N501="sníž. přenesená",J501,0)</f>
        <v>0</v>
      </c>
      <c r="BI501" s="233">
        <f>IF(N501="nulová",J501,0)</f>
        <v>0</v>
      </c>
      <c r="BJ501" s="19" t="s">
        <v>85</v>
      </c>
      <c r="BK501" s="233">
        <f>ROUND(I501*H501,2)</f>
        <v>0</v>
      </c>
      <c r="BL501" s="19" t="s">
        <v>253</v>
      </c>
      <c r="BM501" s="232" t="s">
        <v>3428</v>
      </c>
    </row>
    <row r="502" s="2" customFormat="1">
      <c r="A502" s="40"/>
      <c r="B502" s="41"/>
      <c r="C502" s="42"/>
      <c r="D502" s="234" t="s">
        <v>255</v>
      </c>
      <c r="E502" s="42"/>
      <c r="F502" s="235" t="s">
        <v>3087</v>
      </c>
      <c r="G502" s="42"/>
      <c r="H502" s="42"/>
      <c r="I502" s="236"/>
      <c r="J502" s="42"/>
      <c r="K502" s="42"/>
      <c r="L502" s="46"/>
      <c r="M502" s="237"/>
      <c r="N502" s="238"/>
      <c r="O502" s="93"/>
      <c r="P502" s="93"/>
      <c r="Q502" s="93"/>
      <c r="R502" s="93"/>
      <c r="S502" s="93"/>
      <c r="T502" s="94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T502" s="19" t="s">
        <v>255</v>
      </c>
      <c r="AU502" s="19" t="s">
        <v>272</v>
      </c>
    </row>
    <row r="503" s="2" customFormat="1">
      <c r="A503" s="40"/>
      <c r="B503" s="41"/>
      <c r="C503" s="42"/>
      <c r="D503" s="296" t="s">
        <v>766</v>
      </c>
      <c r="E503" s="42"/>
      <c r="F503" s="297" t="s">
        <v>3088</v>
      </c>
      <c r="G503" s="42"/>
      <c r="H503" s="42"/>
      <c r="I503" s="236"/>
      <c r="J503" s="42"/>
      <c r="K503" s="42"/>
      <c r="L503" s="46"/>
      <c r="M503" s="237"/>
      <c r="N503" s="238"/>
      <c r="O503" s="93"/>
      <c r="P503" s="93"/>
      <c r="Q503" s="93"/>
      <c r="R503" s="93"/>
      <c r="S503" s="93"/>
      <c r="T503" s="94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T503" s="19" t="s">
        <v>766</v>
      </c>
      <c r="AU503" s="19" t="s">
        <v>272</v>
      </c>
    </row>
    <row r="504" s="14" customFormat="1">
      <c r="A504" s="14"/>
      <c r="B504" s="249"/>
      <c r="C504" s="250"/>
      <c r="D504" s="234" t="s">
        <v>257</v>
      </c>
      <c r="E504" s="251" t="s">
        <v>1</v>
      </c>
      <c r="F504" s="252" t="s">
        <v>3429</v>
      </c>
      <c r="G504" s="250"/>
      <c r="H504" s="253">
        <v>1820.5460000000001</v>
      </c>
      <c r="I504" s="254"/>
      <c r="J504" s="250"/>
      <c r="K504" s="250"/>
      <c r="L504" s="255"/>
      <c r="M504" s="256"/>
      <c r="N504" s="257"/>
      <c r="O504" s="257"/>
      <c r="P504" s="257"/>
      <c r="Q504" s="257"/>
      <c r="R504" s="257"/>
      <c r="S504" s="257"/>
      <c r="T504" s="258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9" t="s">
        <v>257</v>
      </c>
      <c r="AU504" s="259" t="s">
        <v>272</v>
      </c>
      <c r="AV504" s="14" t="s">
        <v>87</v>
      </c>
      <c r="AW504" s="14" t="s">
        <v>34</v>
      </c>
      <c r="AX504" s="14" t="s">
        <v>85</v>
      </c>
      <c r="AY504" s="259" t="s">
        <v>245</v>
      </c>
    </row>
    <row r="505" s="2" customFormat="1" ht="16.5" customHeight="1">
      <c r="A505" s="40"/>
      <c r="B505" s="41"/>
      <c r="C505" s="221" t="s">
        <v>3142</v>
      </c>
      <c r="D505" s="221" t="s">
        <v>248</v>
      </c>
      <c r="E505" s="222" t="s">
        <v>3091</v>
      </c>
      <c r="F505" s="223" t="s">
        <v>3092</v>
      </c>
      <c r="G505" s="224" t="s">
        <v>545</v>
      </c>
      <c r="H505" s="225">
        <v>37.154000000000003</v>
      </c>
      <c r="I505" s="226"/>
      <c r="J505" s="227">
        <f>ROUND(I505*H505,2)</f>
        <v>0</v>
      </c>
      <c r="K505" s="223" t="s">
        <v>764</v>
      </c>
      <c r="L505" s="46"/>
      <c r="M505" s="228" t="s">
        <v>1</v>
      </c>
      <c r="N505" s="229" t="s">
        <v>42</v>
      </c>
      <c r="O505" s="93"/>
      <c r="P505" s="230">
        <f>O505*H505</f>
        <v>0</v>
      </c>
      <c r="Q505" s="230">
        <v>0</v>
      </c>
      <c r="R505" s="230">
        <f>Q505*H505</f>
        <v>0</v>
      </c>
      <c r="S505" s="230">
        <v>0</v>
      </c>
      <c r="T505" s="231">
        <f>S505*H505</f>
        <v>0</v>
      </c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R505" s="232" t="s">
        <v>253</v>
      </c>
      <c r="AT505" s="232" t="s">
        <v>248</v>
      </c>
      <c r="AU505" s="232" t="s">
        <v>272</v>
      </c>
      <c r="AY505" s="19" t="s">
        <v>245</v>
      </c>
      <c r="BE505" s="233">
        <f>IF(N505="základní",J505,0)</f>
        <v>0</v>
      </c>
      <c r="BF505" s="233">
        <f>IF(N505="snížená",J505,0)</f>
        <v>0</v>
      </c>
      <c r="BG505" s="233">
        <f>IF(N505="zákl. přenesená",J505,0)</f>
        <v>0</v>
      </c>
      <c r="BH505" s="233">
        <f>IF(N505="sníž. přenesená",J505,0)</f>
        <v>0</v>
      </c>
      <c r="BI505" s="233">
        <f>IF(N505="nulová",J505,0)</f>
        <v>0</v>
      </c>
      <c r="BJ505" s="19" t="s">
        <v>85</v>
      </c>
      <c r="BK505" s="233">
        <f>ROUND(I505*H505,2)</f>
        <v>0</v>
      </c>
      <c r="BL505" s="19" t="s">
        <v>253</v>
      </c>
      <c r="BM505" s="232" t="s">
        <v>3430</v>
      </c>
    </row>
    <row r="506" s="2" customFormat="1">
      <c r="A506" s="40"/>
      <c r="B506" s="41"/>
      <c r="C506" s="42"/>
      <c r="D506" s="234" t="s">
        <v>255</v>
      </c>
      <c r="E506" s="42"/>
      <c r="F506" s="235" t="s">
        <v>3094</v>
      </c>
      <c r="G506" s="42"/>
      <c r="H506" s="42"/>
      <c r="I506" s="236"/>
      <c r="J506" s="42"/>
      <c r="K506" s="42"/>
      <c r="L506" s="46"/>
      <c r="M506" s="237"/>
      <c r="N506" s="238"/>
      <c r="O506" s="93"/>
      <c r="P506" s="93"/>
      <c r="Q506" s="93"/>
      <c r="R506" s="93"/>
      <c r="S506" s="93"/>
      <c r="T506" s="94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T506" s="19" t="s">
        <v>255</v>
      </c>
      <c r="AU506" s="19" t="s">
        <v>272</v>
      </c>
    </row>
    <row r="507" s="2" customFormat="1">
      <c r="A507" s="40"/>
      <c r="B507" s="41"/>
      <c r="C507" s="42"/>
      <c r="D507" s="296" t="s">
        <v>766</v>
      </c>
      <c r="E507" s="42"/>
      <c r="F507" s="297" t="s">
        <v>3095</v>
      </c>
      <c r="G507" s="42"/>
      <c r="H507" s="42"/>
      <c r="I507" s="236"/>
      <c r="J507" s="42"/>
      <c r="K507" s="42"/>
      <c r="L507" s="46"/>
      <c r="M507" s="237"/>
      <c r="N507" s="238"/>
      <c r="O507" s="93"/>
      <c r="P507" s="93"/>
      <c r="Q507" s="93"/>
      <c r="R507" s="93"/>
      <c r="S507" s="93"/>
      <c r="T507" s="94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T507" s="19" t="s">
        <v>766</v>
      </c>
      <c r="AU507" s="19" t="s">
        <v>272</v>
      </c>
    </row>
    <row r="508" s="13" customFormat="1">
      <c r="A508" s="13"/>
      <c r="B508" s="239"/>
      <c r="C508" s="240"/>
      <c r="D508" s="234" t="s">
        <v>257</v>
      </c>
      <c r="E508" s="241" t="s">
        <v>1</v>
      </c>
      <c r="F508" s="242" t="s">
        <v>3096</v>
      </c>
      <c r="G508" s="240"/>
      <c r="H508" s="241" t="s">
        <v>1</v>
      </c>
      <c r="I508" s="243"/>
      <c r="J508" s="240"/>
      <c r="K508" s="240"/>
      <c r="L508" s="244"/>
      <c r="M508" s="245"/>
      <c r="N508" s="246"/>
      <c r="O508" s="246"/>
      <c r="P508" s="246"/>
      <c r="Q508" s="246"/>
      <c r="R508" s="246"/>
      <c r="S508" s="246"/>
      <c r="T508" s="247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8" t="s">
        <v>257</v>
      </c>
      <c r="AU508" s="248" t="s">
        <v>272</v>
      </c>
      <c r="AV508" s="13" t="s">
        <v>85</v>
      </c>
      <c r="AW508" s="13" t="s">
        <v>34</v>
      </c>
      <c r="AX508" s="13" t="s">
        <v>77</v>
      </c>
      <c r="AY508" s="248" t="s">
        <v>245</v>
      </c>
    </row>
    <row r="509" s="14" customFormat="1">
      <c r="A509" s="14"/>
      <c r="B509" s="249"/>
      <c r="C509" s="250"/>
      <c r="D509" s="234" t="s">
        <v>257</v>
      </c>
      <c r="E509" s="251" t="s">
        <v>1</v>
      </c>
      <c r="F509" s="252" t="s">
        <v>3431</v>
      </c>
      <c r="G509" s="250"/>
      <c r="H509" s="253">
        <v>8.6400000000000006</v>
      </c>
      <c r="I509" s="254"/>
      <c r="J509" s="250"/>
      <c r="K509" s="250"/>
      <c r="L509" s="255"/>
      <c r="M509" s="256"/>
      <c r="N509" s="257"/>
      <c r="O509" s="257"/>
      <c r="P509" s="257"/>
      <c r="Q509" s="257"/>
      <c r="R509" s="257"/>
      <c r="S509" s="257"/>
      <c r="T509" s="258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9" t="s">
        <v>257</v>
      </c>
      <c r="AU509" s="259" t="s">
        <v>272</v>
      </c>
      <c r="AV509" s="14" t="s">
        <v>87</v>
      </c>
      <c r="AW509" s="14" t="s">
        <v>34</v>
      </c>
      <c r="AX509" s="14" t="s">
        <v>77</v>
      </c>
      <c r="AY509" s="259" t="s">
        <v>245</v>
      </c>
    </row>
    <row r="510" s="13" customFormat="1">
      <c r="A510" s="13"/>
      <c r="B510" s="239"/>
      <c r="C510" s="240"/>
      <c r="D510" s="234" t="s">
        <v>257</v>
      </c>
      <c r="E510" s="241" t="s">
        <v>1</v>
      </c>
      <c r="F510" s="242" t="s">
        <v>3098</v>
      </c>
      <c r="G510" s="240"/>
      <c r="H510" s="241" t="s">
        <v>1</v>
      </c>
      <c r="I510" s="243"/>
      <c r="J510" s="240"/>
      <c r="K510" s="240"/>
      <c r="L510" s="244"/>
      <c r="M510" s="245"/>
      <c r="N510" s="246"/>
      <c r="O510" s="246"/>
      <c r="P510" s="246"/>
      <c r="Q510" s="246"/>
      <c r="R510" s="246"/>
      <c r="S510" s="246"/>
      <c r="T510" s="247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8" t="s">
        <v>257</v>
      </c>
      <c r="AU510" s="248" t="s">
        <v>272</v>
      </c>
      <c r="AV510" s="13" t="s">
        <v>85</v>
      </c>
      <c r="AW510" s="13" t="s">
        <v>34</v>
      </c>
      <c r="AX510" s="13" t="s">
        <v>77</v>
      </c>
      <c r="AY510" s="248" t="s">
        <v>245</v>
      </c>
    </row>
    <row r="511" s="14" customFormat="1">
      <c r="A511" s="14"/>
      <c r="B511" s="249"/>
      <c r="C511" s="250"/>
      <c r="D511" s="234" t="s">
        <v>257</v>
      </c>
      <c r="E511" s="251" t="s">
        <v>1</v>
      </c>
      <c r="F511" s="252" t="s">
        <v>3432</v>
      </c>
      <c r="G511" s="250"/>
      <c r="H511" s="253">
        <v>27.350000000000001</v>
      </c>
      <c r="I511" s="254"/>
      <c r="J511" s="250"/>
      <c r="K511" s="250"/>
      <c r="L511" s="255"/>
      <c r="M511" s="256"/>
      <c r="N511" s="257"/>
      <c r="O511" s="257"/>
      <c r="P511" s="257"/>
      <c r="Q511" s="257"/>
      <c r="R511" s="257"/>
      <c r="S511" s="257"/>
      <c r="T511" s="258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9" t="s">
        <v>257</v>
      </c>
      <c r="AU511" s="259" t="s">
        <v>272</v>
      </c>
      <c r="AV511" s="14" t="s">
        <v>87</v>
      </c>
      <c r="AW511" s="14" t="s">
        <v>34</v>
      </c>
      <c r="AX511" s="14" t="s">
        <v>77</v>
      </c>
      <c r="AY511" s="259" t="s">
        <v>245</v>
      </c>
    </row>
    <row r="512" s="13" customFormat="1">
      <c r="A512" s="13"/>
      <c r="B512" s="239"/>
      <c r="C512" s="240"/>
      <c r="D512" s="234" t="s">
        <v>257</v>
      </c>
      <c r="E512" s="241" t="s">
        <v>1</v>
      </c>
      <c r="F512" s="242" t="s">
        <v>3100</v>
      </c>
      <c r="G512" s="240"/>
      <c r="H512" s="241" t="s">
        <v>1</v>
      </c>
      <c r="I512" s="243"/>
      <c r="J512" s="240"/>
      <c r="K512" s="240"/>
      <c r="L512" s="244"/>
      <c r="M512" s="245"/>
      <c r="N512" s="246"/>
      <c r="O512" s="246"/>
      <c r="P512" s="246"/>
      <c r="Q512" s="246"/>
      <c r="R512" s="246"/>
      <c r="S512" s="246"/>
      <c r="T512" s="247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8" t="s">
        <v>257</v>
      </c>
      <c r="AU512" s="248" t="s">
        <v>272</v>
      </c>
      <c r="AV512" s="13" t="s">
        <v>85</v>
      </c>
      <c r="AW512" s="13" t="s">
        <v>34</v>
      </c>
      <c r="AX512" s="13" t="s">
        <v>77</v>
      </c>
      <c r="AY512" s="248" t="s">
        <v>245</v>
      </c>
    </row>
    <row r="513" s="14" customFormat="1">
      <c r="A513" s="14"/>
      <c r="B513" s="249"/>
      <c r="C513" s="250"/>
      <c r="D513" s="234" t="s">
        <v>257</v>
      </c>
      <c r="E513" s="251" t="s">
        <v>1</v>
      </c>
      <c r="F513" s="252" t="s">
        <v>3418</v>
      </c>
      <c r="G513" s="250"/>
      <c r="H513" s="253">
        <v>1.1639999999999999</v>
      </c>
      <c r="I513" s="254"/>
      <c r="J513" s="250"/>
      <c r="K513" s="250"/>
      <c r="L513" s="255"/>
      <c r="M513" s="256"/>
      <c r="N513" s="257"/>
      <c r="O513" s="257"/>
      <c r="P513" s="257"/>
      <c r="Q513" s="257"/>
      <c r="R513" s="257"/>
      <c r="S513" s="257"/>
      <c r="T513" s="258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9" t="s">
        <v>257</v>
      </c>
      <c r="AU513" s="259" t="s">
        <v>272</v>
      </c>
      <c r="AV513" s="14" t="s">
        <v>87</v>
      </c>
      <c r="AW513" s="14" t="s">
        <v>34</v>
      </c>
      <c r="AX513" s="14" t="s">
        <v>77</v>
      </c>
      <c r="AY513" s="259" t="s">
        <v>245</v>
      </c>
    </row>
    <row r="514" s="15" customFormat="1">
      <c r="A514" s="15"/>
      <c r="B514" s="260"/>
      <c r="C514" s="261"/>
      <c r="D514" s="234" t="s">
        <v>257</v>
      </c>
      <c r="E514" s="262" t="s">
        <v>1</v>
      </c>
      <c r="F514" s="263" t="s">
        <v>266</v>
      </c>
      <c r="G514" s="261"/>
      <c r="H514" s="264">
        <v>37.154000000000003</v>
      </c>
      <c r="I514" s="265"/>
      <c r="J514" s="261"/>
      <c r="K514" s="261"/>
      <c r="L514" s="266"/>
      <c r="M514" s="267"/>
      <c r="N514" s="268"/>
      <c r="O514" s="268"/>
      <c r="P514" s="268"/>
      <c r="Q514" s="268"/>
      <c r="R514" s="268"/>
      <c r="S514" s="268"/>
      <c r="T514" s="269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70" t="s">
        <v>257</v>
      </c>
      <c r="AU514" s="270" t="s">
        <v>272</v>
      </c>
      <c r="AV514" s="15" t="s">
        <v>253</v>
      </c>
      <c r="AW514" s="15" t="s">
        <v>34</v>
      </c>
      <c r="AX514" s="15" t="s">
        <v>85</v>
      </c>
      <c r="AY514" s="270" t="s">
        <v>245</v>
      </c>
    </row>
    <row r="515" s="17" customFormat="1" ht="20.88" customHeight="1">
      <c r="A515" s="17"/>
      <c r="B515" s="306"/>
      <c r="C515" s="307"/>
      <c r="D515" s="308" t="s">
        <v>76</v>
      </c>
      <c r="E515" s="308" t="s">
        <v>878</v>
      </c>
      <c r="F515" s="308" t="s">
        <v>879</v>
      </c>
      <c r="G515" s="307"/>
      <c r="H515" s="307"/>
      <c r="I515" s="309"/>
      <c r="J515" s="310">
        <f>BK515</f>
        <v>0</v>
      </c>
      <c r="K515" s="307"/>
      <c r="L515" s="311"/>
      <c r="M515" s="312"/>
      <c r="N515" s="313"/>
      <c r="O515" s="313"/>
      <c r="P515" s="314">
        <f>SUM(P516:P518)</f>
        <v>0</v>
      </c>
      <c r="Q515" s="313"/>
      <c r="R515" s="314">
        <f>SUM(R516:R518)</f>
        <v>0</v>
      </c>
      <c r="S515" s="313"/>
      <c r="T515" s="315">
        <f>SUM(T516:T518)</f>
        <v>0</v>
      </c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R515" s="316" t="s">
        <v>253</v>
      </c>
      <c r="AT515" s="317" t="s">
        <v>76</v>
      </c>
      <c r="AU515" s="317" t="s">
        <v>272</v>
      </c>
      <c r="AY515" s="316" t="s">
        <v>245</v>
      </c>
      <c r="BK515" s="318">
        <f>SUM(BK516:BK518)</f>
        <v>0</v>
      </c>
    </row>
    <row r="516" s="2" customFormat="1" ht="16.5" customHeight="1">
      <c r="A516" s="40"/>
      <c r="B516" s="41"/>
      <c r="C516" s="221" t="s">
        <v>3148</v>
      </c>
      <c r="D516" s="221" t="s">
        <v>248</v>
      </c>
      <c r="E516" s="222" t="s">
        <v>880</v>
      </c>
      <c r="F516" s="223" t="s">
        <v>881</v>
      </c>
      <c r="G516" s="224" t="s">
        <v>545</v>
      </c>
      <c r="H516" s="225">
        <v>302.048</v>
      </c>
      <c r="I516" s="226"/>
      <c r="J516" s="227">
        <f>ROUND(I516*H516,2)</f>
        <v>0</v>
      </c>
      <c r="K516" s="223" t="s">
        <v>764</v>
      </c>
      <c r="L516" s="46"/>
      <c r="M516" s="228" t="s">
        <v>1</v>
      </c>
      <c r="N516" s="229" t="s">
        <v>42</v>
      </c>
      <c r="O516" s="93"/>
      <c r="P516" s="230">
        <f>O516*H516</f>
        <v>0</v>
      </c>
      <c r="Q516" s="230">
        <v>0</v>
      </c>
      <c r="R516" s="230">
        <f>Q516*H516</f>
        <v>0</v>
      </c>
      <c r="S516" s="230">
        <v>0</v>
      </c>
      <c r="T516" s="231">
        <f>S516*H516</f>
        <v>0</v>
      </c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R516" s="232" t="s">
        <v>253</v>
      </c>
      <c r="AT516" s="232" t="s">
        <v>248</v>
      </c>
      <c r="AU516" s="232" t="s">
        <v>253</v>
      </c>
      <c r="AY516" s="19" t="s">
        <v>245</v>
      </c>
      <c r="BE516" s="233">
        <f>IF(N516="základní",J516,0)</f>
        <v>0</v>
      </c>
      <c r="BF516" s="233">
        <f>IF(N516="snížená",J516,0)</f>
        <v>0</v>
      </c>
      <c r="BG516" s="233">
        <f>IF(N516="zákl. přenesená",J516,0)</f>
        <v>0</v>
      </c>
      <c r="BH516" s="233">
        <f>IF(N516="sníž. přenesená",J516,0)</f>
        <v>0</v>
      </c>
      <c r="BI516" s="233">
        <f>IF(N516="nulová",J516,0)</f>
        <v>0</v>
      </c>
      <c r="BJ516" s="19" t="s">
        <v>85</v>
      </c>
      <c r="BK516" s="233">
        <f>ROUND(I516*H516,2)</f>
        <v>0</v>
      </c>
      <c r="BL516" s="19" t="s">
        <v>253</v>
      </c>
      <c r="BM516" s="232" t="s">
        <v>3433</v>
      </c>
    </row>
    <row r="517" s="2" customFormat="1">
      <c r="A517" s="40"/>
      <c r="B517" s="41"/>
      <c r="C517" s="42"/>
      <c r="D517" s="234" t="s">
        <v>255</v>
      </c>
      <c r="E517" s="42"/>
      <c r="F517" s="235" t="s">
        <v>882</v>
      </c>
      <c r="G517" s="42"/>
      <c r="H517" s="42"/>
      <c r="I517" s="236"/>
      <c r="J517" s="42"/>
      <c r="K517" s="42"/>
      <c r="L517" s="46"/>
      <c r="M517" s="237"/>
      <c r="N517" s="238"/>
      <c r="O517" s="93"/>
      <c r="P517" s="93"/>
      <c r="Q517" s="93"/>
      <c r="R517" s="93"/>
      <c r="S517" s="93"/>
      <c r="T517" s="94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255</v>
      </c>
      <c r="AU517" s="19" t="s">
        <v>253</v>
      </c>
    </row>
    <row r="518" s="2" customFormat="1">
      <c r="A518" s="40"/>
      <c r="B518" s="41"/>
      <c r="C518" s="42"/>
      <c r="D518" s="296" t="s">
        <v>766</v>
      </c>
      <c r="E518" s="42"/>
      <c r="F518" s="297" t="s">
        <v>883</v>
      </c>
      <c r="G518" s="42"/>
      <c r="H518" s="42"/>
      <c r="I518" s="236"/>
      <c r="J518" s="42"/>
      <c r="K518" s="42"/>
      <c r="L518" s="46"/>
      <c r="M518" s="237"/>
      <c r="N518" s="238"/>
      <c r="O518" s="93"/>
      <c r="P518" s="93"/>
      <c r="Q518" s="93"/>
      <c r="R518" s="93"/>
      <c r="S518" s="93"/>
      <c r="T518" s="94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T518" s="19" t="s">
        <v>766</v>
      </c>
      <c r="AU518" s="19" t="s">
        <v>253</v>
      </c>
    </row>
    <row r="519" s="12" customFormat="1" ht="20.88" customHeight="1">
      <c r="A519" s="12"/>
      <c r="B519" s="205"/>
      <c r="C519" s="206"/>
      <c r="D519" s="207" t="s">
        <v>76</v>
      </c>
      <c r="E519" s="219" t="s">
        <v>892</v>
      </c>
      <c r="F519" s="219" t="s">
        <v>893</v>
      </c>
      <c r="G519" s="206"/>
      <c r="H519" s="206"/>
      <c r="I519" s="209"/>
      <c r="J519" s="220">
        <f>BK519</f>
        <v>0</v>
      </c>
      <c r="K519" s="206"/>
      <c r="L519" s="211"/>
      <c r="M519" s="212"/>
      <c r="N519" s="213"/>
      <c r="O519" s="213"/>
      <c r="P519" s="214">
        <f>P520+P548</f>
        <v>0</v>
      </c>
      <c r="Q519" s="213"/>
      <c r="R519" s="214">
        <f>R520+R548</f>
        <v>1.222748</v>
      </c>
      <c r="S519" s="213"/>
      <c r="T519" s="215">
        <f>T520+T548</f>
        <v>0</v>
      </c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R519" s="216" t="s">
        <v>253</v>
      </c>
      <c r="AT519" s="217" t="s">
        <v>76</v>
      </c>
      <c r="AU519" s="217" t="s">
        <v>87</v>
      </c>
      <c r="AY519" s="216" t="s">
        <v>245</v>
      </c>
      <c r="BK519" s="218">
        <f>BK520+BK548</f>
        <v>0</v>
      </c>
    </row>
    <row r="520" s="17" customFormat="1" ht="20.88" customHeight="1">
      <c r="A520" s="17"/>
      <c r="B520" s="306"/>
      <c r="C520" s="307"/>
      <c r="D520" s="308" t="s">
        <v>76</v>
      </c>
      <c r="E520" s="308" t="s">
        <v>3103</v>
      </c>
      <c r="F520" s="308" t="s">
        <v>3104</v>
      </c>
      <c r="G520" s="307"/>
      <c r="H520" s="307"/>
      <c r="I520" s="309"/>
      <c r="J520" s="310">
        <f>BK520</f>
        <v>0</v>
      </c>
      <c r="K520" s="307"/>
      <c r="L520" s="311"/>
      <c r="M520" s="312"/>
      <c r="N520" s="313"/>
      <c r="O520" s="313"/>
      <c r="P520" s="314">
        <f>SUM(P521:P547)</f>
        <v>0</v>
      </c>
      <c r="Q520" s="313"/>
      <c r="R520" s="314">
        <f>SUM(R521:R547)</f>
        <v>0.051459999999999992</v>
      </c>
      <c r="S520" s="313"/>
      <c r="T520" s="315">
        <f>SUM(T521:T547)</f>
        <v>0</v>
      </c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R520" s="316" t="s">
        <v>253</v>
      </c>
      <c r="AT520" s="317" t="s">
        <v>76</v>
      </c>
      <c r="AU520" s="317" t="s">
        <v>272</v>
      </c>
      <c r="AY520" s="316" t="s">
        <v>245</v>
      </c>
      <c r="BK520" s="318">
        <f>SUM(BK521:BK547)</f>
        <v>0</v>
      </c>
    </row>
    <row r="521" s="2" customFormat="1" ht="16.5" customHeight="1">
      <c r="A521" s="40"/>
      <c r="B521" s="41"/>
      <c r="C521" s="221" t="s">
        <v>3156</v>
      </c>
      <c r="D521" s="221" t="s">
        <v>248</v>
      </c>
      <c r="E521" s="222" t="s">
        <v>3106</v>
      </c>
      <c r="F521" s="223" t="s">
        <v>3107</v>
      </c>
      <c r="G521" s="224" t="s">
        <v>275</v>
      </c>
      <c r="H521" s="225">
        <v>22.100000000000001</v>
      </c>
      <c r="I521" s="226"/>
      <c r="J521" s="227">
        <f>ROUND(I521*H521,2)</f>
        <v>0</v>
      </c>
      <c r="K521" s="223" t="s">
        <v>764</v>
      </c>
      <c r="L521" s="46"/>
      <c r="M521" s="228" t="s">
        <v>1</v>
      </c>
      <c r="N521" s="229" t="s">
        <v>42</v>
      </c>
      <c r="O521" s="93"/>
      <c r="P521" s="230">
        <f>O521*H521</f>
        <v>0</v>
      </c>
      <c r="Q521" s="230">
        <v>0</v>
      </c>
      <c r="R521" s="230">
        <f>Q521*H521</f>
        <v>0</v>
      </c>
      <c r="S521" s="230">
        <v>0</v>
      </c>
      <c r="T521" s="231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32" t="s">
        <v>253</v>
      </c>
      <c r="AT521" s="232" t="s">
        <v>248</v>
      </c>
      <c r="AU521" s="232" t="s">
        <v>253</v>
      </c>
      <c r="AY521" s="19" t="s">
        <v>245</v>
      </c>
      <c r="BE521" s="233">
        <f>IF(N521="základní",J521,0)</f>
        <v>0</v>
      </c>
      <c r="BF521" s="233">
        <f>IF(N521="snížená",J521,0)</f>
        <v>0</v>
      </c>
      <c r="BG521" s="233">
        <f>IF(N521="zákl. přenesená",J521,0)</f>
        <v>0</v>
      </c>
      <c r="BH521" s="233">
        <f>IF(N521="sníž. přenesená",J521,0)</f>
        <v>0</v>
      </c>
      <c r="BI521" s="233">
        <f>IF(N521="nulová",J521,0)</f>
        <v>0</v>
      </c>
      <c r="BJ521" s="19" t="s">
        <v>85</v>
      </c>
      <c r="BK521" s="233">
        <f>ROUND(I521*H521,2)</f>
        <v>0</v>
      </c>
      <c r="BL521" s="19" t="s">
        <v>253</v>
      </c>
      <c r="BM521" s="232" t="s">
        <v>3434</v>
      </c>
    </row>
    <row r="522" s="2" customFormat="1">
      <c r="A522" s="40"/>
      <c r="B522" s="41"/>
      <c r="C522" s="42"/>
      <c r="D522" s="234" t="s">
        <v>255</v>
      </c>
      <c r="E522" s="42"/>
      <c r="F522" s="235" t="s">
        <v>3109</v>
      </c>
      <c r="G522" s="42"/>
      <c r="H522" s="42"/>
      <c r="I522" s="236"/>
      <c r="J522" s="42"/>
      <c r="K522" s="42"/>
      <c r="L522" s="46"/>
      <c r="M522" s="237"/>
      <c r="N522" s="238"/>
      <c r="O522" s="93"/>
      <c r="P522" s="93"/>
      <c r="Q522" s="93"/>
      <c r="R522" s="93"/>
      <c r="S522" s="93"/>
      <c r="T522" s="94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255</v>
      </c>
      <c r="AU522" s="19" t="s">
        <v>253</v>
      </c>
    </row>
    <row r="523" s="2" customFormat="1">
      <c r="A523" s="40"/>
      <c r="B523" s="41"/>
      <c r="C523" s="42"/>
      <c r="D523" s="296" t="s">
        <v>766</v>
      </c>
      <c r="E523" s="42"/>
      <c r="F523" s="297" t="s">
        <v>3110</v>
      </c>
      <c r="G523" s="42"/>
      <c r="H523" s="42"/>
      <c r="I523" s="236"/>
      <c r="J523" s="42"/>
      <c r="K523" s="42"/>
      <c r="L523" s="46"/>
      <c r="M523" s="237"/>
      <c r="N523" s="238"/>
      <c r="O523" s="93"/>
      <c r="P523" s="93"/>
      <c r="Q523" s="93"/>
      <c r="R523" s="93"/>
      <c r="S523" s="93"/>
      <c r="T523" s="94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T523" s="19" t="s">
        <v>766</v>
      </c>
      <c r="AU523" s="19" t="s">
        <v>253</v>
      </c>
    </row>
    <row r="524" s="14" customFormat="1">
      <c r="A524" s="14"/>
      <c r="B524" s="249"/>
      <c r="C524" s="250"/>
      <c r="D524" s="234" t="s">
        <v>257</v>
      </c>
      <c r="E524" s="251" t="s">
        <v>1</v>
      </c>
      <c r="F524" s="252" t="s">
        <v>3435</v>
      </c>
      <c r="G524" s="250"/>
      <c r="H524" s="253">
        <v>22.100000000000001</v>
      </c>
      <c r="I524" s="254"/>
      <c r="J524" s="250"/>
      <c r="K524" s="250"/>
      <c r="L524" s="255"/>
      <c r="M524" s="256"/>
      <c r="N524" s="257"/>
      <c r="O524" s="257"/>
      <c r="P524" s="257"/>
      <c r="Q524" s="257"/>
      <c r="R524" s="257"/>
      <c r="S524" s="257"/>
      <c r="T524" s="258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9" t="s">
        <v>257</v>
      </c>
      <c r="AU524" s="259" t="s">
        <v>253</v>
      </c>
      <c r="AV524" s="14" t="s">
        <v>87</v>
      </c>
      <c r="AW524" s="14" t="s">
        <v>34</v>
      </c>
      <c r="AX524" s="14" t="s">
        <v>77</v>
      </c>
      <c r="AY524" s="259" t="s">
        <v>245</v>
      </c>
    </row>
    <row r="525" s="15" customFormat="1">
      <c r="A525" s="15"/>
      <c r="B525" s="260"/>
      <c r="C525" s="261"/>
      <c r="D525" s="234" t="s">
        <v>257</v>
      </c>
      <c r="E525" s="262" t="s">
        <v>1</v>
      </c>
      <c r="F525" s="263" t="s">
        <v>266</v>
      </c>
      <c r="G525" s="261"/>
      <c r="H525" s="264">
        <v>22.100000000000001</v>
      </c>
      <c r="I525" s="265"/>
      <c r="J525" s="261"/>
      <c r="K525" s="261"/>
      <c r="L525" s="266"/>
      <c r="M525" s="267"/>
      <c r="N525" s="268"/>
      <c r="O525" s="268"/>
      <c r="P525" s="268"/>
      <c r="Q525" s="268"/>
      <c r="R525" s="268"/>
      <c r="S525" s="268"/>
      <c r="T525" s="269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T525" s="270" t="s">
        <v>257</v>
      </c>
      <c r="AU525" s="270" t="s">
        <v>253</v>
      </c>
      <c r="AV525" s="15" t="s">
        <v>253</v>
      </c>
      <c r="AW525" s="15" t="s">
        <v>34</v>
      </c>
      <c r="AX525" s="15" t="s">
        <v>85</v>
      </c>
      <c r="AY525" s="270" t="s">
        <v>245</v>
      </c>
    </row>
    <row r="526" s="2" customFormat="1" ht="16.5" customHeight="1">
      <c r="A526" s="40"/>
      <c r="B526" s="41"/>
      <c r="C526" s="283" t="s">
        <v>3160</v>
      </c>
      <c r="D526" s="283" t="s">
        <v>551</v>
      </c>
      <c r="E526" s="284" t="s">
        <v>3113</v>
      </c>
      <c r="F526" s="285" t="s">
        <v>3114</v>
      </c>
      <c r="G526" s="286" t="s">
        <v>545</v>
      </c>
      <c r="H526" s="287">
        <v>0.0070000000000000001</v>
      </c>
      <c r="I526" s="288"/>
      <c r="J526" s="289">
        <f>ROUND(I526*H526,2)</f>
        <v>0</v>
      </c>
      <c r="K526" s="285" t="s">
        <v>764</v>
      </c>
      <c r="L526" s="290"/>
      <c r="M526" s="291" t="s">
        <v>1</v>
      </c>
      <c r="N526" s="292" t="s">
        <v>42</v>
      </c>
      <c r="O526" s="93"/>
      <c r="P526" s="230">
        <f>O526*H526</f>
        <v>0</v>
      </c>
      <c r="Q526" s="230">
        <v>1</v>
      </c>
      <c r="R526" s="230">
        <f>Q526*H526</f>
        <v>0.0070000000000000001</v>
      </c>
      <c r="S526" s="230">
        <v>0</v>
      </c>
      <c r="T526" s="231">
        <f>S526*H526</f>
        <v>0</v>
      </c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R526" s="232" t="s">
        <v>326</v>
      </c>
      <c r="AT526" s="232" t="s">
        <v>551</v>
      </c>
      <c r="AU526" s="232" t="s">
        <v>253</v>
      </c>
      <c r="AY526" s="19" t="s">
        <v>245</v>
      </c>
      <c r="BE526" s="233">
        <f>IF(N526="základní",J526,0)</f>
        <v>0</v>
      </c>
      <c r="BF526" s="233">
        <f>IF(N526="snížená",J526,0)</f>
        <v>0</v>
      </c>
      <c r="BG526" s="233">
        <f>IF(N526="zákl. přenesená",J526,0)</f>
        <v>0</v>
      </c>
      <c r="BH526" s="233">
        <f>IF(N526="sníž. přenesená",J526,0)</f>
        <v>0</v>
      </c>
      <c r="BI526" s="233">
        <f>IF(N526="nulová",J526,0)</f>
        <v>0</v>
      </c>
      <c r="BJ526" s="19" t="s">
        <v>85</v>
      </c>
      <c r="BK526" s="233">
        <f>ROUND(I526*H526,2)</f>
        <v>0</v>
      </c>
      <c r="BL526" s="19" t="s">
        <v>253</v>
      </c>
      <c r="BM526" s="232" t="s">
        <v>3436</v>
      </c>
    </row>
    <row r="527" s="2" customFormat="1">
      <c r="A527" s="40"/>
      <c r="B527" s="41"/>
      <c r="C527" s="42"/>
      <c r="D527" s="234" t="s">
        <v>255</v>
      </c>
      <c r="E527" s="42"/>
      <c r="F527" s="235" t="s">
        <v>3114</v>
      </c>
      <c r="G527" s="42"/>
      <c r="H527" s="42"/>
      <c r="I527" s="236"/>
      <c r="J527" s="42"/>
      <c r="K527" s="42"/>
      <c r="L527" s="46"/>
      <c r="M527" s="237"/>
      <c r="N527" s="238"/>
      <c r="O527" s="93"/>
      <c r="P527" s="93"/>
      <c r="Q527" s="93"/>
      <c r="R527" s="93"/>
      <c r="S527" s="93"/>
      <c r="T527" s="94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T527" s="19" t="s">
        <v>255</v>
      </c>
      <c r="AU527" s="19" t="s">
        <v>253</v>
      </c>
    </row>
    <row r="528" s="14" customFormat="1">
      <c r="A528" s="14"/>
      <c r="B528" s="249"/>
      <c r="C528" s="250"/>
      <c r="D528" s="234" t="s">
        <v>257</v>
      </c>
      <c r="E528" s="251" t="s">
        <v>1</v>
      </c>
      <c r="F528" s="252" t="s">
        <v>3437</v>
      </c>
      <c r="G528" s="250"/>
      <c r="H528" s="253">
        <v>0.0070000000000000001</v>
      </c>
      <c r="I528" s="254"/>
      <c r="J528" s="250"/>
      <c r="K528" s="250"/>
      <c r="L528" s="255"/>
      <c r="M528" s="256"/>
      <c r="N528" s="257"/>
      <c r="O528" s="257"/>
      <c r="P528" s="257"/>
      <c r="Q528" s="257"/>
      <c r="R528" s="257"/>
      <c r="S528" s="257"/>
      <c r="T528" s="258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9" t="s">
        <v>257</v>
      </c>
      <c r="AU528" s="259" t="s">
        <v>253</v>
      </c>
      <c r="AV528" s="14" t="s">
        <v>87</v>
      </c>
      <c r="AW528" s="14" t="s">
        <v>34</v>
      </c>
      <c r="AX528" s="14" t="s">
        <v>77</v>
      </c>
      <c r="AY528" s="259" t="s">
        <v>245</v>
      </c>
    </row>
    <row r="529" s="15" customFormat="1">
      <c r="A529" s="15"/>
      <c r="B529" s="260"/>
      <c r="C529" s="261"/>
      <c r="D529" s="234" t="s">
        <v>257</v>
      </c>
      <c r="E529" s="262" t="s">
        <v>1</v>
      </c>
      <c r="F529" s="263" t="s">
        <v>266</v>
      </c>
      <c r="G529" s="261"/>
      <c r="H529" s="264">
        <v>0.0070000000000000001</v>
      </c>
      <c r="I529" s="265"/>
      <c r="J529" s="261"/>
      <c r="K529" s="261"/>
      <c r="L529" s="266"/>
      <c r="M529" s="267"/>
      <c r="N529" s="268"/>
      <c r="O529" s="268"/>
      <c r="P529" s="268"/>
      <c r="Q529" s="268"/>
      <c r="R529" s="268"/>
      <c r="S529" s="268"/>
      <c r="T529" s="269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70" t="s">
        <v>257</v>
      </c>
      <c r="AU529" s="270" t="s">
        <v>253</v>
      </c>
      <c r="AV529" s="15" t="s">
        <v>253</v>
      </c>
      <c r="AW529" s="15" t="s">
        <v>34</v>
      </c>
      <c r="AX529" s="15" t="s">
        <v>85</v>
      </c>
      <c r="AY529" s="270" t="s">
        <v>245</v>
      </c>
    </row>
    <row r="530" s="2" customFormat="1" ht="16.5" customHeight="1">
      <c r="A530" s="40"/>
      <c r="B530" s="41"/>
      <c r="C530" s="221" t="s">
        <v>3167</v>
      </c>
      <c r="D530" s="221" t="s">
        <v>248</v>
      </c>
      <c r="E530" s="222" t="s">
        <v>3118</v>
      </c>
      <c r="F530" s="223" t="s">
        <v>3119</v>
      </c>
      <c r="G530" s="224" t="s">
        <v>275</v>
      </c>
      <c r="H530" s="225">
        <v>44.200000000000003</v>
      </c>
      <c r="I530" s="226"/>
      <c r="J530" s="227">
        <f>ROUND(I530*H530,2)</f>
        <v>0</v>
      </c>
      <c r="K530" s="223" t="s">
        <v>764</v>
      </c>
      <c r="L530" s="46"/>
      <c r="M530" s="228" t="s">
        <v>1</v>
      </c>
      <c r="N530" s="229" t="s">
        <v>42</v>
      </c>
      <c r="O530" s="93"/>
      <c r="P530" s="230">
        <f>O530*H530</f>
        <v>0</v>
      </c>
      <c r="Q530" s="230">
        <v>0</v>
      </c>
      <c r="R530" s="230">
        <f>Q530*H530</f>
        <v>0</v>
      </c>
      <c r="S530" s="230">
        <v>0</v>
      </c>
      <c r="T530" s="231">
        <f>S530*H530</f>
        <v>0</v>
      </c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R530" s="232" t="s">
        <v>253</v>
      </c>
      <c r="AT530" s="232" t="s">
        <v>248</v>
      </c>
      <c r="AU530" s="232" t="s">
        <v>253</v>
      </c>
      <c r="AY530" s="19" t="s">
        <v>245</v>
      </c>
      <c r="BE530" s="233">
        <f>IF(N530="základní",J530,0)</f>
        <v>0</v>
      </c>
      <c r="BF530" s="233">
        <f>IF(N530="snížená",J530,0)</f>
        <v>0</v>
      </c>
      <c r="BG530" s="233">
        <f>IF(N530="zákl. přenesená",J530,0)</f>
        <v>0</v>
      </c>
      <c r="BH530" s="233">
        <f>IF(N530="sníž. přenesená",J530,0)</f>
        <v>0</v>
      </c>
      <c r="BI530" s="233">
        <f>IF(N530="nulová",J530,0)</f>
        <v>0</v>
      </c>
      <c r="BJ530" s="19" t="s">
        <v>85</v>
      </c>
      <c r="BK530" s="233">
        <f>ROUND(I530*H530,2)</f>
        <v>0</v>
      </c>
      <c r="BL530" s="19" t="s">
        <v>253</v>
      </c>
      <c r="BM530" s="232" t="s">
        <v>3438</v>
      </c>
    </row>
    <row r="531" s="2" customFormat="1">
      <c r="A531" s="40"/>
      <c r="B531" s="41"/>
      <c r="C531" s="42"/>
      <c r="D531" s="234" t="s">
        <v>255</v>
      </c>
      <c r="E531" s="42"/>
      <c r="F531" s="235" t="s">
        <v>3121</v>
      </c>
      <c r="G531" s="42"/>
      <c r="H531" s="42"/>
      <c r="I531" s="236"/>
      <c r="J531" s="42"/>
      <c r="K531" s="42"/>
      <c r="L531" s="46"/>
      <c r="M531" s="237"/>
      <c r="N531" s="238"/>
      <c r="O531" s="93"/>
      <c r="P531" s="93"/>
      <c r="Q531" s="93"/>
      <c r="R531" s="93"/>
      <c r="S531" s="93"/>
      <c r="T531" s="94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19" t="s">
        <v>255</v>
      </c>
      <c r="AU531" s="19" t="s">
        <v>253</v>
      </c>
    </row>
    <row r="532" s="2" customFormat="1">
      <c r="A532" s="40"/>
      <c r="B532" s="41"/>
      <c r="C532" s="42"/>
      <c r="D532" s="296" t="s">
        <v>766</v>
      </c>
      <c r="E532" s="42"/>
      <c r="F532" s="297" t="s">
        <v>3122</v>
      </c>
      <c r="G532" s="42"/>
      <c r="H532" s="42"/>
      <c r="I532" s="236"/>
      <c r="J532" s="42"/>
      <c r="K532" s="42"/>
      <c r="L532" s="46"/>
      <c r="M532" s="237"/>
      <c r="N532" s="238"/>
      <c r="O532" s="93"/>
      <c r="P532" s="93"/>
      <c r="Q532" s="93"/>
      <c r="R532" s="93"/>
      <c r="S532" s="93"/>
      <c r="T532" s="94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T532" s="19" t="s">
        <v>766</v>
      </c>
      <c r="AU532" s="19" t="s">
        <v>253</v>
      </c>
    </row>
    <row r="533" s="14" customFormat="1">
      <c r="A533" s="14"/>
      <c r="B533" s="249"/>
      <c r="C533" s="250"/>
      <c r="D533" s="234" t="s">
        <v>257</v>
      </c>
      <c r="E533" s="251" t="s">
        <v>1</v>
      </c>
      <c r="F533" s="252" t="s">
        <v>3439</v>
      </c>
      <c r="G533" s="250"/>
      <c r="H533" s="253">
        <v>44.200000000000003</v>
      </c>
      <c r="I533" s="254"/>
      <c r="J533" s="250"/>
      <c r="K533" s="250"/>
      <c r="L533" s="255"/>
      <c r="M533" s="256"/>
      <c r="N533" s="257"/>
      <c r="O533" s="257"/>
      <c r="P533" s="257"/>
      <c r="Q533" s="257"/>
      <c r="R533" s="257"/>
      <c r="S533" s="257"/>
      <c r="T533" s="258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9" t="s">
        <v>257</v>
      </c>
      <c r="AU533" s="259" t="s">
        <v>253</v>
      </c>
      <c r="AV533" s="14" t="s">
        <v>87</v>
      </c>
      <c r="AW533" s="14" t="s">
        <v>34</v>
      </c>
      <c r="AX533" s="14" t="s">
        <v>77</v>
      </c>
      <c r="AY533" s="259" t="s">
        <v>245</v>
      </c>
    </row>
    <row r="534" s="15" customFormat="1">
      <c r="A534" s="15"/>
      <c r="B534" s="260"/>
      <c r="C534" s="261"/>
      <c r="D534" s="234" t="s">
        <v>257</v>
      </c>
      <c r="E534" s="262" t="s">
        <v>1</v>
      </c>
      <c r="F534" s="263" t="s">
        <v>266</v>
      </c>
      <c r="G534" s="261"/>
      <c r="H534" s="264">
        <v>44.200000000000003</v>
      </c>
      <c r="I534" s="265"/>
      <c r="J534" s="261"/>
      <c r="K534" s="261"/>
      <c r="L534" s="266"/>
      <c r="M534" s="267"/>
      <c r="N534" s="268"/>
      <c r="O534" s="268"/>
      <c r="P534" s="268"/>
      <c r="Q534" s="268"/>
      <c r="R534" s="268"/>
      <c r="S534" s="268"/>
      <c r="T534" s="269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70" t="s">
        <v>257</v>
      </c>
      <c r="AU534" s="270" t="s">
        <v>253</v>
      </c>
      <c r="AV534" s="15" t="s">
        <v>253</v>
      </c>
      <c r="AW534" s="15" t="s">
        <v>34</v>
      </c>
      <c r="AX534" s="15" t="s">
        <v>85</v>
      </c>
      <c r="AY534" s="270" t="s">
        <v>245</v>
      </c>
    </row>
    <row r="535" s="2" customFormat="1" ht="16.5" customHeight="1">
      <c r="A535" s="40"/>
      <c r="B535" s="41"/>
      <c r="C535" s="283" t="s">
        <v>3174</v>
      </c>
      <c r="D535" s="283" t="s">
        <v>551</v>
      </c>
      <c r="E535" s="284" t="s">
        <v>3125</v>
      </c>
      <c r="F535" s="285" t="s">
        <v>3126</v>
      </c>
      <c r="G535" s="286" t="s">
        <v>545</v>
      </c>
      <c r="H535" s="287">
        <v>0.017999999999999999</v>
      </c>
      <c r="I535" s="288"/>
      <c r="J535" s="289">
        <f>ROUND(I535*H535,2)</f>
        <v>0</v>
      </c>
      <c r="K535" s="285" t="s">
        <v>764</v>
      </c>
      <c r="L535" s="290"/>
      <c r="M535" s="291" t="s">
        <v>1</v>
      </c>
      <c r="N535" s="292" t="s">
        <v>42</v>
      </c>
      <c r="O535" s="93"/>
      <c r="P535" s="230">
        <f>O535*H535</f>
        <v>0</v>
      </c>
      <c r="Q535" s="230">
        <v>1</v>
      </c>
      <c r="R535" s="230">
        <f>Q535*H535</f>
        <v>0.017999999999999999</v>
      </c>
      <c r="S535" s="230">
        <v>0</v>
      </c>
      <c r="T535" s="231">
        <f>S535*H535</f>
        <v>0</v>
      </c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R535" s="232" t="s">
        <v>326</v>
      </c>
      <c r="AT535" s="232" t="s">
        <v>551</v>
      </c>
      <c r="AU535" s="232" t="s">
        <v>253</v>
      </c>
      <c r="AY535" s="19" t="s">
        <v>245</v>
      </c>
      <c r="BE535" s="233">
        <f>IF(N535="základní",J535,0)</f>
        <v>0</v>
      </c>
      <c r="BF535" s="233">
        <f>IF(N535="snížená",J535,0)</f>
        <v>0</v>
      </c>
      <c r="BG535" s="233">
        <f>IF(N535="zákl. přenesená",J535,0)</f>
        <v>0</v>
      </c>
      <c r="BH535" s="233">
        <f>IF(N535="sníž. přenesená",J535,0)</f>
        <v>0</v>
      </c>
      <c r="BI535" s="233">
        <f>IF(N535="nulová",J535,0)</f>
        <v>0</v>
      </c>
      <c r="BJ535" s="19" t="s">
        <v>85</v>
      </c>
      <c r="BK535" s="233">
        <f>ROUND(I535*H535,2)</f>
        <v>0</v>
      </c>
      <c r="BL535" s="19" t="s">
        <v>253</v>
      </c>
      <c r="BM535" s="232" t="s">
        <v>3440</v>
      </c>
    </row>
    <row r="536" s="2" customFormat="1">
      <c r="A536" s="40"/>
      <c r="B536" s="41"/>
      <c r="C536" s="42"/>
      <c r="D536" s="234" t="s">
        <v>255</v>
      </c>
      <c r="E536" s="42"/>
      <c r="F536" s="235" t="s">
        <v>3126</v>
      </c>
      <c r="G536" s="42"/>
      <c r="H536" s="42"/>
      <c r="I536" s="236"/>
      <c r="J536" s="42"/>
      <c r="K536" s="42"/>
      <c r="L536" s="46"/>
      <c r="M536" s="237"/>
      <c r="N536" s="238"/>
      <c r="O536" s="93"/>
      <c r="P536" s="93"/>
      <c r="Q536" s="93"/>
      <c r="R536" s="93"/>
      <c r="S536" s="93"/>
      <c r="T536" s="94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T536" s="19" t="s">
        <v>255</v>
      </c>
      <c r="AU536" s="19" t="s">
        <v>253</v>
      </c>
    </row>
    <row r="537" s="14" customFormat="1">
      <c r="A537" s="14"/>
      <c r="B537" s="249"/>
      <c r="C537" s="250"/>
      <c r="D537" s="234" t="s">
        <v>257</v>
      </c>
      <c r="E537" s="251" t="s">
        <v>1</v>
      </c>
      <c r="F537" s="252" t="s">
        <v>3441</v>
      </c>
      <c r="G537" s="250"/>
      <c r="H537" s="253">
        <v>0.017999999999999999</v>
      </c>
      <c r="I537" s="254"/>
      <c r="J537" s="250"/>
      <c r="K537" s="250"/>
      <c r="L537" s="255"/>
      <c r="M537" s="256"/>
      <c r="N537" s="257"/>
      <c r="O537" s="257"/>
      <c r="P537" s="257"/>
      <c r="Q537" s="257"/>
      <c r="R537" s="257"/>
      <c r="S537" s="257"/>
      <c r="T537" s="25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9" t="s">
        <v>257</v>
      </c>
      <c r="AU537" s="259" t="s">
        <v>253</v>
      </c>
      <c r="AV537" s="14" t="s">
        <v>87</v>
      </c>
      <c r="AW537" s="14" t="s">
        <v>34</v>
      </c>
      <c r="AX537" s="14" t="s">
        <v>77</v>
      </c>
      <c r="AY537" s="259" t="s">
        <v>245</v>
      </c>
    </row>
    <row r="538" s="15" customFormat="1">
      <c r="A538" s="15"/>
      <c r="B538" s="260"/>
      <c r="C538" s="261"/>
      <c r="D538" s="234" t="s">
        <v>257</v>
      </c>
      <c r="E538" s="262" t="s">
        <v>1</v>
      </c>
      <c r="F538" s="263" t="s">
        <v>266</v>
      </c>
      <c r="G538" s="261"/>
      <c r="H538" s="264">
        <v>0.017999999999999999</v>
      </c>
      <c r="I538" s="265"/>
      <c r="J538" s="261"/>
      <c r="K538" s="261"/>
      <c r="L538" s="266"/>
      <c r="M538" s="267"/>
      <c r="N538" s="268"/>
      <c r="O538" s="268"/>
      <c r="P538" s="268"/>
      <c r="Q538" s="268"/>
      <c r="R538" s="268"/>
      <c r="S538" s="268"/>
      <c r="T538" s="269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70" t="s">
        <v>257</v>
      </c>
      <c r="AU538" s="270" t="s">
        <v>253</v>
      </c>
      <c r="AV538" s="15" t="s">
        <v>253</v>
      </c>
      <c r="AW538" s="15" t="s">
        <v>34</v>
      </c>
      <c r="AX538" s="15" t="s">
        <v>85</v>
      </c>
      <c r="AY538" s="270" t="s">
        <v>245</v>
      </c>
    </row>
    <row r="539" s="2" customFormat="1" ht="16.5" customHeight="1">
      <c r="A539" s="40"/>
      <c r="B539" s="41"/>
      <c r="C539" s="221" t="s">
        <v>459</v>
      </c>
      <c r="D539" s="221" t="s">
        <v>248</v>
      </c>
      <c r="E539" s="222" t="s">
        <v>3130</v>
      </c>
      <c r="F539" s="223" t="s">
        <v>3131</v>
      </c>
      <c r="G539" s="224" t="s">
        <v>275</v>
      </c>
      <c r="H539" s="225">
        <v>22.050000000000001</v>
      </c>
      <c r="I539" s="226"/>
      <c r="J539" s="227">
        <f>ROUND(I539*H539,2)</f>
        <v>0</v>
      </c>
      <c r="K539" s="223" t="s">
        <v>764</v>
      </c>
      <c r="L539" s="46"/>
      <c r="M539" s="228" t="s">
        <v>1</v>
      </c>
      <c r="N539" s="229" t="s">
        <v>42</v>
      </c>
      <c r="O539" s="93"/>
      <c r="P539" s="230">
        <f>O539*H539</f>
        <v>0</v>
      </c>
      <c r="Q539" s="230">
        <v>0</v>
      </c>
      <c r="R539" s="230">
        <f>Q539*H539</f>
        <v>0</v>
      </c>
      <c r="S539" s="230">
        <v>0</v>
      </c>
      <c r="T539" s="231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32" t="s">
        <v>594</v>
      </c>
      <c r="AT539" s="232" t="s">
        <v>248</v>
      </c>
      <c r="AU539" s="232" t="s">
        <v>253</v>
      </c>
      <c r="AY539" s="19" t="s">
        <v>245</v>
      </c>
      <c r="BE539" s="233">
        <f>IF(N539="základní",J539,0)</f>
        <v>0</v>
      </c>
      <c r="BF539" s="233">
        <f>IF(N539="snížená",J539,0)</f>
        <v>0</v>
      </c>
      <c r="BG539" s="233">
        <f>IF(N539="zákl. přenesená",J539,0)</f>
        <v>0</v>
      </c>
      <c r="BH539" s="233">
        <f>IF(N539="sníž. přenesená",J539,0)</f>
        <v>0</v>
      </c>
      <c r="BI539" s="233">
        <f>IF(N539="nulová",J539,0)</f>
        <v>0</v>
      </c>
      <c r="BJ539" s="19" t="s">
        <v>85</v>
      </c>
      <c r="BK539" s="233">
        <f>ROUND(I539*H539,2)</f>
        <v>0</v>
      </c>
      <c r="BL539" s="19" t="s">
        <v>594</v>
      </c>
      <c r="BM539" s="232" t="s">
        <v>3442</v>
      </c>
    </row>
    <row r="540" s="2" customFormat="1">
      <c r="A540" s="40"/>
      <c r="B540" s="41"/>
      <c r="C540" s="42"/>
      <c r="D540" s="234" t="s">
        <v>255</v>
      </c>
      <c r="E540" s="42"/>
      <c r="F540" s="235" t="s">
        <v>3133</v>
      </c>
      <c r="G540" s="42"/>
      <c r="H540" s="42"/>
      <c r="I540" s="236"/>
      <c r="J540" s="42"/>
      <c r="K540" s="42"/>
      <c r="L540" s="46"/>
      <c r="M540" s="237"/>
      <c r="N540" s="238"/>
      <c r="O540" s="93"/>
      <c r="P540" s="93"/>
      <c r="Q540" s="93"/>
      <c r="R540" s="93"/>
      <c r="S540" s="93"/>
      <c r="T540" s="94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255</v>
      </c>
      <c r="AU540" s="19" t="s">
        <v>253</v>
      </c>
    </row>
    <row r="541" s="2" customFormat="1">
      <c r="A541" s="40"/>
      <c r="B541" s="41"/>
      <c r="C541" s="42"/>
      <c r="D541" s="296" t="s">
        <v>766</v>
      </c>
      <c r="E541" s="42"/>
      <c r="F541" s="297" t="s">
        <v>3134</v>
      </c>
      <c r="G541" s="42"/>
      <c r="H541" s="42"/>
      <c r="I541" s="236"/>
      <c r="J541" s="42"/>
      <c r="K541" s="42"/>
      <c r="L541" s="46"/>
      <c r="M541" s="237"/>
      <c r="N541" s="238"/>
      <c r="O541" s="93"/>
      <c r="P541" s="93"/>
      <c r="Q541" s="93"/>
      <c r="R541" s="93"/>
      <c r="S541" s="93"/>
      <c r="T541" s="94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T541" s="19" t="s">
        <v>766</v>
      </c>
      <c r="AU541" s="19" t="s">
        <v>253</v>
      </c>
    </row>
    <row r="542" s="14" customFormat="1">
      <c r="A542" s="14"/>
      <c r="B542" s="249"/>
      <c r="C542" s="250"/>
      <c r="D542" s="234" t="s">
        <v>257</v>
      </c>
      <c r="E542" s="251" t="s">
        <v>1</v>
      </c>
      <c r="F542" s="252" t="s">
        <v>3443</v>
      </c>
      <c r="G542" s="250"/>
      <c r="H542" s="253">
        <v>22.050000000000001</v>
      </c>
      <c r="I542" s="254"/>
      <c r="J542" s="250"/>
      <c r="K542" s="250"/>
      <c r="L542" s="255"/>
      <c r="M542" s="256"/>
      <c r="N542" s="257"/>
      <c r="O542" s="257"/>
      <c r="P542" s="257"/>
      <c r="Q542" s="257"/>
      <c r="R542" s="257"/>
      <c r="S542" s="257"/>
      <c r="T542" s="258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9" t="s">
        <v>257</v>
      </c>
      <c r="AU542" s="259" t="s">
        <v>253</v>
      </c>
      <c r="AV542" s="14" t="s">
        <v>87</v>
      </c>
      <c r="AW542" s="14" t="s">
        <v>34</v>
      </c>
      <c r="AX542" s="14" t="s">
        <v>85</v>
      </c>
      <c r="AY542" s="259" t="s">
        <v>245</v>
      </c>
    </row>
    <row r="543" s="2" customFormat="1" ht="16.5" customHeight="1">
      <c r="A543" s="40"/>
      <c r="B543" s="41"/>
      <c r="C543" s="283" t="s">
        <v>3188</v>
      </c>
      <c r="D543" s="283" t="s">
        <v>551</v>
      </c>
      <c r="E543" s="284" t="s">
        <v>3137</v>
      </c>
      <c r="F543" s="285" t="s">
        <v>3138</v>
      </c>
      <c r="G543" s="286" t="s">
        <v>275</v>
      </c>
      <c r="H543" s="287">
        <v>22.050000000000001</v>
      </c>
      <c r="I543" s="288"/>
      <c r="J543" s="289">
        <f>ROUND(I543*H543,2)</f>
        <v>0</v>
      </c>
      <c r="K543" s="285" t="s">
        <v>764</v>
      </c>
      <c r="L543" s="290"/>
      <c r="M543" s="291" t="s">
        <v>1</v>
      </c>
      <c r="N543" s="292" t="s">
        <v>42</v>
      </c>
      <c r="O543" s="93"/>
      <c r="P543" s="230">
        <f>O543*H543</f>
        <v>0</v>
      </c>
      <c r="Q543" s="230">
        <v>0.0011999999999999999</v>
      </c>
      <c r="R543" s="230">
        <f>Q543*H543</f>
        <v>0.026459999999999997</v>
      </c>
      <c r="S543" s="230">
        <v>0</v>
      </c>
      <c r="T543" s="231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232" t="s">
        <v>594</v>
      </c>
      <c r="AT543" s="232" t="s">
        <v>551</v>
      </c>
      <c r="AU543" s="232" t="s">
        <v>253</v>
      </c>
      <c r="AY543" s="19" t="s">
        <v>245</v>
      </c>
      <c r="BE543" s="233">
        <f>IF(N543="základní",J543,0)</f>
        <v>0</v>
      </c>
      <c r="BF543" s="233">
        <f>IF(N543="snížená",J543,0)</f>
        <v>0</v>
      </c>
      <c r="BG543" s="233">
        <f>IF(N543="zákl. přenesená",J543,0)</f>
        <v>0</v>
      </c>
      <c r="BH543" s="233">
        <f>IF(N543="sníž. přenesená",J543,0)</f>
        <v>0</v>
      </c>
      <c r="BI543" s="233">
        <f>IF(N543="nulová",J543,0)</f>
        <v>0</v>
      </c>
      <c r="BJ543" s="19" t="s">
        <v>85</v>
      </c>
      <c r="BK543" s="233">
        <f>ROUND(I543*H543,2)</f>
        <v>0</v>
      </c>
      <c r="BL543" s="19" t="s">
        <v>594</v>
      </c>
      <c r="BM543" s="232" t="s">
        <v>3444</v>
      </c>
    </row>
    <row r="544" s="2" customFormat="1">
      <c r="A544" s="40"/>
      <c r="B544" s="41"/>
      <c r="C544" s="42"/>
      <c r="D544" s="234" t="s">
        <v>255</v>
      </c>
      <c r="E544" s="42"/>
      <c r="F544" s="235" t="s">
        <v>3138</v>
      </c>
      <c r="G544" s="42"/>
      <c r="H544" s="42"/>
      <c r="I544" s="236"/>
      <c r="J544" s="42"/>
      <c r="K544" s="42"/>
      <c r="L544" s="46"/>
      <c r="M544" s="237"/>
      <c r="N544" s="238"/>
      <c r="O544" s="93"/>
      <c r="P544" s="93"/>
      <c r="Q544" s="93"/>
      <c r="R544" s="93"/>
      <c r="S544" s="93"/>
      <c r="T544" s="94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255</v>
      </c>
      <c r="AU544" s="19" t="s">
        <v>253</v>
      </c>
    </row>
    <row r="545" s="2" customFormat="1" ht="16.5" customHeight="1">
      <c r="A545" s="40"/>
      <c r="B545" s="41"/>
      <c r="C545" s="221" t="s">
        <v>3194</v>
      </c>
      <c r="D545" s="221" t="s">
        <v>248</v>
      </c>
      <c r="E545" s="222" t="s">
        <v>3143</v>
      </c>
      <c r="F545" s="223" t="s">
        <v>3144</v>
      </c>
      <c r="G545" s="224" t="s">
        <v>545</v>
      </c>
      <c r="H545" s="225">
        <v>0.050999999999999997</v>
      </c>
      <c r="I545" s="226"/>
      <c r="J545" s="227">
        <f>ROUND(I545*H545,2)</f>
        <v>0</v>
      </c>
      <c r="K545" s="223" t="s">
        <v>764</v>
      </c>
      <c r="L545" s="46"/>
      <c r="M545" s="228" t="s">
        <v>1</v>
      </c>
      <c r="N545" s="229" t="s">
        <v>42</v>
      </c>
      <c r="O545" s="93"/>
      <c r="P545" s="230">
        <f>O545*H545</f>
        <v>0</v>
      </c>
      <c r="Q545" s="230">
        <v>0</v>
      </c>
      <c r="R545" s="230">
        <f>Q545*H545</f>
        <v>0</v>
      </c>
      <c r="S545" s="230">
        <v>0</v>
      </c>
      <c r="T545" s="231">
        <f>S545*H545</f>
        <v>0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32" t="s">
        <v>253</v>
      </c>
      <c r="AT545" s="232" t="s">
        <v>248</v>
      </c>
      <c r="AU545" s="232" t="s">
        <v>253</v>
      </c>
      <c r="AY545" s="19" t="s">
        <v>245</v>
      </c>
      <c r="BE545" s="233">
        <f>IF(N545="základní",J545,0)</f>
        <v>0</v>
      </c>
      <c r="BF545" s="233">
        <f>IF(N545="snížená",J545,0)</f>
        <v>0</v>
      </c>
      <c r="BG545" s="233">
        <f>IF(N545="zákl. přenesená",J545,0)</f>
        <v>0</v>
      </c>
      <c r="BH545" s="233">
        <f>IF(N545="sníž. přenesená",J545,0)</f>
        <v>0</v>
      </c>
      <c r="BI545" s="233">
        <f>IF(N545="nulová",J545,0)</f>
        <v>0</v>
      </c>
      <c r="BJ545" s="19" t="s">
        <v>85</v>
      </c>
      <c r="BK545" s="233">
        <f>ROUND(I545*H545,2)</f>
        <v>0</v>
      </c>
      <c r="BL545" s="19" t="s">
        <v>253</v>
      </c>
      <c r="BM545" s="232" t="s">
        <v>3445</v>
      </c>
    </row>
    <row r="546" s="2" customFormat="1">
      <c r="A546" s="40"/>
      <c r="B546" s="41"/>
      <c r="C546" s="42"/>
      <c r="D546" s="234" t="s">
        <v>255</v>
      </c>
      <c r="E546" s="42"/>
      <c r="F546" s="235" t="s">
        <v>3146</v>
      </c>
      <c r="G546" s="42"/>
      <c r="H546" s="42"/>
      <c r="I546" s="236"/>
      <c r="J546" s="42"/>
      <c r="K546" s="42"/>
      <c r="L546" s="46"/>
      <c r="M546" s="237"/>
      <c r="N546" s="238"/>
      <c r="O546" s="93"/>
      <c r="P546" s="93"/>
      <c r="Q546" s="93"/>
      <c r="R546" s="93"/>
      <c r="S546" s="93"/>
      <c r="T546" s="94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T546" s="19" t="s">
        <v>255</v>
      </c>
      <c r="AU546" s="19" t="s">
        <v>253</v>
      </c>
    </row>
    <row r="547" s="2" customFormat="1">
      <c r="A547" s="40"/>
      <c r="B547" s="41"/>
      <c r="C547" s="42"/>
      <c r="D547" s="296" t="s">
        <v>766</v>
      </c>
      <c r="E547" s="42"/>
      <c r="F547" s="297" t="s">
        <v>3147</v>
      </c>
      <c r="G547" s="42"/>
      <c r="H547" s="42"/>
      <c r="I547" s="236"/>
      <c r="J547" s="42"/>
      <c r="K547" s="42"/>
      <c r="L547" s="46"/>
      <c r="M547" s="237"/>
      <c r="N547" s="238"/>
      <c r="O547" s="93"/>
      <c r="P547" s="93"/>
      <c r="Q547" s="93"/>
      <c r="R547" s="93"/>
      <c r="S547" s="93"/>
      <c r="T547" s="94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T547" s="19" t="s">
        <v>766</v>
      </c>
      <c r="AU547" s="19" t="s">
        <v>253</v>
      </c>
    </row>
    <row r="548" s="17" customFormat="1" ht="20.88" customHeight="1">
      <c r="A548" s="17"/>
      <c r="B548" s="306"/>
      <c r="C548" s="307"/>
      <c r="D548" s="308" t="s">
        <v>76</v>
      </c>
      <c r="E548" s="308" t="s">
        <v>905</v>
      </c>
      <c r="F548" s="308" t="s">
        <v>906</v>
      </c>
      <c r="G548" s="307"/>
      <c r="H548" s="307"/>
      <c r="I548" s="309"/>
      <c r="J548" s="310">
        <f>BK548</f>
        <v>0</v>
      </c>
      <c r="K548" s="307"/>
      <c r="L548" s="311"/>
      <c r="M548" s="312"/>
      <c r="N548" s="313"/>
      <c r="O548" s="313"/>
      <c r="P548" s="314">
        <f>SUM(P549:P594)</f>
        <v>0</v>
      </c>
      <c r="Q548" s="313"/>
      <c r="R548" s="314">
        <f>SUM(R549:R594)</f>
        <v>1.1712879999999999</v>
      </c>
      <c r="S548" s="313"/>
      <c r="T548" s="315">
        <f>SUM(T549:T594)</f>
        <v>0</v>
      </c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R548" s="316" t="s">
        <v>87</v>
      </c>
      <c r="AT548" s="317" t="s">
        <v>76</v>
      </c>
      <c r="AU548" s="317" t="s">
        <v>272</v>
      </c>
      <c r="AY548" s="316" t="s">
        <v>245</v>
      </c>
      <c r="BK548" s="318">
        <f>SUM(BK549:BK594)</f>
        <v>0</v>
      </c>
    </row>
    <row r="549" s="2" customFormat="1" ht="16.5" customHeight="1">
      <c r="A549" s="40"/>
      <c r="B549" s="41"/>
      <c r="C549" s="221" t="s">
        <v>3446</v>
      </c>
      <c r="D549" s="221" t="s">
        <v>248</v>
      </c>
      <c r="E549" s="222" t="s">
        <v>3149</v>
      </c>
      <c r="F549" s="223" t="s">
        <v>3150</v>
      </c>
      <c r="G549" s="224" t="s">
        <v>275</v>
      </c>
      <c r="H549" s="225">
        <v>29.100000000000001</v>
      </c>
      <c r="I549" s="226"/>
      <c r="J549" s="227">
        <f>ROUND(I549*H549,2)</f>
        <v>0</v>
      </c>
      <c r="K549" s="223" t="s">
        <v>764</v>
      </c>
      <c r="L549" s="46"/>
      <c r="M549" s="228" t="s">
        <v>1</v>
      </c>
      <c r="N549" s="229" t="s">
        <v>42</v>
      </c>
      <c r="O549" s="93"/>
      <c r="P549" s="230">
        <f>O549*H549</f>
        <v>0</v>
      </c>
      <c r="Q549" s="230">
        <v>0</v>
      </c>
      <c r="R549" s="230">
        <f>Q549*H549</f>
        <v>0</v>
      </c>
      <c r="S549" s="230">
        <v>0</v>
      </c>
      <c r="T549" s="231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32" t="s">
        <v>402</v>
      </c>
      <c r="AT549" s="232" t="s">
        <v>248</v>
      </c>
      <c r="AU549" s="232" t="s">
        <v>253</v>
      </c>
      <c r="AY549" s="19" t="s">
        <v>245</v>
      </c>
      <c r="BE549" s="233">
        <f>IF(N549="základní",J549,0)</f>
        <v>0</v>
      </c>
      <c r="BF549" s="233">
        <f>IF(N549="snížená",J549,0)</f>
        <v>0</v>
      </c>
      <c r="BG549" s="233">
        <f>IF(N549="zákl. přenesená",J549,0)</f>
        <v>0</v>
      </c>
      <c r="BH549" s="233">
        <f>IF(N549="sníž. přenesená",J549,0)</f>
        <v>0</v>
      </c>
      <c r="BI549" s="233">
        <f>IF(N549="nulová",J549,0)</f>
        <v>0</v>
      </c>
      <c r="BJ549" s="19" t="s">
        <v>85</v>
      </c>
      <c r="BK549" s="233">
        <f>ROUND(I549*H549,2)</f>
        <v>0</v>
      </c>
      <c r="BL549" s="19" t="s">
        <v>402</v>
      </c>
      <c r="BM549" s="232" t="s">
        <v>3447</v>
      </c>
    </row>
    <row r="550" s="2" customFormat="1">
      <c r="A550" s="40"/>
      <c r="B550" s="41"/>
      <c r="C550" s="42"/>
      <c r="D550" s="234" t="s">
        <v>255</v>
      </c>
      <c r="E550" s="42"/>
      <c r="F550" s="235" t="s">
        <v>3152</v>
      </c>
      <c r="G550" s="42"/>
      <c r="H550" s="42"/>
      <c r="I550" s="236"/>
      <c r="J550" s="42"/>
      <c r="K550" s="42"/>
      <c r="L550" s="46"/>
      <c r="M550" s="237"/>
      <c r="N550" s="238"/>
      <c r="O550" s="93"/>
      <c r="P550" s="93"/>
      <c r="Q550" s="93"/>
      <c r="R550" s="93"/>
      <c r="S550" s="93"/>
      <c r="T550" s="94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255</v>
      </c>
      <c r="AU550" s="19" t="s">
        <v>253</v>
      </c>
    </row>
    <row r="551" s="2" customFormat="1">
      <c r="A551" s="40"/>
      <c r="B551" s="41"/>
      <c r="C551" s="42"/>
      <c r="D551" s="296" t="s">
        <v>766</v>
      </c>
      <c r="E551" s="42"/>
      <c r="F551" s="297" t="s">
        <v>3153</v>
      </c>
      <c r="G551" s="42"/>
      <c r="H551" s="42"/>
      <c r="I551" s="236"/>
      <c r="J551" s="42"/>
      <c r="K551" s="42"/>
      <c r="L551" s="46"/>
      <c r="M551" s="237"/>
      <c r="N551" s="238"/>
      <c r="O551" s="93"/>
      <c r="P551" s="93"/>
      <c r="Q551" s="93"/>
      <c r="R551" s="93"/>
      <c r="S551" s="93"/>
      <c r="T551" s="94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T551" s="19" t="s">
        <v>766</v>
      </c>
      <c r="AU551" s="19" t="s">
        <v>253</v>
      </c>
    </row>
    <row r="552" s="13" customFormat="1">
      <c r="A552" s="13"/>
      <c r="B552" s="239"/>
      <c r="C552" s="240"/>
      <c r="D552" s="234" t="s">
        <v>257</v>
      </c>
      <c r="E552" s="241" t="s">
        <v>1</v>
      </c>
      <c r="F552" s="242" t="s">
        <v>3154</v>
      </c>
      <c r="G552" s="240"/>
      <c r="H552" s="241" t="s">
        <v>1</v>
      </c>
      <c r="I552" s="243"/>
      <c r="J552" s="240"/>
      <c r="K552" s="240"/>
      <c r="L552" s="244"/>
      <c r="M552" s="245"/>
      <c r="N552" s="246"/>
      <c r="O552" s="246"/>
      <c r="P552" s="246"/>
      <c r="Q552" s="246"/>
      <c r="R552" s="246"/>
      <c r="S552" s="246"/>
      <c r="T552" s="247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8" t="s">
        <v>257</v>
      </c>
      <c r="AU552" s="248" t="s">
        <v>253</v>
      </c>
      <c r="AV552" s="13" t="s">
        <v>85</v>
      </c>
      <c r="AW552" s="13" t="s">
        <v>34</v>
      </c>
      <c r="AX552" s="13" t="s">
        <v>77</v>
      </c>
      <c r="AY552" s="248" t="s">
        <v>245</v>
      </c>
    </row>
    <row r="553" s="14" customFormat="1">
      <c r="A553" s="14"/>
      <c r="B553" s="249"/>
      <c r="C553" s="250"/>
      <c r="D553" s="234" t="s">
        <v>257</v>
      </c>
      <c r="E553" s="251" t="s">
        <v>1</v>
      </c>
      <c r="F553" s="252" t="s">
        <v>3448</v>
      </c>
      <c r="G553" s="250"/>
      <c r="H553" s="253">
        <v>29.100000000000001</v>
      </c>
      <c r="I553" s="254"/>
      <c r="J553" s="250"/>
      <c r="K553" s="250"/>
      <c r="L553" s="255"/>
      <c r="M553" s="256"/>
      <c r="N553" s="257"/>
      <c r="O553" s="257"/>
      <c r="P553" s="257"/>
      <c r="Q553" s="257"/>
      <c r="R553" s="257"/>
      <c r="S553" s="257"/>
      <c r="T553" s="258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59" t="s">
        <v>257</v>
      </c>
      <c r="AU553" s="259" t="s">
        <v>253</v>
      </c>
      <c r="AV553" s="14" t="s">
        <v>87</v>
      </c>
      <c r="AW553" s="14" t="s">
        <v>34</v>
      </c>
      <c r="AX553" s="14" t="s">
        <v>77</v>
      </c>
      <c r="AY553" s="259" t="s">
        <v>245</v>
      </c>
    </row>
    <row r="554" s="15" customFormat="1">
      <c r="A554" s="15"/>
      <c r="B554" s="260"/>
      <c r="C554" s="261"/>
      <c r="D554" s="234" t="s">
        <v>257</v>
      </c>
      <c r="E554" s="262" t="s">
        <v>1</v>
      </c>
      <c r="F554" s="263" t="s">
        <v>266</v>
      </c>
      <c r="G554" s="261"/>
      <c r="H554" s="264">
        <v>29.100000000000001</v>
      </c>
      <c r="I554" s="265"/>
      <c r="J554" s="261"/>
      <c r="K554" s="261"/>
      <c r="L554" s="266"/>
      <c r="M554" s="267"/>
      <c r="N554" s="268"/>
      <c r="O554" s="268"/>
      <c r="P554" s="268"/>
      <c r="Q554" s="268"/>
      <c r="R554" s="268"/>
      <c r="S554" s="268"/>
      <c r="T554" s="269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T554" s="270" t="s">
        <v>257</v>
      </c>
      <c r="AU554" s="270" t="s">
        <v>253</v>
      </c>
      <c r="AV554" s="15" t="s">
        <v>253</v>
      </c>
      <c r="AW554" s="15" t="s">
        <v>34</v>
      </c>
      <c r="AX554" s="15" t="s">
        <v>85</v>
      </c>
      <c r="AY554" s="270" t="s">
        <v>245</v>
      </c>
    </row>
    <row r="555" s="2" customFormat="1" ht="16.5" customHeight="1">
      <c r="A555" s="40"/>
      <c r="B555" s="41"/>
      <c r="C555" s="283" t="s">
        <v>3449</v>
      </c>
      <c r="D555" s="283" t="s">
        <v>551</v>
      </c>
      <c r="E555" s="284" t="s">
        <v>929</v>
      </c>
      <c r="F555" s="285" t="s">
        <v>930</v>
      </c>
      <c r="G555" s="286" t="s">
        <v>545</v>
      </c>
      <c r="H555" s="287">
        <v>1.1639999999999999</v>
      </c>
      <c r="I555" s="288"/>
      <c r="J555" s="289">
        <f>ROUND(I555*H555,2)</f>
        <v>0</v>
      </c>
      <c r="K555" s="285" t="s">
        <v>1</v>
      </c>
      <c r="L555" s="290"/>
      <c r="M555" s="291" t="s">
        <v>1</v>
      </c>
      <c r="N555" s="292" t="s">
        <v>42</v>
      </c>
      <c r="O555" s="93"/>
      <c r="P555" s="230">
        <f>O555*H555</f>
        <v>0</v>
      </c>
      <c r="Q555" s="230">
        <v>1</v>
      </c>
      <c r="R555" s="230">
        <f>Q555*H555</f>
        <v>1.1639999999999999</v>
      </c>
      <c r="S555" s="230">
        <v>0</v>
      </c>
      <c r="T555" s="231">
        <f>S555*H555</f>
        <v>0</v>
      </c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R555" s="232" t="s">
        <v>326</v>
      </c>
      <c r="AT555" s="232" t="s">
        <v>551</v>
      </c>
      <c r="AU555" s="232" t="s">
        <v>253</v>
      </c>
      <c r="AY555" s="19" t="s">
        <v>245</v>
      </c>
      <c r="BE555" s="233">
        <f>IF(N555="základní",J555,0)</f>
        <v>0</v>
      </c>
      <c r="BF555" s="233">
        <f>IF(N555="snížená",J555,0)</f>
        <v>0</v>
      </c>
      <c r="BG555" s="233">
        <f>IF(N555="zákl. přenesená",J555,0)</f>
        <v>0</v>
      </c>
      <c r="BH555" s="233">
        <f>IF(N555="sníž. přenesená",J555,0)</f>
        <v>0</v>
      </c>
      <c r="BI555" s="233">
        <f>IF(N555="nulová",J555,0)</f>
        <v>0</v>
      </c>
      <c r="BJ555" s="19" t="s">
        <v>85</v>
      </c>
      <c r="BK555" s="233">
        <f>ROUND(I555*H555,2)</f>
        <v>0</v>
      </c>
      <c r="BL555" s="19" t="s">
        <v>253</v>
      </c>
      <c r="BM555" s="232" t="s">
        <v>3450</v>
      </c>
    </row>
    <row r="556" s="2" customFormat="1">
      <c r="A556" s="40"/>
      <c r="B556" s="41"/>
      <c r="C556" s="42"/>
      <c r="D556" s="234" t="s">
        <v>255</v>
      </c>
      <c r="E556" s="42"/>
      <c r="F556" s="235" t="s">
        <v>931</v>
      </c>
      <c r="G556" s="42"/>
      <c r="H556" s="42"/>
      <c r="I556" s="236"/>
      <c r="J556" s="42"/>
      <c r="K556" s="42"/>
      <c r="L556" s="46"/>
      <c r="M556" s="237"/>
      <c r="N556" s="238"/>
      <c r="O556" s="93"/>
      <c r="P556" s="93"/>
      <c r="Q556" s="93"/>
      <c r="R556" s="93"/>
      <c r="S556" s="93"/>
      <c r="T556" s="94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T556" s="19" t="s">
        <v>255</v>
      </c>
      <c r="AU556" s="19" t="s">
        <v>253</v>
      </c>
    </row>
    <row r="557" s="13" customFormat="1">
      <c r="A557" s="13"/>
      <c r="B557" s="239"/>
      <c r="C557" s="240"/>
      <c r="D557" s="234" t="s">
        <v>257</v>
      </c>
      <c r="E557" s="241" t="s">
        <v>1</v>
      </c>
      <c r="F557" s="242" t="s">
        <v>3158</v>
      </c>
      <c r="G557" s="240"/>
      <c r="H557" s="241" t="s">
        <v>1</v>
      </c>
      <c r="I557" s="243"/>
      <c r="J557" s="240"/>
      <c r="K557" s="240"/>
      <c r="L557" s="244"/>
      <c r="M557" s="245"/>
      <c r="N557" s="246"/>
      <c r="O557" s="246"/>
      <c r="P557" s="246"/>
      <c r="Q557" s="246"/>
      <c r="R557" s="246"/>
      <c r="S557" s="246"/>
      <c r="T557" s="247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8" t="s">
        <v>257</v>
      </c>
      <c r="AU557" s="248" t="s">
        <v>253</v>
      </c>
      <c r="AV557" s="13" t="s">
        <v>85</v>
      </c>
      <c r="AW557" s="13" t="s">
        <v>34</v>
      </c>
      <c r="AX557" s="13" t="s">
        <v>77</v>
      </c>
      <c r="AY557" s="248" t="s">
        <v>245</v>
      </c>
    </row>
    <row r="558" s="14" customFormat="1">
      <c r="A558" s="14"/>
      <c r="B558" s="249"/>
      <c r="C558" s="250"/>
      <c r="D558" s="234" t="s">
        <v>257</v>
      </c>
      <c r="E558" s="251" t="s">
        <v>1</v>
      </c>
      <c r="F558" s="252" t="s">
        <v>3451</v>
      </c>
      <c r="G558" s="250"/>
      <c r="H558" s="253">
        <v>1.1639999999999999</v>
      </c>
      <c r="I558" s="254"/>
      <c r="J558" s="250"/>
      <c r="K558" s="250"/>
      <c r="L558" s="255"/>
      <c r="M558" s="256"/>
      <c r="N558" s="257"/>
      <c r="O558" s="257"/>
      <c r="P558" s="257"/>
      <c r="Q558" s="257"/>
      <c r="R558" s="257"/>
      <c r="S558" s="257"/>
      <c r="T558" s="258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9" t="s">
        <v>257</v>
      </c>
      <c r="AU558" s="259" t="s">
        <v>253</v>
      </c>
      <c r="AV558" s="14" t="s">
        <v>87</v>
      </c>
      <c r="AW558" s="14" t="s">
        <v>34</v>
      </c>
      <c r="AX558" s="14" t="s">
        <v>77</v>
      </c>
      <c r="AY558" s="259" t="s">
        <v>245</v>
      </c>
    </row>
    <row r="559" s="15" customFormat="1">
      <c r="A559" s="15"/>
      <c r="B559" s="260"/>
      <c r="C559" s="261"/>
      <c r="D559" s="234" t="s">
        <v>257</v>
      </c>
      <c r="E559" s="262" t="s">
        <v>1</v>
      </c>
      <c r="F559" s="263" t="s">
        <v>266</v>
      </c>
      <c r="G559" s="261"/>
      <c r="H559" s="264">
        <v>1.1639999999999999</v>
      </c>
      <c r="I559" s="265"/>
      <c r="J559" s="261"/>
      <c r="K559" s="261"/>
      <c r="L559" s="266"/>
      <c r="M559" s="267"/>
      <c r="N559" s="268"/>
      <c r="O559" s="268"/>
      <c r="P559" s="268"/>
      <c r="Q559" s="268"/>
      <c r="R559" s="268"/>
      <c r="S559" s="268"/>
      <c r="T559" s="269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70" t="s">
        <v>257</v>
      </c>
      <c r="AU559" s="270" t="s">
        <v>253</v>
      </c>
      <c r="AV559" s="15" t="s">
        <v>253</v>
      </c>
      <c r="AW559" s="15" t="s">
        <v>34</v>
      </c>
      <c r="AX559" s="15" t="s">
        <v>85</v>
      </c>
      <c r="AY559" s="270" t="s">
        <v>245</v>
      </c>
    </row>
    <row r="560" s="2" customFormat="1" ht="16.5" customHeight="1">
      <c r="A560" s="40"/>
      <c r="B560" s="41"/>
      <c r="C560" s="221" t="s">
        <v>3452</v>
      </c>
      <c r="D560" s="221" t="s">
        <v>248</v>
      </c>
      <c r="E560" s="222" t="s">
        <v>3161</v>
      </c>
      <c r="F560" s="223" t="s">
        <v>3162</v>
      </c>
      <c r="G560" s="224" t="s">
        <v>275</v>
      </c>
      <c r="H560" s="225">
        <v>29.100000000000001</v>
      </c>
      <c r="I560" s="226"/>
      <c r="J560" s="227">
        <f>ROUND(I560*H560,2)</f>
        <v>0</v>
      </c>
      <c r="K560" s="223" t="s">
        <v>764</v>
      </c>
      <c r="L560" s="46"/>
      <c r="M560" s="228" t="s">
        <v>1</v>
      </c>
      <c r="N560" s="229" t="s">
        <v>42</v>
      </c>
      <c r="O560" s="93"/>
      <c r="P560" s="230">
        <f>O560*H560</f>
        <v>0</v>
      </c>
      <c r="Q560" s="230">
        <v>0</v>
      </c>
      <c r="R560" s="230">
        <f>Q560*H560</f>
        <v>0</v>
      </c>
      <c r="S560" s="230">
        <v>0</v>
      </c>
      <c r="T560" s="231">
        <f>S560*H560</f>
        <v>0</v>
      </c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R560" s="232" t="s">
        <v>402</v>
      </c>
      <c r="AT560" s="232" t="s">
        <v>248</v>
      </c>
      <c r="AU560" s="232" t="s">
        <v>253</v>
      </c>
      <c r="AY560" s="19" t="s">
        <v>245</v>
      </c>
      <c r="BE560" s="233">
        <f>IF(N560="základní",J560,0)</f>
        <v>0</v>
      </c>
      <c r="BF560" s="233">
        <f>IF(N560="snížená",J560,0)</f>
        <v>0</v>
      </c>
      <c r="BG560" s="233">
        <f>IF(N560="zákl. přenesená",J560,0)</f>
        <v>0</v>
      </c>
      <c r="BH560" s="233">
        <f>IF(N560="sníž. přenesená",J560,0)</f>
        <v>0</v>
      </c>
      <c r="BI560" s="233">
        <f>IF(N560="nulová",J560,0)</f>
        <v>0</v>
      </c>
      <c r="BJ560" s="19" t="s">
        <v>85</v>
      </c>
      <c r="BK560" s="233">
        <f>ROUND(I560*H560,2)</f>
        <v>0</v>
      </c>
      <c r="BL560" s="19" t="s">
        <v>402</v>
      </c>
      <c r="BM560" s="232" t="s">
        <v>3453</v>
      </c>
    </row>
    <row r="561" s="2" customFormat="1">
      <c r="A561" s="40"/>
      <c r="B561" s="41"/>
      <c r="C561" s="42"/>
      <c r="D561" s="234" t="s">
        <v>255</v>
      </c>
      <c r="E561" s="42"/>
      <c r="F561" s="235" t="s">
        <v>3164</v>
      </c>
      <c r="G561" s="42"/>
      <c r="H561" s="42"/>
      <c r="I561" s="236"/>
      <c r="J561" s="42"/>
      <c r="K561" s="42"/>
      <c r="L561" s="46"/>
      <c r="M561" s="237"/>
      <c r="N561" s="238"/>
      <c r="O561" s="93"/>
      <c r="P561" s="93"/>
      <c r="Q561" s="93"/>
      <c r="R561" s="93"/>
      <c r="S561" s="93"/>
      <c r="T561" s="94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T561" s="19" t="s">
        <v>255</v>
      </c>
      <c r="AU561" s="19" t="s">
        <v>253</v>
      </c>
    </row>
    <row r="562" s="2" customFormat="1">
      <c r="A562" s="40"/>
      <c r="B562" s="41"/>
      <c r="C562" s="42"/>
      <c r="D562" s="296" t="s">
        <v>766</v>
      </c>
      <c r="E562" s="42"/>
      <c r="F562" s="297" t="s">
        <v>3165</v>
      </c>
      <c r="G562" s="42"/>
      <c r="H562" s="42"/>
      <c r="I562" s="236"/>
      <c r="J562" s="42"/>
      <c r="K562" s="42"/>
      <c r="L562" s="46"/>
      <c r="M562" s="237"/>
      <c r="N562" s="238"/>
      <c r="O562" s="93"/>
      <c r="P562" s="93"/>
      <c r="Q562" s="93"/>
      <c r="R562" s="93"/>
      <c r="S562" s="93"/>
      <c r="T562" s="94"/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T562" s="19" t="s">
        <v>766</v>
      </c>
      <c r="AU562" s="19" t="s">
        <v>253</v>
      </c>
    </row>
    <row r="563" s="13" customFormat="1">
      <c r="A563" s="13"/>
      <c r="B563" s="239"/>
      <c r="C563" s="240"/>
      <c r="D563" s="234" t="s">
        <v>257</v>
      </c>
      <c r="E563" s="241" t="s">
        <v>1</v>
      </c>
      <c r="F563" s="242" t="s">
        <v>3166</v>
      </c>
      <c r="G563" s="240"/>
      <c r="H563" s="241" t="s">
        <v>1</v>
      </c>
      <c r="I563" s="243"/>
      <c r="J563" s="240"/>
      <c r="K563" s="240"/>
      <c r="L563" s="244"/>
      <c r="M563" s="245"/>
      <c r="N563" s="246"/>
      <c r="O563" s="246"/>
      <c r="P563" s="246"/>
      <c r="Q563" s="246"/>
      <c r="R563" s="246"/>
      <c r="S563" s="246"/>
      <c r="T563" s="247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8" t="s">
        <v>257</v>
      </c>
      <c r="AU563" s="248" t="s">
        <v>253</v>
      </c>
      <c r="AV563" s="13" t="s">
        <v>85</v>
      </c>
      <c r="AW563" s="13" t="s">
        <v>34</v>
      </c>
      <c r="AX563" s="13" t="s">
        <v>77</v>
      </c>
      <c r="AY563" s="248" t="s">
        <v>245</v>
      </c>
    </row>
    <row r="564" s="14" customFormat="1">
      <c r="A564" s="14"/>
      <c r="B564" s="249"/>
      <c r="C564" s="250"/>
      <c r="D564" s="234" t="s">
        <v>257</v>
      </c>
      <c r="E564" s="251" t="s">
        <v>1</v>
      </c>
      <c r="F564" s="252" t="s">
        <v>3448</v>
      </c>
      <c r="G564" s="250"/>
      <c r="H564" s="253">
        <v>29.100000000000001</v>
      </c>
      <c r="I564" s="254"/>
      <c r="J564" s="250"/>
      <c r="K564" s="250"/>
      <c r="L564" s="255"/>
      <c r="M564" s="256"/>
      <c r="N564" s="257"/>
      <c r="O564" s="257"/>
      <c r="P564" s="257"/>
      <c r="Q564" s="257"/>
      <c r="R564" s="257"/>
      <c r="S564" s="257"/>
      <c r="T564" s="258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9" t="s">
        <v>257</v>
      </c>
      <c r="AU564" s="259" t="s">
        <v>253</v>
      </c>
      <c r="AV564" s="14" t="s">
        <v>87</v>
      </c>
      <c r="AW564" s="14" t="s">
        <v>34</v>
      </c>
      <c r="AX564" s="14" t="s">
        <v>77</v>
      </c>
      <c r="AY564" s="259" t="s">
        <v>245</v>
      </c>
    </row>
    <row r="565" s="15" customFormat="1">
      <c r="A565" s="15"/>
      <c r="B565" s="260"/>
      <c r="C565" s="261"/>
      <c r="D565" s="234" t="s">
        <v>257</v>
      </c>
      <c r="E565" s="262" t="s">
        <v>1</v>
      </c>
      <c r="F565" s="263" t="s">
        <v>266</v>
      </c>
      <c r="G565" s="261"/>
      <c r="H565" s="264">
        <v>29.100000000000001</v>
      </c>
      <c r="I565" s="265"/>
      <c r="J565" s="261"/>
      <c r="K565" s="261"/>
      <c r="L565" s="266"/>
      <c r="M565" s="267"/>
      <c r="N565" s="268"/>
      <c r="O565" s="268"/>
      <c r="P565" s="268"/>
      <c r="Q565" s="268"/>
      <c r="R565" s="268"/>
      <c r="S565" s="268"/>
      <c r="T565" s="269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T565" s="270" t="s">
        <v>257</v>
      </c>
      <c r="AU565" s="270" t="s">
        <v>253</v>
      </c>
      <c r="AV565" s="15" t="s">
        <v>253</v>
      </c>
      <c r="AW565" s="15" t="s">
        <v>34</v>
      </c>
      <c r="AX565" s="15" t="s">
        <v>85</v>
      </c>
      <c r="AY565" s="270" t="s">
        <v>245</v>
      </c>
    </row>
    <row r="566" s="2" customFormat="1" ht="16.5" customHeight="1">
      <c r="A566" s="40"/>
      <c r="B566" s="41"/>
      <c r="C566" s="221" t="s">
        <v>3454</v>
      </c>
      <c r="D566" s="221" t="s">
        <v>248</v>
      </c>
      <c r="E566" s="222" t="s">
        <v>3168</v>
      </c>
      <c r="F566" s="223" t="s">
        <v>3169</v>
      </c>
      <c r="G566" s="224" t="s">
        <v>275</v>
      </c>
      <c r="H566" s="225">
        <v>29.100000000000001</v>
      </c>
      <c r="I566" s="226"/>
      <c r="J566" s="227">
        <f>ROUND(I566*H566,2)</f>
        <v>0</v>
      </c>
      <c r="K566" s="223" t="s">
        <v>764</v>
      </c>
      <c r="L566" s="46"/>
      <c r="M566" s="228" t="s">
        <v>1</v>
      </c>
      <c r="N566" s="229" t="s">
        <v>42</v>
      </c>
      <c r="O566" s="93"/>
      <c r="P566" s="230">
        <f>O566*H566</f>
        <v>0</v>
      </c>
      <c r="Q566" s="230">
        <v>0</v>
      </c>
      <c r="R566" s="230">
        <f>Q566*H566</f>
        <v>0</v>
      </c>
      <c r="S566" s="230">
        <v>0</v>
      </c>
      <c r="T566" s="231">
        <f>S566*H566</f>
        <v>0</v>
      </c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R566" s="232" t="s">
        <v>402</v>
      </c>
      <c r="AT566" s="232" t="s">
        <v>248</v>
      </c>
      <c r="AU566" s="232" t="s">
        <v>253</v>
      </c>
      <c r="AY566" s="19" t="s">
        <v>245</v>
      </c>
      <c r="BE566" s="233">
        <f>IF(N566="základní",J566,0)</f>
        <v>0</v>
      </c>
      <c r="BF566" s="233">
        <f>IF(N566="snížená",J566,0)</f>
        <v>0</v>
      </c>
      <c r="BG566" s="233">
        <f>IF(N566="zákl. přenesená",J566,0)</f>
        <v>0</v>
      </c>
      <c r="BH566" s="233">
        <f>IF(N566="sníž. přenesená",J566,0)</f>
        <v>0</v>
      </c>
      <c r="BI566" s="233">
        <f>IF(N566="nulová",J566,0)</f>
        <v>0</v>
      </c>
      <c r="BJ566" s="19" t="s">
        <v>85</v>
      </c>
      <c r="BK566" s="233">
        <f>ROUND(I566*H566,2)</f>
        <v>0</v>
      </c>
      <c r="BL566" s="19" t="s">
        <v>402</v>
      </c>
      <c r="BM566" s="232" t="s">
        <v>3455</v>
      </c>
    </row>
    <row r="567" s="2" customFormat="1">
      <c r="A567" s="40"/>
      <c r="B567" s="41"/>
      <c r="C567" s="42"/>
      <c r="D567" s="234" t="s">
        <v>255</v>
      </c>
      <c r="E567" s="42"/>
      <c r="F567" s="235" t="s">
        <v>3171</v>
      </c>
      <c r="G567" s="42"/>
      <c r="H567" s="42"/>
      <c r="I567" s="236"/>
      <c r="J567" s="42"/>
      <c r="K567" s="42"/>
      <c r="L567" s="46"/>
      <c r="M567" s="237"/>
      <c r="N567" s="238"/>
      <c r="O567" s="93"/>
      <c r="P567" s="93"/>
      <c r="Q567" s="93"/>
      <c r="R567" s="93"/>
      <c r="S567" s="93"/>
      <c r="T567" s="94"/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T567" s="19" t="s">
        <v>255</v>
      </c>
      <c r="AU567" s="19" t="s">
        <v>253</v>
      </c>
    </row>
    <row r="568" s="2" customFormat="1">
      <c r="A568" s="40"/>
      <c r="B568" s="41"/>
      <c r="C568" s="42"/>
      <c r="D568" s="296" t="s">
        <v>766</v>
      </c>
      <c r="E568" s="42"/>
      <c r="F568" s="297" t="s">
        <v>3172</v>
      </c>
      <c r="G568" s="42"/>
      <c r="H568" s="42"/>
      <c r="I568" s="236"/>
      <c r="J568" s="42"/>
      <c r="K568" s="42"/>
      <c r="L568" s="46"/>
      <c r="M568" s="237"/>
      <c r="N568" s="238"/>
      <c r="O568" s="93"/>
      <c r="P568" s="93"/>
      <c r="Q568" s="93"/>
      <c r="R568" s="93"/>
      <c r="S568" s="93"/>
      <c r="T568" s="94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T568" s="19" t="s">
        <v>766</v>
      </c>
      <c r="AU568" s="19" t="s">
        <v>253</v>
      </c>
    </row>
    <row r="569" s="13" customFormat="1">
      <c r="A569" s="13"/>
      <c r="B569" s="239"/>
      <c r="C569" s="240"/>
      <c r="D569" s="234" t="s">
        <v>257</v>
      </c>
      <c r="E569" s="241" t="s">
        <v>1</v>
      </c>
      <c r="F569" s="242" t="s">
        <v>3173</v>
      </c>
      <c r="G569" s="240"/>
      <c r="H569" s="241" t="s">
        <v>1</v>
      </c>
      <c r="I569" s="243"/>
      <c r="J569" s="240"/>
      <c r="K569" s="240"/>
      <c r="L569" s="244"/>
      <c r="M569" s="245"/>
      <c r="N569" s="246"/>
      <c r="O569" s="246"/>
      <c r="P569" s="246"/>
      <c r="Q569" s="246"/>
      <c r="R569" s="246"/>
      <c r="S569" s="246"/>
      <c r="T569" s="247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8" t="s">
        <v>257</v>
      </c>
      <c r="AU569" s="248" t="s">
        <v>253</v>
      </c>
      <c r="AV569" s="13" t="s">
        <v>85</v>
      </c>
      <c r="AW569" s="13" t="s">
        <v>34</v>
      </c>
      <c r="AX569" s="13" t="s">
        <v>77</v>
      </c>
      <c r="AY569" s="248" t="s">
        <v>245</v>
      </c>
    </row>
    <row r="570" s="14" customFormat="1">
      <c r="A570" s="14"/>
      <c r="B570" s="249"/>
      <c r="C570" s="250"/>
      <c r="D570" s="234" t="s">
        <v>257</v>
      </c>
      <c r="E570" s="251" t="s">
        <v>1</v>
      </c>
      <c r="F570" s="252" t="s">
        <v>3448</v>
      </c>
      <c r="G570" s="250"/>
      <c r="H570" s="253">
        <v>29.100000000000001</v>
      </c>
      <c r="I570" s="254"/>
      <c r="J570" s="250"/>
      <c r="K570" s="250"/>
      <c r="L570" s="255"/>
      <c r="M570" s="256"/>
      <c r="N570" s="257"/>
      <c r="O570" s="257"/>
      <c r="P570" s="257"/>
      <c r="Q570" s="257"/>
      <c r="R570" s="257"/>
      <c r="S570" s="257"/>
      <c r="T570" s="258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9" t="s">
        <v>257</v>
      </c>
      <c r="AU570" s="259" t="s">
        <v>253</v>
      </c>
      <c r="AV570" s="14" t="s">
        <v>87</v>
      </c>
      <c r="AW570" s="14" t="s">
        <v>34</v>
      </c>
      <c r="AX570" s="14" t="s">
        <v>77</v>
      </c>
      <c r="AY570" s="259" t="s">
        <v>245</v>
      </c>
    </row>
    <row r="571" s="15" customFormat="1">
      <c r="A571" s="15"/>
      <c r="B571" s="260"/>
      <c r="C571" s="261"/>
      <c r="D571" s="234" t="s">
        <v>257</v>
      </c>
      <c r="E571" s="262" t="s">
        <v>1</v>
      </c>
      <c r="F571" s="263" t="s">
        <v>266</v>
      </c>
      <c r="G571" s="261"/>
      <c r="H571" s="264">
        <v>29.100000000000001</v>
      </c>
      <c r="I571" s="265"/>
      <c r="J571" s="261"/>
      <c r="K571" s="261"/>
      <c r="L571" s="266"/>
      <c r="M571" s="267"/>
      <c r="N571" s="268"/>
      <c r="O571" s="268"/>
      <c r="P571" s="268"/>
      <c r="Q571" s="268"/>
      <c r="R571" s="268"/>
      <c r="S571" s="268"/>
      <c r="T571" s="269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70" t="s">
        <v>257</v>
      </c>
      <c r="AU571" s="270" t="s">
        <v>253</v>
      </c>
      <c r="AV571" s="15" t="s">
        <v>253</v>
      </c>
      <c r="AW571" s="15" t="s">
        <v>34</v>
      </c>
      <c r="AX571" s="15" t="s">
        <v>85</v>
      </c>
      <c r="AY571" s="270" t="s">
        <v>245</v>
      </c>
    </row>
    <row r="572" s="2" customFormat="1" ht="16.5" customHeight="1">
      <c r="A572" s="40"/>
      <c r="B572" s="41"/>
      <c r="C572" s="221" t="s">
        <v>3456</v>
      </c>
      <c r="D572" s="221" t="s">
        <v>248</v>
      </c>
      <c r="E572" s="222" t="s">
        <v>3175</v>
      </c>
      <c r="F572" s="223" t="s">
        <v>3176</v>
      </c>
      <c r="G572" s="224" t="s">
        <v>275</v>
      </c>
      <c r="H572" s="225">
        <v>29.100000000000001</v>
      </c>
      <c r="I572" s="226"/>
      <c r="J572" s="227">
        <f>ROUND(I572*H572,2)</f>
        <v>0</v>
      </c>
      <c r="K572" s="223" t="s">
        <v>764</v>
      </c>
      <c r="L572" s="46"/>
      <c r="M572" s="228" t="s">
        <v>1</v>
      </c>
      <c r="N572" s="229" t="s">
        <v>42</v>
      </c>
      <c r="O572" s="93"/>
      <c r="P572" s="230">
        <f>O572*H572</f>
        <v>0</v>
      </c>
      <c r="Q572" s="230">
        <v>0</v>
      </c>
      <c r="R572" s="230">
        <f>Q572*H572</f>
        <v>0</v>
      </c>
      <c r="S572" s="230">
        <v>0</v>
      </c>
      <c r="T572" s="231">
        <f>S572*H572</f>
        <v>0</v>
      </c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R572" s="232" t="s">
        <v>402</v>
      </c>
      <c r="AT572" s="232" t="s">
        <v>248</v>
      </c>
      <c r="AU572" s="232" t="s">
        <v>253</v>
      </c>
      <c r="AY572" s="19" t="s">
        <v>245</v>
      </c>
      <c r="BE572" s="233">
        <f>IF(N572="základní",J572,0)</f>
        <v>0</v>
      </c>
      <c r="BF572" s="233">
        <f>IF(N572="snížená",J572,0)</f>
        <v>0</v>
      </c>
      <c r="BG572" s="233">
        <f>IF(N572="zákl. přenesená",J572,0)</f>
        <v>0</v>
      </c>
      <c r="BH572" s="233">
        <f>IF(N572="sníž. přenesená",J572,0)</f>
        <v>0</v>
      </c>
      <c r="BI572" s="233">
        <f>IF(N572="nulová",J572,0)</f>
        <v>0</v>
      </c>
      <c r="BJ572" s="19" t="s">
        <v>85</v>
      </c>
      <c r="BK572" s="233">
        <f>ROUND(I572*H572,2)</f>
        <v>0</v>
      </c>
      <c r="BL572" s="19" t="s">
        <v>402</v>
      </c>
      <c r="BM572" s="232" t="s">
        <v>3457</v>
      </c>
    </row>
    <row r="573" s="2" customFormat="1">
      <c r="A573" s="40"/>
      <c r="B573" s="41"/>
      <c r="C573" s="42"/>
      <c r="D573" s="234" t="s">
        <v>255</v>
      </c>
      <c r="E573" s="42"/>
      <c r="F573" s="235" t="s">
        <v>3178</v>
      </c>
      <c r="G573" s="42"/>
      <c r="H573" s="42"/>
      <c r="I573" s="236"/>
      <c r="J573" s="42"/>
      <c r="K573" s="42"/>
      <c r="L573" s="46"/>
      <c r="M573" s="237"/>
      <c r="N573" s="238"/>
      <c r="O573" s="93"/>
      <c r="P573" s="93"/>
      <c r="Q573" s="93"/>
      <c r="R573" s="93"/>
      <c r="S573" s="93"/>
      <c r="T573" s="94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T573" s="19" t="s">
        <v>255</v>
      </c>
      <c r="AU573" s="19" t="s">
        <v>253</v>
      </c>
    </row>
    <row r="574" s="2" customFormat="1">
      <c r="A574" s="40"/>
      <c r="B574" s="41"/>
      <c r="C574" s="42"/>
      <c r="D574" s="296" t="s">
        <v>766</v>
      </c>
      <c r="E574" s="42"/>
      <c r="F574" s="297" t="s">
        <v>3179</v>
      </c>
      <c r="G574" s="42"/>
      <c r="H574" s="42"/>
      <c r="I574" s="236"/>
      <c r="J574" s="42"/>
      <c r="K574" s="42"/>
      <c r="L574" s="46"/>
      <c r="M574" s="237"/>
      <c r="N574" s="238"/>
      <c r="O574" s="93"/>
      <c r="P574" s="93"/>
      <c r="Q574" s="93"/>
      <c r="R574" s="93"/>
      <c r="S574" s="93"/>
      <c r="T574" s="94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T574" s="19" t="s">
        <v>766</v>
      </c>
      <c r="AU574" s="19" t="s">
        <v>253</v>
      </c>
    </row>
    <row r="575" s="13" customFormat="1">
      <c r="A575" s="13"/>
      <c r="B575" s="239"/>
      <c r="C575" s="240"/>
      <c r="D575" s="234" t="s">
        <v>257</v>
      </c>
      <c r="E575" s="241" t="s">
        <v>1</v>
      </c>
      <c r="F575" s="242" t="s">
        <v>3180</v>
      </c>
      <c r="G575" s="240"/>
      <c r="H575" s="241" t="s">
        <v>1</v>
      </c>
      <c r="I575" s="243"/>
      <c r="J575" s="240"/>
      <c r="K575" s="240"/>
      <c r="L575" s="244"/>
      <c r="M575" s="245"/>
      <c r="N575" s="246"/>
      <c r="O575" s="246"/>
      <c r="P575" s="246"/>
      <c r="Q575" s="246"/>
      <c r="R575" s="246"/>
      <c r="S575" s="246"/>
      <c r="T575" s="247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8" t="s">
        <v>257</v>
      </c>
      <c r="AU575" s="248" t="s">
        <v>253</v>
      </c>
      <c r="AV575" s="13" t="s">
        <v>85</v>
      </c>
      <c r="AW575" s="13" t="s">
        <v>34</v>
      </c>
      <c r="AX575" s="13" t="s">
        <v>77</v>
      </c>
      <c r="AY575" s="248" t="s">
        <v>245</v>
      </c>
    </row>
    <row r="576" s="14" customFormat="1">
      <c r="A576" s="14"/>
      <c r="B576" s="249"/>
      <c r="C576" s="250"/>
      <c r="D576" s="234" t="s">
        <v>257</v>
      </c>
      <c r="E576" s="251" t="s">
        <v>1</v>
      </c>
      <c r="F576" s="252" t="s">
        <v>3448</v>
      </c>
      <c r="G576" s="250"/>
      <c r="H576" s="253">
        <v>29.100000000000001</v>
      </c>
      <c r="I576" s="254"/>
      <c r="J576" s="250"/>
      <c r="K576" s="250"/>
      <c r="L576" s="255"/>
      <c r="M576" s="256"/>
      <c r="N576" s="257"/>
      <c r="O576" s="257"/>
      <c r="P576" s="257"/>
      <c r="Q576" s="257"/>
      <c r="R576" s="257"/>
      <c r="S576" s="257"/>
      <c r="T576" s="258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59" t="s">
        <v>257</v>
      </c>
      <c r="AU576" s="259" t="s">
        <v>253</v>
      </c>
      <c r="AV576" s="14" t="s">
        <v>87</v>
      </c>
      <c r="AW576" s="14" t="s">
        <v>34</v>
      </c>
      <c r="AX576" s="14" t="s">
        <v>77</v>
      </c>
      <c r="AY576" s="259" t="s">
        <v>245</v>
      </c>
    </row>
    <row r="577" s="15" customFormat="1">
      <c r="A577" s="15"/>
      <c r="B577" s="260"/>
      <c r="C577" s="261"/>
      <c r="D577" s="234" t="s">
        <v>257</v>
      </c>
      <c r="E577" s="262" t="s">
        <v>1</v>
      </c>
      <c r="F577" s="263" t="s">
        <v>266</v>
      </c>
      <c r="G577" s="261"/>
      <c r="H577" s="264">
        <v>29.100000000000001</v>
      </c>
      <c r="I577" s="265"/>
      <c r="J577" s="261"/>
      <c r="K577" s="261"/>
      <c r="L577" s="266"/>
      <c r="M577" s="267"/>
      <c r="N577" s="268"/>
      <c r="O577" s="268"/>
      <c r="P577" s="268"/>
      <c r="Q577" s="268"/>
      <c r="R577" s="268"/>
      <c r="S577" s="268"/>
      <c r="T577" s="269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70" t="s">
        <v>257</v>
      </c>
      <c r="AU577" s="270" t="s">
        <v>253</v>
      </c>
      <c r="AV577" s="15" t="s">
        <v>253</v>
      </c>
      <c r="AW577" s="15" t="s">
        <v>34</v>
      </c>
      <c r="AX577" s="15" t="s">
        <v>85</v>
      </c>
      <c r="AY577" s="270" t="s">
        <v>245</v>
      </c>
    </row>
    <row r="578" s="2" customFormat="1" ht="16.5" customHeight="1">
      <c r="A578" s="40"/>
      <c r="B578" s="41"/>
      <c r="C578" s="221" t="s">
        <v>3458</v>
      </c>
      <c r="D578" s="221" t="s">
        <v>248</v>
      </c>
      <c r="E578" s="222" t="s">
        <v>3181</v>
      </c>
      <c r="F578" s="223" t="s">
        <v>3182</v>
      </c>
      <c r="G578" s="224" t="s">
        <v>275</v>
      </c>
      <c r="H578" s="225">
        <v>4.3650000000000002</v>
      </c>
      <c r="I578" s="226"/>
      <c r="J578" s="227">
        <f>ROUND(I578*H578,2)</f>
        <v>0</v>
      </c>
      <c r="K578" s="223" t="s">
        <v>764</v>
      </c>
      <c r="L578" s="46"/>
      <c r="M578" s="228" t="s">
        <v>1</v>
      </c>
      <c r="N578" s="229" t="s">
        <v>42</v>
      </c>
      <c r="O578" s="93"/>
      <c r="P578" s="230">
        <f>O578*H578</f>
        <v>0</v>
      </c>
      <c r="Q578" s="230">
        <v>0</v>
      </c>
      <c r="R578" s="230">
        <f>Q578*H578</f>
        <v>0</v>
      </c>
      <c r="S578" s="230">
        <v>0</v>
      </c>
      <c r="T578" s="231">
        <f>S578*H578</f>
        <v>0</v>
      </c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R578" s="232" t="s">
        <v>402</v>
      </c>
      <c r="AT578" s="232" t="s">
        <v>248</v>
      </c>
      <c r="AU578" s="232" t="s">
        <v>253</v>
      </c>
      <c r="AY578" s="19" t="s">
        <v>245</v>
      </c>
      <c r="BE578" s="233">
        <f>IF(N578="základní",J578,0)</f>
        <v>0</v>
      </c>
      <c r="BF578" s="233">
        <f>IF(N578="snížená",J578,0)</f>
        <v>0</v>
      </c>
      <c r="BG578" s="233">
        <f>IF(N578="zákl. přenesená",J578,0)</f>
        <v>0</v>
      </c>
      <c r="BH578" s="233">
        <f>IF(N578="sníž. přenesená",J578,0)</f>
        <v>0</v>
      </c>
      <c r="BI578" s="233">
        <f>IF(N578="nulová",J578,0)</f>
        <v>0</v>
      </c>
      <c r="BJ578" s="19" t="s">
        <v>85</v>
      </c>
      <c r="BK578" s="233">
        <f>ROUND(I578*H578,2)</f>
        <v>0</v>
      </c>
      <c r="BL578" s="19" t="s">
        <v>402</v>
      </c>
      <c r="BM578" s="232" t="s">
        <v>3459</v>
      </c>
    </row>
    <row r="579" s="2" customFormat="1">
      <c r="A579" s="40"/>
      <c r="B579" s="41"/>
      <c r="C579" s="42"/>
      <c r="D579" s="234" t="s">
        <v>255</v>
      </c>
      <c r="E579" s="42"/>
      <c r="F579" s="235" t="s">
        <v>3184</v>
      </c>
      <c r="G579" s="42"/>
      <c r="H579" s="42"/>
      <c r="I579" s="236"/>
      <c r="J579" s="42"/>
      <c r="K579" s="42"/>
      <c r="L579" s="46"/>
      <c r="M579" s="237"/>
      <c r="N579" s="238"/>
      <c r="O579" s="93"/>
      <c r="P579" s="93"/>
      <c r="Q579" s="93"/>
      <c r="R579" s="93"/>
      <c r="S579" s="93"/>
      <c r="T579" s="94"/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T579" s="19" t="s">
        <v>255</v>
      </c>
      <c r="AU579" s="19" t="s">
        <v>253</v>
      </c>
    </row>
    <row r="580" s="2" customFormat="1">
      <c r="A580" s="40"/>
      <c r="B580" s="41"/>
      <c r="C580" s="42"/>
      <c r="D580" s="296" t="s">
        <v>766</v>
      </c>
      <c r="E580" s="42"/>
      <c r="F580" s="297" t="s">
        <v>3185</v>
      </c>
      <c r="G580" s="42"/>
      <c r="H580" s="42"/>
      <c r="I580" s="236"/>
      <c r="J580" s="42"/>
      <c r="K580" s="42"/>
      <c r="L580" s="46"/>
      <c r="M580" s="237"/>
      <c r="N580" s="238"/>
      <c r="O580" s="93"/>
      <c r="P580" s="93"/>
      <c r="Q580" s="93"/>
      <c r="R580" s="93"/>
      <c r="S580" s="93"/>
      <c r="T580" s="94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T580" s="19" t="s">
        <v>766</v>
      </c>
      <c r="AU580" s="19" t="s">
        <v>253</v>
      </c>
    </row>
    <row r="581" s="13" customFormat="1">
      <c r="A581" s="13"/>
      <c r="B581" s="239"/>
      <c r="C581" s="240"/>
      <c r="D581" s="234" t="s">
        <v>257</v>
      </c>
      <c r="E581" s="241" t="s">
        <v>1</v>
      </c>
      <c r="F581" s="242" t="s">
        <v>3186</v>
      </c>
      <c r="G581" s="240"/>
      <c r="H581" s="241" t="s">
        <v>1</v>
      </c>
      <c r="I581" s="243"/>
      <c r="J581" s="240"/>
      <c r="K581" s="240"/>
      <c r="L581" s="244"/>
      <c r="M581" s="245"/>
      <c r="N581" s="246"/>
      <c r="O581" s="246"/>
      <c r="P581" s="246"/>
      <c r="Q581" s="246"/>
      <c r="R581" s="246"/>
      <c r="S581" s="246"/>
      <c r="T581" s="247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8" t="s">
        <v>257</v>
      </c>
      <c r="AU581" s="248" t="s">
        <v>253</v>
      </c>
      <c r="AV581" s="13" t="s">
        <v>85</v>
      </c>
      <c r="AW581" s="13" t="s">
        <v>34</v>
      </c>
      <c r="AX581" s="13" t="s">
        <v>77</v>
      </c>
      <c r="AY581" s="248" t="s">
        <v>245</v>
      </c>
    </row>
    <row r="582" s="14" customFormat="1">
      <c r="A582" s="14"/>
      <c r="B582" s="249"/>
      <c r="C582" s="250"/>
      <c r="D582" s="234" t="s">
        <v>257</v>
      </c>
      <c r="E582" s="251" t="s">
        <v>1</v>
      </c>
      <c r="F582" s="252" t="s">
        <v>3460</v>
      </c>
      <c r="G582" s="250"/>
      <c r="H582" s="253">
        <v>4.3650000000000002</v>
      </c>
      <c r="I582" s="254"/>
      <c r="J582" s="250"/>
      <c r="K582" s="250"/>
      <c r="L582" s="255"/>
      <c r="M582" s="256"/>
      <c r="N582" s="257"/>
      <c r="O582" s="257"/>
      <c r="P582" s="257"/>
      <c r="Q582" s="257"/>
      <c r="R582" s="257"/>
      <c r="S582" s="257"/>
      <c r="T582" s="258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59" t="s">
        <v>257</v>
      </c>
      <c r="AU582" s="259" t="s">
        <v>253</v>
      </c>
      <c r="AV582" s="14" t="s">
        <v>87</v>
      </c>
      <c r="AW582" s="14" t="s">
        <v>34</v>
      </c>
      <c r="AX582" s="14" t="s">
        <v>77</v>
      </c>
      <c r="AY582" s="259" t="s">
        <v>245</v>
      </c>
    </row>
    <row r="583" s="15" customFormat="1">
      <c r="A583" s="15"/>
      <c r="B583" s="260"/>
      <c r="C583" s="261"/>
      <c r="D583" s="234" t="s">
        <v>257</v>
      </c>
      <c r="E583" s="262" t="s">
        <v>1</v>
      </c>
      <c r="F583" s="263" t="s">
        <v>266</v>
      </c>
      <c r="G583" s="261"/>
      <c r="H583" s="264">
        <v>4.3650000000000002</v>
      </c>
      <c r="I583" s="265"/>
      <c r="J583" s="261"/>
      <c r="K583" s="261"/>
      <c r="L583" s="266"/>
      <c r="M583" s="267"/>
      <c r="N583" s="268"/>
      <c r="O583" s="268"/>
      <c r="P583" s="268"/>
      <c r="Q583" s="268"/>
      <c r="R583" s="268"/>
      <c r="S583" s="268"/>
      <c r="T583" s="269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70" t="s">
        <v>257</v>
      </c>
      <c r="AU583" s="270" t="s">
        <v>253</v>
      </c>
      <c r="AV583" s="15" t="s">
        <v>253</v>
      </c>
      <c r="AW583" s="15" t="s">
        <v>34</v>
      </c>
      <c r="AX583" s="15" t="s">
        <v>85</v>
      </c>
      <c r="AY583" s="270" t="s">
        <v>245</v>
      </c>
    </row>
    <row r="584" s="2" customFormat="1" ht="16.5" customHeight="1">
      <c r="A584" s="40"/>
      <c r="B584" s="41"/>
      <c r="C584" s="283" t="s">
        <v>3461</v>
      </c>
      <c r="D584" s="283" t="s">
        <v>551</v>
      </c>
      <c r="E584" s="284" t="s">
        <v>3189</v>
      </c>
      <c r="F584" s="285" t="s">
        <v>3190</v>
      </c>
      <c r="G584" s="286" t="s">
        <v>793</v>
      </c>
      <c r="H584" s="287">
        <v>7.2880000000000003</v>
      </c>
      <c r="I584" s="288"/>
      <c r="J584" s="289">
        <f>ROUND(I584*H584,2)</f>
        <v>0</v>
      </c>
      <c r="K584" s="285" t="s">
        <v>1</v>
      </c>
      <c r="L584" s="290"/>
      <c r="M584" s="291" t="s">
        <v>1</v>
      </c>
      <c r="N584" s="292" t="s">
        <v>42</v>
      </c>
      <c r="O584" s="93"/>
      <c r="P584" s="230">
        <f>O584*H584</f>
        <v>0</v>
      </c>
      <c r="Q584" s="230">
        <v>0.001</v>
      </c>
      <c r="R584" s="230">
        <f>Q584*H584</f>
        <v>0.0072880000000000002</v>
      </c>
      <c r="S584" s="230">
        <v>0</v>
      </c>
      <c r="T584" s="231">
        <f>S584*H584</f>
        <v>0</v>
      </c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R584" s="232" t="s">
        <v>522</v>
      </c>
      <c r="AT584" s="232" t="s">
        <v>551</v>
      </c>
      <c r="AU584" s="232" t="s">
        <v>253</v>
      </c>
      <c r="AY584" s="19" t="s">
        <v>245</v>
      </c>
      <c r="BE584" s="233">
        <f>IF(N584="základní",J584,0)</f>
        <v>0</v>
      </c>
      <c r="BF584" s="233">
        <f>IF(N584="snížená",J584,0)</f>
        <v>0</v>
      </c>
      <c r="BG584" s="233">
        <f>IF(N584="zákl. přenesená",J584,0)</f>
        <v>0</v>
      </c>
      <c r="BH584" s="233">
        <f>IF(N584="sníž. přenesená",J584,0)</f>
        <v>0</v>
      </c>
      <c r="BI584" s="233">
        <f>IF(N584="nulová",J584,0)</f>
        <v>0</v>
      </c>
      <c r="BJ584" s="19" t="s">
        <v>85</v>
      </c>
      <c r="BK584" s="233">
        <f>ROUND(I584*H584,2)</f>
        <v>0</v>
      </c>
      <c r="BL584" s="19" t="s">
        <v>402</v>
      </c>
      <c r="BM584" s="232" t="s">
        <v>3462</v>
      </c>
    </row>
    <row r="585" s="2" customFormat="1">
      <c r="A585" s="40"/>
      <c r="B585" s="41"/>
      <c r="C585" s="42"/>
      <c r="D585" s="234" t="s">
        <v>255</v>
      </c>
      <c r="E585" s="42"/>
      <c r="F585" s="235" t="s">
        <v>3190</v>
      </c>
      <c r="G585" s="42"/>
      <c r="H585" s="42"/>
      <c r="I585" s="236"/>
      <c r="J585" s="42"/>
      <c r="K585" s="42"/>
      <c r="L585" s="46"/>
      <c r="M585" s="237"/>
      <c r="N585" s="238"/>
      <c r="O585" s="93"/>
      <c r="P585" s="93"/>
      <c r="Q585" s="93"/>
      <c r="R585" s="93"/>
      <c r="S585" s="93"/>
      <c r="T585" s="94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T585" s="19" t="s">
        <v>255</v>
      </c>
      <c r="AU585" s="19" t="s">
        <v>253</v>
      </c>
    </row>
    <row r="586" s="13" customFormat="1">
      <c r="A586" s="13"/>
      <c r="B586" s="239"/>
      <c r="C586" s="240"/>
      <c r="D586" s="234" t="s">
        <v>257</v>
      </c>
      <c r="E586" s="241" t="s">
        <v>1</v>
      </c>
      <c r="F586" s="242" t="s">
        <v>3192</v>
      </c>
      <c r="G586" s="240"/>
      <c r="H586" s="241" t="s">
        <v>1</v>
      </c>
      <c r="I586" s="243"/>
      <c r="J586" s="240"/>
      <c r="K586" s="240"/>
      <c r="L586" s="244"/>
      <c r="M586" s="245"/>
      <c r="N586" s="246"/>
      <c r="O586" s="246"/>
      <c r="P586" s="246"/>
      <c r="Q586" s="246"/>
      <c r="R586" s="246"/>
      <c r="S586" s="246"/>
      <c r="T586" s="247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8" t="s">
        <v>257</v>
      </c>
      <c r="AU586" s="248" t="s">
        <v>253</v>
      </c>
      <c r="AV586" s="13" t="s">
        <v>85</v>
      </c>
      <c r="AW586" s="13" t="s">
        <v>34</v>
      </c>
      <c r="AX586" s="13" t="s">
        <v>77</v>
      </c>
      <c r="AY586" s="248" t="s">
        <v>245</v>
      </c>
    </row>
    <row r="587" s="14" customFormat="1">
      <c r="A587" s="14"/>
      <c r="B587" s="249"/>
      <c r="C587" s="250"/>
      <c r="D587" s="234" t="s">
        <v>257</v>
      </c>
      <c r="E587" s="251" t="s">
        <v>1</v>
      </c>
      <c r="F587" s="252" t="s">
        <v>3463</v>
      </c>
      <c r="G587" s="250"/>
      <c r="H587" s="253">
        <v>27.5</v>
      </c>
      <c r="I587" s="254"/>
      <c r="J587" s="250"/>
      <c r="K587" s="250"/>
      <c r="L587" s="255"/>
      <c r="M587" s="256"/>
      <c r="N587" s="257"/>
      <c r="O587" s="257"/>
      <c r="P587" s="257"/>
      <c r="Q587" s="257"/>
      <c r="R587" s="257"/>
      <c r="S587" s="257"/>
      <c r="T587" s="258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9" t="s">
        <v>257</v>
      </c>
      <c r="AU587" s="259" t="s">
        <v>253</v>
      </c>
      <c r="AV587" s="14" t="s">
        <v>87</v>
      </c>
      <c r="AW587" s="14" t="s">
        <v>34</v>
      </c>
      <c r="AX587" s="14" t="s">
        <v>77</v>
      </c>
      <c r="AY587" s="259" t="s">
        <v>245</v>
      </c>
    </row>
    <row r="588" s="15" customFormat="1">
      <c r="A588" s="15"/>
      <c r="B588" s="260"/>
      <c r="C588" s="261"/>
      <c r="D588" s="234" t="s">
        <v>257</v>
      </c>
      <c r="E588" s="262" t="s">
        <v>1</v>
      </c>
      <c r="F588" s="263" t="s">
        <v>266</v>
      </c>
      <c r="G588" s="261"/>
      <c r="H588" s="264">
        <v>27.5</v>
      </c>
      <c r="I588" s="265"/>
      <c r="J588" s="261"/>
      <c r="K588" s="261"/>
      <c r="L588" s="266"/>
      <c r="M588" s="267"/>
      <c r="N588" s="268"/>
      <c r="O588" s="268"/>
      <c r="P588" s="268"/>
      <c r="Q588" s="268"/>
      <c r="R588" s="268"/>
      <c r="S588" s="268"/>
      <c r="T588" s="269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70" t="s">
        <v>257</v>
      </c>
      <c r="AU588" s="270" t="s">
        <v>253</v>
      </c>
      <c r="AV588" s="15" t="s">
        <v>253</v>
      </c>
      <c r="AW588" s="15" t="s">
        <v>34</v>
      </c>
      <c r="AX588" s="15" t="s">
        <v>85</v>
      </c>
      <c r="AY588" s="270" t="s">
        <v>245</v>
      </c>
    </row>
    <row r="589" s="14" customFormat="1">
      <c r="A589" s="14"/>
      <c r="B589" s="249"/>
      <c r="C589" s="250"/>
      <c r="D589" s="234" t="s">
        <v>257</v>
      </c>
      <c r="E589" s="250"/>
      <c r="F589" s="252" t="s">
        <v>3464</v>
      </c>
      <c r="G589" s="250"/>
      <c r="H589" s="253">
        <v>7.2880000000000003</v>
      </c>
      <c r="I589" s="254"/>
      <c r="J589" s="250"/>
      <c r="K589" s="250"/>
      <c r="L589" s="255"/>
      <c r="M589" s="256"/>
      <c r="N589" s="257"/>
      <c r="O589" s="257"/>
      <c r="P589" s="257"/>
      <c r="Q589" s="257"/>
      <c r="R589" s="257"/>
      <c r="S589" s="257"/>
      <c r="T589" s="258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9" t="s">
        <v>257</v>
      </c>
      <c r="AU589" s="259" t="s">
        <v>253</v>
      </c>
      <c r="AV589" s="14" t="s">
        <v>87</v>
      </c>
      <c r="AW589" s="14" t="s">
        <v>4</v>
      </c>
      <c r="AX589" s="14" t="s">
        <v>85</v>
      </c>
      <c r="AY589" s="259" t="s">
        <v>245</v>
      </c>
    </row>
    <row r="590" s="2" customFormat="1" ht="16.5" customHeight="1">
      <c r="A590" s="40"/>
      <c r="B590" s="41"/>
      <c r="C590" s="221" t="s">
        <v>1547</v>
      </c>
      <c r="D590" s="221" t="s">
        <v>248</v>
      </c>
      <c r="E590" s="222" t="s">
        <v>987</v>
      </c>
      <c r="F590" s="223" t="s">
        <v>988</v>
      </c>
      <c r="G590" s="224" t="s">
        <v>545</v>
      </c>
      <c r="H590" s="225">
        <v>1.171</v>
      </c>
      <c r="I590" s="226"/>
      <c r="J590" s="227">
        <f>ROUND(I590*H590,2)</f>
        <v>0</v>
      </c>
      <c r="K590" s="223" t="s">
        <v>764</v>
      </c>
      <c r="L590" s="46"/>
      <c r="M590" s="228" t="s">
        <v>1</v>
      </c>
      <c r="N590" s="229" t="s">
        <v>42</v>
      </c>
      <c r="O590" s="93"/>
      <c r="P590" s="230">
        <f>O590*H590</f>
        <v>0</v>
      </c>
      <c r="Q590" s="230">
        <v>0</v>
      </c>
      <c r="R590" s="230">
        <f>Q590*H590</f>
        <v>0</v>
      </c>
      <c r="S590" s="230">
        <v>0</v>
      </c>
      <c r="T590" s="231">
        <f>S590*H590</f>
        <v>0</v>
      </c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R590" s="232" t="s">
        <v>402</v>
      </c>
      <c r="AT590" s="232" t="s">
        <v>248</v>
      </c>
      <c r="AU590" s="232" t="s">
        <v>253</v>
      </c>
      <c r="AY590" s="19" t="s">
        <v>245</v>
      </c>
      <c r="BE590" s="233">
        <f>IF(N590="základní",J590,0)</f>
        <v>0</v>
      </c>
      <c r="BF590" s="233">
        <f>IF(N590="snížená",J590,0)</f>
        <v>0</v>
      </c>
      <c r="BG590" s="233">
        <f>IF(N590="zákl. přenesená",J590,0)</f>
        <v>0</v>
      </c>
      <c r="BH590" s="233">
        <f>IF(N590="sníž. přenesená",J590,0)</f>
        <v>0</v>
      </c>
      <c r="BI590" s="233">
        <f>IF(N590="nulová",J590,0)</f>
        <v>0</v>
      </c>
      <c r="BJ590" s="19" t="s">
        <v>85</v>
      </c>
      <c r="BK590" s="233">
        <f>ROUND(I590*H590,2)</f>
        <v>0</v>
      </c>
      <c r="BL590" s="19" t="s">
        <v>402</v>
      </c>
      <c r="BM590" s="232" t="s">
        <v>3465</v>
      </c>
    </row>
    <row r="591" s="2" customFormat="1">
      <c r="A591" s="40"/>
      <c r="B591" s="41"/>
      <c r="C591" s="42"/>
      <c r="D591" s="234" t="s">
        <v>255</v>
      </c>
      <c r="E591" s="42"/>
      <c r="F591" s="235" t="s">
        <v>989</v>
      </c>
      <c r="G591" s="42"/>
      <c r="H591" s="42"/>
      <c r="I591" s="236"/>
      <c r="J591" s="42"/>
      <c r="K591" s="42"/>
      <c r="L591" s="46"/>
      <c r="M591" s="237"/>
      <c r="N591" s="238"/>
      <c r="O591" s="93"/>
      <c r="P591" s="93"/>
      <c r="Q591" s="93"/>
      <c r="R591" s="93"/>
      <c r="S591" s="93"/>
      <c r="T591" s="94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T591" s="19" t="s">
        <v>255</v>
      </c>
      <c r="AU591" s="19" t="s">
        <v>253</v>
      </c>
    </row>
    <row r="592" s="2" customFormat="1">
      <c r="A592" s="40"/>
      <c r="B592" s="41"/>
      <c r="C592" s="42"/>
      <c r="D592" s="296" t="s">
        <v>766</v>
      </c>
      <c r="E592" s="42"/>
      <c r="F592" s="297" t="s">
        <v>990</v>
      </c>
      <c r="G592" s="42"/>
      <c r="H592" s="42"/>
      <c r="I592" s="236"/>
      <c r="J592" s="42"/>
      <c r="K592" s="42"/>
      <c r="L592" s="46"/>
      <c r="M592" s="237"/>
      <c r="N592" s="238"/>
      <c r="O592" s="93"/>
      <c r="P592" s="93"/>
      <c r="Q592" s="93"/>
      <c r="R592" s="93"/>
      <c r="S592" s="93"/>
      <c r="T592" s="94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T592" s="19" t="s">
        <v>766</v>
      </c>
      <c r="AU592" s="19" t="s">
        <v>253</v>
      </c>
    </row>
    <row r="593" s="14" customFormat="1">
      <c r="A593" s="14"/>
      <c r="B593" s="249"/>
      <c r="C593" s="250"/>
      <c r="D593" s="234" t="s">
        <v>257</v>
      </c>
      <c r="E593" s="251" t="s">
        <v>1</v>
      </c>
      <c r="F593" s="252" t="s">
        <v>3466</v>
      </c>
      <c r="G593" s="250"/>
      <c r="H593" s="253">
        <v>1.171</v>
      </c>
      <c r="I593" s="254"/>
      <c r="J593" s="250"/>
      <c r="K593" s="250"/>
      <c r="L593" s="255"/>
      <c r="M593" s="256"/>
      <c r="N593" s="257"/>
      <c r="O593" s="257"/>
      <c r="P593" s="257"/>
      <c r="Q593" s="257"/>
      <c r="R593" s="257"/>
      <c r="S593" s="257"/>
      <c r="T593" s="258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59" t="s">
        <v>257</v>
      </c>
      <c r="AU593" s="259" t="s">
        <v>253</v>
      </c>
      <c r="AV593" s="14" t="s">
        <v>87</v>
      </c>
      <c r="AW593" s="14" t="s">
        <v>34</v>
      </c>
      <c r="AX593" s="14" t="s">
        <v>77</v>
      </c>
      <c r="AY593" s="259" t="s">
        <v>245</v>
      </c>
    </row>
    <row r="594" s="15" customFormat="1">
      <c r="A594" s="15"/>
      <c r="B594" s="260"/>
      <c r="C594" s="261"/>
      <c r="D594" s="234" t="s">
        <v>257</v>
      </c>
      <c r="E594" s="262" t="s">
        <v>1</v>
      </c>
      <c r="F594" s="263" t="s">
        <v>266</v>
      </c>
      <c r="G594" s="261"/>
      <c r="H594" s="264">
        <v>1.171</v>
      </c>
      <c r="I594" s="265"/>
      <c r="J594" s="261"/>
      <c r="K594" s="261"/>
      <c r="L594" s="266"/>
      <c r="M594" s="293"/>
      <c r="N594" s="294"/>
      <c r="O594" s="294"/>
      <c r="P594" s="294"/>
      <c r="Q594" s="294"/>
      <c r="R594" s="294"/>
      <c r="S594" s="294"/>
      <c r="T594" s="29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T594" s="270" t="s">
        <v>257</v>
      </c>
      <c r="AU594" s="270" t="s">
        <v>253</v>
      </c>
      <c r="AV594" s="15" t="s">
        <v>253</v>
      </c>
      <c r="AW594" s="15" t="s">
        <v>34</v>
      </c>
      <c r="AX594" s="15" t="s">
        <v>85</v>
      </c>
      <c r="AY594" s="270" t="s">
        <v>245</v>
      </c>
    </row>
    <row r="595" s="2" customFormat="1" ht="6.96" customHeight="1">
      <c r="A595" s="40"/>
      <c r="B595" s="68"/>
      <c r="C595" s="69"/>
      <c r="D595" s="69"/>
      <c r="E595" s="69"/>
      <c r="F595" s="69"/>
      <c r="G595" s="69"/>
      <c r="H595" s="69"/>
      <c r="I595" s="69"/>
      <c r="J595" s="69"/>
      <c r="K595" s="69"/>
      <c r="L595" s="46"/>
      <c r="M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</row>
  </sheetData>
  <sheetProtection sheet="1" autoFilter="0" formatColumns="0" formatRows="0" objects="1" scenarios="1" spinCount="100000" saltValue="mOr4uGXbC/EBLryl8DvVuUHczn5/QPfJRDuaa6No1WR6A6YqH7QJKCu5XpUwI+6KT3gafOjoLEJVSYQOo/Xlsw==" hashValue="U+ZRO9kBKalCWq06znTKkYd4rul1HtUUnfCJGPBxfQ99ELS1J8A73V+VgERNWz9swvaWUcII4n5XE0RkHTwyXQ==" algorithmName="SHA-512" password="CC35"/>
  <autoFilter ref="C127:K594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hyperlinks>
    <hyperlink ref="F133" r:id="rId1" display="https://podminky.urs.cz/item/CS_URS_2025_02/113105113"/>
    <hyperlink ref="F137" r:id="rId2" display="https://podminky.urs.cz/item/CS_URS_2025_02/121151103"/>
    <hyperlink ref="F143" r:id="rId3" display="https://podminky.urs.cz/item/CS_URS_2025_02/122252501"/>
    <hyperlink ref="F148" r:id="rId4" display="https://podminky.urs.cz/item/CS_URS_2025_02/125703322"/>
    <hyperlink ref="F155" r:id="rId5" display="https://podminky.urs.cz/item/CS_URS_2025_02/162751117"/>
    <hyperlink ref="F159" r:id="rId6" display="https://podminky.urs.cz/item/CS_URS_2025_02/162751119"/>
    <hyperlink ref="F163" r:id="rId7" display="https://podminky.urs.cz/item/CS_URS_2025_02/167151111"/>
    <hyperlink ref="F167" r:id="rId8" display="https://podminky.urs.cz/item/CS_URS_2025_02/171151112"/>
    <hyperlink ref="F172" r:id="rId9" display="https://podminky.urs.cz/item/CS_URS_2025_02/171201231"/>
    <hyperlink ref="F176" r:id="rId10" display="https://podminky.urs.cz/item/CS_URS_2025_02/171251201"/>
    <hyperlink ref="F180" r:id="rId11" display="https://podminky.urs.cz/item/CS_URS_2025_02/181451312"/>
    <hyperlink ref="F187" r:id="rId12" display="https://podminky.urs.cz/item/CS_URS_2025_02/182151111"/>
    <hyperlink ref="F191" r:id="rId13" display="https://podminky.urs.cz/item/CS_URS_2025_02/182351023"/>
    <hyperlink ref="F199" r:id="rId14" display="https://podminky.urs.cz/item/CS_URS_2025_02/212153121"/>
    <hyperlink ref="F203" r:id="rId15" display="https://podminky.urs.cz/item/CS_URS_2025_02/213211121"/>
    <hyperlink ref="F207" r:id="rId16" display="https://podminky.urs.cz/item/CS_URS_2025_02/221213131"/>
    <hyperlink ref="F213" r:id="rId17" display="https://podminky.urs.cz/item/CS_URS_2025_02/274311127"/>
    <hyperlink ref="F219" r:id="rId18" display="https://podminky.urs.cz/item/CS_URS_2025_02/274311191"/>
    <hyperlink ref="F222" r:id="rId19" display="https://podminky.urs.cz/item/CS_URS_2025_02/281601111"/>
    <hyperlink ref="F230" r:id="rId20" display="https://podminky.urs.cz/item/CS_URS_2025_02/317321118"/>
    <hyperlink ref="F236" r:id="rId21" display="https://podminky.urs.cz/item/CS_URS_2025_02/317321191"/>
    <hyperlink ref="F240" r:id="rId22" display="https://podminky.urs.cz/item/CS_URS_2025_02/317353121"/>
    <hyperlink ref="F245" r:id="rId23" display="https://podminky.urs.cz/item/CS_URS_2025_02/317353221"/>
    <hyperlink ref="F249" r:id="rId24" display="https://podminky.urs.cz/item/CS_URS_2025_02/317361116"/>
    <hyperlink ref="F254" r:id="rId25" display="https://podminky.urs.cz/item/CS_URS_2025_02/451315111"/>
    <hyperlink ref="F258" r:id="rId26" display="https://podminky.urs.cz/item/CS_URS_2025_02/451315117"/>
    <hyperlink ref="F263" r:id="rId27" display="https://podminky.urs.cz/item/CS_URS_2025_02/451577777"/>
    <hyperlink ref="F267" r:id="rId28" display="https://podminky.urs.cz/item/CS_URS_2025_02/452471101"/>
    <hyperlink ref="F273" r:id="rId29" display="https://podminky.urs.cz/item/CS_URS_2025_02/452471102"/>
    <hyperlink ref="F279" r:id="rId30" display="https://podminky.urs.cz/item/CS_URS_2025_02/465513157"/>
    <hyperlink ref="F286" r:id="rId31" display="https://podminky.urs.cz/item/CS_URS_2025_02/594411112"/>
    <hyperlink ref="F294" r:id="rId32" display="https://podminky.urs.cz/item/CS_URS_2025_02/628611102"/>
    <hyperlink ref="F300" r:id="rId33" display="https://podminky.urs.cz/item/CS_URS_2025_02/628613611"/>
    <hyperlink ref="F305" r:id="rId34" display="https://podminky.urs.cz/item/CS_URS_2025_02/911121211"/>
    <hyperlink ref="F330" r:id="rId35" display="https://podminky.urs.cz/item/CS_URS_2025_02/911121311"/>
    <hyperlink ref="F334" r:id="rId36" display="https://podminky.urs.cz/item/CS_URS_2025_02/914111111"/>
    <hyperlink ref="F341" r:id="rId37" display="https://podminky.urs.cz/item/CS_URS_2025_02/916231213"/>
    <hyperlink ref="F345" r:id="rId38" display="https://podminky.urs.cz/item/CS_URS_2025_02/931992111"/>
    <hyperlink ref="F349" r:id="rId39" display="https://podminky.urs.cz/item/CS_URS_2025_02/931994131"/>
    <hyperlink ref="F353" r:id="rId40" display="https://podminky.urs.cz/item/CS_URS_2025_02/931994171"/>
    <hyperlink ref="F357" r:id="rId41" display="https://podminky.urs.cz/item/CS_URS_2025_02/931995111"/>
    <hyperlink ref="F361" r:id="rId42" display="https://podminky.urs.cz/item/CS_URS_2025_02/936942211"/>
    <hyperlink ref="F365" r:id="rId43" display="https://podminky.urs.cz/item/CS_URS_2025_02/936992121"/>
    <hyperlink ref="F372" r:id="rId44" display="https://podminky.urs.cz/item/CS_URS_2025_02/943211111"/>
    <hyperlink ref="F376" r:id="rId45" display="https://podminky.urs.cz/item/CS_URS_2025_02/943211211"/>
    <hyperlink ref="F380" r:id="rId46" display="https://podminky.urs.cz/item/CS_URS_2025_02/943211811"/>
    <hyperlink ref="F384" r:id="rId47" display="https://podminky.urs.cz/item/CS_URS_2025_02/953961214"/>
    <hyperlink ref="F389" r:id="rId48" display="https://podminky.urs.cz/item/CS_URS_2025_02/953961216"/>
    <hyperlink ref="F393" r:id="rId49" display="https://podminky.urs.cz/item/CS_URS_2025_02/963051111"/>
    <hyperlink ref="F398" r:id="rId50" display="https://podminky.urs.cz/item/CS_URS_2025_02/974029185"/>
    <hyperlink ref="F402" r:id="rId51" display="https://podminky.urs.cz/item/CS_URS_2025_02/974049185"/>
    <hyperlink ref="F406" r:id="rId52" display="https://podminky.urs.cz/item/CS_URS_2025_02/977151116"/>
    <hyperlink ref="F410" r:id="rId53" display="https://podminky.urs.cz/item/CS_URS_2025_02/977211112"/>
    <hyperlink ref="F416" r:id="rId54" display="https://podminky.urs.cz/item/CS_URS_2025_02/985121122"/>
    <hyperlink ref="F420" r:id="rId55" display="https://podminky.urs.cz/item/CS_URS_2025_02/985132111"/>
    <hyperlink ref="F424" r:id="rId56" display="https://podminky.urs.cz/item/CS_URS_2025_02/985142211"/>
    <hyperlink ref="F428" r:id="rId57" display="https://podminky.urs.cz/item/CS_URS_2025_02/985232111"/>
    <hyperlink ref="F435" r:id="rId58" display="https://podminky.urs.cz/item/CS_URS_2025_02/985233111"/>
    <hyperlink ref="F438" r:id="rId59" display="https://podminky.urs.cz/item/CS_URS_2025_02/985241110"/>
    <hyperlink ref="F444" r:id="rId60" display="https://podminky.urs.cz/item/CS_URS_2025_02/985311112"/>
    <hyperlink ref="F450" r:id="rId61" display="https://podminky.urs.cz/item/CS_URS_2025_02/985311115"/>
    <hyperlink ref="F456" r:id="rId62" display="https://podminky.urs.cz/item/CS_URS_2025_02/985312124"/>
    <hyperlink ref="F462" r:id="rId63" display="https://podminky.urs.cz/item/CS_URS_2025_02/985323111"/>
    <hyperlink ref="F468" r:id="rId64" display="https://podminky.urs.cz/item/CS_URS_2025_02/985421112"/>
    <hyperlink ref="F472" r:id="rId65" display="https://podminky.urs.cz/item/CS_URS_2025_02/985422313"/>
    <hyperlink ref="F477" r:id="rId66" display="https://podminky.urs.cz/item/CS_URS_2025_02/997013841"/>
    <hyperlink ref="F483" r:id="rId67" display="https://podminky.urs.cz/item/CS_URS_2025_02/997013861"/>
    <hyperlink ref="F491" r:id="rId68" display="https://podminky.urs.cz/item/CS_URS_2025_02/997013862"/>
    <hyperlink ref="F496" r:id="rId69" display="https://podminky.urs.cz/item/CS_URS_2025_02/997211511"/>
    <hyperlink ref="F503" r:id="rId70" display="https://podminky.urs.cz/item/CS_URS_2025_02/997211519"/>
    <hyperlink ref="F507" r:id="rId71" display="https://podminky.urs.cz/item/CS_URS_2025_02/997211611"/>
    <hyperlink ref="F518" r:id="rId72" display="https://podminky.urs.cz/item/CS_URS_2025_02/998212111"/>
    <hyperlink ref="F523" r:id="rId73" display="https://podminky.urs.cz/item/CS_URS_2025_02/711112001"/>
    <hyperlink ref="F532" r:id="rId74" display="https://podminky.urs.cz/item/CS_URS_2025_02/711112002"/>
    <hyperlink ref="F541" r:id="rId75" display="https://podminky.urs.cz/item/CS_URS_2025_02/711691172"/>
    <hyperlink ref="F547" r:id="rId76" display="https://podminky.urs.cz/item/CS_URS_2025_02/998711101"/>
    <hyperlink ref="F551" r:id="rId77" display="https://podminky.urs.cz/item/CS_URS_2025_02/789212122"/>
    <hyperlink ref="F562" r:id="rId78" display="https://podminky.urs.cz/item/CS_URS_2025_02/789323211"/>
    <hyperlink ref="F568" r:id="rId79" display="https://podminky.urs.cz/item/CS_URS_2025_02/789323216"/>
    <hyperlink ref="F574" r:id="rId80" display="https://podminky.urs.cz/item/CS_URS_2025_02/789323221"/>
    <hyperlink ref="F580" r:id="rId81" display="https://podminky.urs.cz/item/CS_URS_2025_02/789351240"/>
    <hyperlink ref="F592" r:id="rId82" display="https://podminky.urs.cz/item/CS_URS_2025_02/99878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3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122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3467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ROUND(J131,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ROUND((SUM(BE131:BE813)),  2)</f>
        <v>0</v>
      </c>
      <c r="G33" s="40"/>
      <c r="H33" s="40"/>
      <c r="I33" s="158">
        <v>0.20999999999999999</v>
      </c>
      <c r="J33" s="157">
        <f>ROUND(((SUM(BE131:BE813))*I33),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ROUND((SUM(BF131:BF813)),  2)</f>
        <v>0</v>
      </c>
      <c r="G34" s="40"/>
      <c r="H34" s="40"/>
      <c r="I34" s="158">
        <v>0.12</v>
      </c>
      <c r="J34" s="157">
        <f>ROUND(((SUM(BF131:BF813))*I34),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ROUND((SUM(BG131:BG813)),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ROUND((SUM(BH131:BH813)),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ROUND((SUM(BI131:BI813)),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SO141.11.03 - Horní Lideč - Valašská Polanka, most v km 22.791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J131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J132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J133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J232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J293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J324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227</v>
      </c>
      <c r="E102" s="191"/>
      <c r="F102" s="191"/>
      <c r="G102" s="191"/>
      <c r="H102" s="191"/>
      <c r="I102" s="191"/>
      <c r="J102" s="192">
        <f>J408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2643</v>
      </c>
      <c r="E103" s="191"/>
      <c r="F103" s="191"/>
      <c r="G103" s="191"/>
      <c r="H103" s="191"/>
      <c r="I103" s="191"/>
      <c r="J103" s="192">
        <f>J423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755</v>
      </c>
      <c r="E104" s="191"/>
      <c r="F104" s="191"/>
      <c r="G104" s="191"/>
      <c r="H104" s="191"/>
      <c r="I104" s="191"/>
      <c r="J104" s="192">
        <f>J439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4.88" customHeight="1">
      <c r="A105" s="10"/>
      <c r="B105" s="188"/>
      <c r="C105" s="189"/>
      <c r="D105" s="190" t="s">
        <v>2644</v>
      </c>
      <c r="E105" s="191"/>
      <c r="F105" s="191"/>
      <c r="G105" s="191"/>
      <c r="H105" s="191"/>
      <c r="I105" s="191"/>
      <c r="J105" s="192">
        <f>J612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21.84" customHeight="1">
      <c r="A106" s="10"/>
      <c r="B106" s="188"/>
      <c r="C106" s="189"/>
      <c r="D106" s="190" t="s">
        <v>2645</v>
      </c>
      <c r="E106" s="191"/>
      <c r="F106" s="191"/>
      <c r="G106" s="191"/>
      <c r="H106" s="191"/>
      <c r="I106" s="191"/>
      <c r="J106" s="192">
        <f>J653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4.88" customHeight="1">
      <c r="A107" s="10"/>
      <c r="B107" s="188"/>
      <c r="C107" s="189"/>
      <c r="D107" s="190" t="s">
        <v>2646</v>
      </c>
      <c r="E107" s="191"/>
      <c r="F107" s="191"/>
      <c r="G107" s="191"/>
      <c r="H107" s="191"/>
      <c r="I107" s="191"/>
      <c r="J107" s="192">
        <f>J657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21.84" customHeight="1">
      <c r="A108" s="10"/>
      <c r="B108" s="188"/>
      <c r="C108" s="189"/>
      <c r="D108" s="190" t="s">
        <v>2647</v>
      </c>
      <c r="E108" s="191"/>
      <c r="F108" s="191"/>
      <c r="G108" s="191"/>
      <c r="H108" s="191"/>
      <c r="I108" s="191"/>
      <c r="J108" s="192">
        <f>J658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21.84" customHeight="1">
      <c r="A109" s="10"/>
      <c r="B109" s="188"/>
      <c r="C109" s="189"/>
      <c r="D109" s="190" t="s">
        <v>3468</v>
      </c>
      <c r="E109" s="191"/>
      <c r="F109" s="191"/>
      <c r="G109" s="191"/>
      <c r="H109" s="191"/>
      <c r="I109" s="191"/>
      <c r="J109" s="192">
        <f>J737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21.84" customHeight="1">
      <c r="A110" s="10"/>
      <c r="B110" s="188"/>
      <c r="C110" s="189"/>
      <c r="D110" s="190" t="s">
        <v>3469</v>
      </c>
      <c r="E110" s="191"/>
      <c r="F110" s="191"/>
      <c r="G110" s="191"/>
      <c r="H110" s="191"/>
      <c r="I110" s="191"/>
      <c r="J110" s="192">
        <f>J748</f>
        <v>0</v>
      </c>
      <c r="K110" s="189"/>
      <c r="L110" s="19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21.84" customHeight="1">
      <c r="A111" s="10"/>
      <c r="B111" s="188"/>
      <c r="C111" s="189"/>
      <c r="D111" s="190" t="s">
        <v>2648</v>
      </c>
      <c r="E111" s="191"/>
      <c r="F111" s="191"/>
      <c r="G111" s="191"/>
      <c r="H111" s="191"/>
      <c r="I111" s="191"/>
      <c r="J111" s="192">
        <f>J768</f>
        <v>0</v>
      </c>
      <c r="K111" s="189"/>
      <c r="L111" s="19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2" customFormat="1" ht="21.84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hidden="1" s="2" customFormat="1" ht="6.96" customHeight="1">
      <c r="A113" s="40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hidden="1"/>
    <row r="115" hidden="1"/>
    <row r="116" hidden="1"/>
    <row r="117" s="2" customFormat="1" ht="6.96" customHeight="1">
      <c r="A117" s="40"/>
      <c r="B117" s="70"/>
      <c r="C117" s="71"/>
      <c r="D117" s="71"/>
      <c r="E117" s="71"/>
      <c r="F117" s="71"/>
      <c r="G117" s="71"/>
      <c r="H117" s="71"/>
      <c r="I117" s="71"/>
      <c r="J117" s="71"/>
      <c r="K117" s="71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24.96" customHeight="1">
      <c r="A118" s="40"/>
      <c r="B118" s="41"/>
      <c r="C118" s="25" t="s">
        <v>230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6.96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4" t="s">
        <v>16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177" t="str">
        <f>E7</f>
        <v>Cyklická obnova trati v úseku Vsetín – Horní Lideč</v>
      </c>
      <c r="F121" s="34"/>
      <c r="G121" s="34"/>
      <c r="H121" s="34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4" t="s">
        <v>191</v>
      </c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6.5" customHeight="1">
      <c r="A123" s="40"/>
      <c r="B123" s="41"/>
      <c r="C123" s="42"/>
      <c r="D123" s="42"/>
      <c r="E123" s="78" t="str">
        <f>E9</f>
        <v>SO141.11.03 - Horní Lideč - Valašská Polanka, most v km 22.791</v>
      </c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2" customHeight="1">
      <c r="A125" s="40"/>
      <c r="B125" s="41"/>
      <c r="C125" s="34" t="s">
        <v>20</v>
      </c>
      <c r="D125" s="42"/>
      <c r="E125" s="42"/>
      <c r="F125" s="29" t="str">
        <f>F12</f>
        <v>Vsetín - Horní Lideč</v>
      </c>
      <c r="G125" s="42"/>
      <c r="H125" s="42"/>
      <c r="I125" s="34" t="s">
        <v>22</v>
      </c>
      <c r="J125" s="81" t="str">
        <f>IF(J12="","",J12)</f>
        <v>20. 11. 2025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6.96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5.15" customHeight="1">
      <c r="A127" s="40"/>
      <c r="B127" s="41"/>
      <c r="C127" s="34" t="s">
        <v>24</v>
      </c>
      <c r="D127" s="42"/>
      <c r="E127" s="42"/>
      <c r="F127" s="29" t="str">
        <f>E15</f>
        <v>Správa železnic s.o.</v>
      </c>
      <c r="G127" s="42"/>
      <c r="H127" s="42"/>
      <c r="I127" s="34" t="s">
        <v>32</v>
      </c>
      <c r="J127" s="38" t="str">
        <f>E21</f>
        <v xml:space="preserve"> </v>
      </c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15.15" customHeight="1">
      <c r="A128" s="40"/>
      <c r="B128" s="41"/>
      <c r="C128" s="34" t="s">
        <v>30</v>
      </c>
      <c r="D128" s="42"/>
      <c r="E128" s="42"/>
      <c r="F128" s="29" t="str">
        <f>IF(E18="","",E18)</f>
        <v>Vyplň údaj</v>
      </c>
      <c r="G128" s="42"/>
      <c r="H128" s="42"/>
      <c r="I128" s="34" t="s">
        <v>35</v>
      </c>
      <c r="J128" s="38" t="str">
        <f>E24</f>
        <v>Správa železnic s.o.</v>
      </c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0.32" customHeight="1">
      <c r="A129" s="40"/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11" customFormat="1" ht="29.28" customHeight="1">
      <c r="A130" s="194"/>
      <c r="B130" s="195"/>
      <c r="C130" s="196" t="s">
        <v>231</v>
      </c>
      <c r="D130" s="197" t="s">
        <v>62</v>
      </c>
      <c r="E130" s="197" t="s">
        <v>58</v>
      </c>
      <c r="F130" s="197" t="s">
        <v>59</v>
      </c>
      <c r="G130" s="197" t="s">
        <v>232</v>
      </c>
      <c r="H130" s="197" t="s">
        <v>233</v>
      </c>
      <c r="I130" s="197" t="s">
        <v>234</v>
      </c>
      <c r="J130" s="197" t="s">
        <v>223</v>
      </c>
      <c r="K130" s="198" t="s">
        <v>235</v>
      </c>
      <c r="L130" s="199"/>
      <c r="M130" s="102" t="s">
        <v>1</v>
      </c>
      <c r="N130" s="103" t="s">
        <v>41</v>
      </c>
      <c r="O130" s="103" t="s">
        <v>236</v>
      </c>
      <c r="P130" s="103" t="s">
        <v>237</v>
      </c>
      <c r="Q130" s="103" t="s">
        <v>238</v>
      </c>
      <c r="R130" s="103" t="s">
        <v>239</v>
      </c>
      <c r="S130" s="103" t="s">
        <v>240</v>
      </c>
      <c r="T130" s="104" t="s">
        <v>241</v>
      </c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</row>
    <row r="131" s="2" customFormat="1" ht="22.8" customHeight="1">
      <c r="A131" s="40"/>
      <c r="B131" s="41"/>
      <c r="C131" s="109" t="s">
        <v>242</v>
      </c>
      <c r="D131" s="42"/>
      <c r="E131" s="42"/>
      <c r="F131" s="42"/>
      <c r="G131" s="42"/>
      <c r="H131" s="42"/>
      <c r="I131" s="42"/>
      <c r="J131" s="200">
        <f>BK131</f>
        <v>0</v>
      </c>
      <c r="K131" s="42"/>
      <c r="L131" s="46"/>
      <c r="M131" s="105"/>
      <c r="N131" s="201"/>
      <c r="O131" s="106"/>
      <c r="P131" s="202">
        <f>P132</f>
        <v>0</v>
      </c>
      <c r="Q131" s="106"/>
      <c r="R131" s="202">
        <f>R132</f>
        <v>956.4366381021199</v>
      </c>
      <c r="S131" s="106"/>
      <c r="T131" s="203">
        <f>T132</f>
        <v>592.2351020000001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76</v>
      </c>
      <c r="AU131" s="19" t="s">
        <v>225</v>
      </c>
      <c r="BK131" s="204">
        <f>BK132</f>
        <v>0</v>
      </c>
    </row>
    <row r="132" s="12" customFormat="1" ht="25.92" customHeight="1">
      <c r="A132" s="12"/>
      <c r="B132" s="205"/>
      <c r="C132" s="206"/>
      <c r="D132" s="207" t="s">
        <v>76</v>
      </c>
      <c r="E132" s="208" t="s">
        <v>243</v>
      </c>
      <c r="F132" s="208" t="s">
        <v>244</v>
      </c>
      <c r="G132" s="206"/>
      <c r="H132" s="206"/>
      <c r="I132" s="209"/>
      <c r="J132" s="210">
        <f>BK132</f>
        <v>0</v>
      </c>
      <c r="K132" s="206"/>
      <c r="L132" s="211"/>
      <c r="M132" s="212"/>
      <c r="N132" s="213"/>
      <c r="O132" s="213"/>
      <c r="P132" s="214">
        <f>P133+P232+P293+P324+P408+P423+P439</f>
        <v>0</v>
      </c>
      <c r="Q132" s="213"/>
      <c r="R132" s="214">
        <f>R133+R232+R293+R324+R408+R423+R439</f>
        <v>956.4366381021199</v>
      </c>
      <c r="S132" s="213"/>
      <c r="T132" s="215">
        <f>T133+T232+T293+T324+T408+T423+T439</f>
        <v>592.2351020000001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6" t="s">
        <v>253</v>
      </c>
      <c r="AT132" s="217" t="s">
        <v>76</v>
      </c>
      <c r="AU132" s="217" t="s">
        <v>77</v>
      </c>
      <c r="AY132" s="216" t="s">
        <v>245</v>
      </c>
      <c r="BK132" s="218">
        <f>BK133+BK232+BK293+BK324+BK408+BK423+BK439</f>
        <v>0</v>
      </c>
    </row>
    <row r="133" s="12" customFormat="1" ht="22.8" customHeight="1">
      <c r="A133" s="12"/>
      <c r="B133" s="205"/>
      <c r="C133" s="206"/>
      <c r="D133" s="207" t="s">
        <v>76</v>
      </c>
      <c r="E133" s="219" t="s">
        <v>85</v>
      </c>
      <c r="F133" s="219" t="s">
        <v>2649</v>
      </c>
      <c r="G133" s="206"/>
      <c r="H133" s="206"/>
      <c r="I133" s="209"/>
      <c r="J133" s="220">
        <f>BK133</f>
        <v>0</v>
      </c>
      <c r="K133" s="206"/>
      <c r="L133" s="211"/>
      <c r="M133" s="212"/>
      <c r="N133" s="213"/>
      <c r="O133" s="213"/>
      <c r="P133" s="214">
        <f>SUM(P134:P231)</f>
        <v>0</v>
      </c>
      <c r="Q133" s="213"/>
      <c r="R133" s="214">
        <f>SUM(R134:R231)</f>
        <v>139.82875388799999</v>
      </c>
      <c r="S133" s="213"/>
      <c r="T133" s="215">
        <f>SUM(T134:T231)</f>
        <v>477.63800000000003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6" t="s">
        <v>253</v>
      </c>
      <c r="AT133" s="217" t="s">
        <v>76</v>
      </c>
      <c r="AU133" s="217" t="s">
        <v>85</v>
      </c>
      <c r="AY133" s="216" t="s">
        <v>245</v>
      </c>
      <c r="BK133" s="218">
        <f>SUM(BK134:BK231)</f>
        <v>0</v>
      </c>
    </row>
    <row r="134" s="2" customFormat="1" ht="16.5" customHeight="1">
      <c r="A134" s="40"/>
      <c r="B134" s="41"/>
      <c r="C134" s="221" t="s">
        <v>246</v>
      </c>
      <c r="D134" s="221" t="s">
        <v>248</v>
      </c>
      <c r="E134" s="222" t="s">
        <v>3470</v>
      </c>
      <c r="F134" s="223" t="s">
        <v>3471</v>
      </c>
      <c r="G134" s="224" t="s">
        <v>275</v>
      </c>
      <c r="H134" s="225">
        <v>50</v>
      </c>
      <c r="I134" s="226"/>
      <c r="J134" s="227">
        <f>ROUND(I134*H134,2)</f>
        <v>0</v>
      </c>
      <c r="K134" s="223" t="s">
        <v>764</v>
      </c>
      <c r="L134" s="46"/>
      <c r="M134" s="228" t="s">
        <v>1</v>
      </c>
      <c r="N134" s="229" t="s">
        <v>42</v>
      </c>
      <c r="O134" s="93"/>
      <c r="P134" s="230">
        <f>O134*H134</f>
        <v>0</v>
      </c>
      <c r="Q134" s="230">
        <v>1.0000000000000001E-05</v>
      </c>
      <c r="R134" s="230">
        <f>Q134*H134</f>
        <v>0.00050000000000000001</v>
      </c>
      <c r="S134" s="230">
        <v>0.11500000000000001</v>
      </c>
      <c r="T134" s="231">
        <f>S134*H134</f>
        <v>5.75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2" t="s">
        <v>253</v>
      </c>
      <c r="AT134" s="232" t="s">
        <v>248</v>
      </c>
      <c r="AU134" s="232" t="s">
        <v>87</v>
      </c>
      <c r="AY134" s="19" t="s">
        <v>245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9" t="s">
        <v>85</v>
      </c>
      <c r="BK134" s="233">
        <f>ROUND(I134*H134,2)</f>
        <v>0</v>
      </c>
      <c r="BL134" s="19" t="s">
        <v>253</v>
      </c>
      <c r="BM134" s="232" t="s">
        <v>3472</v>
      </c>
    </row>
    <row r="135" s="2" customFormat="1">
      <c r="A135" s="40"/>
      <c r="B135" s="41"/>
      <c r="C135" s="42"/>
      <c r="D135" s="234" t="s">
        <v>255</v>
      </c>
      <c r="E135" s="42"/>
      <c r="F135" s="235" t="s">
        <v>3471</v>
      </c>
      <c r="G135" s="42"/>
      <c r="H135" s="42"/>
      <c r="I135" s="236"/>
      <c r="J135" s="42"/>
      <c r="K135" s="42"/>
      <c r="L135" s="46"/>
      <c r="M135" s="237"/>
      <c r="N135" s="238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255</v>
      </c>
      <c r="AU135" s="19" t="s">
        <v>87</v>
      </c>
    </row>
    <row r="136" s="2" customFormat="1">
      <c r="A136" s="40"/>
      <c r="B136" s="41"/>
      <c r="C136" s="42"/>
      <c r="D136" s="296" t="s">
        <v>766</v>
      </c>
      <c r="E136" s="42"/>
      <c r="F136" s="297" t="s">
        <v>3473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766</v>
      </c>
      <c r="AU136" s="19" t="s">
        <v>87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3474</v>
      </c>
      <c r="G137" s="250"/>
      <c r="H137" s="253">
        <v>50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85</v>
      </c>
      <c r="AY137" s="259" t="s">
        <v>245</v>
      </c>
    </row>
    <row r="138" s="2" customFormat="1" ht="16.5" customHeight="1">
      <c r="A138" s="40"/>
      <c r="B138" s="41"/>
      <c r="C138" s="221" t="s">
        <v>305</v>
      </c>
      <c r="D138" s="221" t="s">
        <v>248</v>
      </c>
      <c r="E138" s="222" t="s">
        <v>2650</v>
      </c>
      <c r="F138" s="223" t="s">
        <v>2651</v>
      </c>
      <c r="G138" s="224" t="s">
        <v>275</v>
      </c>
      <c r="H138" s="225">
        <v>116.2</v>
      </c>
      <c r="I138" s="226"/>
      <c r="J138" s="227">
        <f>ROUND(I138*H138,2)</f>
        <v>0</v>
      </c>
      <c r="K138" s="223" t="s">
        <v>764</v>
      </c>
      <c r="L138" s="46"/>
      <c r="M138" s="228" t="s">
        <v>1</v>
      </c>
      <c r="N138" s="229" t="s">
        <v>42</v>
      </c>
      <c r="O138" s="93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2" t="s">
        <v>253</v>
      </c>
      <c r="AT138" s="232" t="s">
        <v>248</v>
      </c>
      <c r="AU138" s="232" t="s">
        <v>87</v>
      </c>
      <c r="AY138" s="19" t="s">
        <v>245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9" t="s">
        <v>85</v>
      </c>
      <c r="BK138" s="233">
        <f>ROUND(I138*H138,2)</f>
        <v>0</v>
      </c>
      <c r="BL138" s="19" t="s">
        <v>253</v>
      </c>
      <c r="BM138" s="232" t="s">
        <v>3475</v>
      </c>
    </row>
    <row r="139" s="2" customFormat="1">
      <c r="A139" s="40"/>
      <c r="B139" s="41"/>
      <c r="C139" s="42"/>
      <c r="D139" s="234" t="s">
        <v>255</v>
      </c>
      <c r="E139" s="42"/>
      <c r="F139" s="235" t="s">
        <v>2651</v>
      </c>
      <c r="G139" s="42"/>
      <c r="H139" s="42"/>
      <c r="I139" s="236"/>
      <c r="J139" s="42"/>
      <c r="K139" s="42"/>
      <c r="L139" s="46"/>
      <c r="M139" s="237"/>
      <c r="N139" s="238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255</v>
      </c>
      <c r="AU139" s="19" t="s">
        <v>87</v>
      </c>
    </row>
    <row r="140" s="2" customFormat="1">
      <c r="A140" s="40"/>
      <c r="B140" s="41"/>
      <c r="C140" s="42"/>
      <c r="D140" s="296" t="s">
        <v>766</v>
      </c>
      <c r="E140" s="42"/>
      <c r="F140" s="297" t="s">
        <v>2654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766</v>
      </c>
      <c r="AU140" s="19" t="s">
        <v>87</v>
      </c>
    </row>
    <row r="141" s="14" customFormat="1">
      <c r="A141" s="14"/>
      <c r="B141" s="249"/>
      <c r="C141" s="250"/>
      <c r="D141" s="234" t="s">
        <v>257</v>
      </c>
      <c r="E141" s="251" t="s">
        <v>1</v>
      </c>
      <c r="F141" s="252" t="s">
        <v>3476</v>
      </c>
      <c r="G141" s="250"/>
      <c r="H141" s="253">
        <v>116.2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257</v>
      </c>
      <c r="AU141" s="259" t="s">
        <v>87</v>
      </c>
      <c r="AV141" s="14" t="s">
        <v>87</v>
      </c>
      <c r="AW141" s="14" t="s">
        <v>34</v>
      </c>
      <c r="AX141" s="14" t="s">
        <v>77</v>
      </c>
      <c r="AY141" s="259" t="s">
        <v>245</v>
      </c>
    </row>
    <row r="142" s="15" customFormat="1">
      <c r="A142" s="15"/>
      <c r="B142" s="260"/>
      <c r="C142" s="261"/>
      <c r="D142" s="234" t="s">
        <v>257</v>
      </c>
      <c r="E142" s="262" t="s">
        <v>1</v>
      </c>
      <c r="F142" s="263" t="s">
        <v>266</v>
      </c>
      <c r="G142" s="261"/>
      <c r="H142" s="264">
        <v>116.2</v>
      </c>
      <c r="I142" s="265"/>
      <c r="J142" s="261"/>
      <c r="K142" s="261"/>
      <c r="L142" s="266"/>
      <c r="M142" s="267"/>
      <c r="N142" s="268"/>
      <c r="O142" s="268"/>
      <c r="P142" s="268"/>
      <c r="Q142" s="268"/>
      <c r="R142" s="268"/>
      <c r="S142" s="268"/>
      <c r="T142" s="269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0" t="s">
        <v>257</v>
      </c>
      <c r="AU142" s="270" t="s">
        <v>87</v>
      </c>
      <c r="AV142" s="15" t="s">
        <v>253</v>
      </c>
      <c r="AW142" s="15" t="s">
        <v>34</v>
      </c>
      <c r="AX142" s="15" t="s">
        <v>85</v>
      </c>
      <c r="AY142" s="270" t="s">
        <v>245</v>
      </c>
    </row>
    <row r="143" s="2" customFormat="1" ht="24.15" customHeight="1">
      <c r="A143" s="40"/>
      <c r="B143" s="41"/>
      <c r="C143" s="221" t="s">
        <v>314</v>
      </c>
      <c r="D143" s="221" t="s">
        <v>248</v>
      </c>
      <c r="E143" s="222" t="s">
        <v>3477</v>
      </c>
      <c r="F143" s="223" t="s">
        <v>3478</v>
      </c>
      <c r="G143" s="224" t="s">
        <v>251</v>
      </c>
      <c r="H143" s="225">
        <v>570</v>
      </c>
      <c r="I143" s="226"/>
      <c r="J143" s="227">
        <f>ROUND(I143*H143,2)</f>
        <v>0</v>
      </c>
      <c r="K143" s="223" t="s">
        <v>764</v>
      </c>
      <c r="L143" s="46"/>
      <c r="M143" s="228" t="s">
        <v>1</v>
      </c>
      <c r="N143" s="229" t="s">
        <v>42</v>
      </c>
      <c r="O143" s="93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2" t="s">
        <v>253</v>
      </c>
      <c r="AT143" s="232" t="s">
        <v>248</v>
      </c>
      <c r="AU143" s="232" t="s">
        <v>87</v>
      </c>
      <c r="AY143" s="19" t="s">
        <v>245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9" t="s">
        <v>85</v>
      </c>
      <c r="BK143" s="233">
        <f>ROUND(I143*H143,2)</f>
        <v>0</v>
      </c>
      <c r="BL143" s="19" t="s">
        <v>253</v>
      </c>
      <c r="BM143" s="232" t="s">
        <v>3479</v>
      </c>
    </row>
    <row r="144" s="2" customFormat="1">
      <c r="A144" s="40"/>
      <c r="B144" s="41"/>
      <c r="C144" s="42"/>
      <c r="D144" s="234" t="s">
        <v>255</v>
      </c>
      <c r="E144" s="42"/>
      <c r="F144" s="235" t="s">
        <v>3478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255</v>
      </c>
      <c r="AU144" s="19" t="s">
        <v>87</v>
      </c>
    </row>
    <row r="145" s="2" customFormat="1">
      <c r="A145" s="40"/>
      <c r="B145" s="41"/>
      <c r="C145" s="42"/>
      <c r="D145" s="296" t="s">
        <v>766</v>
      </c>
      <c r="E145" s="42"/>
      <c r="F145" s="297" t="s">
        <v>3480</v>
      </c>
      <c r="G145" s="42"/>
      <c r="H145" s="42"/>
      <c r="I145" s="236"/>
      <c r="J145" s="42"/>
      <c r="K145" s="42"/>
      <c r="L145" s="46"/>
      <c r="M145" s="237"/>
      <c r="N145" s="238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766</v>
      </c>
      <c r="AU145" s="19" t="s">
        <v>87</v>
      </c>
    </row>
    <row r="146" s="14" customFormat="1">
      <c r="A146" s="14"/>
      <c r="B146" s="249"/>
      <c r="C146" s="250"/>
      <c r="D146" s="234" t="s">
        <v>257</v>
      </c>
      <c r="E146" s="251" t="s">
        <v>1</v>
      </c>
      <c r="F146" s="252" t="s">
        <v>3481</v>
      </c>
      <c r="G146" s="250"/>
      <c r="H146" s="253">
        <v>570</v>
      </c>
      <c r="I146" s="254"/>
      <c r="J146" s="250"/>
      <c r="K146" s="250"/>
      <c r="L146" s="255"/>
      <c r="M146" s="256"/>
      <c r="N146" s="257"/>
      <c r="O146" s="257"/>
      <c r="P146" s="257"/>
      <c r="Q146" s="257"/>
      <c r="R146" s="257"/>
      <c r="S146" s="257"/>
      <c r="T146" s="25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9" t="s">
        <v>257</v>
      </c>
      <c r="AU146" s="259" t="s">
        <v>87</v>
      </c>
      <c r="AV146" s="14" t="s">
        <v>87</v>
      </c>
      <c r="AW146" s="14" t="s">
        <v>34</v>
      </c>
      <c r="AX146" s="14" t="s">
        <v>77</v>
      </c>
      <c r="AY146" s="259" t="s">
        <v>245</v>
      </c>
    </row>
    <row r="147" s="15" customFormat="1">
      <c r="A147" s="15"/>
      <c r="B147" s="260"/>
      <c r="C147" s="261"/>
      <c r="D147" s="234" t="s">
        <v>257</v>
      </c>
      <c r="E147" s="262" t="s">
        <v>1</v>
      </c>
      <c r="F147" s="263" t="s">
        <v>266</v>
      </c>
      <c r="G147" s="261"/>
      <c r="H147" s="264">
        <v>570</v>
      </c>
      <c r="I147" s="265"/>
      <c r="J147" s="261"/>
      <c r="K147" s="261"/>
      <c r="L147" s="266"/>
      <c r="M147" s="267"/>
      <c r="N147" s="268"/>
      <c r="O147" s="268"/>
      <c r="P147" s="268"/>
      <c r="Q147" s="268"/>
      <c r="R147" s="268"/>
      <c r="S147" s="268"/>
      <c r="T147" s="269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0" t="s">
        <v>257</v>
      </c>
      <c r="AU147" s="270" t="s">
        <v>87</v>
      </c>
      <c r="AV147" s="15" t="s">
        <v>253</v>
      </c>
      <c r="AW147" s="15" t="s">
        <v>34</v>
      </c>
      <c r="AX147" s="15" t="s">
        <v>85</v>
      </c>
      <c r="AY147" s="270" t="s">
        <v>245</v>
      </c>
    </row>
    <row r="148" s="2" customFormat="1" ht="24.15" customHeight="1">
      <c r="A148" s="40"/>
      <c r="B148" s="41"/>
      <c r="C148" s="221" t="s">
        <v>326</v>
      </c>
      <c r="D148" s="221" t="s">
        <v>248</v>
      </c>
      <c r="E148" s="222" t="s">
        <v>3482</v>
      </c>
      <c r="F148" s="223" t="s">
        <v>3483</v>
      </c>
      <c r="G148" s="224" t="s">
        <v>317</v>
      </c>
      <c r="H148" s="225">
        <v>28</v>
      </c>
      <c r="I148" s="226"/>
      <c r="J148" s="227">
        <f>ROUND(I148*H148,2)</f>
        <v>0</v>
      </c>
      <c r="K148" s="223" t="s">
        <v>764</v>
      </c>
      <c r="L148" s="46"/>
      <c r="M148" s="228" t="s">
        <v>1</v>
      </c>
      <c r="N148" s="229" t="s">
        <v>42</v>
      </c>
      <c r="O148" s="93"/>
      <c r="P148" s="230">
        <f>O148*H148</f>
        <v>0</v>
      </c>
      <c r="Q148" s="230">
        <v>0.0010166559999999999</v>
      </c>
      <c r="R148" s="230">
        <f>Q148*H148</f>
        <v>0.028466367999999999</v>
      </c>
      <c r="S148" s="230">
        <v>0</v>
      </c>
      <c r="T148" s="231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32" t="s">
        <v>253</v>
      </c>
      <c r="AT148" s="232" t="s">
        <v>248</v>
      </c>
      <c r="AU148" s="232" t="s">
        <v>87</v>
      </c>
      <c r="AY148" s="19" t="s">
        <v>245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9" t="s">
        <v>85</v>
      </c>
      <c r="BK148" s="233">
        <f>ROUND(I148*H148,2)</f>
        <v>0</v>
      </c>
      <c r="BL148" s="19" t="s">
        <v>253</v>
      </c>
      <c r="BM148" s="232" t="s">
        <v>3484</v>
      </c>
    </row>
    <row r="149" s="2" customFormat="1">
      <c r="A149" s="40"/>
      <c r="B149" s="41"/>
      <c r="C149" s="42"/>
      <c r="D149" s="234" t="s">
        <v>255</v>
      </c>
      <c r="E149" s="42"/>
      <c r="F149" s="235" t="s">
        <v>3483</v>
      </c>
      <c r="G149" s="42"/>
      <c r="H149" s="42"/>
      <c r="I149" s="236"/>
      <c r="J149" s="42"/>
      <c r="K149" s="42"/>
      <c r="L149" s="46"/>
      <c r="M149" s="237"/>
      <c r="N149" s="238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255</v>
      </c>
      <c r="AU149" s="19" t="s">
        <v>87</v>
      </c>
    </row>
    <row r="150" s="2" customFormat="1">
      <c r="A150" s="40"/>
      <c r="B150" s="41"/>
      <c r="C150" s="42"/>
      <c r="D150" s="296" t="s">
        <v>766</v>
      </c>
      <c r="E150" s="42"/>
      <c r="F150" s="297" t="s">
        <v>3485</v>
      </c>
      <c r="G150" s="42"/>
      <c r="H150" s="42"/>
      <c r="I150" s="236"/>
      <c r="J150" s="42"/>
      <c r="K150" s="42"/>
      <c r="L150" s="46"/>
      <c r="M150" s="237"/>
      <c r="N150" s="238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766</v>
      </c>
      <c r="AU150" s="19" t="s">
        <v>87</v>
      </c>
    </row>
    <row r="151" s="14" customFormat="1">
      <c r="A151" s="14"/>
      <c r="B151" s="249"/>
      <c r="C151" s="250"/>
      <c r="D151" s="234" t="s">
        <v>257</v>
      </c>
      <c r="E151" s="251" t="s">
        <v>1</v>
      </c>
      <c r="F151" s="252" t="s">
        <v>3486</v>
      </c>
      <c r="G151" s="250"/>
      <c r="H151" s="253">
        <v>28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257</v>
      </c>
      <c r="AU151" s="259" t="s">
        <v>87</v>
      </c>
      <c r="AV151" s="14" t="s">
        <v>87</v>
      </c>
      <c r="AW151" s="14" t="s">
        <v>34</v>
      </c>
      <c r="AX151" s="14" t="s">
        <v>85</v>
      </c>
      <c r="AY151" s="259" t="s">
        <v>245</v>
      </c>
    </row>
    <row r="152" s="2" customFormat="1" ht="21.75" customHeight="1">
      <c r="A152" s="40"/>
      <c r="B152" s="41"/>
      <c r="C152" s="221" t="s">
        <v>335</v>
      </c>
      <c r="D152" s="221" t="s">
        <v>248</v>
      </c>
      <c r="E152" s="222" t="s">
        <v>3487</v>
      </c>
      <c r="F152" s="223" t="s">
        <v>3488</v>
      </c>
      <c r="G152" s="224" t="s">
        <v>275</v>
      </c>
      <c r="H152" s="225">
        <v>4.2000000000000002</v>
      </c>
      <c r="I152" s="226"/>
      <c r="J152" s="227">
        <f>ROUND(I152*H152,2)</f>
        <v>0</v>
      </c>
      <c r="K152" s="223" t="s">
        <v>764</v>
      </c>
      <c r="L152" s="46"/>
      <c r="M152" s="228" t="s">
        <v>1</v>
      </c>
      <c r="N152" s="229" t="s">
        <v>42</v>
      </c>
      <c r="O152" s="93"/>
      <c r="P152" s="230">
        <f>O152*H152</f>
        <v>0</v>
      </c>
      <c r="Q152" s="230">
        <v>0.0264</v>
      </c>
      <c r="R152" s="230">
        <f>Q152*H152</f>
        <v>0.11088000000000001</v>
      </c>
      <c r="S152" s="230">
        <v>0</v>
      </c>
      <c r="T152" s="231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2" t="s">
        <v>253</v>
      </c>
      <c r="AT152" s="232" t="s">
        <v>248</v>
      </c>
      <c r="AU152" s="232" t="s">
        <v>87</v>
      </c>
      <c r="AY152" s="19" t="s">
        <v>245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9" t="s">
        <v>85</v>
      </c>
      <c r="BK152" s="233">
        <f>ROUND(I152*H152,2)</f>
        <v>0</v>
      </c>
      <c r="BL152" s="19" t="s">
        <v>253</v>
      </c>
      <c r="BM152" s="232" t="s">
        <v>3489</v>
      </c>
    </row>
    <row r="153" s="2" customFormat="1">
      <c r="A153" s="40"/>
      <c r="B153" s="41"/>
      <c r="C153" s="42"/>
      <c r="D153" s="234" t="s">
        <v>255</v>
      </c>
      <c r="E153" s="42"/>
      <c r="F153" s="235" t="s">
        <v>3488</v>
      </c>
      <c r="G153" s="42"/>
      <c r="H153" s="42"/>
      <c r="I153" s="236"/>
      <c r="J153" s="42"/>
      <c r="K153" s="42"/>
      <c r="L153" s="46"/>
      <c r="M153" s="237"/>
      <c r="N153" s="238"/>
      <c r="O153" s="93"/>
      <c r="P153" s="93"/>
      <c r="Q153" s="93"/>
      <c r="R153" s="93"/>
      <c r="S153" s="93"/>
      <c r="T153" s="94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255</v>
      </c>
      <c r="AU153" s="19" t="s">
        <v>87</v>
      </c>
    </row>
    <row r="154" s="2" customFormat="1">
      <c r="A154" s="40"/>
      <c r="B154" s="41"/>
      <c r="C154" s="42"/>
      <c r="D154" s="296" t="s">
        <v>766</v>
      </c>
      <c r="E154" s="42"/>
      <c r="F154" s="297" t="s">
        <v>3490</v>
      </c>
      <c r="G154" s="42"/>
      <c r="H154" s="42"/>
      <c r="I154" s="236"/>
      <c r="J154" s="42"/>
      <c r="K154" s="42"/>
      <c r="L154" s="46"/>
      <c r="M154" s="237"/>
      <c r="N154" s="238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766</v>
      </c>
      <c r="AU154" s="19" t="s">
        <v>87</v>
      </c>
    </row>
    <row r="155" s="14" customFormat="1">
      <c r="A155" s="14"/>
      <c r="B155" s="249"/>
      <c r="C155" s="250"/>
      <c r="D155" s="234" t="s">
        <v>257</v>
      </c>
      <c r="E155" s="251" t="s">
        <v>1</v>
      </c>
      <c r="F155" s="252" t="s">
        <v>3491</v>
      </c>
      <c r="G155" s="250"/>
      <c r="H155" s="253">
        <v>4.2000000000000002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257</v>
      </c>
      <c r="AU155" s="259" t="s">
        <v>87</v>
      </c>
      <c r="AV155" s="14" t="s">
        <v>87</v>
      </c>
      <c r="AW155" s="14" t="s">
        <v>34</v>
      </c>
      <c r="AX155" s="14" t="s">
        <v>85</v>
      </c>
      <c r="AY155" s="259" t="s">
        <v>245</v>
      </c>
    </row>
    <row r="156" s="2" customFormat="1" ht="16.5" customHeight="1">
      <c r="A156" s="40"/>
      <c r="B156" s="41"/>
      <c r="C156" s="221" t="s">
        <v>341</v>
      </c>
      <c r="D156" s="221" t="s">
        <v>248</v>
      </c>
      <c r="E156" s="222" t="s">
        <v>3492</v>
      </c>
      <c r="F156" s="223" t="s">
        <v>3493</v>
      </c>
      <c r="G156" s="224" t="s">
        <v>317</v>
      </c>
      <c r="H156" s="225">
        <v>28</v>
      </c>
      <c r="I156" s="226"/>
      <c r="J156" s="227">
        <f>ROUND(I156*H156,2)</f>
        <v>0</v>
      </c>
      <c r="K156" s="223" t="s">
        <v>764</v>
      </c>
      <c r="L156" s="46"/>
      <c r="M156" s="228" t="s">
        <v>1</v>
      </c>
      <c r="N156" s="229" t="s">
        <v>42</v>
      </c>
      <c r="O156" s="93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2" t="s">
        <v>253</v>
      </c>
      <c r="AT156" s="232" t="s">
        <v>248</v>
      </c>
      <c r="AU156" s="232" t="s">
        <v>87</v>
      </c>
      <c r="AY156" s="19" t="s">
        <v>245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9" t="s">
        <v>85</v>
      </c>
      <c r="BK156" s="233">
        <f>ROUND(I156*H156,2)</f>
        <v>0</v>
      </c>
      <c r="BL156" s="19" t="s">
        <v>253</v>
      </c>
      <c r="BM156" s="232" t="s">
        <v>3494</v>
      </c>
    </row>
    <row r="157" s="2" customFormat="1">
      <c r="A157" s="40"/>
      <c r="B157" s="41"/>
      <c r="C157" s="42"/>
      <c r="D157" s="234" t="s">
        <v>255</v>
      </c>
      <c r="E157" s="42"/>
      <c r="F157" s="235" t="s">
        <v>3493</v>
      </c>
      <c r="G157" s="42"/>
      <c r="H157" s="42"/>
      <c r="I157" s="236"/>
      <c r="J157" s="42"/>
      <c r="K157" s="42"/>
      <c r="L157" s="46"/>
      <c r="M157" s="237"/>
      <c r="N157" s="238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255</v>
      </c>
      <c r="AU157" s="19" t="s">
        <v>87</v>
      </c>
    </row>
    <row r="158" s="2" customFormat="1">
      <c r="A158" s="40"/>
      <c r="B158" s="41"/>
      <c r="C158" s="42"/>
      <c r="D158" s="296" t="s">
        <v>766</v>
      </c>
      <c r="E158" s="42"/>
      <c r="F158" s="297" t="s">
        <v>3495</v>
      </c>
      <c r="G158" s="42"/>
      <c r="H158" s="42"/>
      <c r="I158" s="236"/>
      <c r="J158" s="42"/>
      <c r="K158" s="42"/>
      <c r="L158" s="46"/>
      <c r="M158" s="237"/>
      <c r="N158" s="238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766</v>
      </c>
      <c r="AU158" s="19" t="s">
        <v>87</v>
      </c>
    </row>
    <row r="159" s="14" customFormat="1">
      <c r="A159" s="14"/>
      <c r="B159" s="249"/>
      <c r="C159" s="250"/>
      <c r="D159" s="234" t="s">
        <v>257</v>
      </c>
      <c r="E159" s="251" t="s">
        <v>1</v>
      </c>
      <c r="F159" s="252" t="s">
        <v>3496</v>
      </c>
      <c r="G159" s="250"/>
      <c r="H159" s="253">
        <v>28</v>
      </c>
      <c r="I159" s="254"/>
      <c r="J159" s="250"/>
      <c r="K159" s="250"/>
      <c r="L159" s="255"/>
      <c r="M159" s="256"/>
      <c r="N159" s="257"/>
      <c r="O159" s="257"/>
      <c r="P159" s="257"/>
      <c r="Q159" s="257"/>
      <c r="R159" s="257"/>
      <c r="S159" s="257"/>
      <c r="T159" s="25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9" t="s">
        <v>257</v>
      </c>
      <c r="AU159" s="259" t="s">
        <v>87</v>
      </c>
      <c r="AV159" s="14" t="s">
        <v>87</v>
      </c>
      <c r="AW159" s="14" t="s">
        <v>34</v>
      </c>
      <c r="AX159" s="14" t="s">
        <v>85</v>
      </c>
      <c r="AY159" s="259" t="s">
        <v>245</v>
      </c>
    </row>
    <row r="160" s="2" customFormat="1" ht="16.5" customHeight="1">
      <c r="A160" s="40"/>
      <c r="B160" s="41"/>
      <c r="C160" s="221" t="s">
        <v>349</v>
      </c>
      <c r="D160" s="221" t="s">
        <v>248</v>
      </c>
      <c r="E160" s="222" t="s">
        <v>3497</v>
      </c>
      <c r="F160" s="223" t="s">
        <v>3498</v>
      </c>
      <c r="G160" s="224" t="s">
        <v>275</v>
      </c>
      <c r="H160" s="225">
        <v>172.494</v>
      </c>
      <c r="I160" s="226"/>
      <c r="J160" s="227">
        <f>ROUND(I160*H160,2)</f>
        <v>0</v>
      </c>
      <c r="K160" s="223" t="s">
        <v>764</v>
      </c>
      <c r="L160" s="46"/>
      <c r="M160" s="228" t="s">
        <v>1</v>
      </c>
      <c r="N160" s="229" t="s">
        <v>42</v>
      </c>
      <c r="O160" s="93"/>
      <c r="P160" s="230">
        <f>O160*H160</f>
        <v>0</v>
      </c>
      <c r="Q160" s="230">
        <v>0.00076000000000000004</v>
      </c>
      <c r="R160" s="230">
        <f>Q160*H160</f>
        <v>0.13109544000000001</v>
      </c>
      <c r="S160" s="230">
        <v>0</v>
      </c>
      <c r="T160" s="231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2" t="s">
        <v>253</v>
      </c>
      <c r="AT160" s="232" t="s">
        <v>248</v>
      </c>
      <c r="AU160" s="232" t="s">
        <v>87</v>
      </c>
      <c r="AY160" s="19" t="s">
        <v>245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9" t="s">
        <v>85</v>
      </c>
      <c r="BK160" s="233">
        <f>ROUND(I160*H160,2)</f>
        <v>0</v>
      </c>
      <c r="BL160" s="19" t="s">
        <v>253</v>
      </c>
      <c r="BM160" s="232" t="s">
        <v>3499</v>
      </c>
    </row>
    <row r="161" s="2" customFormat="1">
      <c r="A161" s="40"/>
      <c r="B161" s="41"/>
      <c r="C161" s="42"/>
      <c r="D161" s="234" t="s">
        <v>255</v>
      </c>
      <c r="E161" s="42"/>
      <c r="F161" s="235" t="s">
        <v>3498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255</v>
      </c>
      <c r="AU161" s="19" t="s">
        <v>87</v>
      </c>
    </row>
    <row r="162" s="2" customFormat="1">
      <c r="A162" s="40"/>
      <c r="B162" s="41"/>
      <c r="C162" s="42"/>
      <c r="D162" s="296" t="s">
        <v>766</v>
      </c>
      <c r="E162" s="42"/>
      <c r="F162" s="297" t="s">
        <v>3500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766</v>
      </c>
      <c r="AU162" s="19" t="s">
        <v>87</v>
      </c>
    </row>
    <row r="163" s="14" customFormat="1">
      <c r="A163" s="14"/>
      <c r="B163" s="249"/>
      <c r="C163" s="250"/>
      <c r="D163" s="234" t="s">
        <v>257</v>
      </c>
      <c r="E163" s="251" t="s">
        <v>1</v>
      </c>
      <c r="F163" s="252" t="s">
        <v>3501</v>
      </c>
      <c r="G163" s="250"/>
      <c r="H163" s="253">
        <v>172.494</v>
      </c>
      <c r="I163" s="254"/>
      <c r="J163" s="250"/>
      <c r="K163" s="250"/>
      <c r="L163" s="255"/>
      <c r="M163" s="256"/>
      <c r="N163" s="257"/>
      <c r="O163" s="257"/>
      <c r="P163" s="257"/>
      <c r="Q163" s="257"/>
      <c r="R163" s="257"/>
      <c r="S163" s="257"/>
      <c r="T163" s="25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9" t="s">
        <v>257</v>
      </c>
      <c r="AU163" s="259" t="s">
        <v>87</v>
      </c>
      <c r="AV163" s="14" t="s">
        <v>87</v>
      </c>
      <c r="AW163" s="14" t="s">
        <v>34</v>
      </c>
      <c r="AX163" s="14" t="s">
        <v>85</v>
      </c>
      <c r="AY163" s="259" t="s">
        <v>245</v>
      </c>
    </row>
    <row r="164" s="2" customFormat="1" ht="16.5" customHeight="1">
      <c r="A164" s="40"/>
      <c r="B164" s="41"/>
      <c r="C164" s="283" t="s">
        <v>8</v>
      </c>
      <c r="D164" s="283" t="s">
        <v>551</v>
      </c>
      <c r="E164" s="284" t="s">
        <v>3502</v>
      </c>
      <c r="F164" s="285" t="s">
        <v>3503</v>
      </c>
      <c r="G164" s="286" t="s">
        <v>275</v>
      </c>
      <c r="H164" s="287">
        <v>181.119</v>
      </c>
      <c r="I164" s="288"/>
      <c r="J164" s="289">
        <f>ROUND(I164*H164,2)</f>
        <v>0</v>
      </c>
      <c r="K164" s="285" t="s">
        <v>764</v>
      </c>
      <c r="L164" s="290"/>
      <c r="M164" s="291" t="s">
        <v>1</v>
      </c>
      <c r="N164" s="292" t="s">
        <v>42</v>
      </c>
      <c r="O164" s="93"/>
      <c r="P164" s="230">
        <f>O164*H164</f>
        <v>0</v>
      </c>
      <c r="Q164" s="230">
        <v>0.00032000000000000003</v>
      </c>
      <c r="R164" s="230">
        <f>Q164*H164</f>
        <v>0.057958080000000002</v>
      </c>
      <c r="S164" s="230">
        <v>0</v>
      </c>
      <c r="T164" s="231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2" t="s">
        <v>326</v>
      </c>
      <c r="AT164" s="232" t="s">
        <v>551</v>
      </c>
      <c r="AU164" s="232" t="s">
        <v>87</v>
      </c>
      <c r="AY164" s="19" t="s">
        <v>245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9" t="s">
        <v>85</v>
      </c>
      <c r="BK164" s="233">
        <f>ROUND(I164*H164,2)</f>
        <v>0</v>
      </c>
      <c r="BL164" s="19" t="s">
        <v>253</v>
      </c>
      <c r="BM164" s="232" t="s">
        <v>3504</v>
      </c>
    </row>
    <row r="165" s="2" customFormat="1">
      <c r="A165" s="40"/>
      <c r="B165" s="41"/>
      <c r="C165" s="42"/>
      <c r="D165" s="234" t="s">
        <v>255</v>
      </c>
      <c r="E165" s="42"/>
      <c r="F165" s="235" t="s">
        <v>3503</v>
      </c>
      <c r="G165" s="42"/>
      <c r="H165" s="42"/>
      <c r="I165" s="236"/>
      <c r="J165" s="42"/>
      <c r="K165" s="42"/>
      <c r="L165" s="46"/>
      <c r="M165" s="237"/>
      <c r="N165" s="238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255</v>
      </c>
      <c r="AU165" s="19" t="s">
        <v>87</v>
      </c>
    </row>
    <row r="166" s="14" customFormat="1">
      <c r="A166" s="14"/>
      <c r="B166" s="249"/>
      <c r="C166" s="250"/>
      <c r="D166" s="234" t="s">
        <v>257</v>
      </c>
      <c r="E166" s="251" t="s">
        <v>1</v>
      </c>
      <c r="F166" s="252" t="s">
        <v>3505</v>
      </c>
      <c r="G166" s="250"/>
      <c r="H166" s="253">
        <v>181.119</v>
      </c>
      <c r="I166" s="254"/>
      <c r="J166" s="250"/>
      <c r="K166" s="250"/>
      <c r="L166" s="255"/>
      <c r="M166" s="256"/>
      <c r="N166" s="257"/>
      <c r="O166" s="257"/>
      <c r="P166" s="257"/>
      <c r="Q166" s="257"/>
      <c r="R166" s="257"/>
      <c r="S166" s="257"/>
      <c r="T166" s="25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9" t="s">
        <v>257</v>
      </c>
      <c r="AU166" s="259" t="s">
        <v>87</v>
      </c>
      <c r="AV166" s="14" t="s">
        <v>87</v>
      </c>
      <c r="AW166" s="14" t="s">
        <v>34</v>
      </c>
      <c r="AX166" s="14" t="s">
        <v>85</v>
      </c>
      <c r="AY166" s="259" t="s">
        <v>245</v>
      </c>
    </row>
    <row r="167" s="2" customFormat="1" ht="24.15" customHeight="1">
      <c r="A167" s="40"/>
      <c r="B167" s="41"/>
      <c r="C167" s="221" t="s">
        <v>383</v>
      </c>
      <c r="D167" s="221" t="s">
        <v>248</v>
      </c>
      <c r="E167" s="222" t="s">
        <v>2663</v>
      </c>
      <c r="F167" s="223" t="s">
        <v>3506</v>
      </c>
      <c r="G167" s="224" t="s">
        <v>251</v>
      </c>
      <c r="H167" s="225">
        <v>499.75</v>
      </c>
      <c r="I167" s="226"/>
      <c r="J167" s="227">
        <f>ROUND(I167*H167,2)</f>
        <v>0</v>
      </c>
      <c r="K167" s="223" t="s">
        <v>764</v>
      </c>
      <c r="L167" s="46"/>
      <c r="M167" s="228" t="s">
        <v>1</v>
      </c>
      <c r="N167" s="229" t="s">
        <v>42</v>
      </c>
      <c r="O167" s="93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2" t="s">
        <v>594</v>
      </c>
      <c r="AT167" s="232" t="s">
        <v>248</v>
      </c>
      <c r="AU167" s="232" t="s">
        <v>87</v>
      </c>
      <c r="AY167" s="19" t="s">
        <v>245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9" t="s">
        <v>85</v>
      </c>
      <c r="BK167" s="233">
        <f>ROUND(I167*H167,2)</f>
        <v>0</v>
      </c>
      <c r="BL167" s="19" t="s">
        <v>594</v>
      </c>
      <c r="BM167" s="232" t="s">
        <v>3507</v>
      </c>
    </row>
    <row r="168" s="2" customFormat="1">
      <c r="A168" s="40"/>
      <c r="B168" s="41"/>
      <c r="C168" s="42"/>
      <c r="D168" s="234" t="s">
        <v>255</v>
      </c>
      <c r="E168" s="42"/>
      <c r="F168" s="235" t="s">
        <v>3506</v>
      </c>
      <c r="G168" s="42"/>
      <c r="H168" s="42"/>
      <c r="I168" s="236"/>
      <c r="J168" s="42"/>
      <c r="K168" s="42"/>
      <c r="L168" s="46"/>
      <c r="M168" s="237"/>
      <c r="N168" s="238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255</v>
      </c>
      <c r="AU168" s="19" t="s">
        <v>87</v>
      </c>
    </row>
    <row r="169" s="2" customFormat="1">
      <c r="A169" s="40"/>
      <c r="B169" s="41"/>
      <c r="C169" s="42"/>
      <c r="D169" s="296" t="s">
        <v>766</v>
      </c>
      <c r="E169" s="42"/>
      <c r="F169" s="297" t="s">
        <v>2667</v>
      </c>
      <c r="G169" s="42"/>
      <c r="H169" s="42"/>
      <c r="I169" s="236"/>
      <c r="J169" s="42"/>
      <c r="K169" s="42"/>
      <c r="L169" s="46"/>
      <c r="M169" s="237"/>
      <c r="N169" s="238"/>
      <c r="O169" s="93"/>
      <c r="P169" s="93"/>
      <c r="Q169" s="93"/>
      <c r="R169" s="93"/>
      <c r="S169" s="93"/>
      <c r="T169" s="94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766</v>
      </c>
      <c r="AU169" s="19" t="s">
        <v>87</v>
      </c>
    </row>
    <row r="170" s="14" customFormat="1">
      <c r="A170" s="14"/>
      <c r="B170" s="249"/>
      <c r="C170" s="250"/>
      <c r="D170" s="234" t="s">
        <v>257</v>
      </c>
      <c r="E170" s="251" t="s">
        <v>1</v>
      </c>
      <c r="F170" s="252" t="s">
        <v>3508</v>
      </c>
      <c r="G170" s="250"/>
      <c r="H170" s="253">
        <v>499.75</v>
      </c>
      <c r="I170" s="254"/>
      <c r="J170" s="250"/>
      <c r="K170" s="250"/>
      <c r="L170" s="255"/>
      <c r="M170" s="256"/>
      <c r="N170" s="257"/>
      <c r="O170" s="257"/>
      <c r="P170" s="257"/>
      <c r="Q170" s="257"/>
      <c r="R170" s="257"/>
      <c r="S170" s="257"/>
      <c r="T170" s="25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9" t="s">
        <v>257</v>
      </c>
      <c r="AU170" s="259" t="s">
        <v>87</v>
      </c>
      <c r="AV170" s="14" t="s">
        <v>87</v>
      </c>
      <c r="AW170" s="14" t="s">
        <v>34</v>
      </c>
      <c r="AX170" s="14" t="s">
        <v>85</v>
      </c>
      <c r="AY170" s="259" t="s">
        <v>245</v>
      </c>
    </row>
    <row r="171" s="2" customFormat="1" ht="24.15" customHeight="1">
      <c r="A171" s="40"/>
      <c r="B171" s="41"/>
      <c r="C171" s="221" t="s">
        <v>390</v>
      </c>
      <c r="D171" s="221" t="s">
        <v>248</v>
      </c>
      <c r="E171" s="222" t="s">
        <v>2669</v>
      </c>
      <c r="F171" s="223" t="s">
        <v>2670</v>
      </c>
      <c r="G171" s="224" t="s">
        <v>251</v>
      </c>
      <c r="H171" s="225">
        <v>24487.75</v>
      </c>
      <c r="I171" s="226"/>
      <c r="J171" s="227">
        <f>ROUND(I171*H171,2)</f>
        <v>0</v>
      </c>
      <c r="K171" s="223" t="s">
        <v>764</v>
      </c>
      <c r="L171" s="46"/>
      <c r="M171" s="228" t="s">
        <v>1</v>
      </c>
      <c r="N171" s="229" t="s">
        <v>42</v>
      </c>
      <c r="O171" s="93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2" t="s">
        <v>594</v>
      </c>
      <c r="AT171" s="232" t="s">
        <v>248</v>
      </c>
      <c r="AU171" s="232" t="s">
        <v>87</v>
      </c>
      <c r="AY171" s="19" t="s">
        <v>245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9" t="s">
        <v>85</v>
      </c>
      <c r="BK171" s="233">
        <f>ROUND(I171*H171,2)</f>
        <v>0</v>
      </c>
      <c r="BL171" s="19" t="s">
        <v>594</v>
      </c>
      <c r="BM171" s="232" t="s">
        <v>3509</v>
      </c>
    </row>
    <row r="172" s="2" customFormat="1">
      <c r="A172" s="40"/>
      <c r="B172" s="41"/>
      <c r="C172" s="42"/>
      <c r="D172" s="234" t="s">
        <v>255</v>
      </c>
      <c r="E172" s="42"/>
      <c r="F172" s="235" t="s">
        <v>2670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255</v>
      </c>
      <c r="AU172" s="19" t="s">
        <v>87</v>
      </c>
    </row>
    <row r="173" s="2" customFormat="1">
      <c r="A173" s="40"/>
      <c r="B173" s="41"/>
      <c r="C173" s="42"/>
      <c r="D173" s="296" t="s">
        <v>766</v>
      </c>
      <c r="E173" s="42"/>
      <c r="F173" s="297" t="s">
        <v>2673</v>
      </c>
      <c r="G173" s="42"/>
      <c r="H173" s="42"/>
      <c r="I173" s="236"/>
      <c r="J173" s="42"/>
      <c r="K173" s="42"/>
      <c r="L173" s="46"/>
      <c r="M173" s="237"/>
      <c r="N173" s="238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766</v>
      </c>
      <c r="AU173" s="19" t="s">
        <v>87</v>
      </c>
    </row>
    <row r="174" s="14" customFormat="1">
      <c r="A174" s="14"/>
      <c r="B174" s="249"/>
      <c r="C174" s="250"/>
      <c r="D174" s="234" t="s">
        <v>257</v>
      </c>
      <c r="E174" s="251" t="s">
        <v>1</v>
      </c>
      <c r="F174" s="252" t="s">
        <v>3510</v>
      </c>
      <c r="G174" s="250"/>
      <c r="H174" s="253">
        <v>24487.75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257</v>
      </c>
      <c r="AU174" s="259" t="s">
        <v>87</v>
      </c>
      <c r="AV174" s="14" t="s">
        <v>87</v>
      </c>
      <c r="AW174" s="14" t="s">
        <v>34</v>
      </c>
      <c r="AX174" s="14" t="s">
        <v>85</v>
      </c>
      <c r="AY174" s="259" t="s">
        <v>245</v>
      </c>
    </row>
    <row r="175" s="2" customFormat="1" ht="16.5" customHeight="1">
      <c r="A175" s="40"/>
      <c r="B175" s="41"/>
      <c r="C175" s="221" t="s">
        <v>395</v>
      </c>
      <c r="D175" s="221" t="s">
        <v>248</v>
      </c>
      <c r="E175" s="222" t="s">
        <v>2675</v>
      </c>
      <c r="F175" s="223" t="s">
        <v>2676</v>
      </c>
      <c r="G175" s="224" t="s">
        <v>251</v>
      </c>
      <c r="H175" s="225">
        <v>499.75</v>
      </c>
      <c r="I175" s="226"/>
      <c r="J175" s="227">
        <f>ROUND(I175*H175,2)</f>
        <v>0</v>
      </c>
      <c r="K175" s="223" t="s">
        <v>764</v>
      </c>
      <c r="L175" s="46"/>
      <c r="M175" s="228" t="s">
        <v>1</v>
      </c>
      <c r="N175" s="229" t="s">
        <v>42</v>
      </c>
      <c r="O175" s="93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2" t="s">
        <v>594</v>
      </c>
      <c r="AT175" s="232" t="s">
        <v>248</v>
      </c>
      <c r="AU175" s="232" t="s">
        <v>87</v>
      </c>
      <c r="AY175" s="19" t="s">
        <v>245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9" t="s">
        <v>85</v>
      </c>
      <c r="BK175" s="233">
        <f>ROUND(I175*H175,2)</f>
        <v>0</v>
      </c>
      <c r="BL175" s="19" t="s">
        <v>594</v>
      </c>
      <c r="BM175" s="232" t="s">
        <v>3511</v>
      </c>
    </row>
    <row r="176" s="2" customFormat="1">
      <c r="A176" s="40"/>
      <c r="B176" s="41"/>
      <c r="C176" s="42"/>
      <c r="D176" s="234" t="s">
        <v>255</v>
      </c>
      <c r="E176" s="42"/>
      <c r="F176" s="235" t="s">
        <v>2676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255</v>
      </c>
      <c r="AU176" s="19" t="s">
        <v>87</v>
      </c>
    </row>
    <row r="177" s="2" customFormat="1">
      <c r="A177" s="40"/>
      <c r="B177" s="41"/>
      <c r="C177" s="42"/>
      <c r="D177" s="296" t="s">
        <v>766</v>
      </c>
      <c r="E177" s="42"/>
      <c r="F177" s="297" t="s">
        <v>2679</v>
      </c>
      <c r="G177" s="42"/>
      <c r="H177" s="42"/>
      <c r="I177" s="236"/>
      <c r="J177" s="42"/>
      <c r="K177" s="42"/>
      <c r="L177" s="46"/>
      <c r="M177" s="237"/>
      <c r="N177" s="238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766</v>
      </c>
      <c r="AU177" s="19" t="s">
        <v>87</v>
      </c>
    </row>
    <row r="178" s="14" customFormat="1">
      <c r="A178" s="14"/>
      <c r="B178" s="249"/>
      <c r="C178" s="250"/>
      <c r="D178" s="234" t="s">
        <v>257</v>
      </c>
      <c r="E178" s="251" t="s">
        <v>1</v>
      </c>
      <c r="F178" s="252" t="s">
        <v>3512</v>
      </c>
      <c r="G178" s="250"/>
      <c r="H178" s="253">
        <v>499.75</v>
      </c>
      <c r="I178" s="254"/>
      <c r="J178" s="250"/>
      <c r="K178" s="250"/>
      <c r="L178" s="255"/>
      <c r="M178" s="256"/>
      <c r="N178" s="257"/>
      <c r="O178" s="257"/>
      <c r="P178" s="257"/>
      <c r="Q178" s="257"/>
      <c r="R178" s="257"/>
      <c r="S178" s="257"/>
      <c r="T178" s="25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9" t="s">
        <v>257</v>
      </c>
      <c r="AU178" s="259" t="s">
        <v>87</v>
      </c>
      <c r="AV178" s="14" t="s">
        <v>87</v>
      </c>
      <c r="AW178" s="14" t="s">
        <v>34</v>
      </c>
      <c r="AX178" s="14" t="s">
        <v>85</v>
      </c>
      <c r="AY178" s="259" t="s">
        <v>245</v>
      </c>
    </row>
    <row r="179" s="2" customFormat="1" ht="16.5" customHeight="1">
      <c r="A179" s="40"/>
      <c r="B179" s="41"/>
      <c r="C179" s="221" t="s">
        <v>402</v>
      </c>
      <c r="D179" s="221" t="s">
        <v>248</v>
      </c>
      <c r="E179" s="222" t="s">
        <v>3513</v>
      </c>
      <c r="F179" s="223" t="s">
        <v>3514</v>
      </c>
      <c r="G179" s="224" t="s">
        <v>275</v>
      </c>
      <c r="H179" s="225">
        <v>320</v>
      </c>
      <c r="I179" s="226"/>
      <c r="J179" s="227">
        <f>ROUND(I179*H179,2)</f>
        <v>0</v>
      </c>
      <c r="K179" s="223" t="s">
        <v>764</v>
      </c>
      <c r="L179" s="46"/>
      <c r="M179" s="228" t="s">
        <v>1</v>
      </c>
      <c r="N179" s="229" t="s">
        <v>42</v>
      </c>
      <c r="O179" s="93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32" t="s">
        <v>253</v>
      </c>
      <c r="AT179" s="232" t="s">
        <v>248</v>
      </c>
      <c r="AU179" s="232" t="s">
        <v>87</v>
      </c>
      <c r="AY179" s="19" t="s">
        <v>245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9" t="s">
        <v>85</v>
      </c>
      <c r="BK179" s="233">
        <f>ROUND(I179*H179,2)</f>
        <v>0</v>
      </c>
      <c r="BL179" s="19" t="s">
        <v>253</v>
      </c>
      <c r="BM179" s="232" t="s">
        <v>3515</v>
      </c>
    </row>
    <row r="180" s="2" customFormat="1">
      <c r="A180" s="40"/>
      <c r="B180" s="41"/>
      <c r="C180" s="42"/>
      <c r="D180" s="234" t="s">
        <v>255</v>
      </c>
      <c r="E180" s="42"/>
      <c r="F180" s="235" t="s">
        <v>3514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255</v>
      </c>
      <c r="AU180" s="19" t="s">
        <v>87</v>
      </c>
    </row>
    <row r="181" s="2" customFormat="1">
      <c r="A181" s="40"/>
      <c r="B181" s="41"/>
      <c r="C181" s="42"/>
      <c r="D181" s="296" t="s">
        <v>766</v>
      </c>
      <c r="E181" s="42"/>
      <c r="F181" s="297" t="s">
        <v>3516</v>
      </c>
      <c r="G181" s="42"/>
      <c r="H181" s="42"/>
      <c r="I181" s="236"/>
      <c r="J181" s="42"/>
      <c r="K181" s="42"/>
      <c r="L181" s="46"/>
      <c r="M181" s="237"/>
      <c r="N181" s="238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766</v>
      </c>
      <c r="AU181" s="19" t="s">
        <v>87</v>
      </c>
    </row>
    <row r="182" s="14" customFormat="1">
      <c r="A182" s="14"/>
      <c r="B182" s="249"/>
      <c r="C182" s="250"/>
      <c r="D182" s="234" t="s">
        <v>257</v>
      </c>
      <c r="E182" s="251" t="s">
        <v>1</v>
      </c>
      <c r="F182" s="252" t="s">
        <v>3517</v>
      </c>
      <c r="G182" s="250"/>
      <c r="H182" s="253">
        <v>320</v>
      </c>
      <c r="I182" s="254"/>
      <c r="J182" s="250"/>
      <c r="K182" s="250"/>
      <c r="L182" s="255"/>
      <c r="M182" s="256"/>
      <c r="N182" s="257"/>
      <c r="O182" s="257"/>
      <c r="P182" s="257"/>
      <c r="Q182" s="257"/>
      <c r="R182" s="257"/>
      <c r="S182" s="257"/>
      <c r="T182" s="25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9" t="s">
        <v>257</v>
      </c>
      <c r="AU182" s="259" t="s">
        <v>87</v>
      </c>
      <c r="AV182" s="14" t="s">
        <v>87</v>
      </c>
      <c r="AW182" s="14" t="s">
        <v>34</v>
      </c>
      <c r="AX182" s="14" t="s">
        <v>85</v>
      </c>
      <c r="AY182" s="259" t="s">
        <v>245</v>
      </c>
    </row>
    <row r="183" s="2" customFormat="1" ht="16.5" customHeight="1">
      <c r="A183" s="40"/>
      <c r="B183" s="41"/>
      <c r="C183" s="221" t="s">
        <v>410</v>
      </c>
      <c r="D183" s="221" t="s">
        <v>248</v>
      </c>
      <c r="E183" s="222" t="s">
        <v>2681</v>
      </c>
      <c r="F183" s="223" t="s">
        <v>2682</v>
      </c>
      <c r="G183" s="224" t="s">
        <v>251</v>
      </c>
      <c r="H183" s="225">
        <v>70.25</v>
      </c>
      <c r="I183" s="226"/>
      <c r="J183" s="227">
        <f>ROUND(I183*H183,2)</f>
        <v>0</v>
      </c>
      <c r="K183" s="223" t="s">
        <v>764</v>
      </c>
      <c r="L183" s="46"/>
      <c r="M183" s="228" t="s">
        <v>1</v>
      </c>
      <c r="N183" s="229" t="s">
        <v>42</v>
      </c>
      <c r="O183" s="93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32" t="s">
        <v>253</v>
      </c>
      <c r="AT183" s="232" t="s">
        <v>248</v>
      </c>
      <c r="AU183" s="232" t="s">
        <v>87</v>
      </c>
      <c r="AY183" s="19" t="s">
        <v>245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9" t="s">
        <v>85</v>
      </c>
      <c r="BK183" s="233">
        <f>ROUND(I183*H183,2)</f>
        <v>0</v>
      </c>
      <c r="BL183" s="19" t="s">
        <v>253</v>
      </c>
      <c r="BM183" s="232" t="s">
        <v>3518</v>
      </c>
    </row>
    <row r="184" s="2" customFormat="1">
      <c r="A184" s="40"/>
      <c r="B184" s="41"/>
      <c r="C184" s="42"/>
      <c r="D184" s="234" t="s">
        <v>255</v>
      </c>
      <c r="E184" s="42"/>
      <c r="F184" s="235" t="s">
        <v>2682</v>
      </c>
      <c r="G184" s="42"/>
      <c r="H184" s="42"/>
      <c r="I184" s="236"/>
      <c r="J184" s="42"/>
      <c r="K184" s="42"/>
      <c r="L184" s="46"/>
      <c r="M184" s="237"/>
      <c r="N184" s="238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255</v>
      </c>
      <c r="AU184" s="19" t="s">
        <v>87</v>
      </c>
    </row>
    <row r="185" s="2" customFormat="1">
      <c r="A185" s="40"/>
      <c r="B185" s="41"/>
      <c r="C185" s="42"/>
      <c r="D185" s="296" t="s">
        <v>766</v>
      </c>
      <c r="E185" s="42"/>
      <c r="F185" s="297" t="s">
        <v>2685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766</v>
      </c>
      <c r="AU185" s="19" t="s">
        <v>87</v>
      </c>
    </row>
    <row r="186" s="14" customFormat="1">
      <c r="A186" s="14"/>
      <c r="B186" s="249"/>
      <c r="C186" s="250"/>
      <c r="D186" s="234" t="s">
        <v>257</v>
      </c>
      <c r="E186" s="251" t="s">
        <v>1</v>
      </c>
      <c r="F186" s="252" t="s">
        <v>3519</v>
      </c>
      <c r="G186" s="250"/>
      <c r="H186" s="253">
        <v>70.25</v>
      </c>
      <c r="I186" s="254"/>
      <c r="J186" s="250"/>
      <c r="K186" s="250"/>
      <c r="L186" s="255"/>
      <c r="M186" s="256"/>
      <c r="N186" s="257"/>
      <c r="O186" s="257"/>
      <c r="P186" s="257"/>
      <c r="Q186" s="257"/>
      <c r="R186" s="257"/>
      <c r="S186" s="257"/>
      <c r="T186" s="25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9" t="s">
        <v>257</v>
      </c>
      <c r="AU186" s="259" t="s">
        <v>87</v>
      </c>
      <c r="AV186" s="14" t="s">
        <v>87</v>
      </c>
      <c r="AW186" s="14" t="s">
        <v>34</v>
      </c>
      <c r="AX186" s="14" t="s">
        <v>77</v>
      </c>
      <c r="AY186" s="259" t="s">
        <v>245</v>
      </c>
    </row>
    <row r="187" s="15" customFormat="1">
      <c r="A187" s="15"/>
      <c r="B187" s="260"/>
      <c r="C187" s="261"/>
      <c r="D187" s="234" t="s">
        <v>257</v>
      </c>
      <c r="E187" s="262" t="s">
        <v>1</v>
      </c>
      <c r="F187" s="263" t="s">
        <v>266</v>
      </c>
      <c r="G187" s="261"/>
      <c r="H187" s="264">
        <v>70.25</v>
      </c>
      <c r="I187" s="265"/>
      <c r="J187" s="261"/>
      <c r="K187" s="261"/>
      <c r="L187" s="266"/>
      <c r="M187" s="267"/>
      <c r="N187" s="268"/>
      <c r="O187" s="268"/>
      <c r="P187" s="268"/>
      <c r="Q187" s="268"/>
      <c r="R187" s="268"/>
      <c r="S187" s="268"/>
      <c r="T187" s="269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0" t="s">
        <v>257</v>
      </c>
      <c r="AU187" s="270" t="s">
        <v>87</v>
      </c>
      <c r="AV187" s="15" t="s">
        <v>253</v>
      </c>
      <c r="AW187" s="15" t="s">
        <v>34</v>
      </c>
      <c r="AX187" s="15" t="s">
        <v>85</v>
      </c>
      <c r="AY187" s="270" t="s">
        <v>245</v>
      </c>
    </row>
    <row r="188" s="2" customFormat="1" ht="16.5" customHeight="1">
      <c r="A188" s="40"/>
      <c r="B188" s="41"/>
      <c r="C188" s="221" t="s">
        <v>419</v>
      </c>
      <c r="D188" s="221" t="s">
        <v>248</v>
      </c>
      <c r="E188" s="222" t="s">
        <v>2687</v>
      </c>
      <c r="F188" s="223" t="s">
        <v>2688</v>
      </c>
      <c r="G188" s="224" t="s">
        <v>545</v>
      </c>
      <c r="H188" s="225">
        <v>1049.4749999999999</v>
      </c>
      <c r="I188" s="226"/>
      <c r="J188" s="227">
        <f>ROUND(I188*H188,2)</f>
        <v>0</v>
      </c>
      <c r="K188" s="223" t="s">
        <v>764</v>
      </c>
      <c r="L188" s="46"/>
      <c r="M188" s="228" t="s">
        <v>1</v>
      </c>
      <c r="N188" s="229" t="s">
        <v>42</v>
      </c>
      <c r="O188" s="93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2" t="s">
        <v>594</v>
      </c>
      <c r="AT188" s="232" t="s">
        <v>248</v>
      </c>
      <c r="AU188" s="232" t="s">
        <v>87</v>
      </c>
      <c r="AY188" s="19" t="s">
        <v>245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9" t="s">
        <v>85</v>
      </c>
      <c r="BK188" s="233">
        <f>ROUND(I188*H188,2)</f>
        <v>0</v>
      </c>
      <c r="BL188" s="19" t="s">
        <v>594</v>
      </c>
      <c r="BM188" s="232" t="s">
        <v>3520</v>
      </c>
    </row>
    <row r="189" s="2" customFormat="1">
      <c r="A189" s="40"/>
      <c r="B189" s="41"/>
      <c r="C189" s="42"/>
      <c r="D189" s="234" t="s">
        <v>255</v>
      </c>
      <c r="E189" s="42"/>
      <c r="F189" s="235" t="s">
        <v>2688</v>
      </c>
      <c r="G189" s="42"/>
      <c r="H189" s="42"/>
      <c r="I189" s="236"/>
      <c r="J189" s="42"/>
      <c r="K189" s="42"/>
      <c r="L189" s="46"/>
      <c r="M189" s="237"/>
      <c r="N189" s="238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255</v>
      </c>
      <c r="AU189" s="19" t="s">
        <v>87</v>
      </c>
    </row>
    <row r="190" s="2" customFormat="1">
      <c r="A190" s="40"/>
      <c r="B190" s="41"/>
      <c r="C190" s="42"/>
      <c r="D190" s="296" t="s">
        <v>766</v>
      </c>
      <c r="E190" s="42"/>
      <c r="F190" s="297" t="s">
        <v>2691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766</v>
      </c>
      <c r="AU190" s="19" t="s">
        <v>87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3521</v>
      </c>
      <c r="G191" s="250"/>
      <c r="H191" s="253">
        <v>1049.4749999999999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87</v>
      </c>
      <c r="AV191" s="14" t="s">
        <v>87</v>
      </c>
      <c r="AW191" s="14" t="s">
        <v>34</v>
      </c>
      <c r="AX191" s="14" t="s">
        <v>85</v>
      </c>
      <c r="AY191" s="259" t="s">
        <v>245</v>
      </c>
    </row>
    <row r="192" s="2" customFormat="1" ht="24.15" customHeight="1">
      <c r="A192" s="40"/>
      <c r="B192" s="41"/>
      <c r="C192" s="221" t="s">
        <v>430</v>
      </c>
      <c r="D192" s="221" t="s">
        <v>248</v>
      </c>
      <c r="E192" s="222" t="s">
        <v>2693</v>
      </c>
      <c r="F192" s="223" t="s">
        <v>2696</v>
      </c>
      <c r="G192" s="224" t="s">
        <v>3227</v>
      </c>
      <c r="H192" s="225">
        <v>499.75</v>
      </c>
      <c r="I192" s="226"/>
      <c r="J192" s="227">
        <f>ROUND(I192*H192,2)</f>
        <v>0</v>
      </c>
      <c r="K192" s="223" t="s">
        <v>764</v>
      </c>
      <c r="L192" s="46"/>
      <c r="M192" s="228" t="s">
        <v>1</v>
      </c>
      <c r="N192" s="229" t="s">
        <v>42</v>
      </c>
      <c r="O192" s="93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2" t="s">
        <v>253</v>
      </c>
      <c r="AT192" s="232" t="s">
        <v>248</v>
      </c>
      <c r="AU192" s="232" t="s">
        <v>87</v>
      </c>
      <c r="AY192" s="19" t="s">
        <v>245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9" t="s">
        <v>85</v>
      </c>
      <c r="BK192" s="233">
        <f>ROUND(I192*H192,2)</f>
        <v>0</v>
      </c>
      <c r="BL192" s="19" t="s">
        <v>253</v>
      </c>
      <c r="BM192" s="232" t="s">
        <v>3522</v>
      </c>
    </row>
    <row r="193" s="2" customFormat="1">
      <c r="A193" s="40"/>
      <c r="B193" s="41"/>
      <c r="C193" s="42"/>
      <c r="D193" s="234" t="s">
        <v>255</v>
      </c>
      <c r="E193" s="42"/>
      <c r="F193" s="235" t="s">
        <v>2696</v>
      </c>
      <c r="G193" s="42"/>
      <c r="H193" s="42"/>
      <c r="I193" s="236"/>
      <c r="J193" s="42"/>
      <c r="K193" s="42"/>
      <c r="L193" s="46"/>
      <c r="M193" s="237"/>
      <c r="N193" s="238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255</v>
      </c>
      <c r="AU193" s="19" t="s">
        <v>87</v>
      </c>
    </row>
    <row r="194" s="2" customFormat="1">
      <c r="A194" s="40"/>
      <c r="B194" s="41"/>
      <c r="C194" s="42"/>
      <c r="D194" s="296" t="s">
        <v>766</v>
      </c>
      <c r="E194" s="42"/>
      <c r="F194" s="297" t="s">
        <v>2697</v>
      </c>
      <c r="G194" s="42"/>
      <c r="H194" s="42"/>
      <c r="I194" s="236"/>
      <c r="J194" s="42"/>
      <c r="K194" s="42"/>
      <c r="L194" s="46"/>
      <c r="M194" s="237"/>
      <c r="N194" s="238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766</v>
      </c>
      <c r="AU194" s="19" t="s">
        <v>87</v>
      </c>
    </row>
    <row r="195" s="14" customFormat="1">
      <c r="A195" s="14"/>
      <c r="B195" s="249"/>
      <c r="C195" s="250"/>
      <c r="D195" s="234" t="s">
        <v>257</v>
      </c>
      <c r="E195" s="251" t="s">
        <v>1</v>
      </c>
      <c r="F195" s="252" t="s">
        <v>3512</v>
      </c>
      <c r="G195" s="250"/>
      <c r="H195" s="253">
        <v>499.75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9" t="s">
        <v>257</v>
      </c>
      <c r="AU195" s="259" t="s">
        <v>87</v>
      </c>
      <c r="AV195" s="14" t="s">
        <v>87</v>
      </c>
      <c r="AW195" s="14" t="s">
        <v>34</v>
      </c>
      <c r="AX195" s="14" t="s">
        <v>85</v>
      </c>
      <c r="AY195" s="259" t="s">
        <v>245</v>
      </c>
    </row>
    <row r="196" s="2" customFormat="1" ht="16.5" customHeight="1">
      <c r="A196" s="40"/>
      <c r="B196" s="41"/>
      <c r="C196" s="221" t="s">
        <v>418</v>
      </c>
      <c r="D196" s="221" t="s">
        <v>248</v>
      </c>
      <c r="E196" s="222" t="s">
        <v>2698</v>
      </c>
      <c r="F196" s="223" t="s">
        <v>2701</v>
      </c>
      <c r="G196" s="224" t="s">
        <v>2717</v>
      </c>
      <c r="H196" s="225">
        <v>428.48000000000002</v>
      </c>
      <c r="I196" s="226"/>
      <c r="J196" s="227">
        <f>ROUND(I196*H196,2)</f>
        <v>0</v>
      </c>
      <c r="K196" s="223" t="s">
        <v>764</v>
      </c>
      <c r="L196" s="46"/>
      <c r="M196" s="228" t="s">
        <v>1</v>
      </c>
      <c r="N196" s="229" t="s">
        <v>42</v>
      </c>
      <c r="O196" s="93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2" t="s">
        <v>253</v>
      </c>
      <c r="AT196" s="232" t="s">
        <v>248</v>
      </c>
      <c r="AU196" s="232" t="s">
        <v>87</v>
      </c>
      <c r="AY196" s="19" t="s">
        <v>245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9" t="s">
        <v>85</v>
      </c>
      <c r="BK196" s="233">
        <f>ROUND(I196*H196,2)</f>
        <v>0</v>
      </c>
      <c r="BL196" s="19" t="s">
        <v>253</v>
      </c>
      <c r="BM196" s="232" t="s">
        <v>3523</v>
      </c>
    </row>
    <row r="197" s="2" customFormat="1">
      <c r="A197" s="40"/>
      <c r="B197" s="41"/>
      <c r="C197" s="42"/>
      <c r="D197" s="234" t="s">
        <v>255</v>
      </c>
      <c r="E197" s="42"/>
      <c r="F197" s="235" t="s">
        <v>2701</v>
      </c>
      <c r="G197" s="42"/>
      <c r="H197" s="42"/>
      <c r="I197" s="236"/>
      <c r="J197" s="42"/>
      <c r="K197" s="42"/>
      <c r="L197" s="46"/>
      <c r="M197" s="237"/>
      <c r="N197" s="238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255</v>
      </c>
      <c r="AU197" s="19" t="s">
        <v>87</v>
      </c>
    </row>
    <row r="198" s="2" customFormat="1">
      <c r="A198" s="40"/>
      <c r="B198" s="41"/>
      <c r="C198" s="42"/>
      <c r="D198" s="296" t="s">
        <v>766</v>
      </c>
      <c r="E198" s="42"/>
      <c r="F198" s="297" t="s">
        <v>2702</v>
      </c>
      <c r="G198" s="42"/>
      <c r="H198" s="42"/>
      <c r="I198" s="236"/>
      <c r="J198" s="42"/>
      <c r="K198" s="42"/>
      <c r="L198" s="46"/>
      <c r="M198" s="237"/>
      <c r="N198" s="238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766</v>
      </c>
      <c r="AU198" s="19" t="s">
        <v>87</v>
      </c>
    </row>
    <row r="199" s="14" customFormat="1">
      <c r="A199" s="14"/>
      <c r="B199" s="249"/>
      <c r="C199" s="250"/>
      <c r="D199" s="234" t="s">
        <v>257</v>
      </c>
      <c r="E199" s="251" t="s">
        <v>1</v>
      </c>
      <c r="F199" s="252" t="s">
        <v>3524</v>
      </c>
      <c r="G199" s="250"/>
      <c r="H199" s="253">
        <v>228.47999999999999</v>
      </c>
      <c r="I199" s="254"/>
      <c r="J199" s="250"/>
      <c r="K199" s="250"/>
      <c r="L199" s="255"/>
      <c r="M199" s="256"/>
      <c r="N199" s="257"/>
      <c r="O199" s="257"/>
      <c r="P199" s="257"/>
      <c r="Q199" s="257"/>
      <c r="R199" s="257"/>
      <c r="S199" s="257"/>
      <c r="T199" s="25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9" t="s">
        <v>257</v>
      </c>
      <c r="AU199" s="259" t="s">
        <v>87</v>
      </c>
      <c r="AV199" s="14" t="s">
        <v>87</v>
      </c>
      <c r="AW199" s="14" t="s">
        <v>34</v>
      </c>
      <c r="AX199" s="14" t="s">
        <v>77</v>
      </c>
      <c r="AY199" s="259" t="s">
        <v>245</v>
      </c>
    </row>
    <row r="200" s="14" customFormat="1">
      <c r="A200" s="14"/>
      <c r="B200" s="249"/>
      <c r="C200" s="250"/>
      <c r="D200" s="234" t="s">
        <v>257</v>
      </c>
      <c r="E200" s="251" t="s">
        <v>1</v>
      </c>
      <c r="F200" s="252" t="s">
        <v>3525</v>
      </c>
      <c r="G200" s="250"/>
      <c r="H200" s="253">
        <v>200</v>
      </c>
      <c r="I200" s="254"/>
      <c r="J200" s="250"/>
      <c r="K200" s="250"/>
      <c r="L200" s="255"/>
      <c r="M200" s="256"/>
      <c r="N200" s="257"/>
      <c r="O200" s="257"/>
      <c r="P200" s="257"/>
      <c r="Q200" s="257"/>
      <c r="R200" s="257"/>
      <c r="S200" s="257"/>
      <c r="T200" s="25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9" t="s">
        <v>257</v>
      </c>
      <c r="AU200" s="259" t="s">
        <v>87</v>
      </c>
      <c r="AV200" s="14" t="s">
        <v>87</v>
      </c>
      <c r="AW200" s="14" t="s">
        <v>34</v>
      </c>
      <c r="AX200" s="14" t="s">
        <v>77</v>
      </c>
      <c r="AY200" s="259" t="s">
        <v>245</v>
      </c>
    </row>
    <row r="201" s="15" customFormat="1">
      <c r="A201" s="15"/>
      <c r="B201" s="260"/>
      <c r="C201" s="261"/>
      <c r="D201" s="234" t="s">
        <v>257</v>
      </c>
      <c r="E201" s="262" t="s">
        <v>1</v>
      </c>
      <c r="F201" s="263" t="s">
        <v>266</v>
      </c>
      <c r="G201" s="261"/>
      <c r="H201" s="264">
        <v>428.48000000000002</v>
      </c>
      <c r="I201" s="265"/>
      <c r="J201" s="261"/>
      <c r="K201" s="261"/>
      <c r="L201" s="266"/>
      <c r="M201" s="267"/>
      <c r="N201" s="268"/>
      <c r="O201" s="268"/>
      <c r="P201" s="268"/>
      <c r="Q201" s="268"/>
      <c r="R201" s="268"/>
      <c r="S201" s="268"/>
      <c r="T201" s="269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0" t="s">
        <v>257</v>
      </c>
      <c r="AU201" s="270" t="s">
        <v>87</v>
      </c>
      <c r="AV201" s="15" t="s">
        <v>253</v>
      </c>
      <c r="AW201" s="15" t="s">
        <v>34</v>
      </c>
      <c r="AX201" s="15" t="s">
        <v>85</v>
      </c>
      <c r="AY201" s="270" t="s">
        <v>245</v>
      </c>
    </row>
    <row r="202" s="2" customFormat="1" ht="16.5" customHeight="1">
      <c r="A202" s="40"/>
      <c r="B202" s="41"/>
      <c r="C202" s="283" t="s">
        <v>7</v>
      </c>
      <c r="D202" s="283" t="s">
        <v>551</v>
      </c>
      <c r="E202" s="284" t="s">
        <v>2704</v>
      </c>
      <c r="F202" s="285" t="s">
        <v>2705</v>
      </c>
      <c r="G202" s="286" t="s">
        <v>3231</v>
      </c>
      <c r="H202" s="287">
        <v>12.853999999999999</v>
      </c>
      <c r="I202" s="288"/>
      <c r="J202" s="289">
        <f>ROUND(I202*H202,2)</f>
        <v>0</v>
      </c>
      <c r="K202" s="285" t="s">
        <v>764</v>
      </c>
      <c r="L202" s="290"/>
      <c r="M202" s="291" t="s">
        <v>1</v>
      </c>
      <c r="N202" s="292" t="s">
        <v>42</v>
      </c>
      <c r="O202" s="93"/>
      <c r="P202" s="230">
        <f>O202*H202</f>
        <v>0</v>
      </c>
      <c r="Q202" s="230">
        <v>0.001</v>
      </c>
      <c r="R202" s="230">
        <f>Q202*H202</f>
        <v>0.012853999999999999</v>
      </c>
      <c r="S202" s="230">
        <v>0</v>
      </c>
      <c r="T202" s="231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2" t="s">
        <v>326</v>
      </c>
      <c r="AT202" s="232" t="s">
        <v>551</v>
      </c>
      <c r="AU202" s="232" t="s">
        <v>87</v>
      </c>
      <c r="AY202" s="19" t="s">
        <v>245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9" t="s">
        <v>85</v>
      </c>
      <c r="BK202" s="233">
        <f>ROUND(I202*H202,2)</f>
        <v>0</v>
      </c>
      <c r="BL202" s="19" t="s">
        <v>253</v>
      </c>
      <c r="BM202" s="232" t="s">
        <v>3526</v>
      </c>
    </row>
    <row r="203" s="2" customFormat="1">
      <c r="A203" s="40"/>
      <c r="B203" s="41"/>
      <c r="C203" s="42"/>
      <c r="D203" s="234" t="s">
        <v>255</v>
      </c>
      <c r="E203" s="42"/>
      <c r="F203" s="235" t="s">
        <v>2705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255</v>
      </c>
      <c r="AU203" s="19" t="s">
        <v>87</v>
      </c>
    </row>
    <row r="204" s="14" customFormat="1">
      <c r="A204" s="14"/>
      <c r="B204" s="249"/>
      <c r="C204" s="250"/>
      <c r="D204" s="234" t="s">
        <v>257</v>
      </c>
      <c r="E204" s="251" t="s">
        <v>1</v>
      </c>
      <c r="F204" s="252" t="s">
        <v>3527</v>
      </c>
      <c r="G204" s="250"/>
      <c r="H204" s="253">
        <v>12.853999999999999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257</v>
      </c>
      <c r="AU204" s="259" t="s">
        <v>87</v>
      </c>
      <c r="AV204" s="14" t="s">
        <v>87</v>
      </c>
      <c r="AW204" s="14" t="s">
        <v>34</v>
      </c>
      <c r="AX204" s="14" t="s">
        <v>85</v>
      </c>
      <c r="AY204" s="259" t="s">
        <v>245</v>
      </c>
    </row>
    <row r="205" s="2" customFormat="1" ht="16.5" customHeight="1">
      <c r="A205" s="40"/>
      <c r="B205" s="41"/>
      <c r="C205" s="221" t="s">
        <v>452</v>
      </c>
      <c r="D205" s="221" t="s">
        <v>248</v>
      </c>
      <c r="E205" s="222" t="s">
        <v>2709</v>
      </c>
      <c r="F205" s="223" t="s">
        <v>2710</v>
      </c>
      <c r="G205" s="224" t="s">
        <v>275</v>
      </c>
      <c r="H205" s="225">
        <v>428.48000000000002</v>
      </c>
      <c r="I205" s="226"/>
      <c r="J205" s="227">
        <f>ROUND(I205*H205,2)</f>
        <v>0</v>
      </c>
      <c r="K205" s="223" t="s">
        <v>764</v>
      </c>
      <c r="L205" s="46"/>
      <c r="M205" s="228" t="s">
        <v>1</v>
      </c>
      <c r="N205" s="229" t="s">
        <v>42</v>
      </c>
      <c r="O205" s="93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2" t="s">
        <v>253</v>
      </c>
      <c r="AT205" s="232" t="s">
        <v>248</v>
      </c>
      <c r="AU205" s="232" t="s">
        <v>87</v>
      </c>
      <c r="AY205" s="19" t="s">
        <v>245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9" t="s">
        <v>85</v>
      </c>
      <c r="BK205" s="233">
        <f>ROUND(I205*H205,2)</f>
        <v>0</v>
      </c>
      <c r="BL205" s="19" t="s">
        <v>253</v>
      </c>
      <c r="BM205" s="232" t="s">
        <v>3528</v>
      </c>
    </row>
    <row r="206" s="2" customFormat="1">
      <c r="A206" s="40"/>
      <c r="B206" s="41"/>
      <c r="C206" s="42"/>
      <c r="D206" s="234" t="s">
        <v>255</v>
      </c>
      <c r="E206" s="42"/>
      <c r="F206" s="235" t="s">
        <v>2710</v>
      </c>
      <c r="G206" s="42"/>
      <c r="H206" s="42"/>
      <c r="I206" s="236"/>
      <c r="J206" s="42"/>
      <c r="K206" s="42"/>
      <c r="L206" s="46"/>
      <c r="M206" s="237"/>
      <c r="N206" s="238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255</v>
      </c>
      <c r="AU206" s="19" t="s">
        <v>87</v>
      </c>
    </row>
    <row r="207" s="2" customFormat="1">
      <c r="A207" s="40"/>
      <c r="B207" s="41"/>
      <c r="C207" s="42"/>
      <c r="D207" s="296" t="s">
        <v>766</v>
      </c>
      <c r="E207" s="42"/>
      <c r="F207" s="297" t="s">
        <v>2713</v>
      </c>
      <c r="G207" s="42"/>
      <c r="H207" s="42"/>
      <c r="I207" s="236"/>
      <c r="J207" s="42"/>
      <c r="K207" s="42"/>
      <c r="L207" s="46"/>
      <c r="M207" s="237"/>
      <c r="N207" s="238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766</v>
      </c>
      <c r="AU207" s="19" t="s">
        <v>87</v>
      </c>
    </row>
    <row r="208" s="14" customFormat="1">
      <c r="A208" s="14"/>
      <c r="B208" s="249"/>
      <c r="C208" s="250"/>
      <c r="D208" s="234" t="s">
        <v>257</v>
      </c>
      <c r="E208" s="251" t="s">
        <v>1</v>
      </c>
      <c r="F208" s="252" t="s">
        <v>3529</v>
      </c>
      <c r="G208" s="250"/>
      <c r="H208" s="253">
        <v>428.48000000000002</v>
      </c>
      <c r="I208" s="254"/>
      <c r="J208" s="250"/>
      <c r="K208" s="250"/>
      <c r="L208" s="255"/>
      <c r="M208" s="256"/>
      <c r="N208" s="257"/>
      <c r="O208" s="257"/>
      <c r="P208" s="257"/>
      <c r="Q208" s="257"/>
      <c r="R208" s="257"/>
      <c r="S208" s="257"/>
      <c r="T208" s="25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9" t="s">
        <v>257</v>
      </c>
      <c r="AU208" s="259" t="s">
        <v>87</v>
      </c>
      <c r="AV208" s="14" t="s">
        <v>87</v>
      </c>
      <c r="AW208" s="14" t="s">
        <v>34</v>
      </c>
      <c r="AX208" s="14" t="s">
        <v>85</v>
      </c>
      <c r="AY208" s="259" t="s">
        <v>245</v>
      </c>
    </row>
    <row r="209" s="2" customFormat="1" ht="24.15" customHeight="1">
      <c r="A209" s="40"/>
      <c r="B209" s="41"/>
      <c r="C209" s="221" t="s">
        <v>460</v>
      </c>
      <c r="D209" s="221" t="s">
        <v>248</v>
      </c>
      <c r="E209" s="222" t="s">
        <v>2715</v>
      </c>
      <c r="F209" s="223" t="s">
        <v>2719</v>
      </c>
      <c r="G209" s="224" t="s">
        <v>2717</v>
      </c>
      <c r="H209" s="225">
        <v>428.48000000000002</v>
      </c>
      <c r="I209" s="226"/>
      <c r="J209" s="227">
        <f>ROUND(I209*H209,2)</f>
        <v>0</v>
      </c>
      <c r="K209" s="223" t="s">
        <v>764</v>
      </c>
      <c r="L209" s="46"/>
      <c r="M209" s="228" t="s">
        <v>1</v>
      </c>
      <c r="N209" s="229" t="s">
        <v>42</v>
      </c>
      <c r="O209" s="93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2" t="s">
        <v>253</v>
      </c>
      <c r="AT209" s="232" t="s">
        <v>248</v>
      </c>
      <c r="AU209" s="232" t="s">
        <v>87</v>
      </c>
      <c r="AY209" s="19" t="s">
        <v>245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9" t="s">
        <v>85</v>
      </c>
      <c r="BK209" s="233">
        <f>ROUND(I209*H209,2)</f>
        <v>0</v>
      </c>
      <c r="BL209" s="19" t="s">
        <v>253</v>
      </c>
      <c r="BM209" s="232" t="s">
        <v>3530</v>
      </c>
    </row>
    <row r="210" s="2" customFormat="1">
      <c r="A210" s="40"/>
      <c r="B210" s="41"/>
      <c r="C210" s="42"/>
      <c r="D210" s="234" t="s">
        <v>255</v>
      </c>
      <c r="E210" s="42"/>
      <c r="F210" s="235" t="s">
        <v>2719</v>
      </c>
      <c r="G210" s="42"/>
      <c r="H210" s="42"/>
      <c r="I210" s="236"/>
      <c r="J210" s="42"/>
      <c r="K210" s="42"/>
      <c r="L210" s="46"/>
      <c r="M210" s="237"/>
      <c r="N210" s="238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255</v>
      </c>
      <c r="AU210" s="19" t="s">
        <v>87</v>
      </c>
    </row>
    <row r="211" s="2" customFormat="1">
      <c r="A211" s="40"/>
      <c r="B211" s="41"/>
      <c r="C211" s="42"/>
      <c r="D211" s="296" t="s">
        <v>766</v>
      </c>
      <c r="E211" s="42"/>
      <c r="F211" s="297" t="s">
        <v>2720</v>
      </c>
      <c r="G211" s="42"/>
      <c r="H211" s="42"/>
      <c r="I211" s="236"/>
      <c r="J211" s="42"/>
      <c r="K211" s="42"/>
      <c r="L211" s="46"/>
      <c r="M211" s="237"/>
      <c r="N211" s="238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766</v>
      </c>
      <c r="AU211" s="19" t="s">
        <v>87</v>
      </c>
    </row>
    <row r="212" s="14" customFormat="1">
      <c r="A212" s="14"/>
      <c r="B212" s="249"/>
      <c r="C212" s="250"/>
      <c r="D212" s="234" t="s">
        <v>257</v>
      </c>
      <c r="E212" s="251" t="s">
        <v>1</v>
      </c>
      <c r="F212" s="252" t="s">
        <v>3524</v>
      </c>
      <c r="G212" s="250"/>
      <c r="H212" s="253">
        <v>228.47999999999999</v>
      </c>
      <c r="I212" s="254"/>
      <c r="J212" s="250"/>
      <c r="K212" s="250"/>
      <c r="L212" s="255"/>
      <c r="M212" s="256"/>
      <c r="N212" s="257"/>
      <c r="O212" s="257"/>
      <c r="P212" s="257"/>
      <c r="Q212" s="257"/>
      <c r="R212" s="257"/>
      <c r="S212" s="257"/>
      <c r="T212" s="25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9" t="s">
        <v>257</v>
      </c>
      <c r="AU212" s="259" t="s">
        <v>87</v>
      </c>
      <c r="AV212" s="14" t="s">
        <v>87</v>
      </c>
      <c r="AW212" s="14" t="s">
        <v>34</v>
      </c>
      <c r="AX212" s="14" t="s">
        <v>77</v>
      </c>
      <c r="AY212" s="259" t="s">
        <v>245</v>
      </c>
    </row>
    <row r="213" s="14" customFormat="1">
      <c r="A213" s="14"/>
      <c r="B213" s="249"/>
      <c r="C213" s="250"/>
      <c r="D213" s="234" t="s">
        <v>257</v>
      </c>
      <c r="E213" s="251" t="s">
        <v>1</v>
      </c>
      <c r="F213" s="252" t="s">
        <v>3525</v>
      </c>
      <c r="G213" s="250"/>
      <c r="H213" s="253">
        <v>200</v>
      </c>
      <c r="I213" s="254"/>
      <c r="J213" s="250"/>
      <c r="K213" s="250"/>
      <c r="L213" s="255"/>
      <c r="M213" s="256"/>
      <c r="N213" s="257"/>
      <c r="O213" s="257"/>
      <c r="P213" s="257"/>
      <c r="Q213" s="257"/>
      <c r="R213" s="257"/>
      <c r="S213" s="257"/>
      <c r="T213" s="25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9" t="s">
        <v>257</v>
      </c>
      <c r="AU213" s="259" t="s">
        <v>87</v>
      </c>
      <c r="AV213" s="14" t="s">
        <v>87</v>
      </c>
      <c r="AW213" s="14" t="s">
        <v>34</v>
      </c>
      <c r="AX213" s="14" t="s">
        <v>77</v>
      </c>
      <c r="AY213" s="259" t="s">
        <v>245</v>
      </c>
    </row>
    <row r="214" s="15" customFormat="1">
      <c r="A214" s="15"/>
      <c r="B214" s="260"/>
      <c r="C214" s="261"/>
      <c r="D214" s="234" t="s">
        <v>257</v>
      </c>
      <c r="E214" s="262" t="s">
        <v>1</v>
      </c>
      <c r="F214" s="263" t="s">
        <v>266</v>
      </c>
      <c r="G214" s="261"/>
      <c r="H214" s="264">
        <v>428.48000000000002</v>
      </c>
      <c r="I214" s="265"/>
      <c r="J214" s="261"/>
      <c r="K214" s="261"/>
      <c r="L214" s="266"/>
      <c r="M214" s="267"/>
      <c r="N214" s="268"/>
      <c r="O214" s="268"/>
      <c r="P214" s="268"/>
      <c r="Q214" s="268"/>
      <c r="R214" s="268"/>
      <c r="S214" s="268"/>
      <c r="T214" s="269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70" t="s">
        <v>257</v>
      </c>
      <c r="AU214" s="270" t="s">
        <v>87</v>
      </c>
      <c r="AV214" s="15" t="s">
        <v>253</v>
      </c>
      <c r="AW214" s="15" t="s">
        <v>34</v>
      </c>
      <c r="AX214" s="15" t="s">
        <v>85</v>
      </c>
      <c r="AY214" s="270" t="s">
        <v>245</v>
      </c>
    </row>
    <row r="215" s="2" customFormat="1" ht="16.5" customHeight="1">
      <c r="A215" s="40"/>
      <c r="B215" s="41"/>
      <c r="C215" s="283" t="s">
        <v>466</v>
      </c>
      <c r="D215" s="283" t="s">
        <v>551</v>
      </c>
      <c r="E215" s="284" t="s">
        <v>2722</v>
      </c>
      <c r="F215" s="285" t="s">
        <v>2723</v>
      </c>
      <c r="G215" s="286" t="s">
        <v>3531</v>
      </c>
      <c r="H215" s="287">
        <v>137.50700000000001</v>
      </c>
      <c r="I215" s="288"/>
      <c r="J215" s="289">
        <f>ROUND(I215*H215,2)</f>
        <v>0</v>
      </c>
      <c r="K215" s="285" t="s">
        <v>764</v>
      </c>
      <c r="L215" s="290"/>
      <c r="M215" s="291" t="s">
        <v>1</v>
      </c>
      <c r="N215" s="292" t="s">
        <v>42</v>
      </c>
      <c r="O215" s="93"/>
      <c r="P215" s="230">
        <f>O215*H215</f>
        <v>0</v>
      </c>
      <c r="Q215" s="230">
        <v>1</v>
      </c>
      <c r="R215" s="230">
        <f>Q215*H215</f>
        <v>137.50700000000001</v>
      </c>
      <c r="S215" s="230">
        <v>0</v>
      </c>
      <c r="T215" s="231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2" t="s">
        <v>326</v>
      </c>
      <c r="AT215" s="232" t="s">
        <v>551</v>
      </c>
      <c r="AU215" s="232" t="s">
        <v>87</v>
      </c>
      <c r="AY215" s="19" t="s">
        <v>245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9" t="s">
        <v>85</v>
      </c>
      <c r="BK215" s="233">
        <f>ROUND(I215*H215,2)</f>
        <v>0</v>
      </c>
      <c r="BL215" s="19" t="s">
        <v>253</v>
      </c>
      <c r="BM215" s="232" t="s">
        <v>3532</v>
      </c>
    </row>
    <row r="216" s="2" customFormat="1">
      <c r="A216" s="40"/>
      <c r="B216" s="41"/>
      <c r="C216" s="42"/>
      <c r="D216" s="234" t="s">
        <v>255</v>
      </c>
      <c r="E216" s="42"/>
      <c r="F216" s="235" t="s">
        <v>2723</v>
      </c>
      <c r="G216" s="42"/>
      <c r="H216" s="42"/>
      <c r="I216" s="236"/>
      <c r="J216" s="42"/>
      <c r="K216" s="42"/>
      <c r="L216" s="46"/>
      <c r="M216" s="237"/>
      <c r="N216" s="238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255</v>
      </c>
      <c r="AU216" s="19" t="s">
        <v>87</v>
      </c>
    </row>
    <row r="217" s="14" customFormat="1">
      <c r="A217" s="14"/>
      <c r="B217" s="249"/>
      <c r="C217" s="250"/>
      <c r="D217" s="234" t="s">
        <v>257</v>
      </c>
      <c r="E217" s="251" t="s">
        <v>1</v>
      </c>
      <c r="F217" s="252" t="s">
        <v>3533</v>
      </c>
      <c r="G217" s="250"/>
      <c r="H217" s="253">
        <v>137.50700000000001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257</v>
      </c>
      <c r="AU217" s="259" t="s">
        <v>87</v>
      </c>
      <c r="AV217" s="14" t="s">
        <v>87</v>
      </c>
      <c r="AW217" s="14" t="s">
        <v>34</v>
      </c>
      <c r="AX217" s="14" t="s">
        <v>85</v>
      </c>
      <c r="AY217" s="259" t="s">
        <v>245</v>
      </c>
    </row>
    <row r="218" s="2" customFormat="1" ht="16.5" customHeight="1">
      <c r="A218" s="40"/>
      <c r="B218" s="41"/>
      <c r="C218" s="221" t="s">
        <v>471</v>
      </c>
      <c r="D218" s="221" t="s">
        <v>248</v>
      </c>
      <c r="E218" s="222" t="s">
        <v>3534</v>
      </c>
      <c r="F218" s="223" t="s">
        <v>3535</v>
      </c>
      <c r="G218" s="224" t="s">
        <v>251</v>
      </c>
      <c r="H218" s="225">
        <v>261</v>
      </c>
      <c r="I218" s="226"/>
      <c r="J218" s="227">
        <f>ROUND(I218*H218,2)</f>
        <v>0</v>
      </c>
      <c r="K218" s="223" t="s">
        <v>764</v>
      </c>
      <c r="L218" s="46"/>
      <c r="M218" s="228" t="s">
        <v>1</v>
      </c>
      <c r="N218" s="229" t="s">
        <v>42</v>
      </c>
      <c r="O218" s="93"/>
      <c r="P218" s="230">
        <f>O218*H218</f>
        <v>0</v>
      </c>
      <c r="Q218" s="230">
        <v>0</v>
      </c>
      <c r="R218" s="230">
        <f>Q218*H218</f>
        <v>0</v>
      </c>
      <c r="S218" s="230">
        <v>1.8080000000000001</v>
      </c>
      <c r="T218" s="231">
        <f>S218*H218</f>
        <v>471.88800000000003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2" t="s">
        <v>594</v>
      </c>
      <c r="AT218" s="232" t="s">
        <v>248</v>
      </c>
      <c r="AU218" s="232" t="s">
        <v>87</v>
      </c>
      <c r="AY218" s="19" t="s">
        <v>245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9" t="s">
        <v>85</v>
      </c>
      <c r="BK218" s="233">
        <f>ROUND(I218*H218,2)</f>
        <v>0</v>
      </c>
      <c r="BL218" s="19" t="s">
        <v>594</v>
      </c>
      <c r="BM218" s="232" t="s">
        <v>3536</v>
      </c>
    </row>
    <row r="219" s="2" customFormat="1">
      <c r="A219" s="40"/>
      <c r="B219" s="41"/>
      <c r="C219" s="42"/>
      <c r="D219" s="234" t="s">
        <v>255</v>
      </c>
      <c r="E219" s="42"/>
      <c r="F219" s="235" t="s">
        <v>3535</v>
      </c>
      <c r="G219" s="42"/>
      <c r="H219" s="42"/>
      <c r="I219" s="236"/>
      <c r="J219" s="42"/>
      <c r="K219" s="42"/>
      <c r="L219" s="46"/>
      <c r="M219" s="237"/>
      <c r="N219" s="238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255</v>
      </c>
      <c r="AU219" s="19" t="s">
        <v>87</v>
      </c>
    </row>
    <row r="220" s="2" customFormat="1">
      <c r="A220" s="40"/>
      <c r="B220" s="41"/>
      <c r="C220" s="42"/>
      <c r="D220" s="296" t="s">
        <v>766</v>
      </c>
      <c r="E220" s="42"/>
      <c r="F220" s="297" t="s">
        <v>3537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766</v>
      </c>
      <c r="AU220" s="19" t="s">
        <v>87</v>
      </c>
    </row>
    <row r="221" s="14" customFormat="1">
      <c r="A221" s="14"/>
      <c r="B221" s="249"/>
      <c r="C221" s="250"/>
      <c r="D221" s="234" t="s">
        <v>257</v>
      </c>
      <c r="E221" s="251" t="s">
        <v>1</v>
      </c>
      <c r="F221" s="252" t="s">
        <v>3538</v>
      </c>
      <c r="G221" s="250"/>
      <c r="H221" s="253">
        <v>261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9" t="s">
        <v>257</v>
      </c>
      <c r="AU221" s="259" t="s">
        <v>87</v>
      </c>
      <c r="AV221" s="14" t="s">
        <v>87</v>
      </c>
      <c r="AW221" s="14" t="s">
        <v>34</v>
      </c>
      <c r="AX221" s="14" t="s">
        <v>85</v>
      </c>
      <c r="AY221" s="259" t="s">
        <v>245</v>
      </c>
    </row>
    <row r="222" s="2" customFormat="1" ht="16.5" customHeight="1">
      <c r="A222" s="40"/>
      <c r="B222" s="41"/>
      <c r="C222" s="221" t="s">
        <v>218</v>
      </c>
      <c r="D222" s="221" t="s">
        <v>248</v>
      </c>
      <c r="E222" s="222" t="s">
        <v>3539</v>
      </c>
      <c r="F222" s="223" t="s">
        <v>3540</v>
      </c>
      <c r="G222" s="224" t="s">
        <v>317</v>
      </c>
      <c r="H222" s="225">
        <v>25</v>
      </c>
      <c r="I222" s="226"/>
      <c r="J222" s="227">
        <f>ROUND(I222*H222,2)</f>
        <v>0</v>
      </c>
      <c r="K222" s="223" t="s">
        <v>764</v>
      </c>
      <c r="L222" s="46"/>
      <c r="M222" s="228" t="s">
        <v>1</v>
      </c>
      <c r="N222" s="229" t="s">
        <v>42</v>
      </c>
      <c r="O222" s="93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2" t="s">
        <v>594</v>
      </c>
      <c r="AT222" s="232" t="s">
        <v>248</v>
      </c>
      <c r="AU222" s="232" t="s">
        <v>87</v>
      </c>
      <c r="AY222" s="19" t="s">
        <v>245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9" t="s">
        <v>85</v>
      </c>
      <c r="BK222" s="233">
        <f>ROUND(I222*H222,2)</f>
        <v>0</v>
      </c>
      <c r="BL222" s="19" t="s">
        <v>594</v>
      </c>
      <c r="BM222" s="232" t="s">
        <v>3541</v>
      </c>
    </row>
    <row r="223" s="2" customFormat="1">
      <c r="A223" s="40"/>
      <c r="B223" s="41"/>
      <c r="C223" s="42"/>
      <c r="D223" s="234" t="s">
        <v>255</v>
      </c>
      <c r="E223" s="42"/>
      <c r="F223" s="235" t="s">
        <v>3540</v>
      </c>
      <c r="G223" s="42"/>
      <c r="H223" s="42"/>
      <c r="I223" s="236"/>
      <c r="J223" s="42"/>
      <c r="K223" s="42"/>
      <c r="L223" s="46"/>
      <c r="M223" s="237"/>
      <c r="N223" s="238"/>
      <c r="O223" s="93"/>
      <c r="P223" s="93"/>
      <c r="Q223" s="93"/>
      <c r="R223" s="93"/>
      <c r="S223" s="93"/>
      <c r="T223" s="94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255</v>
      </c>
      <c r="AU223" s="19" t="s">
        <v>87</v>
      </c>
    </row>
    <row r="224" s="2" customFormat="1">
      <c r="A224" s="40"/>
      <c r="B224" s="41"/>
      <c r="C224" s="42"/>
      <c r="D224" s="296" t="s">
        <v>766</v>
      </c>
      <c r="E224" s="42"/>
      <c r="F224" s="297" t="s">
        <v>3542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766</v>
      </c>
      <c r="AU224" s="19" t="s">
        <v>87</v>
      </c>
    </row>
    <row r="225" s="14" customFormat="1">
      <c r="A225" s="14"/>
      <c r="B225" s="249"/>
      <c r="C225" s="250"/>
      <c r="D225" s="234" t="s">
        <v>257</v>
      </c>
      <c r="E225" s="251" t="s">
        <v>1</v>
      </c>
      <c r="F225" s="252" t="s">
        <v>3543</v>
      </c>
      <c r="G225" s="250"/>
      <c r="H225" s="253">
        <v>25</v>
      </c>
      <c r="I225" s="254"/>
      <c r="J225" s="250"/>
      <c r="K225" s="250"/>
      <c r="L225" s="255"/>
      <c r="M225" s="256"/>
      <c r="N225" s="257"/>
      <c r="O225" s="257"/>
      <c r="P225" s="257"/>
      <c r="Q225" s="257"/>
      <c r="R225" s="257"/>
      <c r="S225" s="257"/>
      <c r="T225" s="25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9" t="s">
        <v>257</v>
      </c>
      <c r="AU225" s="259" t="s">
        <v>87</v>
      </c>
      <c r="AV225" s="14" t="s">
        <v>87</v>
      </c>
      <c r="AW225" s="14" t="s">
        <v>34</v>
      </c>
      <c r="AX225" s="14" t="s">
        <v>85</v>
      </c>
      <c r="AY225" s="259" t="s">
        <v>245</v>
      </c>
    </row>
    <row r="226" s="2" customFormat="1" ht="16.5" customHeight="1">
      <c r="A226" s="40"/>
      <c r="B226" s="41"/>
      <c r="C226" s="283" t="s">
        <v>482</v>
      </c>
      <c r="D226" s="283" t="s">
        <v>551</v>
      </c>
      <c r="E226" s="284" t="s">
        <v>3544</v>
      </c>
      <c r="F226" s="285" t="s">
        <v>3545</v>
      </c>
      <c r="G226" s="286" t="s">
        <v>329</v>
      </c>
      <c r="H226" s="287">
        <v>25</v>
      </c>
      <c r="I226" s="288"/>
      <c r="J226" s="289">
        <f>ROUND(I226*H226,2)</f>
        <v>0</v>
      </c>
      <c r="K226" s="285" t="s">
        <v>1</v>
      </c>
      <c r="L226" s="290"/>
      <c r="M226" s="291" t="s">
        <v>1</v>
      </c>
      <c r="N226" s="292" t="s">
        <v>42</v>
      </c>
      <c r="O226" s="93"/>
      <c r="P226" s="230">
        <f>O226*H226</f>
        <v>0</v>
      </c>
      <c r="Q226" s="230">
        <v>0.059999999999999998</v>
      </c>
      <c r="R226" s="230">
        <f>Q226*H226</f>
        <v>1.5</v>
      </c>
      <c r="S226" s="230">
        <v>0</v>
      </c>
      <c r="T226" s="231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2" t="s">
        <v>594</v>
      </c>
      <c r="AT226" s="232" t="s">
        <v>551</v>
      </c>
      <c r="AU226" s="232" t="s">
        <v>87</v>
      </c>
      <c r="AY226" s="19" t="s">
        <v>245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9" t="s">
        <v>85</v>
      </c>
      <c r="BK226" s="233">
        <f>ROUND(I226*H226,2)</f>
        <v>0</v>
      </c>
      <c r="BL226" s="19" t="s">
        <v>594</v>
      </c>
      <c r="BM226" s="232" t="s">
        <v>3546</v>
      </c>
    </row>
    <row r="227" s="2" customFormat="1">
      <c r="A227" s="40"/>
      <c r="B227" s="41"/>
      <c r="C227" s="42"/>
      <c r="D227" s="234" t="s">
        <v>255</v>
      </c>
      <c r="E227" s="42"/>
      <c r="F227" s="235" t="s">
        <v>3545</v>
      </c>
      <c r="G227" s="42"/>
      <c r="H227" s="42"/>
      <c r="I227" s="236"/>
      <c r="J227" s="42"/>
      <c r="K227" s="42"/>
      <c r="L227" s="46"/>
      <c r="M227" s="237"/>
      <c r="N227" s="238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255</v>
      </c>
      <c r="AU227" s="19" t="s">
        <v>87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3543</v>
      </c>
      <c r="G228" s="250"/>
      <c r="H228" s="253">
        <v>25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85</v>
      </c>
      <c r="AY228" s="259" t="s">
        <v>245</v>
      </c>
    </row>
    <row r="229" s="2" customFormat="1" ht="16.5" customHeight="1">
      <c r="A229" s="40"/>
      <c r="B229" s="41"/>
      <c r="C229" s="283" t="s">
        <v>487</v>
      </c>
      <c r="D229" s="283" t="s">
        <v>551</v>
      </c>
      <c r="E229" s="284" t="s">
        <v>3547</v>
      </c>
      <c r="F229" s="285" t="s">
        <v>3548</v>
      </c>
      <c r="G229" s="286" t="s">
        <v>329</v>
      </c>
      <c r="H229" s="287">
        <v>50</v>
      </c>
      <c r="I229" s="288"/>
      <c r="J229" s="289">
        <f>ROUND(I229*H229,2)</f>
        <v>0</v>
      </c>
      <c r="K229" s="285" t="s">
        <v>1</v>
      </c>
      <c r="L229" s="290"/>
      <c r="M229" s="291" t="s">
        <v>1</v>
      </c>
      <c r="N229" s="292" t="s">
        <v>42</v>
      </c>
      <c r="O229" s="93"/>
      <c r="P229" s="230">
        <f>O229*H229</f>
        <v>0</v>
      </c>
      <c r="Q229" s="230">
        <v>0.0095999999999999992</v>
      </c>
      <c r="R229" s="230">
        <f>Q229*H229</f>
        <v>0.47999999999999998</v>
      </c>
      <c r="S229" s="230">
        <v>0</v>
      </c>
      <c r="T229" s="231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32" t="s">
        <v>594</v>
      </c>
      <c r="AT229" s="232" t="s">
        <v>551</v>
      </c>
      <c r="AU229" s="232" t="s">
        <v>87</v>
      </c>
      <c r="AY229" s="19" t="s">
        <v>245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9" t="s">
        <v>85</v>
      </c>
      <c r="BK229" s="233">
        <f>ROUND(I229*H229,2)</f>
        <v>0</v>
      </c>
      <c r="BL229" s="19" t="s">
        <v>594</v>
      </c>
      <c r="BM229" s="232" t="s">
        <v>3549</v>
      </c>
    </row>
    <row r="230" s="2" customFormat="1">
      <c r="A230" s="40"/>
      <c r="B230" s="41"/>
      <c r="C230" s="42"/>
      <c r="D230" s="234" t="s">
        <v>255</v>
      </c>
      <c r="E230" s="42"/>
      <c r="F230" s="235" t="s">
        <v>3548</v>
      </c>
      <c r="G230" s="42"/>
      <c r="H230" s="42"/>
      <c r="I230" s="236"/>
      <c r="J230" s="42"/>
      <c r="K230" s="42"/>
      <c r="L230" s="46"/>
      <c r="M230" s="237"/>
      <c r="N230" s="238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255</v>
      </c>
      <c r="AU230" s="19" t="s">
        <v>87</v>
      </c>
    </row>
    <row r="231" s="14" customFormat="1">
      <c r="A231" s="14"/>
      <c r="B231" s="249"/>
      <c r="C231" s="250"/>
      <c r="D231" s="234" t="s">
        <v>257</v>
      </c>
      <c r="E231" s="251" t="s">
        <v>1</v>
      </c>
      <c r="F231" s="252" t="s">
        <v>3550</v>
      </c>
      <c r="G231" s="250"/>
      <c r="H231" s="253">
        <v>50</v>
      </c>
      <c r="I231" s="254"/>
      <c r="J231" s="250"/>
      <c r="K231" s="250"/>
      <c r="L231" s="255"/>
      <c r="M231" s="256"/>
      <c r="N231" s="257"/>
      <c r="O231" s="257"/>
      <c r="P231" s="257"/>
      <c r="Q231" s="257"/>
      <c r="R231" s="257"/>
      <c r="S231" s="257"/>
      <c r="T231" s="25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9" t="s">
        <v>257</v>
      </c>
      <c r="AU231" s="259" t="s">
        <v>87</v>
      </c>
      <c r="AV231" s="14" t="s">
        <v>87</v>
      </c>
      <c r="AW231" s="14" t="s">
        <v>34</v>
      </c>
      <c r="AX231" s="14" t="s">
        <v>85</v>
      </c>
      <c r="AY231" s="259" t="s">
        <v>245</v>
      </c>
    </row>
    <row r="232" s="12" customFormat="1" ht="22.8" customHeight="1">
      <c r="A232" s="12"/>
      <c r="B232" s="205"/>
      <c r="C232" s="206"/>
      <c r="D232" s="207" t="s">
        <v>76</v>
      </c>
      <c r="E232" s="219" t="s">
        <v>87</v>
      </c>
      <c r="F232" s="219" t="s">
        <v>2726</v>
      </c>
      <c r="G232" s="206"/>
      <c r="H232" s="206"/>
      <c r="I232" s="209"/>
      <c r="J232" s="220">
        <f>BK232</f>
        <v>0</v>
      </c>
      <c r="K232" s="206"/>
      <c r="L232" s="211"/>
      <c r="M232" s="212"/>
      <c r="N232" s="213"/>
      <c r="O232" s="213"/>
      <c r="P232" s="214">
        <f>SUM(P233:P292)</f>
        <v>0</v>
      </c>
      <c r="Q232" s="213"/>
      <c r="R232" s="214">
        <f>SUM(R233:R292)</f>
        <v>3.7229143499999999</v>
      </c>
      <c r="S232" s="213"/>
      <c r="T232" s="215">
        <f>SUM(T233:T292)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16" t="s">
        <v>253</v>
      </c>
      <c r="AT232" s="217" t="s">
        <v>76</v>
      </c>
      <c r="AU232" s="217" t="s">
        <v>85</v>
      </c>
      <c r="AY232" s="216" t="s">
        <v>245</v>
      </c>
      <c r="BK232" s="218">
        <f>SUM(BK233:BK292)</f>
        <v>0</v>
      </c>
    </row>
    <row r="233" s="2" customFormat="1" ht="16.5" customHeight="1">
      <c r="A233" s="40"/>
      <c r="B233" s="41"/>
      <c r="C233" s="221" t="s">
        <v>497</v>
      </c>
      <c r="D233" s="221" t="s">
        <v>248</v>
      </c>
      <c r="E233" s="222" t="s">
        <v>3551</v>
      </c>
      <c r="F233" s="223" t="s">
        <v>3552</v>
      </c>
      <c r="G233" s="224" t="s">
        <v>251</v>
      </c>
      <c r="H233" s="225">
        <v>7.25</v>
      </c>
      <c r="I233" s="226"/>
      <c r="J233" s="227">
        <f>ROUND(I233*H233,2)</f>
        <v>0</v>
      </c>
      <c r="K233" s="223" t="s">
        <v>764</v>
      </c>
      <c r="L233" s="46"/>
      <c r="M233" s="228" t="s">
        <v>1</v>
      </c>
      <c r="N233" s="229" t="s">
        <v>42</v>
      </c>
      <c r="O233" s="93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2" t="s">
        <v>253</v>
      </c>
      <c r="AT233" s="232" t="s">
        <v>248</v>
      </c>
      <c r="AU233" s="232" t="s">
        <v>87</v>
      </c>
      <c r="AY233" s="19" t="s">
        <v>245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9" t="s">
        <v>85</v>
      </c>
      <c r="BK233" s="233">
        <f>ROUND(I233*H233,2)</f>
        <v>0</v>
      </c>
      <c r="BL233" s="19" t="s">
        <v>253</v>
      </c>
      <c r="BM233" s="232" t="s">
        <v>3553</v>
      </c>
    </row>
    <row r="234" s="2" customFormat="1">
      <c r="A234" s="40"/>
      <c r="B234" s="41"/>
      <c r="C234" s="42"/>
      <c r="D234" s="234" t="s">
        <v>255</v>
      </c>
      <c r="E234" s="42"/>
      <c r="F234" s="235" t="s">
        <v>3552</v>
      </c>
      <c r="G234" s="42"/>
      <c r="H234" s="42"/>
      <c r="I234" s="236"/>
      <c r="J234" s="42"/>
      <c r="K234" s="42"/>
      <c r="L234" s="46"/>
      <c r="M234" s="237"/>
      <c r="N234" s="238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255</v>
      </c>
      <c r="AU234" s="19" t="s">
        <v>87</v>
      </c>
    </row>
    <row r="235" s="2" customFormat="1">
      <c r="A235" s="40"/>
      <c r="B235" s="41"/>
      <c r="C235" s="42"/>
      <c r="D235" s="296" t="s">
        <v>766</v>
      </c>
      <c r="E235" s="42"/>
      <c r="F235" s="297" t="s">
        <v>3554</v>
      </c>
      <c r="G235" s="42"/>
      <c r="H235" s="42"/>
      <c r="I235" s="236"/>
      <c r="J235" s="42"/>
      <c r="K235" s="42"/>
      <c r="L235" s="46"/>
      <c r="M235" s="237"/>
      <c r="N235" s="238"/>
      <c r="O235" s="93"/>
      <c r="P235" s="93"/>
      <c r="Q235" s="93"/>
      <c r="R235" s="93"/>
      <c r="S235" s="93"/>
      <c r="T235" s="94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766</v>
      </c>
      <c r="AU235" s="19" t="s">
        <v>87</v>
      </c>
    </row>
    <row r="236" s="14" customFormat="1">
      <c r="A236" s="14"/>
      <c r="B236" s="249"/>
      <c r="C236" s="250"/>
      <c r="D236" s="234" t="s">
        <v>257</v>
      </c>
      <c r="E236" s="251" t="s">
        <v>1</v>
      </c>
      <c r="F236" s="252" t="s">
        <v>3555</v>
      </c>
      <c r="G236" s="250"/>
      <c r="H236" s="253">
        <v>7.25</v>
      </c>
      <c r="I236" s="254"/>
      <c r="J236" s="250"/>
      <c r="K236" s="250"/>
      <c r="L236" s="255"/>
      <c r="M236" s="256"/>
      <c r="N236" s="257"/>
      <c r="O236" s="257"/>
      <c r="P236" s="257"/>
      <c r="Q236" s="257"/>
      <c r="R236" s="257"/>
      <c r="S236" s="257"/>
      <c r="T236" s="25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9" t="s">
        <v>257</v>
      </c>
      <c r="AU236" s="259" t="s">
        <v>87</v>
      </c>
      <c r="AV236" s="14" t="s">
        <v>87</v>
      </c>
      <c r="AW236" s="14" t="s">
        <v>34</v>
      </c>
      <c r="AX236" s="14" t="s">
        <v>85</v>
      </c>
      <c r="AY236" s="259" t="s">
        <v>245</v>
      </c>
    </row>
    <row r="237" s="2" customFormat="1" ht="16.5" customHeight="1">
      <c r="A237" s="40"/>
      <c r="B237" s="41"/>
      <c r="C237" s="221" t="s">
        <v>502</v>
      </c>
      <c r="D237" s="221" t="s">
        <v>248</v>
      </c>
      <c r="E237" s="222" t="s">
        <v>3556</v>
      </c>
      <c r="F237" s="223" t="s">
        <v>3557</v>
      </c>
      <c r="G237" s="224" t="s">
        <v>251</v>
      </c>
      <c r="H237" s="225">
        <v>90.150000000000006</v>
      </c>
      <c r="I237" s="226"/>
      <c r="J237" s="227">
        <f>ROUND(I237*H237,2)</f>
        <v>0</v>
      </c>
      <c r="K237" s="223" t="s">
        <v>764</v>
      </c>
      <c r="L237" s="46"/>
      <c r="M237" s="228" t="s">
        <v>1</v>
      </c>
      <c r="N237" s="229" t="s">
        <v>42</v>
      </c>
      <c r="O237" s="93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2" t="s">
        <v>594</v>
      </c>
      <c r="AT237" s="232" t="s">
        <v>248</v>
      </c>
      <c r="AU237" s="232" t="s">
        <v>87</v>
      </c>
      <c r="AY237" s="19" t="s">
        <v>245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9" t="s">
        <v>85</v>
      </c>
      <c r="BK237" s="233">
        <f>ROUND(I237*H237,2)</f>
        <v>0</v>
      </c>
      <c r="BL237" s="19" t="s">
        <v>594</v>
      </c>
      <c r="BM237" s="232" t="s">
        <v>3558</v>
      </c>
    </row>
    <row r="238" s="2" customFormat="1">
      <c r="A238" s="40"/>
      <c r="B238" s="41"/>
      <c r="C238" s="42"/>
      <c r="D238" s="234" t="s">
        <v>255</v>
      </c>
      <c r="E238" s="42"/>
      <c r="F238" s="235" t="s">
        <v>3557</v>
      </c>
      <c r="G238" s="42"/>
      <c r="H238" s="42"/>
      <c r="I238" s="236"/>
      <c r="J238" s="42"/>
      <c r="K238" s="42"/>
      <c r="L238" s="46"/>
      <c r="M238" s="237"/>
      <c r="N238" s="238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255</v>
      </c>
      <c r="AU238" s="19" t="s">
        <v>87</v>
      </c>
    </row>
    <row r="239" s="2" customFormat="1">
      <c r="A239" s="40"/>
      <c r="B239" s="41"/>
      <c r="C239" s="42"/>
      <c r="D239" s="296" t="s">
        <v>766</v>
      </c>
      <c r="E239" s="42"/>
      <c r="F239" s="297" t="s">
        <v>3559</v>
      </c>
      <c r="G239" s="42"/>
      <c r="H239" s="42"/>
      <c r="I239" s="236"/>
      <c r="J239" s="42"/>
      <c r="K239" s="42"/>
      <c r="L239" s="46"/>
      <c r="M239" s="237"/>
      <c r="N239" s="238"/>
      <c r="O239" s="93"/>
      <c r="P239" s="93"/>
      <c r="Q239" s="93"/>
      <c r="R239" s="93"/>
      <c r="S239" s="93"/>
      <c r="T239" s="94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766</v>
      </c>
      <c r="AU239" s="19" t="s">
        <v>87</v>
      </c>
    </row>
    <row r="240" s="14" customFormat="1">
      <c r="A240" s="14"/>
      <c r="B240" s="249"/>
      <c r="C240" s="250"/>
      <c r="D240" s="234" t="s">
        <v>257</v>
      </c>
      <c r="E240" s="251" t="s">
        <v>1</v>
      </c>
      <c r="F240" s="252" t="s">
        <v>3560</v>
      </c>
      <c r="G240" s="250"/>
      <c r="H240" s="253">
        <v>90.150000000000006</v>
      </c>
      <c r="I240" s="254"/>
      <c r="J240" s="250"/>
      <c r="K240" s="250"/>
      <c r="L240" s="255"/>
      <c r="M240" s="256"/>
      <c r="N240" s="257"/>
      <c r="O240" s="257"/>
      <c r="P240" s="257"/>
      <c r="Q240" s="257"/>
      <c r="R240" s="257"/>
      <c r="S240" s="257"/>
      <c r="T240" s="25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9" t="s">
        <v>257</v>
      </c>
      <c r="AU240" s="259" t="s">
        <v>87</v>
      </c>
      <c r="AV240" s="14" t="s">
        <v>87</v>
      </c>
      <c r="AW240" s="14" t="s">
        <v>34</v>
      </c>
      <c r="AX240" s="14" t="s">
        <v>85</v>
      </c>
      <c r="AY240" s="259" t="s">
        <v>245</v>
      </c>
    </row>
    <row r="241" s="2" customFormat="1" ht="16.5" customHeight="1">
      <c r="A241" s="40"/>
      <c r="B241" s="41"/>
      <c r="C241" s="221" t="s">
        <v>516</v>
      </c>
      <c r="D241" s="221" t="s">
        <v>248</v>
      </c>
      <c r="E241" s="222" t="s">
        <v>3561</v>
      </c>
      <c r="F241" s="223" t="s">
        <v>3562</v>
      </c>
      <c r="G241" s="224" t="s">
        <v>317</v>
      </c>
      <c r="H241" s="225">
        <v>43.994999999999997</v>
      </c>
      <c r="I241" s="226"/>
      <c r="J241" s="227">
        <f>ROUND(I241*H241,2)</f>
        <v>0</v>
      </c>
      <c r="K241" s="223" t="s">
        <v>764</v>
      </c>
      <c r="L241" s="46"/>
      <c r="M241" s="228" t="s">
        <v>1</v>
      </c>
      <c r="N241" s="229" t="s">
        <v>42</v>
      </c>
      <c r="O241" s="93"/>
      <c r="P241" s="230">
        <f>O241*H241</f>
        <v>0</v>
      </c>
      <c r="Q241" s="230">
        <v>0.00116</v>
      </c>
      <c r="R241" s="230">
        <f>Q241*H241</f>
        <v>0.051034199999999995</v>
      </c>
      <c r="S241" s="230">
        <v>0</v>
      </c>
      <c r="T241" s="231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32" t="s">
        <v>253</v>
      </c>
      <c r="AT241" s="232" t="s">
        <v>248</v>
      </c>
      <c r="AU241" s="232" t="s">
        <v>87</v>
      </c>
      <c r="AY241" s="19" t="s">
        <v>245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9" t="s">
        <v>85</v>
      </c>
      <c r="BK241" s="233">
        <f>ROUND(I241*H241,2)</f>
        <v>0</v>
      </c>
      <c r="BL241" s="19" t="s">
        <v>253</v>
      </c>
      <c r="BM241" s="232" t="s">
        <v>3563</v>
      </c>
    </row>
    <row r="242" s="2" customFormat="1">
      <c r="A242" s="40"/>
      <c r="B242" s="41"/>
      <c r="C242" s="42"/>
      <c r="D242" s="234" t="s">
        <v>255</v>
      </c>
      <c r="E242" s="42"/>
      <c r="F242" s="235" t="s">
        <v>3562</v>
      </c>
      <c r="G242" s="42"/>
      <c r="H242" s="42"/>
      <c r="I242" s="236"/>
      <c r="J242" s="42"/>
      <c r="K242" s="42"/>
      <c r="L242" s="46"/>
      <c r="M242" s="237"/>
      <c r="N242" s="238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255</v>
      </c>
      <c r="AU242" s="19" t="s">
        <v>87</v>
      </c>
    </row>
    <row r="243" s="2" customFormat="1">
      <c r="A243" s="40"/>
      <c r="B243" s="41"/>
      <c r="C243" s="42"/>
      <c r="D243" s="296" t="s">
        <v>766</v>
      </c>
      <c r="E243" s="42"/>
      <c r="F243" s="297" t="s">
        <v>3564</v>
      </c>
      <c r="G243" s="42"/>
      <c r="H243" s="42"/>
      <c r="I243" s="236"/>
      <c r="J243" s="42"/>
      <c r="K243" s="42"/>
      <c r="L243" s="46"/>
      <c r="M243" s="237"/>
      <c r="N243" s="238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766</v>
      </c>
      <c r="AU243" s="19" t="s">
        <v>87</v>
      </c>
    </row>
    <row r="244" s="14" customFormat="1">
      <c r="A244" s="14"/>
      <c r="B244" s="249"/>
      <c r="C244" s="250"/>
      <c r="D244" s="234" t="s">
        <v>257</v>
      </c>
      <c r="E244" s="251" t="s">
        <v>1</v>
      </c>
      <c r="F244" s="252" t="s">
        <v>3565</v>
      </c>
      <c r="G244" s="250"/>
      <c r="H244" s="253">
        <v>43.994999999999997</v>
      </c>
      <c r="I244" s="254"/>
      <c r="J244" s="250"/>
      <c r="K244" s="250"/>
      <c r="L244" s="255"/>
      <c r="M244" s="256"/>
      <c r="N244" s="257"/>
      <c r="O244" s="257"/>
      <c r="P244" s="257"/>
      <c r="Q244" s="257"/>
      <c r="R244" s="257"/>
      <c r="S244" s="257"/>
      <c r="T244" s="25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9" t="s">
        <v>257</v>
      </c>
      <c r="AU244" s="259" t="s">
        <v>87</v>
      </c>
      <c r="AV244" s="14" t="s">
        <v>87</v>
      </c>
      <c r="AW244" s="14" t="s">
        <v>34</v>
      </c>
      <c r="AX244" s="14" t="s">
        <v>85</v>
      </c>
      <c r="AY244" s="259" t="s">
        <v>245</v>
      </c>
    </row>
    <row r="245" s="2" customFormat="1" ht="16.5" customHeight="1">
      <c r="A245" s="40"/>
      <c r="B245" s="41"/>
      <c r="C245" s="221" t="s">
        <v>522</v>
      </c>
      <c r="D245" s="221" t="s">
        <v>248</v>
      </c>
      <c r="E245" s="222" t="s">
        <v>2727</v>
      </c>
      <c r="F245" s="223" t="s">
        <v>2728</v>
      </c>
      <c r="G245" s="224" t="s">
        <v>275</v>
      </c>
      <c r="H245" s="225">
        <v>2.5</v>
      </c>
      <c r="I245" s="226"/>
      <c r="J245" s="227">
        <f>ROUND(I245*H245,2)</f>
        <v>0</v>
      </c>
      <c r="K245" s="223" t="s">
        <v>764</v>
      </c>
      <c r="L245" s="46"/>
      <c r="M245" s="228" t="s">
        <v>1</v>
      </c>
      <c r="N245" s="229" t="s">
        <v>42</v>
      </c>
      <c r="O245" s="93"/>
      <c r="P245" s="230">
        <f>O245*H245</f>
        <v>0</v>
      </c>
      <c r="Q245" s="230">
        <v>0.066299999999999998</v>
      </c>
      <c r="R245" s="230">
        <f>Q245*H245</f>
        <v>0.16575000000000001</v>
      </c>
      <c r="S245" s="230">
        <v>0</v>
      </c>
      <c r="T245" s="231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2" t="s">
        <v>594</v>
      </c>
      <c r="AT245" s="232" t="s">
        <v>248</v>
      </c>
      <c r="AU245" s="232" t="s">
        <v>87</v>
      </c>
      <c r="AY245" s="19" t="s">
        <v>245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9" t="s">
        <v>85</v>
      </c>
      <c r="BK245" s="233">
        <f>ROUND(I245*H245,2)</f>
        <v>0</v>
      </c>
      <c r="BL245" s="19" t="s">
        <v>594</v>
      </c>
      <c r="BM245" s="232" t="s">
        <v>3566</v>
      </c>
    </row>
    <row r="246" s="2" customFormat="1">
      <c r="A246" s="40"/>
      <c r="B246" s="41"/>
      <c r="C246" s="42"/>
      <c r="D246" s="234" t="s">
        <v>255</v>
      </c>
      <c r="E246" s="42"/>
      <c r="F246" s="235" t="s">
        <v>2728</v>
      </c>
      <c r="G246" s="42"/>
      <c r="H246" s="42"/>
      <c r="I246" s="236"/>
      <c r="J246" s="42"/>
      <c r="K246" s="42"/>
      <c r="L246" s="46"/>
      <c r="M246" s="237"/>
      <c r="N246" s="238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255</v>
      </c>
      <c r="AU246" s="19" t="s">
        <v>87</v>
      </c>
    </row>
    <row r="247" s="2" customFormat="1">
      <c r="A247" s="40"/>
      <c r="B247" s="41"/>
      <c r="C247" s="42"/>
      <c r="D247" s="296" t="s">
        <v>766</v>
      </c>
      <c r="E247" s="42"/>
      <c r="F247" s="297" t="s">
        <v>2731</v>
      </c>
      <c r="G247" s="42"/>
      <c r="H247" s="42"/>
      <c r="I247" s="236"/>
      <c r="J247" s="42"/>
      <c r="K247" s="42"/>
      <c r="L247" s="46"/>
      <c r="M247" s="237"/>
      <c r="N247" s="238"/>
      <c r="O247" s="93"/>
      <c r="P247" s="93"/>
      <c r="Q247" s="93"/>
      <c r="R247" s="93"/>
      <c r="S247" s="93"/>
      <c r="T247" s="94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766</v>
      </c>
      <c r="AU247" s="19" t="s">
        <v>87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3567</v>
      </c>
      <c r="G248" s="250"/>
      <c r="H248" s="253">
        <v>2.5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85</v>
      </c>
      <c r="AY248" s="259" t="s">
        <v>245</v>
      </c>
    </row>
    <row r="249" s="2" customFormat="1" ht="16.5" customHeight="1">
      <c r="A249" s="40"/>
      <c r="B249" s="41"/>
      <c r="C249" s="221" t="s">
        <v>528</v>
      </c>
      <c r="D249" s="221" t="s">
        <v>248</v>
      </c>
      <c r="E249" s="222" t="s">
        <v>3568</v>
      </c>
      <c r="F249" s="223" t="s">
        <v>3569</v>
      </c>
      <c r="G249" s="224" t="s">
        <v>317</v>
      </c>
      <c r="H249" s="225">
        <v>28</v>
      </c>
      <c r="I249" s="226"/>
      <c r="J249" s="227">
        <f>ROUND(I249*H249,2)</f>
        <v>0</v>
      </c>
      <c r="K249" s="223" t="s">
        <v>764</v>
      </c>
      <c r="L249" s="46"/>
      <c r="M249" s="228" t="s">
        <v>1</v>
      </c>
      <c r="N249" s="229" t="s">
        <v>42</v>
      </c>
      <c r="O249" s="93"/>
      <c r="P249" s="230">
        <f>O249*H249</f>
        <v>0</v>
      </c>
      <c r="Q249" s="230">
        <v>0.00010000000000000001</v>
      </c>
      <c r="R249" s="230">
        <f>Q249*H249</f>
        <v>0.0028</v>
      </c>
      <c r="S249" s="230">
        <v>0</v>
      </c>
      <c r="T249" s="231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2" t="s">
        <v>253</v>
      </c>
      <c r="AT249" s="232" t="s">
        <v>248</v>
      </c>
      <c r="AU249" s="232" t="s">
        <v>87</v>
      </c>
      <c r="AY249" s="19" t="s">
        <v>245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9" t="s">
        <v>85</v>
      </c>
      <c r="BK249" s="233">
        <f>ROUND(I249*H249,2)</f>
        <v>0</v>
      </c>
      <c r="BL249" s="19" t="s">
        <v>253</v>
      </c>
      <c r="BM249" s="232" t="s">
        <v>3570</v>
      </c>
    </row>
    <row r="250" s="2" customFormat="1">
      <c r="A250" s="40"/>
      <c r="B250" s="41"/>
      <c r="C250" s="42"/>
      <c r="D250" s="234" t="s">
        <v>255</v>
      </c>
      <c r="E250" s="42"/>
      <c r="F250" s="235" t="s">
        <v>3569</v>
      </c>
      <c r="G250" s="42"/>
      <c r="H250" s="42"/>
      <c r="I250" s="236"/>
      <c r="J250" s="42"/>
      <c r="K250" s="42"/>
      <c r="L250" s="46"/>
      <c r="M250" s="237"/>
      <c r="N250" s="238"/>
      <c r="O250" s="93"/>
      <c r="P250" s="93"/>
      <c r="Q250" s="93"/>
      <c r="R250" s="93"/>
      <c r="S250" s="93"/>
      <c r="T250" s="94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255</v>
      </c>
      <c r="AU250" s="19" t="s">
        <v>87</v>
      </c>
    </row>
    <row r="251" s="2" customFormat="1">
      <c r="A251" s="40"/>
      <c r="B251" s="41"/>
      <c r="C251" s="42"/>
      <c r="D251" s="296" t="s">
        <v>766</v>
      </c>
      <c r="E251" s="42"/>
      <c r="F251" s="297" t="s">
        <v>3571</v>
      </c>
      <c r="G251" s="42"/>
      <c r="H251" s="42"/>
      <c r="I251" s="236"/>
      <c r="J251" s="42"/>
      <c r="K251" s="42"/>
      <c r="L251" s="46"/>
      <c r="M251" s="237"/>
      <c r="N251" s="238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766</v>
      </c>
      <c r="AU251" s="19" t="s">
        <v>87</v>
      </c>
    </row>
    <row r="252" s="14" customFormat="1">
      <c r="A252" s="14"/>
      <c r="B252" s="249"/>
      <c r="C252" s="250"/>
      <c r="D252" s="234" t="s">
        <v>257</v>
      </c>
      <c r="E252" s="251" t="s">
        <v>1</v>
      </c>
      <c r="F252" s="252" t="s">
        <v>3572</v>
      </c>
      <c r="G252" s="250"/>
      <c r="H252" s="253">
        <v>28</v>
      </c>
      <c r="I252" s="254"/>
      <c r="J252" s="250"/>
      <c r="K252" s="250"/>
      <c r="L252" s="255"/>
      <c r="M252" s="256"/>
      <c r="N252" s="257"/>
      <c r="O252" s="257"/>
      <c r="P252" s="257"/>
      <c r="Q252" s="257"/>
      <c r="R252" s="257"/>
      <c r="S252" s="257"/>
      <c r="T252" s="25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9" t="s">
        <v>257</v>
      </c>
      <c r="AU252" s="259" t="s">
        <v>87</v>
      </c>
      <c r="AV252" s="14" t="s">
        <v>87</v>
      </c>
      <c r="AW252" s="14" t="s">
        <v>34</v>
      </c>
      <c r="AX252" s="14" t="s">
        <v>85</v>
      </c>
      <c r="AY252" s="259" t="s">
        <v>245</v>
      </c>
    </row>
    <row r="253" s="2" customFormat="1" ht="16.5" customHeight="1">
      <c r="A253" s="40"/>
      <c r="B253" s="41"/>
      <c r="C253" s="283" t="s">
        <v>535</v>
      </c>
      <c r="D253" s="283" t="s">
        <v>551</v>
      </c>
      <c r="E253" s="284" t="s">
        <v>3573</v>
      </c>
      <c r="F253" s="285" t="s">
        <v>3574</v>
      </c>
      <c r="G253" s="286" t="s">
        <v>545</v>
      </c>
      <c r="H253" s="287">
        <v>0.496</v>
      </c>
      <c r="I253" s="288"/>
      <c r="J253" s="289">
        <f>ROUND(I253*H253,2)</f>
        <v>0</v>
      </c>
      <c r="K253" s="285" t="s">
        <v>764</v>
      </c>
      <c r="L253" s="290"/>
      <c r="M253" s="291" t="s">
        <v>1</v>
      </c>
      <c r="N253" s="292" t="s">
        <v>42</v>
      </c>
      <c r="O253" s="93"/>
      <c r="P253" s="230">
        <f>O253*H253</f>
        <v>0</v>
      </c>
      <c r="Q253" s="230">
        <v>1</v>
      </c>
      <c r="R253" s="230">
        <f>Q253*H253</f>
        <v>0.496</v>
      </c>
      <c r="S253" s="230">
        <v>0</v>
      </c>
      <c r="T253" s="231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2" t="s">
        <v>326</v>
      </c>
      <c r="AT253" s="232" t="s">
        <v>551</v>
      </c>
      <c r="AU253" s="232" t="s">
        <v>87</v>
      </c>
      <c r="AY253" s="19" t="s">
        <v>245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9" t="s">
        <v>85</v>
      </c>
      <c r="BK253" s="233">
        <f>ROUND(I253*H253,2)</f>
        <v>0</v>
      </c>
      <c r="BL253" s="19" t="s">
        <v>253</v>
      </c>
      <c r="BM253" s="232" t="s">
        <v>3575</v>
      </c>
    </row>
    <row r="254" s="2" customFormat="1">
      <c r="A254" s="40"/>
      <c r="B254" s="41"/>
      <c r="C254" s="42"/>
      <c r="D254" s="234" t="s">
        <v>255</v>
      </c>
      <c r="E254" s="42"/>
      <c r="F254" s="235" t="s">
        <v>3574</v>
      </c>
      <c r="G254" s="42"/>
      <c r="H254" s="42"/>
      <c r="I254" s="236"/>
      <c r="J254" s="42"/>
      <c r="K254" s="42"/>
      <c r="L254" s="46"/>
      <c r="M254" s="237"/>
      <c r="N254" s="238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255</v>
      </c>
      <c r="AU254" s="19" t="s">
        <v>87</v>
      </c>
    </row>
    <row r="255" s="14" customFormat="1">
      <c r="A255" s="14"/>
      <c r="B255" s="249"/>
      <c r="C255" s="250"/>
      <c r="D255" s="234" t="s">
        <v>257</v>
      </c>
      <c r="E255" s="251" t="s">
        <v>1</v>
      </c>
      <c r="F255" s="252" t="s">
        <v>3576</v>
      </c>
      <c r="G255" s="250"/>
      <c r="H255" s="253">
        <v>0.496</v>
      </c>
      <c r="I255" s="254"/>
      <c r="J255" s="250"/>
      <c r="K255" s="250"/>
      <c r="L255" s="255"/>
      <c r="M255" s="256"/>
      <c r="N255" s="257"/>
      <c r="O255" s="257"/>
      <c r="P255" s="257"/>
      <c r="Q255" s="257"/>
      <c r="R255" s="257"/>
      <c r="S255" s="257"/>
      <c r="T255" s="25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9" t="s">
        <v>257</v>
      </c>
      <c r="AU255" s="259" t="s">
        <v>87</v>
      </c>
      <c r="AV255" s="14" t="s">
        <v>87</v>
      </c>
      <c r="AW255" s="14" t="s">
        <v>34</v>
      </c>
      <c r="AX255" s="14" t="s">
        <v>85</v>
      </c>
      <c r="AY255" s="259" t="s">
        <v>245</v>
      </c>
    </row>
    <row r="256" s="2" customFormat="1" ht="16.5" customHeight="1">
      <c r="A256" s="40"/>
      <c r="B256" s="41"/>
      <c r="C256" s="221" t="s">
        <v>542</v>
      </c>
      <c r="D256" s="221" t="s">
        <v>248</v>
      </c>
      <c r="E256" s="222" t="s">
        <v>3577</v>
      </c>
      <c r="F256" s="223" t="s">
        <v>3578</v>
      </c>
      <c r="G256" s="224" t="s">
        <v>251</v>
      </c>
      <c r="H256" s="225">
        <v>5.3540000000000001</v>
      </c>
      <c r="I256" s="226"/>
      <c r="J256" s="227">
        <f>ROUND(I256*H256,2)</f>
        <v>0</v>
      </c>
      <c r="K256" s="223" t="s">
        <v>764</v>
      </c>
      <c r="L256" s="46"/>
      <c r="M256" s="228" t="s">
        <v>1</v>
      </c>
      <c r="N256" s="229" t="s">
        <v>42</v>
      </c>
      <c r="O256" s="93"/>
      <c r="P256" s="230">
        <f>O256*H256</f>
        <v>0</v>
      </c>
      <c r="Q256" s="230">
        <v>0</v>
      </c>
      <c r="R256" s="230">
        <f>Q256*H256</f>
        <v>0</v>
      </c>
      <c r="S256" s="230">
        <v>0</v>
      </c>
      <c r="T256" s="231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2" t="s">
        <v>253</v>
      </c>
      <c r="AT256" s="232" t="s">
        <v>248</v>
      </c>
      <c r="AU256" s="232" t="s">
        <v>87</v>
      </c>
      <c r="AY256" s="19" t="s">
        <v>245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9" t="s">
        <v>85</v>
      </c>
      <c r="BK256" s="233">
        <f>ROUND(I256*H256,2)</f>
        <v>0</v>
      </c>
      <c r="BL256" s="19" t="s">
        <v>253</v>
      </c>
      <c r="BM256" s="232" t="s">
        <v>3579</v>
      </c>
    </row>
    <row r="257" s="2" customFormat="1">
      <c r="A257" s="40"/>
      <c r="B257" s="41"/>
      <c r="C257" s="42"/>
      <c r="D257" s="234" t="s">
        <v>255</v>
      </c>
      <c r="E257" s="42"/>
      <c r="F257" s="235" t="s">
        <v>3578</v>
      </c>
      <c r="G257" s="42"/>
      <c r="H257" s="42"/>
      <c r="I257" s="236"/>
      <c r="J257" s="42"/>
      <c r="K257" s="42"/>
      <c r="L257" s="46"/>
      <c r="M257" s="237"/>
      <c r="N257" s="238"/>
      <c r="O257" s="93"/>
      <c r="P257" s="93"/>
      <c r="Q257" s="93"/>
      <c r="R257" s="93"/>
      <c r="S257" s="93"/>
      <c r="T257" s="94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255</v>
      </c>
      <c r="AU257" s="19" t="s">
        <v>87</v>
      </c>
    </row>
    <row r="258" s="2" customFormat="1">
      <c r="A258" s="40"/>
      <c r="B258" s="41"/>
      <c r="C258" s="42"/>
      <c r="D258" s="296" t="s">
        <v>766</v>
      </c>
      <c r="E258" s="42"/>
      <c r="F258" s="297" t="s">
        <v>3580</v>
      </c>
      <c r="G258" s="42"/>
      <c r="H258" s="42"/>
      <c r="I258" s="236"/>
      <c r="J258" s="42"/>
      <c r="K258" s="42"/>
      <c r="L258" s="46"/>
      <c r="M258" s="237"/>
      <c r="N258" s="238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766</v>
      </c>
      <c r="AU258" s="19" t="s">
        <v>87</v>
      </c>
    </row>
    <row r="259" s="14" customFormat="1">
      <c r="A259" s="14"/>
      <c r="B259" s="249"/>
      <c r="C259" s="250"/>
      <c r="D259" s="234" t="s">
        <v>257</v>
      </c>
      <c r="E259" s="251" t="s">
        <v>1</v>
      </c>
      <c r="F259" s="252" t="s">
        <v>3581</v>
      </c>
      <c r="G259" s="250"/>
      <c r="H259" s="253">
        <v>5.3540000000000001</v>
      </c>
      <c r="I259" s="254"/>
      <c r="J259" s="250"/>
      <c r="K259" s="250"/>
      <c r="L259" s="255"/>
      <c r="M259" s="256"/>
      <c r="N259" s="257"/>
      <c r="O259" s="257"/>
      <c r="P259" s="257"/>
      <c r="Q259" s="257"/>
      <c r="R259" s="257"/>
      <c r="S259" s="257"/>
      <c r="T259" s="25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9" t="s">
        <v>257</v>
      </c>
      <c r="AU259" s="259" t="s">
        <v>87</v>
      </c>
      <c r="AV259" s="14" t="s">
        <v>87</v>
      </c>
      <c r="AW259" s="14" t="s">
        <v>34</v>
      </c>
      <c r="AX259" s="14" t="s">
        <v>77</v>
      </c>
      <c r="AY259" s="259" t="s">
        <v>245</v>
      </c>
    </row>
    <row r="260" s="15" customFormat="1">
      <c r="A260" s="15"/>
      <c r="B260" s="260"/>
      <c r="C260" s="261"/>
      <c r="D260" s="234" t="s">
        <v>257</v>
      </c>
      <c r="E260" s="262" t="s">
        <v>1</v>
      </c>
      <c r="F260" s="263" t="s">
        <v>266</v>
      </c>
      <c r="G260" s="261"/>
      <c r="H260" s="264">
        <v>5.3540000000000001</v>
      </c>
      <c r="I260" s="265"/>
      <c r="J260" s="261"/>
      <c r="K260" s="261"/>
      <c r="L260" s="266"/>
      <c r="M260" s="267"/>
      <c r="N260" s="268"/>
      <c r="O260" s="268"/>
      <c r="P260" s="268"/>
      <c r="Q260" s="268"/>
      <c r="R260" s="268"/>
      <c r="S260" s="268"/>
      <c r="T260" s="269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0" t="s">
        <v>257</v>
      </c>
      <c r="AU260" s="270" t="s">
        <v>87</v>
      </c>
      <c r="AV260" s="15" t="s">
        <v>253</v>
      </c>
      <c r="AW260" s="15" t="s">
        <v>34</v>
      </c>
      <c r="AX260" s="15" t="s">
        <v>85</v>
      </c>
      <c r="AY260" s="270" t="s">
        <v>245</v>
      </c>
    </row>
    <row r="261" s="2" customFormat="1" ht="21.75" customHeight="1">
      <c r="A261" s="40"/>
      <c r="B261" s="41"/>
      <c r="C261" s="221" t="s">
        <v>553</v>
      </c>
      <c r="D261" s="221" t="s">
        <v>248</v>
      </c>
      <c r="E261" s="222" t="s">
        <v>3582</v>
      </c>
      <c r="F261" s="223" t="s">
        <v>3583</v>
      </c>
      <c r="G261" s="224" t="s">
        <v>251</v>
      </c>
      <c r="H261" s="225">
        <v>5.3540000000000001</v>
      </c>
      <c r="I261" s="226"/>
      <c r="J261" s="227">
        <f>ROUND(I261*H261,2)</f>
        <v>0</v>
      </c>
      <c r="K261" s="223" t="s">
        <v>764</v>
      </c>
      <c r="L261" s="46"/>
      <c r="M261" s="228" t="s">
        <v>1</v>
      </c>
      <c r="N261" s="229" t="s">
        <v>42</v>
      </c>
      <c r="O261" s="93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2" t="s">
        <v>253</v>
      </c>
      <c r="AT261" s="232" t="s">
        <v>248</v>
      </c>
      <c r="AU261" s="232" t="s">
        <v>87</v>
      </c>
      <c r="AY261" s="19" t="s">
        <v>245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9" t="s">
        <v>85</v>
      </c>
      <c r="BK261" s="233">
        <f>ROUND(I261*H261,2)</f>
        <v>0</v>
      </c>
      <c r="BL261" s="19" t="s">
        <v>253</v>
      </c>
      <c r="BM261" s="232" t="s">
        <v>3584</v>
      </c>
    </row>
    <row r="262" s="2" customFormat="1">
      <c r="A262" s="40"/>
      <c r="B262" s="41"/>
      <c r="C262" s="42"/>
      <c r="D262" s="234" t="s">
        <v>255</v>
      </c>
      <c r="E262" s="42"/>
      <c r="F262" s="235" t="s">
        <v>3583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255</v>
      </c>
      <c r="AU262" s="19" t="s">
        <v>87</v>
      </c>
    </row>
    <row r="263" s="2" customFormat="1">
      <c r="A263" s="40"/>
      <c r="B263" s="41"/>
      <c r="C263" s="42"/>
      <c r="D263" s="296" t="s">
        <v>766</v>
      </c>
      <c r="E263" s="42"/>
      <c r="F263" s="297" t="s">
        <v>3585</v>
      </c>
      <c r="G263" s="42"/>
      <c r="H263" s="42"/>
      <c r="I263" s="236"/>
      <c r="J263" s="42"/>
      <c r="K263" s="42"/>
      <c r="L263" s="46"/>
      <c r="M263" s="237"/>
      <c r="N263" s="238"/>
      <c r="O263" s="93"/>
      <c r="P263" s="93"/>
      <c r="Q263" s="93"/>
      <c r="R263" s="93"/>
      <c r="S263" s="93"/>
      <c r="T263" s="94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766</v>
      </c>
      <c r="AU263" s="19" t="s">
        <v>87</v>
      </c>
    </row>
    <row r="264" s="14" customFormat="1">
      <c r="A264" s="14"/>
      <c r="B264" s="249"/>
      <c r="C264" s="250"/>
      <c r="D264" s="234" t="s">
        <v>257</v>
      </c>
      <c r="E264" s="251" t="s">
        <v>1</v>
      </c>
      <c r="F264" s="252" t="s">
        <v>3586</v>
      </c>
      <c r="G264" s="250"/>
      <c r="H264" s="253">
        <v>5.3540000000000001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9" t="s">
        <v>257</v>
      </c>
      <c r="AU264" s="259" t="s">
        <v>87</v>
      </c>
      <c r="AV264" s="14" t="s">
        <v>87</v>
      </c>
      <c r="AW264" s="14" t="s">
        <v>34</v>
      </c>
      <c r="AX264" s="14" t="s">
        <v>85</v>
      </c>
      <c r="AY264" s="259" t="s">
        <v>245</v>
      </c>
    </row>
    <row r="265" s="2" customFormat="1" ht="16.5" customHeight="1">
      <c r="A265" s="40"/>
      <c r="B265" s="41"/>
      <c r="C265" s="221" t="s">
        <v>561</v>
      </c>
      <c r="D265" s="221" t="s">
        <v>248</v>
      </c>
      <c r="E265" s="222" t="s">
        <v>2746</v>
      </c>
      <c r="F265" s="223" t="s">
        <v>2747</v>
      </c>
      <c r="G265" s="224" t="s">
        <v>251</v>
      </c>
      <c r="H265" s="225">
        <v>2.5249999999999999</v>
      </c>
      <c r="I265" s="226"/>
      <c r="J265" s="227">
        <f>ROUND(I265*H265,2)</f>
        <v>0</v>
      </c>
      <c r="K265" s="223" t="s">
        <v>764</v>
      </c>
      <c r="L265" s="46"/>
      <c r="M265" s="228" t="s">
        <v>1</v>
      </c>
      <c r="N265" s="229" t="s">
        <v>42</v>
      </c>
      <c r="O265" s="93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2" t="s">
        <v>253</v>
      </c>
      <c r="AT265" s="232" t="s">
        <v>248</v>
      </c>
      <c r="AU265" s="232" t="s">
        <v>87</v>
      </c>
      <c r="AY265" s="19" t="s">
        <v>245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9" t="s">
        <v>85</v>
      </c>
      <c r="BK265" s="233">
        <f>ROUND(I265*H265,2)</f>
        <v>0</v>
      </c>
      <c r="BL265" s="19" t="s">
        <v>253</v>
      </c>
      <c r="BM265" s="232" t="s">
        <v>3587</v>
      </c>
    </row>
    <row r="266" s="2" customFormat="1">
      <c r="A266" s="40"/>
      <c r="B266" s="41"/>
      <c r="C266" s="42"/>
      <c r="D266" s="234" t="s">
        <v>255</v>
      </c>
      <c r="E266" s="42"/>
      <c r="F266" s="235" t="s">
        <v>2747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255</v>
      </c>
      <c r="AU266" s="19" t="s">
        <v>87</v>
      </c>
    </row>
    <row r="267" s="2" customFormat="1">
      <c r="A267" s="40"/>
      <c r="B267" s="41"/>
      <c r="C267" s="42"/>
      <c r="D267" s="296" t="s">
        <v>766</v>
      </c>
      <c r="E267" s="42"/>
      <c r="F267" s="297" t="s">
        <v>2750</v>
      </c>
      <c r="G267" s="42"/>
      <c r="H267" s="42"/>
      <c r="I267" s="236"/>
      <c r="J267" s="42"/>
      <c r="K267" s="42"/>
      <c r="L267" s="46"/>
      <c r="M267" s="237"/>
      <c r="N267" s="238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766</v>
      </c>
      <c r="AU267" s="19" t="s">
        <v>87</v>
      </c>
    </row>
    <row r="268" s="14" customFormat="1">
      <c r="A268" s="14"/>
      <c r="B268" s="249"/>
      <c r="C268" s="250"/>
      <c r="D268" s="234" t="s">
        <v>257</v>
      </c>
      <c r="E268" s="251" t="s">
        <v>1</v>
      </c>
      <c r="F268" s="252" t="s">
        <v>3588</v>
      </c>
      <c r="G268" s="250"/>
      <c r="H268" s="253">
        <v>2.5249999999999999</v>
      </c>
      <c r="I268" s="254"/>
      <c r="J268" s="250"/>
      <c r="K268" s="250"/>
      <c r="L268" s="255"/>
      <c r="M268" s="256"/>
      <c r="N268" s="257"/>
      <c r="O268" s="257"/>
      <c r="P268" s="257"/>
      <c r="Q268" s="257"/>
      <c r="R268" s="257"/>
      <c r="S268" s="257"/>
      <c r="T268" s="25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9" t="s">
        <v>257</v>
      </c>
      <c r="AU268" s="259" t="s">
        <v>87</v>
      </c>
      <c r="AV268" s="14" t="s">
        <v>87</v>
      </c>
      <c r="AW268" s="14" t="s">
        <v>34</v>
      </c>
      <c r="AX268" s="14" t="s">
        <v>77</v>
      </c>
      <c r="AY268" s="259" t="s">
        <v>245</v>
      </c>
    </row>
    <row r="269" s="15" customFormat="1">
      <c r="A269" s="15"/>
      <c r="B269" s="260"/>
      <c r="C269" s="261"/>
      <c r="D269" s="234" t="s">
        <v>257</v>
      </c>
      <c r="E269" s="262" t="s">
        <v>1</v>
      </c>
      <c r="F269" s="263" t="s">
        <v>266</v>
      </c>
      <c r="G269" s="261"/>
      <c r="H269" s="264">
        <v>2.5249999999999999</v>
      </c>
      <c r="I269" s="265"/>
      <c r="J269" s="261"/>
      <c r="K269" s="261"/>
      <c r="L269" s="266"/>
      <c r="M269" s="267"/>
      <c r="N269" s="268"/>
      <c r="O269" s="268"/>
      <c r="P269" s="268"/>
      <c r="Q269" s="268"/>
      <c r="R269" s="268"/>
      <c r="S269" s="268"/>
      <c r="T269" s="269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70" t="s">
        <v>257</v>
      </c>
      <c r="AU269" s="270" t="s">
        <v>87</v>
      </c>
      <c r="AV269" s="15" t="s">
        <v>253</v>
      </c>
      <c r="AW269" s="15" t="s">
        <v>34</v>
      </c>
      <c r="AX269" s="15" t="s">
        <v>85</v>
      </c>
      <c r="AY269" s="270" t="s">
        <v>245</v>
      </c>
    </row>
    <row r="270" s="2" customFormat="1" ht="16.5" customHeight="1">
      <c r="A270" s="40"/>
      <c r="B270" s="41"/>
      <c r="C270" s="221" t="s">
        <v>566</v>
      </c>
      <c r="D270" s="221" t="s">
        <v>248</v>
      </c>
      <c r="E270" s="222" t="s">
        <v>2753</v>
      </c>
      <c r="F270" s="223" t="s">
        <v>2754</v>
      </c>
      <c r="G270" s="224" t="s">
        <v>251</v>
      </c>
      <c r="H270" s="225">
        <v>2.5249999999999999</v>
      </c>
      <c r="I270" s="226"/>
      <c r="J270" s="227">
        <f>ROUND(I270*H270,2)</f>
        <v>0</v>
      </c>
      <c r="K270" s="223" t="s">
        <v>764</v>
      </c>
      <c r="L270" s="46"/>
      <c r="M270" s="228" t="s">
        <v>1</v>
      </c>
      <c r="N270" s="229" t="s">
        <v>42</v>
      </c>
      <c r="O270" s="93"/>
      <c r="P270" s="230">
        <f>O270*H270</f>
        <v>0</v>
      </c>
      <c r="Q270" s="230">
        <v>0</v>
      </c>
      <c r="R270" s="230">
        <f>Q270*H270</f>
        <v>0</v>
      </c>
      <c r="S270" s="230">
        <v>0</v>
      </c>
      <c r="T270" s="231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2" t="s">
        <v>594</v>
      </c>
      <c r="AT270" s="232" t="s">
        <v>248</v>
      </c>
      <c r="AU270" s="232" t="s">
        <v>87</v>
      </c>
      <c r="AY270" s="19" t="s">
        <v>245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9" t="s">
        <v>85</v>
      </c>
      <c r="BK270" s="233">
        <f>ROUND(I270*H270,2)</f>
        <v>0</v>
      </c>
      <c r="BL270" s="19" t="s">
        <v>594</v>
      </c>
      <c r="BM270" s="232" t="s">
        <v>3589</v>
      </c>
    </row>
    <row r="271" s="2" customFormat="1">
      <c r="A271" s="40"/>
      <c r="B271" s="41"/>
      <c r="C271" s="42"/>
      <c r="D271" s="234" t="s">
        <v>255</v>
      </c>
      <c r="E271" s="42"/>
      <c r="F271" s="235" t="s">
        <v>2756</v>
      </c>
      <c r="G271" s="42"/>
      <c r="H271" s="42"/>
      <c r="I271" s="236"/>
      <c r="J271" s="42"/>
      <c r="K271" s="42"/>
      <c r="L271" s="46"/>
      <c r="M271" s="237"/>
      <c r="N271" s="238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255</v>
      </c>
      <c r="AU271" s="19" t="s">
        <v>87</v>
      </c>
    </row>
    <row r="272" s="2" customFormat="1">
      <c r="A272" s="40"/>
      <c r="B272" s="41"/>
      <c r="C272" s="42"/>
      <c r="D272" s="296" t="s">
        <v>766</v>
      </c>
      <c r="E272" s="42"/>
      <c r="F272" s="297" t="s">
        <v>2757</v>
      </c>
      <c r="G272" s="42"/>
      <c r="H272" s="42"/>
      <c r="I272" s="236"/>
      <c r="J272" s="42"/>
      <c r="K272" s="42"/>
      <c r="L272" s="46"/>
      <c r="M272" s="237"/>
      <c r="N272" s="238"/>
      <c r="O272" s="93"/>
      <c r="P272" s="93"/>
      <c r="Q272" s="93"/>
      <c r="R272" s="93"/>
      <c r="S272" s="93"/>
      <c r="T272" s="94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766</v>
      </c>
      <c r="AU272" s="19" t="s">
        <v>87</v>
      </c>
    </row>
    <row r="273" s="2" customFormat="1" ht="16.5" customHeight="1">
      <c r="A273" s="40"/>
      <c r="B273" s="41"/>
      <c r="C273" s="221" t="s">
        <v>570</v>
      </c>
      <c r="D273" s="221" t="s">
        <v>248</v>
      </c>
      <c r="E273" s="222" t="s">
        <v>3590</v>
      </c>
      <c r="F273" s="223" t="s">
        <v>3591</v>
      </c>
      <c r="G273" s="224" t="s">
        <v>275</v>
      </c>
      <c r="H273" s="225">
        <v>28</v>
      </c>
      <c r="I273" s="226"/>
      <c r="J273" s="227">
        <f>ROUND(I273*H273,2)</f>
        <v>0</v>
      </c>
      <c r="K273" s="223" t="s">
        <v>764</v>
      </c>
      <c r="L273" s="46"/>
      <c r="M273" s="228" t="s">
        <v>1</v>
      </c>
      <c r="N273" s="229" t="s">
        <v>42</v>
      </c>
      <c r="O273" s="93"/>
      <c r="P273" s="230">
        <f>O273*H273</f>
        <v>0</v>
      </c>
      <c r="Q273" s="230">
        <v>0.0012979999999999999</v>
      </c>
      <c r="R273" s="230">
        <f>Q273*H273</f>
        <v>0.036343999999999994</v>
      </c>
      <c r="S273" s="230">
        <v>0</v>
      </c>
      <c r="T273" s="231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2" t="s">
        <v>253</v>
      </c>
      <c r="AT273" s="232" t="s">
        <v>248</v>
      </c>
      <c r="AU273" s="232" t="s">
        <v>87</v>
      </c>
      <c r="AY273" s="19" t="s">
        <v>245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9" t="s">
        <v>85</v>
      </c>
      <c r="BK273" s="233">
        <f>ROUND(I273*H273,2)</f>
        <v>0</v>
      </c>
      <c r="BL273" s="19" t="s">
        <v>253</v>
      </c>
      <c r="BM273" s="232" t="s">
        <v>3592</v>
      </c>
    </row>
    <row r="274" s="2" customFormat="1">
      <c r="A274" s="40"/>
      <c r="B274" s="41"/>
      <c r="C274" s="42"/>
      <c r="D274" s="234" t="s">
        <v>255</v>
      </c>
      <c r="E274" s="42"/>
      <c r="F274" s="235" t="s">
        <v>3591</v>
      </c>
      <c r="G274" s="42"/>
      <c r="H274" s="42"/>
      <c r="I274" s="236"/>
      <c r="J274" s="42"/>
      <c r="K274" s="42"/>
      <c r="L274" s="46"/>
      <c r="M274" s="237"/>
      <c r="N274" s="238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255</v>
      </c>
      <c r="AU274" s="19" t="s">
        <v>87</v>
      </c>
    </row>
    <row r="275" s="2" customFormat="1">
      <c r="A275" s="40"/>
      <c r="B275" s="41"/>
      <c r="C275" s="42"/>
      <c r="D275" s="296" t="s">
        <v>766</v>
      </c>
      <c r="E275" s="42"/>
      <c r="F275" s="297" t="s">
        <v>3593</v>
      </c>
      <c r="G275" s="42"/>
      <c r="H275" s="42"/>
      <c r="I275" s="236"/>
      <c r="J275" s="42"/>
      <c r="K275" s="42"/>
      <c r="L275" s="46"/>
      <c r="M275" s="237"/>
      <c r="N275" s="238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766</v>
      </c>
      <c r="AU275" s="19" t="s">
        <v>87</v>
      </c>
    </row>
    <row r="276" s="14" customFormat="1">
      <c r="A276" s="14"/>
      <c r="B276" s="249"/>
      <c r="C276" s="250"/>
      <c r="D276" s="234" t="s">
        <v>257</v>
      </c>
      <c r="E276" s="251" t="s">
        <v>1</v>
      </c>
      <c r="F276" s="252" t="s">
        <v>3594</v>
      </c>
      <c r="G276" s="250"/>
      <c r="H276" s="253">
        <v>28</v>
      </c>
      <c r="I276" s="254"/>
      <c r="J276" s="250"/>
      <c r="K276" s="250"/>
      <c r="L276" s="255"/>
      <c r="M276" s="256"/>
      <c r="N276" s="257"/>
      <c r="O276" s="257"/>
      <c r="P276" s="257"/>
      <c r="Q276" s="257"/>
      <c r="R276" s="257"/>
      <c r="S276" s="257"/>
      <c r="T276" s="25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9" t="s">
        <v>257</v>
      </c>
      <c r="AU276" s="259" t="s">
        <v>87</v>
      </c>
      <c r="AV276" s="14" t="s">
        <v>87</v>
      </c>
      <c r="AW276" s="14" t="s">
        <v>34</v>
      </c>
      <c r="AX276" s="14" t="s">
        <v>77</v>
      </c>
      <c r="AY276" s="259" t="s">
        <v>245</v>
      </c>
    </row>
    <row r="277" s="15" customFormat="1">
      <c r="A277" s="15"/>
      <c r="B277" s="260"/>
      <c r="C277" s="261"/>
      <c r="D277" s="234" t="s">
        <v>257</v>
      </c>
      <c r="E277" s="262" t="s">
        <v>1</v>
      </c>
      <c r="F277" s="263" t="s">
        <v>266</v>
      </c>
      <c r="G277" s="261"/>
      <c r="H277" s="264">
        <v>28</v>
      </c>
      <c r="I277" s="265"/>
      <c r="J277" s="261"/>
      <c r="K277" s="261"/>
      <c r="L277" s="266"/>
      <c r="M277" s="267"/>
      <c r="N277" s="268"/>
      <c r="O277" s="268"/>
      <c r="P277" s="268"/>
      <c r="Q277" s="268"/>
      <c r="R277" s="268"/>
      <c r="S277" s="268"/>
      <c r="T277" s="269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0" t="s">
        <v>257</v>
      </c>
      <c r="AU277" s="270" t="s">
        <v>87</v>
      </c>
      <c r="AV277" s="15" t="s">
        <v>253</v>
      </c>
      <c r="AW277" s="15" t="s">
        <v>34</v>
      </c>
      <c r="AX277" s="15" t="s">
        <v>85</v>
      </c>
      <c r="AY277" s="270" t="s">
        <v>245</v>
      </c>
    </row>
    <row r="278" s="2" customFormat="1" ht="16.5" customHeight="1">
      <c r="A278" s="40"/>
      <c r="B278" s="41"/>
      <c r="C278" s="221" t="s">
        <v>575</v>
      </c>
      <c r="D278" s="221" t="s">
        <v>248</v>
      </c>
      <c r="E278" s="222" t="s">
        <v>3595</v>
      </c>
      <c r="F278" s="223" t="s">
        <v>3596</v>
      </c>
      <c r="G278" s="224" t="s">
        <v>275</v>
      </c>
      <c r="H278" s="225">
        <v>28</v>
      </c>
      <c r="I278" s="226"/>
      <c r="J278" s="227">
        <f>ROUND(I278*H278,2)</f>
        <v>0</v>
      </c>
      <c r="K278" s="223" t="s">
        <v>764</v>
      </c>
      <c r="L278" s="46"/>
      <c r="M278" s="228" t="s">
        <v>1</v>
      </c>
      <c r="N278" s="229" t="s">
        <v>42</v>
      </c>
      <c r="O278" s="93"/>
      <c r="P278" s="230">
        <f>O278*H278</f>
        <v>0</v>
      </c>
      <c r="Q278" s="230">
        <v>3.6000000000000001E-05</v>
      </c>
      <c r="R278" s="230">
        <f>Q278*H278</f>
        <v>0.001008</v>
      </c>
      <c r="S278" s="230">
        <v>0</v>
      </c>
      <c r="T278" s="231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2" t="s">
        <v>253</v>
      </c>
      <c r="AT278" s="232" t="s">
        <v>248</v>
      </c>
      <c r="AU278" s="232" t="s">
        <v>87</v>
      </c>
      <c r="AY278" s="19" t="s">
        <v>245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9" t="s">
        <v>85</v>
      </c>
      <c r="BK278" s="233">
        <f>ROUND(I278*H278,2)</f>
        <v>0</v>
      </c>
      <c r="BL278" s="19" t="s">
        <v>253</v>
      </c>
      <c r="BM278" s="232" t="s">
        <v>3597</v>
      </c>
    </row>
    <row r="279" s="2" customFormat="1">
      <c r="A279" s="40"/>
      <c r="B279" s="41"/>
      <c r="C279" s="42"/>
      <c r="D279" s="234" t="s">
        <v>255</v>
      </c>
      <c r="E279" s="42"/>
      <c r="F279" s="235" t="s">
        <v>3596</v>
      </c>
      <c r="G279" s="42"/>
      <c r="H279" s="42"/>
      <c r="I279" s="236"/>
      <c r="J279" s="42"/>
      <c r="K279" s="42"/>
      <c r="L279" s="46"/>
      <c r="M279" s="237"/>
      <c r="N279" s="238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255</v>
      </c>
      <c r="AU279" s="19" t="s">
        <v>87</v>
      </c>
    </row>
    <row r="280" s="2" customFormat="1">
      <c r="A280" s="40"/>
      <c r="B280" s="41"/>
      <c r="C280" s="42"/>
      <c r="D280" s="296" t="s">
        <v>766</v>
      </c>
      <c r="E280" s="42"/>
      <c r="F280" s="297" t="s">
        <v>3598</v>
      </c>
      <c r="G280" s="42"/>
      <c r="H280" s="42"/>
      <c r="I280" s="236"/>
      <c r="J280" s="42"/>
      <c r="K280" s="42"/>
      <c r="L280" s="46"/>
      <c r="M280" s="237"/>
      <c r="N280" s="238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766</v>
      </c>
      <c r="AU280" s="19" t="s">
        <v>87</v>
      </c>
    </row>
    <row r="281" s="14" customFormat="1">
      <c r="A281" s="14"/>
      <c r="B281" s="249"/>
      <c r="C281" s="250"/>
      <c r="D281" s="234" t="s">
        <v>257</v>
      </c>
      <c r="E281" s="251" t="s">
        <v>1</v>
      </c>
      <c r="F281" s="252" t="s">
        <v>3599</v>
      </c>
      <c r="G281" s="250"/>
      <c r="H281" s="253">
        <v>28</v>
      </c>
      <c r="I281" s="254"/>
      <c r="J281" s="250"/>
      <c r="K281" s="250"/>
      <c r="L281" s="255"/>
      <c r="M281" s="256"/>
      <c r="N281" s="257"/>
      <c r="O281" s="257"/>
      <c r="P281" s="257"/>
      <c r="Q281" s="257"/>
      <c r="R281" s="257"/>
      <c r="S281" s="257"/>
      <c r="T281" s="25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9" t="s">
        <v>257</v>
      </c>
      <c r="AU281" s="259" t="s">
        <v>87</v>
      </c>
      <c r="AV281" s="14" t="s">
        <v>87</v>
      </c>
      <c r="AW281" s="14" t="s">
        <v>34</v>
      </c>
      <c r="AX281" s="14" t="s">
        <v>85</v>
      </c>
      <c r="AY281" s="259" t="s">
        <v>245</v>
      </c>
    </row>
    <row r="282" s="2" customFormat="1" ht="16.5" customHeight="1">
      <c r="A282" s="40"/>
      <c r="B282" s="41"/>
      <c r="C282" s="221" t="s">
        <v>579</v>
      </c>
      <c r="D282" s="221" t="s">
        <v>248</v>
      </c>
      <c r="E282" s="222" t="s">
        <v>3600</v>
      </c>
      <c r="F282" s="223" t="s">
        <v>3601</v>
      </c>
      <c r="G282" s="224" t="s">
        <v>545</v>
      </c>
      <c r="H282" s="225">
        <v>0.95299999999999996</v>
      </c>
      <c r="I282" s="226"/>
      <c r="J282" s="227">
        <f>ROUND(I282*H282,2)</f>
        <v>0</v>
      </c>
      <c r="K282" s="223" t="s">
        <v>764</v>
      </c>
      <c r="L282" s="46"/>
      <c r="M282" s="228" t="s">
        <v>1</v>
      </c>
      <c r="N282" s="229" t="s">
        <v>42</v>
      </c>
      <c r="O282" s="93"/>
      <c r="P282" s="230">
        <f>O282*H282</f>
        <v>0</v>
      </c>
      <c r="Q282" s="230">
        <v>1.0383</v>
      </c>
      <c r="R282" s="230">
        <f>Q282*H282</f>
        <v>0.98949989999999999</v>
      </c>
      <c r="S282" s="230">
        <v>0</v>
      </c>
      <c r="T282" s="231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32" t="s">
        <v>253</v>
      </c>
      <c r="AT282" s="232" t="s">
        <v>248</v>
      </c>
      <c r="AU282" s="232" t="s">
        <v>87</v>
      </c>
      <c r="AY282" s="19" t="s">
        <v>245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9" t="s">
        <v>85</v>
      </c>
      <c r="BK282" s="233">
        <f>ROUND(I282*H282,2)</f>
        <v>0</v>
      </c>
      <c r="BL282" s="19" t="s">
        <v>253</v>
      </c>
      <c r="BM282" s="232" t="s">
        <v>3602</v>
      </c>
    </row>
    <row r="283" s="2" customFormat="1">
      <c r="A283" s="40"/>
      <c r="B283" s="41"/>
      <c r="C283" s="42"/>
      <c r="D283" s="234" t="s">
        <v>255</v>
      </c>
      <c r="E283" s="42"/>
      <c r="F283" s="235" t="s">
        <v>3601</v>
      </c>
      <c r="G283" s="42"/>
      <c r="H283" s="42"/>
      <c r="I283" s="236"/>
      <c r="J283" s="42"/>
      <c r="K283" s="42"/>
      <c r="L283" s="46"/>
      <c r="M283" s="237"/>
      <c r="N283" s="238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255</v>
      </c>
      <c r="AU283" s="19" t="s">
        <v>87</v>
      </c>
    </row>
    <row r="284" s="2" customFormat="1">
      <c r="A284" s="40"/>
      <c r="B284" s="41"/>
      <c r="C284" s="42"/>
      <c r="D284" s="296" t="s">
        <v>766</v>
      </c>
      <c r="E284" s="42"/>
      <c r="F284" s="297" t="s">
        <v>3603</v>
      </c>
      <c r="G284" s="42"/>
      <c r="H284" s="42"/>
      <c r="I284" s="236"/>
      <c r="J284" s="42"/>
      <c r="K284" s="42"/>
      <c r="L284" s="46"/>
      <c r="M284" s="237"/>
      <c r="N284" s="238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766</v>
      </c>
      <c r="AU284" s="19" t="s">
        <v>87</v>
      </c>
    </row>
    <row r="285" s="14" customFormat="1">
      <c r="A285" s="14"/>
      <c r="B285" s="249"/>
      <c r="C285" s="250"/>
      <c r="D285" s="234" t="s">
        <v>257</v>
      </c>
      <c r="E285" s="251" t="s">
        <v>1</v>
      </c>
      <c r="F285" s="252" t="s">
        <v>3604</v>
      </c>
      <c r="G285" s="250"/>
      <c r="H285" s="253">
        <v>0.95299999999999996</v>
      </c>
      <c r="I285" s="254"/>
      <c r="J285" s="250"/>
      <c r="K285" s="250"/>
      <c r="L285" s="255"/>
      <c r="M285" s="256"/>
      <c r="N285" s="257"/>
      <c r="O285" s="257"/>
      <c r="P285" s="257"/>
      <c r="Q285" s="257"/>
      <c r="R285" s="257"/>
      <c r="S285" s="257"/>
      <c r="T285" s="25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9" t="s">
        <v>257</v>
      </c>
      <c r="AU285" s="259" t="s">
        <v>87</v>
      </c>
      <c r="AV285" s="14" t="s">
        <v>87</v>
      </c>
      <c r="AW285" s="14" t="s">
        <v>34</v>
      </c>
      <c r="AX285" s="14" t="s">
        <v>85</v>
      </c>
      <c r="AY285" s="259" t="s">
        <v>245</v>
      </c>
    </row>
    <row r="286" s="2" customFormat="1" ht="16.5" customHeight="1">
      <c r="A286" s="40"/>
      <c r="B286" s="41"/>
      <c r="C286" s="221" t="s">
        <v>583</v>
      </c>
      <c r="D286" s="221" t="s">
        <v>248</v>
      </c>
      <c r="E286" s="222" t="s">
        <v>3605</v>
      </c>
      <c r="F286" s="223" t="s">
        <v>3606</v>
      </c>
      <c r="G286" s="224" t="s">
        <v>275</v>
      </c>
      <c r="H286" s="225">
        <v>366.755</v>
      </c>
      <c r="I286" s="226"/>
      <c r="J286" s="227">
        <f>ROUND(I286*H286,2)</f>
        <v>0</v>
      </c>
      <c r="K286" s="223" t="s">
        <v>764</v>
      </c>
      <c r="L286" s="46"/>
      <c r="M286" s="228" t="s">
        <v>1</v>
      </c>
      <c r="N286" s="229" t="s">
        <v>42</v>
      </c>
      <c r="O286" s="93"/>
      <c r="P286" s="230">
        <f>O286*H286</f>
        <v>0</v>
      </c>
      <c r="Q286" s="230">
        <v>0.00014999999999999999</v>
      </c>
      <c r="R286" s="230">
        <f>Q286*H286</f>
        <v>0.055013249999999993</v>
      </c>
      <c r="S286" s="230">
        <v>0</v>
      </c>
      <c r="T286" s="231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32" t="s">
        <v>253</v>
      </c>
      <c r="AT286" s="232" t="s">
        <v>248</v>
      </c>
      <c r="AU286" s="232" t="s">
        <v>87</v>
      </c>
      <c r="AY286" s="19" t="s">
        <v>245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9" t="s">
        <v>85</v>
      </c>
      <c r="BK286" s="233">
        <f>ROUND(I286*H286,2)</f>
        <v>0</v>
      </c>
      <c r="BL286" s="19" t="s">
        <v>253</v>
      </c>
      <c r="BM286" s="232" t="s">
        <v>3607</v>
      </c>
    </row>
    <row r="287" s="2" customFormat="1">
      <c r="A287" s="40"/>
      <c r="B287" s="41"/>
      <c r="C287" s="42"/>
      <c r="D287" s="234" t="s">
        <v>255</v>
      </c>
      <c r="E287" s="42"/>
      <c r="F287" s="235" t="s">
        <v>3606</v>
      </c>
      <c r="G287" s="42"/>
      <c r="H287" s="42"/>
      <c r="I287" s="236"/>
      <c r="J287" s="42"/>
      <c r="K287" s="42"/>
      <c r="L287" s="46"/>
      <c r="M287" s="237"/>
      <c r="N287" s="238"/>
      <c r="O287" s="93"/>
      <c r="P287" s="93"/>
      <c r="Q287" s="93"/>
      <c r="R287" s="93"/>
      <c r="S287" s="93"/>
      <c r="T287" s="94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255</v>
      </c>
      <c r="AU287" s="19" t="s">
        <v>87</v>
      </c>
    </row>
    <row r="288" s="2" customFormat="1">
      <c r="A288" s="40"/>
      <c r="B288" s="41"/>
      <c r="C288" s="42"/>
      <c r="D288" s="296" t="s">
        <v>766</v>
      </c>
      <c r="E288" s="42"/>
      <c r="F288" s="297" t="s">
        <v>3608</v>
      </c>
      <c r="G288" s="42"/>
      <c r="H288" s="42"/>
      <c r="I288" s="236"/>
      <c r="J288" s="42"/>
      <c r="K288" s="42"/>
      <c r="L288" s="46"/>
      <c r="M288" s="237"/>
      <c r="N288" s="238"/>
      <c r="O288" s="93"/>
      <c r="P288" s="93"/>
      <c r="Q288" s="93"/>
      <c r="R288" s="93"/>
      <c r="S288" s="93"/>
      <c r="T288" s="94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766</v>
      </c>
      <c r="AU288" s="19" t="s">
        <v>87</v>
      </c>
    </row>
    <row r="289" s="14" customFormat="1">
      <c r="A289" s="14"/>
      <c r="B289" s="249"/>
      <c r="C289" s="250"/>
      <c r="D289" s="234" t="s">
        <v>257</v>
      </c>
      <c r="E289" s="251" t="s">
        <v>1</v>
      </c>
      <c r="F289" s="252" t="s">
        <v>3609</v>
      </c>
      <c r="G289" s="250"/>
      <c r="H289" s="253">
        <v>366.755</v>
      </c>
      <c r="I289" s="254"/>
      <c r="J289" s="250"/>
      <c r="K289" s="250"/>
      <c r="L289" s="255"/>
      <c r="M289" s="256"/>
      <c r="N289" s="257"/>
      <c r="O289" s="257"/>
      <c r="P289" s="257"/>
      <c r="Q289" s="257"/>
      <c r="R289" s="257"/>
      <c r="S289" s="257"/>
      <c r="T289" s="25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9" t="s">
        <v>257</v>
      </c>
      <c r="AU289" s="259" t="s">
        <v>87</v>
      </c>
      <c r="AV289" s="14" t="s">
        <v>87</v>
      </c>
      <c r="AW289" s="14" t="s">
        <v>34</v>
      </c>
      <c r="AX289" s="14" t="s">
        <v>85</v>
      </c>
      <c r="AY289" s="259" t="s">
        <v>245</v>
      </c>
    </row>
    <row r="290" s="2" customFormat="1" ht="16.5" customHeight="1">
      <c r="A290" s="40"/>
      <c r="B290" s="41"/>
      <c r="C290" s="283" t="s">
        <v>587</v>
      </c>
      <c r="D290" s="283" t="s">
        <v>551</v>
      </c>
      <c r="E290" s="284" t="s">
        <v>3610</v>
      </c>
      <c r="F290" s="285" t="s">
        <v>3611</v>
      </c>
      <c r="G290" s="286" t="s">
        <v>275</v>
      </c>
      <c r="H290" s="287">
        <v>385.09300000000002</v>
      </c>
      <c r="I290" s="288"/>
      <c r="J290" s="289">
        <f>ROUND(I290*H290,2)</f>
        <v>0</v>
      </c>
      <c r="K290" s="285" t="s">
        <v>764</v>
      </c>
      <c r="L290" s="290"/>
      <c r="M290" s="291" t="s">
        <v>1</v>
      </c>
      <c r="N290" s="292" t="s">
        <v>42</v>
      </c>
      <c r="O290" s="93"/>
      <c r="P290" s="230">
        <f>O290*H290</f>
        <v>0</v>
      </c>
      <c r="Q290" s="230">
        <v>0.0050000000000000001</v>
      </c>
      <c r="R290" s="230">
        <f>Q290*H290</f>
        <v>1.9254650000000002</v>
      </c>
      <c r="S290" s="230">
        <v>0</v>
      </c>
      <c r="T290" s="231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32" t="s">
        <v>326</v>
      </c>
      <c r="AT290" s="232" t="s">
        <v>551</v>
      </c>
      <c r="AU290" s="232" t="s">
        <v>87</v>
      </c>
      <c r="AY290" s="19" t="s">
        <v>245</v>
      </c>
      <c r="BE290" s="233">
        <f>IF(N290="základní",J290,0)</f>
        <v>0</v>
      </c>
      <c r="BF290" s="233">
        <f>IF(N290="snížená",J290,0)</f>
        <v>0</v>
      </c>
      <c r="BG290" s="233">
        <f>IF(N290="zákl. přenesená",J290,0)</f>
        <v>0</v>
      </c>
      <c r="BH290" s="233">
        <f>IF(N290="sníž. přenesená",J290,0)</f>
        <v>0</v>
      </c>
      <c r="BI290" s="233">
        <f>IF(N290="nulová",J290,0)</f>
        <v>0</v>
      </c>
      <c r="BJ290" s="19" t="s">
        <v>85</v>
      </c>
      <c r="BK290" s="233">
        <f>ROUND(I290*H290,2)</f>
        <v>0</v>
      </c>
      <c r="BL290" s="19" t="s">
        <v>253</v>
      </c>
      <c r="BM290" s="232" t="s">
        <v>3612</v>
      </c>
    </row>
    <row r="291" s="2" customFormat="1">
      <c r="A291" s="40"/>
      <c r="B291" s="41"/>
      <c r="C291" s="42"/>
      <c r="D291" s="234" t="s">
        <v>255</v>
      </c>
      <c r="E291" s="42"/>
      <c r="F291" s="235" t="s">
        <v>3611</v>
      </c>
      <c r="G291" s="42"/>
      <c r="H291" s="42"/>
      <c r="I291" s="236"/>
      <c r="J291" s="42"/>
      <c r="K291" s="42"/>
      <c r="L291" s="46"/>
      <c r="M291" s="237"/>
      <c r="N291" s="238"/>
      <c r="O291" s="93"/>
      <c r="P291" s="93"/>
      <c r="Q291" s="93"/>
      <c r="R291" s="93"/>
      <c r="S291" s="93"/>
      <c r="T291" s="94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255</v>
      </c>
      <c r="AU291" s="19" t="s">
        <v>87</v>
      </c>
    </row>
    <row r="292" s="14" customFormat="1">
      <c r="A292" s="14"/>
      <c r="B292" s="249"/>
      <c r="C292" s="250"/>
      <c r="D292" s="234" t="s">
        <v>257</v>
      </c>
      <c r="E292" s="251" t="s">
        <v>1</v>
      </c>
      <c r="F292" s="252" t="s">
        <v>3613</v>
      </c>
      <c r="G292" s="250"/>
      <c r="H292" s="253">
        <v>385.09300000000002</v>
      </c>
      <c r="I292" s="254"/>
      <c r="J292" s="250"/>
      <c r="K292" s="250"/>
      <c r="L292" s="255"/>
      <c r="M292" s="256"/>
      <c r="N292" s="257"/>
      <c r="O292" s="257"/>
      <c r="P292" s="257"/>
      <c r="Q292" s="257"/>
      <c r="R292" s="257"/>
      <c r="S292" s="257"/>
      <c r="T292" s="25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9" t="s">
        <v>257</v>
      </c>
      <c r="AU292" s="259" t="s">
        <v>87</v>
      </c>
      <c r="AV292" s="14" t="s">
        <v>87</v>
      </c>
      <c r="AW292" s="14" t="s">
        <v>34</v>
      </c>
      <c r="AX292" s="14" t="s">
        <v>85</v>
      </c>
      <c r="AY292" s="259" t="s">
        <v>245</v>
      </c>
    </row>
    <row r="293" s="12" customFormat="1" ht="22.8" customHeight="1">
      <c r="A293" s="12"/>
      <c r="B293" s="205"/>
      <c r="C293" s="206"/>
      <c r="D293" s="207" t="s">
        <v>76</v>
      </c>
      <c r="E293" s="219" t="s">
        <v>272</v>
      </c>
      <c r="F293" s="219" t="s">
        <v>2769</v>
      </c>
      <c r="G293" s="206"/>
      <c r="H293" s="206"/>
      <c r="I293" s="209"/>
      <c r="J293" s="220">
        <f>BK293</f>
        <v>0</v>
      </c>
      <c r="K293" s="206"/>
      <c r="L293" s="211"/>
      <c r="M293" s="212"/>
      <c r="N293" s="213"/>
      <c r="O293" s="213"/>
      <c r="P293" s="214">
        <f>SUM(P294:P323)</f>
        <v>0</v>
      </c>
      <c r="Q293" s="213"/>
      <c r="R293" s="214">
        <f>SUM(R294:R323)</f>
        <v>8.1456726796000005</v>
      </c>
      <c r="S293" s="213"/>
      <c r="T293" s="215">
        <f>SUM(T294:T323)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16" t="s">
        <v>253</v>
      </c>
      <c r="AT293" s="217" t="s">
        <v>76</v>
      </c>
      <c r="AU293" s="217" t="s">
        <v>85</v>
      </c>
      <c r="AY293" s="216" t="s">
        <v>245</v>
      </c>
      <c r="BK293" s="218">
        <f>SUM(BK294:BK323)</f>
        <v>0</v>
      </c>
    </row>
    <row r="294" s="2" customFormat="1" ht="16.5" customHeight="1">
      <c r="A294" s="40"/>
      <c r="B294" s="41"/>
      <c r="C294" s="221" t="s">
        <v>591</v>
      </c>
      <c r="D294" s="221" t="s">
        <v>248</v>
      </c>
      <c r="E294" s="222" t="s">
        <v>2770</v>
      </c>
      <c r="F294" s="223" t="s">
        <v>2771</v>
      </c>
      <c r="G294" s="224" t="s">
        <v>251</v>
      </c>
      <c r="H294" s="225">
        <v>14.060000000000001</v>
      </c>
      <c r="I294" s="226"/>
      <c r="J294" s="227">
        <f>ROUND(I294*H294,2)</f>
        <v>0</v>
      </c>
      <c r="K294" s="223" t="s">
        <v>764</v>
      </c>
      <c r="L294" s="46"/>
      <c r="M294" s="228" t="s">
        <v>1</v>
      </c>
      <c r="N294" s="229" t="s">
        <v>42</v>
      </c>
      <c r="O294" s="93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2" t="s">
        <v>253</v>
      </c>
      <c r="AT294" s="232" t="s">
        <v>248</v>
      </c>
      <c r="AU294" s="232" t="s">
        <v>87</v>
      </c>
      <c r="AY294" s="19" t="s">
        <v>245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9" t="s">
        <v>85</v>
      </c>
      <c r="BK294" s="233">
        <f>ROUND(I294*H294,2)</f>
        <v>0</v>
      </c>
      <c r="BL294" s="19" t="s">
        <v>253</v>
      </c>
      <c r="BM294" s="232" t="s">
        <v>3614</v>
      </c>
    </row>
    <row r="295" s="2" customFormat="1">
      <c r="A295" s="40"/>
      <c r="B295" s="41"/>
      <c r="C295" s="42"/>
      <c r="D295" s="234" t="s">
        <v>255</v>
      </c>
      <c r="E295" s="42"/>
      <c r="F295" s="235" t="s">
        <v>2771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255</v>
      </c>
      <c r="AU295" s="19" t="s">
        <v>87</v>
      </c>
    </row>
    <row r="296" s="2" customFormat="1">
      <c r="A296" s="40"/>
      <c r="B296" s="41"/>
      <c r="C296" s="42"/>
      <c r="D296" s="296" t="s">
        <v>766</v>
      </c>
      <c r="E296" s="42"/>
      <c r="F296" s="297" t="s">
        <v>2774</v>
      </c>
      <c r="G296" s="42"/>
      <c r="H296" s="42"/>
      <c r="I296" s="236"/>
      <c r="J296" s="42"/>
      <c r="K296" s="42"/>
      <c r="L296" s="46"/>
      <c r="M296" s="237"/>
      <c r="N296" s="238"/>
      <c r="O296" s="93"/>
      <c r="P296" s="93"/>
      <c r="Q296" s="93"/>
      <c r="R296" s="93"/>
      <c r="S296" s="93"/>
      <c r="T296" s="94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766</v>
      </c>
      <c r="AU296" s="19" t="s">
        <v>87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3615</v>
      </c>
      <c r="G297" s="250"/>
      <c r="H297" s="253">
        <v>3.96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77</v>
      </c>
      <c r="AY297" s="259" t="s">
        <v>245</v>
      </c>
    </row>
    <row r="298" s="14" customFormat="1">
      <c r="A298" s="14"/>
      <c r="B298" s="249"/>
      <c r="C298" s="250"/>
      <c r="D298" s="234" t="s">
        <v>257</v>
      </c>
      <c r="E298" s="251" t="s">
        <v>1</v>
      </c>
      <c r="F298" s="252" t="s">
        <v>3616</v>
      </c>
      <c r="G298" s="250"/>
      <c r="H298" s="253">
        <v>9.3000000000000007</v>
      </c>
      <c r="I298" s="254"/>
      <c r="J298" s="250"/>
      <c r="K298" s="250"/>
      <c r="L298" s="255"/>
      <c r="M298" s="256"/>
      <c r="N298" s="257"/>
      <c r="O298" s="257"/>
      <c r="P298" s="257"/>
      <c r="Q298" s="257"/>
      <c r="R298" s="257"/>
      <c r="S298" s="257"/>
      <c r="T298" s="25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9" t="s">
        <v>257</v>
      </c>
      <c r="AU298" s="259" t="s">
        <v>87</v>
      </c>
      <c r="AV298" s="14" t="s">
        <v>87</v>
      </c>
      <c r="AW298" s="14" t="s">
        <v>34</v>
      </c>
      <c r="AX298" s="14" t="s">
        <v>77</v>
      </c>
      <c r="AY298" s="259" t="s">
        <v>245</v>
      </c>
    </row>
    <row r="299" s="14" customFormat="1">
      <c r="A299" s="14"/>
      <c r="B299" s="249"/>
      <c r="C299" s="250"/>
      <c r="D299" s="234" t="s">
        <v>257</v>
      </c>
      <c r="E299" s="251" t="s">
        <v>1</v>
      </c>
      <c r="F299" s="252" t="s">
        <v>3617</v>
      </c>
      <c r="G299" s="250"/>
      <c r="H299" s="253">
        <v>0.80000000000000004</v>
      </c>
      <c r="I299" s="254"/>
      <c r="J299" s="250"/>
      <c r="K299" s="250"/>
      <c r="L299" s="255"/>
      <c r="M299" s="256"/>
      <c r="N299" s="257"/>
      <c r="O299" s="257"/>
      <c r="P299" s="257"/>
      <c r="Q299" s="257"/>
      <c r="R299" s="257"/>
      <c r="S299" s="257"/>
      <c r="T299" s="25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9" t="s">
        <v>257</v>
      </c>
      <c r="AU299" s="259" t="s">
        <v>87</v>
      </c>
      <c r="AV299" s="14" t="s">
        <v>87</v>
      </c>
      <c r="AW299" s="14" t="s">
        <v>34</v>
      </c>
      <c r="AX299" s="14" t="s">
        <v>77</v>
      </c>
      <c r="AY299" s="259" t="s">
        <v>245</v>
      </c>
    </row>
    <row r="300" s="15" customFormat="1">
      <c r="A300" s="15"/>
      <c r="B300" s="260"/>
      <c r="C300" s="261"/>
      <c r="D300" s="234" t="s">
        <v>257</v>
      </c>
      <c r="E300" s="262" t="s">
        <v>1</v>
      </c>
      <c r="F300" s="263" t="s">
        <v>266</v>
      </c>
      <c r="G300" s="261"/>
      <c r="H300" s="264">
        <v>14.060000000000002</v>
      </c>
      <c r="I300" s="265"/>
      <c r="J300" s="261"/>
      <c r="K300" s="261"/>
      <c r="L300" s="266"/>
      <c r="M300" s="267"/>
      <c r="N300" s="268"/>
      <c r="O300" s="268"/>
      <c r="P300" s="268"/>
      <c r="Q300" s="268"/>
      <c r="R300" s="268"/>
      <c r="S300" s="268"/>
      <c r="T300" s="269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70" t="s">
        <v>257</v>
      </c>
      <c r="AU300" s="270" t="s">
        <v>87</v>
      </c>
      <c r="AV300" s="15" t="s">
        <v>253</v>
      </c>
      <c r="AW300" s="15" t="s">
        <v>34</v>
      </c>
      <c r="AX300" s="15" t="s">
        <v>85</v>
      </c>
      <c r="AY300" s="270" t="s">
        <v>245</v>
      </c>
    </row>
    <row r="301" s="2" customFormat="1" ht="16.5" customHeight="1">
      <c r="A301" s="40"/>
      <c r="B301" s="41"/>
      <c r="C301" s="221" t="s">
        <v>596</v>
      </c>
      <c r="D301" s="221" t="s">
        <v>248</v>
      </c>
      <c r="E301" s="222" t="s">
        <v>2777</v>
      </c>
      <c r="F301" s="223" t="s">
        <v>2778</v>
      </c>
      <c r="G301" s="224" t="s">
        <v>251</v>
      </c>
      <c r="H301" s="225">
        <v>14.060000000000001</v>
      </c>
      <c r="I301" s="226"/>
      <c r="J301" s="227">
        <f>ROUND(I301*H301,2)</f>
        <v>0</v>
      </c>
      <c r="K301" s="223" t="s">
        <v>764</v>
      </c>
      <c r="L301" s="46"/>
      <c r="M301" s="228" t="s">
        <v>1</v>
      </c>
      <c r="N301" s="229" t="s">
        <v>42</v>
      </c>
      <c r="O301" s="93"/>
      <c r="P301" s="230">
        <f>O301*H301</f>
        <v>0</v>
      </c>
      <c r="Q301" s="230">
        <v>0.048579999999999998</v>
      </c>
      <c r="R301" s="230">
        <f>Q301*H301</f>
        <v>0.68303480000000005</v>
      </c>
      <c r="S301" s="230">
        <v>0</v>
      </c>
      <c r="T301" s="231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32" t="s">
        <v>253</v>
      </c>
      <c r="AT301" s="232" t="s">
        <v>248</v>
      </c>
      <c r="AU301" s="232" t="s">
        <v>87</v>
      </c>
      <c r="AY301" s="19" t="s">
        <v>245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9" t="s">
        <v>85</v>
      </c>
      <c r="BK301" s="233">
        <f>ROUND(I301*H301,2)</f>
        <v>0</v>
      </c>
      <c r="BL301" s="19" t="s">
        <v>253</v>
      </c>
      <c r="BM301" s="232" t="s">
        <v>3618</v>
      </c>
    </row>
    <row r="302" s="2" customFormat="1">
      <c r="A302" s="40"/>
      <c r="B302" s="41"/>
      <c r="C302" s="42"/>
      <c r="D302" s="234" t="s">
        <v>255</v>
      </c>
      <c r="E302" s="42"/>
      <c r="F302" s="235" t="s">
        <v>2778</v>
      </c>
      <c r="G302" s="42"/>
      <c r="H302" s="42"/>
      <c r="I302" s="236"/>
      <c r="J302" s="42"/>
      <c r="K302" s="42"/>
      <c r="L302" s="46"/>
      <c r="M302" s="237"/>
      <c r="N302" s="238"/>
      <c r="O302" s="93"/>
      <c r="P302" s="93"/>
      <c r="Q302" s="93"/>
      <c r="R302" s="93"/>
      <c r="S302" s="93"/>
      <c r="T302" s="94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255</v>
      </c>
      <c r="AU302" s="19" t="s">
        <v>87</v>
      </c>
    </row>
    <row r="303" s="2" customFormat="1">
      <c r="A303" s="40"/>
      <c r="B303" s="41"/>
      <c r="C303" s="42"/>
      <c r="D303" s="296" t="s">
        <v>766</v>
      </c>
      <c r="E303" s="42"/>
      <c r="F303" s="297" t="s">
        <v>2781</v>
      </c>
      <c r="G303" s="42"/>
      <c r="H303" s="42"/>
      <c r="I303" s="236"/>
      <c r="J303" s="42"/>
      <c r="K303" s="42"/>
      <c r="L303" s="46"/>
      <c r="M303" s="237"/>
      <c r="N303" s="238"/>
      <c r="O303" s="93"/>
      <c r="P303" s="93"/>
      <c r="Q303" s="93"/>
      <c r="R303" s="93"/>
      <c r="S303" s="93"/>
      <c r="T303" s="94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766</v>
      </c>
      <c r="AU303" s="19" t="s">
        <v>87</v>
      </c>
    </row>
    <row r="304" s="14" customFormat="1">
      <c r="A304" s="14"/>
      <c r="B304" s="249"/>
      <c r="C304" s="250"/>
      <c r="D304" s="234" t="s">
        <v>257</v>
      </c>
      <c r="E304" s="251" t="s">
        <v>1</v>
      </c>
      <c r="F304" s="252" t="s">
        <v>3619</v>
      </c>
      <c r="G304" s="250"/>
      <c r="H304" s="253">
        <v>14.060000000000001</v>
      </c>
      <c r="I304" s="254"/>
      <c r="J304" s="250"/>
      <c r="K304" s="250"/>
      <c r="L304" s="255"/>
      <c r="M304" s="256"/>
      <c r="N304" s="257"/>
      <c r="O304" s="257"/>
      <c r="P304" s="257"/>
      <c r="Q304" s="257"/>
      <c r="R304" s="257"/>
      <c r="S304" s="257"/>
      <c r="T304" s="25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9" t="s">
        <v>257</v>
      </c>
      <c r="AU304" s="259" t="s">
        <v>87</v>
      </c>
      <c r="AV304" s="14" t="s">
        <v>87</v>
      </c>
      <c r="AW304" s="14" t="s">
        <v>34</v>
      </c>
      <c r="AX304" s="14" t="s">
        <v>85</v>
      </c>
      <c r="AY304" s="259" t="s">
        <v>245</v>
      </c>
    </row>
    <row r="305" s="2" customFormat="1" ht="16.5" customHeight="1">
      <c r="A305" s="40"/>
      <c r="B305" s="41"/>
      <c r="C305" s="221" t="s">
        <v>602</v>
      </c>
      <c r="D305" s="221" t="s">
        <v>248</v>
      </c>
      <c r="E305" s="222" t="s">
        <v>2783</v>
      </c>
      <c r="F305" s="223" t="s">
        <v>2784</v>
      </c>
      <c r="G305" s="224" t="s">
        <v>275</v>
      </c>
      <c r="H305" s="225">
        <v>149.69999999999999</v>
      </c>
      <c r="I305" s="226"/>
      <c r="J305" s="227">
        <f>ROUND(I305*H305,2)</f>
        <v>0</v>
      </c>
      <c r="K305" s="223" t="s">
        <v>764</v>
      </c>
      <c r="L305" s="46"/>
      <c r="M305" s="228" t="s">
        <v>1</v>
      </c>
      <c r="N305" s="229" t="s">
        <v>42</v>
      </c>
      <c r="O305" s="93"/>
      <c r="P305" s="230">
        <f>O305*H305</f>
        <v>0</v>
      </c>
      <c r="Q305" s="230">
        <v>0.041258200000000002</v>
      </c>
      <c r="R305" s="230">
        <f>Q305*H305</f>
        <v>6.1763525399999999</v>
      </c>
      <c r="S305" s="230">
        <v>0</v>
      </c>
      <c r="T305" s="231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32" t="s">
        <v>253</v>
      </c>
      <c r="AT305" s="232" t="s">
        <v>248</v>
      </c>
      <c r="AU305" s="232" t="s">
        <v>87</v>
      </c>
      <c r="AY305" s="19" t="s">
        <v>245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9" t="s">
        <v>85</v>
      </c>
      <c r="BK305" s="233">
        <f>ROUND(I305*H305,2)</f>
        <v>0</v>
      </c>
      <c r="BL305" s="19" t="s">
        <v>253</v>
      </c>
      <c r="BM305" s="232" t="s">
        <v>3620</v>
      </c>
    </row>
    <row r="306" s="2" customFormat="1">
      <c r="A306" s="40"/>
      <c r="B306" s="41"/>
      <c r="C306" s="42"/>
      <c r="D306" s="234" t="s">
        <v>255</v>
      </c>
      <c r="E306" s="42"/>
      <c r="F306" s="235" t="s">
        <v>2784</v>
      </c>
      <c r="G306" s="42"/>
      <c r="H306" s="42"/>
      <c r="I306" s="236"/>
      <c r="J306" s="42"/>
      <c r="K306" s="42"/>
      <c r="L306" s="46"/>
      <c r="M306" s="237"/>
      <c r="N306" s="238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255</v>
      </c>
      <c r="AU306" s="19" t="s">
        <v>87</v>
      </c>
    </row>
    <row r="307" s="2" customFormat="1">
      <c r="A307" s="40"/>
      <c r="B307" s="41"/>
      <c r="C307" s="42"/>
      <c r="D307" s="296" t="s">
        <v>766</v>
      </c>
      <c r="E307" s="42"/>
      <c r="F307" s="297" t="s">
        <v>2787</v>
      </c>
      <c r="G307" s="42"/>
      <c r="H307" s="42"/>
      <c r="I307" s="236"/>
      <c r="J307" s="42"/>
      <c r="K307" s="42"/>
      <c r="L307" s="46"/>
      <c r="M307" s="237"/>
      <c r="N307" s="238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766</v>
      </c>
      <c r="AU307" s="19" t="s">
        <v>87</v>
      </c>
    </row>
    <row r="308" s="14" customFormat="1">
      <c r="A308" s="14"/>
      <c r="B308" s="249"/>
      <c r="C308" s="250"/>
      <c r="D308" s="234" t="s">
        <v>257</v>
      </c>
      <c r="E308" s="251" t="s">
        <v>1</v>
      </c>
      <c r="F308" s="252" t="s">
        <v>3621</v>
      </c>
      <c r="G308" s="250"/>
      <c r="H308" s="253">
        <v>99.599999999999994</v>
      </c>
      <c r="I308" s="254"/>
      <c r="J308" s="250"/>
      <c r="K308" s="250"/>
      <c r="L308" s="255"/>
      <c r="M308" s="256"/>
      <c r="N308" s="257"/>
      <c r="O308" s="257"/>
      <c r="P308" s="257"/>
      <c r="Q308" s="257"/>
      <c r="R308" s="257"/>
      <c r="S308" s="257"/>
      <c r="T308" s="25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9" t="s">
        <v>257</v>
      </c>
      <c r="AU308" s="259" t="s">
        <v>87</v>
      </c>
      <c r="AV308" s="14" t="s">
        <v>87</v>
      </c>
      <c r="AW308" s="14" t="s">
        <v>34</v>
      </c>
      <c r="AX308" s="14" t="s">
        <v>77</v>
      </c>
      <c r="AY308" s="259" t="s">
        <v>245</v>
      </c>
    </row>
    <row r="309" s="14" customFormat="1">
      <c r="A309" s="14"/>
      <c r="B309" s="249"/>
      <c r="C309" s="250"/>
      <c r="D309" s="234" t="s">
        <v>257</v>
      </c>
      <c r="E309" s="251" t="s">
        <v>1</v>
      </c>
      <c r="F309" s="252" t="s">
        <v>3622</v>
      </c>
      <c r="G309" s="250"/>
      <c r="H309" s="253">
        <v>44.799999999999997</v>
      </c>
      <c r="I309" s="254"/>
      <c r="J309" s="250"/>
      <c r="K309" s="250"/>
      <c r="L309" s="255"/>
      <c r="M309" s="256"/>
      <c r="N309" s="257"/>
      <c r="O309" s="257"/>
      <c r="P309" s="257"/>
      <c r="Q309" s="257"/>
      <c r="R309" s="257"/>
      <c r="S309" s="257"/>
      <c r="T309" s="25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9" t="s">
        <v>257</v>
      </c>
      <c r="AU309" s="259" t="s">
        <v>87</v>
      </c>
      <c r="AV309" s="14" t="s">
        <v>87</v>
      </c>
      <c r="AW309" s="14" t="s">
        <v>34</v>
      </c>
      <c r="AX309" s="14" t="s">
        <v>77</v>
      </c>
      <c r="AY309" s="259" t="s">
        <v>245</v>
      </c>
    </row>
    <row r="310" s="14" customFormat="1">
      <c r="A310" s="14"/>
      <c r="B310" s="249"/>
      <c r="C310" s="250"/>
      <c r="D310" s="234" t="s">
        <v>257</v>
      </c>
      <c r="E310" s="251" t="s">
        <v>1</v>
      </c>
      <c r="F310" s="252" t="s">
        <v>3623</v>
      </c>
      <c r="G310" s="250"/>
      <c r="H310" s="253">
        <v>5.2999999999999998</v>
      </c>
      <c r="I310" s="254"/>
      <c r="J310" s="250"/>
      <c r="K310" s="250"/>
      <c r="L310" s="255"/>
      <c r="M310" s="256"/>
      <c r="N310" s="257"/>
      <c r="O310" s="257"/>
      <c r="P310" s="257"/>
      <c r="Q310" s="257"/>
      <c r="R310" s="257"/>
      <c r="S310" s="257"/>
      <c r="T310" s="25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9" t="s">
        <v>257</v>
      </c>
      <c r="AU310" s="259" t="s">
        <v>87</v>
      </c>
      <c r="AV310" s="14" t="s">
        <v>87</v>
      </c>
      <c r="AW310" s="14" t="s">
        <v>34</v>
      </c>
      <c r="AX310" s="14" t="s">
        <v>77</v>
      </c>
      <c r="AY310" s="259" t="s">
        <v>245</v>
      </c>
    </row>
    <row r="311" s="15" customFormat="1">
      <c r="A311" s="15"/>
      <c r="B311" s="260"/>
      <c r="C311" s="261"/>
      <c r="D311" s="234" t="s">
        <v>257</v>
      </c>
      <c r="E311" s="262" t="s">
        <v>1</v>
      </c>
      <c r="F311" s="263" t="s">
        <v>266</v>
      </c>
      <c r="G311" s="261"/>
      <c r="H311" s="264">
        <v>149.69999999999999</v>
      </c>
      <c r="I311" s="265"/>
      <c r="J311" s="261"/>
      <c r="K311" s="261"/>
      <c r="L311" s="266"/>
      <c r="M311" s="267"/>
      <c r="N311" s="268"/>
      <c r="O311" s="268"/>
      <c r="P311" s="268"/>
      <c r="Q311" s="268"/>
      <c r="R311" s="268"/>
      <c r="S311" s="268"/>
      <c r="T311" s="269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70" t="s">
        <v>257</v>
      </c>
      <c r="AU311" s="270" t="s">
        <v>87</v>
      </c>
      <c r="AV311" s="15" t="s">
        <v>253</v>
      </c>
      <c r="AW311" s="15" t="s">
        <v>34</v>
      </c>
      <c r="AX311" s="15" t="s">
        <v>85</v>
      </c>
      <c r="AY311" s="270" t="s">
        <v>245</v>
      </c>
    </row>
    <row r="312" s="2" customFormat="1" ht="16.5" customHeight="1">
      <c r="A312" s="40"/>
      <c r="B312" s="41"/>
      <c r="C312" s="221" t="s">
        <v>606</v>
      </c>
      <c r="D312" s="221" t="s">
        <v>248</v>
      </c>
      <c r="E312" s="222" t="s">
        <v>2790</v>
      </c>
      <c r="F312" s="223" t="s">
        <v>2791</v>
      </c>
      <c r="G312" s="224" t="s">
        <v>275</v>
      </c>
      <c r="H312" s="225">
        <v>149.69999999999999</v>
      </c>
      <c r="I312" s="226"/>
      <c r="J312" s="227">
        <f>ROUND(I312*H312,2)</f>
        <v>0</v>
      </c>
      <c r="K312" s="223" t="s">
        <v>764</v>
      </c>
      <c r="L312" s="46"/>
      <c r="M312" s="228" t="s">
        <v>1</v>
      </c>
      <c r="N312" s="229" t="s">
        <v>42</v>
      </c>
      <c r="O312" s="93"/>
      <c r="P312" s="230">
        <f>O312*H312</f>
        <v>0</v>
      </c>
      <c r="Q312" s="230">
        <v>1.5E-05</v>
      </c>
      <c r="R312" s="230">
        <f>Q312*H312</f>
        <v>0.0022455000000000001</v>
      </c>
      <c r="S312" s="230">
        <v>0</v>
      </c>
      <c r="T312" s="231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32" t="s">
        <v>253</v>
      </c>
      <c r="AT312" s="232" t="s">
        <v>248</v>
      </c>
      <c r="AU312" s="232" t="s">
        <v>87</v>
      </c>
      <c r="AY312" s="19" t="s">
        <v>245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9" t="s">
        <v>85</v>
      </c>
      <c r="BK312" s="233">
        <f>ROUND(I312*H312,2)</f>
        <v>0</v>
      </c>
      <c r="BL312" s="19" t="s">
        <v>253</v>
      </c>
      <c r="BM312" s="232" t="s">
        <v>3624</v>
      </c>
    </row>
    <row r="313" s="2" customFormat="1">
      <c r="A313" s="40"/>
      <c r="B313" s="41"/>
      <c r="C313" s="42"/>
      <c r="D313" s="234" t="s">
        <v>255</v>
      </c>
      <c r="E313" s="42"/>
      <c r="F313" s="235" t="s">
        <v>2791</v>
      </c>
      <c r="G313" s="42"/>
      <c r="H313" s="42"/>
      <c r="I313" s="236"/>
      <c r="J313" s="42"/>
      <c r="K313" s="42"/>
      <c r="L313" s="46"/>
      <c r="M313" s="237"/>
      <c r="N313" s="238"/>
      <c r="O313" s="93"/>
      <c r="P313" s="93"/>
      <c r="Q313" s="93"/>
      <c r="R313" s="93"/>
      <c r="S313" s="93"/>
      <c r="T313" s="94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9" t="s">
        <v>255</v>
      </c>
      <c r="AU313" s="19" t="s">
        <v>87</v>
      </c>
    </row>
    <row r="314" s="2" customFormat="1">
      <c r="A314" s="40"/>
      <c r="B314" s="41"/>
      <c r="C314" s="42"/>
      <c r="D314" s="296" t="s">
        <v>766</v>
      </c>
      <c r="E314" s="42"/>
      <c r="F314" s="297" t="s">
        <v>2794</v>
      </c>
      <c r="G314" s="42"/>
      <c r="H314" s="42"/>
      <c r="I314" s="236"/>
      <c r="J314" s="42"/>
      <c r="K314" s="42"/>
      <c r="L314" s="46"/>
      <c r="M314" s="237"/>
      <c r="N314" s="238"/>
      <c r="O314" s="93"/>
      <c r="P314" s="93"/>
      <c r="Q314" s="93"/>
      <c r="R314" s="93"/>
      <c r="S314" s="93"/>
      <c r="T314" s="94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766</v>
      </c>
      <c r="AU314" s="19" t="s">
        <v>87</v>
      </c>
    </row>
    <row r="315" s="14" customFormat="1">
      <c r="A315" s="14"/>
      <c r="B315" s="249"/>
      <c r="C315" s="250"/>
      <c r="D315" s="234" t="s">
        <v>257</v>
      </c>
      <c r="E315" s="251" t="s">
        <v>1</v>
      </c>
      <c r="F315" s="252" t="s">
        <v>3625</v>
      </c>
      <c r="G315" s="250"/>
      <c r="H315" s="253">
        <v>149.69999999999999</v>
      </c>
      <c r="I315" s="254"/>
      <c r="J315" s="250"/>
      <c r="K315" s="250"/>
      <c r="L315" s="255"/>
      <c r="M315" s="256"/>
      <c r="N315" s="257"/>
      <c r="O315" s="257"/>
      <c r="P315" s="257"/>
      <c r="Q315" s="257"/>
      <c r="R315" s="257"/>
      <c r="S315" s="257"/>
      <c r="T315" s="25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9" t="s">
        <v>257</v>
      </c>
      <c r="AU315" s="259" t="s">
        <v>87</v>
      </c>
      <c r="AV315" s="14" t="s">
        <v>87</v>
      </c>
      <c r="AW315" s="14" t="s">
        <v>34</v>
      </c>
      <c r="AX315" s="14" t="s">
        <v>85</v>
      </c>
      <c r="AY315" s="259" t="s">
        <v>245</v>
      </c>
    </row>
    <row r="316" s="2" customFormat="1" ht="16.5" customHeight="1">
      <c r="A316" s="40"/>
      <c r="B316" s="41"/>
      <c r="C316" s="221" t="s">
        <v>610</v>
      </c>
      <c r="D316" s="221" t="s">
        <v>248</v>
      </c>
      <c r="E316" s="222" t="s">
        <v>2796</v>
      </c>
      <c r="F316" s="223" t="s">
        <v>2797</v>
      </c>
      <c r="G316" s="224" t="s">
        <v>545</v>
      </c>
      <c r="H316" s="225">
        <v>1.2230000000000001</v>
      </c>
      <c r="I316" s="226"/>
      <c r="J316" s="227">
        <f>ROUND(I316*H316,2)</f>
        <v>0</v>
      </c>
      <c r="K316" s="223" t="s">
        <v>764</v>
      </c>
      <c r="L316" s="46"/>
      <c r="M316" s="228" t="s">
        <v>1</v>
      </c>
      <c r="N316" s="229" t="s">
        <v>42</v>
      </c>
      <c r="O316" s="93"/>
      <c r="P316" s="230">
        <f>O316*H316</f>
        <v>0</v>
      </c>
      <c r="Q316" s="230">
        <v>1.0487652000000001</v>
      </c>
      <c r="R316" s="230">
        <f>Q316*H316</f>
        <v>1.2826398396000003</v>
      </c>
      <c r="S316" s="230">
        <v>0</v>
      </c>
      <c r="T316" s="231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32" t="s">
        <v>253</v>
      </c>
      <c r="AT316" s="232" t="s">
        <v>248</v>
      </c>
      <c r="AU316" s="232" t="s">
        <v>87</v>
      </c>
      <c r="AY316" s="19" t="s">
        <v>245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9" t="s">
        <v>85</v>
      </c>
      <c r="BK316" s="233">
        <f>ROUND(I316*H316,2)</f>
        <v>0</v>
      </c>
      <c r="BL316" s="19" t="s">
        <v>253</v>
      </c>
      <c r="BM316" s="232" t="s">
        <v>3626</v>
      </c>
    </row>
    <row r="317" s="2" customFormat="1">
      <c r="A317" s="40"/>
      <c r="B317" s="41"/>
      <c r="C317" s="42"/>
      <c r="D317" s="234" t="s">
        <v>255</v>
      </c>
      <c r="E317" s="42"/>
      <c r="F317" s="235" t="s">
        <v>2797</v>
      </c>
      <c r="G317" s="42"/>
      <c r="H317" s="42"/>
      <c r="I317" s="236"/>
      <c r="J317" s="42"/>
      <c r="K317" s="42"/>
      <c r="L317" s="46"/>
      <c r="M317" s="237"/>
      <c r="N317" s="238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255</v>
      </c>
      <c r="AU317" s="19" t="s">
        <v>87</v>
      </c>
    </row>
    <row r="318" s="2" customFormat="1">
      <c r="A318" s="40"/>
      <c r="B318" s="41"/>
      <c r="C318" s="42"/>
      <c r="D318" s="296" t="s">
        <v>766</v>
      </c>
      <c r="E318" s="42"/>
      <c r="F318" s="297" t="s">
        <v>2800</v>
      </c>
      <c r="G318" s="42"/>
      <c r="H318" s="42"/>
      <c r="I318" s="236"/>
      <c r="J318" s="42"/>
      <c r="K318" s="42"/>
      <c r="L318" s="46"/>
      <c r="M318" s="237"/>
      <c r="N318" s="238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766</v>
      </c>
      <c r="AU318" s="19" t="s">
        <v>87</v>
      </c>
    </row>
    <row r="319" s="14" customFormat="1">
      <c r="A319" s="14"/>
      <c r="B319" s="249"/>
      <c r="C319" s="250"/>
      <c r="D319" s="234" t="s">
        <v>257</v>
      </c>
      <c r="E319" s="251" t="s">
        <v>1</v>
      </c>
      <c r="F319" s="252" t="s">
        <v>3627</v>
      </c>
      <c r="G319" s="250"/>
      <c r="H319" s="253">
        <v>1.2230000000000001</v>
      </c>
      <c r="I319" s="254"/>
      <c r="J319" s="250"/>
      <c r="K319" s="250"/>
      <c r="L319" s="255"/>
      <c r="M319" s="256"/>
      <c r="N319" s="257"/>
      <c r="O319" s="257"/>
      <c r="P319" s="257"/>
      <c r="Q319" s="257"/>
      <c r="R319" s="257"/>
      <c r="S319" s="257"/>
      <c r="T319" s="25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9" t="s">
        <v>257</v>
      </c>
      <c r="AU319" s="259" t="s">
        <v>87</v>
      </c>
      <c r="AV319" s="14" t="s">
        <v>87</v>
      </c>
      <c r="AW319" s="14" t="s">
        <v>34</v>
      </c>
      <c r="AX319" s="14" t="s">
        <v>85</v>
      </c>
      <c r="AY319" s="259" t="s">
        <v>245</v>
      </c>
    </row>
    <row r="320" s="2" customFormat="1" ht="16.5" customHeight="1">
      <c r="A320" s="40"/>
      <c r="B320" s="41"/>
      <c r="C320" s="221" t="s">
        <v>614</v>
      </c>
      <c r="D320" s="221" t="s">
        <v>248</v>
      </c>
      <c r="E320" s="222" t="s">
        <v>3628</v>
      </c>
      <c r="F320" s="223" t="s">
        <v>3629</v>
      </c>
      <c r="G320" s="224" t="s">
        <v>317</v>
      </c>
      <c r="H320" s="225">
        <v>20</v>
      </c>
      <c r="I320" s="226"/>
      <c r="J320" s="227">
        <f>ROUND(I320*H320,2)</f>
        <v>0</v>
      </c>
      <c r="K320" s="223" t="s">
        <v>764</v>
      </c>
      <c r="L320" s="46"/>
      <c r="M320" s="228" t="s">
        <v>1</v>
      </c>
      <c r="N320" s="229" t="s">
        <v>42</v>
      </c>
      <c r="O320" s="93"/>
      <c r="P320" s="230">
        <f>O320*H320</f>
        <v>0</v>
      </c>
      <c r="Q320" s="230">
        <v>6.9999999999999994E-05</v>
      </c>
      <c r="R320" s="230">
        <f>Q320*H320</f>
        <v>0.0013999999999999998</v>
      </c>
      <c r="S320" s="230">
        <v>0</v>
      </c>
      <c r="T320" s="231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32" t="s">
        <v>253</v>
      </c>
      <c r="AT320" s="232" t="s">
        <v>248</v>
      </c>
      <c r="AU320" s="232" t="s">
        <v>87</v>
      </c>
      <c r="AY320" s="19" t="s">
        <v>245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9" t="s">
        <v>85</v>
      </c>
      <c r="BK320" s="233">
        <f>ROUND(I320*H320,2)</f>
        <v>0</v>
      </c>
      <c r="BL320" s="19" t="s">
        <v>253</v>
      </c>
      <c r="BM320" s="232" t="s">
        <v>3630</v>
      </c>
    </row>
    <row r="321" s="2" customFormat="1">
      <c r="A321" s="40"/>
      <c r="B321" s="41"/>
      <c r="C321" s="42"/>
      <c r="D321" s="234" t="s">
        <v>255</v>
      </c>
      <c r="E321" s="42"/>
      <c r="F321" s="235" t="s">
        <v>3629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255</v>
      </c>
      <c r="AU321" s="19" t="s">
        <v>87</v>
      </c>
    </row>
    <row r="322" s="2" customFormat="1">
      <c r="A322" s="40"/>
      <c r="B322" s="41"/>
      <c r="C322" s="42"/>
      <c r="D322" s="296" t="s">
        <v>766</v>
      </c>
      <c r="E322" s="42"/>
      <c r="F322" s="297" t="s">
        <v>3631</v>
      </c>
      <c r="G322" s="42"/>
      <c r="H322" s="42"/>
      <c r="I322" s="236"/>
      <c r="J322" s="42"/>
      <c r="K322" s="42"/>
      <c r="L322" s="46"/>
      <c r="M322" s="237"/>
      <c r="N322" s="238"/>
      <c r="O322" s="93"/>
      <c r="P322" s="93"/>
      <c r="Q322" s="93"/>
      <c r="R322" s="93"/>
      <c r="S322" s="93"/>
      <c r="T322" s="94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766</v>
      </c>
      <c r="AU322" s="19" t="s">
        <v>87</v>
      </c>
    </row>
    <row r="323" s="14" customFormat="1">
      <c r="A323" s="14"/>
      <c r="B323" s="249"/>
      <c r="C323" s="250"/>
      <c r="D323" s="234" t="s">
        <v>257</v>
      </c>
      <c r="E323" s="251" t="s">
        <v>1</v>
      </c>
      <c r="F323" s="252" t="s">
        <v>3632</v>
      </c>
      <c r="G323" s="250"/>
      <c r="H323" s="253">
        <v>20</v>
      </c>
      <c r="I323" s="254"/>
      <c r="J323" s="250"/>
      <c r="K323" s="250"/>
      <c r="L323" s="255"/>
      <c r="M323" s="256"/>
      <c r="N323" s="257"/>
      <c r="O323" s="257"/>
      <c r="P323" s="257"/>
      <c r="Q323" s="257"/>
      <c r="R323" s="257"/>
      <c r="S323" s="257"/>
      <c r="T323" s="258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9" t="s">
        <v>257</v>
      </c>
      <c r="AU323" s="259" t="s">
        <v>87</v>
      </c>
      <c r="AV323" s="14" t="s">
        <v>87</v>
      </c>
      <c r="AW323" s="14" t="s">
        <v>34</v>
      </c>
      <c r="AX323" s="14" t="s">
        <v>85</v>
      </c>
      <c r="AY323" s="259" t="s">
        <v>245</v>
      </c>
    </row>
    <row r="324" s="12" customFormat="1" ht="22.8" customHeight="1">
      <c r="A324" s="12"/>
      <c r="B324" s="205"/>
      <c r="C324" s="206"/>
      <c r="D324" s="207" t="s">
        <v>76</v>
      </c>
      <c r="E324" s="219" t="s">
        <v>253</v>
      </c>
      <c r="F324" s="219" t="s">
        <v>761</v>
      </c>
      <c r="G324" s="206"/>
      <c r="H324" s="206"/>
      <c r="I324" s="209"/>
      <c r="J324" s="220">
        <f>BK324</f>
        <v>0</v>
      </c>
      <c r="K324" s="206"/>
      <c r="L324" s="211"/>
      <c r="M324" s="212"/>
      <c r="N324" s="213"/>
      <c r="O324" s="213"/>
      <c r="P324" s="214">
        <f>SUM(P325:P407)</f>
        <v>0</v>
      </c>
      <c r="Q324" s="213"/>
      <c r="R324" s="214">
        <f>SUM(R325:R407)</f>
        <v>171.5213798238</v>
      </c>
      <c r="S324" s="213"/>
      <c r="T324" s="215">
        <f>SUM(T325:T407)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16" t="s">
        <v>85</v>
      </c>
      <c r="AT324" s="217" t="s">
        <v>76</v>
      </c>
      <c r="AU324" s="217" t="s">
        <v>85</v>
      </c>
      <c r="AY324" s="216" t="s">
        <v>245</v>
      </c>
      <c r="BK324" s="218">
        <f>SUM(BK325:BK407)</f>
        <v>0</v>
      </c>
    </row>
    <row r="325" s="2" customFormat="1" ht="16.5" customHeight="1">
      <c r="A325" s="40"/>
      <c r="B325" s="41"/>
      <c r="C325" s="221" t="s">
        <v>389</v>
      </c>
      <c r="D325" s="221" t="s">
        <v>248</v>
      </c>
      <c r="E325" s="222" t="s">
        <v>3633</v>
      </c>
      <c r="F325" s="223" t="s">
        <v>3634</v>
      </c>
      <c r="G325" s="224" t="s">
        <v>251</v>
      </c>
      <c r="H325" s="225">
        <v>70.140000000000001</v>
      </c>
      <c r="I325" s="226"/>
      <c r="J325" s="227">
        <f>ROUND(I325*H325,2)</f>
        <v>0</v>
      </c>
      <c r="K325" s="223" t="s">
        <v>764</v>
      </c>
      <c r="L325" s="46"/>
      <c r="M325" s="228" t="s">
        <v>1</v>
      </c>
      <c r="N325" s="229" t="s">
        <v>42</v>
      </c>
      <c r="O325" s="93"/>
      <c r="P325" s="230">
        <f>O325*H325</f>
        <v>0</v>
      </c>
      <c r="Q325" s="230">
        <v>0</v>
      </c>
      <c r="R325" s="230">
        <f>Q325*H325</f>
        <v>0</v>
      </c>
      <c r="S325" s="230">
        <v>0</v>
      </c>
      <c r="T325" s="231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32" t="s">
        <v>253</v>
      </c>
      <c r="AT325" s="232" t="s">
        <v>248</v>
      </c>
      <c r="AU325" s="232" t="s">
        <v>87</v>
      </c>
      <c r="AY325" s="19" t="s">
        <v>245</v>
      </c>
      <c r="BE325" s="233">
        <f>IF(N325="základní",J325,0)</f>
        <v>0</v>
      </c>
      <c r="BF325" s="233">
        <f>IF(N325="snížená",J325,0)</f>
        <v>0</v>
      </c>
      <c r="BG325" s="233">
        <f>IF(N325="zákl. přenesená",J325,0)</f>
        <v>0</v>
      </c>
      <c r="BH325" s="233">
        <f>IF(N325="sníž. přenesená",J325,0)</f>
        <v>0</v>
      </c>
      <c r="BI325" s="233">
        <f>IF(N325="nulová",J325,0)</f>
        <v>0</v>
      </c>
      <c r="BJ325" s="19" t="s">
        <v>85</v>
      </c>
      <c r="BK325" s="233">
        <f>ROUND(I325*H325,2)</f>
        <v>0</v>
      </c>
      <c r="BL325" s="19" t="s">
        <v>253</v>
      </c>
      <c r="BM325" s="232" t="s">
        <v>3635</v>
      </c>
    </row>
    <row r="326" s="2" customFormat="1">
      <c r="A326" s="40"/>
      <c r="B326" s="41"/>
      <c r="C326" s="42"/>
      <c r="D326" s="234" t="s">
        <v>255</v>
      </c>
      <c r="E326" s="42"/>
      <c r="F326" s="235" t="s">
        <v>3634</v>
      </c>
      <c r="G326" s="42"/>
      <c r="H326" s="42"/>
      <c r="I326" s="236"/>
      <c r="J326" s="42"/>
      <c r="K326" s="42"/>
      <c r="L326" s="46"/>
      <c r="M326" s="237"/>
      <c r="N326" s="238"/>
      <c r="O326" s="93"/>
      <c r="P326" s="93"/>
      <c r="Q326" s="93"/>
      <c r="R326" s="93"/>
      <c r="S326" s="93"/>
      <c r="T326" s="94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255</v>
      </c>
      <c r="AU326" s="19" t="s">
        <v>87</v>
      </c>
    </row>
    <row r="327" s="2" customFormat="1">
      <c r="A327" s="40"/>
      <c r="B327" s="41"/>
      <c r="C327" s="42"/>
      <c r="D327" s="296" t="s">
        <v>766</v>
      </c>
      <c r="E327" s="42"/>
      <c r="F327" s="297" t="s">
        <v>3636</v>
      </c>
      <c r="G327" s="42"/>
      <c r="H327" s="42"/>
      <c r="I327" s="236"/>
      <c r="J327" s="42"/>
      <c r="K327" s="42"/>
      <c r="L327" s="46"/>
      <c r="M327" s="237"/>
      <c r="N327" s="238"/>
      <c r="O327" s="93"/>
      <c r="P327" s="93"/>
      <c r="Q327" s="93"/>
      <c r="R327" s="93"/>
      <c r="S327" s="93"/>
      <c r="T327" s="94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766</v>
      </c>
      <c r="AU327" s="19" t="s">
        <v>87</v>
      </c>
    </row>
    <row r="328" s="14" customFormat="1">
      <c r="A328" s="14"/>
      <c r="B328" s="249"/>
      <c r="C328" s="250"/>
      <c r="D328" s="234" t="s">
        <v>257</v>
      </c>
      <c r="E328" s="251" t="s">
        <v>1</v>
      </c>
      <c r="F328" s="252" t="s">
        <v>3637</v>
      </c>
      <c r="G328" s="250"/>
      <c r="H328" s="253">
        <v>70.140000000000001</v>
      </c>
      <c r="I328" s="254"/>
      <c r="J328" s="250"/>
      <c r="K328" s="250"/>
      <c r="L328" s="255"/>
      <c r="M328" s="256"/>
      <c r="N328" s="257"/>
      <c r="O328" s="257"/>
      <c r="P328" s="257"/>
      <c r="Q328" s="257"/>
      <c r="R328" s="257"/>
      <c r="S328" s="257"/>
      <c r="T328" s="25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9" t="s">
        <v>257</v>
      </c>
      <c r="AU328" s="259" t="s">
        <v>87</v>
      </c>
      <c r="AV328" s="14" t="s">
        <v>87</v>
      </c>
      <c r="AW328" s="14" t="s">
        <v>34</v>
      </c>
      <c r="AX328" s="14" t="s">
        <v>85</v>
      </c>
      <c r="AY328" s="259" t="s">
        <v>245</v>
      </c>
    </row>
    <row r="329" s="2" customFormat="1" ht="16.5" customHeight="1">
      <c r="A329" s="40"/>
      <c r="B329" s="41"/>
      <c r="C329" s="221" t="s">
        <v>622</v>
      </c>
      <c r="D329" s="221" t="s">
        <v>248</v>
      </c>
      <c r="E329" s="222" t="s">
        <v>3638</v>
      </c>
      <c r="F329" s="223" t="s">
        <v>3639</v>
      </c>
      <c r="G329" s="224" t="s">
        <v>251</v>
      </c>
      <c r="H329" s="225">
        <v>7.0289999999999999</v>
      </c>
      <c r="I329" s="226"/>
      <c r="J329" s="227">
        <f>ROUND(I329*H329,2)</f>
        <v>0</v>
      </c>
      <c r="K329" s="223" t="s">
        <v>764</v>
      </c>
      <c r="L329" s="46"/>
      <c r="M329" s="228" t="s">
        <v>1</v>
      </c>
      <c r="N329" s="229" t="s">
        <v>42</v>
      </c>
      <c r="O329" s="93"/>
      <c r="P329" s="230">
        <f>O329*H329</f>
        <v>0</v>
      </c>
      <c r="Q329" s="230">
        <v>0</v>
      </c>
      <c r="R329" s="230">
        <f>Q329*H329</f>
        <v>0</v>
      </c>
      <c r="S329" s="230">
        <v>0</v>
      </c>
      <c r="T329" s="231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32" t="s">
        <v>253</v>
      </c>
      <c r="AT329" s="232" t="s">
        <v>248</v>
      </c>
      <c r="AU329" s="232" t="s">
        <v>87</v>
      </c>
      <c r="AY329" s="19" t="s">
        <v>245</v>
      </c>
      <c r="BE329" s="233">
        <f>IF(N329="základní",J329,0)</f>
        <v>0</v>
      </c>
      <c r="BF329" s="233">
        <f>IF(N329="snížená",J329,0)</f>
        <v>0</v>
      </c>
      <c r="BG329" s="233">
        <f>IF(N329="zákl. přenesená",J329,0)</f>
        <v>0</v>
      </c>
      <c r="BH329" s="233">
        <f>IF(N329="sníž. přenesená",J329,0)</f>
        <v>0</v>
      </c>
      <c r="BI329" s="233">
        <f>IF(N329="nulová",J329,0)</f>
        <v>0</v>
      </c>
      <c r="BJ329" s="19" t="s">
        <v>85</v>
      </c>
      <c r="BK329" s="233">
        <f>ROUND(I329*H329,2)</f>
        <v>0</v>
      </c>
      <c r="BL329" s="19" t="s">
        <v>253</v>
      </c>
      <c r="BM329" s="232" t="s">
        <v>3640</v>
      </c>
    </row>
    <row r="330" s="2" customFormat="1">
      <c r="A330" s="40"/>
      <c r="B330" s="41"/>
      <c r="C330" s="42"/>
      <c r="D330" s="234" t="s">
        <v>255</v>
      </c>
      <c r="E330" s="42"/>
      <c r="F330" s="235" t="s">
        <v>3639</v>
      </c>
      <c r="G330" s="42"/>
      <c r="H330" s="42"/>
      <c r="I330" s="236"/>
      <c r="J330" s="42"/>
      <c r="K330" s="42"/>
      <c r="L330" s="46"/>
      <c r="M330" s="237"/>
      <c r="N330" s="238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255</v>
      </c>
      <c r="AU330" s="19" t="s">
        <v>87</v>
      </c>
    </row>
    <row r="331" s="2" customFormat="1">
      <c r="A331" s="40"/>
      <c r="B331" s="41"/>
      <c r="C331" s="42"/>
      <c r="D331" s="296" t="s">
        <v>766</v>
      </c>
      <c r="E331" s="42"/>
      <c r="F331" s="297" t="s">
        <v>3641</v>
      </c>
      <c r="G331" s="42"/>
      <c r="H331" s="42"/>
      <c r="I331" s="236"/>
      <c r="J331" s="42"/>
      <c r="K331" s="42"/>
      <c r="L331" s="46"/>
      <c r="M331" s="237"/>
      <c r="N331" s="238"/>
      <c r="O331" s="93"/>
      <c r="P331" s="93"/>
      <c r="Q331" s="93"/>
      <c r="R331" s="93"/>
      <c r="S331" s="93"/>
      <c r="T331" s="94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766</v>
      </c>
      <c r="AU331" s="19" t="s">
        <v>87</v>
      </c>
    </row>
    <row r="332" s="14" customFormat="1">
      <c r="A332" s="14"/>
      <c r="B332" s="249"/>
      <c r="C332" s="250"/>
      <c r="D332" s="234" t="s">
        <v>257</v>
      </c>
      <c r="E332" s="251" t="s">
        <v>1</v>
      </c>
      <c r="F332" s="252" t="s">
        <v>3642</v>
      </c>
      <c r="G332" s="250"/>
      <c r="H332" s="253">
        <v>7.0289999999999999</v>
      </c>
      <c r="I332" s="254"/>
      <c r="J332" s="250"/>
      <c r="K332" s="250"/>
      <c r="L332" s="255"/>
      <c r="M332" s="256"/>
      <c r="N332" s="257"/>
      <c r="O332" s="257"/>
      <c r="P332" s="257"/>
      <c r="Q332" s="257"/>
      <c r="R332" s="257"/>
      <c r="S332" s="257"/>
      <c r="T332" s="258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9" t="s">
        <v>257</v>
      </c>
      <c r="AU332" s="259" t="s">
        <v>87</v>
      </c>
      <c r="AV332" s="14" t="s">
        <v>87</v>
      </c>
      <c r="AW332" s="14" t="s">
        <v>34</v>
      </c>
      <c r="AX332" s="14" t="s">
        <v>85</v>
      </c>
      <c r="AY332" s="259" t="s">
        <v>245</v>
      </c>
    </row>
    <row r="333" s="2" customFormat="1" ht="24.15" customHeight="1">
      <c r="A333" s="40"/>
      <c r="B333" s="41"/>
      <c r="C333" s="221" t="s">
        <v>626</v>
      </c>
      <c r="D333" s="221" t="s">
        <v>248</v>
      </c>
      <c r="E333" s="222" t="s">
        <v>3643</v>
      </c>
      <c r="F333" s="223" t="s">
        <v>3644</v>
      </c>
      <c r="G333" s="224" t="s">
        <v>251</v>
      </c>
      <c r="H333" s="225">
        <v>70.140000000000001</v>
      </c>
      <c r="I333" s="226"/>
      <c r="J333" s="227">
        <f>ROUND(I333*H333,2)</f>
        <v>0</v>
      </c>
      <c r="K333" s="223" t="s">
        <v>764</v>
      </c>
      <c r="L333" s="46"/>
      <c r="M333" s="228" t="s">
        <v>1</v>
      </c>
      <c r="N333" s="229" t="s">
        <v>42</v>
      </c>
      <c r="O333" s="93"/>
      <c r="P333" s="230">
        <f>O333*H333</f>
        <v>0</v>
      </c>
      <c r="Q333" s="230">
        <v>0</v>
      </c>
      <c r="R333" s="230">
        <f>Q333*H333</f>
        <v>0</v>
      </c>
      <c r="S333" s="230">
        <v>0</v>
      </c>
      <c r="T333" s="231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32" t="s">
        <v>253</v>
      </c>
      <c r="AT333" s="232" t="s">
        <v>248</v>
      </c>
      <c r="AU333" s="232" t="s">
        <v>87</v>
      </c>
      <c r="AY333" s="19" t="s">
        <v>245</v>
      </c>
      <c r="BE333" s="233">
        <f>IF(N333="základní",J333,0)</f>
        <v>0</v>
      </c>
      <c r="BF333" s="233">
        <f>IF(N333="snížená",J333,0)</f>
        <v>0</v>
      </c>
      <c r="BG333" s="233">
        <f>IF(N333="zákl. přenesená",J333,0)</f>
        <v>0</v>
      </c>
      <c r="BH333" s="233">
        <f>IF(N333="sníž. přenesená",J333,0)</f>
        <v>0</v>
      </c>
      <c r="BI333" s="233">
        <f>IF(N333="nulová",J333,0)</f>
        <v>0</v>
      </c>
      <c r="BJ333" s="19" t="s">
        <v>85</v>
      </c>
      <c r="BK333" s="233">
        <f>ROUND(I333*H333,2)</f>
        <v>0</v>
      </c>
      <c r="BL333" s="19" t="s">
        <v>253</v>
      </c>
      <c r="BM333" s="232" t="s">
        <v>3645</v>
      </c>
    </row>
    <row r="334" s="2" customFormat="1">
      <c r="A334" s="40"/>
      <c r="B334" s="41"/>
      <c r="C334" s="42"/>
      <c r="D334" s="234" t="s">
        <v>255</v>
      </c>
      <c r="E334" s="42"/>
      <c r="F334" s="235" t="s">
        <v>3646</v>
      </c>
      <c r="G334" s="42"/>
      <c r="H334" s="42"/>
      <c r="I334" s="236"/>
      <c r="J334" s="42"/>
      <c r="K334" s="42"/>
      <c r="L334" s="46"/>
      <c r="M334" s="237"/>
      <c r="N334" s="238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255</v>
      </c>
      <c r="AU334" s="19" t="s">
        <v>87</v>
      </c>
    </row>
    <row r="335" s="2" customFormat="1">
      <c r="A335" s="40"/>
      <c r="B335" s="41"/>
      <c r="C335" s="42"/>
      <c r="D335" s="296" t="s">
        <v>766</v>
      </c>
      <c r="E335" s="42"/>
      <c r="F335" s="297" t="s">
        <v>3647</v>
      </c>
      <c r="G335" s="42"/>
      <c r="H335" s="42"/>
      <c r="I335" s="236"/>
      <c r="J335" s="42"/>
      <c r="K335" s="42"/>
      <c r="L335" s="46"/>
      <c r="M335" s="237"/>
      <c r="N335" s="238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766</v>
      </c>
      <c r="AU335" s="19" t="s">
        <v>87</v>
      </c>
    </row>
    <row r="336" s="2" customFormat="1" ht="16.5" customHeight="1">
      <c r="A336" s="40"/>
      <c r="B336" s="41"/>
      <c r="C336" s="221" t="s">
        <v>630</v>
      </c>
      <c r="D336" s="221" t="s">
        <v>248</v>
      </c>
      <c r="E336" s="222" t="s">
        <v>3648</v>
      </c>
      <c r="F336" s="223" t="s">
        <v>3649</v>
      </c>
      <c r="G336" s="224" t="s">
        <v>275</v>
      </c>
      <c r="H336" s="225">
        <v>21.449999999999999</v>
      </c>
      <c r="I336" s="226"/>
      <c r="J336" s="227">
        <f>ROUND(I336*H336,2)</f>
        <v>0</v>
      </c>
      <c r="K336" s="223" t="s">
        <v>764</v>
      </c>
      <c r="L336" s="46"/>
      <c r="M336" s="228" t="s">
        <v>1</v>
      </c>
      <c r="N336" s="229" t="s">
        <v>42</v>
      </c>
      <c r="O336" s="93"/>
      <c r="P336" s="230">
        <f>O336*H336</f>
        <v>0</v>
      </c>
      <c r="Q336" s="230">
        <v>0.0074400000000000004</v>
      </c>
      <c r="R336" s="230">
        <f>Q336*H336</f>
        <v>0.15958800000000001</v>
      </c>
      <c r="S336" s="230">
        <v>0</v>
      </c>
      <c r="T336" s="231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32" t="s">
        <v>253</v>
      </c>
      <c r="AT336" s="232" t="s">
        <v>248</v>
      </c>
      <c r="AU336" s="232" t="s">
        <v>87</v>
      </c>
      <c r="AY336" s="19" t="s">
        <v>245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9" t="s">
        <v>85</v>
      </c>
      <c r="BK336" s="233">
        <f>ROUND(I336*H336,2)</f>
        <v>0</v>
      </c>
      <c r="BL336" s="19" t="s">
        <v>253</v>
      </c>
      <c r="BM336" s="232" t="s">
        <v>3650</v>
      </c>
    </row>
    <row r="337" s="2" customFormat="1">
      <c r="A337" s="40"/>
      <c r="B337" s="41"/>
      <c r="C337" s="42"/>
      <c r="D337" s="234" t="s">
        <v>255</v>
      </c>
      <c r="E337" s="42"/>
      <c r="F337" s="235" t="s">
        <v>3649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255</v>
      </c>
      <c r="AU337" s="19" t="s">
        <v>87</v>
      </c>
    </row>
    <row r="338" s="2" customFormat="1">
      <c r="A338" s="40"/>
      <c r="B338" s="41"/>
      <c r="C338" s="42"/>
      <c r="D338" s="296" t="s">
        <v>766</v>
      </c>
      <c r="E338" s="42"/>
      <c r="F338" s="297" t="s">
        <v>3651</v>
      </c>
      <c r="G338" s="42"/>
      <c r="H338" s="42"/>
      <c r="I338" s="236"/>
      <c r="J338" s="42"/>
      <c r="K338" s="42"/>
      <c r="L338" s="46"/>
      <c r="M338" s="237"/>
      <c r="N338" s="238"/>
      <c r="O338" s="93"/>
      <c r="P338" s="93"/>
      <c r="Q338" s="93"/>
      <c r="R338" s="93"/>
      <c r="S338" s="93"/>
      <c r="T338" s="94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766</v>
      </c>
      <c r="AU338" s="19" t="s">
        <v>87</v>
      </c>
    </row>
    <row r="339" s="14" customFormat="1">
      <c r="A339" s="14"/>
      <c r="B339" s="249"/>
      <c r="C339" s="250"/>
      <c r="D339" s="234" t="s">
        <v>257</v>
      </c>
      <c r="E339" s="251" t="s">
        <v>1</v>
      </c>
      <c r="F339" s="252" t="s">
        <v>3652</v>
      </c>
      <c r="G339" s="250"/>
      <c r="H339" s="253">
        <v>21.449999999999999</v>
      </c>
      <c r="I339" s="254"/>
      <c r="J339" s="250"/>
      <c r="K339" s="250"/>
      <c r="L339" s="255"/>
      <c r="M339" s="256"/>
      <c r="N339" s="257"/>
      <c r="O339" s="257"/>
      <c r="P339" s="257"/>
      <c r="Q339" s="257"/>
      <c r="R339" s="257"/>
      <c r="S339" s="257"/>
      <c r="T339" s="25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9" t="s">
        <v>257</v>
      </c>
      <c r="AU339" s="259" t="s">
        <v>87</v>
      </c>
      <c r="AV339" s="14" t="s">
        <v>87</v>
      </c>
      <c r="AW339" s="14" t="s">
        <v>34</v>
      </c>
      <c r="AX339" s="14" t="s">
        <v>85</v>
      </c>
      <c r="AY339" s="259" t="s">
        <v>245</v>
      </c>
    </row>
    <row r="340" s="2" customFormat="1" ht="16.5" customHeight="1">
      <c r="A340" s="40"/>
      <c r="B340" s="41"/>
      <c r="C340" s="221" t="s">
        <v>634</v>
      </c>
      <c r="D340" s="221" t="s">
        <v>248</v>
      </c>
      <c r="E340" s="222" t="s">
        <v>3653</v>
      </c>
      <c r="F340" s="223" t="s">
        <v>3654</v>
      </c>
      <c r="G340" s="224" t="s">
        <v>275</v>
      </c>
      <c r="H340" s="225">
        <v>5.8200000000000003</v>
      </c>
      <c r="I340" s="226"/>
      <c r="J340" s="227">
        <f>ROUND(I340*H340,2)</f>
        <v>0</v>
      </c>
      <c r="K340" s="223" t="s">
        <v>764</v>
      </c>
      <c r="L340" s="46"/>
      <c r="M340" s="228" t="s">
        <v>1</v>
      </c>
      <c r="N340" s="229" t="s">
        <v>42</v>
      </c>
      <c r="O340" s="93"/>
      <c r="P340" s="230">
        <f>O340*H340</f>
        <v>0</v>
      </c>
      <c r="Q340" s="230">
        <v>0.0072691199999999996</v>
      </c>
      <c r="R340" s="230">
        <f>Q340*H340</f>
        <v>0.042306278400000001</v>
      </c>
      <c r="S340" s="230">
        <v>0</v>
      </c>
      <c r="T340" s="231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32" t="s">
        <v>253</v>
      </c>
      <c r="AT340" s="232" t="s">
        <v>248</v>
      </c>
      <c r="AU340" s="232" t="s">
        <v>87</v>
      </c>
      <c r="AY340" s="19" t="s">
        <v>245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9" t="s">
        <v>85</v>
      </c>
      <c r="BK340" s="233">
        <f>ROUND(I340*H340,2)</f>
        <v>0</v>
      </c>
      <c r="BL340" s="19" t="s">
        <v>253</v>
      </c>
      <c r="BM340" s="232" t="s">
        <v>3655</v>
      </c>
    </row>
    <row r="341" s="2" customFormat="1">
      <c r="A341" s="40"/>
      <c r="B341" s="41"/>
      <c r="C341" s="42"/>
      <c r="D341" s="234" t="s">
        <v>255</v>
      </c>
      <c r="E341" s="42"/>
      <c r="F341" s="235" t="s">
        <v>3654</v>
      </c>
      <c r="G341" s="42"/>
      <c r="H341" s="42"/>
      <c r="I341" s="236"/>
      <c r="J341" s="42"/>
      <c r="K341" s="42"/>
      <c r="L341" s="46"/>
      <c r="M341" s="237"/>
      <c r="N341" s="238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255</v>
      </c>
      <c r="AU341" s="19" t="s">
        <v>87</v>
      </c>
    </row>
    <row r="342" s="2" customFormat="1">
      <c r="A342" s="40"/>
      <c r="B342" s="41"/>
      <c r="C342" s="42"/>
      <c r="D342" s="296" t="s">
        <v>766</v>
      </c>
      <c r="E342" s="42"/>
      <c r="F342" s="297" t="s">
        <v>3656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766</v>
      </c>
      <c r="AU342" s="19" t="s">
        <v>87</v>
      </c>
    </row>
    <row r="343" s="14" customFormat="1">
      <c r="A343" s="14"/>
      <c r="B343" s="249"/>
      <c r="C343" s="250"/>
      <c r="D343" s="234" t="s">
        <v>257</v>
      </c>
      <c r="E343" s="251" t="s">
        <v>1</v>
      </c>
      <c r="F343" s="252" t="s">
        <v>3657</v>
      </c>
      <c r="G343" s="250"/>
      <c r="H343" s="253">
        <v>5.8200000000000003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85</v>
      </c>
      <c r="AY343" s="259" t="s">
        <v>245</v>
      </c>
    </row>
    <row r="344" s="2" customFormat="1" ht="16.5" customHeight="1">
      <c r="A344" s="40"/>
      <c r="B344" s="41"/>
      <c r="C344" s="221" t="s">
        <v>638</v>
      </c>
      <c r="D344" s="221" t="s">
        <v>248</v>
      </c>
      <c r="E344" s="222" t="s">
        <v>3658</v>
      </c>
      <c r="F344" s="223" t="s">
        <v>3659</v>
      </c>
      <c r="G344" s="224" t="s">
        <v>275</v>
      </c>
      <c r="H344" s="225">
        <v>21.449999999999999</v>
      </c>
      <c r="I344" s="226"/>
      <c r="J344" s="227">
        <f>ROUND(I344*H344,2)</f>
        <v>0</v>
      </c>
      <c r="K344" s="223" t="s">
        <v>764</v>
      </c>
      <c r="L344" s="46"/>
      <c r="M344" s="228" t="s">
        <v>1</v>
      </c>
      <c r="N344" s="229" t="s">
        <v>42</v>
      </c>
      <c r="O344" s="93"/>
      <c r="P344" s="230">
        <f>O344*H344</f>
        <v>0</v>
      </c>
      <c r="Q344" s="230">
        <v>0</v>
      </c>
      <c r="R344" s="230">
        <f>Q344*H344</f>
        <v>0</v>
      </c>
      <c r="S344" s="230">
        <v>0</v>
      </c>
      <c r="T344" s="231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32" t="s">
        <v>253</v>
      </c>
      <c r="AT344" s="232" t="s">
        <v>248</v>
      </c>
      <c r="AU344" s="232" t="s">
        <v>87</v>
      </c>
      <c r="AY344" s="19" t="s">
        <v>245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9" t="s">
        <v>85</v>
      </c>
      <c r="BK344" s="233">
        <f>ROUND(I344*H344,2)</f>
        <v>0</v>
      </c>
      <c r="BL344" s="19" t="s">
        <v>253</v>
      </c>
      <c r="BM344" s="232" t="s">
        <v>3660</v>
      </c>
    </row>
    <row r="345" s="2" customFormat="1">
      <c r="A345" s="40"/>
      <c r="B345" s="41"/>
      <c r="C345" s="42"/>
      <c r="D345" s="234" t="s">
        <v>255</v>
      </c>
      <c r="E345" s="42"/>
      <c r="F345" s="235" t="s">
        <v>3659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255</v>
      </c>
      <c r="AU345" s="19" t="s">
        <v>87</v>
      </c>
    </row>
    <row r="346" s="2" customFormat="1">
      <c r="A346" s="40"/>
      <c r="B346" s="41"/>
      <c r="C346" s="42"/>
      <c r="D346" s="296" t="s">
        <v>766</v>
      </c>
      <c r="E346" s="42"/>
      <c r="F346" s="297" t="s">
        <v>3661</v>
      </c>
      <c r="G346" s="42"/>
      <c r="H346" s="42"/>
      <c r="I346" s="236"/>
      <c r="J346" s="42"/>
      <c r="K346" s="42"/>
      <c r="L346" s="46"/>
      <c r="M346" s="237"/>
      <c r="N346" s="238"/>
      <c r="O346" s="93"/>
      <c r="P346" s="93"/>
      <c r="Q346" s="93"/>
      <c r="R346" s="93"/>
      <c r="S346" s="93"/>
      <c r="T346" s="94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766</v>
      </c>
      <c r="AU346" s="19" t="s">
        <v>87</v>
      </c>
    </row>
    <row r="347" s="2" customFormat="1" ht="16.5" customHeight="1">
      <c r="A347" s="40"/>
      <c r="B347" s="41"/>
      <c r="C347" s="221" t="s">
        <v>642</v>
      </c>
      <c r="D347" s="221" t="s">
        <v>248</v>
      </c>
      <c r="E347" s="222" t="s">
        <v>3662</v>
      </c>
      <c r="F347" s="223" t="s">
        <v>3663</v>
      </c>
      <c r="G347" s="224" t="s">
        <v>275</v>
      </c>
      <c r="H347" s="225">
        <v>5.8200000000000003</v>
      </c>
      <c r="I347" s="226"/>
      <c r="J347" s="227">
        <f>ROUND(I347*H347,2)</f>
        <v>0</v>
      </c>
      <c r="K347" s="223" t="s">
        <v>764</v>
      </c>
      <c r="L347" s="46"/>
      <c r="M347" s="228" t="s">
        <v>1</v>
      </c>
      <c r="N347" s="229" t="s">
        <v>42</v>
      </c>
      <c r="O347" s="93"/>
      <c r="P347" s="230">
        <f>O347*H347</f>
        <v>0</v>
      </c>
      <c r="Q347" s="230">
        <v>5.0000000000000002E-05</v>
      </c>
      <c r="R347" s="230">
        <f>Q347*H347</f>
        <v>0.00029100000000000003</v>
      </c>
      <c r="S347" s="230">
        <v>0</v>
      </c>
      <c r="T347" s="231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32" t="s">
        <v>253</v>
      </c>
      <c r="AT347" s="232" t="s">
        <v>248</v>
      </c>
      <c r="AU347" s="232" t="s">
        <v>87</v>
      </c>
      <c r="AY347" s="19" t="s">
        <v>245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9" t="s">
        <v>85</v>
      </c>
      <c r="BK347" s="233">
        <f>ROUND(I347*H347,2)</f>
        <v>0</v>
      </c>
      <c r="BL347" s="19" t="s">
        <v>253</v>
      </c>
      <c r="BM347" s="232" t="s">
        <v>3664</v>
      </c>
    </row>
    <row r="348" s="2" customFormat="1">
      <c r="A348" s="40"/>
      <c r="B348" s="41"/>
      <c r="C348" s="42"/>
      <c r="D348" s="234" t="s">
        <v>255</v>
      </c>
      <c r="E348" s="42"/>
      <c r="F348" s="235" t="s">
        <v>3663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255</v>
      </c>
      <c r="AU348" s="19" t="s">
        <v>87</v>
      </c>
    </row>
    <row r="349" s="2" customFormat="1">
      <c r="A349" s="40"/>
      <c r="B349" s="41"/>
      <c r="C349" s="42"/>
      <c r="D349" s="296" t="s">
        <v>766</v>
      </c>
      <c r="E349" s="42"/>
      <c r="F349" s="297" t="s">
        <v>3665</v>
      </c>
      <c r="G349" s="42"/>
      <c r="H349" s="42"/>
      <c r="I349" s="236"/>
      <c r="J349" s="42"/>
      <c r="K349" s="42"/>
      <c r="L349" s="46"/>
      <c r="M349" s="237"/>
      <c r="N349" s="238"/>
      <c r="O349" s="93"/>
      <c r="P349" s="93"/>
      <c r="Q349" s="93"/>
      <c r="R349" s="93"/>
      <c r="S349" s="93"/>
      <c r="T349" s="94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766</v>
      </c>
      <c r="AU349" s="19" t="s">
        <v>87</v>
      </c>
    </row>
    <row r="350" s="14" customFormat="1">
      <c r="A350" s="14"/>
      <c r="B350" s="249"/>
      <c r="C350" s="250"/>
      <c r="D350" s="234" t="s">
        <v>257</v>
      </c>
      <c r="E350" s="251" t="s">
        <v>1</v>
      </c>
      <c r="F350" s="252" t="s">
        <v>3666</v>
      </c>
      <c r="G350" s="250"/>
      <c r="H350" s="253">
        <v>5.8200000000000003</v>
      </c>
      <c r="I350" s="254"/>
      <c r="J350" s="250"/>
      <c r="K350" s="250"/>
      <c r="L350" s="255"/>
      <c r="M350" s="256"/>
      <c r="N350" s="257"/>
      <c r="O350" s="257"/>
      <c r="P350" s="257"/>
      <c r="Q350" s="257"/>
      <c r="R350" s="257"/>
      <c r="S350" s="257"/>
      <c r="T350" s="258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9" t="s">
        <v>257</v>
      </c>
      <c r="AU350" s="259" t="s">
        <v>87</v>
      </c>
      <c r="AV350" s="14" t="s">
        <v>87</v>
      </c>
      <c r="AW350" s="14" t="s">
        <v>34</v>
      </c>
      <c r="AX350" s="14" t="s">
        <v>85</v>
      </c>
      <c r="AY350" s="259" t="s">
        <v>245</v>
      </c>
    </row>
    <row r="351" s="2" customFormat="1" ht="16.5" customHeight="1">
      <c r="A351" s="40"/>
      <c r="B351" s="41"/>
      <c r="C351" s="221" t="s">
        <v>646</v>
      </c>
      <c r="D351" s="221" t="s">
        <v>248</v>
      </c>
      <c r="E351" s="222" t="s">
        <v>3667</v>
      </c>
      <c r="F351" s="223" t="s">
        <v>3668</v>
      </c>
      <c r="G351" s="224" t="s">
        <v>545</v>
      </c>
      <c r="H351" s="225">
        <v>13.153000000000001</v>
      </c>
      <c r="I351" s="226"/>
      <c r="J351" s="227">
        <f>ROUND(I351*H351,2)</f>
        <v>0</v>
      </c>
      <c r="K351" s="223" t="s">
        <v>764</v>
      </c>
      <c r="L351" s="46"/>
      <c r="M351" s="228" t="s">
        <v>1</v>
      </c>
      <c r="N351" s="229" t="s">
        <v>42</v>
      </c>
      <c r="O351" s="93"/>
      <c r="P351" s="230">
        <f>O351*H351</f>
        <v>0</v>
      </c>
      <c r="Q351" s="230">
        <v>1.0487017999999999</v>
      </c>
      <c r="R351" s="230">
        <f>Q351*H351</f>
        <v>13.7935747754</v>
      </c>
      <c r="S351" s="230">
        <v>0</v>
      </c>
      <c r="T351" s="231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32" t="s">
        <v>253</v>
      </c>
      <c r="AT351" s="232" t="s">
        <v>248</v>
      </c>
      <c r="AU351" s="232" t="s">
        <v>87</v>
      </c>
      <c r="AY351" s="19" t="s">
        <v>245</v>
      </c>
      <c r="BE351" s="233">
        <f>IF(N351="základní",J351,0)</f>
        <v>0</v>
      </c>
      <c r="BF351" s="233">
        <f>IF(N351="snížená",J351,0)</f>
        <v>0</v>
      </c>
      <c r="BG351" s="233">
        <f>IF(N351="zákl. přenesená",J351,0)</f>
        <v>0</v>
      </c>
      <c r="BH351" s="233">
        <f>IF(N351="sníž. přenesená",J351,0)</f>
        <v>0</v>
      </c>
      <c r="BI351" s="233">
        <f>IF(N351="nulová",J351,0)</f>
        <v>0</v>
      </c>
      <c r="BJ351" s="19" t="s">
        <v>85</v>
      </c>
      <c r="BK351" s="233">
        <f>ROUND(I351*H351,2)</f>
        <v>0</v>
      </c>
      <c r="BL351" s="19" t="s">
        <v>253</v>
      </c>
      <c r="BM351" s="232" t="s">
        <v>3669</v>
      </c>
    </row>
    <row r="352" s="2" customFormat="1">
      <c r="A352" s="40"/>
      <c r="B352" s="41"/>
      <c r="C352" s="42"/>
      <c r="D352" s="234" t="s">
        <v>255</v>
      </c>
      <c r="E352" s="42"/>
      <c r="F352" s="235" t="s">
        <v>3668</v>
      </c>
      <c r="G352" s="42"/>
      <c r="H352" s="42"/>
      <c r="I352" s="236"/>
      <c r="J352" s="42"/>
      <c r="K352" s="42"/>
      <c r="L352" s="46"/>
      <c r="M352" s="237"/>
      <c r="N352" s="238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255</v>
      </c>
      <c r="AU352" s="19" t="s">
        <v>87</v>
      </c>
    </row>
    <row r="353" s="2" customFormat="1">
      <c r="A353" s="40"/>
      <c r="B353" s="41"/>
      <c r="C353" s="42"/>
      <c r="D353" s="296" t="s">
        <v>766</v>
      </c>
      <c r="E353" s="42"/>
      <c r="F353" s="297" t="s">
        <v>3670</v>
      </c>
      <c r="G353" s="42"/>
      <c r="H353" s="42"/>
      <c r="I353" s="236"/>
      <c r="J353" s="42"/>
      <c r="K353" s="42"/>
      <c r="L353" s="46"/>
      <c r="M353" s="237"/>
      <c r="N353" s="238"/>
      <c r="O353" s="93"/>
      <c r="P353" s="93"/>
      <c r="Q353" s="93"/>
      <c r="R353" s="93"/>
      <c r="S353" s="93"/>
      <c r="T353" s="94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766</v>
      </c>
      <c r="AU353" s="19" t="s">
        <v>87</v>
      </c>
    </row>
    <row r="354" s="14" customFormat="1">
      <c r="A354" s="14"/>
      <c r="B354" s="249"/>
      <c r="C354" s="250"/>
      <c r="D354" s="234" t="s">
        <v>257</v>
      </c>
      <c r="E354" s="251" t="s">
        <v>1</v>
      </c>
      <c r="F354" s="252" t="s">
        <v>3671</v>
      </c>
      <c r="G354" s="250"/>
      <c r="H354" s="253">
        <v>13.153000000000001</v>
      </c>
      <c r="I354" s="254"/>
      <c r="J354" s="250"/>
      <c r="K354" s="250"/>
      <c r="L354" s="255"/>
      <c r="M354" s="256"/>
      <c r="N354" s="257"/>
      <c r="O354" s="257"/>
      <c r="P354" s="257"/>
      <c r="Q354" s="257"/>
      <c r="R354" s="257"/>
      <c r="S354" s="257"/>
      <c r="T354" s="258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9" t="s">
        <v>257</v>
      </c>
      <c r="AU354" s="259" t="s">
        <v>87</v>
      </c>
      <c r="AV354" s="14" t="s">
        <v>87</v>
      </c>
      <c r="AW354" s="14" t="s">
        <v>34</v>
      </c>
      <c r="AX354" s="14" t="s">
        <v>85</v>
      </c>
      <c r="AY354" s="259" t="s">
        <v>245</v>
      </c>
    </row>
    <row r="355" s="2" customFormat="1" ht="16.5" customHeight="1">
      <c r="A355" s="40"/>
      <c r="B355" s="41"/>
      <c r="C355" s="221" t="s">
        <v>650</v>
      </c>
      <c r="D355" s="221" t="s">
        <v>248</v>
      </c>
      <c r="E355" s="222" t="s">
        <v>3672</v>
      </c>
      <c r="F355" s="223" t="s">
        <v>3673</v>
      </c>
      <c r="G355" s="224" t="s">
        <v>545</v>
      </c>
      <c r="H355" s="225">
        <v>0.372</v>
      </c>
      <c r="I355" s="226"/>
      <c r="J355" s="227">
        <f>ROUND(I355*H355,2)</f>
        <v>0</v>
      </c>
      <c r="K355" s="223" t="s">
        <v>764</v>
      </c>
      <c r="L355" s="46"/>
      <c r="M355" s="228" t="s">
        <v>1</v>
      </c>
      <c r="N355" s="229" t="s">
        <v>42</v>
      </c>
      <c r="O355" s="93"/>
      <c r="P355" s="230">
        <f>O355*H355</f>
        <v>0</v>
      </c>
      <c r="Q355" s="230">
        <v>1.06386</v>
      </c>
      <c r="R355" s="230">
        <f>Q355*H355</f>
        <v>0.39575591999999998</v>
      </c>
      <c r="S355" s="230">
        <v>0</v>
      </c>
      <c r="T355" s="231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32" t="s">
        <v>253</v>
      </c>
      <c r="AT355" s="232" t="s">
        <v>248</v>
      </c>
      <c r="AU355" s="232" t="s">
        <v>87</v>
      </c>
      <c r="AY355" s="19" t="s">
        <v>245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9" t="s">
        <v>85</v>
      </c>
      <c r="BK355" s="233">
        <f>ROUND(I355*H355,2)</f>
        <v>0</v>
      </c>
      <c r="BL355" s="19" t="s">
        <v>253</v>
      </c>
      <c r="BM355" s="232" t="s">
        <v>3674</v>
      </c>
    </row>
    <row r="356" s="2" customFormat="1">
      <c r="A356" s="40"/>
      <c r="B356" s="41"/>
      <c r="C356" s="42"/>
      <c r="D356" s="234" t="s">
        <v>255</v>
      </c>
      <c r="E356" s="42"/>
      <c r="F356" s="235" t="s">
        <v>3673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255</v>
      </c>
      <c r="AU356" s="19" t="s">
        <v>87</v>
      </c>
    </row>
    <row r="357" s="2" customFormat="1">
      <c r="A357" s="40"/>
      <c r="B357" s="41"/>
      <c r="C357" s="42"/>
      <c r="D357" s="296" t="s">
        <v>766</v>
      </c>
      <c r="E357" s="42"/>
      <c r="F357" s="297" t="s">
        <v>3675</v>
      </c>
      <c r="G357" s="42"/>
      <c r="H357" s="42"/>
      <c r="I357" s="236"/>
      <c r="J357" s="42"/>
      <c r="K357" s="42"/>
      <c r="L357" s="46"/>
      <c r="M357" s="237"/>
      <c r="N357" s="238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766</v>
      </c>
      <c r="AU357" s="19" t="s">
        <v>87</v>
      </c>
    </row>
    <row r="358" s="13" customFormat="1">
      <c r="A358" s="13"/>
      <c r="B358" s="239"/>
      <c r="C358" s="240"/>
      <c r="D358" s="234" t="s">
        <v>257</v>
      </c>
      <c r="E358" s="241" t="s">
        <v>1</v>
      </c>
      <c r="F358" s="242" t="s">
        <v>3676</v>
      </c>
      <c r="G358" s="240"/>
      <c r="H358" s="241" t="s">
        <v>1</v>
      </c>
      <c r="I358" s="243"/>
      <c r="J358" s="240"/>
      <c r="K358" s="240"/>
      <c r="L358" s="244"/>
      <c r="M358" s="245"/>
      <c r="N358" s="246"/>
      <c r="O358" s="246"/>
      <c r="P358" s="246"/>
      <c r="Q358" s="246"/>
      <c r="R358" s="246"/>
      <c r="S358" s="246"/>
      <c r="T358" s="247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8" t="s">
        <v>257</v>
      </c>
      <c r="AU358" s="248" t="s">
        <v>87</v>
      </c>
      <c r="AV358" s="13" t="s">
        <v>85</v>
      </c>
      <c r="AW358" s="13" t="s">
        <v>34</v>
      </c>
      <c r="AX358" s="13" t="s">
        <v>77</v>
      </c>
      <c r="AY358" s="248" t="s">
        <v>245</v>
      </c>
    </row>
    <row r="359" s="14" customFormat="1">
      <c r="A359" s="14"/>
      <c r="B359" s="249"/>
      <c r="C359" s="250"/>
      <c r="D359" s="234" t="s">
        <v>257</v>
      </c>
      <c r="E359" s="251" t="s">
        <v>1</v>
      </c>
      <c r="F359" s="252" t="s">
        <v>3677</v>
      </c>
      <c r="G359" s="250"/>
      <c r="H359" s="253">
        <v>0.35599999999999998</v>
      </c>
      <c r="I359" s="254"/>
      <c r="J359" s="250"/>
      <c r="K359" s="250"/>
      <c r="L359" s="255"/>
      <c r="M359" s="256"/>
      <c r="N359" s="257"/>
      <c r="O359" s="257"/>
      <c r="P359" s="257"/>
      <c r="Q359" s="257"/>
      <c r="R359" s="257"/>
      <c r="S359" s="257"/>
      <c r="T359" s="258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9" t="s">
        <v>257</v>
      </c>
      <c r="AU359" s="259" t="s">
        <v>87</v>
      </c>
      <c r="AV359" s="14" t="s">
        <v>87</v>
      </c>
      <c r="AW359" s="14" t="s">
        <v>34</v>
      </c>
      <c r="AX359" s="14" t="s">
        <v>77</v>
      </c>
      <c r="AY359" s="259" t="s">
        <v>245</v>
      </c>
    </row>
    <row r="360" s="14" customFormat="1">
      <c r="A360" s="14"/>
      <c r="B360" s="249"/>
      <c r="C360" s="250"/>
      <c r="D360" s="234" t="s">
        <v>257</v>
      </c>
      <c r="E360" s="251" t="s">
        <v>1</v>
      </c>
      <c r="F360" s="252" t="s">
        <v>3678</v>
      </c>
      <c r="G360" s="250"/>
      <c r="H360" s="253">
        <v>0.016</v>
      </c>
      <c r="I360" s="254"/>
      <c r="J360" s="250"/>
      <c r="K360" s="250"/>
      <c r="L360" s="255"/>
      <c r="M360" s="256"/>
      <c r="N360" s="257"/>
      <c r="O360" s="257"/>
      <c r="P360" s="257"/>
      <c r="Q360" s="257"/>
      <c r="R360" s="257"/>
      <c r="S360" s="257"/>
      <c r="T360" s="25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9" t="s">
        <v>257</v>
      </c>
      <c r="AU360" s="259" t="s">
        <v>87</v>
      </c>
      <c r="AV360" s="14" t="s">
        <v>87</v>
      </c>
      <c r="AW360" s="14" t="s">
        <v>34</v>
      </c>
      <c r="AX360" s="14" t="s">
        <v>77</v>
      </c>
      <c r="AY360" s="259" t="s">
        <v>245</v>
      </c>
    </row>
    <row r="361" s="15" customFormat="1">
      <c r="A361" s="15"/>
      <c r="B361" s="260"/>
      <c r="C361" s="261"/>
      <c r="D361" s="234" t="s">
        <v>257</v>
      </c>
      <c r="E361" s="262" t="s">
        <v>1</v>
      </c>
      <c r="F361" s="263" t="s">
        <v>266</v>
      </c>
      <c r="G361" s="261"/>
      <c r="H361" s="264">
        <v>0.372</v>
      </c>
      <c r="I361" s="265"/>
      <c r="J361" s="261"/>
      <c r="K361" s="261"/>
      <c r="L361" s="266"/>
      <c r="M361" s="267"/>
      <c r="N361" s="268"/>
      <c r="O361" s="268"/>
      <c r="P361" s="268"/>
      <c r="Q361" s="268"/>
      <c r="R361" s="268"/>
      <c r="S361" s="268"/>
      <c r="T361" s="269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70" t="s">
        <v>257</v>
      </c>
      <c r="AU361" s="270" t="s">
        <v>87</v>
      </c>
      <c r="AV361" s="15" t="s">
        <v>253</v>
      </c>
      <c r="AW361" s="15" t="s">
        <v>34</v>
      </c>
      <c r="AX361" s="15" t="s">
        <v>85</v>
      </c>
      <c r="AY361" s="270" t="s">
        <v>245</v>
      </c>
    </row>
    <row r="362" s="2" customFormat="1" ht="16.5" customHeight="1">
      <c r="A362" s="40"/>
      <c r="B362" s="41"/>
      <c r="C362" s="221" t="s">
        <v>654</v>
      </c>
      <c r="D362" s="221" t="s">
        <v>248</v>
      </c>
      <c r="E362" s="222" t="s">
        <v>3679</v>
      </c>
      <c r="F362" s="223" t="s">
        <v>3680</v>
      </c>
      <c r="G362" s="224" t="s">
        <v>545</v>
      </c>
      <c r="H362" s="225">
        <v>0.59299999999999997</v>
      </c>
      <c r="I362" s="226"/>
      <c r="J362" s="227">
        <f>ROUND(I362*H362,2)</f>
        <v>0</v>
      </c>
      <c r="K362" s="223" t="s">
        <v>764</v>
      </c>
      <c r="L362" s="46"/>
      <c r="M362" s="228" t="s">
        <v>1</v>
      </c>
      <c r="N362" s="229" t="s">
        <v>42</v>
      </c>
      <c r="O362" s="93"/>
      <c r="P362" s="230">
        <f>O362*H362</f>
        <v>0</v>
      </c>
      <c r="Q362" s="230">
        <v>1.0492699999999999</v>
      </c>
      <c r="R362" s="230">
        <f>Q362*H362</f>
        <v>0.62221710999999991</v>
      </c>
      <c r="S362" s="230">
        <v>0</v>
      </c>
      <c r="T362" s="231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32" t="s">
        <v>253</v>
      </c>
      <c r="AT362" s="232" t="s">
        <v>248</v>
      </c>
      <c r="AU362" s="232" t="s">
        <v>87</v>
      </c>
      <c r="AY362" s="19" t="s">
        <v>245</v>
      </c>
      <c r="BE362" s="233">
        <f>IF(N362="základní",J362,0)</f>
        <v>0</v>
      </c>
      <c r="BF362" s="233">
        <f>IF(N362="snížená",J362,0)</f>
        <v>0</v>
      </c>
      <c r="BG362" s="233">
        <f>IF(N362="zákl. přenesená",J362,0)</f>
        <v>0</v>
      </c>
      <c r="BH362" s="233">
        <f>IF(N362="sníž. přenesená",J362,0)</f>
        <v>0</v>
      </c>
      <c r="BI362" s="233">
        <f>IF(N362="nulová",J362,0)</f>
        <v>0</v>
      </c>
      <c r="BJ362" s="19" t="s">
        <v>85</v>
      </c>
      <c r="BK362" s="233">
        <f>ROUND(I362*H362,2)</f>
        <v>0</v>
      </c>
      <c r="BL362" s="19" t="s">
        <v>253</v>
      </c>
      <c r="BM362" s="232" t="s">
        <v>3681</v>
      </c>
    </row>
    <row r="363" s="2" customFormat="1">
      <c r="A363" s="40"/>
      <c r="B363" s="41"/>
      <c r="C363" s="42"/>
      <c r="D363" s="234" t="s">
        <v>255</v>
      </c>
      <c r="E363" s="42"/>
      <c r="F363" s="235" t="s">
        <v>3680</v>
      </c>
      <c r="G363" s="42"/>
      <c r="H363" s="42"/>
      <c r="I363" s="236"/>
      <c r="J363" s="42"/>
      <c r="K363" s="42"/>
      <c r="L363" s="46"/>
      <c r="M363" s="237"/>
      <c r="N363" s="238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255</v>
      </c>
      <c r="AU363" s="19" t="s">
        <v>87</v>
      </c>
    </row>
    <row r="364" s="2" customFormat="1">
      <c r="A364" s="40"/>
      <c r="B364" s="41"/>
      <c r="C364" s="42"/>
      <c r="D364" s="296" t="s">
        <v>766</v>
      </c>
      <c r="E364" s="42"/>
      <c r="F364" s="297" t="s">
        <v>3682</v>
      </c>
      <c r="G364" s="42"/>
      <c r="H364" s="42"/>
      <c r="I364" s="236"/>
      <c r="J364" s="42"/>
      <c r="K364" s="42"/>
      <c r="L364" s="46"/>
      <c r="M364" s="237"/>
      <c r="N364" s="238"/>
      <c r="O364" s="93"/>
      <c r="P364" s="93"/>
      <c r="Q364" s="93"/>
      <c r="R364" s="93"/>
      <c r="S364" s="93"/>
      <c r="T364" s="94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766</v>
      </c>
      <c r="AU364" s="19" t="s">
        <v>87</v>
      </c>
    </row>
    <row r="365" s="14" customFormat="1">
      <c r="A365" s="14"/>
      <c r="B365" s="249"/>
      <c r="C365" s="250"/>
      <c r="D365" s="234" t="s">
        <v>257</v>
      </c>
      <c r="E365" s="251" t="s">
        <v>1</v>
      </c>
      <c r="F365" s="252" t="s">
        <v>3683</v>
      </c>
      <c r="G365" s="250"/>
      <c r="H365" s="253">
        <v>0.59299999999999997</v>
      </c>
      <c r="I365" s="254"/>
      <c r="J365" s="250"/>
      <c r="K365" s="250"/>
      <c r="L365" s="255"/>
      <c r="M365" s="256"/>
      <c r="N365" s="257"/>
      <c r="O365" s="257"/>
      <c r="P365" s="257"/>
      <c r="Q365" s="257"/>
      <c r="R365" s="257"/>
      <c r="S365" s="257"/>
      <c r="T365" s="258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9" t="s">
        <v>257</v>
      </c>
      <c r="AU365" s="259" t="s">
        <v>87</v>
      </c>
      <c r="AV365" s="14" t="s">
        <v>87</v>
      </c>
      <c r="AW365" s="14" t="s">
        <v>34</v>
      </c>
      <c r="AX365" s="14" t="s">
        <v>85</v>
      </c>
      <c r="AY365" s="259" t="s">
        <v>245</v>
      </c>
    </row>
    <row r="366" s="2" customFormat="1" ht="16.5" customHeight="1">
      <c r="A366" s="40"/>
      <c r="B366" s="41"/>
      <c r="C366" s="221" t="s">
        <v>658</v>
      </c>
      <c r="D366" s="221" t="s">
        <v>248</v>
      </c>
      <c r="E366" s="222" t="s">
        <v>3684</v>
      </c>
      <c r="F366" s="223" t="s">
        <v>3685</v>
      </c>
      <c r="G366" s="224" t="s">
        <v>317</v>
      </c>
      <c r="H366" s="225">
        <v>34.5</v>
      </c>
      <c r="I366" s="226"/>
      <c r="J366" s="227">
        <f>ROUND(I366*H366,2)</f>
        <v>0</v>
      </c>
      <c r="K366" s="223" t="s">
        <v>764</v>
      </c>
      <c r="L366" s="46"/>
      <c r="M366" s="228" t="s">
        <v>1</v>
      </c>
      <c r="N366" s="229" t="s">
        <v>42</v>
      </c>
      <c r="O366" s="93"/>
      <c r="P366" s="230">
        <f>O366*H366</f>
        <v>0</v>
      </c>
      <c r="Q366" s="230">
        <v>0.4204</v>
      </c>
      <c r="R366" s="230">
        <f>Q366*H366</f>
        <v>14.5038</v>
      </c>
      <c r="S366" s="230">
        <v>0</v>
      </c>
      <c r="T366" s="231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32" t="s">
        <v>253</v>
      </c>
      <c r="AT366" s="232" t="s">
        <v>248</v>
      </c>
      <c r="AU366" s="232" t="s">
        <v>87</v>
      </c>
      <c r="AY366" s="19" t="s">
        <v>245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9" t="s">
        <v>85</v>
      </c>
      <c r="BK366" s="233">
        <f>ROUND(I366*H366,2)</f>
        <v>0</v>
      </c>
      <c r="BL366" s="19" t="s">
        <v>253</v>
      </c>
      <c r="BM366" s="232" t="s">
        <v>3686</v>
      </c>
    </row>
    <row r="367" s="2" customFormat="1">
      <c r="A367" s="40"/>
      <c r="B367" s="41"/>
      <c r="C367" s="42"/>
      <c r="D367" s="234" t="s">
        <v>255</v>
      </c>
      <c r="E367" s="42"/>
      <c r="F367" s="235" t="s">
        <v>3685</v>
      </c>
      <c r="G367" s="42"/>
      <c r="H367" s="42"/>
      <c r="I367" s="236"/>
      <c r="J367" s="42"/>
      <c r="K367" s="42"/>
      <c r="L367" s="46"/>
      <c r="M367" s="237"/>
      <c r="N367" s="238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255</v>
      </c>
      <c r="AU367" s="19" t="s">
        <v>87</v>
      </c>
    </row>
    <row r="368" s="2" customFormat="1">
      <c r="A368" s="40"/>
      <c r="B368" s="41"/>
      <c r="C368" s="42"/>
      <c r="D368" s="296" t="s">
        <v>766</v>
      </c>
      <c r="E368" s="42"/>
      <c r="F368" s="297" t="s">
        <v>3687</v>
      </c>
      <c r="G368" s="42"/>
      <c r="H368" s="42"/>
      <c r="I368" s="236"/>
      <c r="J368" s="42"/>
      <c r="K368" s="42"/>
      <c r="L368" s="46"/>
      <c r="M368" s="237"/>
      <c r="N368" s="238"/>
      <c r="O368" s="93"/>
      <c r="P368" s="93"/>
      <c r="Q368" s="93"/>
      <c r="R368" s="93"/>
      <c r="S368" s="93"/>
      <c r="T368" s="94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9" t="s">
        <v>766</v>
      </c>
      <c r="AU368" s="19" t="s">
        <v>87</v>
      </c>
    </row>
    <row r="369" s="14" customFormat="1">
      <c r="A369" s="14"/>
      <c r="B369" s="249"/>
      <c r="C369" s="250"/>
      <c r="D369" s="234" t="s">
        <v>257</v>
      </c>
      <c r="E369" s="251" t="s">
        <v>1</v>
      </c>
      <c r="F369" s="252" t="s">
        <v>3688</v>
      </c>
      <c r="G369" s="250"/>
      <c r="H369" s="253">
        <v>34.5</v>
      </c>
      <c r="I369" s="254"/>
      <c r="J369" s="250"/>
      <c r="K369" s="250"/>
      <c r="L369" s="255"/>
      <c r="M369" s="256"/>
      <c r="N369" s="257"/>
      <c r="O369" s="257"/>
      <c r="P369" s="257"/>
      <c r="Q369" s="257"/>
      <c r="R369" s="257"/>
      <c r="S369" s="257"/>
      <c r="T369" s="25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9" t="s">
        <v>257</v>
      </c>
      <c r="AU369" s="259" t="s">
        <v>87</v>
      </c>
      <c r="AV369" s="14" t="s">
        <v>87</v>
      </c>
      <c r="AW369" s="14" t="s">
        <v>34</v>
      </c>
      <c r="AX369" s="14" t="s">
        <v>85</v>
      </c>
      <c r="AY369" s="259" t="s">
        <v>245</v>
      </c>
    </row>
    <row r="370" s="2" customFormat="1" ht="16.5" customHeight="1">
      <c r="A370" s="40"/>
      <c r="B370" s="41"/>
      <c r="C370" s="221" t="s">
        <v>666</v>
      </c>
      <c r="D370" s="221" t="s">
        <v>248</v>
      </c>
      <c r="E370" s="222" t="s">
        <v>3689</v>
      </c>
      <c r="F370" s="223" t="s">
        <v>3690</v>
      </c>
      <c r="G370" s="224" t="s">
        <v>2717</v>
      </c>
      <c r="H370" s="225">
        <v>120.56999999999999</v>
      </c>
      <c r="I370" s="226"/>
      <c r="J370" s="227">
        <f>ROUND(I370*H370,2)</f>
        <v>0</v>
      </c>
      <c r="K370" s="223" t="s">
        <v>764</v>
      </c>
      <c r="L370" s="46"/>
      <c r="M370" s="228" t="s">
        <v>1</v>
      </c>
      <c r="N370" s="229" t="s">
        <v>42</v>
      </c>
      <c r="O370" s="93"/>
      <c r="P370" s="230">
        <f>O370*H370</f>
        <v>0</v>
      </c>
      <c r="Q370" s="230">
        <v>0</v>
      </c>
      <c r="R370" s="230">
        <f>Q370*H370</f>
        <v>0</v>
      </c>
      <c r="S370" s="230">
        <v>0</v>
      </c>
      <c r="T370" s="23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32" t="s">
        <v>253</v>
      </c>
      <c r="AT370" s="232" t="s">
        <v>248</v>
      </c>
      <c r="AU370" s="232" t="s">
        <v>87</v>
      </c>
      <c r="AY370" s="19" t="s">
        <v>245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9" t="s">
        <v>85</v>
      </c>
      <c r="BK370" s="233">
        <f>ROUND(I370*H370,2)</f>
        <v>0</v>
      </c>
      <c r="BL370" s="19" t="s">
        <v>253</v>
      </c>
      <c r="BM370" s="232" t="s">
        <v>3691</v>
      </c>
    </row>
    <row r="371" s="2" customFormat="1">
      <c r="A371" s="40"/>
      <c r="B371" s="41"/>
      <c r="C371" s="42"/>
      <c r="D371" s="234" t="s">
        <v>255</v>
      </c>
      <c r="E371" s="42"/>
      <c r="F371" s="235" t="s">
        <v>3690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255</v>
      </c>
      <c r="AU371" s="19" t="s">
        <v>87</v>
      </c>
    </row>
    <row r="372" s="2" customFormat="1">
      <c r="A372" s="40"/>
      <c r="B372" s="41"/>
      <c r="C372" s="42"/>
      <c r="D372" s="296" t="s">
        <v>766</v>
      </c>
      <c r="E372" s="42"/>
      <c r="F372" s="297" t="s">
        <v>3692</v>
      </c>
      <c r="G372" s="42"/>
      <c r="H372" s="42"/>
      <c r="I372" s="236"/>
      <c r="J372" s="42"/>
      <c r="K372" s="42"/>
      <c r="L372" s="46"/>
      <c r="M372" s="237"/>
      <c r="N372" s="238"/>
      <c r="O372" s="93"/>
      <c r="P372" s="93"/>
      <c r="Q372" s="93"/>
      <c r="R372" s="93"/>
      <c r="S372" s="93"/>
      <c r="T372" s="94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766</v>
      </c>
      <c r="AU372" s="19" t="s">
        <v>87</v>
      </c>
    </row>
    <row r="373" s="14" customFormat="1">
      <c r="A373" s="14"/>
      <c r="B373" s="249"/>
      <c r="C373" s="250"/>
      <c r="D373" s="234" t="s">
        <v>257</v>
      </c>
      <c r="E373" s="251" t="s">
        <v>1</v>
      </c>
      <c r="F373" s="252" t="s">
        <v>3693</v>
      </c>
      <c r="G373" s="250"/>
      <c r="H373" s="253">
        <v>107.25</v>
      </c>
      <c r="I373" s="254"/>
      <c r="J373" s="250"/>
      <c r="K373" s="250"/>
      <c r="L373" s="255"/>
      <c r="M373" s="256"/>
      <c r="N373" s="257"/>
      <c r="O373" s="257"/>
      <c r="P373" s="257"/>
      <c r="Q373" s="257"/>
      <c r="R373" s="257"/>
      <c r="S373" s="257"/>
      <c r="T373" s="25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9" t="s">
        <v>257</v>
      </c>
      <c r="AU373" s="259" t="s">
        <v>87</v>
      </c>
      <c r="AV373" s="14" t="s">
        <v>87</v>
      </c>
      <c r="AW373" s="14" t="s">
        <v>34</v>
      </c>
      <c r="AX373" s="14" t="s">
        <v>77</v>
      </c>
      <c r="AY373" s="259" t="s">
        <v>245</v>
      </c>
    </row>
    <row r="374" s="14" customFormat="1">
      <c r="A374" s="14"/>
      <c r="B374" s="249"/>
      <c r="C374" s="250"/>
      <c r="D374" s="234" t="s">
        <v>257</v>
      </c>
      <c r="E374" s="251" t="s">
        <v>1</v>
      </c>
      <c r="F374" s="252" t="s">
        <v>3694</v>
      </c>
      <c r="G374" s="250"/>
      <c r="H374" s="253">
        <v>13.32</v>
      </c>
      <c r="I374" s="254"/>
      <c r="J374" s="250"/>
      <c r="K374" s="250"/>
      <c r="L374" s="255"/>
      <c r="M374" s="256"/>
      <c r="N374" s="257"/>
      <c r="O374" s="257"/>
      <c r="P374" s="257"/>
      <c r="Q374" s="257"/>
      <c r="R374" s="257"/>
      <c r="S374" s="257"/>
      <c r="T374" s="25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9" t="s">
        <v>257</v>
      </c>
      <c r="AU374" s="259" t="s">
        <v>87</v>
      </c>
      <c r="AV374" s="14" t="s">
        <v>87</v>
      </c>
      <c r="AW374" s="14" t="s">
        <v>34</v>
      </c>
      <c r="AX374" s="14" t="s">
        <v>77</v>
      </c>
      <c r="AY374" s="259" t="s">
        <v>245</v>
      </c>
    </row>
    <row r="375" s="15" customFormat="1">
      <c r="A375" s="15"/>
      <c r="B375" s="260"/>
      <c r="C375" s="261"/>
      <c r="D375" s="234" t="s">
        <v>257</v>
      </c>
      <c r="E375" s="262" t="s">
        <v>1</v>
      </c>
      <c r="F375" s="263" t="s">
        <v>266</v>
      </c>
      <c r="G375" s="261"/>
      <c r="H375" s="264">
        <v>120.56999999999999</v>
      </c>
      <c r="I375" s="265"/>
      <c r="J375" s="261"/>
      <c r="K375" s="261"/>
      <c r="L375" s="266"/>
      <c r="M375" s="267"/>
      <c r="N375" s="268"/>
      <c r="O375" s="268"/>
      <c r="P375" s="268"/>
      <c r="Q375" s="268"/>
      <c r="R375" s="268"/>
      <c r="S375" s="268"/>
      <c r="T375" s="269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70" t="s">
        <v>257</v>
      </c>
      <c r="AU375" s="270" t="s">
        <v>87</v>
      </c>
      <c r="AV375" s="15" t="s">
        <v>253</v>
      </c>
      <c r="AW375" s="15" t="s">
        <v>34</v>
      </c>
      <c r="AX375" s="15" t="s">
        <v>85</v>
      </c>
      <c r="AY375" s="270" t="s">
        <v>245</v>
      </c>
    </row>
    <row r="376" s="2" customFormat="1" ht="16.5" customHeight="1">
      <c r="A376" s="40"/>
      <c r="B376" s="41"/>
      <c r="C376" s="221" t="s">
        <v>675</v>
      </c>
      <c r="D376" s="221" t="s">
        <v>248</v>
      </c>
      <c r="E376" s="222" t="s">
        <v>2832</v>
      </c>
      <c r="F376" s="223" t="s">
        <v>2833</v>
      </c>
      <c r="G376" s="224" t="s">
        <v>275</v>
      </c>
      <c r="H376" s="225">
        <v>110.90000000000001</v>
      </c>
      <c r="I376" s="226"/>
      <c r="J376" s="227">
        <f>ROUND(I376*H376,2)</f>
        <v>0</v>
      </c>
      <c r="K376" s="223" t="s">
        <v>764</v>
      </c>
      <c r="L376" s="46"/>
      <c r="M376" s="228" t="s">
        <v>1</v>
      </c>
      <c r="N376" s="229" t="s">
        <v>42</v>
      </c>
      <c r="O376" s="93"/>
      <c r="P376" s="230">
        <f>O376*H376</f>
        <v>0</v>
      </c>
      <c r="Q376" s="230">
        <v>0.247866</v>
      </c>
      <c r="R376" s="230">
        <f>Q376*H376</f>
        <v>27.488339400000001</v>
      </c>
      <c r="S376" s="230">
        <v>0</v>
      </c>
      <c r="T376" s="231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32" t="s">
        <v>253</v>
      </c>
      <c r="AT376" s="232" t="s">
        <v>248</v>
      </c>
      <c r="AU376" s="232" t="s">
        <v>87</v>
      </c>
      <c r="AY376" s="19" t="s">
        <v>245</v>
      </c>
      <c r="BE376" s="233">
        <f>IF(N376="základní",J376,0)</f>
        <v>0</v>
      </c>
      <c r="BF376" s="233">
        <f>IF(N376="snížená",J376,0)</f>
        <v>0</v>
      </c>
      <c r="BG376" s="233">
        <f>IF(N376="zákl. přenesená",J376,0)</f>
        <v>0</v>
      </c>
      <c r="BH376" s="233">
        <f>IF(N376="sníž. přenesená",J376,0)</f>
        <v>0</v>
      </c>
      <c r="BI376" s="233">
        <f>IF(N376="nulová",J376,0)</f>
        <v>0</v>
      </c>
      <c r="BJ376" s="19" t="s">
        <v>85</v>
      </c>
      <c r="BK376" s="233">
        <f>ROUND(I376*H376,2)</f>
        <v>0</v>
      </c>
      <c r="BL376" s="19" t="s">
        <v>253</v>
      </c>
      <c r="BM376" s="232" t="s">
        <v>3695</v>
      </c>
    </row>
    <row r="377" s="2" customFormat="1">
      <c r="A377" s="40"/>
      <c r="B377" s="41"/>
      <c r="C377" s="42"/>
      <c r="D377" s="234" t="s">
        <v>255</v>
      </c>
      <c r="E377" s="42"/>
      <c r="F377" s="235" t="s">
        <v>2833</v>
      </c>
      <c r="G377" s="42"/>
      <c r="H377" s="42"/>
      <c r="I377" s="236"/>
      <c r="J377" s="42"/>
      <c r="K377" s="42"/>
      <c r="L377" s="46"/>
      <c r="M377" s="237"/>
      <c r="N377" s="238"/>
      <c r="O377" s="93"/>
      <c r="P377" s="93"/>
      <c r="Q377" s="93"/>
      <c r="R377" s="93"/>
      <c r="S377" s="93"/>
      <c r="T377" s="94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T377" s="19" t="s">
        <v>255</v>
      </c>
      <c r="AU377" s="19" t="s">
        <v>87</v>
      </c>
    </row>
    <row r="378" s="2" customFormat="1">
      <c r="A378" s="40"/>
      <c r="B378" s="41"/>
      <c r="C378" s="42"/>
      <c r="D378" s="296" t="s">
        <v>766</v>
      </c>
      <c r="E378" s="42"/>
      <c r="F378" s="297" t="s">
        <v>2836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766</v>
      </c>
      <c r="AU378" s="19" t="s">
        <v>87</v>
      </c>
    </row>
    <row r="379" s="14" customFormat="1">
      <c r="A379" s="14"/>
      <c r="B379" s="249"/>
      <c r="C379" s="250"/>
      <c r="D379" s="234" t="s">
        <v>257</v>
      </c>
      <c r="E379" s="251" t="s">
        <v>1</v>
      </c>
      <c r="F379" s="252" t="s">
        <v>3696</v>
      </c>
      <c r="G379" s="250"/>
      <c r="H379" s="253">
        <v>110.90000000000001</v>
      </c>
      <c r="I379" s="254"/>
      <c r="J379" s="250"/>
      <c r="K379" s="250"/>
      <c r="L379" s="255"/>
      <c r="M379" s="256"/>
      <c r="N379" s="257"/>
      <c r="O379" s="257"/>
      <c r="P379" s="257"/>
      <c r="Q379" s="257"/>
      <c r="R379" s="257"/>
      <c r="S379" s="257"/>
      <c r="T379" s="258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9" t="s">
        <v>257</v>
      </c>
      <c r="AU379" s="259" t="s">
        <v>87</v>
      </c>
      <c r="AV379" s="14" t="s">
        <v>87</v>
      </c>
      <c r="AW379" s="14" t="s">
        <v>34</v>
      </c>
      <c r="AX379" s="14" t="s">
        <v>77</v>
      </c>
      <c r="AY379" s="259" t="s">
        <v>245</v>
      </c>
    </row>
    <row r="380" s="15" customFormat="1">
      <c r="A380" s="15"/>
      <c r="B380" s="260"/>
      <c r="C380" s="261"/>
      <c r="D380" s="234" t="s">
        <v>257</v>
      </c>
      <c r="E380" s="262" t="s">
        <v>1</v>
      </c>
      <c r="F380" s="263" t="s">
        <v>266</v>
      </c>
      <c r="G380" s="261"/>
      <c r="H380" s="264">
        <v>110.90000000000001</v>
      </c>
      <c r="I380" s="265"/>
      <c r="J380" s="261"/>
      <c r="K380" s="261"/>
      <c r="L380" s="266"/>
      <c r="M380" s="267"/>
      <c r="N380" s="268"/>
      <c r="O380" s="268"/>
      <c r="P380" s="268"/>
      <c r="Q380" s="268"/>
      <c r="R380" s="268"/>
      <c r="S380" s="268"/>
      <c r="T380" s="269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70" t="s">
        <v>257</v>
      </c>
      <c r="AU380" s="270" t="s">
        <v>87</v>
      </c>
      <c r="AV380" s="15" t="s">
        <v>253</v>
      </c>
      <c r="AW380" s="15" t="s">
        <v>34</v>
      </c>
      <c r="AX380" s="15" t="s">
        <v>85</v>
      </c>
      <c r="AY380" s="270" t="s">
        <v>245</v>
      </c>
    </row>
    <row r="381" s="2" customFormat="1" ht="16.5" customHeight="1">
      <c r="A381" s="40"/>
      <c r="B381" s="41"/>
      <c r="C381" s="221" t="s">
        <v>690</v>
      </c>
      <c r="D381" s="221" t="s">
        <v>248</v>
      </c>
      <c r="E381" s="222" t="s">
        <v>2838</v>
      </c>
      <c r="F381" s="223" t="s">
        <v>2839</v>
      </c>
      <c r="G381" s="224" t="s">
        <v>275</v>
      </c>
      <c r="H381" s="225">
        <v>3.4319999999999999</v>
      </c>
      <c r="I381" s="226"/>
      <c r="J381" s="227">
        <f>ROUND(I381*H381,2)</f>
        <v>0</v>
      </c>
      <c r="K381" s="223" t="s">
        <v>764</v>
      </c>
      <c r="L381" s="46"/>
      <c r="M381" s="228" t="s">
        <v>1</v>
      </c>
      <c r="N381" s="229" t="s">
        <v>42</v>
      </c>
      <c r="O381" s="93"/>
      <c r="P381" s="230">
        <f>O381*H381</f>
        <v>0</v>
      </c>
      <c r="Q381" s="230">
        <v>0.02266</v>
      </c>
      <c r="R381" s="230">
        <f>Q381*H381</f>
        <v>0.077769119999999997</v>
      </c>
      <c r="S381" s="230">
        <v>0</v>
      </c>
      <c r="T381" s="231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32" t="s">
        <v>253</v>
      </c>
      <c r="AT381" s="232" t="s">
        <v>248</v>
      </c>
      <c r="AU381" s="232" t="s">
        <v>87</v>
      </c>
      <c r="AY381" s="19" t="s">
        <v>245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9" t="s">
        <v>85</v>
      </c>
      <c r="BK381" s="233">
        <f>ROUND(I381*H381,2)</f>
        <v>0</v>
      </c>
      <c r="BL381" s="19" t="s">
        <v>253</v>
      </c>
      <c r="BM381" s="232" t="s">
        <v>3697</v>
      </c>
    </row>
    <row r="382" s="2" customFormat="1">
      <c r="A382" s="40"/>
      <c r="B382" s="41"/>
      <c r="C382" s="42"/>
      <c r="D382" s="234" t="s">
        <v>255</v>
      </c>
      <c r="E382" s="42"/>
      <c r="F382" s="235" t="s">
        <v>2841</v>
      </c>
      <c r="G382" s="42"/>
      <c r="H382" s="42"/>
      <c r="I382" s="236"/>
      <c r="J382" s="42"/>
      <c r="K382" s="42"/>
      <c r="L382" s="46"/>
      <c r="M382" s="237"/>
      <c r="N382" s="238"/>
      <c r="O382" s="93"/>
      <c r="P382" s="93"/>
      <c r="Q382" s="93"/>
      <c r="R382" s="93"/>
      <c r="S382" s="93"/>
      <c r="T382" s="94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255</v>
      </c>
      <c r="AU382" s="19" t="s">
        <v>87</v>
      </c>
    </row>
    <row r="383" s="2" customFormat="1">
      <c r="A383" s="40"/>
      <c r="B383" s="41"/>
      <c r="C383" s="42"/>
      <c r="D383" s="296" t="s">
        <v>766</v>
      </c>
      <c r="E383" s="42"/>
      <c r="F383" s="297" t="s">
        <v>2842</v>
      </c>
      <c r="G383" s="42"/>
      <c r="H383" s="42"/>
      <c r="I383" s="236"/>
      <c r="J383" s="42"/>
      <c r="K383" s="42"/>
      <c r="L383" s="46"/>
      <c r="M383" s="237"/>
      <c r="N383" s="238"/>
      <c r="O383" s="93"/>
      <c r="P383" s="93"/>
      <c r="Q383" s="93"/>
      <c r="R383" s="93"/>
      <c r="S383" s="93"/>
      <c r="T383" s="94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766</v>
      </c>
      <c r="AU383" s="19" t="s">
        <v>87</v>
      </c>
    </row>
    <row r="384" s="13" customFormat="1">
      <c r="A384" s="13"/>
      <c r="B384" s="239"/>
      <c r="C384" s="240"/>
      <c r="D384" s="234" t="s">
        <v>257</v>
      </c>
      <c r="E384" s="241" t="s">
        <v>1</v>
      </c>
      <c r="F384" s="242" t="s">
        <v>2843</v>
      </c>
      <c r="G384" s="240"/>
      <c r="H384" s="241" t="s">
        <v>1</v>
      </c>
      <c r="I384" s="243"/>
      <c r="J384" s="240"/>
      <c r="K384" s="240"/>
      <c r="L384" s="244"/>
      <c r="M384" s="245"/>
      <c r="N384" s="246"/>
      <c r="O384" s="246"/>
      <c r="P384" s="246"/>
      <c r="Q384" s="246"/>
      <c r="R384" s="246"/>
      <c r="S384" s="246"/>
      <c r="T384" s="247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8" t="s">
        <v>257</v>
      </c>
      <c r="AU384" s="248" t="s">
        <v>87</v>
      </c>
      <c r="AV384" s="13" t="s">
        <v>85</v>
      </c>
      <c r="AW384" s="13" t="s">
        <v>34</v>
      </c>
      <c r="AX384" s="13" t="s">
        <v>77</v>
      </c>
      <c r="AY384" s="248" t="s">
        <v>245</v>
      </c>
    </row>
    <row r="385" s="14" customFormat="1">
      <c r="A385" s="14"/>
      <c r="B385" s="249"/>
      <c r="C385" s="250"/>
      <c r="D385" s="234" t="s">
        <v>257</v>
      </c>
      <c r="E385" s="251" t="s">
        <v>1</v>
      </c>
      <c r="F385" s="252" t="s">
        <v>3698</v>
      </c>
      <c r="G385" s="250"/>
      <c r="H385" s="253">
        <v>3.4319999999999999</v>
      </c>
      <c r="I385" s="254"/>
      <c r="J385" s="250"/>
      <c r="K385" s="250"/>
      <c r="L385" s="255"/>
      <c r="M385" s="256"/>
      <c r="N385" s="257"/>
      <c r="O385" s="257"/>
      <c r="P385" s="257"/>
      <c r="Q385" s="257"/>
      <c r="R385" s="257"/>
      <c r="S385" s="257"/>
      <c r="T385" s="25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9" t="s">
        <v>257</v>
      </c>
      <c r="AU385" s="259" t="s">
        <v>87</v>
      </c>
      <c r="AV385" s="14" t="s">
        <v>87</v>
      </c>
      <c r="AW385" s="14" t="s">
        <v>34</v>
      </c>
      <c r="AX385" s="14" t="s">
        <v>77</v>
      </c>
      <c r="AY385" s="259" t="s">
        <v>245</v>
      </c>
    </row>
    <row r="386" s="15" customFormat="1">
      <c r="A386" s="15"/>
      <c r="B386" s="260"/>
      <c r="C386" s="261"/>
      <c r="D386" s="234" t="s">
        <v>257</v>
      </c>
      <c r="E386" s="262" t="s">
        <v>1</v>
      </c>
      <c r="F386" s="263" t="s">
        <v>266</v>
      </c>
      <c r="G386" s="261"/>
      <c r="H386" s="264">
        <v>3.4319999999999999</v>
      </c>
      <c r="I386" s="265"/>
      <c r="J386" s="261"/>
      <c r="K386" s="261"/>
      <c r="L386" s="266"/>
      <c r="M386" s="267"/>
      <c r="N386" s="268"/>
      <c r="O386" s="268"/>
      <c r="P386" s="268"/>
      <c r="Q386" s="268"/>
      <c r="R386" s="268"/>
      <c r="S386" s="268"/>
      <c r="T386" s="269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70" t="s">
        <v>257</v>
      </c>
      <c r="AU386" s="270" t="s">
        <v>87</v>
      </c>
      <c r="AV386" s="15" t="s">
        <v>253</v>
      </c>
      <c r="AW386" s="15" t="s">
        <v>34</v>
      </c>
      <c r="AX386" s="15" t="s">
        <v>85</v>
      </c>
      <c r="AY386" s="270" t="s">
        <v>245</v>
      </c>
    </row>
    <row r="387" s="2" customFormat="1" ht="16.5" customHeight="1">
      <c r="A387" s="40"/>
      <c r="B387" s="41"/>
      <c r="C387" s="221" t="s">
        <v>700</v>
      </c>
      <c r="D387" s="221" t="s">
        <v>248</v>
      </c>
      <c r="E387" s="222" t="s">
        <v>2845</v>
      </c>
      <c r="F387" s="223" t="s">
        <v>2846</v>
      </c>
      <c r="G387" s="224" t="s">
        <v>275</v>
      </c>
      <c r="H387" s="225">
        <v>3.4319999999999999</v>
      </c>
      <c r="I387" s="226"/>
      <c r="J387" s="227">
        <f>ROUND(I387*H387,2)</f>
        <v>0</v>
      </c>
      <c r="K387" s="223" t="s">
        <v>764</v>
      </c>
      <c r="L387" s="46"/>
      <c r="M387" s="228" t="s">
        <v>1</v>
      </c>
      <c r="N387" s="229" t="s">
        <v>42</v>
      </c>
      <c r="O387" s="93"/>
      <c r="P387" s="230">
        <f>O387*H387</f>
        <v>0</v>
      </c>
      <c r="Q387" s="230">
        <v>0.02266</v>
      </c>
      <c r="R387" s="230">
        <f>Q387*H387</f>
        <v>0.077769119999999997</v>
      </c>
      <c r="S387" s="230">
        <v>0</v>
      </c>
      <c r="T387" s="231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32" t="s">
        <v>253</v>
      </c>
      <c r="AT387" s="232" t="s">
        <v>248</v>
      </c>
      <c r="AU387" s="232" t="s">
        <v>87</v>
      </c>
      <c r="AY387" s="19" t="s">
        <v>245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9" t="s">
        <v>85</v>
      </c>
      <c r="BK387" s="233">
        <f>ROUND(I387*H387,2)</f>
        <v>0</v>
      </c>
      <c r="BL387" s="19" t="s">
        <v>253</v>
      </c>
      <c r="BM387" s="232" t="s">
        <v>3699</v>
      </c>
    </row>
    <row r="388" s="2" customFormat="1">
      <c r="A388" s="40"/>
      <c r="B388" s="41"/>
      <c r="C388" s="42"/>
      <c r="D388" s="234" t="s">
        <v>255</v>
      </c>
      <c r="E388" s="42"/>
      <c r="F388" s="235" t="s">
        <v>2848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255</v>
      </c>
      <c r="AU388" s="19" t="s">
        <v>87</v>
      </c>
    </row>
    <row r="389" s="2" customFormat="1">
      <c r="A389" s="40"/>
      <c r="B389" s="41"/>
      <c r="C389" s="42"/>
      <c r="D389" s="296" t="s">
        <v>766</v>
      </c>
      <c r="E389" s="42"/>
      <c r="F389" s="297" t="s">
        <v>2849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766</v>
      </c>
      <c r="AU389" s="19" t="s">
        <v>87</v>
      </c>
    </row>
    <row r="390" s="13" customFormat="1">
      <c r="A390" s="13"/>
      <c r="B390" s="239"/>
      <c r="C390" s="240"/>
      <c r="D390" s="234" t="s">
        <v>257</v>
      </c>
      <c r="E390" s="241" t="s">
        <v>1</v>
      </c>
      <c r="F390" s="242" t="s">
        <v>2850</v>
      </c>
      <c r="G390" s="240"/>
      <c r="H390" s="241" t="s">
        <v>1</v>
      </c>
      <c r="I390" s="243"/>
      <c r="J390" s="240"/>
      <c r="K390" s="240"/>
      <c r="L390" s="244"/>
      <c r="M390" s="245"/>
      <c r="N390" s="246"/>
      <c r="O390" s="246"/>
      <c r="P390" s="246"/>
      <c r="Q390" s="246"/>
      <c r="R390" s="246"/>
      <c r="S390" s="246"/>
      <c r="T390" s="247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8" t="s">
        <v>257</v>
      </c>
      <c r="AU390" s="248" t="s">
        <v>87</v>
      </c>
      <c r="AV390" s="13" t="s">
        <v>85</v>
      </c>
      <c r="AW390" s="13" t="s">
        <v>34</v>
      </c>
      <c r="AX390" s="13" t="s">
        <v>77</v>
      </c>
      <c r="AY390" s="248" t="s">
        <v>245</v>
      </c>
    </row>
    <row r="391" s="14" customFormat="1">
      <c r="A391" s="14"/>
      <c r="B391" s="249"/>
      <c r="C391" s="250"/>
      <c r="D391" s="234" t="s">
        <v>257</v>
      </c>
      <c r="E391" s="251" t="s">
        <v>1</v>
      </c>
      <c r="F391" s="252" t="s">
        <v>3700</v>
      </c>
      <c r="G391" s="250"/>
      <c r="H391" s="253">
        <v>3.4319999999999999</v>
      </c>
      <c r="I391" s="254"/>
      <c r="J391" s="250"/>
      <c r="K391" s="250"/>
      <c r="L391" s="255"/>
      <c r="M391" s="256"/>
      <c r="N391" s="257"/>
      <c r="O391" s="257"/>
      <c r="P391" s="257"/>
      <c r="Q391" s="257"/>
      <c r="R391" s="257"/>
      <c r="S391" s="257"/>
      <c r="T391" s="258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9" t="s">
        <v>257</v>
      </c>
      <c r="AU391" s="259" t="s">
        <v>87</v>
      </c>
      <c r="AV391" s="14" t="s">
        <v>87</v>
      </c>
      <c r="AW391" s="14" t="s">
        <v>34</v>
      </c>
      <c r="AX391" s="14" t="s">
        <v>77</v>
      </c>
      <c r="AY391" s="259" t="s">
        <v>245</v>
      </c>
    </row>
    <row r="392" s="15" customFormat="1">
      <c r="A392" s="15"/>
      <c r="B392" s="260"/>
      <c r="C392" s="261"/>
      <c r="D392" s="234" t="s">
        <v>257</v>
      </c>
      <c r="E392" s="262" t="s">
        <v>1</v>
      </c>
      <c r="F392" s="263" t="s">
        <v>266</v>
      </c>
      <c r="G392" s="261"/>
      <c r="H392" s="264">
        <v>3.4319999999999999</v>
      </c>
      <c r="I392" s="265"/>
      <c r="J392" s="261"/>
      <c r="K392" s="261"/>
      <c r="L392" s="266"/>
      <c r="M392" s="267"/>
      <c r="N392" s="268"/>
      <c r="O392" s="268"/>
      <c r="P392" s="268"/>
      <c r="Q392" s="268"/>
      <c r="R392" s="268"/>
      <c r="S392" s="268"/>
      <c r="T392" s="269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70" t="s">
        <v>257</v>
      </c>
      <c r="AU392" s="270" t="s">
        <v>87</v>
      </c>
      <c r="AV392" s="15" t="s">
        <v>253</v>
      </c>
      <c r="AW392" s="15" t="s">
        <v>34</v>
      </c>
      <c r="AX392" s="15" t="s">
        <v>85</v>
      </c>
      <c r="AY392" s="270" t="s">
        <v>245</v>
      </c>
    </row>
    <row r="393" s="2" customFormat="1" ht="16.5" customHeight="1">
      <c r="A393" s="40"/>
      <c r="B393" s="41"/>
      <c r="C393" s="221" t="s">
        <v>706</v>
      </c>
      <c r="D393" s="221" t="s">
        <v>248</v>
      </c>
      <c r="E393" s="222" t="s">
        <v>3701</v>
      </c>
      <c r="F393" s="223" t="s">
        <v>3702</v>
      </c>
      <c r="G393" s="224" t="s">
        <v>251</v>
      </c>
      <c r="H393" s="225">
        <v>4.9400000000000004</v>
      </c>
      <c r="I393" s="226"/>
      <c r="J393" s="227">
        <f>ROUND(I393*H393,2)</f>
        <v>0</v>
      </c>
      <c r="K393" s="223" t="s">
        <v>764</v>
      </c>
      <c r="L393" s="46"/>
      <c r="M393" s="228" t="s">
        <v>1</v>
      </c>
      <c r="N393" s="229" t="s">
        <v>42</v>
      </c>
      <c r="O393" s="93"/>
      <c r="P393" s="230">
        <f>O393*H393</f>
        <v>0</v>
      </c>
      <c r="Q393" s="230">
        <v>0</v>
      </c>
      <c r="R393" s="230">
        <f>Q393*H393</f>
        <v>0</v>
      </c>
      <c r="S393" s="230">
        <v>0</v>
      </c>
      <c r="T393" s="231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32" t="s">
        <v>253</v>
      </c>
      <c r="AT393" s="232" t="s">
        <v>248</v>
      </c>
      <c r="AU393" s="232" t="s">
        <v>87</v>
      </c>
      <c r="AY393" s="19" t="s">
        <v>245</v>
      </c>
      <c r="BE393" s="233">
        <f>IF(N393="základní",J393,0)</f>
        <v>0</v>
      </c>
      <c r="BF393" s="233">
        <f>IF(N393="snížená",J393,0)</f>
        <v>0</v>
      </c>
      <c r="BG393" s="233">
        <f>IF(N393="zákl. přenesená",J393,0)</f>
        <v>0</v>
      </c>
      <c r="BH393" s="233">
        <f>IF(N393="sníž. přenesená",J393,0)</f>
        <v>0</v>
      </c>
      <c r="BI393" s="233">
        <f>IF(N393="nulová",J393,0)</f>
        <v>0</v>
      </c>
      <c r="BJ393" s="19" t="s">
        <v>85</v>
      </c>
      <c r="BK393" s="233">
        <f>ROUND(I393*H393,2)</f>
        <v>0</v>
      </c>
      <c r="BL393" s="19" t="s">
        <v>253</v>
      </c>
      <c r="BM393" s="232" t="s">
        <v>3703</v>
      </c>
    </row>
    <row r="394" s="2" customFormat="1">
      <c r="A394" s="40"/>
      <c r="B394" s="41"/>
      <c r="C394" s="42"/>
      <c r="D394" s="234" t="s">
        <v>255</v>
      </c>
      <c r="E394" s="42"/>
      <c r="F394" s="235" t="s">
        <v>3702</v>
      </c>
      <c r="G394" s="42"/>
      <c r="H394" s="42"/>
      <c r="I394" s="236"/>
      <c r="J394" s="42"/>
      <c r="K394" s="42"/>
      <c r="L394" s="46"/>
      <c r="M394" s="237"/>
      <c r="N394" s="238"/>
      <c r="O394" s="93"/>
      <c r="P394" s="93"/>
      <c r="Q394" s="93"/>
      <c r="R394" s="93"/>
      <c r="S394" s="93"/>
      <c r="T394" s="94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255</v>
      </c>
      <c r="AU394" s="19" t="s">
        <v>87</v>
      </c>
    </row>
    <row r="395" s="2" customFormat="1">
      <c r="A395" s="40"/>
      <c r="B395" s="41"/>
      <c r="C395" s="42"/>
      <c r="D395" s="296" t="s">
        <v>766</v>
      </c>
      <c r="E395" s="42"/>
      <c r="F395" s="297" t="s">
        <v>3704</v>
      </c>
      <c r="G395" s="42"/>
      <c r="H395" s="42"/>
      <c r="I395" s="236"/>
      <c r="J395" s="42"/>
      <c r="K395" s="42"/>
      <c r="L395" s="46"/>
      <c r="M395" s="237"/>
      <c r="N395" s="238"/>
      <c r="O395" s="93"/>
      <c r="P395" s="93"/>
      <c r="Q395" s="93"/>
      <c r="R395" s="93"/>
      <c r="S395" s="93"/>
      <c r="T395" s="94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766</v>
      </c>
      <c r="AU395" s="19" t="s">
        <v>87</v>
      </c>
    </row>
    <row r="396" s="14" customFormat="1">
      <c r="A396" s="14"/>
      <c r="B396" s="249"/>
      <c r="C396" s="250"/>
      <c r="D396" s="234" t="s">
        <v>257</v>
      </c>
      <c r="E396" s="251" t="s">
        <v>1</v>
      </c>
      <c r="F396" s="252" t="s">
        <v>3705</v>
      </c>
      <c r="G396" s="250"/>
      <c r="H396" s="253">
        <v>4.9400000000000004</v>
      </c>
      <c r="I396" s="254"/>
      <c r="J396" s="250"/>
      <c r="K396" s="250"/>
      <c r="L396" s="255"/>
      <c r="M396" s="256"/>
      <c r="N396" s="257"/>
      <c r="O396" s="257"/>
      <c r="P396" s="257"/>
      <c r="Q396" s="257"/>
      <c r="R396" s="257"/>
      <c r="S396" s="257"/>
      <c r="T396" s="258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9" t="s">
        <v>257</v>
      </c>
      <c r="AU396" s="259" t="s">
        <v>87</v>
      </c>
      <c r="AV396" s="14" t="s">
        <v>87</v>
      </c>
      <c r="AW396" s="14" t="s">
        <v>34</v>
      </c>
      <c r="AX396" s="14" t="s">
        <v>85</v>
      </c>
      <c r="AY396" s="259" t="s">
        <v>245</v>
      </c>
    </row>
    <row r="397" s="2" customFormat="1" ht="16.5" customHeight="1">
      <c r="A397" s="40"/>
      <c r="B397" s="41"/>
      <c r="C397" s="221" t="s">
        <v>712</v>
      </c>
      <c r="D397" s="221" t="s">
        <v>248</v>
      </c>
      <c r="E397" s="222" t="s">
        <v>3706</v>
      </c>
      <c r="F397" s="223" t="s">
        <v>3707</v>
      </c>
      <c r="G397" s="224" t="s">
        <v>251</v>
      </c>
      <c r="H397" s="225">
        <v>7.7549999999999999</v>
      </c>
      <c r="I397" s="226"/>
      <c r="J397" s="227">
        <f>ROUND(I397*H397,2)</f>
        <v>0</v>
      </c>
      <c r="K397" s="223" t="s">
        <v>764</v>
      </c>
      <c r="L397" s="46"/>
      <c r="M397" s="228" t="s">
        <v>1</v>
      </c>
      <c r="N397" s="229" t="s">
        <v>42</v>
      </c>
      <c r="O397" s="93"/>
      <c r="P397" s="230">
        <f>O397*H397</f>
        <v>0</v>
      </c>
      <c r="Q397" s="230">
        <v>0</v>
      </c>
      <c r="R397" s="230">
        <f>Q397*H397</f>
        <v>0</v>
      </c>
      <c r="S397" s="230">
        <v>0</v>
      </c>
      <c r="T397" s="231">
        <f>S397*H397</f>
        <v>0</v>
      </c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R397" s="232" t="s">
        <v>253</v>
      </c>
      <c r="AT397" s="232" t="s">
        <v>248</v>
      </c>
      <c r="AU397" s="232" t="s">
        <v>87</v>
      </c>
      <c r="AY397" s="19" t="s">
        <v>245</v>
      </c>
      <c r="BE397" s="233">
        <f>IF(N397="základní",J397,0)</f>
        <v>0</v>
      </c>
      <c r="BF397" s="233">
        <f>IF(N397="snížená",J397,0)</f>
        <v>0</v>
      </c>
      <c r="BG397" s="233">
        <f>IF(N397="zákl. přenesená",J397,0)</f>
        <v>0</v>
      </c>
      <c r="BH397" s="233">
        <f>IF(N397="sníž. přenesená",J397,0)</f>
        <v>0</v>
      </c>
      <c r="BI397" s="233">
        <f>IF(N397="nulová",J397,0)</f>
        <v>0</v>
      </c>
      <c r="BJ397" s="19" t="s">
        <v>85</v>
      </c>
      <c r="BK397" s="233">
        <f>ROUND(I397*H397,2)</f>
        <v>0</v>
      </c>
      <c r="BL397" s="19" t="s">
        <v>253</v>
      </c>
      <c r="BM397" s="232" t="s">
        <v>3708</v>
      </c>
    </row>
    <row r="398" s="2" customFormat="1">
      <c r="A398" s="40"/>
      <c r="B398" s="41"/>
      <c r="C398" s="42"/>
      <c r="D398" s="234" t="s">
        <v>255</v>
      </c>
      <c r="E398" s="42"/>
      <c r="F398" s="235" t="s">
        <v>3707</v>
      </c>
      <c r="G398" s="42"/>
      <c r="H398" s="42"/>
      <c r="I398" s="236"/>
      <c r="J398" s="42"/>
      <c r="K398" s="42"/>
      <c r="L398" s="46"/>
      <c r="M398" s="237"/>
      <c r="N398" s="238"/>
      <c r="O398" s="93"/>
      <c r="P398" s="93"/>
      <c r="Q398" s="93"/>
      <c r="R398" s="93"/>
      <c r="S398" s="93"/>
      <c r="T398" s="94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T398" s="19" t="s">
        <v>255</v>
      </c>
      <c r="AU398" s="19" t="s">
        <v>87</v>
      </c>
    </row>
    <row r="399" s="2" customFormat="1">
      <c r="A399" s="40"/>
      <c r="B399" s="41"/>
      <c r="C399" s="42"/>
      <c r="D399" s="296" t="s">
        <v>766</v>
      </c>
      <c r="E399" s="42"/>
      <c r="F399" s="297" t="s">
        <v>3709</v>
      </c>
      <c r="G399" s="42"/>
      <c r="H399" s="42"/>
      <c r="I399" s="236"/>
      <c r="J399" s="42"/>
      <c r="K399" s="42"/>
      <c r="L399" s="46"/>
      <c r="M399" s="237"/>
      <c r="N399" s="238"/>
      <c r="O399" s="93"/>
      <c r="P399" s="93"/>
      <c r="Q399" s="93"/>
      <c r="R399" s="93"/>
      <c r="S399" s="93"/>
      <c r="T399" s="94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766</v>
      </c>
      <c r="AU399" s="19" t="s">
        <v>87</v>
      </c>
    </row>
    <row r="400" s="14" customFormat="1">
      <c r="A400" s="14"/>
      <c r="B400" s="249"/>
      <c r="C400" s="250"/>
      <c r="D400" s="234" t="s">
        <v>257</v>
      </c>
      <c r="E400" s="251" t="s">
        <v>1</v>
      </c>
      <c r="F400" s="252" t="s">
        <v>3710</v>
      </c>
      <c r="G400" s="250"/>
      <c r="H400" s="253">
        <v>7.4249999999999998</v>
      </c>
      <c r="I400" s="254"/>
      <c r="J400" s="250"/>
      <c r="K400" s="250"/>
      <c r="L400" s="255"/>
      <c r="M400" s="256"/>
      <c r="N400" s="257"/>
      <c r="O400" s="257"/>
      <c r="P400" s="257"/>
      <c r="Q400" s="257"/>
      <c r="R400" s="257"/>
      <c r="S400" s="257"/>
      <c r="T400" s="258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9" t="s">
        <v>257</v>
      </c>
      <c r="AU400" s="259" t="s">
        <v>87</v>
      </c>
      <c r="AV400" s="14" t="s">
        <v>87</v>
      </c>
      <c r="AW400" s="14" t="s">
        <v>34</v>
      </c>
      <c r="AX400" s="14" t="s">
        <v>77</v>
      </c>
      <c r="AY400" s="259" t="s">
        <v>245</v>
      </c>
    </row>
    <row r="401" s="14" customFormat="1">
      <c r="A401" s="14"/>
      <c r="B401" s="249"/>
      <c r="C401" s="250"/>
      <c r="D401" s="234" t="s">
        <v>257</v>
      </c>
      <c r="E401" s="251" t="s">
        <v>1</v>
      </c>
      <c r="F401" s="252" t="s">
        <v>3711</v>
      </c>
      <c r="G401" s="250"/>
      <c r="H401" s="253">
        <v>0.33000000000000002</v>
      </c>
      <c r="I401" s="254"/>
      <c r="J401" s="250"/>
      <c r="K401" s="250"/>
      <c r="L401" s="255"/>
      <c r="M401" s="256"/>
      <c r="N401" s="257"/>
      <c r="O401" s="257"/>
      <c r="P401" s="257"/>
      <c r="Q401" s="257"/>
      <c r="R401" s="257"/>
      <c r="S401" s="257"/>
      <c r="T401" s="258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9" t="s">
        <v>257</v>
      </c>
      <c r="AU401" s="259" t="s">
        <v>87</v>
      </c>
      <c r="AV401" s="14" t="s">
        <v>87</v>
      </c>
      <c r="AW401" s="14" t="s">
        <v>34</v>
      </c>
      <c r="AX401" s="14" t="s">
        <v>77</v>
      </c>
      <c r="AY401" s="259" t="s">
        <v>245</v>
      </c>
    </row>
    <row r="402" s="15" customFormat="1">
      <c r="A402" s="15"/>
      <c r="B402" s="260"/>
      <c r="C402" s="261"/>
      <c r="D402" s="234" t="s">
        <v>257</v>
      </c>
      <c r="E402" s="262" t="s">
        <v>1</v>
      </c>
      <c r="F402" s="263" t="s">
        <v>266</v>
      </c>
      <c r="G402" s="261"/>
      <c r="H402" s="264">
        <v>7.7549999999999999</v>
      </c>
      <c r="I402" s="265"/>
      <c r="J402" s="261"/>
      <c r="K402" s="261"/>
      <c r="L402" s="266"/>
      <c r="M402" s="267"/>
      <c r="N402" s="268"/>
      <c r="O402" s="268"/>
      <c r="P402" s="268"/>
      <c r="Q402" s="268"/>
      <c r="R402" s="268"/>
      <c r="S402" s="268"/>
      <c r="T402" s="269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70" t="s">
        <v>257</v>
      </c>
      <c r="AU402" s="270" t="s">
        <v>87</v>
      </c>
      <c r="AV402" s="15" t="s">
        <v>253</v>
      </c>
      <c r="AW402" s="15" t="s">
        <v>34</v>
      </c>
      <c r="AX402" s="15" t="s">
        <v>85</v>
      </c>
      <c r="AY402" s="270" t="s">
        <v>245</v>
      </c>
    </row>
    <row r="403" s="2" customFormat="1" ht="24.15" customHeight="1">
      <c r="A403" s="40"/>
      <c r="B403" s="41"/>
      <c r="C403" s="221" t="s">
        <v>717</v>
      </c>
      <c r="D403" s="221" t="s">
        <v>248</v>
      </c>
      <c r="E403" s="222" t="s">
        <v>2852</v>
      </c>
      <c r="F403" s="223" t="s">
        <v>3712</v>
      </c>
      <c r="G403" s="224" t="s">
        <v>2717</v>
      </c>
      <c r="H403" s="225">
        <v>110.90000000000001</v>
      </c>
      <c r="I403" s="226"/>
      <c r="J403" s="227">
        <f>ROUND(I403*H403,2)</f>
        <v>0</v>
      </c>
      <c r="K403" s="223" t="s">
        <v>764</v>
      </c>
      <c r="L403" s="46"/>
      <c r="M403" s="228" t="s">
        <v>1</v>
      </c>
      <c r="N403" s="229" t="s">
        <v>42</v>
      </c>
      <c r="O403" s="93"/>
      <c r="P403" s="230">
        <f>O403*H403</f>
        <v>0</v>
      </c>
      <c r="Q403" s="230">
        <v>1.031199</v>
      </c>
      <c r="R403" s="230">
        <f>Q403*H403</f>
        <v>114.3599691</v>
      </c>
      <c r="S403" s="230">
        <v>0</v>
      </c>
      <c r="T403" s="231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32" t="s">
        <v>253</v>
      </c>
      <c r="AT403" s="232" t="s">
        <v>248</v>
      </c>
      <c r="AU403" s="232" t="s">
        <v>87</v>
      </c>
      <c r="AY403" s="19" t="s">
        <v>245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9" t="s">
        <v>85</v>
      </c>
      <c r="BK403" s="233">
        <f>ROUND(I403*H403,2)</f>
        <v>0</v>
      </c>
      <c r="BL403" s="19" t="s">
        <v>253</v>
      </c>
      <c r="BM403" s="232" t="s">
        <v>3713</v>
      </c>
    </row>
    <row r="404" s="2" customFormat="1">
      <c r="A404" s="40"/>
      <c r="B404" s="41"/>
      <c r="C404" s="42"/>
      <c r="D404" s="234" t="s">
        <v>255</v>
      </c>
      <c r="E404" s="42"/>
      <c r="F404" s="235" t="s">
        <v>3712</v>
      </c>
      <c r="G404" s="42"/>
      <c r="H404" s="42"/>
      <c r="I404" s="236"/>
      <c r="J404" s="42"/>
      <c r="K404" s="42"/>
      <c r="L404" s="46"/>
      <c r="M404" s="237"/>
      <c r="N404" s="238"/>
      <c r="O404" s="93"/>
      <c r="P404" s="93"/>
      <c r="Q404" s="93"/>
      <c r="R404" s="93"/>
      <c r="S404" s="93"/>
      <c r="T404" s="94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255</v>
      </c>
      <c r="AU404" s="19" t="s">
        <v>87</v>
      </c>
    </row>
    <row r="405" s="2" customFormat="1">
      <c r="A405" s="40"/>
      <c r="B405" s="41"/>
      <c r="C405" s="42"/>
      <c r="D405" s="296" t="s">
        <v>766</v>
      </c>
      <c r="E405" s="42"/>
      <c r="F405" s="297" t="s">
        <v>2856</v>
      </c>
      <c r="G405" s="42"/>
      <c r="H405" s="42"/>
      <c r="I405" s="236"/>
      <c r="J405" s="42"/>
      <c r="K405" s="42"/>
      <c r="L405" s="46"/>
      <c r="M405" s="237"/>
      <c r="N405" s="238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766</v>
      </c>
      <c r="AU405" s="19" t="s">
        <v>87</v>
      </c>
    </row>
    <row r="406" s="14" customFormat="1">
      <c r="A406" s="14"/>
      <c r="B406" s="249"/>
      <c r="C406" s="250"/>
      <c r="D406" s="234" t="s">
        <v>257</v>
      </c>
      <c r="E406" s="251" t="s">
        <v>1</v>
      </c>
      <c r="F406" s="252" t="s">
        <v>3714</v>
      </c>
      <c r="G406" s="250"/>
      <c r="H406" s="253">
        <v>110.90000000000001</v>
      </c>
      <c r="I406" s="254"/>
      <c r="J406" s="250"/>
      <c r="K406" s="250"/>
      <c r="L406" s="255"/>
      <c r="M406" s="256"/>
      <c r="N406" s="257"/>
      <c r="O406" s="257"/>
      <c r="P406" s="257"/>
      <c r="Q406" s="257"/>
      <c r="R406" s="257"/>
      <c r="S406" s="257"/>
      <c r="T406" s="258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9" t="s">
        <v>257</v>
      </c>
      <c r="AU406" s="259" t="s">
        <v>87</v>
      </c>
      <c r="AV406" s="14" t="s">
        <v>87</v>
      </c>
      <c r="AW406" s="14" t="s">
        <v>34</v>
      </c>
      <c r="AX406" s="14" t="s">
        <v>77</v>
      </c>
      <c r="AY406" s="259" t="s">
        <v>245</v>
      </c>
    </row>
    <row r="407" s="15" customFormat="1">
      <c r="A407" s="15"/>
      <c r="B407" s="260"/>
      <c r="C407" s="261"/>
      <c r="D407" s="234" t="s">
        <v>257</v>
      </c>
      <c r="E407" s="262" t="s">
        <v>1</v>
      </c>
      <c r="F407" s="263" t="s">
        <v>266</v>
      </c>
      <c r="G407" s="261"/>
      <c r="H407" s="264">
        <v>110.90000000000001</v>
      </c>
      <c r="I407" s="265"/>
      <c r="J407" s="261"/>
      <c r="K407" s="261"/>
      <c r="L407" s="266"/>
      <c r="M407" s="267"/>
      <c r="N407" s="268"/>
      <c r="O407" s="268"/>
      <c r="P407" s="268"/>
      <c r="Q407" s="268"/>
      <c r="R407" s="268"/>
      <c r="S407" s="268"/>
      <c r="T407" s="269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70" t="s">
        <v>257</v>
      </c>
      <c r="AU407" s="270" t="s">
        <v>87</v>
      </c>
      <c r="AV407" s="15" t="s">
        <v>253</v>
      </c>
      <c r="AW407" s="15" t="s">
        <v>34</v>
      </c>
      <c r="AX407" s="15" t="s">
        <v>85</v>
      </c>
      <c r="AY407" s="270" t="s">
        <v>245</v>
      </c>
    </row>
    <row r="408" s="12" customFormat="1" ht="22.8" customHeight="1">
      <c r="A408" s="12"/>
      <c r="B408" s="205"/>
      <c r="C408" s="206"/>
      <c r="D408" s="207" t="s">
        <v>76</v>
      </c>
      <c r="E408" s="219" t="s">
        <v>246</v>
      </c>
      <c r="F408" s="219" t="s">
        <v>247</v>
      </c>
      <c r="G408" s="206"/>
      <c r="H408" s="206"/>
      <c r="I408" s="209"/>
      <c r="J408" s="220">
        <f>BK408</f>
        <v>0</v>
      </c>
      <c r="K408" s="206"/>
      <c r="L408" s="211"/>
      <c r="M408" s="212"/>
      <c r="N408" s="213"/>
      <c r="O408" s="213"/>
      <c r="P408" s="214">
        <f>SUM(P409:P422)</f>
        <v>0</v>
      </c>
      <c r="Q408" s="213"/>
      <c r="R408" s="214">
        <f>SUM(R409:R422)</f>
        <v>586.90995999999984</v>
      </c>
      <c r="S408" s="213"/>
      <c r="T408" s="215">
        <f>SUM(T409:T422)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16" t="s">
        <v>85</v>
      </c>
      <c r="AT408" s="217" t="s">
        <v>76</v>
      </c>
      <c r="AU408" s="217" t="s">
        <v>85</v>
      </c>
      <c r="AY408" s="216" t="s">
        <v>245</v>
      </c>
      <c r="BK408" s="218">
        <f>SUM(BK409:BK422)</f>
        <v>0</v>
      </c>
    </row>
    <row r="409" s="2" customFormat="1" ht="16.5" customHeight="1">
      <c r="A409" s="40"/>
      <c r="B409" s="41"/>
      <c r="C409" s="221" t="s">
        <v>725</v>
      </c>
      <c r="D409" s="221" t="s">
        <v>248</v>
      </c>
      <c r="E409" s="222" t="s">
        <v>3715</v>
      </c>
      <c r="F409" s="223" t="s">
        <v>3716</v>
      </c>
      <c r="G409" s="224" t="s">
        <v>251</v>
      </c>
      <c r="H409" s="225">
        <v>295.51499999999999</v>
      </c>
      <c r="I409" s="226"/>
      <c r="J409" s="227">
        <f>ROUND(I409*H409,2)</f>
        <v>0</v>
      </c>
      <c r="K409" s="223" t="s">
        <v>764</v>
      </c>
      <c r="L409" s="46"/>
      <c r="M409" s="228" t="s">
        <v>1</v>
      </c>
      <c r="N409" s="229" t="s">
        <v>42</v>
      </c>
      <c r="O409" s="93"/>
      <c r="P409" s="230">
        <f>O409*H409</f>
        <v>0</v>
      </c>
      <c r="Q409" s="230">
        <v>1.964</v>
      </c>
      <c r="R409" s="230">
        <f>Q409*H409</f>
        <v>580.39145999999994</v>
      </c>
      <c r="S409" s="230">
        <v>0</v>
      </c>
      <c r="T409" s="231">
        <f>S409*H409</f>
        <v>0</v>
      </c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R409" s="232" t="s">
        <v>594</v>
      </c>
      <c r="AT409" s="232" t="s">
        <v>248</v>
      </c>
      <c r="AU409" s="232" t="s">
        <v>87</v>
      </c>
      <c r="AY409" s="19" t="s">
        <v>245</v>
      </c>
      <c r="BE409" s="233">
        <f>IF(N409="základní",J409,0)</f>
        <v>0</v>
      </c>
      <c r="BF409" s="233">
        <f>IF(N409="snížená",J409,0)</f>
        <v>0</v>
      </c>
      <c r="BG409" s="233">
        <f>IF(N409="zákl. přenesená",J409,0)</f>
        <v>0</v>
      </c>
      <c r="BH409" s="233">
        <f>IF(N409="sníž. přenesená",J409,0)</f>
        <v>0</v>
      </c>
      <c r="BI409" s="233">
        <f>IF(N409="nulová",J409,0)</f>
        <v>0</v>
      </c>
      <c r="BJ409" s="19" t="s">
        <v>85</v>
      </c>
      <c r="BK409" s="233">
        <f>ROUND(I409*H409,2)</f>
        <v>0</v>
      </c>
      <c r="BL409" s="19" t="s">
        <v>594</v>
      </c>
      <c r="BM409" s="232" t="s">
        <v>3717</v>
      </c>
    </row>
    <row r="410" s="2" customFormat="1">
      <c r="A410" s="40"/>
      <c r="B410" s="41"/>
      <c r="C410" s="42"/>
      <c r="D410" s="234" t="s">
        <v>255</v>
      </c>
      <c r="E410" s="42"/>
      <c r="F410" s="235" t="s">
        <v>3716</v>
      </c>
      <c r="G410" s="42"/>
      <c r="H410" s="42"/>
      <c r="I410" s="236"/>
      <c r="J410" s="42"/>
      <c r="K410" s="42"/>
      <c r="L410" s="46"/>
      <c r="M410" s="237"/>
      <c r="N410" s="238"/>
      <c r="O410" s="93"/>
      <c r="P410" s="93"/>
      <c r="Q410" s="93"/>
      <c r="R410" s="93"/>
      <c r="S410" s="93"/>
      <c r="T410" s="94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T410" s="19" t="s">
        <v>255</v>
      </c>
      <c r="AU410" s="19" t="s">
        <v>87</v>
      </c>
    </row>
    <row r="411" s="2" customFormat="1">
      <c r="A411" s="40"/>
      <c r="B411" s="41"/>
      <c r="C411" s="42"/>
      <c r="D411" s="296" t="s">
        <v>766</v>
      </c>
      <c r="E411" s="42"/>
      <c r="F411" s="297" t="s">
        <v>3718</v>
      </c>
      <c r="G411" s="42"/>
      <c r="H411" s="42"/>
      <c r="I411" s="236"/>
      <c r="J411" s="42"/>
      <c r="K411" s="42"/>
      <c r="L411" s="46"/>
      <c r="M411" s="237"/>
      <c r="N411" s="238"/>
      <c r="O411" s="93"/>
      <c r="P411" s="93"/>
      <c r="Q411" s="93"/>
      <c r="R411" s="93"/>
      <c r="S411" s="93"/>
      <c r="T411" s="94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766</v>
      </c>
      <c r="AU411" s="19" t="s">
        <v>87</v>
      </c>
    </row>
    <row r="412" s="14" customFormat="1">
      <c r="A412" s="14"/>
      <c r="B412" s="249"/>
      <c r="C412" s="250"/>
      <c r="D412" s="234" t="s">
        <v>257</v>
      </c>
      <c r="E412" s="251" t="s">
        <v>1</v>
      </c>
      <c r="F412" s="252" t="s">
        <v>3719</v>
      </c>
      <c r="G412" s="250"/>
      <c r="H412" s="253">
        <v>81.674999999999997</v>
      </c>
      <c r="I412" s="254"/>
      <c r="J412" s="250"/>
      <c r="K412" s="250"/>
      <c r="L412" s="255"/>
      <c r="M412" s="256"/>
      <c r="N412" s="257"/>
      <c r="O412" s="257"/>
      <c r="P412" s="257"/>
      <c r="Q412" s="257"/>
      <c r="R412" s="257"/>
      <c r="S412" s="257"/>
      <c r="T412" s="258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9" t="s">
        <v>257</v>
      </c>
      <c r="AU412" s="259" t="s">
        <v>87</v>
      </c>
      <c r="AV412" s="14" t="s">
        <v>87</v>
      </c>
      <c r="AW412" s="14" t="s">
        <v>34</v>
      </c>
      <c r="AX412" s="14" t="s">
        <v>77</v>
      </c>
      <c r="AY412" s="259" t="s">
        <v>245</v>
      </c>
    </row>
    <row r="413" s="14" customFormat="1">
      <c r="A413" s="14"/>
      <c r="B413" s="249"/>
      <c r="C413" s="250"/>
      <c r="D413" s="234" t="s">
        <v>257</v>
      </c>
      <c r="E413" s="251" t="s">
        <v>1</v>
      </c>
      <c r="F413" s="252" t="s">
        <v>3720</v>
      </c>
      <c r="G413" s="250"/>
      <c r="H413" s="253">
        <v>213.84</v>
      </c>
      <c r="I413" s="254"/>
      <c r="J413" s="250"/>
      <c r="K413" s="250"/>
      <c r="L413" s="255"/>
      <c r="M413" s="256"/>
      <c r="N413" s="257"/>
      <c r="O413" s="257"/>
      <c r="P413" s="257"/>
      <c r="Q413" s="257"/>
      <c r="R413" s="257"/>
      <c r="S413" s="257"/>
      <c r="T413" s="25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9" t="s">
        <v>257</v>
      </c>
      <c r="AU413" s="259" t="s">
        <v>87</v>
      </c>
      <c r="AV413" s="14" t="s">
        <v>87</v>
      </c>
      <c r="AW413" s="14" t="s">
        <v>34</v>
      </c>
      <c r="AX413" s="14" t="s">
        <v>77</v>
      </c>
      <c r="AY413" s="259" t="s">
        <v>245</v>
      </c>
    </row>
    <row r="414" s="15" customFormat="1">
      <c r="A414" s="15"/>
      <c r="B414" s="260"/>
      <c r="C414" s="261"/>
      <c r="D414" s="234" t="s">
        <v>257</v>
      </c>
      <c r="E414" s="262" t="s">
        <v>1</v>
      </c>
      <c r="F414" s="263" t="s">
        <v>266</v>
      </c>
      <c r="G414" s="261"/>
      <c r="H414" s="264">
        <v>295.51499999999999</v>
      </c>
      <c r="I414" s="265"/>
      <c r="J414" s="261"/>
      <c r="K414" s="261"/>
      <c r="L414" s="266"/>
      <c r="M414" s="267"/>
      <c r="N414" s="268"/>
      <c r="O414" s="268"/>
      <c r="P414" s="268"/>
      <c r="Q414" s="268"/>
      <c r="R414" s="268"/>
      <c r="S414" s="268"/>
      <c r="T414" s="269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70" t="s">
        <v>257</v>
      </c>
      <c r="AU414" s="270" t="s">
        <v>87</v>
      </c>
      <c r="AV414" s="15" t="s">
        <v>253</v>
      </c>
      <c r="AW414" s="15" t="s">
        <v>34</v>
      </c>
      <c r="AX414" s="15" t="s">
        <v>85</v>
      </c>
      <c r="AY414" s="270" t="s">
        <v>245</v>
      </c>
    </row>
    <row r="415" s="2" customFormat="1" ht="16.5" customHeight="1">
      <c r="A415" s="40"/>
      <c r="B415" s="41"/>
      <c r="C415" s="221" t="s">
        <v>732</v>
      </c>
      <c r="D415" s="221" t="s">
        <v>248</v>
      </c>
      <c r="E415" s="222" t="s">
        <v>3721</v>
      </c>
      <c r="F415" s="223" t="s">
        <v>3722</v>
      </c>
      <c r="G415" s="224" t="s">
        <v>275</v>
      </c>
      <c r="H415" s="225">
        <v>50</v>
      </c>
      <c r="I415" s="226"/>
      <c r="J415" s="227">
        <f>ROUND(I415*H415,2)</f>
        <v>0</v>
      </c>
      <c r="K415" s="223" t="s">
        <v>764</v>
      </c>
      <c r="L415" s="46"/>
      <c r="M415" s="228" t="s">
        <v>1</v>
      </c>
      <c r="N415" s="229" t="s">
        <v>42</v>
      </c>
      <c r="O415" s="93"/>
      <c r="P415" s="230">
        <f>O415*H415</f>
        <v>0</v>
      </c>
      <c r="Q415" s="230">
        <v>0.00071000000000000002</v>
      </c>
      <c r="R415" s="230">
        <f>Q415*H415</f>
        <v>0.035500000000000004</v>
      </c>
      <c r="S415" s="230">
        <v>0</v>
      </c>
      <c r="T415" s="231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32" t="s">
        <v>253</v>
      </c>
      <c r="AT415" s="232" t="s">
        <v>248</v>
      </c>
      <c r="AU415" s="232" t="s">
        <v>87</v>
      </c>
      <c r="AY415" s="19" t="s">
        <v>245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9" t="s">
        <v>85</v>
      </c>
      <c r="BK415" s="233">
        <f>ROUND(I415*H415,2)</f>
        <v>0</v>
      </c>
      <c r="BL415" s="19" t="s">
        <v>253</v>
      </c>
      <c r="BM415" s="232" t="s">
        <v>3723</v>
      </c>
    </row>
    <row r="416" s="2" customFormat="1">
      <c r="A416" s="40"/>
      <c r="B416" s="41"/>
      <c r="C416" s="42"/>
      <c r="D416" s="234" t="s">
        <v>255</v>
      </c>
      <c r="E416" s="42"/>
      <c r="F416" s="235" t="s">
        <v>3722</v>
      </c>
      <c r="G416" s="42"/>
      <c r="H416" s="42"/>
      <c r="I416" s="236"/>
      <c r="J416" s="42"/>
      <c r="K416" s="42"/>
      <c r="L416" s="46"/>
      <c r="M416" s="237"/>
      <c r="N416" s="238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255</v>
      </c>
      <c r="AU416" s="19" t="s">
        <v>87</v>
      </c>
    </row>
    <row r="417" s="2" customFormat="1">
      <c r="A417" s="40"/>
      <c r="B417" s="41"/>
      <c r="C417" s="42"/>
      <c r="D417" s="296" t="s">
        <v>766</v>
      </c>
      <c r="E417" s="42"/>
      <c r="F417" s="297" t="s">
        <v>3724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766</v>
      </c>
      <c r="AU417" s="19" t="s">
        <v>87</v>
      </c>
    </row>
    <row r="418" s="14" customFormat="1">
      <c r="A418" s="14"/>
      <c r="B418" s="249"/>
      <c r="C418" s="250"/>
      <c r="D418" s="234" t="s">
        <v>257</v>
      </c>
      <c r="E418" s="251" t="s">
        <v>1</v>
      </c>
      <c r="F418" s="252" t="s">
        <v>3474</v>
      </c>
      <c r="G418" s="250"/>
      <c r="H418" s="253">
        <v>50</v>
      </c>
      <c r="I418" s="254"/>
      <c r="J418" s="250"/>
      <c r="K418" s="250"/>
      <c r="L418" s="255"/>
      <c r="M418" s="256"/>
      <c r="N418" s="257"/>
      <c r="O418" s="257"/>
      <c r="P418" s="257"/>
      <c r="Q418" s="257"/>
      <c r="R418" s="257"/>
      <c r="S418" s="257"/>
      <c r="T418" s="25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9" t="s">
        <v>257</v>
      </c>
      <c r="AU418" s="259" t="s">
        <v>87</v>
      </c>
      <c r="AV418" s="14" t="s">
        <v>87</v>
      </c>
      <c r="AW418" s="14" t="s">
        <v>34</v>
      </c>
      <c r="AX418" s="14" t="s">
        <v>85</v>
      </c>
      <c r="AY418" s="259" t="s">
        <v>245</v>
      </c>
    </row>
    <row r="419" s="2" customFormat="1" ht="21.75" customHeight="1">
      <c r="A419" s="40"/>
      <c r="B419" s="41"/>
      <c r="C419" s="221" t="s">
        <v>745</v>
      </c>
      <c r="D419" s="221" t="s">
        <v>248</v>
      </c>
      <c r="E419" s="222" t="s">
        <v>3725</v>
      </c>
      <c r="F419" s="223" t="s">
        <v>3726</v>
      </c>
      <c r="G419" s="224" t="s">
        <v>275</v>
      </c>
      <c r="H419" s="225">
        <v>50</v>
      </c>
      <c r="I419" s="226"/>
      <c r="J419" s="227">
        <f>ROUND(I419*H419,2)</f>
        <v>0</v>
      </c>
      <c r="K419" s="223" t="s">
        <v>764</v>
      </c>
      <c r="L419" s="46"/>
      <c r="M419" s="228" t="s">
        <v>1</v>
      </c>
      <c r="N419" s="229" t="s">
        <v>42</v>
      </c>
      <c r="O419" s="93"/>
      <c r="P419" s="230">
        <f>O419*H419</f>
        <v>0</v>
      </c>
      <c r="Q419" s="230">
        <v>0.12966</v>
      </c>
      <c r="R419" s="230">
        <f>Q419*H419</f>
        <v>6.4829999999999997</v>
      </c>
      <c r="S419" s="230">
        <v>0</v>
      </c>
      <c r="T419" s="231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32" t="s">
        <v>253</v>
      </c>
      <c r="AT419" s="232" t="s">
        <v>248</v>
      </c>
      <c r="AU419" s="232" t="s">
        <v>87</v>
      </c>
      <c r="AY419" s="19" t="s">
        <v>245</v>
      </c>
      <c r="BE419" s="233">
        <f>IF(N419="základní",J419,0)</f>
        <v>0</v>
      </c>
      <c r="BF419" s="233">
        <f>IF(N419="snížená",J419,0)</f>
        <v>0</v>
      </c>
      <c r="BG419" s="233">
        <f>IF(N419="zákl. přenesená",J419,0)</f>
        <v>0</v>
      </c>
      <c r="BH419" s="233">
        <f>IF(N419="sníž. přenesená",J419,0)</f>
        <v>0</v>
      </c>
      <c r="BI419" s="233">
        <f>IF(N419="nulová",J419,0)</f>
        <v>0</v>
      </c>
      <c r="BJ419" s="19" t="s">
        <v>85</v>
      </c>
      <c r="BK419" s="233">
        <f>ROUND(I419*H419,2)</f>
        <v>0</v>
      </c>
      <c r="BL419" s="19" t="s">
        <v>253</v>
      </c>
      <c r="BM419" s="232" t="s">
        <v>3727</v>
      </c>
    </row>
    <row r="420" s="2" customFormat="1">
      <c r="A420" s="40"/>
      <c r="B420" s="41"/>
      <c r="C420" s="42"/>
      <c r="D420" s="234" t="s">
        <v>255</v>
      </c>
      <c r="E420" s="42"/>
      <c r="F420" s="235" t="s">
        <v>3726</v>
      </c>
      <c r="G420" s="42"/>
      <c r="H420" s="42"/>
      <c r="I420" s="236"/>
      <c r="J420" s="42"/>
      <c r="K420" s="42"/>
      <c r="L420" s="46"/>
      <c r="M420" s="237"/>
      <c r="N420" s="238"/>
      <c r="O420" s="93"/>
      <c r="P420" s="93"/>
      <c r="Q420" s="93"/>
      <c r="R420" s="93"/>
      <c r="S420" s="93"/>
      <c r="T420" s="94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19" t="s">
        <v>255</v>
      </c>
      <c r="AU420" s="19" t="s">
        <v>87</v>
      </c>
    </row>
    <row r="421" s="2" customFormat="1">
      <c r="A421" s="40"/>
      <c r="B421" s="41"/>
      <c r="C421" s="42"/>
      <c r="D421" s="296" t="s">
        <v>766</v>
      </c>
      <c r="E421" s="42"/>
      <c r="F421" s="297" t="s">
        <v>3728</v>
      </c>
      <c r="G421" s="42"/>
      <c r="H421" s="42"/>
      <c r="I421" s="236"/>
      <c r="J421" s="42"/>
      <c r="K421" s="42"/>
      <c r="L421" s="46"/>
      <c r="M421" s="237"/>
      <c r="N421" s="238"/>
      <c r="O421" s="93"/>
      <c r="P421" s="93"/>
      <c r="Q421" s="93"/>
      <c r="R421" s="93"/>
      <c r="S421" s="93"/>
      <c r="T421" s="94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766</v>
      </c>
      <c r="AU421" s="19" t="s">
        <v>87</v>
      </c>
    </row>
    <row r="422" s="14" customFormat="1">
      <c r="A422" s="14"/>
      <c r="B422" s="249"/>
      <c r="C422" s="250"/>
      <c r="D422" s="234" t="s">
        <v>257</v>
      </c>
      <c r="E422" s="251" t="s">
        <v>1</v>
      </c>
      <c r="F422" s="252" t="s">
        <v>3474</v>
      </c>
      <c r="G422" s="250"/>
      <c r="H422" s="253">
        <v>50</v>
      </c>
      <c r="I422" s="254"/>
      <c r="J422" s="250"/>
      <c r="K422" s="250"/>
      <c r="L422" s="255"/>
      <c r="M422" s="256"/>
      <c r="N422" s="257"/>
      <c r="O422" s="257"/>
      <c r="P422" s="257"/>
      <c r="Q422" s="257"/>
      <c r="R422" s="257"/>
      <c r="S422" s="257"/>
      <c r="T422" s="258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9" t="s">
        <v>257</v>
      </c>
      <c r="AU422" s="259" t="s">
        <v>87</v>
      </c>
      <c r="AV422" s="14" t="s">
        <v>87</v>
      </c>
      <c r="AW422" s="14" t="s">
        <v>34</v>
      </c>
      <c r="AX422" s="14" t="s">
        <v>85</v>
      </c>
      <c r="AY422" s="259" t="s">
        <v>245</v>
      </c>
    </row>
    <row r="423" s="12" customFormat="1" ht="22.8" customHeight="1">
      <c r="A423" s="12"/>
      <c r="B423" s="205"/>
      <c r="C423" s="206"/>
      <c r="D423" s="207" t="s">
        <v>76</v>
      </c>
      <c r="E423" s="219" t="s">
        <v>305</v>
      </c>
      <c r="F423" s="219" t="s">
        <v>2858</v>
      </c>
      <c r="G423" s="206"/>
      <c r="H423" s="206"/>
      <c r="I423" s="209"/>
      <c r="J423" s="220">
        <f>BK423</f>
        <v>0</v>
      </c>
      <c r="K423" s="206"/>
      <c r="L423" s="211"/>
      <c r="M423" s="212"/>
      <c r="N423" s="213"/>
      <c r="O423" s="213"/>
      <c r="P423" s="214">
        <f>SUM(P424:P438)</f>
        <v>0</v>
      </c>
      <c r="Q423" s="213"/>
      <c r="R423" s="214">
        <f>SUM(R424:R438)</f>
        <v>0.30987599999999998</v>
      </c>
      <c r="S423" s="213"/>
      <c r="T423" s="215">
        <f>SUM(T424:T438)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16" t="s">
        <v>85</v>
      </c>
      <c r="AT423" s="217" t="s">
        <v>76</v>
      </c>
      <c r="AU423" s="217" t="s">
        <v>85</v>
      </c>
      <c r="AY423" s="216" t="s">
        <v>245</v>
      </c>
      <c r="BK423" s="218">
        <f>SUM(BK424:BK438)</f>
        <v>0</v>
      </c>
    </row>
    <row r="424" s="2" customFormat="1" ht="16.5" customHeight="1">
      <c r="A424" s="40"/>
      <c r="B424" s="41"/>
      <c r="C424" s="221" t="s">
        <v>2465</v>
      </c>
      <c r="D424" s="221" t="s">
        <v>248</v>
      </c>
      <c r="E424" s="222" t="s">
        <v>2859</v>
      </c>
      <c r="F424" s="223" t="s">
        <v>2860</v>
      </c>
      <c r="G424" s="224" t="s">
        <v>275</v>
      </c>
      <c r="H424" s="225">
        <v>70</v>
      </c>
      <c r="I424" s="226"/>
      <c r="J424" s="227">
        <f>ROUND(I424*H424,2)</f>
        <v>0</v>
      </c>
      <c r="K424" s="223" t="s">
        <v>764</v>
      </c>
      <c r="L424" s="46"/>
      <c r="M424" s="228" t="s">
        <v>1</v>
      </c>
      <c r="N424" s="229" t="s">
        <v>42</v>
      </c>
      <c r="O424" s="93"/>
      <c r="P424" s="230">
        <f>O424*H424</f>
        <v>0</v>
      </c>
      <c r="Q424" s="230">
        <v>0.00081999999999999998</v>
      </c>
      <c r="R424" s="230">
        <f>Q424*H424</f>
        <v>0.0574</v>
      </c>
      <c r="S424" s="230">
        <v>0</v>
      </c>
      <c r="T424" s="231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32" t="s">
        <v>253</v>
      </c>
      <c r="AT424" s="232" t="s">
        <v>248</v>
      </c>
      <c r="AU424" s="232" t="s">
        <v>87</v>
      </c>
      <c r="AY424" s="19" t="s">
        <v>245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9" t="s">
        <v>85</v>
      </c>
      <c r="BK424" s="233">
        <f>ROUND(I424*H424,2)</f>
        <v>0</v>
      </c>
      <c r="BL424" s="19" t="s">
        <v>253</v>
      </c>
      <c r="BM424" s="232" t="s">
        <v>3729</v>
      </c>
    </row>
    <row r="425" s="2" customFormat="1">
      <c r="A425" s="40"/>
      <c r="B425" s="41"/>
      <c r="C425" s="42"/>
      <c r="D425" s="234" t="s">
        <v>255</v>
      </c>
      <c r="E425" s="42"/>
      <c r="F425" s="235" t="s">
        <v>2860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255</v>
      </c>
      <c r="AU425" s="19" t="s">
        <v>87</v>
      </c>
    </row>
    <row r="426" s="2" customFormat="1">
      <c r="A426" s="40"/>
      <c r="B426" s="41"/>
      <c r="C426" s="42"/>
      <c r="D426" s="296" t="s">
        <v>766</v>
      </c>
      <c r="E426" s="42"/>
      <c r="F426" s="297" t="s">
        <v>2863</v>
      </c>
      <c r="G426" s="42"/>
      <c r="H426" s="42"/>
      <c r="I426" s="236"/>
      <c r="J426" s="42"/>
      <c r="K426" s="42"/>
      <c r="L426" s="46"/>
      <c r="M426" s="237"/>
      <c r="N426" s="238"/>
      <c r="O426" s="93"/>
      <c r="P426" s="93"/>
      <c r="Q426" s="93"/>
      <c r="R426" s="93"/>
      <c r="S426" s="93"/>
      <c r="T426" s="94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766</v>
      </c>
      <c r="AU426" s="19" t="s">
        <v>87</v>
      </c>
    </row>
    <row r="427" s="14" customFormat="1">
      <c r="A427" s="14"/>
      <c r="B427" s="249"/>
      <c r="C427" s="250"/>
      <c r="D427" s="234" t="s">
        <v>257</v>
      </c>
      <c r="E427" s="251" t="s">
        <v>1</v>
      </c>
      <c r="F427" s="252" t="s">
        <v>3730</v>
      </c>
      <c r="G427" s="250"/>
      <c r="H427" s="253">
        <v>70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257</v>
      </c>
      <c r="AU427" s="259" t="s">
        <v>87</v>
      </c>
      <c r="AV427" s="14" t="s">
        <v>87</v>
      </c>
      <c r="AW427" s="14" t="s">
        <v>34</v>
      </c>
      <c r="AX427" s="14" t="s">
        <v>77</v>
      </c>
      <c r="AY427" s="259" t="s">
        <v>245</v>
      </c>
    </row>
    <row r="428" s="15" customFormat="1">
      <c r="A428" s="15"/>
      <c r="B428" s="260"/>
      <c r="C428" s="261"/>
      <c r="D428" s="234" t="s">
        <v>257</v>
      </c>
      <c r="E428" s="262" t="s">
        <v>1</v>
      </c>
      <c r="F428" s="263" t="s">
        <v>266</v>
      </c>
      <c r="G428" s="261"/>
      <c r="H428" s="264">
        <v>70</v>
      </c>
      <c r="I428" s="265"/>
      <c r="J428" s="261"/>
      <c r="K428" s="261"/>
      <c r="L428" s="266"/>
      <c r="M428" s="267"/>
      <c r="N428" s="268"/>
      <c r="O428" s="268"/>
      <c r="P428" s="268"/>
      <c r="Q428" s="268"/>
      <c r="R428" s="268"/>
      <c r="S428" s="268"/>
      <c r="T428" s="269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T428" s="270" t="s">
        <v>257</v>
      </c>
      <c r="AU428" s="270" t="s">
        <v>87</v>
      </c>
      <c r="AV428" s="15" t="s">
        <v>253</v>
      </c>
      <c r="AW428" s="15" t="s">
        <v>34</v>
      </c>
      <c r="AX428" s="15" t="s">
        <v>85</v>
      </c>
      <c r="AY428" s="270" t="s">
        <v>245</v>
      </c>
    </row>
    <row r="429" s="2" customFormat="1" ht="16.5" customHeight="1">
      <c r="A429" s="40"/>
      <c r="B429" s="41"/>
      <c r="C429" s="221" t="s">
        <v>974</v>
      </c>
      <c r="D429" s="221" t="s">
        <v>248</v>
      </c>
      <c r="E429" s="222" t="s">
        <v>2866</v>
      </c>
      <c r="F429" s="223" t="s">
        <v>2867</v>
      </c>
      <c r="G429" s="224" t="s">
        <v>793</v>
      </c>
      <c r="H429" s="225">
        <v>1738</v>
      </c>
      <c r="I429" s="226"/>
      <c r="J429" s="227">
        <f>ROUND(I429*H429,2)</f>
        <v>0</v>
      </c>
      <c r="K429" s="223" t="s">
        <v>764</v>
      </c>
      <c r="L429" s="46"/>
      <c r="M429" s="228" t="s">
        <v>1</v>
      </c>
      <c r="N429" s="229" t="s">
        <v>42</v>
      </c>
      <c r="O429" s="93"/>
      <c r="P429" s="230">
        <f>O429*H429</f>
        <v>0</v>
      </c>
      <c r="Q429" s="230">
        <v>0.00013999999999999999</v>
      </c>
      <c r="R429" s="230">
        <f>Q429*H429</f>
        <v>0.24331999999999998</v>
      </c>
      <c r="S429" s="230">
        <v>0</v>
      </c>
      <c r="T429" s="231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32" t="s">
        <v>594</v>
      </c>
      <c r="AT429" s="232" t="s">
        <v>248</v>
      </c>
      <c r="AU429" s="232" t="s">
        <v>87</v>
      </c>
      <c r="AY429" s="19" t="s">
        <v>245</v>
      </c>
      <c r="BE429" s="233">
        <f>IF(N429="základní",J429,0)</f>
        <v>0</v>
      </c>
      <c r="BF429" s="233">
        <f>IF(N429="snížená",J429,0)</f>
        <v>0</v>
      </c>
      <c r="BG429" s="233">
        <f>IF(N429="zákl. přenesená",J429,0)</f>
        <v>0</v>
      </c>
      <c r="BH429" s="233">
        <f>IF(N429="sníž. přenesená",J429,0)</f>
        <v>0</v>
      </c>
      <c r="BI429" s="233">
        <f>IF(N429="nulová",J429,0)</f>
        <v>0</v>
      </c>
      <c r="BJ429" s="19" t="s">
        <v>85</v>
      </c>
      <c r="BK429" s="233">
        <f>ROUND(I429*H429,2)</f>
        <v>0</v>
      </c>
      <c r="BL429" s="19" t="s">
        <v>594</v>
      </c>
      <c r="BM429" s="232" t="s">
        <v>3731</v>
      </c>
    </row>
    <row r="430" s="2" customFormat="1">
      <c r="A430" s="40"/>
      <c r="B430" s="41"/>
      <c r="C430" s="42"/>
      <c r="D430" s="234" t="s">
        <v>255</v>
      </c>
      <c r="E430" s="42"/>
      <c r="F430" s="235" t="s">
        <v>2867</v>
      </c>
      <c r="G430" s="42"/>
      <c r="H430" s="42"/>
      <c r="I430" s="236"/>
      <c r="J430" s="42"/>
      <c r="K430" s="42"/>
      <c r="L430" s="46"/>
      <c r="M430" s="237"/>
      <c r="N430" s="238"/>
      <c r="O430" s="93"/>
      <c r="P430" s="93"/>
      <c r="Q430" s="93"/>
      <c r="R430" s="93"/>
      <c r="S430" s="93"/>
      <c r="T430" s="94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255</v>
      </c>
      <c r="AU430" s="19" t="s">
        <v>87</v>
      </c>
    </row>
    <row r="431" s="2" customFormat="1">
      <c r="A431" s="40"/>
      <c r="B431" s="41"/>
      <c r="C431" s="42"/>
      <c r="D431" s="296" t="s">
        <v>766</v>
      </c>
      <c r="E431" s="42"/>
      <c r="F431" s="297" t="s">
        <v>2870</v>
      </c>
      <c r="G431" s="42"/>
      <c r="H431" s="42"/>
      <c r="I431" s="236"/>
      <c r="J431" s="42"/>
      <c r="K431" s="42"/>
      <c r="L431" s="46"/>
      <c r="M431" s="237"/>
      <c r="N431" s="238"/>
      <c r="O431" s="93"/>
      <c r="P431" s="93"/>
      <c r="Q431" s="93"/>
      <c r="R431" s="93"/>
      <c r="S431" s="93"/>
      <c r="T431" s="94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766</v>
      </c>
      <c r="AU431" s="19" t="s">
        <v>87</v>
      </c>
    </row>
    <row r="432" s="14" customFormat="1">
      <c r="A432" s="14"/>
      <c r="B432" s="249"/>
      <c r="C432" s="250"/>
      <c r="D432" s="234" t="s">
        <v>257</v>
      </c>
      <c r="E432" s="251" t="s">
        <v>1</v>
      </c>
      <c r="F432" s="252" t="s">
        <v>3732</v>
      </c>
      <c r="G432" s="250"/>
      <c r="H432" s="253">
        <v>1738</v>
      </c>
      <c r="I432" s="254"/>
      <c r="J432" s="250"/>
      <c r="K432" s="250"/>
      <c r="L432" s="255"/>
      <c r="M432" s="256"/>
      <c r="N432" s="257"/>
      <c r="O432" s="257"/>
      <c r="P432" s="257"/>
      <c r="Q432" s="257"/>
      <c r="R432" s="257"/>
      <c r="S432" s="257"/>
      <c r="T432" s="258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9" t="s">
        <v>257</v>
      </c>
      <c r="AU432" s="259" t="s">
        <v>87</v>
      </c>
      <c r="AV432" s="14" t="s">
        <v>87</v>
      </c>
      <c r="AW432" s="14" t="s">
        <v>34</v>
      </c>
      <c r="AX432" s="14" t="s">
        <v>85</v>
      </c>
      <c r="AY432" s="259" t="s">
        <v>245</v>
      </c>
    </row>
    <row r="433" s="2" customFormat="1" ht="16.5" customHeight="1">
      <c r="A433" s="40"/>
      <c r="B433" s="41"/>
      <c r="C433" s="221" t="s">
        <v>3068</v>
      </c>
      <c r="D433" s="221" t="s">
        <v>248</v>
      </c>
      <c r="E433" s="222" t="s">
        <v>3733</v>
      </c>
      <c r="F433" s="223" t="s">
        <v>3734</v>
      </c>
      <c r="G433" s="224" t="s">
        <v>317</v>
      </c>
      <c r="H433" s="225">
        <v>43.600000000000001</v>
      </c>
      <c r="I433" s="226"/>
      <c r="J433" s="227">
        <f>ROUND(I433*H433,2)</f>
        <v>0</v>
      </c>
      <c r="K433" s="223" t="s">
        <v>764</v>
      </c>
      <c r="L433" s="46"/>
      <c r="M433" s="228" t="s">
        <v>1</v>
      </c>
      <c r="N433" s="229" t="s">
        <v>42</v>
      </c>
      <c r="O433" s="93"/>
      <c r="P433" s="230">
        <f>O433*H433</f>
        <v>0</v>
      </c>
      <c r="Q433" s="230">
        <v>0.00021000000000000001</v>
      </c>
      <c r="R433" s="230">
        <f>Q433*H433</f>
        <v>0.0091560000000000009</v>
      </c>
      <c r="S433" s="230">
        <v>0</v>
      </c>
      <c r="T433" s="231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32" t="s">
        <v>253</v>
      </c>
      <c r="AT433" s="232" t="s">
        <v>248</v>
      </c>
      <c r="AU433" s="232" t="s">
        <v>87</v>
      </c>
      <c r="AY433" s="19" t="s">
        <v>245</v>
      </c>
      <c r="BE433" s="233">
        <f>IF(N433="základní",J433,0)</f>
        <v>0</v>
      </c>
      <c r="BF433" s="233">
        <f>IF(N433="snížená",J433,0)</f>
        <v>0</v>
      </c>
      <c r="BG433" s="233">
        <f>IF(N433="zákl. přenesená",J433,0)</f>
        <v>0</v>
      </c>
      <c r="BH433" s="233">
        <f>IF(N433="sníž. přenesená",J433,0)</f>
        <v>0</v>
      </c>
      <c r="BI433" s="233">
        <f>IF(N433="nulová",J433,0)</f>
        <v>0</v>
      </c>
      <c r="BJ433" s="19" t="s">
        <v>85</v>
      </c>
      <c r="BK433" s="233">
        <f>ROUND(I433*H433,2)</f>
        <v>0</v>
      </c>
      <c r="BL433" s="19" t="s">
        <v>253</v>
      </c>
      <c r="BM433" s="232" t="s">
        <v>3735</v>
      </c>
    </row>
    <row r="434" s="2" customFormat="1">
      <c r="A434" s="40"/>
      <c r="B434" s="41"/>
      <c r="C434" s="42"/>
      <c r="D434" s="234" t="s">
        <v>255</v>
      </c>
      <c r="E434" s="42"/>
      <c r="F434" s="235" t="s">
        <v>3736</v>
      </c>
      <c r="G434" s="42"/>
      <c r="H434" s="42"/>
      <c r="I434" s="236"/>
      <c r="J434" s="42"/>
      <c r="K434" s="42"/>
      <c r="L434" s="46"/>
      <c r="M434" s="237"/>
      <c r="N434" s="238"/>
      <c r="O434" s="93"/>
      <c r="P434" s="93"/>
      <c r="Q434" s="93"/>
      <c r="R434" s="93"/>
      <c r="S434" s="93"/>
      <c r="T434" s="94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255</v>
      </c>
      <c r="AU434" s="19" t="s">
        <v>87</v>
      </c>
    </row>
    <row r="435" s="2" customFormat="1">
      <c r="A435" s="40"/>
      <c r="B435" s="41"/>
      <c r="C435" s="42"/>
      <c r="D435" s="296" t="s">
        <v>766</v>
      </c>
      <c r="E435" s="42"/>
      <c r="F435" s="297" t="s">
        <v>3737</v>
      </c>
      <c r="G435" s="42"/>
      <c r="H435" s="42"/>
      <c r="I435" s="236"/>
      <c r="J435" s="42"/>
      <c r="K435" s="42"/>
      <c r="L435" s="46"/>
      <c r="M435" s="237"/>
      <c r="N435" s="238"/>
      <c r="O435" s="93"/>
      <c r="P435" s="93"/>
      <c r="Q435" s="93"/>
      <c r="R435" s="93"/>
      <c r="S435" s="93"/>
      <c r="T435" s="94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766</v>
      </c>
      <c r="AU435" s="19" t="s">
        <v>87</v>
      </c>
    </row>
    <row r="436" s="13" customFormat="1">
      <c r="A436" s="13"/>
      <c r="B436" s="239"/>
      <c r="C436" s="240"/>
      <c r="D436" s="234" t="s">
        <v>257</v>
      </c>
      <c r="E436" s="241" t="s">
        <v>1</v>
      </c>
      <c r="F436" s="242" t="s">
        <v>3738</v>
      </c>
      <c r="G436" s="240"/>
      <c r="H436" s="241" t="s">
        <v>1</v>
      </c>
      <c r="I436" s="243"/>
      <c r="J436" s="240"/>
      <c r="K436" s="240"/>
      <c r="L436" s="244"/>
      <c r="M436" s="245"/>
      <c r="N436" s="246"/>
      <c r="O436" s="246"/>
      <c r="P436" s="246"/>
      <c r="Q436" s="246"/>
      <c r="R436" s="246"/>
      <c r="S436" s="246"/>
      <c r="T436" s="247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8" t="s">
        <v>257</v>
      </c>
      <c r="AU436" s="248" t="s">
        <v>87</v>
      </c>
      <c r="AV436" s="13" t="s">
        <v>85</v>
      </c>
      <c r="AW436" s="13" t="s">
        <v>34</v>
      </c>
      <c r="AX436" s="13" t="s">
        <v>77</v>
      </c>
      <c r="AY436" s="248" t="s">
        <v>245</v>
      </c>
    </row>
    <row r="437" s="14" customFormat="1">
      <c r="A437" s="14"/>
      <c r="B437" s="249"/>
      <c r="C437" s="250"/>
      <c r="D437" s="234" t="s">
        <v>257</v>
      </c>
      <c r="E437" s="251" t="s">
        <v>1</v>
      </c>
      <c r="F437" s="252" t="s">
        <v>3739</v>
      </c>
      <c r="G437" s="250"/>
      <c r="H437" s="253">
        <v>43.600000000000001</v>
      </c>
      <c r="I437" s="254"/>
      <c r="J437" s="250"/>
      <c r="K437" s="250"/>
      <c r="L437" s="255"/>
      <c r="M437" s="256"/>
      <c r="N437" s="257"/>
      <c r="O437" s="257"/>
      <c r="P437" s="257"/>
      <c r="Q437" s="257"/>
      <c r="R437" s="257"/>
      <c r="S437" s="257"/>
      <c r="T437" s="258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9" t="s">
        <v>257</v>
      </c>
      <c r="AU437" s="259" t="s">
        <v>87</v>
      </c>
      <c r="AV437" s="14" t="s">
        <v>87</v>
      </c>
      <c r="AW437" s="14" t="s">
        <v>34</v>
      </c>
      <c r="AX437" s="14" t="s">
        <v>77</v>
      </c>
      <c r="AY437" s="259" t="s">
        <v>245</v>
      </c>
    </row>
    <row r="438" s="15" customFormat="1">
      <c r="A438" s="15"/>
      <c r="B438" s="260"/>
      <c r="C438" s="261"/>
      <c r="D438" s="234" t="s">
        <v>257</v>
      </c>
      <c r="E438" s="262" t="s">
        <v>1</v>
      </c>
      <c r="F438" s="263" t="s">
        <v>266</v>
      </c>
      <c r="G438" s="261"/>
      <c r="H438" s="264">
        <v>43.600000000000001</v>
      </c>
      <c r="I438" s="265"/>
      <c r="J438" s="261"/>
      <c r="K438" s="261"/>
      <c r="L438" s="266"/>
      <c r="M438" s="267"/>
      <c r="N438" s="268"/>
      <c r="O438" s="268"/>
      <c r="P438" s="268"/>
      <c r="Q438" s="268"/>
      <c r="R438" s="268"/>
      <c r="S438" s="268"/>
      <c r="T438" s="269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70" t="s">
        <v>257</v>
      </c>
      <c r="AU438" s="270" t="s">
        <v>87</v>
      </c>
      <c r="AV438" s="15" t="s">
        <v>253</v>
      </c>
      <c r="AW438" s="15" t="s">
        <v>34</v>
      </c>
      <c r="AX438" s="15" t="s">
        <v>85</v>
      </c>
      <c r="AY438" s="270" t="s">
        <v>245</v>
      </c>
    </row>
    <row r="439" s="12" customFormat="1" ht="22.8" customHeight="1">
      <c r="A439" s="12"/>
      <c r="B439" s="205"/>
      <c r="C439" s="206"/>
      <c r="D439" s="207" t="s">
        <v>76</v>
      </c>
      <c r="E439" s="219" t="s">
        <v>335</v>
      </c>
      <c r="F439" s="219" t="s">
        <v>831</v>
      </c>
      <c r="G439" s="206"/>
      <c r="H439" s="206"/>
      <c r="I439" s="209"/>
      <c r="J439" s="220">
        <f>BK439</f>
        <v>0</v>
      </c>
      <c r="K439" s="206"/>
      <c r="L439" s="211"/>
      <c r="M439" s="212"/>
      <c r="N439" s="213"/>
      <c r="O439" s="213"/>
      <c r="P439" s="214">
        <f>P440+SUM(P441:P612)+P657</f>
        <v>0</v>
      </c>
      <c r="Q439" s="213"/>
      <c r="R439" s="214">
        <f>R440+SUM(R441:R612)+R657</f>
        <v>45.998081360720008</v>
      </c>
      <c r="S439" s="213"/>
      <c r="T439" s="215">
        <f>T440+SUM(T441:T612)+T657</f>
        <v>114.59710200000001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216" t="s">
        <v>85</v>
      </c>
      <c r="AT439" s="217" t="s">
        <v>76</v>
      </c>
      <c r="AU439" s="217" t="s">
        <v>85</v>
      </c>
      <c r="AY439" s="216" t="s">
        <v>245</v>
      </c>
      <c r="BK439" s="218">
        <f>BK440+SUM(BK441:BK612)+BK657</f>
        <v>0</v>
      </c>
    </row>
    <row r="440" s="2" customFormat="1" ht="16.5" customHeight="1">
      <c r="A440" s="40"/>
      <c r="B440" s="41"/>
      <c r="C440" s="221" t="s">
        <v>458</v>
      </c>
      <c r="D440" s="221" t="s">
        <v>248</v>
      </c>
      <c r="E440" s="222" t="s">
        <v>2872</v>
      </c>
      <c r="F440" s="223" t="s">
        <v>2873</v>
      </c>
      <c r="G440" s="224" t="s">
        <v>317</v>
      </c>
      <c r="H440" s="225">
        <v>76.799999999999997</v>
      </c>
      <c r="I440" s="226"/>
      <c r="J440" s="227">
        <f>ROUND(I440*H440,2)</f>
        <v>0</v>
      </c>
      <c r="K440" s="223" t="s">
        <v>764</v>
      </c>
      <c r="L440" s="46"/>
      <c r="M440" s="228" t="s">
        <v>1</v>
      </c>
      <c r="N440" s="229" t="s">
        <v>42</v>
      </c>
      <c r="O440" s="93"/>
      <c r="P440" s="230">
        <f>O440*H440</f>
        <v>0</v>
      </c>
      <c r="Q440" s="230">
        <v>0.00117</v>
      </c>
      <c r="R440" s="230">
        <f>Q440*H440</f>
        <v>0.089856000000000005</v>
      </c>
      <c r="S440" s="230">
        <v>0</v>
      </c>
      <c r="T440" s="231">
        <f>S440*H440</f>
        <v>0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32" t="s">
        <v>253</v>
      </c>
      <c r="AT440" s="232" t="s">
        <v>248</v>
      </c>
      <c r="AU440" s="232" t="s">
        <v>87</v>
      </c>
      <c r="AY440" s="19" t="s">
        <v>245</v>
      </c>
      <c r="BE440" s="233">
        <f>IF(N440="základní",J440,0)</f>
        <v>0</v>
      </c>
      <c r="BF440" s="233">
        <f>IF(N440="snížená",J440,0)</f>
        <v>0</v>
      </c>
      <c r="BG440" s="233">
        <f>IF(N440="zákl. přenesená",J440,0)</f>
        <v>0</v>
      </c>
      <c r="BH440" s="233">
        <f>IF(N440="sníž. přenesená",J440,0)</f>
        <v>0</v>
      </c>
      <c r="BI440" s="233">
        <f>IF(N440="nulová",J440,0)</f>
        <v>0</v>
      </c>
      <c r="BJ440" s="19" t="s">
        <v>85</v>
      </c>
      <c r="BK440" s="233">
        <f>ROUND(I440*H440,2)</f>
        <v>0</v>
      </c>
      <c r="BL440" s="19" t="s">
        <v>253</v>
      </c>
      <c r="BM440" s="232" t="s">
        <v>3740</v>
      </c>
    </row>
    <row r="441" s="2" customFormat="1">
      <c r="A441" s="40"/>
      <c r="B441" s="41"/>
      <c r="C441" s="42"/>
      <c r="D441" s="234" t="s">
        <v>255</v>
      </c>
      <c r="E441" s="42"/>
      <c r="F441" s="235" t="s">
        <v>2875</v>
      </c>
      <c r="G441" s="42"/>
      <c r="H441" s="42"/>
      <c r="I441" s="236"/>
      <c r="J441" s="42"/>
      <c r="K441" s="42"/>
      <c r="L441" s="46"/>
      <c r="M441" s="237"/>
      <c r="N441" s="238"/>
      <c r="O441" s="93"/>
      <c r="P441" s="93"/>
      <c r="Q441" s="93"/>
      <c r="R441" s="93"/>
      <c r="S441" s="93"/>
      <c r="T441" s="94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255</v>
      </c>
      <c r="AU441" s="19" t="s">
        <v>87</v>
      </c>
    </row>
    <row r="442" s="2" customFormat="1">
      <c r="A442" s="40"/>
      <c r="B442" s="41"/>
      <c r="C442" s="42"/>
      <c r="D442" s="296" t="s">
        <v>766</v>
      </c>
      <c r="E442" s="42"/>
      <c r="F442" s="297" t="s">
        <v>2876</v>
      </c>
      <c r="G442" s="42"/>
      <c r="H442" s="42"/>
      <c r="I442" s="236"/>
      <c r="J442" s="42"/>
      <c r="K442" s="42"/>
      <c r="L442" s="46"/>
      <c r="M442" s="237"/>
      <c r="N442" s="238"/>
      <c r="O442" s="93"/>
      <c r="P442" s="93"/>
      <c r="Q442" s="93"/>
      <c r="R442" s="93"/>
      <c r="S442" s="93"/>
      <c r="T442" s="94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766</v>
      </c>
      <c r="AU442" s="19" t="s">
        <v>87</v>
      </c>
    </row>
    <row r="443" s="2" customFormat="1" ht="16.5" customHeight="1">
      <c r="A443" s="40"/>
      <c r="B443" s="41"/>
      <c r="C443" s="283" t="s">
        <v>3083</v>
      </c>
      <c r="D443" s="283" t="s">
        <v>551</v>
      </c>
      <c r="E443" s="284" t="s">
        <v>3741</v>
      </c>
      <c r="F443" s="285" t="s">
        <v>3742</v>
      </c>
      <c r="G443" s="286" t="s">
        <v>545</v>
      </c>
      <c r="H443" s="287">
        <v>0.32900000000000001</v>
      </c>
      <c r="I443" s="288"/>
      <c r="J443" s="289">
        <f>ROUND(I443*H443,2)</f>
        <v>0</v>
      </c>
      <c r="K443" s="285" t="s">
        <v>764</v>
      </c>
      <c r="L443" s="290"/>
      <c r="M443" s="291" t="s">
        <v>1</v>
      </c>
      <c r="N443" s="292" t="s">
        <v>42</v>
      </c>
      <c r="O443" s="93"/>
      <c r="P443" s="230">
        <f>O443*H443</f>
        <v>0</v>
      </c>
      <c r="Q443" s="230">
        <v>1</v>
      </c>
      <c r="R443" s="230">
        <f>Q443*H443</f>
        <v>0.32900000000000001</v>
      </c>
      <c r="S443" s="230">
        <v>0</v>
      </c>
      <c r="T443" s="231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32" t="s">
        <v>326</v>
      </c>
      <c r="AT443" s="232" t="s">
        <v>551</v>
      </c>
      <c r="AU443" s="232" t="s">
        <v>87</v>
      </c>
      <c r="AY443" s="19" t="s">
        <v>245</v>
      </c>
      <c r="BE443" s="233">
        <f>IF(N443="základní",J443,0)</f>
        <v>0</v>
      </c>
      <c r="BF443" s="233">
        <f>IF(N443="snížená",J443,0)</f>
        <v>0</v>
      </c>
      <c r="BG443" s="233">
        <f>IF(N443="zákl. přenesená",J443,0)</f>
        <v>0</v>
      </c>
      <c r="BH443" s="233">
        <f>IF(N443="sníž. přenesená",J443,0)</f>
        <v>0</v>
      </c>
      <c r="BI443" s="233">
        <f>IF(N443="nulová",J443,0)</f>
        <v>0</v>
      </c>
      <c r="BJ443" s="19" t="s">
        <v>85</v>
      </c>
      <c r="BK443" s="233">
        <f>ROUND(I443*H443,2)</f>
        <v>0</v>
      </c>
      <c r="BL443" s="19" t="s">
        <v>253</v>
      </c>
      <c r="BM443" s="232" t="s">
        <v>3743</v>
      </c>
    </row>
    <row r="444" s="2" customFormat="1">
      <c r="A444" s="40"/>
      <c r="B444" s="41"/>
      <c r="C444" s="42"/>
      <c r="D444" s="234" t="s">
        <v>255</v>
      </c>
      <c r="E444" s="42"/>
      <c r="F444" s="235" t="s">
        <v>3742</v>
      </c>
      <c r="G444" s="42"/>
      <c r="H444" s="42"/>
      <c r="I444" s="236"/>
      <c r="J444" s="42"/>
      <c r="K444" s="42"/>
      <c r="L444" s="46"/>
      <c r="M444" s="237"/>
      <c r="N444" s="238"/>
      <c r="O444" s="93"/>
      <c r="P444" s="93"/>
      <c r="Q444" s="93"/>
      <c r="R444" s="93"/>
      <c r="S444" s="93"/>
      <c r="T444" s="94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T444" s="19" t="s">
        <v>255</v>
      </c>
      <c r="AU444" s="19" t="s">
        <v>87</v>
      </c>
    </row>
    <row r="445" s="14" customFormat="1">
      <c r="A445" s="14"/>
      <c r="B445" s="249"/>
      <c r="C445" s="250"/>
      <c r="D445" s="234" t="s">
        <v>257</v>
      </c>
      <c r="E445" s="251" t="s">
        <v>1</v>
      </c>
      <c r="F445" s="252" t="s">
        <v>3744</v>
      </c>
      <c r="G445" s="250"/>
      <c r="H445" s="253">
        <v>0.32900000000000001</v>
      </c>
      <c r="I445" s="254"/>
      <c r="J445" s="250"/>
      <c r="K445" s="250"/>
      <c r="L445" s="255"/>
      <c r="M445" s="256"/>
      <c r="N445" s="257"/>
      <c r="O445" s="257"/>
      <c r="P445" s="257"/>
      <c r="Q445" s="257"/>
      <c r="R445" s="257"/>
      <c r="S445" s="257"/>
      <c r="T445" s="258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9" t="s">
        <v>257</v>
      </c>
      <c r="AU445" s="259" t="s">
        <v>87</v>
      </c>
      <c r="AV445" s="14" t="s">
        <v>87</v>
      </c>
      <c r="AW445" s="14" t="s">
        <v>34</v>
      </c>
      <c r="AX445" s="14" t="s">
        <v>77</v>
      </c>
      <c r="AY445" s="259" t="s">
        <v>245</v>
      </c>
    </row>
    <row r="446" s="15" customFormat="1">
      <c r="A446" s="15"/>
      <c r="B446" s="260"/>
      <c r="C446" s="261"/>
      <c r="D446" s="234" t="s">
        <v>257</v>
      </c>
      <c r="E446" s="262" t="s">
        <v>1</v>
      </c>
      <c r="F446" s="263" t="s">
        <v>266</v>
      </c>
      <c r="G446" s="261"/>
      <c r="H446" s="264">
        <v>0.32900000000000001</v>
      </c>
      <c r="I446" s="265"/>
      <c r="J446" s="261"/>
      <c r="K446" s="261"/>
      <c r="L446" s="266"/>
      <c r="M446" s="267"/>
      <c r="N446" s="268"/>
      <c r="O446" s="268"/>
      <c r="P446" s="268"/>
      <c r="Q446" s="268"/>
      <c r="R446" s="268"/>
      <c r="S446" s="268"/>
      <c r="T446" s="269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70" t="s">
        <v>257</v>
      </c>
      <c r="AU446" s="270" t="s">
        <v>87</v>
      </c>
      <c r="AV446" s="15" t="s">
        <v>253</v>
      </c>
      <c r="AW446" s="15" t="s">
        <v>34</v>
      </c>
      <c r="AX446" s="15" t="s">
        <v>85</v>
      </c>
      <c r="AY446" s="270" t="s">
        <v>245</v>
      </c>
    </row>
    <row r="447" s="2" customFormat="1" ht="16.5" customHeight="1">
      <c r="A447" s="40"/>
      <c r="B447" s="41"/>
      <c r="C447" s="283" t="s">
        <v>3090</v>
      </c>
      <c r="D447" s="283" t="s">
        <v>551</v>
      </c>
      <c r="E447" s="284" t="s">
        <v>3745</v>
      </c>
      <c r="F447" s="285" t="s">
        <v>3746</v>
      </c>
      <c r="G447" s="286" t="s">
        <v>545</v>
      </c>
      <c r="H447" s="287">
        <v>0.25</v>
      </c>
      <c r="I447" s="288"/>
      <c r="J447" s="289">
        <f>ROUND(I447*H447,2)</f>
        <v>0</v>
      </c>
      <c r="K447" s="285" t="s">
        <v>764</v>
      </c>
      <c r="L447" s="290"/>
      <c r="M447" s="291" t="s">
        <v>1</v>
      </c>
      <c r="N447" s="292" t="s">
        <v>42</v>
      </c>
      <c r="O447" s="93"/>
      <c r="P447" s="230">
        <f>O447*H447</f>
        <v>0</v>
      </c>
      <c r="Q447" s="230">
        <v>1</v>
      </c>
      <c r="R447" s="230">
        <f>Q447*H447</f>
        <v>0.25</v>
      </c>
      <c r="S447" s="230">
        <v>0</v>
      </c>
      <c r="T447" s="231">
        <f>S447*H447</f>
        <v>0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32" t="s">
        <v>326</v>
      </c>
      <c r="AT447" s="232" t="s">
        <v>551</v>
      </c>
      <c r="AU447" s="232" t="s">
        <v>87</v>
      </c>
      <c r="AY447" s="19" t="s">
        <v>245</v>
      </c>
      <c r="BE447" s="233">
        <f>IF(N447="základní",J447,0)</f>
        <v>0</v>
      </c>
      <c r="BF447" s="233">
        <f>IF(N447="snížená",J447,0)</f>
        <v>0</v>
      </c>
      <c r="BG447" s="233">
        <f>IF(N447="zákl. přenesená",J447,0)</f>
        <v>0</v>
      </c>
      <c r="BH447" s="233">
        <f>IF(N447="sníž. přenesená",J447,0)</f>
        <v>0</v>
      </c>
      <c r="BI447" s="233">
        <f>IF(N447="nulová",J447,0)</f>
        <v>0</v>
      </c>
      <c r="BJ447" s="19" t="s">
        <v>85</v>
      </c>
      <c r="BK447" s="233">
        <f>ROUND(I447*H447,2)</f>
        <v>0</v>
      </c>
      <c r="BL447" s="19" t="s">
        <v>253</v>
      </c>
      <c r="BM447" s="232" t="s">
        <v>3747</v>
      </c>
    </row>
    <row r="448" s="2" customFormat="1">
      <c r="A448" s="40"/>
      <c r="B448" s="41"/>
      <c r="C448" s="42"/>
      <c r="D448" s="234" t="s">
        <v>255</v>
      </c>
      <c r="E448" s="42"/>
      <c r="F448" s="235" t="s">
        <v>3746</v>
      </c>
      <c r="G448" s="42"/>
      <c r="H448" s="42"/>
      <c r="I448" s="236"/>
      <c r="J448" s="42"/>
      <c r="K448" s="42"/>
      <c r="L448" s="46"/>
      <c r="M448" s="237"/>
      <c r="N448" s="238"/>
      <c r="O448" s="93"/>
      <c r="P448" s="93"/>
      <c r="Q448" s="93"/>
      <c r="R448" s="93"/>
      <c r="S448" s="93"/>
      <c r="T448" s="94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T448" s="19" t="s">
        <v>255</v>
      </c>
      <c r="AU448" s="19" t="s">
        <v>87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3748</v>
      </c>
      <c r="G449" s="250"/>
      <c r="H449" s="253">
        <v>0.13800000000000001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87</v>
      </c>
      <c r="AV449" s="14" t="s">
        <v>87</v>
      </c>
      <c r="AW449" s="14" t="s">
        <v>34</v>
      </c>
      <c r="AX449" s="14" t="s">
        <v>77</v>
      </c>
      <c r="AY449" s="259" t="s">
        <v>245</v>
      </c>
    </row>
    <row r="450" s="14" customFormat="1">
      <c r="A450" s="14"/>
      <c r="B450" s="249"/>
      <c r="C450" s="250"/>
      <c r="D450" s="234" t="s">
        <v>257</v>
      </c>
      <c r="E450" s="251" t="s">
        <v>1</v>
      </c>
      <c r="F450" s="252" t="s">
        <v>3749</v>
      </c>
      <c r="G450" s="250"/>
      <c r="H450" s="253">
        <v>0.112</v>
      </c>
      <c r="I450" s="254"/>
      <c r="J450" s="250"/>
      <c r="K450" s="250"/>
      <c r="L450" s="255"/>
      <c r="M450" s="256"/>
      <c r="N450" s="257"/>
      <c r="O450" s="257"/>
      <c r="P450" s="257"/>
      <c r="Q450" s="257"/>
      <c r="R450" s="257"/>
      <c r="S450" s="257"/>
      <c r="T450" s="258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9" t="s">
        <v>257</v>
      </c>
      <c r="AU450" s="259" t="s">
        <v>87</v>
      </c>
      <c r="AV450" s="14" t="s">
        <v>87</v>
      </c>
      <c r="AW450" s="14" t="s">
        <v>34</v>
      </c>
      <c r="AX450" s="14" t="s">
        <v>77</v>
      </c>
      <c r="AY450" s="259" t="s">
        <v>245</v>
      </c>
    </row>
    <row r="451" s="15" customFormat="1">
      <c r="A451" s="15"/>
      <c r="B451" s="260"/>
      <c r="C451" s="261"/>
      <c r="D451" s="234" t="s">
        <v>257</v>
      </c>
      <c r="E451" s="262" t="s">
        <v>1</v>
      </c>
      <c r="F451" s="263" t="s">
        <v>266</v>
      </c>
      <c r="G451" s="261"/>
      <c r="H451" s="264">
        <v>0.25</v>
      </c>
      <c r="I451" s="265"/>
      <c r="J451" s="261"/>
      <c r="K451" s="261"/>
      <c r="L451" s="266"/>
      <c r="M451" s="267"/>
      <c r="N451" s="268"/>
      <c r="O451" s="268"/>
      <c r="P451" s="268"/>
      <c r="Q451" s="268"/>
      <c r="R451" s="268"/>
      <c r="S451" s="268"/>
      <c r="T451" s="269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70" t="s">
        <v>257</v>
      </c>
      <c r="AU451" s="270" t="s">
        <v>87</v>
      </c>
      <c r="AV451" s="15" t="s">
        <v>253</v>
      </c>
      <c r="AW451" s="15" t="s">
        <v>34</v>
      </c>
      <c r="AX451" s="15" t="s">
        <v>85</v>
      </c>
      <c r="AY451" s="270" t="s">
        <v>245</v>
      </c>
    </row>
    <row r="452" s="2" customFormat="1" ht="16.5" customHeight="1">
      <c r="A452" s="40"/>
      <c r="B452" s="41"/>
      <c r="C452" s="283" t="s">
        <v>3101</v>
      </c>
      <c r="D452" s="283" t="s">
        <v>551</v>
      </c>
      <c r="E452" s="284" t="s">
        <v>2882</v>
      </c>
      <c r="F452" s="285" t="s">
        <v>2883</v>
      </c>
      <c r="G452" s="286" t="s">
        <v>545</v>
      </c>
      <c r="H452" s="287">
        <v>0.41899999999999998</v>
      </c>
      <c r="I452" s="288"/>
      <c r="J452" s="289">
        <f>ROUND(I452*H452,2)</f>
        <v>0</v>
      </c>
      <c r="K452" s="285" t="s">
        <v>764</v>
      </c>
      <c r="L452" s="290"/>
      <c r="M452" s="291" t="s">
        <v>1</v>
      </c>
      <c r="N452" s="292" t="s">
        <v>42</v>
      </c>
      <c r="O452" s="93"/>
      <c r="P452" s="230">
        <f>O452*H452</f>
        <v>0</v>
      </c>
      <c r="Q452" s="230">
        <v>1</v>
      </c>
      <c r="R452" s="230">
        <f>Q452*H452</f>
        <v>0.41899999999999998</v>
      </c>
      <c r="S452" s="230">
        <v>0</v>
      </c>
      <c r="T452" s="231">
        <f>S452*H452</f>
        <v>0</v>
      </c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R452" s="232" t="s">
        <v>326</v>
      </c>
      <c r="AT452" s="232" t="s">
        <v>551</v>
      </c>
      <c r="AU452" s="232" t="s">
        <v>87</v>
      </c>
      <c r="AY452" s="19" t="s">
        <v>245</v>
      </c>
      <c r="BE452" s="233">
        <f>IF(N452="základní",J452,0)</f>
        <v>0</v>
      </c>
      <c r="BF452" s="233">
        <f>IF(N452="snížená",J452,0)</f>
        <v>0</v>
      </c>
      <c r="BG452" s="233">
        <f>IF(N452="zákl. přenesená",J452,0)</f>
        <v>0</v>
      </c>
      <c r="BH452" s="233">
        <f>IF(N452="sníž. přenesená",J452,0)</f>
        <v>0</v>
      </c>
      <c r="BI452" s="233">
        <f>IF(N452="nulová",J452,0)</f>
        <v>0</v>
      </c>
      <c r="BJ452" s="19" t="s">
        <v>85</v>
      </c>
      <c r="BK452" s="233">
        <f>ROUND(I452*H452,2)</f>
        <v>0</v>
      </c>
      <c r="BL452" s="19" t="s">
        <v>253</v>
      </c>
      <c r="BM452" s="232" t="s">
        <v>3750</v>
      </c>
    </row>
    <row r="453" s="2" customFormat="1">
      <c r="A453" s="40"/>
      <c r="B453" s="41"/>
      <c r="C453" s="42"/>
      <c r="D453" s="234" t="s">
        <v>255</v>
      </c>
      <c r="E453" s="42"/>
      <c r="F453" s="235" t="s">
        <v>2883</v>
      </c>
      <c r="G453" s="42"/>
      <c r="H453" s="42"/>
      <c r="I453" s="236"/>
      <c r="J453" s="42"/>
      <c r="K453" s="42"/>
      <c r="L453" s="46"/>
      <c r="M453" s="237"/>
      <c r="N453" s="238"/>
      <c r="O453" s="93"/>
      <c r="P453" s="93"/>
      <c r="Q453" s="93"/>
      <c r="R453" s="93"/>
      <c r="S453" s="93"/>
      <c r="T453" s="94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255</v>
      </c>
      <c r="AU453" s="19" t="s">
        <v>87</v>
      </c>
    </row>
    <row r="454" s="14" customFormat="1">
      <c r="A454" s="14"/>
      <c r="B454" s="249"/>
      <c r="C454" s="250"/>
      <c r="D454" s="234" t="s">
        <v>257</v>
      </c>
      <c r="E454" s="251" t="s">
        <v>1</v>
      </c>
      <c r="F454" s="252" t="s">
        <v>3751</v>
      </c>
      <c r="G454" s="250"/>
      <c r="H454" s="253">
        <v>0.41899999999999998</v>
      </c>
      <c r="I454" s="254"/>
      <c r="J454" s="250"/>
      <c r="K454" s="250"/>
      <c r="L454" s="255"/>
      <c r="M454" s="256"/>
      <c r="N454" s="257"/>
      <c r="O454" s="257"/>
      <c r="P454" s="257"/>
      <c r="Q454" s="257"/>
      <c r="R454" s="257"/>
      <c r="S454" s="257"/>
      <c r="T454" s="258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9" t="s">
        <v>257</v>
      </c>
      <c r="AU454" s="259" t="s">
        <v>87</v>
      </c>
      <c r="AV454" s="14" t="s">
        <v>87</v>
      </c>
      <c r="AW454" s="14" t="s">
        <v>34</v>
      </c>
      <c r="AX454" s="14" t="s">
        <v>77</v>
      </c>
      <c r="AY454" s="259" t="s">
        <v>245</v>
      </c>
    </row>
    <row r="455" s="15" customFormat="1">
      <c r="A455" s="15"/>
      <c r="B455" s="260"/>
      <c r="C455" s="261"/>
      <c r="D455" s="234" t="s">
        <v>257</v>
      </c>
      <c r="E455" s="262" t="s">
        <v>1</v>
      </c>
      <c r="F455" s="263" t="s">
        <v>266</v>
      </c>
      <c r="G455" s="261"/>
      <c r="H455" s="264">
        <v>0.41899999999999998</v>
      </c>
      <c r="I455" s="265"/>
      <c r="J455" s="261"/>
      <c r="K455" s="261"/>
      <c r="L455" s="266"/>
      <c r="M455" s="267"/>
      <c r="N455" s="268"/>
      <c r="O455" s="268"/>
      <c r="P455" s="268"/>
      <c r="Q455" s="268"/>
      <c r="R455" s="268"/>
      <c r="S455" s="268"/>
      <c r="T455" s="269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70" t="s">
        <v>257</v>
      </c>
      <c r="AU455" s="270" t="s">
        <v>87</v>
      </c>
      <c r="AV455" s="15" t="s">
        <v>253</v>
      </c>
      <c r="AW455" s="15" t="s">
        <v>34</v>
      </c>
      <c r="AX455" s="15" t="s">
        <v>85</v>
      </c>
      <c r="AY455" s="270" t="s">
        <v>245</v>
      </c>
    </row>
    <row r="456" s="2" customFormat="1" ht="16.5" customHeight="1">
      <c r="A456" s="40"/>
      <c r="B456" s="41"/>
      <c r="C456" s="283" t="s">
        <v>3105</v>
      </c>
      <c r="D456" s="283" t="s">
        <v>551</v>
      </c>
      <c r="E456" s="284" t="s">
        <v>2886</v>
      </c>
      <c r="F456" s="285" t="s">
        <v>2887</v>
      </c>
      <c r="G456" s="286" t="s">
        <v>545</v>
      </c>
      <c r="H456" s="287">
        <v>0.67900000000000005</v>
      </c>
      <c r="I456" s="288"/>
      <c r="J456" s="289">
        <f>ROUND(I456*H456,2)</f>
        <v>0</v>
      </c>
      <c r="K456" s="285" t="s">
        <v>764</v>
      </c>
      <c r="L456" s="290"/>
      <c r="M456" s="291" t="s">
        <v>1</v>
      </c>
      <c r="N456" s="292" t="s">
        <v>42</v>
      </c>
      <c r="O456" s="93"/>
      <c r="P456" s="230">
        <f>O456*H456</f>
        <v>0</v>
      </c>
      <c r="Q456" s="230">
        <v>1</v>
      </c>
      <c r="R456" s="230">
        <f>Q456*H456</f>
        <v>0.67900000000000005</v>
      </c>
      <c r="S456" s="230">
        <v>0</v>
      </c>
      <c r="T456" s="231">
        <f>S456*H456</f>
        <v>0</v>
      </c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R456" s="232" t="s">
        <v>326</v>
      </c>
      <c r="AT456" s="232" t="s">
        <v>551</v>
      </c>
      <c r="AU456" s="232" t="s">
        <v>87</v>
      </c>
      <c r="AY456" s="19" t="s">
        <v>245</v>
      </c>
      <c r="BE456" s="233">
        <f>IF(N456="základní",J456,0)</f>
        <v>0</v>
      </c>
      <c r="BF456" s="233">
        <f>IF(N456="snížená",J456,0)</f>
        <v>0</v>
      </c>
      <c r="BG456" s="233">
        <f>IF(N456="zákl. přenesená",J456,0)</f>
        <v>0</v>
      </c>
      <c r="BH456" s="233">
        <f>IF(N456="sníž. přenesená",J456,0)</f>
        <v>0</v>
      </c>
      <c r="BI456" s="233">
        <f>IF(N456="nulová",J456,0)</f>
        <v>0</v>
      </c>
      <c r="BJ456" s="19" t="s">
        <v>85</v>
      </c>
      <c r="BK456" s="233">
        <f>ROUND(I456*H456,2)</f>
        <v>0</v>
      </c>
      <c r="BL456" s="19" t="s">
        <v>253</v>
      </c>
      <c r="BM456" s="232" t="s">
        <v>3752</v>
      </c>
    </row>
    <row r="457" s="2" customFormat="1">
      <c r="A457" s="40"/>
      <c r="B457" s="41"/>
      <c r="C457" s="42"/>
      <c r="D457" s="234" t="s">
        <v>255</v>
      </c>
      <c r="E457" s="42"/>
      <c r="F457" s="235" t="s">
        <v>2887</v>
      </c>
      <c r="G457" s="42"/>
      <c r="H457" s="42"/>
      <c r="I457" s="236"/>
      <c r="J457" s="42"/>
      <c r="K457" s="42"/>
      <c r="L457" s="46"/>
      <c r="M457" s="237"/>
      <c r="N457" s="238"/>
      <c r="O457" s="93"/>
      <c r="P457" s="93"/>
      <c r="Q457" s="93"/>
      <c r="R457" s="93"/>
      <c r="S457" s="93"/>
      <c r="T457" s="94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T457" s="19" t="s">
        <v>255</v>
      </c>
      <c r="AU457" s="19" t="s">
        <v>87</v>
      </c>
    </row>
    <row r="458" s="14" customFormat="1">
      <c r="A458" s="14"/>
      <c r="B458" s="249"/>
      <c r="C458" s="250"/>
      <c r="D458" s="234" t="s">
        <v>257</v>
      </c>
      <c r="E458" s="251" t="s">
        <v>1</v>
      </c>
      <c r="F458" s="252" t="s">
        <v>3753</v>
      </c>
      <c r="G458" s="250"/>
      <c r="H458" s="253">
        <v>0.67900000000000005</v>
      </c>
      <c r="I458" s="254"/>
      <c r="J458" s="250"/>
      <c r="K458" s="250"/>
      <c r="L458" s="255"/>
      <c r="M458" s="256"/>
      <c r="N458" s="257"/>
      <c r="O458" s="257"/>
      <c r="P458" s="257"/>
      <c r="Q458" s="257"/>
      <c r="R458" s="257"/>
      <c r="S458" s="257"/>
      <c r="T458" s="258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9" t="s">
        <v>257</v>
      </c>
      <c r="AU458" s="259" t="s">
        <v>87</v>
      </c>
      <c r="AV458" s="14" t="s">
        <v>87</v>
      </c>
      <c r="AW458" s="14" t="s">
        <v>34</v>
      </c>
      <c r="AX458" s="14" t="s">
        <v>77</v>
      </c>
      <c r="AY458" s="259" t="s">
        <v>245</v>
      </c>
    </row>
    <row r="459" s="15" customFormat="1">
      <c r="A459" s="15"/>
      <c r="B459" s="260"/>
      <c r="C459" s="261"/>
      <c r="D459" s="234" t="s">
        <v>257</v>
      </c>
      <c r="E459" s="262" t="s">
        <v>1</v>
      </c>
      <c r="F459" s="263" t="s">
        <v>266</v>
      </c>
      <c r="G459" s="261"/>
      <c r="H459" s="264">
        <v>0.67900000000000005</v>
      </c>
      <c r="I459" s="265"/>
      <c r="J459" s="261"/>
      <c r="K459" s="261"/>
      <c r="L459" s="266"/>
      <c r="M459" s="267"/>
      <c r="N459" s="268"/>
      <c r="O459" s="268"/>
      <c r="P459" s="268"/>
      <c r="Q459" s="268"/>
      <c r="R459" s="268"/>
      <c r="S459" s="268"/>
      <c r="T459" s="269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70" t="s">
        <v>257</v>
      </c>
      <c r="AU459" s="270" t="s">
        <v>87</v>
      </c>
      <c r="AV459" s="15" t="s">
        <v>253</v>
      </c>
      <c r="AW459" s="15" t="s">
        <v>34</v>
      </c>
      <c r="AX459" s="15" t="s">
        <v>85</v>
      </c>
      <c r="AY459" s="270" t="s">
        <v>245</v>
      </c>
    </row>
    <row r="460" s="2" customFormat="1" ht="16.5" customHeight="1">
      <c r="A460" s="40"/>
      <c r="B460" s="41"/>
      <c r="C460" s="283" t="s">
        <v>3112</v>
      </c>
      <c r="D460" s="283" t="s">
        <v>551</v>
      </c>
      <c r="E460" s="284" t="s">
        <v>3754</v>
      </c>
      <c r="F460" s="285" t="s">
        <v>3755</v>
      </c>
      <c r="G460" s="286" t="s">
        <v>545</v>
      </c>
      <c r="H460" s="287">
        <v>0.14699999999999999</v>
      </c>
      <c r="I460" s="288"/>
      <c r="J460" s="289">
        <f>ROUND(I460*H460,2)</f>
        <v>0</v>
      </c>
      <c r="K460" s="285" t="s">
        <v>1</v>
      </c>
      <c r="L460" s="290"/>
      <c r="M460" s="291" t="s">
        <v>1</v>
      </c>
      <c r="N460" s="292" t="s">
        <v>42</v>
      </c>
      <c r="O460" s="93"/>
      <c r="P460" s="230">
        <f>O460*H460</f>
        <v>0</v>
      </c>
      <c r="Q460" s="230">
        <v>1</v>
      </c>
      <c r="R460" s="230">
        <f>Q460*H460</f>
        <v>0.14699999999999999</v>
      </c>
      <c r="S460" s="230">
        <v>0</v>
      </c>
      <c r="T460" s="231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32" t="s">
        <v>326</v>
      </c>
      <c r="AT460" s="232" t="s">
        <v>551</v>
      </c>
      <c r="AU460" s="232" t="s">
        <v>87</v>
      </c>
      <c r="AY460" s="19" t="s">
        <v>245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9" t="s">
        <v>85</v>
      </c>
      <c r="BK460" s="233">
        <f>ROUND(I460*H460,2)</f>
        <v>0</v>
      </c>
      <c r="BL460" s="19" t="s">
        <v>253</v>
      </c>
      <c r="BM460" s="232" t="s">
        <v>3756</v>
      </c>
    </row>
    <row r="461" s="2" customFormat="1">
      <c r="A461" s="40"/>
      <c r="B461" s="41"/>
      <c r="C461" s="42"/>
      <c r="D461" s="234" t="s">
        <v>255</v>
      </c>
      <c r="E461" s="42"/>
      <c r="F461" s="235" t="s">
        <v>3755</v>
      </c>
      <c r="G461" s="42"/>
      <c r="H461" s="42"/>
      <c r="I461" s="236"/>
      <c r="J461" s="42"/>
      <c r="K461" s="42"/>
      <c r="L461" s="46"/>
      <c r="M461" s="237"/>
      <c r="N461" s="238"/>
      <c r="O461" s="93"/>
      <c r="P461" s="93"/>
      <c r="Q461" s="93"/>
      <c r="R461" s="93"/>
      <c r="S461" s="93"/>
      <c r="T461" s="94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255</v>
      </c>
      <c r="AU461" s="19" t="s">
        <v>87</v>
      </c>
    </row>
    <row r="462" s="14" customFormat="1">
      <c r="A462" s="14"/>
      <c r="B462" s="249"/>
      <c r="C462" s="250"/>
      <c r="D462" s="234" t="s">
        <v>257</v>
      </c>
      <c r="E462" s="251" t="s">
        <v>1</v>
      </c>
      <c r="F462" s="252" t="s">
        <v>3757</v>
      </c>
      <c r="G462" s="250"/>
      <c r="H462" s="253">
        <v>0.14699999999999999</v>
      </c>
      <c r="I462" s="254"/>
      <c r="J462" s="250"/>
      <c r="K462" s="250"/>
      <c r="L462" s="255"/>
      <c r="M462" s="256"/>
      <c r="N462" s="257"/>
      <c r="O462" s="257"/>
      <c r="P462" s="257"/>
      <c r="Q462" s="257"/>
      <c r="R462" s="257"/>
      <c r="S462" s="257"/>
      <c r="T462" s="258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9" t="s">
        <v>257</v>
      </c>
      <c r="AU462" s="259" t="s">
        <v>87</v>
      </c>
      <c r="AV462" s="14" t="s">
        <v>87</v>
      </c>
      <c r="AW462" s="14" t="s">
        <v>34</v>
      </c>
      <c r="AX462" s="14" t="s">
        <v>77</v>
      </c>
      <c r="AY462" s="259" t="s">
        <v>245</v>
      </c>
    </row>
    <row r="463" s="15" customFormat="1">
      <c r="A463" s="15"/>
      <c r="B463" s="260"/>
      <c r="C463" s="261"/>
      <c r="D463" s="234" t="s">
        <v>257</v>
      </c>
      <c r="E463" s="262" t="s">
        <v>1</v>
      </c>
      <c r="F463" s="263" t="s">
        <v>266</v>
      </c>
      <c r="G463" s="261"/>
      <c r="H463" s="264">
        <v>0.14699999999999999</v>
      </c>
      <c r="I463" s="265"/>
      <c r="J463" s="261"/>
      <c r="K463" s="261"/>
      <c r="L463" s="266"/>
      <c r="M463" s="267"/>
      <c r="N463" s="268"/>
      <c r="O463" s="268"/>
      <c r="P463" s="268"/>
      <c r="Q463" s="268"/>
      <c r="R463" s="268"/>
      <c r="S463" s="268"/>
      <c r="T463" s="269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70" t="s">
        <v>257</v>
      </c>
      <c r="AU463" s="270" t="s">
        <v>87</v>
      </c>
      <c r="AV463" s="15" t="s">
        <v>253</v>
      </c>
      <c r="AW463" s="15" t="s">
        <v>34</v>
      </c>
      <c r="AX463" s="15" t="s">
        <v>85</v>
      </c>
      <c r="AY463" s="270" t="s">
        <v>245</v>
      </c>
    </row>
    <row r="464" s="2" customFormat="1" ht="16.5" customHeight="1">
      <c r="A464" s="40"/>
      <c r="B464" s="41"/>
      <c r="C464" s="283" t="s">
        <v>3117</v>
      </c>
      <c r="D464" s="283" t="s">
        <v>551</v>
      </c>
      <c r="E464" s="284" t="s">
        <v>3758</v>
      </c>
      <c r="F464" s="285" t="s">
        <v>3759</v>
      </c>
      <c r="G464" s="286" t="s">
        <v>545</v>
      </c>
      <c r="H464" s="287">
        <v>0.0030000000000000001</v>
      </c>
      <c r="I464" s="288"/>
      <c r="J464" s="289">
        <f>ROUND(I464*H464,2)</f>
        <v>0</v>
      </c>
      <c r="K464" s="285" t="s">
        <v>764</v>
      </c>
      <c r="L464" s="290"/>
      <c r="M464" s="291" t="s">
        <v>1</v>
      </c>
      <c r="N464" s="292" t="s">
        <v>42</v>
      </c>
      <c r="O464" s="93"/>
      <c r="P464" s="230">
        <f>O464*H464</f>
        <v>0</v>
      </c>
      <c r="Q464" s="230">
        <v>1</v>
      </c>
      <c r="R464" s="230">
        <f>Q464*H464</f>
        <v>0.0030000000000000001</v>
      </c>
      <c r="S464" s="230">
        <v>0</v>
      </c>
      <c r="T464" s="231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232" t="s">
        <v>326</v>
      </c>
      <c r="AT464" s="232" t="s">
        <v>551</v>
      </c>
      <c r="AU464" s="232" t="s">
        <v>87</v>
      </c>
      <c r="AY464" s="19" t="s">
        <v>245</v>
      </c>
      <c r="BE464" s="233">
        <f>IF(N464="základní",J464,0)</f>
        <v>0</v>
      </c>
      <c r="BF464" s="233">
        <f>IF(N464="snížená",J464,0)</f>
        <v>0</v>
      </c>
      <c r="BG464" s="233">
        <f>IF(N464="zákl. přenesená",J464,0)</f>
        <v>0</v>
      </c>
      <c r="BH464" s="233">
        <f>IF(N464="sníž. přenesená",J464,0)</f>
        <v>0</v>
      </c>
      <c r="BI464" s="233">
        <f>IF(N464="nulová",J464,0)</f>
        <v>0</v>
      </c>
      <c r="BJ464" s="19" t="s">
        <v>85</v>
      </c>
      <c r="BK464" s="233">
        <f>ROUND(I464*H464,2)</f>
        <v>0</v>
      </c>
      <c r="BL464" s="19" t="s">
        <v>253</v>
      </c>
      <c r="BM464" s="232" t="s">
        <v>3760</v>
      </c>
    </row>
    <row r="465" s="2" customFormat="1">
      <c r="A465" s="40"/>
      <c r="B465" s="41"/>
      <c r="C465" s="42"/>
      <c r="D465" s="234" t="s">
        <v>255</v>
      </c>
      <c r="E465" s="42"/>
      <c r="F465" s="235" t="s">
        <v>3759</v>
      </c>
      <c r="G465" s="42"/>
      <c r="H465" s="42"/>
      <c r="I465" s="236"/>
      <c r="J465" s="42"/>
      <c r="K465" s="42"/>
      <c r="L465" s="46"/>
      <c r="M465" s="237"/>
      <c r="N465" s="238"/>
      <c r="O465" s="93"/>
      <c r="P465" s="93"/>
      <c r="Q465" s="93"/>
      <c r="R465" s="93"/>
      <c r="S465" s="93"/>
      <c r="T465" s="94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255</v>
      </c>
      <c r="AU465" s="19" t="s">
        <v>87</v>
      </c>
    </row>
    <row r="466" s="13" customFormat="1">
      <c r="A466" s="13"/>
      <c r="B466" s="239"/>
      <c r="C466" s="240"/>
      <c r="D466" s="234" t="s">
        <v>257</v>
      </c>
      <c r="E466" s="241" t="s">
        <v>1</v>
      </c>
      <c r="F466" s="242" t="s">
        <v>3761</v>
      </c>
      <c r="G466" s="240"/>
      <c r="H466" s="241" t="s">
        <v>1</v>
      </c>
      <c r="I466" s="243"/>
      <c r="J466" s="240"/>
      <c r="K466" s="240"/>
      <c r="L466" s="244"/>
      <c r="M466" s="245"/>
      <c r="N466" s="246"/>
      <c r="O466" s="246"/>
      <c r="P466" s="246"/>
      <c r="Q466" s="246"/>
      <c r="R466" s="246"/>
      <c r="S466" s="246"/>
      <c r="T466" s="247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8" t="s">
        <v>257</v>
      </c>
      <c r="AU466" s="248" t="s">
        <v>87</v>
      </c>
      <c r="AV466" s="13" t="s">
        <v>85</v>
      </c>
      <c r="AW466" s="13" t="s">
        <v>34</v>
      </c>
      <c r="AX466" s="13" t="s">
        <v>77</v>
      </c>
      <c r="AY466" s="248" t="s">
        <v>245</v>
      </c>
    </row>
    <row r="467" s="14" customFormat="1">
      <c r="A467" s="14"/>
      <c r="B467" s="249"/>
      <c r="C467" s="250"/>
      <c r="D467" s="234" t="s">
        <v>257</v>
      </c>
      <c r="E467" s="251" t="s">
        <v>1</v>
      </c>
      <c r="F467" s="252" t="s">
        <v>3762</v>
      </c>
      <c r="G467" s="250"/>
      <c r="H467" s="253">
        <v>0.0030000000000000001</v>
      </c>
      <c r="I467" s="254"/>
      <c r="J467" s="250"/>
      <c r="K467" s="250"/>
      <c r="L467" s="255"/>
      <c r="M467" s="256"/>
      <c r="N467" s="257"/>
      <c r="O467" s="257"/>
      <c r="P467" s="257"/>
      <c r="Q467" s="257"/>
      <c r="R467" s="257"/>
      <c r="S467" s="257"/>
      <c r="T467" s="258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9" t="s">
        <v>257</v>
      </c>
      <c r="AU467" s="259" t="s">
        <v>87</v>
      </c>
      <c r="AV467" s="14" t="s">
        <v>87</v>
      </c>
      <c r="AW467" s="14" t="s">
        <v>34</v>
      </c>
      <c r="AX467" s="14" t="s">
        <v>77</v>
      </c>
      <c r="AY467" s="259" t="s">
        <v>245</v>
      </c>
    </row>
    <row r="468" s="15" customFormat="1">
      <c r="A468" s="15"/>
      <c r="B468" s="260"/>
      <c r="C468" s="261"/>
      <c r="D468" s="234" t="s">
        <v>257</v>
      </c>
      <c r="E468" s="262" t="s">
        <v>1</v>
      </c>
      <c r="F468" s="263" t="s">
        <v>266</v>
      </c>
      <c r="G468" s="261"/>
      <c r="H468" s="264">
        <v>0.0030000000000000001</v>
      </c>
      <c r="I468" s="265"/>
      <c r="J468" s="261"/>
      <c r="K468" s="261"/>
      <c r="L468" s="266"/>
      <c r="M468" s="267"/>
      <c r="N468" s="268"/>
      <c r="O468" s="268"/>
      <c r="P468" s="268"/>
      <c r="Q468" s="268"/>
      <c r="R468" s="268"/>
      <c r="S468" s="268"/>
      <c r="T468" s="269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70" t="s">
        <v>257</v>
      </c>
      <c r="AU468" s="270" t="s">
        <v>87</v>
      </c>
      <c r="AV468" s="15" t="s">
        <v>253</v>
      </c>
      <c r="AW468" s="15" t="s">
        <v>34</v>
      </c>
      <c r="AX468" s="15" t="s">
        <v>85</v>
      </c>
      <c r="AY468" s="270" t="s">
        <v>245</v>
      </c>
    </row>
    <row r="469" s="2" customFormat="1" ht="16.5" customHeight="1">
      <c r="A469" s="40"/>
      <c r="B469" s="41"/>
      <c r="C469" s="283" t="s">
        <v>3124</v>
      </c>
      <c r="D469" s="283" t="s">
        <v>551</v>
      </c>
      <c r="E469" s="284" t="s">
        <v>2894</v>
      </c>
      <c r="F469" s="285" t="s">
        <v>2895</v>
      </c>
      <c r="G469" s="286" t="s">
        <v>329</v>
      </c>
      <c r="H469" s="287">
        <v>264</v>
      </c>
      <c r="I469" s="288"/>
      <c r="J469" s="289">
        <f>ROUND(I469*H469,2)</f>
        <v>0</v>
      </c>
      <c r="K469" s="285" t="s">
        <v>1</v>
      </c>
      <c r="L469" s="290"/>
      <c r="M469" s="291" t="s">
        <v>1</v>
      </c>
      <c r="N469" s="292" t="s">
        <v>42</v>
      </c>
      <c r="O469" s="93"/>
      <c r="P469" s="230">
        <f>O469*H469</f>
        <v>0</v>
      </c>
      <c r="Q469" s="230">
        <v>0</v>
      </c>
      <c r="R469" s="230">
        <f>Q469*H469</f>
        <v>0</v>
      </c>
      <c r="S469" s="230">
        <v>0</v>
      </c>
      <c r="T469" s="231">
        <f>S469*H469</f>
        <v>0</v>
      </c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R469" s="232" t="s">
        <v>326</v>
      </c>
      <c r="AT469" s="232" t="s">
        <v>551</v>
      </c>
      <c r="AU469" s="232" t="s">
        <v>87</v>
      </c>
      <c r="AY469" s="19" t="s">
        <v>245</v>
      </c>
      <c r="BE469" s="233">
        <f>IF(N469="základní",J469,0)</f>
        <v>0</v>
      </c>
      <c r="BF469" s="233">
        <f>IF(N469="snížená",J469,0)</f>
        <v>0</v>
      </c>
      <c r="BG469" s="233">
        <f>IF(N469="zákl. přenesená",J469,0)</f>
        <v>0</v>
      </c>
      <c r="BH469" s="233">
        <f>IF(N469="sníž. přenesená",J469,0)</f>
        <v>0</v>
      </c>
      <c r="BI469" s="233">
        <f>IF(N469="nulová",J469,0)</f>
        <v>0</v>
      </c>
      <c r="BJ469" s="19" t="s">
        <v>85</v>
      </c>
      <c r="BK469" s="233">
        <f>ROUND(I469*H469,2)</f>
        <v>0</v>
      </c>
      <c r="BL469" s="19" t="s">
        <v>253</v>
      </c>
      <c r="BM469" s="232" t="s">
        <v>3763</v>
      </c>
    </row>
    <row r="470" s="2" customFormat="1">
      <c r="A470" s="40"/>
      <c r="B470" s="41"/>
      <c r="C470" s="42"/>
      <c r="D470" s="234" t="s">
        <v>255</v>
      </c>
      <c r="E470" s="42"/>
      <c r="F470" s="235" t="s">
        <v>2895</v>
      </c>
      <c r="G470" s="42"/>
      <c r="H470" s="42"/>
      <c r="I470" s="236"/>
      <c r="J470" s="42"/>
      <c r="K470" s="42"/>
      <c r="L470" s="46"/>
      <c r="M470" s="237"/>
      <c r="N470" s="238"/>
      <c r="O470" s="93"/>
      <c r="P470" s="93"/>
      <c r="Q470" s="93"/>
      <c r="R470" s="93"/>
      <c r="S470" s="93"/>
      <c r="T470" s="94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T470" s="19" t="s">
        <v>255</v>
      </c>
      <c r="AU470" s="19" t="s">
        <v>87</v>
      </c>
    </row>
    <row r="471" s="13" customFormat="1">
      <c r="A471" s="13"/>
      <c r="B471" s="239"/>
      <c r="C471" s="240"/>
      <c r="D471" s="234" t="s">
        <v>257</v>
      </c>
      <c r="E471" s="241" t="s">
        <v>1</v>
      </c>
      <c r="F471" s="242" t="s">
        <v>2897</v>
      </c>
      <c r="G471" s="240"/>
      <c r="H471" s="241" t="s">
        <v>1</v>
      </c>
      <c r="I471" s="243"/>
      <c r="J471" s="240"/>
      <c r="K471" s="240"/>
      <c r="L471" s="244"/>
      <c r="M471" s="245"/>
      <c r="N471" s="246"/>
      <c r="O471" s="246"/>
      <c r="P471" s="246"/>
      <c r="Q471" s="246"/>
      <c r="R471" s="246"/>
      <c r="S471" s="246"/>
      <c r="T471" s="247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8" t="s">
        <v>257</v>
      </c>
      <c r="AU471" s="248" t="s">
        <v>87</v>
      </c>
      <c r="AV471" s="13" t="s">
        <v>85</v>
      </c>
      <c r="AW471" s="13" t="s">
        <v>34</v>
      </c>
      <c r="AX471" s="13" t="s">
        <v>77</v>
      </c>
      <c r="AY471" s="248" t="s">
        <v>245</v>
      </c>
    </row>
    <row r="472" s="14" customFormat="1">
      <c r="A472" s="14"/>
      <c r="B472" s="249"/>
      <c r="C472" s="250"/>
      <c r="D472" s="234" t="s">
        <v>257</v>
      </c>
      <c r="E472" s="251" t="s">
        <v>1</v>
      </c>
      <c r="F472" s="252" t="s">
        <v>3764</v>
      </c>
      <c r="G472" s="250"/>
      <c r="H472" s="253">
        <v>264</v>
      </c>
      <c r="I472" s="254"/>
      <c r="J472" s="250"/>
      <c r="K472" s="250"/>
      <c r="L472" s="255"/>
      <c r="M472" s="256"/>
      <c r="N472" s="257"/>
      <c r="O472" s="257"/>
      <c r="P472" s="257"/>
      <c r="Q472" s="257"/>
      <c r="R472" s="257"/>
      <c r="S472" s="257"/>
      <c r="T472" s="258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9" t="s">
        <v>257</v>
      </c>
      <c r="AU472" s="259" t="s">
        <v>87</v>
      </c>
      <c r="AV472" s="14" t="s">
        <v>87</v>
      </c>
      <c r="AW472" s="14" t="s">
        <v>34</v>
      </c>
      <c r="AX472" s="14" t="s">
        <v>77</v>
      </c>
      <c r="AY472" s="259" t="s">
        <v>245</v>
      </c>
    </row>
    <row r="473" s="15" customFormat="1">
      <c r="A473" s="15"/>
      <c r="B473" s="260"/>
      <c r="C473" s="261"/>
      <c r="D473" s="234" t="s">
        <v>257</v>
      </c>
      <c r="E473" s="262" t="s">
        <v>1</v>
      </c>
      <c r="F473" s="263" t="s">
        <v>266</v>
      </c>
      <c r="G473" s="261"/>
      <c r="H473" s="264">
        <v>264</v>
      </c>
      <c r="I473" s="265"/>
      <c r="J473" s="261"/>
      <c r="K473" s="261"/>
      <c r="L473" s="266"/>
      <c r="M473" s="267"/>
      <c r="N473" s="268"/>
      <c r="O473" s="268"/>
      <c r="P473" s="268"/>
      <c r="Q473" s="268"/>
      <c r="R473" s="268"/>
      <c r="S473" s="268"/>
      <c r="T473" s="269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70" t="s">
        <v>257</v>
      </c>
      <c r="AU473" s="270" t="s">
        <v>87</v>
      </c>
      <c r="AV473" s="15" t="s">
        <v>253</v>
      </c>
      <c r="AW473" s="15" t="s">
        <v>34</v>
      </c>
      <c r="AX473" s="15" t="s">
        <v>85</v>
      </c>
      <c r="AY473" s="270" t="s">
        <v>245</v>
      </c>
    </row>
    <row r="474" s="2" customFormat="1" ht="16.5" customHeight="1">
      <c r="A474" s="40"/>
      <c r="B474" s="41"/>
      <c r="C474" s="221" t="s">
        <v>3129</v>
      </c>
      <c r="D474" s="221" t="s">
        <v>248</v>
      </c>
      <c r="E474" s="222" t="s">
        <v>2899</v>
      </c>
      <c r="F474" s="223" t="s">
        <v>2900</v>
      </c>
      <c r="G474" s="224" t="s">
        <v>317</v>
      </c>
      <c r="H474" s="225">
        <v>76.799999999999997</v>
      </c>
      <c r="I474" s="226"/>
      <c r="J474" s="227">
        <f>ROUND(I474*H474,2)</f>
        <v>0</v>
      </c>
      <c r="K474" s="223" t="s">
        <v>764</v>
      </c>
      <c r="L474" s="46"/>
      <c r="M474" s="228" t="s">
        <v>1</v>
      </c>
      <c r="N474" s="229" t="s">
        <v>42</v>
      </c>
      <c r="O474" s="93"/>
      <c r="P474" s="230">
        <f>O474*H474</f>
        <v>0</v>
      </c>
      <c r="Q474" s="230">
        <v>0.00058</v>
      </c>
      <c r="R474" s="230">
        <f>Q474*H474</f>
        <v>0.044544</v>
      </c>
      <c r="S474" s="230">
        <v>0</v>
      </c>
      <c r="T474" s="231">
        <f>S474*H474</f>
        <v>0</v>
      </c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R474" s="232" t="s">
        <v>594</v>
      </c>
      <c r="AT474" s="232" t="s">
        <v>248</v>
      </c>
      <c r="AU474" s="232" t="s">
        <v>87</v>
      </c>
      <c r="AY474" s="19" t="s">
        <v>245</v>
      </c>
      <c r="BE474" s="233">
        <f>IF(N474="základní",J474,0)</f>
        <v>0</v>
      </c>
      <c r="BF474" s="233">
        <f>IF(N474="snížená",J474,0)</f>
        <v>0</v>
      </c>
      <c r="BG474" s="233">
        <f>IF(N474="zákl. přenesená",J474,0)</f>
        <v>0</v>
      </c>
      <c r="BH474" s="233">
        <f>IF(N474="sníž. přenesená",J474,0)</f>
        <v>0</v>
      </c>
      <c r="BI474" s="233">
        <f>IF(N474="nulová",J474,0)</f>
        <v>0</v>
      </c>
      <c r="BJ474" s="19" t="s">
        <v>85</v>
      </c>
      <c r="BK474" s="233">
        <f>ROUND(I474*H474,2)</f>
        <v>0</v>
      </c>
      <c r="BL474" s="19" t="s">
        <v>594</v>
      </c>
      <c r="BM474" s="232" t="s">
        <v>3765</v>
      </c>
    </row>
    <row r="475" s="2" customFormat="1">
      <c r="A475" s="40"/>
      <c r="B475" s="41"/>
      <c r="C475" s="42"/>
      <c r="D475" s="234" t="s">
        <v>255</v>
      </c>
      <c r="E475" s="42"/>
      <c r="F475" s="235" t="s">
        <v>2900</v>
      </c>
      <c r="G475" s="42"/>
      <c r="H475" s="42"/>
      <c r="I475" s="236"/>
      <c r="J475" s="42"/>
      <c r="K475" s="42"/>
      <c r="L475" s="46"/>
      <c r="M475" s="237"/>
      <c r="N475" s="238"/>
      <c r="O475" s="93"/>
      <c r="P475" s="93"/>
      <c r="Q475" s="93"/>
      <c r="R475" s="93"/>
      <c r="S475" s="93"/>
      <c r="T475" s="94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T475" s="19" t="s">
        <v>255</v>
      </c>
      <c r="AU475" s="19" t="s">
        <v>87</v>
      </c>
    </row>
    <row r="476" s="2" customFormat="1">
      <c r="A476" s="40"/>
      <c r="B476" s="41"/>
      <c r="C476" s="42"/>
      <c r="D476" s="296" t="s">
        <v>766</v>
      </c>
      <c r="E476" s="42"/>
      <c r="F476" s="297" t="s">
        <v>2903</v>
      </c>
      <c r="G476" s="42"/>
      <c r="H476" s="42"/>
      <c r="I476" s="236"/>
      <c r="J476" s="42"/>
      <c r="K476" s="42"/>
      <c r="L476" s="46"/>
      <c r="M476" s="237"/>
      <c r="N476" s="238"/>
      <c r="O476" s="93"/>
      <c r="P476" s="93"/>
      <c r="Q476" s="93"/>
      <c r="R476" s="93"/>
      <c r="S476" s="93"/>
      <c r="T476" s="94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T476" s="19" t="s">
        <v>766</v>
      </c>
      <c r="AU476" s="19" t="s">
        <v>87</v>
      </c>
    </row>
    <row r="477" s="14" customFormat="1">
      <c r="A477" s="14"/>
      <c r="B477" s="249"/>
      <c r="C477" s="250"/>
      <c r="D477" s="234" t="s">
        <v>257</v>
      </c>
      <c r="E477" s="251" t="s">
        <v>1</v>
      </c>
      <c r="F477" s="252" t="s">
        <v>3766</v>
      </c>
      <c r="G477" s="250"/>
      <c r="H477" s="253">
        <v>76.799999999999997</v>
      </c>
      <c r="I477" s="254"/>
      <c r="J477" s="250"/>
      <c r="K477" s="250"/>
      <c r="L477" s="255"/>
      <c r="M477" s="256"/>
      <c r="N477" s="257"/>
      <c r="O477" s="257"/>
      <c r="P477" s="257"/>
      <c r="Q477" s="257"/>
      <c r="R477" s="257"/>
      <c r="S477" s="257"/>
      <c r="T477" s="258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9" t="s">
        <v>257</v>
      </c>
      <c r="AU477" s="259" t="s">
        <v>87</v>
      </c>
      <c r="AV477" s="14" t="s">
        <v>87</v>
      </c>
      <c r="AW477" s="14" t="s">
        <v>34</v>
      </c>
      <c r="AX477" s="14" t="s">
        <v>85</v>
      </c>
      <c r="AY477" s="259" t="s">
        <v>245</v>
      </c>
    </row>
    <row r="478" s="2" customFormat="1" ht="16.5" customHeight="1">
      <c r="A478" s="40"/>
      <c r="B478" s="41"/>
      <c r="C478" s="221" t="s">
        <v>3136</v>
      </c>
      <c r="D478" s="221" t="s">
        <v>248</v>
      </c>
      <c r="E478" s="222" t="s">
        <v>3767</v>
      </c>
      <c r="F478" s="223" t="s">
        <v>3768</v>
      </c>
      <c r="G478" s="224" t="s">
        <v>329</v>
      </c>
      <c r="H478" s="225">
        <v>2</v>
      </c>
      <c r="I478" s="226"/>
      <c r="J478" s="227">
        <f>ROUND(I478*H478,2)</f>
        <v>0</v>
      </c>
      <c r="K478" s="223" t="s">
        <v>764</v>
      </c>
      <c r="L478" s="46"/>
      <c r="M478" s="228" t="s">
        <v>1</v>
      </c>
      <c r="N478" s="229" t="s">
        <v>42</v>
      </c>
      <c r="O478" s="93"/>
      <c r="P478" s="230">
        <f>O478*H478</f>
        <v>0</v>
      </c>
      <c r="Q478" s="230">
        <v>0.11241</v>
      </c>
      <c r="R478" s="230">
        <f>Q478*H478</f>
        <v>0.22481999999999999</v>
      </c>
      <c r="S478" s="230">
        <v>0</v>
      </c>
      <c r="T478" s="231">
        <f>S478*H478</f>
        <v>0</v>
      </c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R478" s="232" t="s">
        <v>253</v>
      </c>
      <c r="AT478" s="232" t="s">
        <v>248</v>
      </c>
      <c r="AU478" s="232" t="s">
        <v>87</v>
      </c>
      <c r="AY478" s="19" t="s">
        <v>245</v>
      </c>
      <c r="BE478" s="233">
        <f>IF(N478="základní",J478,0)</f>
        <v>0</v>
      </c>
      <c r="BF478" s="233">
        <f>IF(N478="snížená",J478,0)</f>
        <v>0</v>
      </c>
      <c r="BG478" s="233">
        <f>IF(N478="zákl. přenesená",J478,0)</f>
        <v>0</v>
      </c>
      <c r="BH478" s="233">
        <f>IF(N478="sníž. přenesená",J478,0)</f>
        <v>0</v>
      </c>
      <c r="BI478" s="233">
        <f>IF(N478="nulová",J478,0)</f>
        <v>0</v>
      </c>
      <c r="BJ478" s="19" t="s">
        <v>85</v>
      </c>
      <c r="BK478" s="233">
        <f>ROUND(I478*H478,2)</f>
        <v>0</v>
      </c>
      <c r="BL478" s="19" t="s">
        <v>253</v>
      </c>
      <c r="BM478" s="232" t="s">
        <v>3769</v>
      </c>
    </row>
    <row r="479" s="2" customFormat="1">
      <c r="A479" s="40"/>
      <c r="B479" s="41"/>
      <c r="C479" s="42"/>
      <c r="D479" s="234" t="s">
        <v>255</v>
      </c>
      <c r="E479" s="42"/>
      <c r="F479" s="235" t="s">
        <v>3768</v>
      </c>
      <c r="G479" s="42"/>
      <c r="H479" s="42"/>
      <c r="I479" s="236"/>
      <c r="J479" s="42"/>
      <c r="K479" s="42"/>
      <c r="L479" s="46"/>
      <c r="M479" s="237"/>
      <c r="N479" s="238"/>
      <c r="O479" s="93"/>
      <c r="P479" s="93"/>
      <c r="Q479" s="93"/>
      <c r="R479" s="93"/>
      <c r="S479" s="93"/>
      <c r="T479" s="94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T479" s="19" t="s">
        <v>255</v>
      </c>
      <c r="AU479" s="19" t="s">
        <v>87</v>
      </c>
    </row>
    <row r="480" s="2" customFormat="1">
      <c r="A480" s="40"/>
      <c r="B480" s="41"/>
      <c r="C480" s="42"/>
      <c r="D480" s="296" t="s">
        <v>766</v>
      </c>
      <c r="E480" s="42"/>
      <c r="F480" s="297" t="s">
        <v>3770</v>
      </c>
      <c r="G480" s="42"/>
      <c r="H480" s="42"/>
      <c r="I480" s="236"/>
      <c r="J480" s="42"/>
      <c r="K480" s="42"/>
      <c r="L480" s="46"/>
      <c r="M480" s="237"/>
      <c r="N480" s="238"/>
      <c r="O480" s="93"/>
      <c r="P480" s="93"/>
      <c r="Q480" s="93"/>
      <c r="R480" s="93"/>
      <c r="S480" s="93"/>
      <c r="T480" s="94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766</v>
      </c>
      <c r="AU480" s="19" t="s">
        <v>87</v>
      </c>
    </row>
    <row r="481" s="14" customFormat="1">
      <c r="A481" s="14"/>
      <c r="B481" s="249"/>
      <c r="C481" s="250"/>
      <c r="D481" s="234" t="s">
        <v>257</v>
      </c>
      <c r="E481" s="251" t="s">
        <v>1</v>
      </c>
      <c r="F481" s="252" t="s">
        <v>3771</v>
      </c>
      <c r="G481" s="250"/>
      <c r="H481" s="253">
        <v>2</v>
      </c>
      <c r="I481" s="254"/>
      <c r="J481" s="250"/>
      <c r="K481" s="250"/>
      <c r="L481" s="255"/>
      <c r="M481" s="256"/>
      <c r="N481" s="257"/>
      <c r="O481" s="257"/>
      <c r="P481" s="257"/>
      <c r="Q481" s="257"/>
      <c r="R481" s="257"/>
      <c r="S481" s="257"/>
      <c r="T481" s="258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9" t="s">
        <v>257</v>
      </c>
      <c r="AU481" s="259" t="s">
        <v>87</v>
      </c>
      <c r="AV481" s="14" t="s">
        <v>87</v>
      </c>
      <c r="AW481" s="14" t="s">
        <v>34</v>
      </c>
      <c r="AX481" s="14" t="s">
        <v>85</v>
      </c>
      <c r="AY481" s="259" t="s">
        <v>245</v>
      </c>
    </row>
    <row r="482" s="2" customFormat="1" ht="16.5" customHeight="1">
      <c r="A482" s="40"/>
      <c r="B482" s="41"/>
      <c r="C482" s="283" t="s">
        <v>3142</v>
      </c>
      <c r="D482" s="283" t="s">
        <v>551</v>
      </c>
      <c r="E482" s="284" t="s">
        <v>3772</v>
      </c>
      <c r="F482" s="285" t="s">
        <v>3773</v>
      </c>
      <c r="G482" s="286" t="s">
        <v>329</v>
      </c>
      <c r="H482" s="287">
        <v>2</v>
      </c>
      <c r="I482" s="288"/>
      <c r="J482" s="289">
        <f>ROUND(I482*H482,2)</f>
        <v>0</v>
      </c>
      <c r="K482" s="285" t="s">
        <v>764</v>
      </c>
      <c r="L482" s="290"/>
      <c r="M482" s="291" t="s">
        <v>1</v>
      </c>
      <c r="N482" s="292" t="s">
        <v>42</v>
      </c>
      <c r="O482" s="93"/>
      <c r="P482" s="230">
        <f>O482*H482</f>
        <v>0</v>
      </c>
      <c r="Q482" s="230">
        <v>0.0025000000000000001</v>
      </c>
      <c r="R482" s="230">
        <f>Q482*H482</f>
        <v>0.0050000000000000001</v>
      </c>
      <c r="S482" s="230">
        <v>0</v>
      </c>
      <c r="T482" s="231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232" t="s">
        <v>326</v>
      </c>
      <c r="AT482" s="232" t="s">
        <v>551</v>
      </c>
      <c r="AU482" s="232" t="s">
        <v>87</v>
      </c>
      <c r="AY482" s="19" t="s">
        <v>245</v>
      </c>
      <c r="BE482" s="233">
        <f>IF(N482="základní",J482,0)</f>
        <v>0</v>
      </c>
      <c r="BF482" s="233">
        <f>IF(N482="snížená",J482,0)</f>
        <v>0</v>
      </c>
      <c r="BG482" s="233">
        <f>IF(N482="zákl. přenesená",J482,0)</f>
        <v>0</v>
      </c>
      <c r="BH482" s="233">
        <f>IF(N482="sníž. přenesená",J482,0)</f>
        <v>0</v>
      </c>
      <c r="BI482" s="233">
        <f>IF(N482="nulová",J482,0)</f>
        <v>0</v>
      </c>
      <c r="BJ482" s="19" t="s">
        <v>85</v>
      </c>
      <c r="BK482" s="233">
        <f>ROUND(I482*H482,2)</f>
        <v>0</v>
      </c>
      <c r="BL482" s="19" t="s">
        <v>253</v>
      </c>
      <c r="BM482" s="232" t="s">
        <v>3774</v>
      </c>
    </row>
    <row r="483" s="2" customFormat="1">
      <c r="A483" s="40"/>
      <c r="B483" s="41"/>
      <c r="C483" s="42"/>
      <c r="D483" s="234" t="s">
        <v>255</v>
      </c>
      <c r="E483" s="42"/>
      <c r="F483" s="235" t="s">
        <v>3773</v>
      </c>
      <c r="G483" s="42"/>
      <c r="H483" s="42"/>
      <c r="I483" s="236"/>
      <c r="J483" s="42"/>
      <c r="K483" s="42"/>
      <c r="L483" s="46"/>
      <c r="M483" s="237"/>
      <c r="N483" s="238"/>
      <c r="O483" s="93"/>
      <c r="P483" s="93"/>
      <c r="Q483" s="93"/>
      <c r="R483" s="93"/>
      <c r="S483" s="93"/>
      <c r="T483" s="94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T483" s="19" t="s">
        <v>255</v>
      </c>
      <c r="AU483" s="19" t="s">
        <v>87</v>
      </c>
    </row>
    <row r="484" s="2" customFormat="1" ht="16.5" customHeight="1">
      <c r="A484" s="40"/>
      <c r="B484" s="41"/>
      <c r="C484" s="221" t="s">
        <v>3148</v>
      </c>
      <c r="D484" s="221" t="s">
        <v>248</v>
      </c>
      <c r="E484" s="222" t="s">
        <v>3775</v>
      </c>
      <c r="F484" s="223" t="s">
        <v>3776</v>
      </c>
      <c r="G484" s="224" t="s">
        <v>275</v>
      </c>
      <c r="H484" s="225">
        <v>24</v>
      </c>
      <c r="I484" s="226"/>
      <c r="J484" s="227">
        <f>ROUND(I484*H484,2)</f>
        <v>0</v>
      </c>
      <c r="K484" s="223" t="s">
        <v>764</v>
      </c>
      <c r="L484" s="46"/>
      <c r="M484" s="228" t="s">
        <v>1</v>
      </c>
      <c r="N484" s="229" t="s">
        <v>42</v>
      </c>
      <c r="O484" s="93"/>
      <c r="P484" s="230">
        <f>O484*H484</f>
        <v>0</v>
      </c>
      <c r="Q484" s="230">
        <v>0.0025999999999999999</v>
      </c>
      <c r="R484" s="230">
        <f>Q484*H484</f>
        <v>0.062399999999999997</v>
      </c>
      <c r="S484" s="230">
        <v>0</v>
      </c>
      <c r="T484" s="231">
        <f>S484*H484</f>
        <v>0</v>
      </c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R484" s="232" t="s">
        <v>253</v>
      </c>
      <c r="AT484" s="232" t="s">
        <v>248</v>
      </c>
      <c r="AU484" s="232" t="s">
        <v>87</v>
      </c>
      <c r="AY484" s="19" t="s">
        <v>245</v>
      </c>
      <c r="BE484" s="233">
        <f>IF(N484="základní",J484,0)</f>
        <v>0</v>
      </c>
      <c r="BF484" s="233">
        <f>IF(N484="snížená",J484,0)</f>
        <v>0</v>
      </c>
      <c r="BG484" s="233">
        <f>IF(N484="zákl. přenesená",J484,0)</f>
        <v>0</v>
      </c>
      <c r="BH484" s="233">
        <f>IF(N484="sníž. přenesená",J484,0)</f>
        <v>0</v>
      </c>
      <c r="BI484" s="233">
        <f>IF(N484="nulová",J484,0)</f>
        <v>0</v>
      </c>
      <c r="BJ484" s="19" t="s">
        <v>85</v>
      </c>
      <c r="BK484" s="233">
        <f>ROUND(I484*H484,2)</f>
        <v>0</v>
      </c>
      <c r="BL484" s="19" t="s">
        <v>253</v>
      </c>
      <c r="BM484" s="232" t="s">
        <v>3777</v>
      </c>
    </row>
    <row r="485" s="2" customFormat="1">
      <c r="A485" s="40"/>
      <c r="B485" s="41"/>
      <c r="C485" s="42"/>
      <c r="D485" s="234" t="s">
        <v>255</v>
      </c>
      <c r="E485" s="42"/>
      <c r="F485" s="235" t="s">
        <v>3776</v>
      </c>
      <c r="G485" s="42"/>
      <c r="H485" s="42"/>
      <c r="I485" s="236"/>
      <c r="J485" s="42"/>
      <c r="K485" s="42"/>
      <c r="L485" s="46"/>
      <c r="M485" s="237"/>
      <c r="N485" s="238"/>
      <c r="O485" s="93"/>
      <c r="P485" s="93"/>
      <c r="Q485" s="93"/>
      <c r="R485" s="93"/>
      <c r="S485" s="93"/>
      <c r="T485" s="94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255</v>
      </c>
      <c r="AU485" s="19" t="s">
        <v>87</v>
      </c>
    </row>
    <row r="486" s="2" customFormat="1">
      <c r="A486" s="40"/>
      <c r="B486" s="41"/>
      <c r="C486" s="42"/>
      <c r="D486" s="296" t="s">
        <v>766</v>
      </c>
      <c r="E486" s="42"/>
      <c r="F486" s="297" t="s">
        <v>3778</v>
      </c>
      <c r="G486" s="42"/>
      <c r="H486" s="42"/>
      <c r="I486" s="236"/>
      <c r="J486" s="42"/>
      <c r="K486" s="42"/>
      <c r="L486" s="46"/>
      <c r="M486" s="237"/>
      <c r="N486" s="238"/>
      <c r="O486" s="93"/>
      <c r="P486" s="93"/>
      <c r="Q486" s="93"/>
      <c r="R486" s="93"/>
      <c r="S486" s="93"/>
      <c r="T486" s="94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T486" s="19" t="s">
        <v>766</v>
      </c>
      <c r="AU486" s="19" t="s">
        <v>87</v>
      </c>
    </row>
    <row r="487" s="14" customFormat="1">
      <c r="A487" s="14"/>
      <c r="B487" s="249"/>
      <c r="C487" s="250"/>
      <c r="D487" s="234" t="s">
        <v>257</v>
      </c>
      <c r="E487" s="251" t="s">
        <v>1</v>
      </c>
      <c r="F487" s="252" t="s">
        <v>3779</v>
      </c>
      <c r="G487" s="250"/>
      <c r="H487" s="253">
        <v>24</v>
      </c>
      <c r="I487" s="254"/>
      <c r="J487" s="250"/>
      <c r="K487" s="250"/>
      <c r="L487" s="255"/>
      <c r="M487" s="256"/>
      <c r="N487" s="257"/>
      <c r="O487" s="257"/>
      <c r="P487" s="257"/>
      <c r="Q487" s="257"/>
      <c r="R487" s="257"/>
      <c r="S487" s="257"/>
      <c r="T487" s="25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9" t="s">
        <v>257</v>
      </c>
      <c r="AU487" s="259" t="s">
        <v>87</v>
      </c>
      <c r="AV487" s="14" t="s">
        <v>87</v>
      </c>
      <c r="AW487" s="14" t="s">
        <v>34</v>
      </c>
      <c r="AX487" s="14" t="s">
        <v>85</v>
      </c>
      <c r="AY487" s="259" t="s">
        <v>245</v>
      </c>
    </row>
    <row r="488" s="2" customFormat="1" ht="16.5" customHeight="1">
      <c r="A488" s="40"/>
      <c r="B488" s="41"/>
      <c r="C488" s="221" t="s">
        <v>3156</v>
      </c>
      <c r="D488" s="221" t="s">
        <v>248</v>
      </c>
      <c r="E488" s="222" t="s">
        <v>2914</v>
      </c>
      <c r="F488" s="223" t="s">
        <v>2915</v>
      </c>
      <c r="G488" s="224" t="s">
        <v>317</v>
      </c>
      <c r="H488" s="225">
        <v>94.75</v>
      </c>
      <c r="I488" s="226"/>
      <c r="J488" s="227">
        <f>ROUND(I488*H488,2)</f>
        <v>0</v>
      </c>
      <c r="K488" s="223" t="s">
        <v>764</v>
      </c>
      <c r="L488" s="46"/>
      <c r="M488" s="228" t="s">
        <v>1</v>
      </c>
      <c r="N488" s="229" t="s">
        <v>42</v>
      </c>
      <c r="O488" s="93"/>
      <c r="P488" s="230">
        <f>O488*H488</f>
        <v>0</v>
      </c>
      <c r="Q488" s="230">
        <v>0.14041960000000001</v>
      </c>
      <c r="R488" s="230">
        <f>Q488*H488</f>
        <v>13.3047571</v>
      </c>
      <c r="S488" s="230">
        <v>0</v>
      </c>
      <c r="T488" s="231">
        <f>S488*H488</f>
        <v>0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32" t="s">
        <v>253</v>
      </c>
      <c r="AT488" s="232" t="s">
        <v>248</v>
      </c>
      <c r="AU488" s="232" t="s">
        <v>87</v>
      </c>
      <c r="AY488" s="19" t="s">
        <v>245</v>
      </c>
      <c r="BE488" s="233">
        <f>IF(N488="základní",J488,0)</f>
        <v>0</v>
      </c>
      <c r="BF488" s="233">
        <f>IF(N488="snížená",J488,0)</f>
        <v>0</v>
      </c>
      <c r="BG488" s="233">
        <f>IF(N488="zákl. přenesená",J488,0)</f>
        <v>0</v>
      </c>
      <c r="BH488" s="233">
        <f>IF(N488="sníž. přenesená",J488,0)</f>
        <v>0</v>
      </c>
      <c r="BI488" s="233">
        <f>IF(N488="nulová",J488,0)</f>
        <v>0</v>
      </c>
      <c r="BJ488" s="19" t="s">
        <v>85</v>
      </c>
      <c r="BK488" s="233">
        <f>ROUND(I488*H488,2)</f>
        <v>0</v>
      </c>
      <c r="BL488" s="19" t="s">
        <v>253</v>
      </c>
      <c r="BM488" s="232" t="s">
        <v>3780</v>
      </c>
    </row>
    <row r="489" s="2" customFormat="1">
      <c r="A489" s="40"/>
      <c r="B489" s="41"/>
      <c r="C489" s="42"/>
      <c r="D489" s="234" t="s">
        <v>255</v>
      </c>
      <c r="E489" s="42"/>
      <c r="F489" s="235" t="s">
        <v>2915</v>
      </c>
      <c r="G489" s="42"/>
      <c r="H489" s="42"/>
      <c r="I489" s="236"/>
      <c r="J489" s="42"/>
      <c r="K489" s="42"/>
      <c r="L489" s="46"/>
      <c r="M489" s="237"/>
      <c r="N489" s="238"/>
      <c r="O489" s="93"/>
      <c r="P489" s="93"/>
      <c r="Q489" s="93"/>
      <c r="R489" s="93"/>
      <c r="S489" s="93"/>
      <c r="T489" s="94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T489" s="19" t="s">
        <v>255</v>
      </c>
      <c r="AU489" s="19" t="s">
        <v>87</v>
      </c>
    </row>
    <row r="490" s="2" customFormat="1">
      <c r="A490" s="40"/>
      <c r="B490" s="41"/>
      <c r="C490" s="42"/>
      <c r="D490" s="296" t="s">
        <v>766</v>
      </c>
      <c r="E490" s="42"/>
      <c r="F490" s="297" t="s">
        <v>2918</v>
      </c>
      <c r="G490" s="42"/>
      <c r="H490" s="42"/>
      <c r="I490" s="236"/>
      <c r="J490" s="42"/>
      <c r="K490" s="42"/>
      <c r="L490" s="46"/>
      <c r="M490" s="237"/>
      <c r="N490" s="238"/>
      <c r="O490" s="93"/>
      <c r="P490" s="93"/>
      <c r="Q490" s="93"/>
      <c r="R490" s="93"/>
      <c r="S490" s="93"/>
      <c r="T490" s="94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766</v>
      </c>
      <c r="AU490" s="19" t="s">
        <v>87</v>
      </c>
    </row>
    <row r="491" s="14" customFormat="1">
      <c r="A491" s="14"/>
      <c r="B491" s="249"/>
      <c r="C491" s="250"/>
      <c r="D491" s="234" t="s">
        <v>257</v>
      </c>
      <c r="E491" s="251" t="s">
        <v>1</v>
      </c>
      <c r="F491" s="252" t="s">
        <v>3781</v>
      </c>
      <c r="G491" s="250"/>
      <c r="H491" s="253">
        <v>94.75</v>
      </c>
      <c r="I491" s="254"/>
      <c r="J491" s="250"/>
      <c r="K491" s="250"/>
      <c r="L491" s="255"/>
      <c r="M491" s="256"/>
      <c r="N491" s="257"/>
      <c r="O491" s="257"/>
      <c r="P491" s="257"/>
      <c r="Q491" s="257"/>
      <c r="R491" s="257"/>
      <c r="S491" s="257"/>
      <c r="T491" s="258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9" t="s">
        <v>257</v>
      </c>
      <c r="AU491" s="259" t="s">
        <v>87</v>
      </c>
      <c r="AV491" s="14" t="s">
        <v>87</v>
      </c>
      <c r="AW491" s="14" t="s">
        <v>34</v>
      </c>
      <c r="AX491" s="14" t="s">
        <v>85</v>
      </c>
      <c r="AY491" s="259" t="s">
        <v>245</v>
      </c>
    </row>
    <row r="492" s="2" customFormat="1" ht="16.5" customHeight="1">
      <c r="A492" s="40"/>
      <c r="B492" s="41"/>
      <c r="C492" s="283" t="s">
        <v>3160</v>
      </c>
      <c r="D492" s="283" t="s">
        <v>551</v>
      </c>
      <c r="E492" s="284" t="s">
        <v>3782</v>
      </c>
      <c r="F492" s="285" t="s">
        <v>3783</v>
      </c>
      <c r="G492" s="286" t="s">
        <v>317</v>
      </c>
      <c r="H492" s="287">
        <v>97.593000000000004</v>
      </c>
      <c r="I492" s="288"/>
      <c r="J492" s="289">
        <f>ROUND(I492*H492,2)</f>
        <v>0</v>
      </c>
      <c r="K492" s="285" t="s">
        <v>764</v>
      </c>
      <c r="L492" s="290"/>
      <c r="M492" s="291" t="s">
        <v>1</v>
      </c>
      <c r="N492" s="292" t="s">
        <v>42</v>
      </c>
      <c r="O492" s="93"/>
      <c r="P492" s="230">
        <f>O492*H492</f>
        <v>0</v>
      </c>
      <c r="Q492" s="230">
        <v>0.056000000000000001</v>
      </c>
      <c r="R492" s="230">
        <f>Q492*H492</f>
        <v>5.4652080000000005</v>
      </c>
      <c r="S492" s="230">
        <v>0</v>
      </c>
      <c r="T492" s="231">
        <f>S492*H492</f>
        <v>0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32" t="s">
        <v>326</v>
      </c>
      <c r="AT492" s="232" t="s">
        <v>551</v>
      </c>
      <c r="AU492" s="232" t="s">
        <v>87</v>
      </c>
      <c r="AY492" s="19" t="s">
        <v>245</v>
      </c>
      <c r="BE492" s="233">
        <f>IF(N492="základní",J492,0)</f>
        <v>0</v>
      </c>
      <c r="BF492" s="233">
        <f>IF(N492="snížená",J492,0)</f>
        <v>0</v>
      </c>
      <c r="BG492" s="233">
        <f>IF(N492="zákl. přenesená",J492,0)</f>
        <v>0</v>
      </c>
      <c r="BH492" s="233">
        <f>IF(N492="sníž. přenesená",J492,0)</f>
        <v>0</v>
      </c>
      <c r="BI492" s="233">
        <f>IF(N492="nulová",J492,0)</f>
        <v>0</v>
      </c>
      <c r="BJ492" s="19" t="s">
        <v>85</v>
      </c>
      <c r="BK492" s="233">
        <f>ROUND(I492*H492,2)</f>
        <v>0</v>
      </c>
      <c r="BL492" s="19" t="s">
        <v>253</v>
      </c>
      <c r="BM492" s="232" t="s">
        <v>3784</v>
      </c>
    </row>
    <row r="493" s="2" customFormat="1">
      <c r="A493" s="40"/>
      <c r="B493" s="41"/>
      <c r="C493" s="42"/>
      <c r="D493" s="234" t="s">
        <v>255</v>
      </c>
      <c r="E493" s="42"/>
      <c r="F493" s="235" t="s">
        <v>3783</v>
      </c>
      <c r="G493" s="42"/>
      <c r="H493" s="42"/>
      <c r="I493" s="236"/>
      <c r="J493" s="42"/>
      <c r="K493" s="42"/>
      <c r="L493" s="46"/>
      <c r="M493" s="237"/>
      <c r="N493" s="238"/>
      <c r="O493" s="93"/>
      <c r="P493" s="93"/>
      <c r="Q493" s="93"/>
      <c r="R493" s="93"/>
      <c r="S493" s="93"/>
      <c r="T493" s="94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255</v>
      </c>
      <c r="AU493" s="19" t="s">
        <v>87</v>
      </c>
    </row>
    <row r="494" s="14" customFormat="1">
      <c r="A494" s="14"/>
      <c r="B494" s="249"/>
      <c r="C494" s="250"/>
      <c r="D494" s="234" t="s">
        <v>257</v>
      </c>
      <c r="E494" s="251" t="s">
        <v>1</v>
      </c>
      <c r="F494" s="252" t="s">
        <v>3785</v>
      </c>
      <c r="G494" s="250"/>
      <c r="H494" s="253">
        <v>97.593000000000004</v>
      </c>
      <c r="I494" s="254"/>
      <c r="J494" s="250"/>
      <c r="K494" s="250"/>
      <c r="L494" s="255"/>
      <c r="M494" s="256"/>
      <c r="N494" s="257"/>
      <c r="O494" s="257"/>
      <c r="P494" s="257"/>
      <c r="Q494" s="257"/>
      <c r="R494" s="257"/>
      <c r="S494" s="257"/>
      <c r="T494" s="258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9" t="s">
        <v>257</v>
      </c>
      <c r="AU494" s="259" t="s">
        <v>87</v>
      </c>
      <c r="AV494" s="14" t="s">
        <v>87</v>
      </c>
      <c r="AW494" s="14" t="s">
        <v>34</v>
      </c>
      <c r="AX494" s="14" t="s">
        <v>85</v>
      </c>
      <c r="AY494" s="259" t="s">
        <v>245</v>
      </c>
    </row>
    <row r="495" s="2" customFormat="1" ht="16.5" customHeight="1">
      <c r="A495" s="40"/>
      <c r="B495" s="41"/>
      <c r="C495" s="221" t="s">
        <v>3167</v>
      </c>
      <c r="D495" s="221" t="s">
        <v>248</v>
      </c>
      <c r="E495" s="222" t="s">
        <v>3786</v>
      </c>
      <c r="F495" s="223" t="s">
        <v>3787</v>
      </c>
      <c r="G495" s="224" t="s">
        <v>251</v>
      </c>
      <c r="H495" s="225">
        <v>280.5</v>
      </c>
      <c r="I495" s="226"/>
      <c r="J495" s="227">
        <f>ROUND(I495*H495,2)</f>
        <v>0</v>
      </c>
      <c r="K495" s="223" t="s">
        <v>764</v>
      </c>
      <c r="L495" s="46"/>
      <c r="M495" s="228" t="s">
        <v>1</v>
      </c>
      <c r="N495" s="229" t="s">
        <v>42</v>
      </c>
      <c r="O495" s="93"/>
      <c r="P495" s="230">
        <f>O495*H495</f>
        <v>0</v>
      </c>
      <c r="Q495" s="230">
        <v>0.00088000000000000003</v>
      </c>
      <c r="R495" s="230">
        <f>Q495*H495</f>
        <v>0.24684</v>
      </c>
      <c r="S495" s="230">
        <v>0</v>
      </c>
      <c r="T495" s="231">
        <f>S495*H495</f>
        <v>0</v>
      </c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R495" s="232" t="s">
        <v>253</v>
      </c>
      <c r="AT495" s="232" t="s">
        <v>248</v>
      </c>
      <c r="AU495" s="232" t="s">
        <v>87</v>
      </c>
      <c r="AY495" s="19" t="s">
        <v>245</v>
      </c>
      <c r="BE495" s="233">
        <f>IF(N495="základní",J495,0)</f>
        <v>0</v>
      </c>
      <c r="BF495" s="233">
        <f>IF(N495="snížená",J495,0)</f>
        <v>0</v>
      </c>
      <c r="BG495" s="233">
        <f>IF(N495="zákl. přenesená",J495,0)</f>
        <v>0</v>
      </c>
      <c r="BH495" s="233">
        <f>IF(N495="sníž. přenesená",J495,0)</f>
        <v>0</v>
      </c>
      <c r="BI495" s="233">
        <f>IF(N495="nulová",J495,0)</f>
        <v>0</v>
      </c>
      <c r="BJ495" s="19" t="s">
        <v>85</v>
      </c>
      <c r="BK495" s="233">
        <f>ROUND(I495*H495,2)</f>
        <v>0</v>
      </c>
      <c r="BL495" s="19" t="s">
        <v>253</v>
      </c>
      <c r="BM495" s="232" t="s">
        <v>3788</v>
      </c>
    </row>
    <row r="496" s="2" customFormat="1">
      <c r="A496" s="40"/>
      <c r="B496" s="41"/>
      <c r="C496" s="42"/>
      <c r="D496" s="234" t="s">
        <v>255</v>
      </c>
      <c r="E496" s="42"/>
      <c r="F496" s="235" t="s">
        <v>3787</v>
      </c>
      <c r="G496" s="42"/>
      <c r="H496" s="42"/>
      <c r="I496" s="236"/>
      <c r="J496" s="42"/>
      <c r="K496" s="42"/>
      <c r="L496" s="46"/>
      <c r="M496" s="237"/>
      <c r="N496" s="238"/>
      <c r="O496" s="93"/>
      <c r="P496" s="93"/>
      <c r="Q496" s="93"/>
      <c r="R496" s="93"/>
      <c r="S496" s="93"/>
      <c r="T496" s="94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255</v>
      </c>
      <c r="AU496" s="19" t="s">
        <v>87</v>
      </c>
    </row>
    <row r="497" s="2" customFormat="1">
      <c r="A497" s="40"/>
      <c r="B497" s="41"/>
      <c r="C497" s="42"/>
      <c r="D497" s="296" t="s">
        <v>766</v>
      </c>
      <c r="E497" s="42"/>
      <c r="F497" s="297" t="s">
        <v>3789</v>
      </c>
      <c r="G497" s="42"/>
      <c r="H497" s="42"/>
      <c r="I497" s="236"/>
      <c r="J497" s="42"/>
      <c r="K497" s="42"/>
      <c r="L497" s="46"/>
      <c r="M497" s="237"/>
      <c r="N497" s="238"/>
      <c r="O497" s="93"/>
      <c r="P497" s="93"/>
      <c r="Q497" s="93"/>
      <c r="R497" s="93"/>
      <c r="S497" s="93"/>
      <c r="T497" s="94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T497" s="19" t="s">
        <v>766</v>
      </c>
      <c r="AU497" s="19" t="s">
        <v>87</v>
      </c>
    </row>
    <row r="498" s="14" customFormat="1">
      <c r="A498" s="14"/>
      <c r="B498" s="249"/>
      <c r="C498" s="250"/>
      <c r="D498" s="234" t="s">
        <v>257</v>
      </c>
      <c r="E498" s="251" t="s">
        <v>1</v>
      </c>
      <c r="F498" s="252" t="s">
        <v>3790</v>
      </c>
      <c r="G498" s="250"/>
      <c r="H498" s="253">
        <v>280.5</v>
      </c>
      <c r="I498" s="254"/>
      <c r="J498" s="250"/>
      <c r="K498" s="250"/>
      <c r="L498" s="255"/>
      <c r="M498" s="256"/>
      <c r="N498" s="257"/>
      <c r="O498" s="257"/>
      <c r="P498" s="257"/>
      <c r="Q498" s="257"/>
      <c r="R498" s="257"/>
      <c r="S498" s="257"/>
      <c r="T498" s="258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9" t="s">
        <v>257</v>
      </c>
      <c r="AU498" s="259" t="s">
        <v>87</v>
      </c>
      <c r="AV498" s="14" t="s">
        <v>87</v>
      </c>
      <c r="AW498" s="14" t="s">
        <v>34</v>
      </c>
      <c r="AX498" s="14" t="s">
        <v>85</v>
      </c>
      <c r="AY498" s="259" t="s">
        <v>245</v>
      </c>
    </row>
    <row r="499" s="2" customFormat="1" ht="16.5" customHeight="1">
      <c r="A499" s="40"/>
      <c r="B499" s="41"/>
      <c r="C499" s="221" t="s">
        <v>3174</v>
      </c>
      <c r="D499" s="221" t="s">
        <v>248</v>
      </c>
      <c r="E499" s="222" t="s">
        <v>3791</v>
      </c>
      <c r="F499" s="223" t="s">
        <v>3792</v>
      </c>
      <c r="G499" s="224" t="s">
        <v>251</v>
      </c>
      <c r="H499" s="225">
        <v>280.5</v>
      </c>
      <c r="I499" s="226"/>
      <c r="J499" s="227">
        <f>ROUND(I499*H499,2)</f>
        <v>0</v>
      </c>
      <c r="K499" s="223" t="s">
        <v>764</v>
      </c>
      <c r="L499" s="46"/>
      <c r="M499" s="228" t="s">
        <v>1</v>
      </c>
      <c r="N499" s="229" t="s">
        <v>42</v>
      </c>
      <c r="O499" s="93"/>
      <c r="P499" s="230">
        <f>O499*H499</f>
        <v>0</v>
      </c>
      <c r="Q499" s="230">
        <v>0</v>
      </c>
      <c r="R499" s="230">
        <f>Q499*H499</f>
        <v>0</v>
      </c>
      <c r="S499" s="230">
        <v>0</v>
      </c>
      <c r="T499" s="231">
        <f>S499*H499</f>
        <v>0</v>
      </c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R499" s="232" t="s">
        <v>253</v>
      </c>
      <c r="AT499" s="232" t="s">
        <v>248</v>
      </c>
      <c r="AU499" s="232" t="s">
        <v>87</v>
      </c>
      <c r="AY499" s="19" t="s">
        <v>245</v>
      </c>
      <c r="BE499" s="233">
        <f>IF(N499="základní",J499,0)</f>
        <v>0</v>
      </c>
      <c r="BF499" s="233">
        <f>IF(N499="snížená",J499,0)</f>
        <v>0</v>
      </c>
      <c r="BG499" s="233">
        <f>IF(N499="zákl. přenesená",J499,0)</f>
        <v>0</v>
      </c>
      <c r="BH499" s="233">
        <f>IF(N499="sníž. přenesená",J499,0)</f>
        <v>0</v>
      </c>
      <c r="BI499" s="233">
        <f>IF(N499="nulová",J499,0)</f>
        <v>0</v>
      </c>
      <c r="BJ499" s="19" t="s">
        <v>85</v>
      </c>
      <c r="BK499" s="233">
        <f>ROUND(I499*H499,2)</f>
        <v>0</v>
      </c>
      <c r="BL499" s="19" t="s">
        <v>253</v>
      </c>
      <c r="BM499" s="232" t="s">
        <v>3793</v>
      </c>
    </row>
    <row r="500" s="2" customFormat="1">
      <c r="A500" s="40"/>
      <c r="B500" s="41"/>
      <c r="C500" s="42"/>
      <c r="D500" s="234" t="s">
        <v>255</v>
      </c>
      <c r="E500" s="42"/>
      <c r="F500" s="235" t="s">
        <v>3792</v>
      </c>
      <c r="G500" s="42"/>
      <c r="H500" s="42"/>
      <c r="I500" s="236"/>
      <c r="J500" s="42"/>
      <c r="K500" s="42"/>
      <c r="L500" s="46"/>
      <c r="M500" s="237"/>
      <c r="N500" s="238"/>
      <c r="O500" s="93"/>
      <c r="P500" s="93"/>
      <c r="Q500" s="93"/>
      <c r="R500" s="93"/>
      <c r="S500" s="93"/>
      <c r="T500" s="94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255</v>
      </c>
      <c r="AU500" s="19" t="s">
        <v>87</v>
      </c>
    </row>
    <row r="501" s="2" customFormat="1">
      <c r="A501" s="40"/>
      <c r="B501" s="41"/>
      <c r="C501" s="42"/>
      <c r="D501" s="296" t="s">
        <v>766</v>
      </c>
      <c r="E501" s="42"/>
      <c r="F501" s="297" t="s">
        <v>3794</v>
      </c>
      <c r="G501" s="42"/>
      <c r="H501" s="42"/>
      <c r="I501" s="236"/>
      <c r="J501" s="42"/>
      <c r="K501" s="42"/>
      <c r="L501" s="46"/>
      <c r="M501" s="237"/>
      <c r="N501" s="238"/>
      <c r="O501" s="93"/>
      <c r="P501" s="93"/>
      <c r="Q501" s="93"/>
      <c r="R501" s="93"/>
      <c r="S501" s="93"/>
      <c r="T501" s="94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T501" s="19" t="s">
        <v>766</v>
      </c>
      <c r="AU501" s="19" t="s">
        <v>87</v>
      </c>
    </row>
    <row r="502" s="2" customFormat="1" ht="16.5" customHeight="1">
      <c r="A502" s="40"/>
      <c r="B502" s="41"/>
      <c r="C502" s="221" t="s">
        <v>459</v>
      </c>
      <c r="D502" s="221" t="s">
        <v>248</v>
      </c>
      <c r="E502" s="222" t="s">
        <v>2905</v>
      </c>
      <c r="F502" s="223" t="s">
        <v>2906</v>
      </c>
      <c r="G502" s="224" t="s">
        <v>329</v>
      </c>
      <c r="H502" s="225">
        <v>8</v>
      </c>
      <c r="I502" s="226"/>
      <c r="J502" s="227">
        <f>ROUND(I502*H502,2)</f>
        <v>0</v>
      </c>
      <c r="K502" s="223" t="s">
        <v>764</v>
      </c>
      <c r="L502" s="46"/>
      <c r="M502" s="228" t="s">
        <v>1</v>
      </c>
      <c r="N502" s="229" t="s">
        <v>42</v>
      </c>
      <c r="O502" s="93"/>
      <c r="P502" s="230">
        <f>O502*H502</f>
        <v>0</v>
      </c>
      <c r="Q502" s="230">
        <v>0.00069999999999999999</v>
      </c>
      <c r="R502" s="230">
        <f>Q502*H502</f>
        <v>0.0055999999999999999</v>
      </c>
      <c r="S502" s="230">
        <v>0</v>
      </c>
      <c r="T502" s="231">
        <f>S502*H502</f>
        <v>0</v>
      </c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R502" s="232" t="s">
        <v>253</v>
      </c>
      <c r="AT502" s="232" t="s">
        <v>248</v>
      </c>
      <c r="AU502" s="232" t="s">
        <v>87</v>
      </c>
      <c r="AY502" s="19" t="s">
        <v>245</v>
      </c>
      <c r="BE502" s="233">
        <f>IF(N502="základní",J502,0)</f>
        <v>0</v>
      </c>
      <c r="BF502" s="233">
        <f>IF(N502="snížená",J502,0)</f>
        <v>0</v>
      </c>
      <c r="BG502" s="233">
        <f>IF(N502="zákl. přenesená",J502,0)</f>
        <v>0</v>
      </c>
      <c r="BH502" s="233">
        <f>IF(N502="sníž. přenesená",J502,0)</f>
        <v>0</v>
      </c>
      <c r="BI502" s="233">
        <f>IF(N502="nulová",J502,0)</f>
        <v>0</v>
      </c>
      <c r="BJ502" s="19" t="s">
        <v>85</v>
      </c>
      <c r="BK502" s="233">
        <f>ROUND(I502*H502,2)</f>
        <v>0</v>
      </c>
      <c r="BL502" s="19" t="s">
        <v>253</v>
      </c>
      <c r="BM502" s="232" t="s">
        <v>3795</v>
      </c>
    </row>
    <row r="503" s="2" customFormat="1">
      <c r="A503" s="40"/>
      <c r="B503" s="41"/>
      <c r="C503" s="42"/>
      <c r="D503" s="234" t="s">
        <v>255</v>
      </c>
      <c r="E503" s="42"/>
      <c r="F503" s="235" t="s">
        <v>2906</v>
      </c>
      <c r="G503" s="42"/>
      <c r="H503" s="42"/>
      <c r="I503" s="236"/>
      <c r="J503" s="42"/>
      <c r="K503" s="42"/>
      <c r="L503" s="46"/>
      <c r="M503" s="237"/>
      <c r="N503" s="238"/>
      <c r="O503" s="93"/>
      <c r="P503" s="93"/>
      <c r="Q503" s="93"/>
      <c r="R503" s="93"/>
      <c r="S503" s="93"/>
      <c r="T503" s="94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T503" s="19" t="s">
        <v>255</v>
      </c>
      <c r="AU503" s="19" t="s">
        <v>87</v>
      </c>
    </row>
    <row r="504" s="2" customFormat="1">
      <c r="A504" s="40"/>
      <c r="B504" s="41"/>
      <c r="C504" s="42"/>
      <c r="D504" s="296" t="s">
        <v>766</v>
      </c>
      <c r="E504" s="42"/>
      <c r="F504" s="297" t="s">
        <v>2909</v>
      </c>
      <c r="G504" s="42"/>
      <c r="H504" s="42"/>
      <c r="I504" s="236"/>
      <c r="J504" s="42"/>
      <c r="K504" s="42"/>
      <c r="L504" s="46"/>
      <c r="M504" s="237"/>
      <c r="N504" s="238"/>
      <c r="O504" s="93"/>
      <c r="P504" s="93"/>
      <c r="Q504" s="93"/>
      <c r="R504" s="93"/>
      <c r="S504" s="93"/>
      <c r="T504" s="94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766</v>
      </c>
      <c r="AU504" s="19" t="s">
        <v>87</v>
      </c>
    </row>
    <row r="505" s="14" customFormat="1">
      <c r="A505" s="14"/>
      <c r="B505" s="249"/>
      <c r="C505" s="250"/>
      <c r="D505" s="234" t="s">
        <v>257</v>
      </c>
      <c r="E505" s="251" t="s">
        <v>1</v>
      </c>
      <c r="F505" s="252" t="s">
        <v>2910</v>
      </c>
      <c r="G505" s="250"/>
      <c r="H505" s="253">
        <v>2</v>
      </c>
      <c r="I505" s="254"/>
      <c r="J505" s="250"/>
      <c r="K505" s="250"/>
      <c r="L505" s="255"/>
      <c r="M505" s="256"/>
      <c r="N505" s="257"/>
      <c r="O505" s="257"/>
      <c r="P505" s="257"/>
      <c r="Q505" s="257"/>
      <c r="R505" s="257"/>
      <c r="S505" s="257"/>
      <c r="T505" s="258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9" t="s">
        <v>257</v>
      </c>
      <c r="AU505" s="259" t="s">
        <v>87</v>
      </c>
      <c r="AV505" s="14" t="s">
        <v>87</v>
      </c>
      <c r="AW505" s="14" t="s">
        <v>34</v>
      </c>
      <c r="AX505" s="14" t="s">
        <v>77</v>
      </c>
      <c r="AY505" s="259" t="s">
        <v>245</v>
      </c>
    </row>
    <row r="506" s="14" customFormat="1">
      <c r="A506" s="14"/>
      <c r="B506" s="249"/>
      <c r="C506" s="250"/>
      <c r="D506" s="234" t="s">
        <v>257</v>
      </c>
      <c r="E506" s="251" t="s">
        <v>1</v>
      </c>
      <c r="F506" s="252" t="s">
        <v>3796</v>
      </c>
      <c r="G506" s="250"/>
      <c r="H506" s="253">
        <v>6</v>
      </c>
      <c r="I506" s="254"/>
      <c r="J506" s="250"/>
      <c r="K506" s="250"/>
      <c r="L506" s="255"/>
      <c r="M506" s="256"/>
      <c r="N506" s="257"/>
      <c r="O506" s="257"/>
      <c r="P506" s="257"/>
      <c r="Q506" s="257"/>
      <c r="R506" s="257"/>
      <c r="S506" s="257"/>
      <c r="T506" s="25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9" t="s">
        <v>257</v>
      </c>
      <c r="AU506" s="259" t="s">
        <v>87</v>
      </c>
      <c r="AV506" s="14" t="s">
        <v>87</v>
      </c>
      <c r="AW506" s="14" t="s">
        <v>34</v>
      </c>
      <c r="AX506" s="14" t="s">
        <v>77</v>
      </c>
      <c r="AY506" s="259" t="s">
        <v>245</v>
      </c>
    </row>
    <row r="507" s="15" customFormat="1">
      <c r="A507" s="15"/>
      <c r="B507" s="260"/>
      <c r="C507" s="261"/>
      <c r="D507" s="234" t="s">
        <v>257</v>
      </c>
      <c r="E507" s="262" t="s">
        <v>1</v>
      </c>
      <c r="F507" s="263" t="s">
        <v>266</v>
      </c>
      <c r="G507" s="261"/>
      <c r="H507" s="264">
        <v>8</v>
      </c>
      <c r="I507" s="265"/>
      <c r="J507" s="261"/>
      <c r="K507" s="261"/>
      <c r="L507" s="266"/>
      <c r="M507" s="267"/>
      <c r="N507" s="268"/>
      <c r="O507" s="268"/>
      <c r="P507" s="268"/>
      <c r="Q507" s="268"/>
      <c r="R507" s="268"/>
      <c r="S507" s="268"/>
      <c r="T507" s="269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70" t="s">
        <v>257</v>
      </c>
      <c r="AU507" s="270" t="s">
        <v>87</v>
      </c>
      <c r="AV507" s="15" t="s">
        <v>253</v>
      </c>
      <c r="AW507" s="15" t="s">
        <v>34</v>
      </c>
      <c r="AX507" s="15" t="s">
        <v>85</v>
      </c>
      <c r="AY507" s="270" t="s">
        <v>245</v>
      </c>
    </row>
    <row r="508" s="2" customFormat="1" ht="16.5" customHeight="1">
      <c r="A508" s="40"/>
      <c r="B508" s="41"/>
      <c r="C508" s="283" t="s">
        <v>3188</v>
      </c>
      <c r="D508" s="283" t="s">
        <v>551</v>
      </c>
      <c r="E508" s="284" t="s">
        <v>2911</v>
      </c>
      <c r="F508" s="285" t="s">
        <v>2912</v>
      </c>
      <c r="G508" s="286" t="s">
        <v>329</v>
      </c>
      <c r="H508" s="287">
        <v>2</v>
      </c>
      <c r="I508" s="288"/>
      <c r="J508" s="289">
        <f>ROUND(I508*H508,2)</f>
        <v>0</v>
      </c>
      <c r="K508" s="285" t="s">
        <v>764</v>
      </c>
      <c r="L508" s="290"/>
      <c r="M508" s="291" t="s">
        <v>1</v>
      </c>
      <c r="N508" s="292" t="s">
        <v>42</v>
      </c>
      <c r="O508" s="93"/>
      <c r="P508" s="230">
        <f>O508*H508</f>
        <v>0</v>
      </c>
      <c r="Q508" s="230">
        <v>0.0025000000000000001</v>
      </c>
      <c r="R508" s="230">
        <f>Q508*H508</f>
        <v>0.0050000000000000001</v>
      </c>
      <c r="S508" s="230">
        <v>0</v>
      </c>
      <c r="T508" s="231">
        <f>S508*H508</f>
        <v>0</v>
      </c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R508" s="232" t="s">
        <v>326</v>
      </c>
      <c r="AT508" s="232" t="s">
        <v>551</v>
      </c>
      <c r="AU508" s="232" t="s">
        <v>87</v>
      </c>
      <c r="AY508" s="19" t="s">
        <v>245</v>
      </c>
      <c r="BE508" s="233">
        <f>IF(N508="základní",J508,0)</f>
        <v>0</v>
      </c>
      <c r="BF508" s="233">
        <f>IF(N508="snížená",J508,0)</f>
        <v>0</v>
      </c>
      <c r="BG508" s="233">
        <f>IF(N508="zákl. přenesená",J508,0)</f>
        <v>0</v>
      </c>
      <c r="BH508" s="233">
        <f>IF(N508="sníž. přenesená",J508,0)</f>
        <v>0</v>
      </c>
      <c r="BI508" s="233">
        <f>IF(N508="nulová",J508,0)</f>
        <v>0</v>
      </c>
      <c r="BJ508" s="19" t="s">
        <v>85</v>
      </c>
      <c r="BK508" s="233">
        <f>ROUND(I508*H508,2)</f>
        <v>0</v>
      </c>
      <c r="BL508" s="19" t="s">
        <v>253</v>
      </c>
      <c r="BM508" s="232" t="s">
        <v>3797</v>
      </c>
    </row>
    <row r="509" s="2" customFormat="1">
      <c r="A509" s="40"/>
      <c r="B509" s="41"/>
      <c r="C509" s="42"/>
      <c r="D509" s="234" t="s">
        <v>255</v>
      </c>
      <c r="E509" s="42"/>
      <c r="F509" s="235" t="s">
        <v>2912</v>
      </c>
      <c r="G509" s="42"/>
      <c r="H509" s="42"/>
      <c r="I509" s="236"/>
      <c r="J509" s="42"/>
      <c r="K509" s="42"/>
      <c r="L509" s="46"/>
      <c r="M509" s="237"/>
      <c r="N509" s="238"/>
      <c r="O509" s="93"/>
      <c r="P509" s="93"/>
      <c r="Q509" s="93"/>
      <c r="R509" s="93"/>
      <c r="S509" s="93"/>
      <c r="T509" s="94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T509" s="19" t="s">
        <v>255</v>
      </c>
      <c r="AU509" s="19" t="s">
        <v>87</v>
      </c>
    </row>
    <row r="510" s="14" customFormat="1">
      <c r="A510" s="14"/>
      <c r="B510" s="249"/>
      <c r="C510" s="250"/>
      <c r="D510" s="234" t="s">
        <v>257</v>
      </c>
      <c r="E510" s="251" t="s">
        <v>1</v>
      </c>
      <c r="F510" s="252" t="s">
        <v>87</v>
      </c>
      <c r="G510" s="250"/>
      <c r="H510" s="253">
        <v>2</v>
      </c>
      <c r="I510" s="254"/>
      <c r="J510" s="250"/>
      <c r="K510" s="250"/>
      <c r="L510" s="255"/>
      <c r="M510" s="256"/>
      <c r="N510" s="257"/>
      <c r="O510" s="257"/>
      <c r="P510" s="257"/>
      <c r="Q510" s="257"/>
      <c r="R510" s="257"/>
      <c r="S510" s="257"/>
      <c r="T510" s="258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9" t="s">
        <v>257</v>
      </c>
      <c r="AU510" s="259" t="s">
        <v>87</v>
      </c>
      <c r="AV510" s="14" t="s">
        <v>87</v>
      </c>
      <c r="AW510" s="14" t="s">
        <v>34</v>
      </c>
      <c r="AX510" s="14" t="s">
        <v>77</v>
      </c>
      <c r="AY510" s="259" t="s">
        <v>245</v>
      </c>
    </row>
    <row r="511" s="15" customFormat="1">
      <c r="A511" s="15"/>
      <c r="B511" s="260"/>
      <c r="C511" s="261"/>
      <c r="D511" s="234" t="s">
        <v>257</v>
      </c>
      <c r="E511" s="262" t="s">
        <v>1</v>
      </c>
      <c r="F511" s="263" t="s">
        <v>266</v>
      </c>
      <c r="G511" s="261"/>
      <c r="H511" s="264">
        <v>2</v>
      </c>
      <c r="I511" s="265"/>
      <c r="J511" s="261"/>
      <c r="K511" s="261"/>
      <c r="L511" s="266"/>
      <c r="M511" s="267"/>
      <c r="N511" s="268"/>
      <c r="O511" s="268"/>
      <c r="P511" s="268"/>
      <c r="Q511" s="268"/>
      <c r="R511" s="268"/>
      <c r="S511" s="268"/>
      <c r="T511" s="269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70" t="s">
        <v>257</v>
      </c>
      <c r="AU511" s="270" t="s">
        <v>87</v>
      </c>
      <c r="AV511" s="15" t="s">
        <v>253</v>
      </c>
      <c r="AW511" s="15" t="s">
        <v>34</v>
      </c>
      <c r="AX511" s="15" t="s">
        <v>85</v>
      </c>
      <c r="AY511" s="270" t="s">
        <v>245</v>
      </c>
    </row>
    <row r="512" s="2" customFormat="1" ht="16.5" customHeight="1">
      <c r="A512" s="40"/>
      <c r="B512" s="41"/>
      <c r="C512" s="221" t="s">
        <v>3194</v>
      </c>
      <c r="D512" s="221" t="s">
        <v>248</v>
      </c>
      <c r="E512" s="222" t="s">
        <v>3798</v>
      </c>
      <c r="F512" s="223" t="s">
        <v>3799</v>
      </c>
      <c r="G512" s="224" t="s">
        <v>317</v>
      </c>
      <c r="H512" s="225">
        <v>10</v>
      </c>
      <c r="I512" s="226"/>
      <c r="J512" s="227">
        <f>ROUND(I512*H512,2)</f>
        <v>0</v>
      </c>
      <c r="K512" s="223" t="s">
        <v>764</v>
      </c>
      <c r="L512" s="46"/>
      <c r="M512" s="228" t="s">
        <v>1</v>
      </c>
      <c r="N512" s="229" t="s">
        <v>42</v>
      </c>
      <c r="O512" s="93"/>
      <c r="P512" s="230">
        <f>O512*H512</f>
        <v>0</v>
      </c>
      <c r="Q512" s="230">
        <v>0.00027999999999999998</v>
      </c>
      <c r="R512" s="230">
        <f>Q512*H512</f>
        <v>0.0027999999999999995</v>
      </c>
      <c r="S512" s="230">
        <v>0</v>
      </c>
      <c r="T512" s="231">
        <f>S512*H512</f>
        <v>0</v>
      </c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R512" s="232" t="s">
        <v>253</v>
      </c>
      <c r="AT512" s="232" t="s">
        <v>248</v>
      </c>
      <c r="AU512" s="232" t="s">
        <v>87</v>
      </c>
      <c r="AY512" s="19" t="s">
        <v>245</v>
      </c>
      <c r="BE512" s="233">
        <f>IF(N512="základní",J512,0)</f>
        <v>0</v>
      </c>
      <c r="BF512" s="233">
        <f>IF(N512="snížená",J512,0)</f>
        <v>0</v>
      </c>
      <c r="BG512" s="233">
        <f>IF(N512="zákl. přenesená",J512,0)</f>
        <v>0</v>
      </c>
      <c r="BH512" s="233">
        <f>IF(N512="sníž. přenesená",J512,0)</f>
        <v>0</v>
      </c>
      <c r="BI512" s="233">
        <f>IF(N512="nulová",J512,0)</f>
        <v>0</v>
      </c>
      <c r="BJ512" s="19" t="s">
        <v>85</v>
      </c>
      <c r="BK512" s="233">
        <f>ROUND(I512*H512,2)</f>
        <v>0</v>
      </c>
      <c r="BL512" s="19" t="s">
        <v>253</v>
      </c>
      <c r="BM512" s="232" t="s">
        <v>3800</v>
      </c>
    </row>
    <row r="513" s="2" customFormat="1">
      <c r="A513" s="40"/>
      <c r="B513" s="41"/>
      <c r="C513" s="42"/>
      <c r="D513" s="234" t="s">
        <v>255</v>
      </c>
      <c r="E513" s="42"/>
      <c r="F513" s="235" t="s">
        <v>3799</v>
      </c>
      <c r="G513" s="42"/>
      <c r="H513" s="42"/>
      <c r="I513" s="236"/>
      <c r="J513" s="42"/>
      <c r="K513" s="42"/>
      <c r="L513" s="46"/>
      <c r="M513" s="237"/>
      <c r="N513" s="238"/>
      <c r="O513" s="93"/>
      <c r="P513" s="93"/>
      <c r="Q513" s="93"/>
      <c r="R513" s="93"/>
      <c r="S513" s="93"/>
      <c r="T513" s="94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T513" s="19" t="s">
        <v>255</v>
      </c>
      <c r="AU513" s="19" t="s">
        <v>87</v>
      </c>
    </row>
    <row r="514" s="2" customFormat="1">
      <c r="A514" s="40"/>
      <c r="B514" s="41"/>
      <c r="C514" s="42"/>
      <c r="D514" s="296" t="s">
        <v>766</v>
      </c>
      <c r="E514" s="42"/>
      <c r="F514" s="297" t="s">
        <v>3801</v>
      </c>
      <c r="G514" s="42"/>
      <c r="H514" s="42"/>
      <c r="I514" s="236"/>
      <c r="J514" s="42"/>
      <c r="K514" s="42"/>
      <c r="L514" s="46"/>
      <c r="M514" s="237"/>
      <c r="N514" s="238"/>
      <c r="O514" s="93"/>
      <c r="P514" s="93"/>
      <c r="Q514" s="93"/>
      <c r="R514" s="93"/>
      <c r="S514" s="93"/>
      <c r="T514" s="94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T514" s="19" t="s">
        <v>766</v>
      </c>
      <c r="AU514" s="19" t="s">
        <v>87</v>
      </c>
    </row>
    <row r="515" s="14" customFormat="1">
      <c r="A515" s="14"/>
      <c r="B515" s="249"/>
      <c r="C515" s="250"/>
      <c r="D515" s="234" t="s">
        <v>257</v>
      </c>
      <c r="E515" s="251" t="s">
        <v>1</v>
      </c>
      <c r="F515" s="252" t="s">
        <v>3802</v>
      </c>
      <c r="G515" s="250"/>
      <c r="H515" s="253">
        <v>10</v>
      </c>
      <c r="I515" s="254"/>
      <c r="J515" s="250"/>
      <c r="K515" s="250"/>
      <c r="L515" s="255"/>
      <c r="M515" s="256"/>
      <c r="N515" s="257"/>
      <c r="O515" s="257"/>
      <c r="P515" s="257"/>
      <c r="Q515" s="257"/>
      <c r="R515" s="257"/>
      <c r="S515" s="257"/>
      <c r="T515" s="258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9" t="s">
        <v>257</v>
      </c>
      <c r="AU515" s="259" t="s">
        <v>87</v>
      </c>
      <c r="AV515" s="14" t="s">
        <v>87</v>
      </c>
      <c r="AW515" s="14" t="s">
        <v>34</v>
      </c>
      <c r="AX515" s="14" t="s">
        <v>85</v>
      </c>
      <c r="AY515" s="259" t="s">
        <v>245</v>
      </c>
    </row>
    <row r="516" s="2" customFormat="1" ht="16.5" customHeight="1">
      <c r="A516" s="40"/>
      <c r="B516" s="41"/>
      <c r="C516" s="221" t="s">
        <v>3446</v>
      </c>
      <c r="D516" s="221" t="s">
        <v>248</v>
      </c>
      <c r="E516" s="222" t="s">
        <v>3803</v>
      </c>
      <c r="F516" s="223" t="s">
        <v>3804</v>
      </c>
      <c r="G516" s="224" t="s">
        <v>317</v>
      </c>
      <c r="H516" s="225">
        <v>10</v>
      </c>
      <c r="I516" s="226"/>
      <c r="J516" s="227">
        <f>ROUND(I516*H516,2)</f>
        <v>0</v>
      </c>
      <c r="K516" s="223" t="s">
        <v>764</v>
      </c>
      <c r="L516" s="46"/>
      <c r="M516" s="228" t="s">
        <v>1</v>
      </c>
      <c r="N516" s="229" t="s">
        <v>42</v>
      </c>
      <c r="O516" s="93"/>
      <c r="P516" s="230">
        <f>O516*H516</f>
        <v>0</v>
      </c>
      <c r="Q516" s="230">
        <v>0</v>
      </c>
      <c r="R516" s="230">
        <f>Q516*H516</f>
        <v>0</v>
      </c>
      <c r="S516" s="230">
        <v>0</v>
      </c>
      <c r="T516" s="231">
        <f>S516*H516</f>
        <v>0</v>
      </c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R516" s="232" t="s">
        <v>253</v>
      </c>
      <c r="AT516" s="232" t="s">
        <v>248</v>
      </c>
      <c r="AU516" s="232" t="s">
        <v>87</v>
      </c>
      <c r="AY516" s="19" t="s">
        <v>245</v>
      </c>
      <c r="BE516" s="233">
        <f>IF(N516="základní",J516,0)</f>
        <v>0</v>
      </c>
      <c r="BF516" s="233">
        <f>IF(N516="snížená",J516,0)</f>
        <v>0</v>
      </c>
      <c r="BG516" s="233">
        <f>IF(N516="zákl. přenesená",J516,0)</f>
        <v>0</v>
      </c>
      <c r="BH516" s="233">
        <f>IF(N516="sníž. přenesená",J516,0)</f>
        <v>0</v>
      </c>
      <c r="BI516" s="233">
        <f>IF(N516="nulová",J516,0)</f>
        <v>0</v>
      </c>
      <c r="BJ516" s="19" t="s">
        <v>85</v>
      </c>
      <c r="BK516" s="233">
        <f>ROUND(I516*H516,2)</f>
        <v>0</v>
      </c>
      <c r="BL516" s="19" t="s">
        <v>253</v>
      </c>
      <c r="BM516" s="232" t="s">
        <v>3805</v>
      </c>
    </row>
    <row r="517" s="2" customFormat="1">
      <c r="A517" s="40"/>
      <c r="B517" s="41"/>
      <c r="C517" s="42"/>
      <c r="D517" s="234" t="s">
        <v>255</v>
      </c>
      <c r="E517" s="42"/>
      <c r="F517" s="235" t="s">
        <v>3804</v>
      </c>
      <c r="G517" s="42"/>
      <c r="H517" s="42"/>
      <c r="I517" s="236"/>
      <c r="J517" s="42"/>
      <c r="K517" s="42"/>
      <c r="L517" s="46"/>
      <c r="M517" s="237"/>
      <c r="N517" s="238"/>
      <c r="O517" s="93"/>
      <c r="P517" s="93"/>
      <c r="Q517" s="93"/>
      <c r="R517" s="93"/>
      <c r="S517" s="93"/>
      <c r="T517" s="94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255</v>
      </c>
      <c r="AU517" s="19" t="s">
        <v>87</v>
      </c>
    </row>
    <row r="518" s="2" customFormat="1">
      <c r="A518" s="40"/>
      <c r="B518" s="41"/>
      <c r="C518" s="42"/>
      <c r="D518" s="296" t="s">
        <v>766</v>
      </c>
      <c r="E518" s="42"/>
      <c r="F518" s="297" t="s">
        <v>3806</v>
      </c>
      <c r="G518" s="42"/>
      <c r="H518" s="42"/>
      <c r="I518" s="236"/>
      <c r="J518" s="42"/>
      <c r="K518" s="42"/>
      <c r="L518" s="46"/>
      <c r="M518" s="237"/>
      <c r="N518" s="238"/>
      <c r="O518" s="93"/>
      <c r="P518" s="93"/>
      <c r="Q518" s="93"/>
      <c r="R518" s="93"/>
      <c r="S518" s="93"/>
      <c r="T518" s="94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T518" s="19" t="s">
        <v>766</v>
      </c>
      <c r="AU518" s="19" t="s">
        <v>87</v>
      </c>
    </row>
    <row r="519" s="14" customFormat="1">
      <c r="A519" s="14"/>
      <c r="B519" s="249"/>
      <c r="C519" s="250"/>
      <c r="D519" s="234" t="s">
        <v>257</v>
      </c>
      <c r="E519" s="251" t="s">
        <v>1</v>
      </c>
      <c r="F519" s="252" t="s">
        <v>3802</v>
      </c>
      <c r="G519" s="250"/>
      <c r="H519" s="253">
        <v>10</v>
      </c>
      <c r="I519" s="254"/>
      <c r="J519" s="250"/>
      <c r="K519" s="250"/>
      <c r="L519" s="255"/>
      <c r="M519" s="256"/>
      <c r="N519" s="257"/>
      <c r="O519" s="257"/>
      <c r="P519" s="257"/>
      <c r="Q519" s="257"/>
      <c r="R519" s="257"/>
      <c r="S519" s="257"/>
      <c r="T519" s="258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9" t="s">
        <v>257</v>
      </c>
      <c r="AU519" s="259" t="s">
        <v>87</v>
      </c>
      <c r="AV519" s="14" t="s">
        <v>87</v>
      </c>
      <c r="AW519" s="14" t="s">
        <v>34</v>
      </c>
      <c r="AX519" s="14" t="s">
        <v>85</v>
      </c>
      <c r="AY519" s="259" t="s">
        <v>245</v>
      </c>
    </row>
    <row r="520" s="2" customFormat="1" ht="16.5" customHeight="1">
      <c r="A520" s="40"/>
      <c r="B520" s="41"/>
      <c r="C520" s="221" t="s">
        <v>3449</v>
      </c>
      <c r="D520" s="221" t="s">
        <v>248</v>
      </c>
      <c r="E520" s="222" t="s">
        <v>2920</v>
      </c>
      <c r="F520" s="223" t="s">
        <v>2921</v>
      </c>
      <c r="G520" s="224" t="s">
        <v>275</v>
      </c>
      <c r="H520" s="225">
        <v>27</v>
      </c>
      <c r="I520" s="226"/>
      <c r="J520" s="227">
        <f>ROUND(I520*H520,2)</f>
        <v>0</v>
      </c>
      <c r="K520" s="223" t="s">
        <v>764</v>
      </c>
      <c r="L520" s="46"/>
      <c r="M520" s="228" t="s">
        <v>1</v>
      </c>
      <c r="N520" s="229" t="s">
        <v>42</v>
      </c>
      <c r="O520" s="93"/>
      <c r="P520" s="230">
        <f>O520*H520</f>
        <v>0</v>
      </c>
      <c r="Q520" s="230">
        <v>0.00063000000000000003</v>
      </c>
      <c r="R520" s="230">
        <f>Q520*H520</f>
        <v>0.017010000000000001</v>
      </c>
      <c r="S520" s="230">
        <v>0</v>
      </c>
      <c r="T520" s="231">
        <f>S520*H520</f>
        <v>0</v>
      </c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R520" s="232" t="s">
        <v>594</v>
      </c>
      <c r="AT520" s="232" t="s">
        <v>248</v>
      </c>
      <c r="AU520" s="232" t="s">
        <v>87</v>
      </c>
      <c r="AY520" s="19" t="s">
        <v>245</v>
      </c>
      <c r="BE520" s="233">
        <f>IF(N520="základní",J520,0)</f>
        <v>0</v>
      </c>
      <c r="BF520" s="233">
        <f>IF(N520="snížená",J520,0)</f>
        <v>0</v>
      </c>
      <c r="BG520" s="233">
        <f>IF(N520="zákl. přenesená",J520,0)</f>
        <v>0</v>
      </c>
      <c r="BH520" s="233">
        <f>IF(N520="sníž. přenesená",J520,0)</f>
        <v>0</v>
      </c>
      <c r="BI520" s="233">
        <f>IF(N520="nulová",J520,0)</f>
        <v>0</v>
      </c>
      <c r="BJ520" s="19" t="s">
        <v>85</v>
      </c>
      <c r="BK520" s="233">
        <f>ROUND(I520*H520,2)</f>
        <v>0</v>
      </c>
      <c r="BL520" s="19" t="s">
        <v>594</v>
      </c>
      <c r="BM520" s="232" t="s">
        <v>3807</v>
      </c>
    </row>
    <row r="521" s="2" customFormat="1">
      <c r="A521" s="40"/>
      <c r="B521" s="41"/>
      <c r="C521" s="42"/>
      <c r="D521" s="234" t="s">
        <v>255</v>
      </c>
      <c r="E521" s="42"/>
      <c r="F521" s="235" t="s">
        <v>2921</v>
      </c>
      <c r="G521" s="42"/>
      <c r="H521" s="42"/>
      <c r="I521" s="236"/>
      <c r="J521" s="42"/>
      <c r="K521" s="42"/>
      <c r="L521" s="46"/>
      <c r="M521" s="237"/>
      <c r="N521" s="238"/>
      <c r="O521" s="93"/>
      <c r="P521" s="93"/>
      <c r="Q521" s="93"/>
      <c r="R521" s="93"/>
      <c r="S521" s="93"/>
      <c r="T521" s="94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T521" s="19" t="s">
        <v>255</v>
      </c>
      <c r="AU521" s="19" t="s">
        <v>87</v>
      </c>
    </row>
    <row r="522" s="2" customFormat="1">
      <c r="A522" s="40"/>
      <c r="B522" s="41"/>
      <c r="C522" s="42"/>
      <c r="D522" s="296" t="s">
        <v>766</v>
      </c>
      <c r="E522" s="42"/>
      <c r="F522" s="297" t="s">
        <v>2924</v>
      </c>
      <c r="G522" s="42"/>
      <c r="H522" s="42"/>
      <c r="I522" s="236"/>
      <c r="J522" s="42"/>
      <c r="K522" s="42"/>
      <c r="L522" s="46"/>
      <c r="M522" s="237"/>
      <c r="N522" s="238"/>
      <c r="O522" s="93"/>
      <c r="P522" s="93"/>
      <c r="Q522" s="93"/>
      <c r="R522" s="93"/>
      <c r="S522" s="93"/>
      <c r="T522" s="94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766</v>
      </c>
      <c r="AU522" s="19" t="s">
        <v>87</v>
      </c>
    </row>
    <row r="523" s="14" customFormat="1">
      <c r="A523" s="14"/>
      <c r="B523" s="249"/>
      <c r="C523" s="250"/>
      <c r="D523" s="234" t="s">
        <v>257</v>
      </c>
      <c r="E523" s="251" t="s">
        <v>1</v>
      </c>
      <c r="F523" s="252" t="s">
        <v>3808</v>
      </c>
      <c r="G523" s="250"/>
      <c r="H523" s="253">
        <v>27</v>
      </c>
      <c r="I523" s="254"/>
      <c r="J523" s="250"/>
      <c r="K523" s="250"/>
      <c r="L523" s="255"/>
      <c r="M523" s="256"/>
      <c r="N523" s="257"/>
      <c r="O523" s="257"/>
      <c r="P523" s="257"/>
      <c r="Q523" s="257"/>
      <c r="R523" s="257"/>
      <c r="S523" s="257"/>
      <c r="T523" s="258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9" t="s">
        <v>257</v>
      </c>
      <c r="AU523" s="259" t="s">
        <v>87</v>
      </c>
      <c r="AV523" s="14" t="s">
        <v>87</v>
      </c>
      <c r="AW523" s="14" t="s">
        <v>34</v>
      </c>
      <c r="AX523" s="14" t="s">
        <v>85</v>
      </c>
      <c r="AY523" s="259" t="s">
        <v>245</v>
      </c>
    </row>
    <row r="524" s="2" customFormat="1" ht="16.5" customHeight="1">
      <c r="A524" s="40"/>
      <c r="B524" s="41"/>
      <c r="C524" s="221" t="s">
        <v>3452</v>
      </c>
      <c r="D524" s="221" t="s">
        <v>248</v>
      </c>
      <c r="E524" s="222" t="s">
        <v>2932</v>
      </c>
      <c r="F524" s="223" t="s">
        <v>2933</v>
      </c>
      <c r="G524" s="224" t="s">
        <v>317</v>
      </c>
      <c r="H524" s="225">
        <v>50</v>
      </c>
      <c r="I524" s="226"/>
      <c r="J524" s="227">
        <f>ROUND(I524*H524,2)</f>
        <v>0</v>
      </c>
      <c r="K524" s="223" t="s">
        <v>764</v>
      </c>
      <c r="L524" s="46"/>
      <c r="M524" s="228" t="s">
        <v>1</v>
      </c>
      <c r="N524" s="229" t="s">
        <v>42</v>
      </c>
      <c r="O524" s="93"/>
      <c r="P524" s="230">
        <f>O524*H524</f>
        <v>0</v>
      </c>
      <c r="Q524" s="230">
        <v>0.00017000000000000001</v>
      </c>
      <c r="R524" s="230">
        <f>Q524*H524</f>
        <v>0.0085000000000000006</v>
      </c>
      <c r="S524" s="230">
        <v>0</v>
      </c>
      <c r="T524" s="231">
        <f>S524*H524</f>
        <v>0</v>
      </c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R524" s="232" t="s">
        <v>594</v>
      </c>
      <c r="AT524" s="232" t="s">
        <v>248</v>
      </c>
      <c r="AU524" s="232" t="s">
        <v>87</v>
      </c>
      <c r="AY524" s="19" t="s">
        <v>245</v>
      </c>
      <c r="BE524" s="233">
        <f>IF(N524="základní",J524,0)</f>
        <v>0</v>
      </c>
      <c r="BF524" s="233">
        <f>IF(N524="snížená",J524,0)</f>
        <v>0</v>
      </c>
      <c r="BG524" s="233">
        <f>IF(N524="zákl. přenesená",J524,0)</f>
        <v>0</v>
      </c>
      <c r="BH524" s="233">
        <f>IF(N524="sníž. přenesená",J524,0)</f>
        <v>0</v>
      </c>
      <c r="BI524" s="233">
        <f>IF(N524="nulová",J524,0)</f>
        <v>0</v>
      </c>
      <c r="BJ524" s="19" t="s">
        <v>85</v>
      </c>
      <c r="BK524" s="233">
        <f>ROUND(I524*H524,2)</f>
        <v>0</v>
      </c>
      <c r="BL524" s="19" t="s">
        <v>594</v>
      </c>
      <c r="BM524" s="232" t="s">
        <v>3809</v>
      </c>
    </row>
    <row r="525" s="2" customFormat="1">
      <c r="A525" s="40"/>
      <c r="B525" s="41"/>
      <c r="C525" s="42"/>
      <c r="D525" s="234" t="s">
        <v>255</v>
      </c>
      <c r="E525" s="42"/>
      <c r="F525" s="235" t="s">
        <v>2933</v>
      </c>
      <c r="G525" s="42"/>
      <c r="H525" s="42"/>
      <c r="I525" s="236"/>
      <c r="J525" s="42"/>
      <c r="K525" s="42"/>
      <c r="L525" s="46"/>
      <c r="M525" s="237"/>
      <c r="N525" s="238"/>
      <c r="O525" s="93"/>
      <c r="P525" s="93"/>
      <c r="Q525" s="93"/>
      <c r="R525" s="93"/>
      <c r="S525" s="93"/>
      <c r="T525" s="94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19" t="s">
        <v>255</v>
      </c>
      <c r="AU525" s="19" t="s">
        <v>87</v>
      </c>
    </row>
    <row r="526" s="2" customFormat="1">
      <c r="A526" s="40"/>
      <c r="B526" s="41"/>
      <c r="C526" s="42"/>
      <c r="D526" s="296" t="s">
        <v>766</v>
      </c>
      <c r="E526" s="42"/>
      <c r="F526" s="297" t="s">
        <v>2936</v>
      </c>
      <c r="G526" s="42"/>
      <c r="H526" s="42"/>
      <c r="I526" s="236"/>
      <c r="J526" s="42"/>
      <c r="K526" s="42"/>
      <c r="L526" s="46"/>
      <c r="M526" s="237"/>
      <c r="N526" s="238"/>
      <c r="O526" s="93"/>
      <c r="P526" s="93"/>
      <c r="Q526" s="93"/>
      <c r="R526" s="93"/>
      <c r="S526" s="93"/>
      <c r="T526" s="94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T526" s="19" t="s">
        <v>766</v>
      </c>
      <c r="AU526" s="19" t="s">
        <v>87</v>
      </c>
    </row>
    <row r="527" s="14" customFormat="1">
      <c r="A527" s="14"/>
      <c r="B527" s="249"/>
      <c r="C527" s="250"/>
      <c r="D527" s="234" t="s">
        <v>257</v>
      </c>
      <c r="E527" s="251" t="s">
        <v>1</v>
      </c>
      <c r="F527" s="252" t="s">
        <v>3550</v>
      </c>
      <c r="G527" s="250"/>
      <c r="H527" s="253">
        <v>50</v>
      </c>
      <c r="I527" s="254"/>
      <c r="J527" s="250"/>
      <c r="K527" s="250"/>
      <c r="L527" s="255"/>
      <c r="M527" s="256"/>
      <c r="N527" s="257"/>
      <c r="O527" s="257"/>
      <c r="P527" s="257"/>
      <c r="Q527" s="257"/>
      <c r="R527" s="257"/>
      <c r="S527" s="257"/>
      <c r="T527" s="25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9" t="s">
        <v>257</v>
      </c>
      <c r="AU527" s="259" t="s">
        <v>87</v>
      </c>
      <c r="AV527" s="14" t="s">
        <v>87</v>
      </c>
      <c r="AW527" s="14" t="s">
        <v>34</v>
      </c>
      <c r="AX527" s="14" t="s">
        <v>85</v>
      </c>
      <c r="AY527" s="259" t="s">
        <v>245</v>
      </c>
    </row>
    <row r="528" s="2" customFormat="1" ht="16.5" customHeight="1">
      <c r="A528" s="40"/>
      <c r="B528" s="41"/>
      <c r="C528" s="221" t="s">
        <v>3454</v>
      </c>
      <c r="D528" s="221" t="s">
        <v>248</v>
      </c>
      <c r="E528" s="222" t="s">
        <v>2926</v>
      </c>
      <c r="F528" s="223" t="s">
        <v>2927</v>
      </c>
      <c r="G528" s="224" t="s">
        <v>317</v>
      </c>
      <c r="H528" s="225">
        <v>41</v>
      </c>
      <c r="I528" s="226"/>
      <c r="J528" s="227">
        <f>ROUND(I528*H528,2)</f>
        <v>0</v>
      </c>
      <c r="K528" s="223" t="s">
        <v>764</v>
      </c>
      <c r="L528" s="46"/>
      <c r="M528" s="228" t="s">
        <v>1</v>
      </c>
      <c r="N528" s="229" t="s">
        <v>42</v>
      </c>
      <c r="O528" s="93"/>
      <c r="P528" s="230">
        <f>O528*H528</f>
        <v>0</v>
      </c>
      <c r="Q528" s="230">
        <v>0.0034499999999999999</v>
      </c>
      <c r="R528" s="230">
        <f>Q528*H528</f>
        <v>0.14144999999999999</v>
      </c>
      <c r="S528" s="230">
        <v>0</v>
      </c>
      <c r="T528" s="231">
        <f>S528*H528</f>
        <v>0</v>
      </c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R528" s="232" t="s">
        <v>594</v>
      </c>
      <c r="AT528" s="232" t="s">
        <v>248</v>
      </c>
      <c r="AU528" s="232" t="s">
        <v>87</v>
      </c>
      <c r="AY528" s="19" t="s">
        <v>245</v>
      </c>
      <c r="BE528" s="233">
        <f>IF(N528="základní",J528,0)</f>
        <v>0</v>
      </c>
      <c r="BF528" s="233">
        <f>IF(N528="snížená",J528,0)</f>
        <v>0</v>
      </c>
      <c r="BG528" s="233">
        <f>IF(N528="zákl. přenesená",J528,0)</f>
        <v>0</v>
      </c>
      <c r="BH528" s="233">
        <f>IF(N528="sníž. přenesená",J528,0)</f>
        <v>0</v>
      </c>
      <c r="BI528" s="233">
        <f>IF(N528="nulová",J528,0)</f>
        <v>0</v>
      </c>
      <c r="BJ528" s="19" t="s">
        <v>85</v>
      </c>
      <c r="BK528" s="233">
        <f>ROUND(I528*H528,2)</f>
        <v>0</v>
      </c>
      <c r="BL528" s="19" t="s">
        <v>594</v>
      </c>
      <c r="BM528" s="232" t="s">
        <v>3810</v>
      </c>
    </row>
    <row r="529" s="2" customFormat="1">
      <c r="A529" s="40"/>
      <c r="B529" s="41"/>
      <c r="C529" s="42"/>
      <c r="D529" s="234" t="s">
        <v>255</v>
      </c>
      <c r="E529" s="42"/>
      <c r="F529" s="235" t="s">
        <v>2927</v>
      </c>
      <c r="G529" s="42"/>
      <c r="H529" s="42"/>
      <c r="I529" s="236"/>
      <c r="J529" s="42"/>
      <c r="K529" s="42"/>
      <c r="L529" s="46"/>
      <c r="M529" s="237"/>
      <c r="N529" s="238"/>
      <c r="O529" s="93"/>
      <c r="P529" s="93"/>
      <c r="Q529" s="93"/>
      <c r="R529" s="93"/>
      <c r="S529" s="93"/>
      <c r="T529" s="94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9" t="s">
        <v>255</v>
      </c>
      <c r="AU529" s="19" t="s">
        <v>87</v>
      </c>
    </row>
    <row r="530" s="2" customFormat="1">
      <c r="A530" s="40"/>
      <c r="B530" s="41"/>
      <c r="C530" s="42"/>
      <c r="D530" s="296" t="s">
        <v>766</v>
      </c>
      <c r="E530" s="42"/>
      <c r="F530" s="297" t="s">
        <v>2930</v>
      </c>
      <c r="G530" s="42"/>
      <c r="H530" s="42"/>
      <c r="I530" s="236"/>
      <c r="J530" s="42"/>
      <c r="K530" s="42"/>
      <c r="L530" s="46"/>
      <c r="M530" s="237"/>
      <c r="N530" s="238"/>
      <c r="O530" s="93"/>
      <c r="P530" s="93"/>
      <c r="Q530" s="93"/>
      <c r="R530" s="93"/>
      <c r="S530" s="93"/>
      <c r="T530" s="94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T530" s="19" t="s">
        <v>766</v>
      </c>
      <c r="AU530" s="19" t="s">
        <v>87</v>
      </c>
    </row>
    <row r="531" s="14" customFormat="1">
      <c r="A531" s="14"/>
      <c r="B531" s="249"/>
      <c r="C531" s="250"/>
      <c r="D531" s="234" t="s">
        <v>257</v>
      </c>
      <c r="E531" s="251" t="s">
        <v>1</v>
      </c>
      <c r="F531" s="252" t="s">
        <v>3811</v>
      </c>
      <c r="G531" s="250"/>
      <c r="H531" s="253">
        <v>41</v>
      </c>
      <c r="I531" s="254"/>
      <c r="J531" s="250"/>
      <c r="K531" s="250"/>
      <c r="L531" s="255"/>
      <c r="M531" s="256"/>
      <c r="N531" s="257"/>
      <c r="O531" s="257"/>
      <c r="P531" s="257"/>
      <c r="Q531" s="257"/>
      <c r="R531" s="257"/>
      <c r="S531" s="257"/>
      <c r="T531" s="258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9" t="s">
        <v>257</v>
      </c>
      <c r="AU531" s="259" t="s">
        <v>87</v>
      </c>
      <c r="AV531" s="14" t="s">
        <v>87</v>
      </c>
      <c r="AW531" s="14" t="s">
        <v>34</v>
      </c>
      <c r="AX531" s="14" t="s">
        <v>85</v>
      </c>
      <c r="AY531" s="259" t="s">
        <v>245</v>
      </c>
    </row>
    <row r="532" s="2" customFormat="1" ht="16.5" customHeight="1">
      <c r="A532" s="40"/>
      <c r="B532" s="41"/>
      <c r="C532" s="221" t="s">
        <v>3456</v>
      </c>
      <c r="D532" s="221" t="s">
        <v>248</v>
      </c>
      <c r="E532" s="222" t="s">
        <v>2938</v>
      </c>
      <c r="F532" s="223" t="s">
        <v>2939</v>
      </c>
      <c r="G532" s="224" t="s">
        <v>275</v>
      </c>
      <c r="H532" s="225">
        <v>20</v>
      </c>
      <c r="I532" s="226"/>
      <c r="J532" s="227">
        <f>ROUND(I532*H532,2)</f>
        <v>0</v>
      </c>
      <c r="K532" s="223" t="s">
        <v>764</v>
      </c>
      <c r="L532" s="46"/>
      <c r="M532" s="228" t="s">
        <v>1</v>
      </c>
      <c r="N532" s="229" t="s">
        <v>42</v>
      </c>
      <c r="O532" s="93"/>
      <c r="P532" s="230">
        <f>O532*H532</f>
        <v>0</v>
      </c>
      <c r="Q532" s="230">
        <v>0.00042000000000000002</v>
      </c>
      <c r="R532" s="230">
        <f>Q532*H532</f>
        <v>0.0084000000000000012</v>
      </c>
      <c r="S532" s="230">
        <v>0</v>
      </c>
      <c r="T532" s="231">
        <f>S532*H532</f>
        <v>0</v>
      </c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R532" s="232" t="s">
        <v>594</v>
      </c>
      <c r="AT532" s="232" t="s">
        <v>248</v>
      </c>
      <c r="AU532" s="232" t="s">
        <v>87</v>
      </c>
      <c r="AY532" s="19" t="s">
        <v>245</v>
      </c>
      <c r="BE532" s="233">
        <f>IF(N532="základní",J532,0)</f>
        <v>0</v>
      </c>
      <c r="BF532" s="233">
        <f>IF(N532="snížená",J532,0)</f>
        <v>0</v>
      </c>
      <c r="BG532" s="233">
        <f>IF(N532="zákl. přenesená",J532,0)</f>
        <v>0</v>
      </c>
      <c r="BH532" s="233">
        <f>IF(N532="sníž. přenesená",J532,0)</f>
        <v>0</v>
      </c>
      <c r="BI532" s="233">
        <f>IF(N532="nulová",J532,0)</f>
        <v>0</v>
      </c>
      <c r="BJ532" s="19" t="s">
        <v>85</v>
      </c>
      <c r="BK532" s="233">
        <f>ROUND(I532*H532,2)</f>
        <v>0</v>
      </c>
      <c r="BL532" s="19" t="s">
        <v>594</v>
      </c>
      <c r="BM532" s="232" t="s">
        <v>3812</v>
      </c>
    </row>
    <row r="533" s="2" customFormat="1">
      <c r="A533" s="40"/>
      <c r="B533" s="41"/>
      <c r="C533" s="42"/>
      <c r="D533" s="234" t="s">
        <v>255</v>
      </c>
      <c r="E533" s="42"/>
      <c r="F533" s="235" t="s">
        <v>2939</v>
      </c>
      <c r="G533" s="42"/>
      <c r="H533" s="42"/>
      <c r="I533" s="236"/>
      <c r="J533" s="42"/>
      <c r="K533" s="42"/>
      <c r="L533" s="46"/>
      <c r="M533" s="237"/>
      <c r="N533" s="238"/>
      <c r="O533" s="93"/>
      <c r="P533" s="93"/>
      <c r="Q533" s="93"/>
      <c r="R533" s="93"/>
      <c r="S533" s="93"/>
      <c r="T533" s="94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T533" s="19" t="s">
        <v>255</v>
      </c>
      <c r="AU533" s="19" t="s">
        <v>87</v>
      </c>
    </row>
    <row r="534" s="2" customFormat="1">
      <c r="A534" s="40"/>
      <c r="B534" s="41"/>
      <c r="C534" s="42"/>
      <c r="D534" s="296" t="s">
        <v>766</v>
      </c>
      <c r="E534" s="42"/>
      <c r="F534" s="297" t="s">
        <v>2942</v>
      </c>
      <c r="G534" s="42"/>
      <c r="H534" s="42"/>
      <c r="I534" s="236"/>
      <c r="J534" s="42"/>
      <c r="K534" s="42"/>
      <c r="L534" s="46"/>
      <c r="M534" s="237"/>
      <c r="N534" s="238"/>
      <c r="O534" s="93"/>
      <c r="P534" s="93"/>
      <c r="Q534" s="93"/>
      <c r="R534" s="93"/>
      <c r="S534" s="93"/>
      <c r="T534" s="94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766</v>
      </c>
      <c r="AU534" s="19" t="s">
        <v>87</v>
      </c>
    </row>
    <row r="535" s="14" customFormat="1">
      <c r="A535" s="14"/>
      <c r="B535" s="249"/>
      <c r="C535" s="250"/>
      <c r="D535" s="234" t="s">
        <v>257</v>
      </c>
      <c r="E535" s="251" t="s">
        <v>1</v>
      </c>
      <c r="F535" s="252" t="s">
        <v>2943</v>
      </c>
      <c r="G535" s="250"/>
      <c r="H535" s="253">
        <v>20</v>
      </c>
      <c r="I535" s="254"/>
      <c r="J535" s="250"/>
      <c r="K535" s="250"/>
      <c r="L535" s="255"/>
      <c r="M535" s="256"/>
      <c r="N535" s="257"/>
      <c r="O535" s="257"/>
      <c r="P535" s="257"/>
      <c r="Q535" s="257"/>
      <c r="R535" s="257"/>
      <c r="S535" s="257"/>
      <c r="T535" s="258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9" t="s">
        <v>257</v>
      </c>
      <c r="AU535" s="259" t="s">
        <v>87</v>
      </c>
      <c r="AV535" s="14" t="s">
        <v>87</v>
      </c>
      <c r="AW535" s="14" t="s">
        <v>34</v>
      </c>
      <c r="AX535" s="14" t="s">
        <v>85</v>
      </c>
      <c r="AY535" s="259" t="s">
        <v>245</v>
      </c>
    </row>
    <row r="536" s="2" customFormat="1" ht="16.5" customHeight="1">
      <c r="A536" s="40"/>
      <c r="B536" s="41"/>
      <c r="C536" s="221" t="s">
        <v>3458</v>
      </c>
      <c r="D536" s="221" t="s">
        <v>248</v>
      </c>
      <c r="E536" s="222" t="s">
        <v>3813</v>
      </c>
      <c r="F536" s="223" t="s">
        <v>3814</v>
      </c>
      <c r="G536" s="224" t="s">
        <v>275</v>
      </c>
      <c r="H536" s="225">
        <v>471.44</v>
      </c>
      <c r="I536" s="226"/>
      <c r="J536" s="227">
        <f>ROUND(I536*H536,2)</f>
        <v>0</v>
      </c>
      <c r="K536" s="223" t="s">
        <v>764</v>
      </c>
      <c r="L536" s="46"/>
      <c r="M536" s="228" t="s">
        <v>1</v>
      </c>
      <c r="N536" s="229" t="s">
        <v>42</v>
      </c>
      <c r="O536" s="93"/>
      <c r="P536" s="230">
        <f>O536*H536</f>
        <v>0</v>
      </c>
      <c r="Q536" s="230">
        <v>0</v>
      </c>
      <c r="R536" s="230">
        <f>Q536*H536</f>
        <v>0</v>
      </c>
      <c r="S536" s="230">
        <v>0.023300000000000001</v>
      </c>
      <c r="T536" s="231">
        <f>S536*H536</f>
        <v>10.984552000000001</v>
      </c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R536" s="232" t="s">
        <v>253</v>
      </c>
      <c r="AT536" s="232" t="s">
        <v>248</v>
      </c>
      <c r="AU536" s="232" t="s">
        <v>87</v>
      </c>
      <c r="AY536" s="19" t="s">
        <v>245</v>
      </c>
      <c r="BE536" s="233">
        <f>IF(N536="základní",J536,0)</f>
        <v>0</v>
      </c>
      <c r="BF536" s="233">
        <f>IF(N536="snížená",J536,0)</f>
        <v>0</v>
      </c>
      <c r="BG536" s="233">
        <f>IF(N536="zákl. přenesená",J536,0)</f>
        <v>0</v>
      </c>
      <c r="BH536" s="233">
        <f>IF(N536="sníž. přenesená",J536,0)</f>
        <v>0</v>
      </c>
      <c r="BI536" s="233">
        <f>IF(N536="nulová",J536,0)</f>
        <v>0</v>
      </c>
      <c r="BJ536" s="19" t="s">
        <v>85</v>
      </c>
      <c r="BK536" s="233">
        <f>ROUND(I536*H536,2)</f>
        <v>0</v>
      </c>
      <c r="BL536" s="19" t="s">
        <v>253</v>
      </c>
      <c r="BM536" s="232" t="s">
        <v>3815</v>
      </c>
    </row>
    <row r="537" s="2" customFormat="1">
      <c r="A537" s="40"/>
      <c r="B537" s="41"/>
      <c r="C537" s="42"/>
      <c r="D537" s="234" t="s">
        <v>255</v>
      </c>
      <c r="E537" s="42"/>
      <c r="F537" s="235" t="s">
        <v>3816</v>
      </c>
      <c r="G537" s="42"/>
      <c r="H537" s="42"/>
      <c r="I537" s="236"/>
      <c r="J537" s="42"/>
      <c r="K537" s="42"/>
      <c r="L537" s="46"/>
      <c r="M537" s="237"/>
      <c r="N537" s="238"/>
      <c r="O537" s="93"/>
      <c r="P537" s="93"/>
      <c r="Q537" s="93"/>
      <c r="R537" s="93"/>
      <c r="S537" s="93"/>
      <c r="T537" s="94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T537" s="19" t="s">
        <v>255</v>
      </c>
      <c r="AU537" s="19" t="s">
        <v>87</v>
      </c>
    </row>
    <row r="538" s="2" customFormat="1">
      <c r="A538" s="40"/>
      <c r="B538" s="41"/>
      <c r="C538" s="42"/>
      <c r="D538" s="296" t="s">
        <v>766</v>
      </c>
      <c r="E538" s="42"/>
      <c r="F538" s="297" t="s">
        <v>3817</v>
      </c>
      <c r="G538" s="42"/>
      <c r="H538" s="42"/>
      <c r="I538" s="236"/>
      <c r="J538" s="42"/>
      <c r="K538" s="42"/>
      <c r="L538" s="46"/>
      <c r="M538" s="237"/>
      <c r="N538" s="238"/>
      <c r="O538" s="93"/>
      <c r="P538" s="93"/>
      <c r="Q538" s="93"/>
      <c r="R538" s="93"/>
      <c r="S538" s="93"/>
      <c r="T538" s="94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T538" s="19" t="s">
        <v>766</v>
      </c>
      <c r="AU538" s="19" t="s">
        <v>87</v>
      </c>
    </row>
    <row r="539" s="14" customFormat="1">
      <c r="A539" s="14"/>
      <c r="B539" s="249"/>
      <c r="C539" s="250"/>
      <c r="D539" s="234" t="s">
        <v>257</v>
      </c>
      <c r="E539" s="251" t="s">
        <v>1</v>
      </c>
      <c r="F539" s="252" t="s">
        <v>3818</v>
      </c>
      <c r="G539" s="250"/>
      <c r="H539" s="253">
        <v>471.44</v>
      </c>
      <c r="I539" s="254"/>
      <c r="J539" s="250"/>
      <c r="K539" s="250"/>
      <c r="L539" s="255"/>
      <c r="M539" s="256"/>
      <c r="N539" s="257"/>
      <c r="O539" s="257"/>
      <c r="P539" s="257"/>
      <c r="Q539" s="257"/>
      <c r="R539" s="257"/>
      <c r="S539" s="257"/>
      <c r="T539" s="258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9" t="s">
        <v>257</v>
      </c>
      <c r="AU539" s="259" t="s">
        <v>87</v>
      </c>
      <c r="AV539" s="14" t="s">
        <v>87</v>
      </c>
      <c r="AW539" s="14" t="s">
        <v>34</v>
      </c>
      <c r="AX539" s="14" t="s">
        <v>77</v>
      </c>
      <c r="AY539" s="259" t="s">
        <v>245</v>
      </c>
    </row>
    <row r="540" s="15" customFormat="1">
      <c r="A540" s="15"/>
      <c r="B540" s="260"/>
      <c r="C540" s="261"/>
      <c r="D540" s="234" t="s">
        <v>257</v>
      </c>
      <c r="E540" s="262" t="s">
        <v>1</v>
      </c>
      <c r="F540" s="263" t="s">
        <v>266</v>
      </c>
      <c r="G540" s="261"/>
      <c r="H540" s="264">
        <v>471.44</v>
      </c>
      <c r="I540" s="265"/>
      <c r="J540" s="261"/>
      <c r="K540" s="261"/>
      <c r="L540" s="266"/>
      <c r="M540" s="267"/>
      <c r="N540" s="268"/>
      <c r="O540" s="268"/>
      <c r="P540" s="268"/>
      <c r="Q540" s="268"/>
      <c r="R540" s="268"/>
      <c r="S540" s="268"/>
      <c r="T540" s="269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70" t="s">
        <v>257</v>
      </c>
      <c r="AU540" s="270" t="s">
        <v>87</v>
      </c>
      <c r="AV540" s="15" t="s">
        <v>253</v>
      </c>
      <c r="AW540" s="15" t="s">
        <v>34</v>
      </c>
      <c r="AX540" s="15" t="s">
        <v>85</v>
      </c>
      <c r="AY540" s="270" t="s">
        <v>245</v>
      </c>
    </row>
    <row r="541" s="2" customFormat="1" ht="16.5" customHeight="1">
      <c r="A541" s="40"/>
      <c r="B541" s="41"/>
      <c r="C541" s="221" t="s">
        <v>3461</v>
      </c>
      <c r="D541" s="221" t="s">
        <v>248</v>
      </c>
      <c r="E541" s="222" t="s">
        <v>3819</v>
      </c>
      <c r="F541" s="223" t="s">
        <v>3820</v>
      </c>
      <c r="G541" s="224" t="s">
        <v>275</v>
      </c>
      <c r="H541" s="225">
        <v>471.44</v>
      </c>
      <c r="I541" s="226"/>
      <c r="J541" s="227">
        <f>ROUND(I541*H541,2)</f>
        <v>0</v>
      </c>
      <c r="K541" s="223" t="s">
        <v>764</v>
      </c>
      <c r="L541" s="46"/>
      <c r="M541" s="228" t="s">
        <v>1</v>
      </c>
      <c r="N541" s="229" t="s">
        <v>42</v>
      </c>
      <c r="O541" s="93"/>
      <c r="P541" s="230">
        <f>O541*H541</f>
        <v>0</v>
      </c>
      <c r="Q541" s="230">
        <v>0.023244399999999998</v>
      </c>
      <c r="R541" s="230">
        <f>Q541*H541</f>
        <v>10.958339936</v>
      </c>
      <c r="S541" s="230">
        <v>0</v>
      </c>
      <c r="T541" s="231">
        <f>S541*H541</f>
        <v>0</v>
      </c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R541" s="232" t="s">
        <v>253</v>
      </c>
      <c r="AT541" s="232" t="s">
        <v>248</v>
      </c>
      <c r="AU541" s="232" t="s">
        <v>87</v>
      </c>
      <c r="AY541" s="19" t="s">
        <v>245</v>
      </c>
      <c r="BE541" s="233">
        <f>IF(N541="základní",J541,0)</f>
        <v>0</v>
      </c>
      <c r="BF541" s="233">
        <f>IF(N541="snížená",J541,0)</f>
        <v>0</v>
      </c>
      <c r="BG541" s="233">
        <f>IF(N541="zákl. přenesená",J541,0)</f>
        <v>0</v>
      </c>
      <c r="BH541" s="233">
        <f>IF(N541="sníž. přenesená",J541,0)</f>
        <v>0</v>
      </c>
      <c r="BI541" s="233">
        <f>IF(N541="nulová",J541,0)</f>
        <v>0</v>
      </c>
      <c r="BJ541" s="19" t="s">
        <v>85</v>
      </c>
      <c r="BK541" s="233">
        <f>ROUND(I541*H541,2)</f>
        <v>0</v>
      </c>
      <c r="BL541" s="19" t="s">
        <v>253</v>
      </c>
      <c r="BM541" s="232" t="s">
        <v>3821</v>
      </c>
    </row>
    <row r="542" s="2" customFormat="1">
      <c r="A542" s="40"/>
      <c r="B542" s="41"/>
      <c r="C542" s="42"/>
      <c r="D542" s="234" t="s">
        <v>255</v>
      </c>
      <c r="E542" s="42"/>
      <c r="F542" s="235" t="s">
        <v>3820</v>
      </c>
      <c r="G542" s="42"/>
      <c r="H542" s="42"/>
      <c r="I542" s="236"/>
      <c r="J542" s="42"/>
      <c r="K542" s="42"/>
      <c r="L542" s="46"/>
      <c r="M542" s="237"/>
      <c r="N542" s="238"/>
      <c r="O542" s="93"/>
      <c r="P542" s="93"/>
      <c r="Q542" s="93"/>
      <c r="R542" s="93"/>
      <c r="S542" s="93"/>
      <c r="T542" s="94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T542" s="19" t="s">
        <v>255</v>
      </c>
      <c r="AU542" s="19" t="s">
        <v>87</v>
      </c>
    </row>
    <row r="543" s="2" customFormat="1">
      <c r="A543" s="40"/>
      <c r="B543" s="41"/>
      <c r="C543" s="42"/>
      <c r="D543" s="296" t="s">
        <v>766</v>
      </c>
      <c r="E543" s="42"/>
      <c r="F543" s="297" t="s">
        <v>3822</v>
      </c>
      <c r="G543" s="42"/>
      <c r="H543" s="42"/>
      <c r="I543" s="236"/>
      <c r="J543" s="42"/>
      <c r="K543" s="42"/>
      <c r="L543" s="46"/>
      <c r="M543" s="237"/>
      <c r="N543" s="238"/>
      <c r="O543" s="93"/>
      <c r="P543" s="93"/>
      <c r="Q543" s="93"/>
      <c r="R543" s="93"/>
      <c r="S543" s="93"/>
      <c r="T543" s="94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T543" s="19" t="s">
        <v>766</v>
      </c>
      <c r="AU543" s="19" t="s">
        <v>87</v>
      </c>
    </row>
    <row r="544" s="14" customFormat="1">
      <c r="A544" s="14"/>
      <c r="B544" s="249"/>
      <c r="C544" s="250"/>
      <c r="D544" s="234" t="s">
        <v>257</v>
      </c>
      <c r="E544" s="251" t="s">
        <v>1</v>
      </c>
      <c r="F544" s="252" t="s">
        <v>3823</v>
      </c>
      <c r="G544" s="250"/>
      <c r="H544" s="253">
        <v>471.44</v>
      </c>
      <c r="I544" s="254"/>
      <c r="J544" s="250"/>
      <c r="K544" s="250"/>
      <c r="L544" s="255"/>
      <c r="M544" s="256"/>
      <c r="N544" s="257"/>
      <c r="O544" s="257"/>
      <c r="P544" s="257"/>
      <c r="Q544" s="257"/>
      <c r="R544" s="257"/>
      <c r="S544" s="257"/>
      <c r="T544" s="258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9" t="s">
        <v>257</v>
      </c>
      <c r="AU544" s="259" t="s">
        <v>87</v>
      </c>
      <c r="AV544" s="14" t="s">
        <v>87</v>
      </c>
      <c r="AW544" s="14" t="s">
        <v>34</v>
      </c>
      <c r="AX544" s="14" t="s">
        <v>77</v>
      </c>
      <c r="AY544" s="259" t="s">
        <v>245</v>
      </c>
    </row>
    <row r="545" s="15" customFormat="1">
      <c r="A545" s="15"/>
      <c r="B545" s="260"/>
      <c r="C545" s="261"/>
      <c r="D545" s="234" t="s">
        <v>257</v>
      </c>
      <c r="E545" s="262" t="s">
        <v>1</v>
      </c>
      <c r="F545" s="263" t="s">
        <v>266</v>
      </c>
      <c r="G545" s="261"/>
      <c r="H545" s="264">
        <v>471.44</v>
      </c>
      <c r="I545" s="265"/>
      <c r="J545" s="261"/>
      <c r="K545" s="261"/>
      <c r="L545" s="266"/>
      <c r="M545" s="267"/>
      <c r="N545" s="268"/>
      <c r="O545" s="268"/>
      <c r="P545" s="268"/>
      <c r="Q545" s="268"/>
      <c r="R545" s="268"/>
      <c r="S545" s="268"/>
      <c r="T545" s="269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70" t="s">
        <v>257</v>
      </c>
      <c r="AU545" s="270" t="s">
        <v>87</v>
      </c>
      <c r="AV545" s="15" t="s">
        <v>253</v>
      </c>
      <c r="AW545" s="15" t="s">
        <v>34</v>
      </c>
      <c r="AX545" s="15" t="s">
        <v>85</v>
      </c>
      <c r="AY545" s="270" t="s">
        <v>245</v>
      </c>
    </row>
    <row r="546" s="2" customFormat="1" ht="16.5" customHeight="1">
      <c r="A546" s="40"/>
      <c r="B546" s="41"/>
      <c r="C546" s="221" t="s">
        <v>1547</v>
      </c>
      <c r="D546" s="221" t="s">
        <v>248</v>
      </c>
      <c r="E546" s="222" t="s">
        <v>3010</v>
      </c>
      <c r="F546" s="223" t="s">
        <v>3011</v>
      </c>
      <c r="G546" s="224" t="s">
        <v>275</v>
      </c>
      <c r="H546" s="225">
        <v>471.44</v>
      </c>
      <c r="I546" s="226"/>
      <c r="J546" s="227">
        <f>ROUND(I546*H546,2)</f>
        <v>0</v>
      </c>
      <c r="K546" s="223" t="s">
        <v>764</v>
      </c>
      <c r="L546" s="46"/>
      <c r="M546" s="228" t="s">
        <v>1</v>
      </c>
      <c r="N546" s="229" t="s">
        <v>42</v>
      </c>
      <c r="O546" s="93"/>
      <c r="P546" s="230">
        <f>O546*H546</f>
        <v>0</v>
      </c>
      <c r="Q546" s="230">
        <v>0</v>
      </c>
      <c r="R546" s="230">
        <f>Q546*H546</f>
        <v>0</v>
      </c>
      <c r="S546" s="230">
        <v>0</v>
      </c>
      <c r="T546" s="231">
        <f>S546*H546</f>
        <v>0</v>
      </c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R546" s="232" t="s">
        <v>253</v>
      </c>
      <c r="AT546" s="232" t="s">
        <v>248</v>
      </c>
      <c r="AU546" s="232" t="s">
        <v>87</v>
      </c>
      <c r="AY546" s="19" t="s">
        <v>245</v>
      </c>
      <c r="BE546" s="233">
        <f>IF(N546="základní",J546,0)</f>
        <v>0</v>
      </c>
      <c r="BF546" s="233">
        <f>IF(N546="snížená",J546,0)</f>
        <v>0</v>
      </c>
      <c r="BG546" s="233">
        <f>IF(N546="zákl. přenesená",J546,0)</f>
        <v>0</v>
      </c>
      <c r="BH546" s="233">
        <f>IF(N546="sníž. přenesená",J546,0)</f>
        <v>0</v>
      </c>
      <c r="BI546" s="233">
        <f>IF(N546="nulová",J546,0)</f>
        <v>0</v>
      </c>
      <c r="BJ546" s="19" t="s">
        <v>85</v>
      </c>
      <c r="BK546" s="233">
        <f>ROUND(I546*H546,2)</f>
        <v>0</v>
      </c>
      <c r="BL546" s="19" t="s">
        <v>253</v>
      </c>
      <c r="BM546" s="232" t="s">
        <v>3824</v>
      </c>
    </row>
    <row r="547" s="2" customFormat="1">
      <c r="A547" s="40"/>
      <c r="B547" s="41"/>
      <c r="C547" s="42"/>
      <c r="D547" s="234" t="s">
        <v>255</v>
      </c>
      <c r="E547" s="42"/>
      <c r="F547" s="235" t="s">
        <v>3013</v>
      </c>
      <c r="G547" s="42"/>
      <c r="H547" s="42"/>
      <c r="I547" s="236"/>
      <c r="J547" s="42"/>
      <c r="K547" s="42"/>
      <c r="L547" s="46"/>
      <c r="M547" s="237"/>
      <c r="N547" s="238"/>
      <c r="O547" s="93"/>
      <c r="P547" s="93"/>
      <c r="Q547" s="93"/>
      <c r="R547" s="93"/>
      <c r="S547" s="93"/>
      <c r="T547" s="94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T547" s="19" t="s">
        <v>255</v>
      </c>
      <c r="AU547" s="19" t="s">
        <v>87</v>
      </c>
    </row>
    <row r="548" s="2" customFormat="1">
      <c r="A548" s="40"/>
      <c r="B548" s="41"/>
      <c r="C548" s="42"/>
      <c r="D548" s="296" t="s">
        <v>766</v>
      </c>
      <c r="E548" s="42"/>
      <c r="F548" s="297" t="s">
        <v>3014</v>
      </c>
      <c r="G548" s="42"/>
      <c r="H548" s="42"/>
      <c r="I548" s="236"/>
      <c r="J548" s="42"/>
      <c r="K548" s="42"/>
      <c r="L548" s="46"/>
      <c r="M548" s="237"/>
      <c r="N548" s="238"/>
      <c r="O548" s="93"/>
      <c r="P548" s="93"/>
      <c r="Q548" s="93"/>
      <c r="R548" s="93"/>
      <c r="S548" s="93"/>
      <c r="T548" s="94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T548" s="19" t="s">
        <v>766</v>
      </c>
      <c r="AU548" s="19" t="s">
        <v>87</v>
      </c>
    </row>
    <row r="549" s="2" customFormat="1" ht="21.75" customHeight="1">
      <c r="A549" s="40"/>
      <c r="B549" s="41"/>
      <c r="C549" s="221" t="s">
        <v>3825</v>
      </c>
      <c r="D549" s="221" t="s">
        <v>248</v>
      </c>
      <c r="E549" s="222" t="s">
        <v>3049</v>
      </c>
      <c r="F549" s="223" t="s">
        <v>3050</v>
      </c>
      <c r="G549" s="224" t="s">
        <v>317</v>
      </c>
      <c r="H549" s="225">
        <v>10</v>
      </c>
      <c r="I549" s="226"/>
      <c r="J549" s="227">
        <f>ROUND(I549*H549,2)</f>
        <v>0</v>
      </c>
      <c r="K549" s="223" t="s">
        <v>764</v>
      </c>
      <c r="L549" s="46"/>
      <c r="M549" s="228" t="s">
        <v>1</v>
      </c>
      <c r="N549" s="229" t="s">
        <v>42</v>
      </c>
      <c r="O549" s="93"/>
      <c r="P549" s="230">
        <f>O549*H549</f>
        <v>0</v>
      </c>
      <c r="Q549" s="230">
        <v>0.0030302800000000002</v>
      </c>
      <c r="R549" s="230">
        <f>Q549*H549</f>
        <v>0.030302800000000001</v>
      </c>
      <c r="S549" s="230">
        <v>0</v>
      </c>
      <c r="T549" s="231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32" t="s">
        <v>253</v>
      </c>
      <c r="AT549" s="232" t="s">
        <v>248</v>
      </c>
      <c r="AU549" s="232" t="s">
        <v>87</v>
      </c>
      <c r="AY549" s="19" t="s">
        <v>245</v>
      </c>
      <c r="BE549" s="233">
        <f>IF(N549="základní",J549,0)</f>
        <v>0</v>
      </c>
      <c r="BF549" s="233">
        <f>IF(N549="snížená",J549,0)</f>
        <v>0</v>
      </c>
      <c r="BG549" s="233">
        <f>IF(N549="zákl. přenesená",J549,0)</f>
        <v>0</v>
      </c>
      <c r="BH549" s="233">
        <f>IF(N549="sníž. přenesená",J549,0)</f>
        <v>0</v>
      </c>
      <c r="BI549" s="233">
        <f>IF(N549="nulová",J549,0)</f>
        <v>0</v>
      </c>
      <c r="BJ549" s="19" t="s">
        <v>85</v>
      </c>
      <c r="BK549" s="233">
        <f>ROUND(I549*H549,2)</f>
        <v>0</v>
      </c>
      <c r="BL549" s="19" t="s">
        <v>253</v>
      </c>
      <c r="BM549" s="232" t="s">
        <v>3826</v>
      </c>
    </row>
    <row r="550" s="2" customFormat="1">
      <c r="A550" s="40"/>
      <c r="B550" s="41"/>
      <c r="C550" s="42"/>
      <c r="D550" s="234" t="s">
        <v>255</v>
      </c>
      <c r="E550" s="42"/>
      <c r="F550" s="235" t="s">
        <v>3050</v>
      </c>
      <c r="G550" s="42"/>
      <c r="H550" s="42"/>
      <c r="I550" s="236"/>
      <c r="J550" s="42"/>
      <c r="K550" s="42"/>
      <c r="L550" s="46"/>
      <c r="M550" s="237"/>
      <c r="N550" s="238"/>
      <c r="O550" s="93"/>
      <c r="P550" s="93"/>
      <c r="Q550" s="93"/>
      <c r="R550" s="93"/>
      <c r="S550" s="93"/>
      <c r="T550" s="94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255</v>
      </c>
      <c r="AU550" s="19" t="s">
        <v>87</v>
      </c>
    </row>
    <row r="551" s="2" customFormat="1">
      <c r="A551" s="40"/>
      <c r="B551" s="41"/>
      <c r="C551" s="42"/>
      <c r="D551" s="296" t="s">
        <v>766</v>
      </c>
      <c r="E551" s="42"/>
      <c r="F551" s="297" t="s">
        <v>3053</v>
      </c>
      <c r="G551" s="42"/>
      <c r="H551" s="42"/>
      <c r="I551" s="236"/>
      <c r="J551" s="42"/>
      <c r="K551" s="42"/>
      <c r="L551" s="46"/>
      <c r="M551" s="237"/>
      <c r="N551" s="238"/>
      <c r="O551" s="93"/>
      <c r="P551" s="93"/>
      <c r="Q551" s="93"/>
      <c r="R551" s="93"/>
      <c r="S551" s="93"/>
      <c r="T551" s="94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T551" s="19" t="s">
        <v>766</v>
      </c>
      <c r="AU551" s="19" t="s">
        <v>87</v>
      </c>
    </row>
    <row r="552" s="14" customFormat="1">
      <c r="A552" s="14"/>
      <c r="B552" s="249"/>
      <c r="C552" s="250"/>
      <c r="D552" s="234" t="s">
        <v>257</v>
      </c>
      <c r="E552" s="251" t="s">
        <v>1</v>
      </c>
      <c r="F552" s="252" t="s">
        <v>3827</v>
      </c>
      <c r="G552" s="250"/>
      <c r="H552" s="253">
        <v>10</v>
      </c>
      <c r="I552" s="254"/>
      <c r="J552" s="250"/>
      <c r="K552" s="250"/>
      <c r="L552" s="255"/>
      <c r="M552" s="256"/>
      <c r="N552" s="257"/>
      <c r="O552" s="257"/>
      <c r="P552" s="257"/>
      <c r="Q552" s="257"/>
      <c r="R552" s="257"/>
      <c r="S552" s="257"/>
      <c r="T552" s="258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9" t="s">
        <v>257</v>
      </c>
      <c r="AU552" s="259" t="s">
        <v>87</v>
      </c>
      <c r="AV552" s="14" t="s">
        <v>87</v>
      </c>
      <c r="AW552" s="14" t="s">
        <v>34</v>
      </c>
      <c r="AX552" s="14" t="s">
        <v>85</v>
      </c>
      <c r="AY552" s="259" t="s">
        <v>245</v>
      </c>
    </row>
    <row r="553" s="2" customFormat="1" ht="16.5" customHeight="1">
      <c r="A553" s="40"/>
      <c r="B553" s="41"/>
      <c r="C553" s="221" t="s">
        <v>3828</v>
      </c>
      <c r="D553" s="221" t="s">
        <v>248</v>
      </c>
      <c r="E553" s="222" t="s">
        <v>3015</v>
      </c>
      <c r="F553" s="223" t="s">
        <v>3016</v>
      </c>
      <c r="G553" s="224" t="s">
        <v>275</v>
      </c>
      <c r="H553" s="225">
        <v>28</v>
      </c>
      <c r="I553" s="226"/>
      <c r="J553" s="227">
        <f>ROUND(I553*H553,2)</f>
        <v>0</v>
      </c>
      <c r="K553" s="223" t="s">
        <v>764</v>
      </c>
      <c r="L553" s="46"/>
      <c r="M553" s="228" t="s">
        <v>1</v>
      </c>
      <c r="N553" s="229" t="s">
        <v>42</v>
      </c>
      <c r="O553" s="93"/>
      <c r="P553" s="230">
        <f>O553*H553</f>
        <v>0</v>
      </c>
      <c r="Q553" s="230">
        <v>0.038850000000000003</v>
      </c>
      <c r="R553" s="230">
        <f>Q553*H553</f>
        <v>1.0878000000000001</v>
      </c>
      <c r="S553" s="230">
        <v>0</v>
      </c>
      <c r="T553" s="231">
        <f>S553*H553</f>
        <v>0</v>
      </c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R553" s="232" t="s">
        <v>253</v>
      </c>
      <c r="AT553" s="232" t="s">
        <v>248</v>
      </c>
      <c r="AU553" s="232" t="s">
        <v>87</v>
      </c>
      <c r="AY553" s="19" t="s">
        <v>245</v>
      </c>
      <c r="BE553" s="233">
        <f>IF(N553="základní",J553,0)</f>
        <v>0</v>
      </c>
      <c r="BF553" s="233">
        <f>IF(N553="snížená",J553,0)</f>
        <v>0</v>
      </c>
      <c r="BG553" s="233">
        <f>IF(N553="zákl. přenesená",J553,0)</f>
        <v>0</v>
      </c>
      <c r="BH553" s="233">
        <f>IF(N553="sníž. přenesená",J553,0)</f>
        <v>0</v>
      </c>
      <c r="BI553" s="233">
        <f>IF(N553="nulová",J553,0)</f>
        <v>0</v>
      </c>
      <c r="BJ553" s="19" t="s">
        <v>85</v>
      </c>
      <c r="BK553" s="233">
        <f>ROUND(I553*H553,2)</f>
        <v>0</v>
      </c>
      <c r="BL553" s="19" t="s">
        <v>253</v>
      </c>
      <c r="BM553" s="232" t="s">
        <v>3829</v>
      </c>
    </row>
    <row r="554" s="2" customFormat="1">
      <c r="A554" s="40"/>
      <c r="B554" s="41"/>
      <c r="C554" s="42"/>
      <c r="D554" s="234" t="s">
        <v>255</v>
      </c>
      <c r="E554" s="42"/>
      <c r="F554" s="235" t="s">
        <v>3016</v>
      </c>
      <c r="G554" s="42"/>
      <c r="H554" s="42"/>
      <c r="I554" s="236"/>
      <c r="J554" s="42"/>
      <c r="K554" s="42"/>
      <c r="L554" s="46"/>
      <c r="M554" s="237"/>
      <c r="N554" s="238"/>
      <c r="O554" s="93"/>
      <c r="P554" s="93"/>
      <c r="Q554" s="93"/>
      <c r="R554" s="93"/>
      <c r="S554" s="93"/>
      <c r="T554" s="94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T554" s="19" t="s">
        <v>255</v>
      </c>
      <c r="AU554" s="19" t="s">
        <v>87</v>
      </c>
    </row>
    <row r="555" s="2" customFormat="1">
      <c r="A555" s="40"/>
      <c r="B555" s="41"/>
      <c r="C555" s="42"/>
      <c r="D555" s="296" t="s">
        <v>766</v>
      </c>
      <c r="E555" s="42"/>
      <c r="F555" s="297" t="s">
        <v>3019</v>
      </c>
      <c r="G555" s="42"/>
      <c r="H555" s="42"/>
      <c r="I555" s="236"/>
      <c r="J555" s="42"/>
      <c r="K555" s="42"/>
      <c r="L555" s="46"/>
      <c r="M555" s="237"/>
      <c r="N555" s="238"/>
      <c r="O555" s="93"/>
      <c r="P555" s="93"/>
      <c r="Q555" s="93"/>
      <c r="R555" s="93"/>
      <c r="S555" s="93"/>
      <c r="T555" s="94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T555" s="19" t="s">
        <v>766</v>
      </c>
      <c r="AU555" s="19" t="s">
        <v>87</v>
      </c>
    </row>
    <row r="556" s="14" customFormat="1">
      <c r="A556" s="14"/>
      <c r="B556" s="249"/>
      <c r="C556" s="250"/>
      <c r="D556" s="234" t="s">
        <v>257</v>
      </c>
      <c r="E556" s="251" t="s">
        <v>1</v>
      </c>
      <c r="F556" s="252" t="s">
        <v>3830</v>
      </c>
      <c r="G556" s="250"/>
      <c r="H556" s="253">
        <v>28</v>
      </c>
      <c r="I556" s="254"/>
      <c r="J556" s="250"/>
      <c r="K556" s="250"/>
      <c r="L556" s="255"/>
      <c r="M556" s="256"/>
      <c r="N556" s="257"/>
      <c r="O556" s="257"/>
      <c r="P556" s="257"/>
      <c r="Q556" s="257"/>
      <c r="R556" s="257"/>
      <c r="S556" s="257"/>
      <c r="T556" s="258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9" t="s">
        <v>257</v>
      </c>
      <c r="AU556" s="259" t="s">
        <v>87</v>
      </c>
      <c r="AV556" s="14" t="s">
        <v>87</v>
      </c>
      <c r="AW556" s="14" t="s">
        <v>34</v>
      </c>
      <c r="AX556" s="14" t="s">
        <v>77</v>
      </c>
      <c r="AY556" s="259" t="s">
        <v>245</v>
      </c>
    </row>
    <row r="557" s="15" customFormat="1">
      <c r="A557" s="15"/>
      <c r="B557" s="260"/>
      <c r="C557" s="261"/>
      <c r="D557" s="234" t="s">
        <v>257</v>
      </c>
      <c r="E557" s="262" t="s">
        <v>1</v>
      </c>
      <c r="F557" s="263" t="s">
        <v>266</v>
      </c>
      <c r="G557" s="261"/>
      <c r="H557" s="264">
        <v>28</v>
      </c>
      <c r="I557" s="265"/>
      <c r="J557" s="261"/>
      <c r="K557" s="261"/>
      <c r="L557" s="266"/>
      <c r="M557" s="267"/>
      <c r="N557" s="268"/>
      <c r="O557" s="268"/>
      <c r="P557" s="268"/>
      <c r="Q557" s="268"/>
      <c r="R557" s="268"/>
      <c r="S557" s="268"/>
      <c r="T557" s="269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T557" s="270" t="s">
        <v>257</v>
      </c>
      <c r="AU557" s="270" t="s">
        <v>87</v>
      </c>
      <c r="AV557" s="15" t="s">
        <v>253</v>
      </c>
      <c r="AW557" s="15" t="s">
        <v>34</v>
      </c>
      <c r="AX557" s="15" t="s">
        <v>85</v>
      </c>
      <c r="AY557" s="270" t="s">
        <v>245</v>
      </c>
    </row>
    <row r="558" s="2" customFormat="1" ht="16.5" customHeight="1">
      <c r="A558" s="40"/>
      <c r="B558" s="41"/>
      <c r="C558" s="221" t="s">
        <v>3831</v>
      </c>
      <c r="D558" s="221" t="s">
        <v>248</v>
      </c>
      <c r="E558" s="222" t="s">
        <v>3022</v>
      </c>
      <c r="F558" s="223" t="s">
        <v>3023</v>
      </c>
      <c r="G558" s="224" t="s">
        <v>275</v>
      </c>
      <c r="H558" s="225">
        <v>14</v>
      </c>
      <c r="I558" s="226"/>
      <c r="J558" s="227">
        <f>ROUND(I558*H558,2)</f>
        <v>0</v>
      </c>
      <c r="K558" s="223" t="s">
        <v>764</v>
      </c>
      <c r="L558" s="46"/>
      <c r="M558" s="228" t="s">
        <v>1</v>
      </c>
      <c r="N558" s="229" t="s">
        <v>42</v>
      </c>
      <c r="O558" s="93"/>
      <c r="P558" s="230">
        <f>O558*H558</f>
        <v>0</v>
      </c>
      <c r="Q558" s="230">
        <v>0.10007000000000001</v>
      </c>
      <c r="R558" s="230">
        <f>Q558*H558</f>
        <v>1.4009800000000001</v>
      </c>
      <c r="S558" s="230">
        <v>0</v>
      </c>
      <c r="T558" s="231">
        <f>S558*H558</f>
        <v>0</v>
      </c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R558" s="232" t="s">
        <v>253</v>
      </c>
      <c r="AT558" s="232" t="s">
        <v>248</v>
      </c>
      <c r="AU558" s="232" t="s">
        <v>87</v>
      </c>
      <c r="AY558" s="19" t="s">
        <v>245</v>
      </c>
      <c r="BE558" s="233">
        <f>IF(N558="základní",J558,0)</f>
        <v>0</v>
      </c>
      <c r="BF558" s="233">
        <f>IF(N558="snížená",J558,0)</f>
        <v>0</v>
      </c>
      <c r="BG558" s="233">
        <f>IF(N558="zákl. přenesená",J558,0)</f>
        <v>0</v>
      </c>
      <c r="BH558" s="233">
        <f>IF(N558="sníž. přenesená",J558,0)</f>
        <v>0</v>
      </c>
      <c r="BI558" s="233">
        <f>IF(N558="nulová",J558,0)</f>
        <v>0</v>
      </c>
      <c r="BJ558" s="19" t="s">
        <v>85</v>
      </c>
      <c r="BK558" s="233">
        <f>ROUND(I558*H558,2)</f>
        <v>0</v>
      </c>
      <c r="BL558" s="19" t="s">
        <v>253</v>
      </c>
      <c r="BM558" s="232" t="s">
        <v>3832</v>
      </c>
    </row>
    <row r="559" s="2" customFormat="1">
      <c r="A559" s="40"/>
      <c r="B559" s="41"/>
      <c r="C559" s="42"/>
      <c r="D559" s="234" t="s">
        <v>255</v>
      </c>
      <c r="E559" s="42"/>
      <c r="F559" s="235" t="s">
        <v>3023</v>
      </c>
      <c r="G559" s="42"/>
      <c r="H559" s="42"/>
      <c r="I559" s="236"/>
      <c r="J559" s="42"/>
      <c r="K559" s="42"/>
      <c r="L559" s="46"/>
      <c r="M559" s="237"/>
      <c r="N559" s="238"/>
      <c r="O559" s="93"/>
      <c r="P559" s="93"/>
      <c r="Q559" s="93"/>
      <c r="R559" s="93"/>
      <c r="S559" s="93"/>
      <c r="T559" s="94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T559" s="19" t="s">
        <v>255</v>
      </c>
      <c r="AU559" s="19" t="s">
        <v>87</v>
      </c>
    </row>
    <row r="560" s="2" customFormat="1">
      <c r="A560" s="40"/>
      <c r="B560" s="41"/>
      <c r="C560" s="42"/>
      <c r="D560" s="296" t="s">
        <v>766</v>
      </c>
      <c r="E560" s="42"/>
      <c r="F560" s="297" t="s">
        <v>3026</v>
      </c>
      <c r="G560" s="42"/>
      <c r="H560" s="42"/>
      <c r="I560" s="236"/>
      <c r="J560" s="42"/>
      <c r="K560" s="42"/>
      <c r="L560" s="46"/>
      <c r="M560" s="237"/>
      <c r="N560" s="238"/>
      <c r="O560" s="93"/>
      <c r="P560" s="93"/>
      <c r="Q560" s="93"/>
      <c r="R560" s="93"/>
      <c r="S560" s="93"/>
      <c r="T560" s="94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766</v>
      </c>
      <c r="AU560" s="19" t="s">
        <v>87</v>
      </c>
    </row>
    <row r="561" s="14" customFormat="1">
      <c r="A561" s="14"/>
      <c r="B561" s="249"/>
      <c r="C561" s="250"/>
      <c r="D561" s="234" t="s">
        <v>257</v>
      </c>
      <c r="E561" s="251" t="s">
        <v>1</v>
      </c>
      <c r="F561" s="252" t="s">
        <v>3833</v>
      </c>
      <c r="G561" s="250"/>
      <c r="H561" s="253">
        <v>14</v>
      </c>
      <c r="I561" s="254"/>
      <c r="J561" s="250"/>
      <c r="K561" s="250"/>
      <c r="L561" s="255"/>
      <c r="M561" s="256"/>
      <c r="N561" s="257"/>
      <c r="O561" s="257"/>
      <c r="P561" s="257"/>
      <c r="Q561" s="257"/>
      <c r="R561" s="257"/>
      <c r="S561" s="257"/>
      <c r="T561" s="258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9" t="s">
        <v>257</v>
      </c>
      <c r="AU561" s="259" t="s">
        <v>87</v>
      </c>
      <c r="AV561" s="14" t="s">
        <v>87</v>
      </c>
      <c r="AW561" s="14" t="s">
        <v>34</v>
      </c>
      <c r="AX561" s="14" t="s">
        <v>85</v>
      </c>
      <c r="AY561" s="259" t="s">
        <v>245</v>
      </c>
    </row>
    <row r="562" s="2" customFormat="1" ht="16.5" customHeight="1">
      <c r="A562" s="40"/>
      <c r="B562" s="41"/>
      <c r="C562" s="221" t="s">
        <v>3834</v>
      </c>
      <c r="D562" s="221" t="s">
        <v>248</v>
      </c>
      <c r="E562" s="222" t="s">
        <v>3028</v>
      </c>
      <c r="F562" s="223" t="s">
        <v>3029</v>
      </c>
      <c r="G562" s="224" t="s">
        <v>275</v>
      </c>
      <c r="H562" s="225">
        <v>70</v>
      </c>
      <c r="I562" s="226"/>
      <c r="J562" s="227">
        <f>ROUND(I562*H562,2)</f>
        <v>0</v>
      </c>
      <c r="K562" s="223" t="s">
        <v>764</v>
      </c>
      <c r="L562" s="46"/>
      <c r="M562" s="228" t="s">
        <v>1</v>
      </c>
      <c r="N562" s="229" t="s">
        <v>42</v>
      </c>
      <c r="O562" s="93"/>
      <c r="P562" s="230">
        <f>O562*H562</f>
        <v>0</v>
      </c>
      <c r="Q562" s="230">
        <v>0.010670000000000001</v>
      </c>
      <c r="R562" s="230">
        <f>Q562*H562</f>
        <v>0.74690000000000001</v>
      </c>
      <c r="S562" s="230">
        <v>0</v>
      </c>
      <c r="T562" s="231">
        <f>S562*H562</f>
        <v>0</v>
      </c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R562" s="232" t="s">
        <v>253</v>
      </c>
      <c r="AT562" s="232" t="s">
        <v>248</v>
      </c>
      <c r="AU562" s="232" t="s">
        <v>87</v>
      </c>
      <c r="AY562" s="19" t="s">
        <v>245</v>
      </c>
      <c r="BE562" s="233">
        <f>IF(N562="základní",J562,0)</f>
        <v>0</v>
      </c>
      <c r="BF562" s="233">
        <f>IF(N562="snížená",J562,0)</f>
        <v>0</v>
      </c>
      <c r="BG562" s="233">
        <f>IF(N562="zákl. přenesená",J562,0)</f>
        <v>0</v>
      </c>
      <c r="BH562" s="233">
        <f>IF(N562="sníž. přenesená",J562,0)</f>
        <v>0</v>
      </c>
      <c r="BI562" s="233">
        <f>IF(N562="nulová",J562,0)</f>
        <v>0</v>
      </c>
      <c r="BJ562" s="19" t="s">
        <v>85</v>
      </c>
      <c r="BK562" s="233">
        <f>ROUND(I562*H562,2)</f>
        <v>0</v>
      </c>
      <c r="BL562" s="19" t="s">
        <v>253</v>
      </c>
      <c r="BM562" s="232" t="s">
        <v>3835</v>
      </c>
    </row>
    <row r="563" s="2" customFormat="1">
      <c r="A563" s="40"/>
      <c r="B563" s="41"/>
      <c r="C563" s="42"/>
      <c r="D563" s="234" t="s">
        <v>255</v>
      </c>
      <c r="E563" s="42"/>
      <c r="F563" s="235" t="s">
        <v>3029</v>
      </c>
      <c r="G563" s="42"/>
      <c r="H563" s="42"/>
      <c r="I563" s="236"/>
      <c r="J563" s="42"/>
      <c r="K563" s="42"/>
      <c r="L563" s="46"/>
      <c r="M563" s="237"/>
      <c r="N563" s="238"/>
      <c r="O563" s="93"/>
      <c r="P563" s="93"/>
      <c r="Q563" s="93"/>
      <c r="R563" s="93"/>
      <c r="S563" s="93"/>
      <c r="T563" s="94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T563" s="19" t="s">
        <v>255</v>
      </c>
      <c r="AU563" s="19" t="s">
        <v>87</v>
      </c>
    </row>
    <row r="564" s="2" customFormat="1">
      <c r="A564" s="40"/>
      <c r="B564" s="41"/>
      <c r="C564" s="42"/>
      <c r="D564" s="296" t="s">
        <v>766</v>
      </c>
      <c r="E564" s="42"/>
      <c r="F564" s="297" t="s">
        <v>3032</v>
      </c>
      <c r="G564" s="42"/>
      <c r="H564" s="42"/>
      <c r="I564" s="236"/>
      <c r="J564" s="42"/>
      <c r="K564" s="42"/>
      <c r="L564" s="46"/>
      <c r="M564" s="237"/>
      <c r="N564" s="238"/>
      <c r="O564" s="93"/>
      <c r="P564" s="93"/>
      <c r="Q564" s="93"/>
      <c r="R564" s="93"/>
      <c r="S564" s="93"/>
      <c r="T564" s="94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T564" s="19" t="s">
        <v>766</v>
      </c>
      <c r="AU564" s="19" t="s">
        <v>87</v>
      </c>
    </row>
    <row r="565" s="14" customFormat="1">
      <c r="A565" s="14"/>
      <c r="B565" s="249"/>
      <c r="C565" s="250"/>
      <c r="D565" s="234" t="s">
        <v>257</v>
      </c>
      <c r="E565" s="251" t="s">
        <v>1</v>
      </c>
      <c r="F565" s="252" t="s">
        <v>3836</v>
      </c>
      <c r="G565" s="250"/>
      <c r="H565" s="253">
        <v>70</v>
      </c>
      <c r="I565" s="254"/>
      <c r="J565" s="250"/>
      <c r="K565" s="250"/>
      <c r="L565" s="255"/>
      <c r="M565" s="256"/>
      <c r="N565" s="257"/>
      <c r="O565" s="257"/>
      <c r="P565" s="257"/>
      <c r="Q565" s="257"/>
      <c r="R565" s="257"/>
      <c r="S565" s="257"/>
      <c r="T565" s="258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9" t="s">
        <v>257</v>
      </c>
      <c r="AU565" s="259" t="s">
        <v>87</v>
      </c>
      <c r="AV565" s="14" t="s">
        <v>87</v>
      </c>
      <c r="AW565" s="14" t="s">
        <v>34</v>
      </c>
      <c r="AX565" s="14" t="s">
        <v>77</v>
      </c>
      <c r="AY565" s="259" t="s">
        <v>245</v>
      </c>
    </row>
    <row r="566" s="15" customFormat="1">
      <c r="A566" s="15"/>
      <c r="B566" s="260"/>
      <c r="C566" s="261"/>
      <c r="D566" s="234" t="s">
        <v>257</v>
      </c>
      <c r="E566" s="262" t="s">
        <v>1</v>
      </c>
      <c r="F566" s="263" t="s">
        <v>266</v>
      </c>
      <c r="G566" s="261"/>
      <c r="H566" s="264">
        <v>70</v>
      </c>
      <c r="I566" s="265"/>
      <c r="J566" s="261"/>
      <c r="K566" s="261"/>
      <c r="L566" s="266"/>
      <c r="M566" s="267"/>
      <c r="N566" s="268"/>
      <c r="O566" s="268"/>
      <c r="P566" s="268"/>
      <c r="Q566" s="268"/>
      <c r="R566" s="268"/>
      <c r="S566" s="268"/>
      <c r="T566" s="269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70" t="s">
        <v>257</v>
      </c>
      <c r="AU566" s="270" t="s">
        <v>87</v>
      </c>
      <c r="AV566" s="15" t="s">
        <v>253</v>
      </c>
      <c r="AW566" s="15" t="s">
        <v>34</v>
      </c>
      <c r="AX566" s="15" t="s">
        <v>85</v>
      </c>
      <c r="AY566" s="270" t="s">
        <v>245</v>
      </c>
    </row>
    <row r="567" s="2" customFormat="1" ht="16.5" customHeight="1">
      <c r="A567" s="40"/>
      <c r="B567" s="41"/>
      <c r="C567" s="221" t="s">
        <v>3837</v>
      </c>
      <c r="D567" s="221" t="s">
        <v>248</v>
      </c>
      <c r="E567" s="222" t="s">
        <v>3034</v>
      </c>
      <c r="F567" s="223" t="s">
        <v>3035</v>
      </c>
      <c r="G567" s="224" t="s">
        <v>275</v>
      </c>
      <c r="H567" s="225">
        <v>70</v>
      </c>
      <c r="I567" s="226"/>
      <c r="J567" s="227">
        <f>ROUND(I567*H567,2)</f>
        <v>0</v>
      </c>
      <c r="K567" s="223" t="s">
        <v>764</v>
      </c>
      <c r="L567" s="46"/>
      <c r="M567" s="228" t="s">
        <v>1</v>
      </c>
      <c r="N567" s="229" t="s">
        <v>42</v>
      </c>
      <c r="O567" s="93"/>
      <c r="P567" s="230">
        <f>O567*H567</f>
        <v>0</v>
      </c>
      <c r="Q567" s="230">
        <v>0.0020999999999999999</v>
      </c>
      <c r="R567" s="230">
        <f>Q567*H567</f>
        <v>0.14699999999999999</v>
      </c>
      <c r="S567" s="230">
        <v>0</v>
      </c>
      <c r="T567" s="231">
        <f>S567*H567</f>
        <v>0</v>
      </c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R567" s="232" t="s">
        <v>253</v>
      </c>
      <c r="AT567" s="232" t="s">
        <v>248</v>
      </c>
      <c r="AU567" s="232" t="s">
        <v>87</v>
      </c>
      <c r="AY567" s="19" t="s">
        <v>245</v>
      </c>
      <c r="BE567" s="233">
        <f>IF(N567="základní",J567,0)</f>
        <v>0</v>
      </c>
      <c r="BF567" s="233">
        <f>IF(N567="snížená",J567,0)</f>
        <v>0</v>
      </c>
      <c r="BG567" s="233">
        <f>IF(N567="zákl. přenesená",J567,0)</f>
        <v>0</v>
      </c>
      <c r="BH567" s="233">
        <f>IF(N567="sníž. přenesená",J567,0)</f>
        <v>0</v>
      </c>
      <c r="BI567" s="233">
        <f>IF(N567="nulová",J567,0)</f>
        <v>0</v>
      </c>
      <c r="BJ567" s="19" t="s">
        <v>85</v>
      </c>
      <c r="BK567" s="233">
        <f>ROUND(I567*H567,2)</f>
        <v>0</v>
      </c>
      <c r="BL567" s="19" t="s">
        <v>253</v>
      </c>
      <c r="BM567" s="232" t="s">
        <v>3838</v>
      </c>
    </row>
    <row r="568" s="2" customFormat="1">
      <c r="A568" s="40"/>
      <c r="B568" s="41"/>
      <c r="C568" s="42"/>
      <c r="D568" s="234" t="s">
        <v>255</v>
      </c>
      <c r="E568" s="42"/>
      <c r="F568" s="235" t="s">
        <v>3035</v>
      </c>
      <c r="G568" s="42"/>
      <c r="H568" s="42"/>
      <c r="I568" s="236"/>
      <c r="J568" s="42"/>
      <c r="K568" s="42"/>
      <c r="L568" s="46"/>
      <c r="M568" s="237"/>
      <c r="N568" s="238"/>
      <c r="O568" s="93"/>
      <c r="P568" s="93"/>
      <c r="Q568" s="93"/>
      <c r="R568" s="93"/>
      <c r="S568" s="93"/>
      <c r="T568" s="94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T568" s="19" t="s">
        <v>255</v>
      </c>
      <c r="AU568" s="19" t="s">
        <v>87</v>
      </c>
    </row>
    <row r="569" s="2" customFormat="1">
      <c r="A569" s="40"/>
      <c r="B569" s="41"/>
      <c r="C569" s="42"/>
      <c r="D569" s="296" t="s">
        <v>766</v>
      </c>
      <c r="E569" s="42"/>
      <c r="F569" s="297" t="s">
        <v>3038</v>
      </c>
      <c r="G569" s="42"/>
      <c r="H569" s="42"/>
      <c r="I569" s="236"/>
      <c r="J569" s="42"/>
      <c r="K569" s="42"/>
      <c r="L569" s="46"/>
      <c r="M569" s="237"/>
      <c r="N569" s="238"/>
      <c r="O569" s="93"/>
      <c r="P569" s="93"/>
      <c r="Q569" s="93"/>
      <c r="R569" s="93"/>
      <c r="S569" s="93"/>
      <c r="T569" s="94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T569" s="19" t="s">
        <v>766</v>
      </c>
      <c r="AU569" s="19" t="s">
        <v>87</v>
      </c>
    </row>
    <row r="570" s="14" customFormat="1">
      <c r="A570" s="14"/>
      <c r="B570" s="249"/>
      <c r="C570" s="250"/>
      <c r="D570" s="234" t="s">
        <v>257</v>
      </c>
      <c r="E570" s="251" t="s">
        <v>1</v>
      </c>
      <c r="F570" s="252" t="s">
        <v>3839</v>
      </c>
      <c r="G570" s="250"/>
      <c r="H570" s="253">
        <v>70</v>
      </c>
      <c r="I570" s="254"/>
      <c r="J570" s="250"/>
      <c r="K570" s="250"/>
      <c r="L570" s="255"/>
      <c r="M570" s="256"/>
      <c r="N570" s="257"/>
      <c r="O570" s="257"/>
      <c r="P570" s="257"/>
      <c r="Q570" s="257"/>
      <c r="R570" s="257"/>
      <c r="S570" s="257"/>
      <c r="T570" s="258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9" t="s">
        <v>257</v>
      </c>
      <c r="AU570" s="259" t="s">
        <v>87</v>
      </c>
      <c r="AV570" s="14" t="s">
        <v>87</v>
      </c>
      <c r="AW570" s="14" t="s">
        <v>34</v>
      </c>
      <c r="AX570" s="14" t="s">
        <v>85</v>
      </c>
      <c r="AY570" s="259" t="s">
        <v>245</v>
      </c>
    </row>
    <row r="571" s="2" customFormat="1" ht="16.5" customHeight="1">
      <c r="A571" s="40"/>
      <c r="B571" s="41"/>
      <c r="C571" s="221" t="s">
        <v>3840</v>
      </c>
      <c r="D571" s="221" t="s">
        <v>248</v>
      </c>
      <c r="E571" s="222" t="s">
        <v>2944</v>
      </c>
      <c r="F571" s="223" t="s">
        <v>2947</v>
      </c>
      <c r="G571" s="224" t="s">
        <v>3841</v>
      </c>
      <c r="H571" s="225">
        <v>2</v>
      </c>
      <c r="I571" s="226"/>
      <c r="J571" s="227">
        <f>ROUND(I571*H571,2)</f>
        <v>0</v>
      </c>
      <c r="K571" s="223" t="s">
        <v>764</v>
      </c>
      <c r="L571" s="46"/>
      <c r="M571" s="228" t="s">
        <v>1</v>
      </c>
      <c r="N571" s="229" t="s">
        <v>42</v>
      </c>
      <c r="O571" s="93"/>
      <c r="P571" s="230">
        <f>O571*H571</f>
        <v>0</v>
      </c>
      <c r="Q571" s="230">
        <v>0.0064850000000000003</v>
      </c>
      <c r="R571" s="230">
        <f>Q571*H571</f>
        <v>0.012970000000000001</v>
      </c>
      <c r="S571" s="230">
        <v>0</v>
      </c>
      <c r="T571" s="231">
        <f>S571*H571</f>
        <v>0</v>
      </c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R571" s="232" t="s">
        <v>253</v>
      </c>
      <c r="AT571" s="232" t="s">
        <v>248</v>
      </c>
      <c r="AU571" s="232" t="s">
        <v>87</v>
      </c>
      <c r="AY571" s="19" t="s">
        <v>245</v>
      </c>
      <c r="BE571" s="233">
        <f>IF(N571="základní",J571,0)</f>
        <v>0</v>
      </c>
      <c r="BF571" s="233">
        <f>IF(N571="snížená",J571,0)</f>
        <v>0</v>
      </c>
      <c r="BG571" s="233">
        <f>IF(N571="zákl. přenesená",J571,0)</f>
        <v>0</v>
      </c>
      <c r="BH571" s="233">
        <f>IF(N571="sníž. přenesená",J571,0)</f>
        <v>0</v>
      </c>
      <c r="BI571" s="233">
        <f>IF(N571="nulová",J571,0)</f>
        <v>0</v>
      </c>
      <c r="BJ571" s="19" t="s">
        <v>85</v>
      </c>
      <c r="BK571" s="233">
        <f>ROUND(I571*H571,2)</f>
        <v>0</v>
      </c>
      <c r="BL571" s="19" t="s">
        <v>253</v>
      </c>
      <c r="BM571" s="232" t="s">
        <v>3842</v>
      </c>
    </row>
    <row r="572" s="2" customFormat="1">
      <c r="A572" s="40"/>
      <c r="B572" s="41"/>
      <c r="C572" s="42"/>
      <c r="D572" s="234" t="s">
        <v>255</v>
      </c>
      <c r="E572" s="42"/>
      <c r="F572" s="235" t="s">
        <v>2947</v>
      </c>
      <c r="G572" s="42"/>
      <c r="H572" s="42"/>
      <c r="I572" s="236"/>
      <c r="J572" s="42"/>
      <c r="K572" s="42"/>
      <c r="L572" s="46"/>
      <c r="M572" s="237"/>
      <c r="N572" s="238"/>
      <c r="O572" s="93"/>
      <c r="P572" s="93"/>
      <c r="Q572" s="93"/>
      <c r="R572" s="93"/>
      <c r="S572" s="93"/>
      <c r="T572" s="94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T572" s="19" t="s">
        <v>255</v>
      </c>
      <c r="AU572" s="19" t="s">
        <v>87</v>
      </c>
    </row>
    <row r="573" s="2" customFormat="1">
      <c r="A573" s="40"/>
      <c r="B573" s="41"/>
      <c r="C573" s="42"/>
      <c r="D573" s="296" t="s">
        <v>766</v>
      </c>
      <c r="E573" s="42"/>
      <c r="F573" s="297" t="s">
        <v>2948</v>
      </c>
      <c r="G573" s="42"/>
      <c r="H573" s="42"/>
      <c r="I573" s="236"/>
      <c r="J573" s="42"/>
      <c r="K573" s="42"/>
      <c r="L573" s="46"/>
      <c r="M573" s="237"/>
      <c r="N573" s="238"/>
      <c r="O573" s="93"/>
      <c r="P573" s="93"/>
      <c r="Q573" s="93"/>
      <c r="R573" s="93"/>
      <c r="S573" s="93"/>
      <c r="T573" s="94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T573" s="19" t="s">
        <v>766</v>
      </c>
      <c r="AU573" s="19" t="s">
        <v>87</v>
      </c>
    </row>
    <row r="574" s="14" customFormat="1">
      <c r="A574" s="14"/>
      <c r="B574" s="249"/>
      <c r="C574" s="250"/>
      <c r="D574" s="234" t="s">
        <v>257</v>
      </c>
      <c r="E574" s="251" t="s">
        <v>1</v>
      </c>
      <c r="F574" s="252" t="s">
        <v>2949</v>
      </c>
      <c r="G574" s="250"/>
      <c r="H574" s="253">
        <v>2</v>
      </c>
      <c r="I574" s="254"/>
      <c r="J574" s="250"/>
      <c r="K574" s="250"/>
      <c r="L574" s="255"/>
      <c r="M574" s="256"/>
      <c r="N574" s="257"/>
      <c r="O574" s="257"/>
      <c r="P574" s="257"/>
      <c r="Q574" s="257"/>
      <c r="R574" s="257"/>
      <c r="S574" s="257"/>
      <c r="T574" s="258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9" t="s">
        <v>257</v>
      </c>
      <c r="AU574" s="259" t="s">
        <v>87</v>
      </c>
      <c r="AV574" s="14" t="s">
        <v>87</v>
      </c>
      <c r="AW574" s="14" t="s">
        <v>34</v>
      </c>
      <c r="AX574" s="14" t="s">
        <v>85</v>
      </c>
      <c r="AY574" s="259" t="s">
        <v>245</v>
      </c>
    </row>
    <row r="575" s="2" customFormat="1" ht="16.5" customHeight="1">
      <c r="A575" s="40"/>
      <c r="B575" s="41"/>
      <c r="C575" s="221" t="s">
        <v>3843</v>
      </c>
      <c r="D575" s="221" t="s">
        <v>248</v>
      </c>
      <c r="E575" s="222" t="s">
        <v>2950</v>
      </c>
      <c r="F575" s="223" t="s">
        <v>2951</v>
      </c>
      <c r="G575" s="224" t="s">
        <v>251</v>
      </c>
      <c r="H575" s="225">
        <v>280.5</v>
      </c>
      <c r="I575" s="226"/>
      <c r="J575" s="227">
        <f>ROUND(I575*H575,2)</f>
        <v>0</v>
      </c>
      <c r="K575" s="223" t="s">
        <v>764</v>
      </c>
      <c r="L575" s="46"/>
      <c r="M575" s="228" t="s">
        <v>1</v>
      </c>
      <c r="N575" s="229" t="s">
        <v>42</v>
      </c>
      <c r="O575" s="93"/>
      <c r="P575" s="230">
        <f>O575*H575</f>
        <v>0</v>
      </c>
      <c r="Q575" s="230">
        <v>0</v>
      </c>
      <c r="R575" s="230">
        <f>Q575*H575</f>
        <v>0</v>
      </c>
      <c r="S575" s="230">
        <v>0</v>
      </c>
      <c r="T575" s="231">
        <f>S575*H575</f>
        <v>0</v>
      </c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R575" s="232" t="s">
        <v>253</v>
      </c>
      <c r="AT575" s="232" t="s">
        <v>248</v>
      </c>
      <c r="AU575" s="232" t="s">
        <v>87</v>
      </c>
      <c r="AY575" s="19" t="s">
        <v>245</v>
      </c>
      <c r="BE575" s="233">
        <f>IF(N575="základní",J575,0)</f>
        <v>0</v>
      </c>
      <c r="BF575" s="233">
        <f>IF(N575="snížená",J575,0)</f>
        <v>0</v>
      </c>
      <c r="BG575" s="233">
        <f>IF(N575="zákl. přenesená",J575,0)</f>
        <v>0</v>
      </c>
      <c r="BH575" s="233">
        <f>IF(N575="sníž. přenesená",J575,0)</f>
        <v>0</v>
      </c>
      <c r="BI575" s="233">
        <f>IF(N575="nulová",J575,0)</f>
        <v>0</v>
      </c>
      <c r="BJ575" s="19" t="s">
        <v>85</v>
      </c>
      <c r="BK575" s="233">
        <f>ROUND(I575*H575,2)</f>
        <v>0</v>
      </c>
      <c r="BL575" s="19" t="s">
        <v>253</v>
      </c>
      <c r="BM575" s="232" t="s">
        <v>3844</v>
      </c>
    </row>
    <row r="576" s="2" customFormat="1">
      <c r="A576" s="40"/>
      <c r="B576" s="41"/>
      <c r="C576" s="42"/>
      <c r="D576" s="234" t="s">
        <v>255</v>
      </c>
      <c r="E576" s="42"/>
      <c r="F576" s="235" t="s">
        <v>2951</v>
      </c>
      <c r="G576" s="42"/>
      <c r="H576" s="42"/>
      <c r="I576" s="236"/>
      <c r="J576" s="42"/>
      <c r="K576" s="42"/>
      <c r="L576" s="46"/>
      <c r="M576" s="237"/>
      <c r="N576" s="238"/>
      <c r="O576" s="93"/>
      <c r="P576" s="93"/>
      <c r="Q576" s="93"/>
      <c r="R576" s="93"/>
      <c r="S576" s="93"/>
      <c r="T576" s="94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T576" s="19" t="s">
        <v>255</v>
      </c>
      <c r="AU576" s="19" t="s">
        <v>87</v>
      </c>
    </row>
    <row r="577" s="2" customFormat="1">
      <c r="A577" s="40"/>
      <c r="B577" s="41"/>
      <c r="C577" s="42"/>
      <c r="D577" s="296" t="s">
        <v>766</v>
      </c>
      <c r="E577" s="42"/>
      <c r="F577" s="297" t="s">
        <v>2954</v>
      </c>
      <c r="G577" s="42"/>
      <c r="H577" s="42"/>
      <c r="I577" s="236"/>
      <c r="J577" s="42"/>
      <c r="K577" s="42"/>
      <c r="L577" s="46"/>
      <c r="M577" s="237"/>
      <c r="N577" s="238"/>
      <c r="O577" s="93"/>
      <c r="P577" s="93"/>
      <c r="Q577" s="93"/>
      <c r="R577" s="93"/>
      <c r="S577" s="93"/>
      <c r="T577" s="94"/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T577" s="19" t="s">
        <v>766</v>
      </c>
      <c r="AU577" s="19" t="s">
        <v>87</v>
      </c>
    </row>
    <row r="578" s="14" customFormat="1">
      <c r="A578" s="14"/>
      <c r="B578" s="249"/>
      <c r="C578" s="250"/>
      <c r="D578" s="234" t="s">
        <v>257</v>
      </c>
      <c r="E578" s="251" t="s">
        <v>1</v>
      </c>
      <c r="F578" s="252" t="s">
        <v>3845</v>
      </c>
      <c r="G578" s="250"/>
      <c r="H578" s="253">
        <v>280.5</v>
      </c>
      <c r="I578" s="254"/>
      <c r="J578" s="250"/>
      <c r="K578" s="250"/>
      <c r="L578" s="255"/>
      <c r="M578" s="256"/>
      <c r="N578" s="257"/>
      <c r="O578" s="257"/>
      <c r="P578" s="257"/>
      <c r="Q578" s="257"/>
      <c r="R578" s="257"/>
      <c r="S578" s="257"/>
      <c r="T578" s="258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9" t="s">
        <v>257</v>
      </c>
      <c r="AU578" s="259" t="s">
        <v>87</v>
      </c>
      <c r="AV578" s="14" t="s">
        <v>87</v>
      </c>
      <c r="AW578" s="14" t="s">
        <v>34</v>
      </c>
      <c r="AX578" s="14" t="s">
        <v>85</v>
      </c>
      <c r="AY578" s="259" t="s">
        <v>245</v>
      </c>
    </row>
    <row r="579" s="2" customFormat="1" ht="24.15" customHeight="1">
      <c r="A579" s="40"/>
      <c r="B579" s="41"/>
      <c r="C579" s="221" t="s">
        <v>2509</v>
      </c>
      <c r="D579" s="221" t="s">
        <v>248</v>
      </c>
      <c r="E579" s="222" t="s">
        <v>2956</v>
      </c>
      <c r="F579" s="223" t="s">
        <v>2957</v>
      </c>
      <c r="G579" s="224" t="s">
        <v>251</v>
      </c>
      <c r="H579" s="225">
        <v>8415</v>
      </c>
      <c r="I579" s="226"/>
      <c r="J579" s="227">
        <f>ROUND(I579*H579,2)</f>
        <v>0</v>
      </c>
      <c r="K579" s="223" t="s">
        <v>764</v>
      </c>
      <c r="L579" s="46"/>
      <c r="M579" s="228" t="s">
        <v>1</v>
      </c>
      <c r="N579" s="229" t="s">
        <v>42</v>
      </c>
      <c r="O579" s="93"/>
      <c r="P579" s="230">
        <f>O579*H579</f>
        <v>0</v>
      </c>
      <c r="Q579" s="230">
        <v>0</v>
      </c>
      <c r="R579" s="230">
        <f>Q579*H579</f>
        <v>0</v>
      </c>
      <c r="S579" s="230">
        <v>0</v>
      </c>
      <c r="T579" s="231">
        <f>S579*H579</f>
        <v>0</v>
      </c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R579" s="232" t="s">
        <v>253</v>
      </c>
      <c r="AT579" s="232" t="s">
        <v>248</v>
      </c>
      <c r="AU579" s="232" t="s">
        <v>87</v>
      </c>
      <c r="AY579" s="19" t="s">
        <v>245</v>
      </c>
      <c r="BE579" s="233">
        <f>IF(N579="základní",J579,0)</f>
        <v>0</v>
      </c>
      <c r="BF579" s="233">
        <f>IF(N579="snížená",J579,0)</f>
        <v>0</v>
      </c>
      <c r="BG579" s="233">
        <f>IF(N579="zákl. přenesená",J579,0)</f>
        <v>0</v>
      </c>
      <c r="BH579" s="233">
        <f>IF(N579="sníž. přenesená",J579,0)</f>
        <v>0</v>
      </c>
      <c r="BI579" s="233">
        <f>IF(N579="nulová",J579,0)</f>
        <v>0</v>
      </c>
      <c r="BJ579" s="19" t="s">
        <v>85</v>
      </c>
      <c r="BK579" s="233">
        <f>ROUND(I579*H579,2)</f>
        <v>0</v>
      </c>
      <c r="BL579" s="19" t="s">
        <v>253</v>
      </c>
      <c r="BM579" s="232" t="s">
        <v>3846</v>
      </c>
    </row>
    <row r="580" s="2" customFormat="1">
      <c r="A580" s="40"/>
      <c r="B580" s="41"/>
      <c r="C580" s="42"/>
      <c r="D580" s="234" t="s">
        <v>255</v>
      </c>
      <c r="E580" s="42"/>
      <c r="F580" s="235" t="s">
        <v>2957</v>
      </c>
      <c r="G580" s="42"/>
      <c r="H580" s="42"/>
      <c r="I580" s="236"/>
      <c r="J580" s="42"/>
      <c r="K580" s="42"/>
      <c r="L580" s="46"/>
      <c r="M580" s="237"/>
      <c r="N580" s="238"/>
      <c r="O580" s="93"/>
      <c r="P580" s="93"/>
      <c r="Q580" s="93"/>
      <c r="R580" s="93"/>
      <c r="S580" s="93"/>
      <c r="T580" s="94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T580" s="19" t="s">
        <v>255</v>
      </c>
      <c r="AU580" s="19" t="s">
        <v>87</v>
      </c>
    </row>
    <row r="581" s="2" customFormat="1">
      <c r="A581" s="40"/>
      <c r="B581" s="41"/>
      <c r="C581" s="42"/>
      <c r="D581" s="296" t="s">
        <v>766</v>
      </c>
      <c r="E581" s="42"/>
      <c r="F581" s="297" t="s">
        <v>2960</v>
      </c>
      <c r="G581" s="42"/>
      <c r="H581" s="42"/>
      <c r="I581" s="236"/>
      <c r="J581" s="42"/>
      <c r="K581" s="42"/>
      <c r="L581" s="46"/>
      <c r="M581" s="237"/>
      <c r="N581" s="238"/>
      <c r="O581" s="93"/>
      <c r="P581" s="93"/>
      <c r="Q581" s="93"/>
      <c r="R581" s="93"/>
      <c r="S581" s="93"/>
      <c r="T581" s="94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T581" s="19" t="s">
        <v>766</v>
      </c>
      <c r="AU581" s="19" t="s">
        <v>87</v>
      </c>
    </row>
    <row r="582" s="14" customFormat="1">
      <c r="A582" s="14"/>
      <c r="B582" s="249"/>
      <c r="C582" s="250"/>
      <c r="D582" s="234" t="s">
        <v>257</v>
      </c>
      <c r="E582" s="251" t="s">
        <v>1</v>
      </c>
      <c r="F582" s="252" t="s">
        <v>3847</v>
      </c>
      <c r="G582" s="250"/>
      <c r="H582" s="253">
        <v>8415</v>
      </c>
      <c r="I582" s="254"/>
      <c r="J582" s="250"/>
      <c r="K582" s="250"/>
      <c r="L582" s="255"/>
      <c r="M582" s="256"/>
      <c r="N582" s="257"/>
      <c r="O582" s="257"/>
      <c r="P582" s="257"/>
      <c r="Q582" s="257"/>
      <c r="R582" s="257"/>
      <c r="S582" s="257"/>
      <c r="T582" s="258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59" t="s">
        <v>257</v>
      </c>
      <c r="AU582" s="259" t="s">
        <v>87</v>
      </c>
      <c r="AV582" s="14" t="s">
        <v>87</v>
      </c>
      <c r="AW582" s="14" t="s">
        <v>34</v>
      </c>
      <c r="AX582" s="14" t="s">
        <v>85</v>
      </c>
      <c r="AY582" s="259" t="s">
        <v>245</v>
      </c>
    </row>
    <row r="583" s="2" customFormat="1" ht="21.75" customHeight="1">
      <c r="A583" s="40"/>
      <c r="B583" s="41"/>
      <c r="C583" s="221" t="s">
        <v>3848</v>
      </c>
      <c r="D583" s="221" t="s">
        <v>248</v>
      </c>
      <c r="E583" s="222" t="s">
        <v>2962</v>
      </c>
      <c r="F583" s="223" t="s">
        <v>2963</v>
      </c>
      <c r="G583" s="224" t="s">
        <v>251</v>
      </c>
      <c r="H583" s="225">
        <v>280.5</v>
      </c>
      <c r="I583" s="226"/>
      <c r="J583" s="227">
        <f>ROUND(I583*H583,2)</f>
        <v>0</v>
      </c>
      <c r="K583" s="223" t="s">
        <v>764</v>
      </c>
      <c r="L583" s="46"/>
      <c r="M583" s="228" t="s">
        <v>1</v>
      </c>
      <c r="N583" s="229" t="s">
        <v>42</v>
      </c>
      <c r="O583" s="93"/>
      <c r="P583" s="230">
        <f>O583*H583</f>
        <v>0</v>
      </c>
      <c r="Q583" s="230">
        <v>0</v>
      </c>
      <c r="R583" s="230">
        <f>Q583*H583</f>
        <v>0</v>
      </c>
      <c r="S583" s="230">
        <v>0</v>
      </c>
      <c r="T583" s="231">
        <f>S583*H583</f>
        <v>0</v>
      </c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R583" s="232" t="s">
        <v>253</v>
      </c>
      <c r="AT583" s="232" t="s">
        <v>248</v>
      </c>
      <c r="AU583" s="232" t="s">
        <v>87</v>
      </c>
      <c r="AY583" s="19" t="s">
        <v>245</v>
      </c>
      <c r="BE583" s="233">
        <f>IF(N583="základní",J583,0)</f>
        <v>0</v>
      </c>
      <c r="BF583" s="233">
        <f>IF(N583="snížená",J583,0)</f>
        <v>0</v>
      </c>
      <c r="BG583" s="233">
        <f>IF(N583="zákl. přenesená",J583,0)</f>
        <v>0</v>
      </c>
      <c r="BH583" s="233">
        <f>IF(N583="sníž. přenesená",J583,0)</f>
        <v>0</v>
      </c>
      <c r="BI583" s="233">
        <f>IF(N583="nulová",J583,0)</f>
        <v>0</v>
      </c>
      <c r="BJ583" s="19" t="s">
        <v>85</v>
      </c>
      <c r="BK583" s="233">
        <f>ROUND(I583*H583,2)</f>
        <v>0</v>
      </c>
      <c r="BL583" s="19" t="s">
        <v>253</v>
      </c>
      <c r="BM583" s="232" t="s">
        <v>3849</v>
      </c>
    </row>
    <row r="584" s="2" customFormat="1">
      <c r="A584" s="40"/>
      <c r="B584" s="41"/>
      <c r="C584" s="42"/>
      <c r="D584" s="234" t="s">
        <v>255</v>
      </c>
      <c r="E584" s="42"/>
      <c r="F584" s="235" t="s">
        <v>2963</v>
      </c>
      <c r="G584" s="42"/>
      <c r="H584" s="42"/>
      <c r="I584" s="236"/>
      <c r="J584" s="42"/>
      <c r="K584" s="42"/>
      <c r="L584" s="46"/>
      <c r="M584" s="237"/>
      <c r="N584" s="238"/>
      <c r="O584" s="93"/>
      <c r="P584" s="93"/>
      <c r="Q584" s="93"/>
      <c r="R584" s="93"/>
      <c r="S584" s="93"/>
      <c r="T584" s="94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T584" s="19" t="s">
        <v>255</v>
      </c>
      <c r="AU584" s="19" t="s">
        <v>87</v>
      </c>
    </row>
    <row r="585" s="2" customFormat="1">
      <c r="A585" s="40"/>
      <c r="B585" s="41"/>
      <c r="C585" s="42"/>
      <c r="D585" s="296" t="s">
        <v>766</v>
      </c>
      <c r="E585" s="42"/>
      <c r="F585" s="297" t="s">
        <v>2966</v>
      </c>
      <c r="G585" s="42"/>
      <c r="H585" s="42"/>
      <c r="I585" s="236"/>
      <c r="J585" s="42"/>
      <c r="K585" s="42"/>
      <c r="L585" s="46"/>
      <c r="M585" s="237"/>
      <c r="N585" s="238"/>
      <c r="O585" s="93"/>
      <c r="P585" s="93"/>
      <c r="Q585" s="93"/>
      <c r="R585" s="93"/>
      <c r="S585" s="93"/>
      <c r="T585" s="94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T585" s="19" t="s">
        <v>766</v>
      </c>
      <c r="AU585" s="19" t="s">
        <v>87</v>
      </c>
    </row>
    <row r="586" s="14" customFormat="1">
      <c r="A586" s="14"/>
      <c r="B586" s="249"/>
      <c r="C586" s="250"/>
      <c r="D586" s="234" t="s">
        <v>257</v>
      </c>
      <c r="E586" s="251" t="s">
        <v>1</v>
      </c>
      <c r="F586" s="252" t="s">
        <v>3850</v>
      </c>
      <c r="G586" s="250"/>
      <c r="H586" s="253">
        <v>280.5</v>
      </c>
      <c r="I586" s="254"/>
      <c r="J586" s="250"/>
      <c r="K586" s="250"/>
      <c r="L586" s="255"/>
      <c r="M586" s="256"/>
      <c r="N586" s="257"/>
      <c r="O586" s="257"/>
      <c r="P586" s="257"/>
      <c r="Q586" s="257"/>
      <c r="R586" s="257"/>
      <c r="S586" s="257"/>
      <c r="T586" s="258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9" t="s">
        <v>257</v>
      </c>
      <c r="AU586" s="259" t="s">
        <v>87</v>
      </c>
      <c r="AV586" s="14" t="s">
        <v>87</v>
      </c>
      <c r="AW586" s="14" t="s">
        <v>34</v>
      </c>
      <c r="AX586" s="14" t="s">
        <v>85</v>
      </c>
      <c r="AY586" s="259" t="s">
        <v>245</v>
      </c>
    </row>
    <row r="587" s="2" customFormat="1" ht="16.5" customHeight="1">
      <c r="A587" s="40"/>
      <c r="B587" s="41"/>
      <c r="C587" s="221" t="s">
        <v>3851</v>
      </c>
      <c r="D587" s="221" t="s">
        <v>248</v>
      </c>
      <c r="E587" s="222" t="s">
        <v>3852</v>
      </c>
      <c r="F587" s="223" t="s">
        <v>3853</v>
      </c>
      <c r="G587" s="224" t="s">
        <v>251</v>
      </c>
      <c r="H587" s="225">
        <v>22.574999999999999</v>
      </c>
      <c r="I587" s="226"/>
      <c r="J587" s="227">
        <f>ROUND(I587*H587,2)</f>
        <v>0</v>
      </c>
      <c r="K587" s="223" t="s">
        <v>764</v>
      </c>
      <c r="L587" s="46"/>
      <c r="M587" s="228" t="s">
        <v>1</v>
      </c>
      <c r="N587" s="229" t="s">
        <v>42</v>
      </c>
      <c r="O587" s="93"/>
      <c r="P587" s="230">
        <f>O587*H587</f>
        <v>0</v>
      </c>
      <c r="Q587" s="230">
        <v>0.12</v>
      </c>
      <c r="R587" s="230">
        <f>Q587*H587</f>
        <v>2.7089999999999996</v>
      </c>
      <c r="S587" s="230">
        <v>2.4900000000000002</v>
      </c>
      <c r="T587" s="231">
        <f>S587*H587</f>
        <v>56.211750000000002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32" t="s">
        <v>253</v>
      </c>
      <c r="AT587" s="232" t="s">
        <v>248</v>
      </c>
      <c r="AU587" s="232" t="s">
        <v>87</v>
      </c>
      <c r="AY587" s="19" t="s">
        <v>245</v>
      </c>
      <c r="BE587" s="233">
        <f>IF(N587="základní",J587,0)</f>
        <v>0</v>
      </c>
      <c r="BF587" s="233">
        <f>IF(N587="snížená",J587,0)</f>
        <v>0</v>
      </c>
      <c r="BG587" s="233">
        <f>IF(N587="zákl. přenesená",J587,0)</f>
        <v>0</v>
      </c>
      <c r="BH587" s="233">
        <f>IF(N587="sníž. přenesená",J587,0)</f>
        <v>0</v>
      </c>
      <c r="BI587" s="233">
        <f>IF(N587="nulová",J587,0)</f>
        <v>0</v>
      </c>
      <c r="BJ587" s="19" t="s">
        <v>85</v>
      </c>
      <c r="BK587" s="233">
        <f>ROUND(I587*H587,2)</f>
        <v>0</v>
      </c>
      <c r="BL587" s="19" t="s">
        <v>253</v>
      </c>
      <c r="BM587" s="232" t="s">
        <v>3854</v>
      </c>
    </row>
    <row r="588" s="2" customFormat="1">
      <c r="A588" s="40"/>
      <c r="B588" s="41"/>
      <c r="C588" s="42"/>
      <c r="D588" s="234" t="s">
        <v>255</v>
      </c>
      <c r="E588" s="42"/>
      <c r="F588" s="235" t="s">
        <v>3853</v>
      </c>
      <c r="G588" s="42"/>
      <c r="H588" s="42"/>
      <c r="I588" s="236"/>
      <c r="J588" s="42"/>
      <c r="K588" s="42"/>
      <c r="L588" s="46"/>
      <c r="M588" s="237"/>
      <c r="N588" s="238"/>
      <c r="O588" s="93"/>
      <c r="P588" s="93"/>
      <c r="Q588" s="93"/>
      <c r="R588" s="93"/>
      <c r="S588" s="93"/>
      <c r="T588" s="94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T588" s="19" t="s">
        <v>255</v>
      </c>
      <c r="AU588" s="19" t="s">
        <v>87</v>
      </c>
    </row>
    <row r="589" s="2" customFormat="1">
      <c r="A589" s="40"/>
      <c r="B589" s="41"/>
      <c r="C589" s="42"/>
      <c r="D589" s="296" t="s">
        <v>766</v>
      </c>
      <c r="E589" s="42"/>
      <c r="F589" s="297" t="s">
        <v>3855</v>
      </c>
      <c r="G589" s="42"/>
      <c r="H589" s="42"/>
      <c r="I589" s="236"/>
      <c r="J589" s="42"/>
      <c r="K589" s="42"/>
      <c r="L589" s="46"/>
      <c r="M589" s="237"/>
      <c r="N589" s="238"/>
      <c r="O589" s="93"/>
      <c r="P589" s="93"/>
      <c r="Q589" s="93"/>
      <c r="R589" s="93"/>
      <c r="S589" s="93"/>
      <c r="T589" s="94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766</v>
      </c>
      <c r="AU589" s="19" t="s">
        <v>87</v>
      </c>
    </row>
    <row r="590" s="14" customFormat="1">
      <c r="A590" s="14"/>
      <c r="B590" s="249"/>
      <c r="C590" s="250"/>
      <c r="D590" s="234" t="s">
        <v>257</v>
      </c>
      <c r="E590" s="251" t="s">
        <v>1</v>
      </c>
      <c r="F590" s="252" t="s">
        <v>3856</v>
      </c>
      <c r="G590" s="250"/>
      <c r="H590" s="253">
        <v>19.199999999999999</v>
      </c>
      <c r="I590" s="254"/>
      <c r="J590" s="250"/>
      <c r="K590" s="250"/>
      <c r="L590" s="255"/>
      <c r="M590" s="256"/>
      <c r="N590" s="257"/>
      <c r="O590" s="257"/>
      <c r="P590" s="257"/>
      <c r="Q590" s="257"/>
      <c r="R590" s="257"/>
      <c r="S590" s="257"/>
      <c r="T590" s="258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9" t="s">
        <v>257</v>
      </c>
      <c r="AU590" s="259" t="s">
        <v>87</v>
      </c>
      <c r="AV590" s="14" t="s">
        <v>87</v>
      </c>
      <c r="AW590" s="14" t="s">
        <v>34</v>
      </c>
      <c r="AX590" s="14" t="s">
        <v>77</v>
      </c>
      <c r="AY590" s="259" t="s">
        <v>245</v>
      </c>
    </row>
    <row r="591" s="14" customFormat="1">
      <c r="A591" s="14"/>
      <c r="B591" s="249"/>
      <c r="C591" s="250"/>
      <c r="D591" s="234" t="s">
        <v>257</v>
      </c>
      <c r="E591" s="251" t="s">
        <v>1</v>
      </c>
      <c r="F591" s="252" t="s">
        <v>3857</v>
      </c>
      <c r="G591" s="250"/>
      <c r="H591" s="253">
        <v>3.375</v>
      </c>
      <c r="I591" s="254"/>
      <c r="J591" s="250"/>
      <c r="K591" s="250"/>
      <c r="L591" s="255"/>
      <c r="M591" s="256"/>
      <c r="N591" s="257"/>
      <c r="O591" s="257"/>
      <c r="P591" s="257"/>
      <c r="Q591" s="257"/>
      <c r="R591" s="257"/>
      <c r="S591" s="257"/>
      <c r="T591" s="258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9" t="s">
        <v>257</v>
      </c>
      <c r="AU591" s="259" t="s">
        <v>87</v>
      </c>
      <c r="AV591" s="14" t="s">
        <v>87</v>
      </c>
      <c r="AW591" s="14" t="s">
        <v>34</v>
      </c>
      <c r="AX591" s="14" t="s">
        <v>77</v>
      </c>
      <c r="AY591" s="259" t="s">
        <v>245</v>
      </c>
    </row>
    <row r="592" s="15" customFormat="1">
      <c r="A592" s="15"/>
      <c r="B592" s="260"/>
      <c r="C592" s="261"/>
      <c r="D592" s="234" t="s">
        <v>257</v>
      </c>
      <c r="E592" s="262" t="s">
        <v>1</v>
      </c>
      <c r="F592" s="263" t="s">
        <v>266</v>
      </c>
      <c r="G592" s="261"/>
      <c r="H592" s="264">
        <v>22.574999999999999</v>
      </c>
      <c r="I592" s="265"/>
      <c r="J592" s="261"/>
      <c r="K592" s="261"/>
      <c r="L592" s="266"/>
      <c r="M592" s="267"/>
      <c r="N592" s="268"/>
      <c r="O592" s="268"/>
      <c r="P592" s="268"/>
      <c r="Q592" s="268"/>
      <c r="R592" s="268"/>
      <c r="S592" s="268"/>
      <c r="T592" s="269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70" t="s">
        <v>257</v>
      </c>
      <c r="AU592" s="270" t="s">
        <v>87</v>
      </c>
      <c r="AV592" s="15" t="s">
        <v>253</v>
      </c>
      <c r="AW592" s="15" t="s">
        <v>34</v>
      </c>
      <c r="AX592" s="15" t="s">
        <v>85</v>
      </c>
      <c r="AY592" s="270" t="s">
        <v>245</v>
      </c>
    </row>
    <row r="593" s="2" customFormat="1" ht="16.5" customHeight="1">
      <c r="A593" s="40"/>
      <c r="B593" s="41"/>
      <c r="C593" s="221" t="s">
        <v>3858</v>
      </c>
      <c r="D593" s="221" t="s">
        <v>248</v>
      </c>
      <c r="E593" s="222" t="s">
        <v>2982</v>
      </c>
      <c r="F593" s="223" t="s">
        <v>2985</v>
      </c>
      <c r="G593" s="224" t="s">
        <v>3227</v>
      </c>
      <c r="H593" s="225">
        <v>5.7599999999999998</v>
      </c>
      <c r="I593" s="226"/>
      <c r="J593" s="227">
        <f>ROUND(I593*H593,2)</f>
        <v>0</v>
      </c>
      <c r="K593" s="223" t="s">
        <v>764</v>
      </c>
      <c r="L593" s="46"/>
      <c r="M593" s="228" t="s">
        <v>1</v>
      </c>
      <c r="N593" s="229" t="s">
        <v>42</v>
      </c>
      <c r="O593" s="93"/>
      <c r="P593" s="230">
        <f>O593*H593</f>
        <v>0</v>
      </c>
      <c r="Q593" s="230">
        <v>0.121711072</v>
      </c>
      <c r="R593" s="230">
        <f>Q593*H593</f>
        <v>0.70105577472000002</v>
      </c>
      <c r="S593" s="230">
        <v>2.3999999999999999</v>
      </c>
      <c r="T593" s="231">
        <f>S593*H593</f>
        <v>13.824</v>
      </c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R593" s="232" t="s">
        <v>253</v>
      </c>
      <c r="AT593" s="232" t="s">
        <v>248</v>
      </c>
      <c r="AU593" s="232" t="s">
        <v>87</v>
      </c>
      <c r="AY593" s="19" t="s">
        <v>245</v>
      </c>
      <c r="BE593" s="233">
        <f>IF(N593="základní",J593,0)</f>
        <v>0</v>
      </c>
      <c r="BF593" s="233">
        <f>IF(N593="snížená",J593,0)</f>
        <v>0</v>
      </c>
      <c r="BG593" s="233">
        <f>IF(N593="zákl. přenesená",J593,0)</f>
        <v>0</v>
      </c>
      <c r="BH593" s="233">
        <f>IF(N593="sníž. přenesená",J593,0)</f>
        <v>0</v>
      </c>
      <c r="BI593" s="233">
        <f>IF(N593="nulová",J593,0)</f>
        <v>0</v>
      </c>
      <c r="BJ593" s="19" t="s">
        <v>85</v>
      </c>
      <c r="BK593" s="233">
        <f>ROUND(I593*H593,2)</f>
        <v>0</v>
      </c>
      <c r="BL593" s="19" t="s">
        <v>253</v>
      </c>
      <c r="BM593" s="232" t="s">
        <v>3859</v>
      </c>
    </row>
    <row r="594" s="2" customFormat="1">
      <c r="A594" s="40"/>
      <c r="B594" s="41"/>
      <c r="C594" s="42"/>
      <c r="D594" s="234" t="s">
        <v>255</v>
      </c>
      <c r="E594" s="42"/>
      <c r="F594" s="235" t="s">
        <v>2985</v>
      </c>
      <c r="G594" s="42"/>
      <c r="H594" s="42"/>
      <c r="I594" s="236"/>
      <c r="J594" s="42"/>
      <c r="K594" s="42"/>
      <c r="L594" s="46"/>
      <c r="M594" s="237"/>
      <c r="N594" s="238"/>
      <c r="O594" s="93"/>
      <c r="P594" s="93"/>
      <c r="Q594" s="93"/>
      <c r="R594" s="93"/>
      <c r="S594" s="93"/>
      <c r="T594" s="94"/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T594" s="19" t="s">
        <v>255</v>
      </c>
      <c r="AU594" s="19" t="s">
        <v>87</v>
      </c>
    </row>
    <row r="595" s="2" customFormat="1">
      <c r="A595" s="40"/>
      <c r="B595" s="41"/>
      <c r="C595" s="42"/>
      <c r="D595" s="296" t="s">
        <v>766</v>
      </c>
      <c r="E595" s="42"/>
      <c r="F595" s="297" t="s">
        <v>2986</v>
      </c>
      <c r="G595" s="42"/>
      <c r="H595" s="42"/>
      <c r="I595" s="236"/>
      <c r="J595" s="42"/>
      <c r="K595" s="42"/>
      <c r="L595" s="46"/>
      <c r="M595" s="237"/>
      <c r="N595" s="238"/>
      <c r="O595" s="93"/>
      <c r="P595" s="93"/>
      <c r="Q595" s="93"/>
      <c r="R595" s="93"/>
      <c r="S595" s="93"/>
      <c r="T595" s="94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T595" s="19" t="s">
        <v>766</v>
      </c>
      <c r="AU595" s="19" t="s">
        <v>87</v>
      </c>
    </row>
    <row r="596" s="14" customFormat="1">
      <c r="A596" s="14"/>
      <c r="B596" s="249"/>
      <c r="C596" s="250"/>
      <c r="D596" s="234" t="s">
        <v>257</v>
      </c>
      <c r="E596" s="251" t="s">
        <v>1</v>
      </c>
      <c r="F596" s="252" t="s">
        <v>3860</v>
      </c>
      <c r="G596" s="250"/>
      <c r="H596" s="253">
        <v>5.7599999999999998</v>
      </c>
      <c r="I596" s="254"/>
      <c r="J596" s="250"/>
      <c r="K596" s="250"/>
      <c r="L596" s="255"/>
      <c r="M596" s="256"/>
      <c r="N596" s="257"/>
      <c r="O596" s="257"/>
      <c r="P596" s="257"/>
      <c r="Q596" s="257"/>
      <c r="R596" s="257"/>
      <c r="S596" s="257"/>
      <c r="T596" s="258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9" t="s">
        <v>257</v>
      </c>
      <c r="AU596" s="259" t="s">
        <v>87</v>
      </c>
      <c r="AV596" s="14" t="s">
        <v>87</v>
      </c>
      <c r="AW596" s="14" t="s">
        <v>34</v>
      </c>
      <c r="AX596" s="14" t="s">
        <v>77</v>
      </c>
      <c r="AY596" s="259" t="s">
        <v>245</v>
      </c>
    </row>
    <row r="597" s="15" customFormat="1">
      <c r="A597" s="15"/>
      <c r="B597" s="260"/>
      <c r="C597" s="261"/>
      <c r="D597" s="234" t="s">
        <v>257</v>
      </c>
      <c r="E597" s="262" t="s">
        <v>1</v>
      </c>
      <c r="F597" s="263" t="s">
        <v>266</v>
      </c>
      <c r="G597" s="261"/>
      <c r="H597" s="264">
        <v>5.7599999999999998</v>
      </c>
      <c r="I597" s="265"/>
      <c r="J597" s="261"/>
      <c r="K597" s="261"/>
      <c r="L597" s="266"/>
      <c r="M597" s="267"/>
      <c r="N597" s="268"/>
      <c r="O597" s="268"/>
      <c r="P597" s="268"/>
      <c r="Q597" s="268"/>
      <c r="R597" s="268"/>
      <c r="S597" s="268"/>
      <c r="T597" s="269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70" t="s">
        <v>257</v>
      </c>
      <c r="AU597" s="270" t="s">
        <v>87</v>
      </c>
      <c r="AV597" s="15" t="s">
        <v>253</v>
      </c>
      <c r="AW597" s="15" t="s">
        <v>34</v>
      </c>
      <c r="AX597" s="15" t="s">
        <v>85</v>
      </c>
      <c r="AY597" s="270" t="s">
        <v>245</v>
      </c>
    </row>
    <row r="598" s="2" customFormat="1" ht="16.5" customHeight="1">
      <c r="A598" s="40"/>
      <c r="B598" s="41"/>
      <c r="C598" s="221" t="s">
        <v>3861</v>
      </c>
      <c r="D598" s="221" t="s">
        <v>248</v>
      </c>
      <c r="E598" s="222" t="s">
        <v>3862</v>
      </c>
      <c r="F598" s="223" t="s">
        <v>3863</v>
      </c>
      <c r="G598" s="224" t="s">
        <v>317</v>
      </c>
      <c r="H598" s="225">
        <v>32</v>
      </c>
      <c r="I598" s="226"/>
      <c r="J598" s="227">
        <f>ROUND(I598*H598,2)</f>
        <v>0</v>
      </c>
      <c r="K598" s="223" t="s">
        <v>764</v>
      </c>
      <c r="L598" s="46"/>
      <c r="M598" s="228" t="s">
        <v>1</v>
      </c>
      <c r="N598" s="229" t="s">
        <v>42</v>
      </c>
      <c r="O598" s="93"/>
      <c r="P598" s="230">
        <f>O598*H598</f>
        <v>0</v>
      </c>
      <c r="Q598" s="230">
        <v>8.3599999999999999E-05</v>
      </c>
      <c r="R598" s="230">
        <f>Q598*H598</f>
        <v>0.0026752</v>
      </c>
      <c r="S598" s="230">
        <v>0.017999999999999999</v>
      </c>
      <c r="T598" s="231">
        <f>S598*H598</f>
        <v>0.57599999999999996</v>
      </c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R598" s="232" t="s">
        <v>253</v>
      </c>
      <c r="AT598" s="232" t="s">
        <v>248</v>
      </c>
      <c r="AU598" s="232" t="s">
        <v>87</v>
      </c>
      <c r="AY598" s="19" t="s">
        <v>245</v>
      </c>
      <c r="BE598" s="233">
        <f>IF(N598="základní",J598,0)</f>
        <v>0</v>
      </c>
      <c r="BF598" s="233">
        <f>IF(N598="snížená",J598,0)</f>
        <v>0</v>
      </c>
      <c r="BG598" s="233">
        <f>IF(N598="zákl. přenesená",J598,0)</f>
        <v>0</v>
      </c>
      <c r="BH598" s="233">
        <f>IF(N598="sníž. přenesená",J598,0)</f>
        <v>0</v>
      </c>
      <c r="BI598" s="233">
        <f>IF(N598="nulová",J598,0)</f>
        <v>0</v>
      </c>
      <c r="BJ598" s="19" t="s">
        <v>85</v>
      </c>
      <c r="BK598" s="233">
        <f>ROUND(I598*H598,2)</f>
        <v>0</v>
      </c>
      <c r="BL598" s="19" t="s">
        <v>253</v>
      </c>
      <c r="BM598" s="232" t="s">
        <v>3864</v>
      </c>
    </row>
    <row r="599" s="2" customFormat="1">
      <c r="A599" s="40"/>
      <c r="B599" s="41"/>
      <c r="C599" s="42"/>
      <c r="D599" s="234" t="s">
        <v>255</v>
      </c>
      <c r="E599" s="42"/>
      <c r="F599" s="235" t="s">
        <v>3863</v>
      </c>
      <c r="G599" s="42"/>
      <c r="H599" s="42"/>
      <c r="I599" s="236"/>
      <c r="J599" s="42"/>
      <c r="K599" s="42"/>
      <c r="L599" s="46"/>
      <c r="M599" s="237"/>
      <c r="N599" s="238"/>
      <c r="O599" s="93"/>
      <c r="P599" s="93"/>
      <c r="Q599" s="93"/>
      <c r="R599" s="93"/>
      <c r="S599" s="93"/>
      <c r="T599" s="94"/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T599" s="19" t="s">
        <v>255</v>
      </c>
      <c r="AU599" s="19" t="s">
        <v>87</v>
      </c>
    </row>
    <row r="600" s="2" customFormat="1">
      <c r="A600" s="40"/>
      <c r="B600" s="41"/>
      <c r="C600" s="42"/>
      <c r="D600" s="296" t="s">
        <v>766</v>
      </c>
      <c r="E600" s="42"/>
      <c r="F600" s="297" t="s">
        <v>3865</v>
      </c>
      <c r="G600" s="42"/>
      <c r="H600" s="42"/>
      <c r="I600" s="236"/>
      <c r="J600" s="42"/>
      <c r="K600" s="42"/>
      <c r="L600" s="46"/>
      <c r="M600" s="237"/>
      <c r="N600" s="238"/>
      <c r="O600" s="93"/>
      <c r="P600" s="93"/>
      <c r="Q600" s="93"/>
      <c r="R600" s="93"/>
      <c r="S600" s="93"/>
      <c r="T600" s="94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T600" s="19" t="s">
        <v>766</v>
      </c>
      <c r="AU600" s="19" t="s">
        <v>87</v>
      </c>
    </row>
    <row r="601" s="14" customFormat="1">
      <c r="A601" s="14"/>
      <c r="B601" s="249"/>
      <c r="C601" s="250"/>
      <c r="D601" s="234" t="s">
        <v>257</v>
      </c>
      <c r="E601" s="251" t="s">
        <v>1</v>
      </c>
      <c r="F601" s="252" t="s">
        <v>3866</v>
      </c>
      <c r="G601" s="250"/>
      <c r="H601" s="253">
        <v>32</v>
      </c>
      <c r="I601" s="254"/>
      <c r="J601" s="250"/>
      <c r="K601" s="250"/>
      <c r="L601" s="255"/>
      <c r="M601" s="256"/>
      <c r="N601" s="257"/>
      <c r="O601" s="257"/>
      <c r="P601" s="257"/>
      <c r="Q601" s="257"/>
      <c r="R601" s="257"/>
      <c r="S601" s="257"/>
      <c r="T601" s="258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59" t="s">
        <v>257</v>
      </c>
      <c r="AU601" s="259" t="s">
        <v>87</v>
      </c>
      <c r="AV601" s="14" t="s">
        <v>87</v>
      </c>
      <c r="AW601" s="14" t="s">
        <v>34</v>
      </c>
      <c r="AX601" s="14" t="s">
        <v>85</v>
      </c>
      <c r="AY601" s="259" t="s">
        <v>245</v>
      </c>
    </row>
    <row r="602" s="2" customFormat="1" ht="16.5" customHeight="1">
      <c r="A602" s="40"/>
      <c r="B602" s="41"/>
      <c r="C602" s="221" t="s">
        <v>3867</v>
      </c>
      <c r="D602" s="221" t="s">
        <v>248</v>
      </c>
      <c r="E602" s="222" t="s">
        <v>2988</v>
      </c>
      <c r="F602" s="223" t="s">
        <v>2989</v>
      </c>
      <c r="G602" s="224" t="s">
        <v>275</v>
      </c>
      <c r="H602" s="225">
        <v>471.44</v>
      </c>
      <c r="I602" s="226"/>
      <c r="J602" s="227">
        <f>ROUND(I602*H602,2)</f>
        <v>0</v>
      </c>
      <c r="K602" s="223" t="s">
        <v>764</v>
      </c>
      <c r="L602" s="46"/>
      <c r="M602" s="228" t="s">
        <v>1</v>
      </c>
      <c r="N602" s="229" t="s">
        <v>42</v>
      </c>
      <c r="O602" s="93"/>
      <c r="P602" s="230">
        <f>O602*H602</f>
        <v>0</v>
      </c>
      <c r="Q602" s="230">
        <v>0</v>
      </c>
      <c r="R602" s="230">
        <f>Q602*H602</f>
        <v>0</v>
      </c>
      <c r="S602" s="230">
        <v>0.070000000000000007</v>
      </c>
      <c r="T602" s="231">
        <f>S602*H602</f>
        <v>33.000800000000005</v>
      </c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R602" s="232" t="s">
        <v>253</v>
      </c>
      <c r="AT602" s="232" t="s">
        <v>248</v>
      </c>
      <c r="AU602" s="232" t="s">
        <v>87</v>
      </c>
      <c r="AY602" s="19" t="s">
        <v>245</v>
      </c>
      <c r="BE602" s="233">
        <f>IF(N602="základní",J602,0)</f>
        <v>0</v>
      </c>
      <c r="BF602" s="233">
        <f>IF(N602="snížená",J602,0)</f>
        <v>0</v>
      </c>
      <c r="BG602" s="233">
        <f>IF(N602="zákl. přenesená",J602,0)</f>
        <v>0</v>
      </c>
      <c r="BH602" s="233">
        <f>IF(N602="sníž. přenesená",J602,0)</f>
        <v>0</v>
      </c>
      <c r="BI602" s="233">
        <f>IF(N602="nulová",J602,0)</f>
        <v>0</v>
      </c>
      <c r="BJ602" s="19" t="s">
        <v>85</v>
      </c>
      <c r="BK602" s="233">
        <f>ROUND(I602*H602,2)</f>
        <v>0</v>
      </c>
      <c r="BL602" s="19" t="s">
        <v>253</v>
      </c>
      <c r="BM602" s="232" t="s">
        <v>3868</v>
      </c>
    </row>
    <row r="603" s="2" customFormat="1">
      <c r="A603" s="40"/>
      <c r="B603" s="41"/>
      <c r="C603" s="42"/>
      <c r="D603" s="234" t="s">
        <v>255</v>
      </c>
      <c r="E603" s="42"/>
      <c r="F603" s="235" t="s">
        <v>2989</v>
      </c>
      <c r="G603" s="42"/>
      <c r="H603" s="42"/>
      <c r="I603" s="236"/>
      <c r="J603" s="42"/>
      <c r="K603" s="42"/>
      <c r="L603" s="46"/>
      <c r="M603" s="237"/>
      <c r="N603" s="238"/>
      <c r="O603" s="93"/>
      <c r="P603" s="93"/>
      <c r="Q603" s="93"/>
      <c r="R603" s="93"/>
      <c r="S603" s="93"/>
      <c r="T603" s="94"/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T603" s="19" t="s">
        <v>255</v>
      </c>
      <c r="AU603" s="19" t="s">
        <v>87</v>
      </c>
    </row>
    <row r="604" s="2" customFormat="1">
      <c r="A604" s="40"/>
      <c r="B604" s="41"/>
      <c r="C604" s="42"/>
      <c r="D604" s="296" t="s">
        <v>766</v>
      </c>
      <c r="E604" s="42"/>
      <c r="F604" s="297" t="s">
        <v>2992</v>
      </c>
      <c r="G604" s="42"/>
      <c r="H604" s="42"/>
      <c r="I604" s="236"/>
      <c r="J604" s="42"/>
      <c r="K604" s="42"/>
      <c r="L604" s="46"/>
      <c r="M604" s="237"/>
      <c r="N604" s="238"/>
      <c r="O604" s="93"/>
      <c r="P604" s="93"/>
      <c r="Q604" s="93"/>
      <c r="R604" s="93"/>
      <c r="S604" s="93"/>
      <c r="T604" s="94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T604" s="19" t="s">
        <v>766</v>
      </c>
      <c r="AU604" s="19" t="s">
        <v>87</v>
      </c>
    </row>
    <row r="605" s="14" customFormat="1">
      <c r="A605" s="14"/>
      <c r="B605" s="249"/>
      <c r="C605" s="250"/>
      <c r="D605" s="234" t="s">
        <v>257</v>
      </c>
      <c r="E605" s="251" t="s">
        <v>1</v>
      </c>
      <c r="F605" s="252" t="s">
        <v>3869</v>
      </c>
      <c r="G605" s="250"/>
      <c r="H605" s="253">
        <v>471.44</v>
      </c>
      <c r="I605" s="254"/>
      <c r="J605" s="250"/>
      <c r="K605" s="250"/>
      <c r="L605" s="255"/>
      <c r="M605" s="256"/>
      <c r="N605" s="257"/>
      <c r="O605" s="257"/>
      <c r="P605" s="257"/>
      <c r="Q605" s="257"/>
      <c r="R605" s="257"/>
      <c r="S605" s="257"/>
      <c r="T605" s="258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9" t="s">
        <v>257</v>
      </c>
      <c r="AU605" s="259" t="s">
        <v>87</v>
      </c>
      <c r="AV605" s="14" t="s">
        <v>87</v>
      </c>
      <c r="AW605" s="14" t="s">
        <v>34</v>
      </c>
      <c r="AX605" s="14" t="s">
        <v>85</v>
      </c>
      <c r="AY605" s="259" t="s">
        <v>245</v>
      </c>
    </row>
    <row r="606" s="2" customFormat="1" ht="16.5" customHeight="1">
      <c r="A606" s="40"/>
      <c r="B606" s="41"/>
      <c r="C606" s="221" t="s">
        <v>3870</v>
      </c>
      <c r="D606" s="221" t="s">
        <v>248</v>
      </c>
      <c r="E606" s="222" t="s">
        <v>2994</v>
      </c>
      <c r="F606" s="223" t="s">
        <v>2995</v>
      </c>
      <c r="G606" s="224" t="s">
        <v>275</v>
      </c>
      <c r="H606" s="225">
        <v>1012.88</v>
      </c>
      <c r="I606" s="226"/>
      <c r="J606" s="227">
        <f>ROUND(I606*H606,2)</f>
        <v>0</v>
      </c>
      <c r="K606" s="223" t="s">
        <v>764</v>
      </c>
      <c r="L606" s="46"/>
      <c r="M606" s="228" t="s">
        <v>1</v>
      </c>
      <c r="N606" s="229" t="s">
        <v>42</v>
      </c>
      <c r="O606" s="93"/>
      <c r="P606" s="230">
        <f>O606*H606</f>
        <v>0</v>
      </c>
      <c r="Q606" s="230">
        <v>0</v>
      </c>
      <c r="R606" s="230">
        <f>Q606*H606</f>
        <v>0</v>
      </c>
      <c r="S606" s="230">
        <v>0</v>
      </c>
      <c r="T606" s="231">
        <f>S606*H606</f>
        <v>0</v>
      </c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R606" s="232" t="s">
        <v>253</v>
      </c>
      <c r="AT606" s="232" t="s">
        <v>248</v>
      </c>
      <c r="AU606" s="232" t="s">
        <v>87</v>
      </c>
      <c r="AY606" s="19" t="s">
        <v>245</v>
      </c>
      <c r="BE606" s="233">
        <f>IF(N606="základní",J606,0)</f>
        <v>0</v>
      </c>
      <c r="BF606" s="233">
        <f>IF(N606="snížená",J606,0)</f>
        <v>0</v>
      </c>
      <c r="BG606" s="233">
        <f>IF(N606="zákl. přenesená",J606,0)</f>
        <v>0</v>
      </c>
      <c r="BH606" s="233">
        <f>IF(N606="sníž. přenesená",J606,0)</f>
        <v>0</v>
      </c>
      <c r="BI606" s="233">
        <f>IF(N606="nulová",J606,0)</f>
        <v>0</v>
      </c>
      <c r="BJ606" s="19" t="s">
        <v>85</v>
      </c>
      <c r="BK606" s="233">
        <f>ROUND(I606*H606,2)</f>
        <v>0</v>
      </c>
      <c r="BL606" s="19" t="s">
        <v>253</v>
      </c>
      <c r="BM606" s="232" t="s">
        <v>3871</v>
      </c>
    </row>
    <row r="607" s="2" customFormat="1">
      <c r="A607" s="40"/>
      <c r="B607" s="41"/>
      <c r="C607" s="42"/>
      <c r="D607" s="234" t="s">
        <v>255</v>
      </c>
      <c r="E607" s="42"/>
      <c r="F607" s="235" t="s">
        <v>2995</v>
      </c>
      <c r="G607" s="42"/>
      <c r="H607" s="42"/>
      <c r="I607" s="236"/>
      <c r="J607" s="42"/>
      <c r="K607" s="42"/>
      <c r="L607" s="46"/>
      <c r="M607" s="237"/>
      <c r="N607" s="238"/>
      <c r="O607" s="93"/>
      <c r="P607" s="93"/>
      <c r="Q607" s="93"/>
      <c r="R607" s="93"/>
      <c r="S607" s="93"/>
      <c r="T607" s="94"/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T607" s="19" t="s">
        <v>255</v>
      </c>
      <c r="AU607" s="19" t="s">
        <v>87</v>
      </c>
    </row>
    <row r="608" s="2" customFormat="1">
      <c r="A608" s="40"/>
      <c r="B608" s="41"/>
      <c r="C608" s="42"/>
      <c r="D608" s="296" t="s">
        <v>766</v>
      </c>
      <c r="E608" s="42"/>
      <c r="F608" s="297" t="s">
        <v>2997</v>
      </c>
      <c r="G608" s="42"/>
      <c r="H608" s="42"/>
      <c r="I608" s="236"/>
      <c r="J608" s="42"/>
      <c r="K608" s="42"/>
      <c r="L608" s="46"/>
      <c r="M608" s="237"/>
      <c r="N608" s="238"/>
      <c r="O608" s="93"/>
      <c r="P608" s="93"/>
      <c r="Q608" s="93"/>
      <c r="R608" s="93"/>
      <c r="S608" s="93"/>
      <c r="T608" s="94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19" t="s">
        <v>766</v>
      </c>
      <c r="AU608" s="19" t="s">
        <v>87</v>
      </c>
    </row>
    <row r="609" s="14" customFormat="1">
      <c r="A609" s="14"/>
      <c r="B609" s="249"/>
      <c r="C609" s="250"/>
      <c r="D609" s="234" t="s">
        <v>257</v>
      </c>
      <c r="E609" s="251" t="s">
        <v>1</v>
      </c>
      <c r="F609" s="252" t="s">
        <v>3872</v>
      </c>
      <c r="G609" s="250"/>
      <c r="H609" s="253">
        <v>942.88</v>
      </c>
      <c r="I609" s="254"/>
      <c r="J609" s="250"/>
      <c r="K609" s="250"/>
      <c r="L609" s="255"/>
      <c r="M609" s="256"/>
      <c r="N609" s="257"/>
      <c r="O609" s="257"/>
      <c r="P609" s="257"/>
      <c r="Q609" s="257"/>
      <c r="R609" s="257"/>
      <c r="S609" s="257"/>
      <c r="T609" s="258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59" t="s">
        <v>257</v>
      </c>
      <c r="AU609" s="259" t="s">
        <v>87</v>
      </c>
      <c r="AV609" s="14" t="s">
        <v>87</v>
      </c>
      <c r="AW609" s="14" t="s">
        <v>34</v>
      </c>
      <c r="AX609" s="14" t="s">
        <v>77</v>
      </c>
      <c r="AY609" s="259" t="s">
        <v>245</v>
      </c>
    </row>
    <row r="610" s="14" customFormat="1">
      <c r="A610" s="14"/>
      <c r="B610" s="249"/>
      <c r="C610" s="250"/>
      <c r="D610" s="234" t="s">
        <v>257</v>
      </c>
      <c r="E610" s="251" t="s">
        <v>1</v>
      </c>
      <c r="F610" s="252" t="s">
        <v>3873</v>
      </c>
      <c r="G610" s="250"/>
      <c r="H610" s="253">
        <v>70</v>
      </c>
      <c r="I610" s="254"/>
      <c r="J610" s="250"/>
      <c r="K610" s="250"/>
      <c r="L610" s="255"/>
      <c r="M610" s="256"/>
      <c r="N610" s="257"/>
      <c r="O610" s="257"/>
      <c r="P610" s="257"/>
      <c r="Q610" s="257"/>
      <c r="R610" s="257"/>
      <c r="S610" s="257"/>
      <c r="T610" s="258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9" t="s">
        <v>257</v>
      </c>
      <c r="AU610" s="259" t="s">
        <v>87</v>
      </c>
      <c r="AV610" s="14" t="s">
        <v>87</v>
      </c>
      <c r="AW610" s="14" t="s">
        <v>34</v>
      </c>
      <c r="AX610" s="14" t="s">
        <v>77</v>
      </c>
      <c r="AY610" s="259" t="s">
        <v>245</v>
      </c>
    </row>
    <row r="611" s="15" customFormat="1">
      <c r="A611" s="15"/>
      <c r="B611" s="260"/>
      <c r="C611" s="261"/>
      <c r="D611" s="234" t="s">
        <v>257</v>
      </c>
      <c r="E611" s="262" t="s">
        <v>1</v>
      </c>
      <c r="F611" s="263" t="s">
        <v>266</v>
      </c>
      <c r="G611" s="261"/>
      <c r="H611" s="264">
        <v>1012.88</v>
      </c>
      <c r="I611" s="265"/>
      <c r="J611" s="261"/>
      <c r="K611" s="261"/>
      <c r="L611" s="266"/>
      <c r="M611" s="267"/>
      <c r="N611" s="268"/>
      <c r="O611" s="268"/>
      <c r="P611" s="268"/>
      <c r="Q611" s="268"/>
      <c r="R611" s="268"/>
      <c r="S611" s="268"/>
      <c r="T611" s="269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T611" s="270" t="s">
        <v>257</v>
      </c>
      <c r="AU611" s="270" t="s">
        <v>87</v>
      </c>
      <c r="AV611" s="15" t="s">
        <v>253</v>
      </c>
      <c r="AW611" s="15" t="s">
        <v>34</v>
      </c>
      <c r="AX611" s="15" t="s">
        <v>85</v>
      </c>
      <c r="AY611" s="270" t="s">
        <v>245</v>
      </c>
    </row>
    <row r="612" s="12" customFormat="1" ht="20.88" customHeight="1">
      <c r="A612" s="12"/>
      <c r="B612" s="205"/>
      <c r="C612" s="206"/>
      <c r="D612" s="207" t="s">
        <v>76</v>
      </c>
      <c r="E612" s="219" t="s">
        <v>865</v>
      </c>
      <c r="F612" s="219" t="s">
        <v>3055</v>
      </c>
      <c r="G612" s="206"/>
      <c r="H612" s="206"/>
      <c r="I612" s="209"/>
      <c r="J612" s="220">
        <f>BK612</f>
        <v>0</v>
      </c>
      <c r="K612" s="206"/>
      <c r="L612" s="211"/>
      <c r="M612" s="212"/>
      <c r="N612" s="213"/>
      <c r="O612" s="213"/>
      <c r="P612" s="214">
        <f>P613+SUM(P614:P653)</f>
        <v>0</v>
      </c>
      <c r="Q612" s="213"/>
      <c r="R612" s="214">
        <f>R613+SUM(R614:R653)</f>
        <v>0</v>
      </c>
      <c r="S612" s="213"/>
      <c r="T612" s="215">
        <f>T613+SUM(T614:T653)</f>
        <v>0</v>
      </c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R612" s="216" t="s">
        <v>253</v>
      </c>
      <c r="AT612" s="217" t="s">
        <v>76</v>
      </c>
      <c r="AU612" s="217" t="s">
        <v>87</v>
      </c>
      <c r="AY612" s="216" t="s">
        <v>245</v>
      </c>
      <c r="BK612" s="218">
        <f>BK613+SUM(BK614:BK653)</f>
        <v>0</v>
      </c>
    </row>
    <row r="613" s="2" customFormat="1" ht="24.15" customHeight="1">
      <c r="A613" s="40"/>
      <c r="B613" s="41"/>
      <c r="C613" s="221" t="s">
        <v>3874</v>
      </c>
      <c r="D613" s="221" t="s">
        <v>248</v>
      </c>
      <c r="E613" s="222" t="s">
        <v>867</v>
      </c>
      <c r="F613" s="223" t="s">
        <v>868</v>
      </c>
      <c r="G613" s="224" t="s">
        <v>545</v>
      </c>
      <c r="H613" s="225">
        <v>3.2320000000000002</v>
      </c>
      <c r="I613" s="226"/>
      <c r="J613" s="227">
        <f>ROUND(I613*H613,2)</f>
        <v>0</v>
      </c>
      <c r="K613" s="223" t="s">
        <v>764</v>
      </c>
      <c r="L613" s="46"/>
      <c r="M613" s="228" t="s">
        <v>1</v>
      </c>
      <c r="N613" s="229" t="s">
        <v>42</v>
      </c>
      <c r="O613" s="93"/>
      <c r="P613" s="230">
        <f>O613*H613</f>
        <v>0</v>
      </c>
      <c r="Q613" s="230">
        <v>0</v>
      </c>
      <c r="R613" s="230">
        <f>Q613*H613</f>
        <v>0</v>
      </c>
      <c r="S613" s="230">
        <v>0</v>
      </c>
      <c r="T613" s="231">
        <f>S613*H613</f>
        <v>0</v>
      </c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R613" s="232" t="s">
        <v>594</v>
      </c>
      <c r="AT613" s="232" t="s">
        <v>248</v>
      </c>
      <c r="AU613" s="232" t="s">
        <v>272</v>
      </c>
      <c r="AY613" s="19" t="s">
        <v>245</v>
      </c>
      <c r="BE613" s="233">
        <f>IF(N613="základní",J613,0)</f>
        <v>0</v>
      </c>
      <c r="BF613" s="233">
        <f>IF(N613="snížená",J613,0)</f>
        <v>0</v>
      </c>
      <c r="BG613" s="233">
        <f>IF(N613="zákl. přenesená",J613,0)</f>
        <v>0</v>
      </c>
      <c r="BH613" s="233">
        <f>IF(N613="sníž. přenesená",J613,0)</f>
        <v>0</v>
      </c>
      <c r="BI613" s="233">
        <f>IF(N613="nulová",J613,0)</f>
        <v>0</v>
      </c>
      <c r="BJ613" s="19" t="s">
        <v>85</v>
      </c>
      <c r="BK613" s="233">
        <f>ROUND(I613*H613,2)</f>
        <v>0</v>
      </c>
      <c r="BL613" s="19" t="s">
        <v>594</v>
      </c>
      <c r="BM613" s="232" t="s">
        <v>3875</v>
      </c>
    </row>
    <row r="614" s="2" customFormat="1">
      <c r="A614" s="40"/>
      <c r="B614" s="41"/>
      <c r="C614" s="42"/>
      <c r="D614" s="234" t="s">
        <v>255</v>
      </c>
      <c r="E614" s="42"/>
      <c r="F614" s="235" t="s">
        <v>869</v>
      </c>
      <c r="G614" s="42"/>
      <c r="H614" s="42"/>
      <c r="I614" s="236"/>
      <c r="J614" s="42"/>
      <c r="K614" s="42"/>
      <c r="L614" s="46"/>
      <c r="M614" s="237"/>
      <c r="N614" s="238"/>
      <c r="O614" s="93"/>
      <c r="P614" s="93"/>
      <c r="Q614" s="93"/>
      <c r="R614" s="93"/>
      <c r="S614" s="93"/>
      <c r="T614" s="94"/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T614" s="19" t="s">
        <v>255</v>
      </c>
      <c r="AU614" s="19" t="s">
        <v>272</v>
      </c>
    </row>
    <row r="615" s="2" customFormat="1">
      <c r="A615" s="40"/>
      <c r="B615" s="41"/>
      <c r="C615" s="42"/>
      <c r="D615" s="296" t="s">
        <v>766</v>
      </c>
      <c r="E615" s="42"/>
      <c r="F615" s="297" t="s">
        <v>870</v>
      </c>
      <c r="G615" s="42"/>
      <c r="H615" s="42"/>
      <c r="I615" s="236"/>
      <c r="J615" s="42"/>
      <c r="K615" s="42"/>
      <c r="L615" s="46"/>
      <c r="M615" s="237"/>
      <c r="N615" s="238"/>
      <c r="O615" s="93"/>
      <c r="P615" s="93"/>
      <c r="Q615" s="93"/>
      <c r="R615" s="93"/>
      <c r="S615" s="93"/>
      <c r="T615" s="94"/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T615" s="19" t="s">
        <v>766</v>
      </c>
      <c r="AU615" s="19" t="s">
        <v>272</v>
      </c>
    </row>
    <row r="616" s="13" customFormat="1">
      <c r="A616" s="13"/>
      <c r="B616" s="239"/>
      <c r="C616" s="240"/>
      <c r="D616" s="234" t="s">
        <v>257</v>
      </c>
      <c r="E616" s="241" t="s">
        <v>1</v>
      </c>
      <c r="F616" s="242" t="s">
        <v>3057</v>
      </c>
      <c r="G616" s="240"/>
      <c r="H616" s="241" t="s">
        <v>1</v>
      </c>
      <c r="I616" s="243"/>
      <c r="J616" s="240"/>
      <c r="K616" s="240"/>
      <c r="L616" s="244"/>
      <c r="M616" s="245"/>
      <c r="N616" s="246"/>
      <c r="O616" s="246"/>
      <c r="P616" s="246"/>
      <c r="Q616" s="246"/>
      <c r="R616" s="246"/>
      <c r="S616" s="246"/>
      <c r="T616" s="247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8" t="s">
        <v>257</v>
      </c>
      <c r="AU616" s="248" t="s">
        <v>272</v>
      </c>
      <c r="AV616" s="13" t="s">
        <v>85</v>
      </c>
      <c r="AW616" s="13" t="s">
        <v>34</v>
      </c>
      <c r="AX616" s="13" t="s">
        <v>77</v>
      </c>
      <c r="AY616" s="248" t="s">
        <v>245</v>
      </c>
    </row>
    <row r="617" s="14" customFormat="1">
      <c r="A617" s="14"/>
      <c r="B617" s="249"/>
      <c r="C617" s="250"/>
      <c r="D617" s="234" t="s">
        <v>257</v>
      </c>
      <c r="E617" s="251" t="s">
        <v>1</v>
      </c>
      <c r="F617" s="252" t="s">
        <v>3876</v>
      </c>
      <c r="G617" s="250"/>
      <c r="H617" s="253">
        <v>3.2320000000000002</v>
      </c>
      <c r="I617" s="254"/>
      <c r="J617" s="250"/>
      <c r="K617" s="250"/>
      <c r="L617" s="255"/>
      <c r="M617" s="256"/>
      <c r="N617" s="257"/>
      <c r="O617" s="257"/>
      <c r="P617" s="257"/>
      <c r="Q617" s="257"/>
      <c r="R617" s="257"/>
      <c r="S617" s="257"/>
      <c r="T617" s="258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9" t="s">
        <v>257</v>
      </c>
      <c r="AU617" s="259" t="s">
        <v>272</v>
      </c>
      <c r="AV617" s="14" t="s">
        <v>87</v>
      </c>
      <c r="AW617" s="14" t="s">
        <v>34</v>
      </c>
      <c r="AX617" s="14" t="s">
        <v>77</v>
      </c>
      <c r="AY617" s="259" t="s">
        <v>245</v>
      </c>
    </row>
    <row r="618" s="15" customFormat="1">
      <c r="A618" s="15"/>
      <c r="B618" s="260"/>
      <c r="C618" s="261"/>
      <c r="D618" s="234" t="s">
        <v>257</v>
      </c>
      <c r="E618" s="262" t="s">
        <v>1</v>
      </c>
      <c r="F618" s="263" t="s">
        <v>266</v>
      </c>
      <c r="G618" s="261"/>
      <c r="H618" s="264">
        <v>3.2320000000000002</v>
      </c>
      <c r="I618" s="265"/>
      <c r="J618" s="261"/>
      <c r="K618" s="261"/>
      <c r="L618" s="266"/>
      <c r="M618" s="267"/>
      <c r="N618" s="268"/>
      <c r="O618" s="268"/>
      <c r="P618" s="268"/>
      <c r="Q618" s="268"/>
      <c r="R618" s="268"/>
      <c r="S618" s="268"/>
      <c r="T618" s="269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T618" s="270" t="s">
        <v>257</v>
      </c>
      <c r="AU618" s="270" t="s">
        <v>272</v>
      </c>
      <c r="AV618" s="15" t="s">
        <v>253</v>
      </c>
      <c r="AW618" s="15" t="s">
        <v>34</v>
      </c>
      <c r="AX618" s="15" t="s">
        <v>85</v>
      </c>
      <c r="AY618" s="270" t="s">
        <v>245</v>
      </c>
    </row>
    <row r="619" s="2" customFormat="1" ht="24.15" customHeight="1">
      <c r="A619" s="40"/>
      <c r="B619" s="41"/>
      <c r="C619" s="221" t="s">
        <v>3877</v>
      </c>
      <c r="D619" s="221" t="s">
        <v>248</v>
      </c>
      <c r="E619" s="222" t="s">
        <v>3069</v>
      </c>
      <c r="F619" s="223" t="s">
        <v>3070</v>
      </c>
      <c r="G619" s="224" t="s">
        <v>545</v>
      </c>
      <c r="H619" s="225">
        <v>13.824</v>
      </c>
      <c r="I619" s="226"/>
      <c r="J619" s="227">
        <f>ROUND(I619*H619,2)</f>
        <v>0</v>
      </c>
      <c r="K619" s="223" t="s">
        <v>764</v>
      </c>
      <c r="L619" s="46"/>
      <c r="M619" s="228" t="s">
        <v>1</v>
      </c>
      <c r="N619" s="229" t="s">
        <v>42</v>
      </c>
      <c r="O619" s="93"/>
      <c r="P619" s="230">
        <f>O619*H619</f>
        <v>0</v>
      </c>
      <c r="Q619" s="230">
        <v>0</v>
      </c>
      <c r="R619" s="230">
        <f>Q619*H619</f>
        <v>0</v>
      </c>
      <c r="S619" s="230">
        <v>0</v>
      </c>
      <c r="T619" s="231">
        <f>S619*H619</f>
        <v>0</v>
      </c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R619" s="232" t="s">
        <v>253</v>
      </c>
      <c r="AT619" s="232" t="s">
        <v>248</v>
      </c>
      <c r="AU619" s="232" t="s">
        <v>272</v>
      </c>
      <c r="AY619" s="19" t="s">
        <v>245</v>
      </c>
      <c r="BE619" s="233">
        <f>IF(N619="základní",J619,0)</f>
        <v>0</v>
      </c>
      <c r="BF619" s="233">
        <f>IF(N619="snížená",J619,0)</f>
        <v>0</v>
      </c>
      <c r="BG619" s="233">
        <f>IF(N619="zákl. přenesená",J619,0)</f>
        <v>0</v>
      </c>
      <c r="BH619" s="233">
        <f>IF(N619="sníž. přenesená",J619,0)</f>
        <v>0</v>
      </c>
      <c r="BI619" s="233">
        <f>IF(N619="nulová",J619,0)</f>
        <v>0</v>
      </c>
      <c r="BJ619" s="19" t="s">
        <v>85</v>
      </c>
      <c r="BK619" s="233">
        <f>ROUND(I619*H619,2)</f>
        <v>0</v>
      </c>
      <c r="BL619" s="19" t="s">
        <v>253</v>
      </c>
      <c r="BM619" s="232" t="s">
        <v>3878</v>
      </c>
    </row>
    <row r="620" s="2" customFormat="1">
      <c r="A620" s="40"/>
      <c r="B620" s="41"/>
      <c r="C620" s="42"/>
      <c r="D620" s="234" t="s">
        <v>255</v>
      </c>
      <c r="E620" s="42"/>
      <c r="F620" s="235" t="s">
        <v>3070</v>
      </c>
      <c r="G620" s="42"/>
      <c r="H620" s="42"/>
      <c r="I620" s="236"/>
      <c r="J620" s="42"/>
      <c r="K620" s="42"/>
      <c r="L620" s="46"/>
      <c r="M620" s="237"/>
      <c r="N620" s="238"/>
      <c r="O620" s="93"/>
      <c r="P620" s="93"/>
      <c r="Q620" s="93"/>
      <c r="R620" s="93"/>
      <c r="S620" s="93"/>
      <c r="T620" s="94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T620" s="19" t="s">
        <v>255</v>
      </c>
      <c r="AU620" s="19" t="s">
        <v>272</v>
      </c>
    </row>
    <row r="621" s="2" customFormat="1">
      <c r="A621" s="40"/>
      <c r="B621" s="41"/>
      <c r="C621" s="42"/>
      <c r="D621" s="296" t="s">
        <v>766</v>
      </c>
      <c r="E621" s="42"/>
      <c r="F621" s="297" t="s">
        <v>3073</v>
      </c>
      <c r="G621" s="42"/>
      <c r="H621" s="42"/>
      <c r="I621" s="236"/>
      <c r="J621" s="42"/>
      <c r="K621" s="42"/>
      <c r="L621" s="46"/>
      <c r="M621" s="237"/>
      <c r="N621" s="238"/>
      <c r="O621" s="93"/>
      <c r="P621" s="93"/>
      <c r="Q621" s="93"/>
      <c r="R621" s="93"/>
      <c r="S621" s="93"/>
      <c r="T621" s="94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T621" s="19" t="s">
        <v>766</v>
      </c>
      <c r="AU621" s="19" t="s">
        <v>272</v>
      </c>
    </row>
    <row r="622" s="14" customFormat="1">
      <c r="A622" s="14"/>
      <c r="B622" s="249"/>
      <c r="C622" s="250"/>
      <c r="D622" s="234" t="s">
        <v>257</v>
      </c>
      <c r="E622" s="251" t="s">
        <v>1</v>
      </c>
      <c r="F622" s="252" t="s">
        <v>3879</v>
      </c>
      <c r="G622" s="250"/>
      <c r="H622" s="253">
        <v>13.824</v>
      </c>
      <c r="I622" s="254"/>
      <c r="J622" s="250"/>
      <c r="K622" s="250"/>
      <c r="L622" s="255"/>
      <c r="M622" s="256"/>
      <c r="N622" s="257"/>
      <c r="O622" s="257"/>
      <c r="P622" s="257"/>
      <c r="Q622" s="257"/>
      <c r="R622" s="257"/>
      <c r="S622" s="257"/>
      <c r="T622" s="258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9" t="s">
        <v>257</v>
      </c>
      <c r="AU622" s="259" t="s">
        <v>272</v>
      </c>
      <c r="AV622" s="14" t="s">
        <v>87</v>
      </c>
      <c r="AW622" s="14" t="s">
        <v>34</v>
      </c>
      <c r="AX622" s="14" t="s">
        <v>77</v>
      </c>
      <c r="AY622" s="259" t="s">
        <v>245</v>
      </c>
    </row>
    <row r="623" s="15" customFormat="1">
      <c r="A623" s="15"/>
      <c r="B623" s="260"/>
      <c r="C623" s="261"/>
      <c r="D623" s="234" t="s">
        <v>257</v>
      </c>
      <c r="E623" s="262" t="s">
        <v>1</v>
      </c>
      <c r="F623" s="263" t="s">
        <v>266</v>
      </c>
      <c r="G623" s="261"/>
      <c r="H623" s="264">
        <v>13.824</v>
      </c>
      <c r="I623" s="265"/>
      <c r="J623" s="261"/>
      <c r="K623" s="261"/>
      <c r="L623" s="266"/>
      <c r="M623" s="267"/>
      <c r="N623" s="268"/>
      <c r="O623" s="268"/>
      <c r="P623" s="268"/>
      <c r="Q623" s="268"/>
      <c r="R623" s="268"/>
      <c r="S623" s="268"/>
      <c r="T623" s="269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70" t="s">
        <v>257</v>
      </c>
      <c r="AU623" s="270" t="s">
        <v>272</v>
      </c>
      <c r="AV623" s="15" t="s">
        <v>253</v>
      </c>
      <c r="AW623" s="15" t="s">
        <v>34</v>
      </c>
      <c r="AX623" s="15" t="s">
        <v>85</v>
      </c>
      <c r="AY623" s="270" t="s">
        <v>245</v>
      </c>
    </row>
    <row r="624" s="2" customFormat="1" ht="24.15" customHeight="1">
      <c r="A624" s="40"/>
      <c r="B624" s="41"/>
      <c r="C624" s="221" t="s">
        <v>3880</v>
      </c>
      <c r="D624" s="221" t="s">
        <v>248</v>
      </c>
      <c r="E624" s="222" t="s">
        <v>3881</v>
      </c>
      <c r="F624" s="223" t="s">
        <v>2690</v>
      </c>
      <c r="G624" s="224" t="s">
        <v>545</v>
      </c>
      <c r="H624" s="225">
        <v>56.212000000000003</v>
      </c>
      <c r="I624" s="226"/>
      <c r="J624" s="227">
        <f>ROUND(I624*H624,2)</f>
        <v>0</v>
      </c>
      <c r="K624" s="223" t="s">
        <v>764</v>
      </c>
      <c r="L624" s="46"/>
      <c r="M624" s="228" t="s">
        <v>1</v>
      </c>
      <c r="N624" s="229" t="s">
        <v>42</v>
      </c>
      <c r="O624" s="93"/>
      <c r="P624" s="230">
        <f>O624*H624</f>
        <v>0</v>
      </c>
      <c r="Q624" s="230">
        <v>0</v>
      </c>
      <c r="R624" s="230">
        <f>Q624*H624</f>
        <v>0</v>
      </c>
      <c r="S624" s="230">
        <v>0</v>
      </c>
      <c r="T624" s="231">
        <f>S624*H624</f>
        <v>0</v>
      </c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R624" s="232" t="s">
        <v>253</v>
      </c>
      <c r="AT624" s="232" t="s">
        <v>248</v>
      </c>
      <c r="AU624" s="232" t="s">
        <v>272</v>
      </c>
      <c r="AY624" s="19" t="s">
        <v>245</v>
      </c>
      <c r="BE624" s="233">
        <f>IF(N624="základní",J624,0)</f>
        <v>0</v>
      </c>
      <c r="BF624" s="233">
        <f>IF(N624="snížená",J624,0)</f>
        <v>0</v>
      </c>
      <c r="BG624" s="233">
        <f>IF(N624="zákl. přenesená",J624,0)</f>
        <v>0</v>
      </c>
      <c r="BH624" s="233">
        <f>IF(N624="sníž. přenesená",J624,0)</f>
        <v>0</v>
      </c>
      <c r="BI624" s="233">
        <f>IF(N624="nulová",J624,0)</f>
        <v>0</v>
      </c>
      <c r="BJ624" s="19" t="s">
        <v>85</v>
      </c>
      <c r="BK624" s="233">
        <f>ROUND(I624*H624,2)</f>
        <v>0</v>
      </c>
      <c r="BL624" s="19" t="s">
        <v>253</v>
      </c>
      <c r="BM624" s="232" t="s">
        <v>3882</v>
      </c>
    </row>
    <row r="625" s="2" customFormat="1">
      <c r="A625" s="40"/>
      <c r="B625" s="41"/>
      <c r="C625" s="42"/>
      <c r="D625" s="234" t="s">
        <v>255</v>
      </c>
      <c r="E625" s="42"/>
      <c r="F625" s="235" t="s">
        <v>2690</v>
      </c>
      <c r="G625" s="42"/>
      <c r="H625" s="42"/>
      <c r="I625" s="236"/>
      <c r="J625" s="42"/>
      <c r="K625" s="42"/>
      <c r="L625" s="46"/>
      <c r="M625" s="237"/>
      <c r="N625" s="238"/>
      <c r="O625" s="93"/>
      <c r="P625" s="93"/>
      <c r="Q625" s="93"/>
      <c r="R625" s="93"/>
      <c r="S625" s="93"/>
      <c r="T625" s="94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T625" s="19" t="s">
        <v>255</v>
      </c>
      <c r="AU625" s="19" t="s">
        <v>272</v>
      </c>
    </row>
    <row r="626" s="2" customFormat="1">
      <c r="A626" s="40"/>
      <c r="B626" s="41"/>
      <c r="C626" s="42"/>
      <c r="D626" s="296" t="s">
        <v>766</v>
      </c>
      <c r="E626" s="42"/>
      <c r="F626" s="297" t="s">
        <v>3883</v>
      </c>
      <c r="G626" s="42"/>
      <c r="H626" s="42"/>
      <c r="I626" s="236"/>
      <c r="J626" s="42"/>
      <c r="K626" s="42"/>
      <c r="L626" s="46"/>
      <c r="M626" s="237"/>
      <c r="N626" s="238"/>
      <c r="O626" s="93"/>
      <c r="P626" s="93"/>
      <c r="Q626" s="93"/>
      <c r="R626" s="93"/>
      <c r="S626" s="93"/>
      <c r="T626" s="94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T626" s="19" t="s">
        <v>766</v>
      </c>
      <c r="AU626" s="19" t="s">
        <v>272</v>
      </c>
    </row>
    <row r="627" s="14" customFormat="1">
      <c r="A627" s="14"/>
      <c r="B627" s="249"/>
      <c r="C627" s="250"/>
      <c r="D627" s="234" t="s">
        <v>257</v>
      </c>
      <c r="E627" s="251" t="s">
        <v>1</v>
      </c>
      <c r="F627" s="252" t="s">
        <v>3884</v>
      </c>
      <c r="G627" s="250"/>
      <c r="H627" s="253">
        <v>56.212000000000003</v>
      </c>
      <c r="I627" s="254"/>
      <c r="J627" s="250"/>
      <c r="K627" s="250"/>
      <c r="L627" s="255"/>
      <c r="M627" s="256"/>
      <c r="N627" s="257"/>
      <c r="O627" s="257"/>
      <c r="P627" s="257"/>
      <c r="Q627" s="257"/>
      <c r="R627" s="257"/>
      <c r="S627" s="257"/>
      <c r="T627" s="258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9" t="s">
        <v>257</v>
      </c>
      <c r="AU627" s="259" t="s">
        <v>272</v>
      </c>
      <c r="AV627" s="14" t="s">
        <v>87</v>
      </c>
      <c r="AW627" s="14" t="s">
        <v>34</v>
      </c>
      <c r="AX627" s="14" t="s">
        <v>77</v>
      </c>
      <c r="AY627" s="259" t="s">
        <v>245</v>
      </c>
    </row>
    <row r="628" s="15" customFormat="1">
      <c r="A628" s="15"/>
      <c r="B628" s="260"/>
      <c r="C628" s="261"/>
      <c r="D628" s="234" t="s">
        <v>257</v>
      </c>
      <c r="E628" s="262" t="s">
        <v>1</v>
      </c>
      <c r="F628" s="263" t="s">
        <v>266</v>
      </c>
      <c r="G628" s="261"/>
      <c r="H628" s="264">
        <v>56.212000000000003</v>
      </c>
      <c r="I628" s="265"/>
      <c r="J628" s="261"/>
      <c r="K628" s="261"/>
      <c r="L628" s="266"/>
      <c r="M628" s="267"/>
      <c r="N628" s="268"/>
      <c r="O628" s="268"/>
      <c r="P628" s="268"/>
      <c r="Q628" s="268"/>
      <c r="R628" s="268"/>
      <c r="S628" s="268"/>
      <c r="T628" s="269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70" t="s">
        <v>257</v>
      </c>
      <c r="AU628" s="270" t="s">
        <v>272</v>
      </c>
      <c r="AV628" s="15" t="s">
        <v>253</v>
      </c>
      <c r="AW628" s="15" t="s">
        <v>34</v>
      </c>
      <c r="AX628" s="15" t="s">
        <v>85</v>
      </c>
      <c r="AY628" s="270" t="s">
        <v>245</v>
      </c>
    </row>
    <row r="629" s="2" customFormat="1" ht="24.15" customHeight="1">
      <c r="A629" s="40"/>
      <c r="B629" s="41"/>
      <c r="C629" s="221" t="s">
        <v>3885</v>
      </c>
      <c r="D629" s="221" t="s">
        <v>248</v>
      </c>
      <c r="E629" s="222" t="s">
        <v>3886</v>
      </c>
      <c r="F629" s="223" t="s">
        <v>3887</v>
      </c>
      <c r="G629" s="224" t="s">
        <v>545</v>
      </c>
      <c r="H629" s="225">
        <v>5.75</v>
      </c>
      <c r="I629" s="226"/>
      <c r="J629" s="227">
        <f>ROUND(I629*H629,2)</f>
        <v>0</v>
      </c>
      <c r="K629" s="223" t="s">
        <v>764</v>
      </c>
      <c r="L629" s="46"/>
      <c r="M629" s="228" t="s">
        <v>1</v>
      </c>
      <c r="N629" s="229" t="s">
        <v>42</v>
      </c>
      <c r="O629" s="93"/>
      <c r="P629" s="230">
        <f>O629*H629</f>
        <v>0</v>
      </c>
      <c r="Q629" s="230">
        <v>0</v>
      </c>
      <c r="R629" s="230">
        <f>Q629*H629</f>
        <v>0</v>
      </c>
      <c r="S629" s="230">
        <v>0</v>
      </c>
      <c r="T629" s="231">
        <f>S629*H629</f>
        <v>0</v>
      </c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R629" s="232" t="s">
        <v>253</v>
      </c>
      <c r="AT629" s="232" t="s">
        <v>248</v>
      </c>
      <c r="AU629" s="232" t="s">
        <v>272</v>
      </c>
      <c r="AY629" s="19" t="s">
        <v>245</v>
      </c>
      <c r="BE629" s="233">
        <f>IF(N629="základní",J629,0)</f>
        <v>0</v>
      </c>
      <c r="BF629" s="233">
        <f>IF(N629="snížená",J629,0)</f>
        <v>0</v>
      </c>
      <c r="BG629" s="233">
        <f>IF(N629="zákl. přenesená",J629,0)</f>
        <v>0</v>
      </c>
      <c r="BH629" s="233">
        <f>IF(N629="sníž. přenesená",J629,0)</f>
        <v>0</v>
      </c>
      <c r="BI629" s="233">
        <f>IF(N629="nulová",J629,0)</f>
        <v>0</v>
      </c>
      <c r="BJ629" s="19" t="s">
        <v>85</v>
      </c>
      <c r="BK629" s="233">
        <f>ROUND(I629*H629,2)</f>
        <v>0</v>
      </c>
      <c r="BL629" s="19" t="s">
        <v>253</v>
      </c>
      <c r="BM629" s="232" t="s">
        <v>3888</v>
      </c>
    </row>
    <row r="630" s="2" customFormat="1">
      <c r="A630" s="40"/>
      <c r="B630" s="41"/>
      <c r="C630" s="42"/>
      <c r="D630" s="234" t="s">
        <v>255</v>
      </c>
      <c r="E630" s="42"/>
      <c r="F630" s="235" t="s">
        <v>3887</v>
      </c>
      <c r="G630" s="42"/>
      <c r="H630" s="42"/>
      <c r="I630" s="236"/>
      <c r="J630" s="42"/>
      <c r="K630" s="42"/>
      <c r="L630" s="46"/>
      <c r="M630" s="237"/>
      <c r="N630" s="238"/>
      <c r="O630" s="93"/>
      <c r="P630" s="93"/>
      <c r="Q630" s="93"/>
      <c r="R630" s="93"/>
      <c r="S630" s="93"/>
      <c r="T630" s="94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T630" s="19" t="s">
        <v>255</v>
      </c>
      <c r="AU630" s="19" t="s">
        <v>272</v>
      </c>
    </row>
    <row r="631" s="2" customFormat="1">
      <c r="A631" s="40"/>
      <c r="B631" s="41"/>
      <c r="C631" s="42"/>
      <c r="D631" s="296" t="s">
        <v>766</v>
      </c>
      <c r="E631" s="42"/>
      <c r="F631" s="297" t="s">
        <v>3889</v>
      </c>
      <c r="G631" s="42"/>
      <c r="H631" s="42"/>
      <c r="I631" s="236"/>
      <c r="J631" s="42"/>
      <c r="K631" s="42"/>
      <c r="L631" s="46"/>
      <c r="M631" s="237"/>
      <c r="N631" s="238"/>
      <c r="O631" s="93"/>
      <c r="P631" s="93"/>
      <c r="Q631" s="93"/>
      <c r="R631" s="93"/>
      <c r="S631" s="93"/>
      <c r="T631" s="94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T631" s="19" t="s">
        <v>766</v>
      </c>
      <c r="AU631" s="19" t="s">
        <v>272</v>
      </c>
    </row>
    <row r="632" s="14" customFormat="1">
      <c r="A632" s="14"/>
      <c r="B632" s="249"/>
      <c r="C632" s="250"/>
      <c r="D632" s="234" t="s">
        <v>257</v>
      </c>
      <c r="E632" s="251" t="s">
        <v>1</v>
      </c>
      <c r="F632" s="252" t="s">
        <v>3890</v>
      </c>
      <c r="G632" s="250"/>
      <c r="H632" s="253">
        <v>5.75</v>
      </c>
      <c r="I632" s="254"/>
      <c r="J632" s="250"/>
      <c r="K632" s="250"/>
      <c r="L632" s="255"/>
      <c r="M632" s="256"/>
      <c r="N632" s="257"/>
      <c r="O632" s="257"/>
      <c r="P632" s="257"/>
      <c r="Q632" s="257"/>
      <c r="R632" s="257"/>
      <c r="S632" s="257"/>
      <c r="T632" s="258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59" t="s">
        <v>257</v>
      </c>
      <c r="AU632" s="259" t="s">
        <v>272</v>
      </c>
      <c r="AV632" s="14" t="s">
        <v>87</v>
      </c>
      <c r="AW632" s="14" t="s">
        <v>34</v>
      </c>
      <c r="AX632" s="14" t="s">
        <v>85</v>
      </c>
      <c r="AY632" s="259" t="s">
        <v>245</v>
      </c>
    </row>
    <row r="633" s="2" customFormat="1" ht="21.75" customHeight="1">
      <c r="A633" s="40"/>
      <c r="B633" s="41"/>
      <c r="C633" s="221" t="s">
        <v>3891</v>
      </c>
      <c r="D633" s="221" t="s">
        <v>248</v>
      </c>
      <c r="E633" s="222" t="s">
        <v>3075</v>
      </c>
      <c r="F633" s="223" t="s">
        <v>3078</v>
      </c>
      <c r="G633" s="224" t="s">
        <v>3531</v>
      </c>
      <c r="H633" s="225">
        <v>127.018</v>
      </c>
      <c r="I633" s="226"/>
      <c r="J633" s="227">
        <f>ROUND(I633*H633,2)</f>
        <v>0</v>
      </c>
      <c r="K633" s="223" t="s">
        <v>764</v>
      </c>
      <c r="L633" s="46"/>
      <c r="M633" s="228" t="s">
        <v>1</v>
      </c>
      <c r="N633" s="229" t="s">
        <v>42</v>
      </c>
      <c r="O633" s="93"/>
      <c r="P633" s="230">
        <f>O633*H633</f>
        <v>0</v>
      </c>
      <c r="Q633" s="230">
        <v>0</v>
      </c>
      <c r="R633" s="230">
        <f>Q633*H633</f>
        <v>0</v>
      </c>
      <c r="S633" s="230">
        <v>0</v>
      </c>
      <c r="T633" s="231">
        <f>S633*H633</f>
        <v>0</v>
      </c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R633" s="232" t="s">
        <v>253</v>
      </c>
      <c r="AT633" s="232" t="s">
        <v>248</v>
      </c>
      <c r="AU633" s="232" t="s">
        <v>272</v>
      </c>
      <c r="AY633" s="19" t="s">
        <v>245</v>
      </c>
      <c r="BE633" s="233">
        <f>IF(N633="základní",J633,0)</f>
        <v>0</v>
      </c>
      <c r="BF633" s="233">
        <f>IF(N633="snížená",J633,0)</f>
        <v>0</v>
      </c>
      <c r="BG633" s="233">
        <f>IF(N633="zákl. přenesená",J633,0)</f>
        <v>0</v>
      </c>
      <c r="BH633" s="233">
        <f>IF(N633="sníž. přenesená",J633,0)</f>
        <v>0</v>
      </c>
      <c r="BI633" s="233">
        <f>IF(N633="nulová",J633,0)</f>
        <v>0</v>
      </c>
      <c r="BJ633" s="19" t="s">
        <v>85</v>
      </c>
      <c r="BK633" s="233">
        <f>ROUND(I633*H633,2)</f>
        <v>0</v>
      </c>
      <c r="BL633" s="19" t="s">
        <v>253</v>
      </c>
      <c r="BM633" s="232" t="s">
        <v>3892</v>
      </c>
    </row>
    <row r="634" s="2" customFormat="1">
      <c r="A634" s="40"/>
      <c r="B634" s="41"/>
      <c r="C634" s="42"/>
      <c r="D634" s="234" t="s">
        <v>255</v>
      </c>
      <c r="E634" s="42"/>
      <c r="F634" s="235" t="s">
        <v>3078</v>
      </c>
      <c r="G634" s="42"/>
      <c r="H634" s="42"/>
      <c r="I634" s="236"/>
      <c r="J634" s="42"/>
      <c r="K634" s="42"/>
      <c r="L634" s="46"/>
      <c r="M634" s="237"/>
      <c r="N634" s="238"/>
      <c r="O634" s="93"/>
      <c r="P634" s="93"/>
      <c r="Q634" s="93"/>
      <c r="R634" s="93"/>
      <c r="S634" s="93"/>
      <c r="T634" s="94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T634" s="19" t="s">
        <v>255</v>
      </c>
      <c r="AU634" s="19" t="s">
        <v>272</v>
      </c>
    </row>
    <row r="635" s="2" customFormat="1">
      <c r="A635" s="40"/>
      <c r="B635" s="41"/>
      <c r="C635" s="42"/>
      <c r="D635" s="296" t="s">
        <v>766</v>
      </c>
      <c r="E635" s="42"/>
      <c r="F635" s="297" t="s">
        <v>3079</v>
      </c>
      <c r="G635" s="42"/>
      <c r="H635" s="42"/>
      <c r="I635" s="236"/>
      <c r="J635" s="42"/>
      <c r="K635" s="42"/>
      <c r="L635" s="46"/>
      <c r="M635" s="237"/>
      <c r="N635" s="238"/>
      <c r="O635" s="93"/>
      <c r="P635" s="93"/>
      <c r="Q635" s="93"/>
      <c r="R635" s="93"/>
      <c r="S635" s="93"/>
      <c r="T635" s="94"/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T635" s="19" t="s">
        <v>766</v>
      </c>
      <c r="AU635" s="19" t="s">
        <v>272</v>
      </c>
    </row>
    <row r="636" s="14" customFormat="1">
      <c r="A636" s="14"/>
      <c r="B636" s="249"/>
      <c r="C636" s="250"/>
      <c r="D636" s="234" t="s">
        <v>257</v>
      </c>
      <c r="E636" s="251" t="s">
        <v>1</v>
      </c>
      <c r="F636" s="252" t="s">
        <v>3893</v>
      </c>
      <c r="G636" s="250"/>
      <c r="H636" s="253">
        <v>61.823999999999998</v>
      </c>
      <c r="I636" s="254"/>
      <c r="J636" s="250"/>
      <c r="K636" s="250"/>
      <c r="L636" s="255"/>
      <c r="M636" s="256"/>
      <c r="N636" s="257"/>
      <c r="O636" s="257"/>
      <c r="P636" s="257"/>
      <c r="Q636" s="257"/>
      <c r="R636" s="257"/>
      <c r="S636" s="257"/>
      <c r="T636" s="258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9" t="s">
        <v>257</v>
      </c>
      <c r="AU636" s="259" t="s">
        <v>272</v>
      </c>
      <c r="AV636" s="14" t="s">
        <v>87</v>
      </c>
      <c r="AW636" s="14" t="s">
        <v>34</v>
      </c>
      <c r="AX636" s="14" t="s">
        <v>77</v>
      </c>
      <c r="AY636" s="259" t="s">
        <v>245</v>
      </c>
    </row>
    <row r="637" s="14" customFormat="1">
      <c r="A637" s="14"/>
      <c r="B637" s="249"/>
      <c r="C637" s="250"/>
      <c r="D637" s="234" t="s">
        <v>257</v>
      </c>
      <c r="E637" s="251" t="s">
        <v>1</v>
      </c>
      <c r="F637" s="252" t="s">
        <v>3894</v>
      </c>
      <c r="G637" s="250"/>
      <c r="H637" s="253">
        <v>56.212000000000003</v>
      </c>
      <c r="I637" s="254"/>
      <c r="J637" s="250"/>
      <c r="K637" s="250"/>
      <c r="L637" s="255"/>
      <c r="M637" s="256"/>
      <c r="N637" s="257"/>
      <c r="O637" s="257"/>
      <c r="P637" s="257"/>
      <c r="Q637" s="257"/>
      <c r="R637" s="257"/>
      <c r="S637" s="257"/>
      <c r="T637" s="258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59" t="s">
        <v>257</v>
      </c>
      <c r="AU637" s="259" t="s">
        <v>272</v>
      </c>
      <c r="AV637" s="14" t="s">
        <v>87</v>
      </c>
      <c r="AW637" s="14" t="s">
        <v>34</v>
      </c>
      <c r="AX637" s="14" t="s">
        <v>77</v>
      </c>
      <c r="AY637" s="259" t="s">
        <v>245</v>
      </c>
    </row>
    <row r="638" s="14" customFormat="1">
      <c r="A638" s="14"/>
      <c r="B638" s="249"/>
      <c r="C638" s="250"/>
      <c r="D638" s="234" t="s">
        <v>257</v>
      </c>
      <c r="E638" s="251" t="s">
        <v>1</v>
      </c>
      <c r="F638" s="252" t="s">
        <v>3895</v>
      </c>
      <c r="G638" s="250"/>
      <c r="H638" s="253">
        <v>5.75</v>
      </c>
      <c r="I638" s="254"/>
      <c r="J638" s="250"/>
      <c r="K638" s="250"/>
      <c r="L638" s="255"/>
      <c r="M638" s="256"/>
      <c r="N638" s="257"/>
      <c r="O638" s="257"/>
      <c r="P638" s="257"/>
      <c r="Q638" s="257"/>
      <c r="R638" s="257"/>
      <c r="S638" s="257"/>
      <c r="T638" s="258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9" t="s">
        <v>257</v>
      </c>
      <c r="AU638" s="259" t="s">
        <v>272</v>
      </c>
      <c r="AV638" s="14" t="s">
        <v>87</v>
      </c>
      <c r="AW638" s="14" t="s">
        <v>34</v>
      </c>
      <c r="AX638" s="14" t="s">
        <v>77</v>
      </c>
      <c r="AY638" s="259" t="s">
        <v>245</v>
      </c>
    </row>
    <row r="639" s="14" customFormat="1">
      <c r="A639" s="14"/>
      <c r="B639" s="249"/>
      <c r="C639" s="250"/>
      <c r="D639" s="234" t="s">
        <v>257</v>
      </c>
      <c r="E639" s="251" t="s">
        <v>1</v>
      </c>
      <c r="F639" s="252" t="s">
        <v>3896</v>
      </c>
      <c r="G639" s="250"/>
      <c r="H639" s="253">
        <v>3.2320000000000002</v>
      </c>
      <c r="I639" s="254"/>
      <c r="J639" s="250"/>
      <c r="K639" s="250"/>
      <c r="L639" s="255"/>
      <c r="M639" s="256"/>
      <c r="N639" s="257"/>
      <c r="O639" s="257"/>
      <c r="P639" s="257"/>
      <c r="Q639" s="257"/>
      <c r="R639" s="257"/>
      <c r="S639" s="257"/>
      <c r="T639" s="258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9" t="s">
        <v>257</v>
      </c>
      <c r="AU639" s="259" t="s">
        <v>272</v>
      </c>
      <c r="AV639" s="14" t="s">
        <v>87</v>
      </c>
      <c r="AW639" s="14" t="s">
        <v>34</v>
      </c>
      <c r="AX639" s="14" t="s">
        <v>77</v>
      </c>
      <c r="AY639" s="259" t="s">
        <v>245</v>
      </c>
    </row>
    <row r="640" s="15" customFormat="1">
      <c r="A640" s="15"/>
      <c r="B640" s="260"/>
      <c r="C640" s="261"/>
      <c r="D640" s="234" t="s">
        <v>257</v>
      </c>
      <c r="E640" s="262" t="s">
        <v>1</v>
      </c>
      <c r="F640" s="263" t="s">
        <v>266</v>
      </c>
      <c r="G640" s="261"/>
      <c r="H640" s="264">
        <v>127.018</v>
      </c>
      <c r="I640" s="265"/>
      <c r="J640" s="261"/>
      <c r="K640" s="261"/>
      <c r="L640" s="266"/>
      <c r="M640" s="267"/>
      <c r="N640" s="268"/>
      <c r="O640" s="268"/>
      <c r="P640" s="268"/>
      <c r="Q640" s="268"/>
      <c r="R640" s="268"/>
      <c r="S640" s="268"/>
      <c r="T640" s="269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T640" s="270" t="s">
        <v>257</v>
      </c>
      <c r="AU640" s="270" t="s">
        <v>272</v>
      </c>
      <c r="AV640" s="15" t="s">
        <v>253</v>
      </c>
      <c r="AW640" s="15" t="s">
        <v>34</v>
      </c>
      <c r="AX640" s="15" t="s">
        <v>85</v>
      </c>
      <c r="AY640" s="270" t="s">
        <v>245</v>
      </c>
    </row>
    <row r="641" s="2" customFormat="1" ht="24.15" customHeight="1">
      <c r="A641" s="40"/>
      <c r="B641" s="41"/>
      <c r="C641" s="221" t="s">
        <v>2154</v>
      </c>
      <c r="D641" s="221" t="s">
        <v>248</v>
      </c>
      <c r="E641" s="222" t="s">
        <v>3084</v>
      </c>
      <c r="F641" s="223" t="s">
        <v>3897</v>
      </c>
      <c r="G641" s="224" t="s">
        <v>3531</v>
      </c>
      <c r="H641" s="225">
        <v>6223.8819999999996</v>
      </c>
      <c r="I641" s="226"/>
      <c r="J641" s="227">
        <f>ROUND(I641*H641,2)</f>
        <v>0</v>
      </c>
      <c r="K641" s="223" t="s">
        <v>764</v>
      </c>
      <c r="L641" s="46"/>
      <c r="M641" s="228" t="s">
        <v>1</v>
      </c>
      <c r="N641" s="229" t="s">
        <v>42</v>
      </c>
      <c r="O641" s="93"/>
      <c r="P641" s="230">
        <f>O641*H641</f>
        <v>0</v>
      </c>
      <c r="Q641" s="230">
        <v>0</v>
      </c>
      <c r="R641" s="230">
        <f>Q641*H641</f>
        <v>0</v>
      </c>
      <c r="S641" s="230">
        <v>0</v>
      </c>
      <c r="T641" s="231">
        <f>S641*H641</f>
        <v>0</v>
      </c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R641" s="232" t="s">
        <v>253</v>
      </c>
      <c r="AT641" s="232" t="s">
        <v>248</v>
      </c>
      <c r="AU641" s="232" t="s">
        <v>272</v>
      </c>
      <c r="AY641" s="19" t="s">
        <v>245</v>
      </c>
      <c r="BE641" s="233">
        <f>IF(N641="základní",J641,0)</f>
        <v>0</v>
      </c>
      <c r="BF641" s="233">
        <f>IF(N641="snížená",J641,0)</f>
        <v>0</v>
      </c>
      <c r="BG641" s="233">
        <f>IF(N641="zákl. přenesená",J641,0)</f>
        <v>0</v>
      </c>
      <c r="BH641" s="233">
        <f>IF(N641="sníž. přenesená",J641,0)</f>
        <v>0</v>
      </c>
      <c r="BI641" s="233">
        <f>IF(N641="nulová",J641,0)</f>
        <v>0</v>
      </c>
      <c r="BJ641" s="19" t="s">
        <v>85</v>
      </c>
      <c r="BK641" s="233">
        <f>ROUND(I641*H641,2)</f>
        <v>0</v>
      </c>
      <c r="BL641" s="19" t="s">
        <v>253</v>
      </c>
      <c r="BM641" s="232" t="s">
        <v>3898</v>
      </c>
    </row>
    <row r="642" s="2" customFormat="1">
      <c r="A642" s="40"/>
      <c r="B642" s="41"/>
      <c r="C642" s="42"/>
      <c r="D642" s="234" t="s">
        <v>255</v>
      </c>
      <c r="E642" s="42"/>
      <c r="F642" s="235" t="s">
        <v>3897</v>
      </c>
      <c r="G642" s="42"/>
      <c r="H642" s="42"/>
      <c r="I642" s="236"/>
      <c r="J642" s="42"/>
      <c r="K642" s="42"/>
      <c r="L642" s="46"/>
      <c r="M642" s="237"/>
      <c r="N642" s="238"/>
      <c r="O642" s="93"/>
      <c r="P642" s="93"/>
      <c r="Q642" s="93"/>
      <c r="R642" s="93"/>
      <c r="S642" s="93"/>
      <c r="T642" s="94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T642" s="19" t="s">
        <v>255</v>
      </c>
      <c r="AU642" s="19" t="s">
        <v>272</v>
      </c>
    </row>
    <row r="643" s="2" customFormat="1">
      <c r="A643" s="40"/>
      <c r="B643" s="41"/>
      <c r="C643" s="42"/>
      <c r="D643" s="296" t="s">
        <v>766</v>
      </c>
      <c r="E643" s="42"/>
      <c r="F643" s="297" t="s">
        <v>3088</v>
      </c>
      <c r="G643" s="42"/>
      <c r="H643" s="42"/>
      <c r="I643" s="236"/>
      <c r="J643" s="42"/>
      <c r="K643" s="42"/>
      <c r="L643" s="46"/>
      <c r="M643" s="237"/>
      <c r="N643" s="238"/>
      <c r="O643" s="93"/>
      <c r="P643" s="93"/>
      <c r="Q643" s="93"/>
      <c r="R643" s="93"/>
      <c r="S643" s="93"/>
      <c r="T643" s="94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T643" s="19" t="s">
        <v>766</v>
      </c>
      <c r="AU643" s="19" t="s">
        <v>272</v>
      </c>
    </row>
    <row r="644" s="14" customFormat="1">
      <c r="A644" s="14"/>
      <c r="B644" s="249"/>
      <c r="C644" s="250"/>
      <c r="D644" s="234" t="s">
        <v>257</v>
      </c>
      <c r="E644" s="251" t="s">
        <v>1</v>
      </c>
      <c r="F644" s="252" t="s">
        <v>3899</v>
      </c>
      <c r="G644" s="250"/>
      <c r="H644" s="253">
        <v>6223.8819999999996</v>
      </c>
      <c r="I644" s="254"/>
      <c r="J644" s="250"/>
      <c r="K644" s="250"/>
      <c r="L644" s="255"/>
      <c r="M644" s="256"/>
      <c r="N644" s="257"/>
      <c r="O644" s="257"/>
      <c r="P644" s="257"/>
      <c r="Q644" s="257"/>
      <c r="R644" s="257"/>
      <c r="S644" s="257"/>
      <c r="T644" s="258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9" t="s">
        <v>257</v>
      </c>
      <c r="AU644" s="259" t="s">
        <v>272</v>
      </c>
      <c r="AV644" s="14" t="s">
        <v>87</v>
      </c>
      <c r="AW644" s="14" t="s">
        <v>34</v>
      </c>
      <c r="AX644" s="14" t="s">
        <v>85</v>
      </c>
      <c r="AY644" s="259" t="s">
        <v>245</v>
      </c>
    </row>
    <row r="645" s="2" customFormat="1" ht="16.5" customHeight="1">
      <c r="A645" s="40"/>
      <c r="B645" s="41"/>
      <c r="C645" s="221" t="s">
        <v>3900</v>
      </c>
      <c r="D645" s="221" t="s">
        <v>248</v>
      </c>
      <c r="E645" s="222" t="s">
        <v>3091</v>
      </c>
      <c r="F645" s="223" t="s">
        <v>3094</v>
      </c>
      <c r="G645" s="224" t="s">
        <v>3531</v>
      </c>
      <c r="H645" s="225">
        <v>127.018</v>
      </c>
      <c r="I645" s="226"/>
      <c r="J645" s="227">
        <f>ROUND(I645*H645,2)</f>
        <v>0</v>
      </c>
      <c r="K645" s="223" t="s">
        <v>764</v>
      </c>
      <c r="L645" s="46"/>
      <c r="M645" s="228" t="s">
        <v>1</v>
      </c>
      <c r="N645" s="229" t="s">
        <v>42</v>
      </c>
      <c r="O645" s="93"/>
      <c r="P645" s="230">
        <f>O645*H645</f>
        <v>0</v>
      </c>
      <c r="Q645" s="230">
        <v>0</v>
      </c>
      <c r="R645" s="230">
        <f>Q645*H645</f>
        <v>0</v>
      </c>
      <c r="S645" s="230">
        <v>0</v>
      </c>
      <c r="T645" s="231">
        <f>S645*H645</f>
        <v>0</v>
      </c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R645" s="232" t="s">
        <v>253</v>
      </c>
      <c r="AT645" s="232" t="s">
        <v>248</v>
      </c>
      <c r="AU645" s="232" t="s">
        <v>272</v>
      </c>
      <c r="AY645" s="19" t="s">
        <v>245</v>
      </c>
      <c r="BE645" s="233">
        <f>IF(N645="základní",J645,0)</f>
        <v>0</v>
      </c>
      <c r="BF645" s="233">
        <f>IF(N645="snížená",J645,0)</f>
        <v>0</v>
      </c>
      <c r="BG645" s="233">
        <f>IF(N645="zákl. přenesená",J645,0)</f>
        <v>0</v>
      </c>
      <c r="BH645" s="233">
        <f>IF(N645="sníž. přenesená",J645,0)</f>
        <v>0</v>
      </c>
      <c r="BI645" s="233">
        <f>IF(N645="nulová",J645,0)</f>
        <v>0</v>
      </c>
      <c r="BJ645" s="19" t="s">
        <v>85</v>
      </c>
      <c r="BK645" s="233">
        <f>ROUND(I645*H645,2)</f>
        <v>0</v>
      </c>
      <c r="BL645" s="19" t="s">
        <v>253</v>
      </c>
      <c r="BM645" s="232" t="s">
        <v>3901</v>
      </c>
    </row>
    <row r="646" s="2" customFormat="1">
      <c r="A646" s="40"/>
      <c r="B646" s="41"/>
      <c r="C646" s="42"/>
      <c r="D646" s="234" t="s">
        <v>255</v>
      </c>
      <c r="E646" s="42"/>
      <c r="F646" s="235" t="s">
        <v>3094</v>
      </c>
      <c r="G646" s="42"/>
      <c r="H646" s="42"/>
      <c r="I646" s="236"/>
      <c r="J646" s="42"/>
      <c r="K646" s="42"/>
      <c r="L646" s="46"/>
      <c r="M646" s="237"/>
      <c r="N646" s="238"/>
      <c r="O646" s="93"/>
      <c r="P646" s="93"/>
      <c r="Q646" s="93"/>
      <c r="R646" s="93"/>
      <c r="S646" s="93"/>
      <c r="T646" s="94"/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  <c r="AE646" s="40"/>
      <c r="AT646" s="19" t="s">
        <v>255</v>
      </c>
      <c r="AU646" s="19" t="s">
        <v>272</v>
      </c>
    </row>
    <row r="647" s="2" customFormat="1">
      <c r="A647" s="40"/>
      <c r="B647" s="41"/>
      <c r="C647" s="42"/>
      <c r="D647" s="296" t="s">
        <v>766</v>
      </c>
      <c r="E647" s="42"/>
      <c r="F647" s="297" t="s">
        <v>3095</v>
      </c>
      <c r="G647" s="42"/>
      <c r="H647" s="42"/>
      <c r="I647" s="236"/>
      <c r="J647" s="42"/>
      <c r="K647" s="42"/>
      <c r="L647" s="46"/>
      <c r="M647" s="237"/>
      <c r="N647" s="238"/>
      <c r="O647" s="93"/>
      <c r="P647" s="93"/>
      <c r="Q647" s="93"/>
      <c r="R647" s="93"/>
      <c r="S647" s="93"/>
      <c r="T647" s="94"/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T647" s="19" t="s">
        <v>766</v>
      </c>
      <c r="AU647" s="19" t="s">
        <v>272</v>
      </c>
    </row>
    <row r="648" s="14" customFormat="1">
      <c r="A648" s="14"/>
      <c r="B648" s="249"/>
      <c r="C648" s="250"/>
      <c r="D648" s="234" t="s">
        <v>257</v>
      </c>
      <c r="E648" s="251" t="s">
        <v>1</v>
      </c>
      <c r="F648" s="252" t="s">
        <v>3902</v>
      </c>
      <c r="G648" s="250"/>
      <c r="H648" s="253">
        <v>127.018</v>
      </c>
      <c r="I648" s="254"/>
      <c r="J648" s="250"/>
      <c r="K648" s="250"/>
      <c r="L648" s="255"/>
      <c r="M648" s="256"/>
      <c r="N648" s="257"/>
      <c r="O648" s="257"/>
      <c r="P648" s="257"/>
      <c r="Q648" s="257"/>
      <c r="R648" s="257"/>
      <c r="S648" s="257"/>
      <c r="T648" s="258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9" t="s">
        <v>257</v>
      </c>
      <c r="AU648" s="259" t="s">
        <v>272</v>
      </c>
      <c r="AV648" s="14" t="s">
        <v>87</v>
      </c>
      <c r="AW648" s="14" t="s">
        <v>34</v>
      </c>
      <c r="AX648" s="14" t="s">
        <v>77</v>
      </c>
      <c r="AY648" s="259" t="s">
        <v>245</v>
      </c>
    </row>
    <row r="649" s="15" customFormat="1">
      <c r="A649" s="15"/>
      <c r="B649" s="260"/>
      <c r="C649" s="261"/>
      <c r="D649" s="234" t="s">
        <v>257</v>
      </c>
      <c r="E649" s="262" t="s">
        <v>1</v>
      </c>
      <c r="F649" s="263" t="s">
        <v>266</v>
      </c>
      <c r="G649" s="261"/>
      <c r="H649" s="264">
        <v>127.018</v>
      </c>
      <c r="I649" s="265"/>
      <c r="J649" s="261"/>
      <c r="K649" s="261"/>
      <c r="L649" s="266"/>
      <c r="M649" s="267"/>
      <c r="N649" s="268"/>
      <c r="O649" s="268"/>
      <c r="P649" s="268"/>
      <c r="Q649" s="268"/>
      <c r="R649" s="268"/>
      <c r="S649" s="268"/>
      <c r="T649" s="269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T649" s="270" t="s">
        <v>257</v>
      </c>
      <c r="AU649" s="270" t="s">
        <v>272</v>
      </c>
      <c r="AV649" s="15" t="s">
        <v>253</v>
      </c>
      <c r="AW649" s="15" t="s">
        <v>34</v>
      </c>
      <c r="AX649" s="15" t="s">
        <v>85</v>
      </c>
      <c r="AY649" s="270" t="s">
        <v>245</v>
      </c>
    </row>
    <row r="650" s="2" customFormat="1" ht="24.15" customHeight="1">
      <c r="A650" s="40"/>
      <c r="B650" s="41"/>
      <c r="C650" s="221" t="s">
        <v>3903</v>
      </c>
      <c r="D650" s="221" t="s">
        <v>248</v>
      </c>
      <c r="E650" s="222" t="s">
        <v>3904</v>
      </c>
      <c r="F650" s="223" t="s">
        <v>3905</v>
      </c>
      <c r="G650" s="224" t="s">
        <v>545</v>
      </c>
      <c r="H650" s="225">
        <v>548.10000000000002</v>
      </c>
      <c r="I650" s="226"/>
      <c r="J650" s="227">
        <f>ROUND(I650*H650,2)</f>
        <v>0</v>
      </c>
      <c r="K650" s="223" t="s">
        <v>1</v>
      </c>
      <c r="L650" s="46"/>
      <c r="M650" s="228" t="s">
        <v>1</v>
      </c>
      <c r="N650" s="229" t="s">
        <v>42</v>
      </c>
      <c r="O650" s="93"/>
      <c r="P650" s="230">
        <f>O650*H650</f>
        <v>0</v>
      </c>
      <c r="Q650" s="230">
        <v>0</v>
      </c>
      <c r="R650" s="230">
        <f>Q650*H650</f>
        <v>0</v>
      </c>
      <c r="S650" s="230">
        <v>0</v>
      </c>
      <c r="T650" s="231">
        <f>S650*H650</f>
        <v>0</v>
      </c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R650" s="232" t="s">
        <v>253</v>
      </c>
      <c r="AT650" s="232" t="s">
        <v>248</v>
      </c>
      <c r="AU650" s="232" t="s">
        <v>272</v>
      </c>
      <c r="AY650" s="19" t="s">
        <v>245</v>
      </c>
      <c r="BE650" s="233">
        <f>IF(N650="základní",J650,0)</f>
        <v>0</v>
      </c>
      <c r="BF650" s="233">
        <f>IF(N650="snížená",J650,0)</f>
        <v>0</v>
      </c>
      <c r="BG650" s="233">
        <f>IF(N650="zákl. přenesená",J650,0)</f>
        <v>0</v>
      </c>
      <c r="BH650" s="233">
        <f>IF(N650="sníž. přenesená",J650,0)</f>
        <v>0</v>
      </c>
      <c r="BI650" s="233">
        <f>IF(N650="nulová",J650,0)</f>
        <v>0</v>
      </c>
      <c r="BJ650" s="19" t="s">
        <v>85</v>
      </c>
      <c r="BK650" s="233">
        <f>ROUND(I650*H650,2)</f>
        <v>0</v>
      </c>
      <c r="BL650" s="19" t="s">
        <v>253</v>
      </c>
      <c r="BM650" s="232" t="s">
        <v>3906</v>
      </c>
    </row>
    <row r="651" s="2" customFormat="1">
      <c r="A651" s="40"/>
      <c r="B651" s="41"/>
      <c r="C651" s="42"/>
      <c r="D651" s="234" t="s">
        <v>255</v>
      </c>
      <c r="E651" s="42"/>
      <c r="F651" s="235" t="s">
        <v>3905</v>
      </c>
      <c r="G651" s="42"/>
      <c r="H651" s="42"/>
      <c r="I651" s="236"/>
      <c r="J651" s="42"/>
      <c r="K651" s="42"/>
      <c r="L651" s="46"/>
      <c r="M651" s="237"/>
      <c r="N651" s="238"/>
      <c r="O651" s="93"/>
      <c r="P651" s="93"/>
      <c r="Q651" s="93"/>
      <c r="R651" s="93"/>
      <c r="S651" s="93"/>
      <c r="T651" s="94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T651" s="19" t="s">
        <v>255</v>
      </c>
      <c r="AU651" s="19" t="s">
        <v>272</v>
      </c>
    </row>
    <row r="652" s="14" customFormat="1">
      <c r="A652" s="14"/>
      <c r="B652" s="249"/>
      <c r="C652" s="250"/>
      <c r="D652" s="234" t="s">
        <v>257</v>
      </c>
      <c r="E652" s="251" t="s">
        <v>1</v>
      </c>
      <c r="F652" s="252" t="s">
        <v>3907</v>
      </c>
      <c r="G652" s="250"/>
      <c r="H652" s="253">
        <v>548.10000000000002</v>
      </c>
      <c r="I652" s="254"/>
      <c r="J652" s="250"/>
      <c r="K652" s="250"/>
      <c r="L652" s="255"/>
      <c r="M652" s="256"/>
      <c r="N652" s="257"/>
      <c r="O652" s="257"/>
      <c r="P652" s="257"/>
      <c r="Q652" s="257"/>
      <c r="R652" s="257"/>
      <c r="S652" s="257"/>
      <c r="T652" s="258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59" t="s">
        <v>257</v>
      </c>
      <c r="AU652" s="259" t="s">
        <v>272</v>
      </c>
      <c r="AV652" s="14" t="s">
        <v>87</v>
      </c>
      <c r="AW652" s="14" t="s">
        <v>34</v>
      </c>
      <c r="AX652" s="14" t="s">
        <v>85</v>
      </c>
      <c r="AY652" s="259" t="s">
        <v>245</v>
      </c>
    </row>
    <row r="653" s="17" customFormat="1" ht="20.88" customHeight="1">
      <c r="A653" s="17"/>
      <c r="B653" s="306"/>
      <c r="C653" s="307"/>
      <c r="D653" s="308" t="s">
        <v>76</v>
      </c>
      <c r="E653" s="308" t="s">
        <v>878</v>
      </c>
      <c r="F653" s="308" t="s">
        <v>879</v>
      </c>
      <c r="G653" s="307"/>
      <c r="H653" s="307"/>
      <c r="I653" s="309"/>
      <c r="J653" s="310">
        <f>BK653</f>
        <v>0</v>
      </c>
      <c r="K653" s="307"/>
      <c r="L653" s="311"/>
      <c r="M653" s="312"/>
      <c r="N653" s="313"/>
      <c r="O653" s="313"/>
      <c r="P653" s="314">
        <f>SUM(P654:P656)</f>
        <v>0</v>
      </c>
      <c r="Q653" s="313"/>
      <c r="R653" s="314">
        <f>SUM(R654:R656)</f>
        <v>0</v>
      </c>
      <c r="S653" s="313"/>
      <c r="T653" s="315">
        <f>SUM(T654:T656)</f>
        <v>0</v>
      </c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R653" s="316" t="s">
        <v>253</v>
      </c>
      <c r="AT653" s="317" t="s">
        <v>76</v>
      </c>
      <c r="AU653" s="317" t="s">
        <v>272</v>
      </c>
      <c r="AY653" s="316" t="s">
        <v>245</v>
      </c>
      <c r="BK653" s="318">
        <f>SUM(BK654:BK656)</f>
        <v>0</v>
      </c>
    </row>
    <row r="654" s="2" customFormat="1" ht="24.15" customHeight="1">
      <c r="A654" s="40"/>
      <c r="B654" s="41"/>
      <c r="C654" s="221" t="s">
        <v>3908</v>
      </c>
      <c r="D654" s="221" t="s">
        <v>248</v>
      </c>
      <c r="E654" s="222" t="s">
        <v>880</v>
      </c>
      <c r="F654" s="223" t="s">
        <v>882</v>
      </c>
      <c r="G654" s="224" t="s">
        <v>3531</v>
      </c>
      <c r="H654" s="225">
        <v>956.43700000000001</v>
      </c>
      <c r="I654" s="226"/>
      <c r="J654" s="227">
        <f>ROUND(I654*H654,2)</f>
        <v>0</v>
      </c>
      <c r="K654" s="223" t="s">
        <v>764</v>
      </c>
      <c r="L654" s="46"/>
      <c r="M654" s="228" t="s">
        <v>1</v>
      </c>
      <c r="N654" s="229" t="s">
        <v>42</v>
      </c>
      <c r="O654" s="93"/>
      <c r="P654" s="230">
        <f>O654*H654</f>
        <v>0</v>
      </c>
      <c r="Q654" s="230">
        <v>0</v>
      </c>
      <c r="R654" s="230">
        <f>Q654*H654</f>
        <v>0</v>
      </c>
      <c r="S654" s="230">
        <v>0</v>
      </c>
      <c r="T654" s="231">
        <f>S654*H654</f>
        <v>0</v>
      </c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R654" s="232" t="s">
        <v>253</v>
      </c>
      <c r="AT654" s="232" t="s">
        <v>248</v>
      </c>
      <c r="AU654" s="232" t="s">
        <v>253</v>
      </c>
      <c r="AY654" s="19" t="s">
        <v>245</v>
      </c>
      <c r="BE654" s="233">
        <f>IF(N654="základní",J654,0)</f>
        <v>0</v>
      </c>
      <c r="BF654" s="233">
        <f>IF(N654="snížená",J654,0)</f>
        <v>0</v>
      </c>
      <c r="BG654" s="233">
        <f>IF(N654="zákl. přenesená",J654,0)</f>
        <v>0</v>
      </c>
      <c r="BH654" s="233">
        <f>IF(N654="sníž. přenesená",J654,0)</f>
        <v>0</v>
      </c>
      <c r="BI654" s="233">
        <f>IF(N654="nulová",J654,0)</f>
        <v>0</v>
      </c>
      <c r="BJ654" s="19" t="s">
        <v>85</v>
      </c>
      <c r="BK654" s="233">
        <f>ROUND(I654*H654,2)</f>
        <v>0</v>
      </c>
      <c r="BL654" s="19" t="s">
        <v>253</v>
      </c>
      <c r="BM654" s="232" t="s">
        <v>3909</v>
      </c>
    </row>
    <row r="655" s="2" customFormat="1">
      <c r="A655" s="40"/>
      <c r="B655" s="41"/>
      <c r="C655" s="42"/>
      <c r="D655" s="234" t="s">
        <v>255</v>
      </c>
      <c r="E655" s="42"/>
      <c r="F655" s="235" t="s">
        <v>882</v>
      </c>
      <c r="G655" s="42"/>
      <c r="H655" s="42"/>
      <c r="I655" s="236"/>
      <c r="J655" s="42"/>
      <c r="K655" s="42"/>
      <c r="L655" s="46"/>
      <c r="M655" s="237"/>
      <c r="N655" s="238"/>
      <c r="O655" s="93"/>
      <c r="P655" s="93"/>
      <c r="Q655" s="93"/>
      <c r="R655" s="93"/>
      <c r="S655" s="93"/>
      <c r="T655" s="94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T655" s="19" t="s">
        <v>255</v>
      </c>
      <c r="AU655" s="19" t="s">
        <v>253</v>
      </c>
    </row>
    <row r="656" s="2" customFormat="1">
      <c r="A656" s="40"/>
      <c r="B656" s="41"/>
      <c r="C656" s="42"/>
      <c r="D656" s="296" t="s">
        <v>766</v>
      </c>
      <c r="E656" s="42"/>
      <c r="F656" s="297" t="s">
        <v>883</v>
      </c>
      <c r="G656" s="42"/>
      <c r="H656" s="42"/>
      <c r="I656" s="236"/>
      <c r="J656" s="42"/>
      <c r="K656" s="42"/>
      <c r="L656" s="46"/>
      <c r="M656" s="237"/>
      <c r="N656" s="238"/>
      <c r="O656" s="93"/>
      <c r="P656" s="93"/>
      <c r="Q656" s="93"/>
      <c r="R656" s="93"/>
      <c r="S656" s="93"/>
      <c r="T656" s="94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T656" s="19" t="s">
        <v>766</v>
      </c>
      <c r="AU656" s="19" t="s">
        <v>253</v>
      </c>
    </row>
    <row r="657" s="12" customFormat="1" ht="20.88" customHeight="1">
      <c r="A657" s="12"/>
      <c r="B657" s="205"/>
      <c r="C657" s="206"/>
      <c r="D657" s="207" t="s">
        <v>76</v>
      </c>
      <c r="E657" s="219" t="s">
        <v>892</v>
      </c>
      <c r="F657" s="219" t="s">
        <v>893</v>
      </c>
      <c r="G657" s="206"/>
      <c r="H657" s="206"/>
      <c r="I657" s="209"/>
      <c r="J657" s="220">
        <f>BK657</f>
        <v>0</v>
      </c>
      <c r="K657" s="206"/>
      <c r="L657" s="211"/>
      <c r="M657" s="212"/>
      <c r="N657" s="213"/>
      <c r="O657" s="213"/>
      <c r="P657" s="214">
        <f>P658+P737+P748+P768</f>
        <v>0</v>
      </c>
      <c r="Q657" s="213"/>
      <c r="R657" s="214">
        <f>R658+R737+R748+R768</f>
        <v>6.7418725500000001</v>
      </c>
      <c r="S657" s="213"/>
      <c r="T657" s="215">
        <f>T658+T737+T748+T768</f>
        <v>0</v>
      </c>
      <c r="U657" s="12"/>
      <c r="V657" s="12"/>
      <c r="W657" s="12"/>
      <c r="X657" s="12"/>
      <c r="Y657" s="12"/>
      <c r="Z657" s="12"/>
      <c r="AA657" s="12"/>
      <c r="AB657" s="12"/>
      <c r="AC657" s="12"/>
      <c r="AD657" s="12"/>
      <c r="AE657" s="12"/>
      <c r="AR657" s="216" t="s">
        <v>87</v>
      </c>
      <c r="AT657" s="217" t="s">
        <v>76</v>
      </c>
      <c r="AU657" s="217" t="s">
        <v>87</v>
      </c>
      <c r="AY657" s="216" t="s">
        <v>245</v>
      </c>
      <c r="BK657" s="218">
        <f>BK658+BK737+BK748+BK768</f>
        <v>0</v>
      </c>
    </row>
    <row r="658" s="17" customFormat="1" ht="20.88" customHeight="1">
      <c r="A658" s="17"/>
      <c r="B658" s="306"/>
      <c r="C658" s="307"/>
      <c r="D658" s="308" t="s">
        <v>76</v>
      </c>
      <c r="E658" s="308" t="s">
        <v>3103</v>
      </c>
      <c r="F658" s="308" t="s">
        <v>3104</v>
      </c>
      <c r="G658" s="307"/>
      <c r="H658" s="307"/>
      <c r="I658" s="309"/>
      <c r="J658" s="310">
        <f>BK658</f>
        <v>0</v>
      </c>
      <c r="K658" s="307"/>
      <c r="L658" s="311"/>
      <c r="M658" s="312"/>
      <c r="N658" s="313"/>
      <c r="O658" s="313"/>
      <c r="P658" s="314">
        <f>SUM(P659:P736)</f>
        <v>0</v>
      </c>
      <c r="Q658" s="313"/>
      <c r="R658" s="314">
        <f>SUM(R659:R736)</f>
        <v>3.1672785500000002</v>
      </c>
      <c r="S658" s="313"/>
      <c r="T658" s="315">
        <f>SUM(T659:T736)</f>
        <v>0</v>
      </c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R658" s="316" t="s">
        <v>253</v>
      </c>
      <c r="AT658" s="317" t="s">
        <v>76</v>
      </c>
      <c r="AU658" s="317" t="s">
        <v>272</v>
      </c>
      <c r="AY658" s="316" t="s">
        <v>245</v>
      </c>
      <c r="BK658" s="318">
        <f>SUM(BK659:BK736)</f>
        <v>0</v>
      </c>
    </row>
    <row r="659" s="2" customFormat="1" ht="21.75" customHeight="1">
      <c r="A659" s="40"/>
      <c r="B659" s="41"/>
      <c r="C659" s="221" t="s">
        <v>3910</v>
      </c>
      <c r="D659" s="221" t="s">
        <v>248</v>
      </c>
      <c r="E659" s="222" t="s">
        <v>3106</v>
      </c>
      <c r="F659" s="223" t="s">
        <v>3911</v>
      </c>
      <c r="G659" s="224" t="s">
        <v>2717</v>
      </c>
      <c r="H659" s="225">
        <v>220</v>
      </c>
      <c r="I659" s="226"/>
      <c r="J659" s="227">
        <f>ROUND(I659*H659,2)</f>
        <v>0</v>
      </c>
      <c r="K659" s="223" t="s">
        <v>764</v>
      </c>
      <c r="L659" s="46"/>
      <c r="M659" s="228" t="s">
        <v>1</v>
      </c>
      <c r="N659" s="229" t="s">
        <v>42</v>
      </c>
      <c r="O659" s="93"/>
      <c r="P659" s="230">
        <f>O659*H659</f>
        <v>0</v>
      </c>
      <c r="Q659" s="230">
        <v>0</v>
      </c>
      <c r="R659" s="230">
        <f>Q659*H659</f>
        <v>0</v>
      </c>
      <c r="S659" s="230">
        <v>0</v>
      </c>
      <c r="T659" s="231">
        <f>S659*H659</f>
        <v>0</v>
      </c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R659" s="232" t="s">
        <v>253</v>
      </c>
      <c r="AT659" s="232" t="s">
        <v>248</v>
      </c>
      <c r="AU659" s="232" t="s">
        <v>253</v>
      </c>
      <c r="AY659" s="19" t="s">
        <v>245</v>
      </c>
      <c r="BE659" s="233">
        <f>IF(N659="základní",J659,0)</f>
        <v>0</v>
      </c>
      <c r="BF659" s="233">
        <f>IF(N659="snížená",J659,0)</f>
        <v>0</v>
      </c>
      <c r="BG659" s="233">
        <f>IF(N659="zákl. přenesená",J659,0)</f>
        <v>0</v>
      </c>
      <c r="BH659" s="233">
        <f>IF(N659="sníž. přenesená",J659,0)</f>
        <v>0</v>
      </c>
      <c r="BI659" s="233">
        <f>IF(N659="nulová",J659,0)</f>
        <v>0</v>
      </c>
      <c r="BJ659" s="19" t="s">
        <v>85</v>
      </c>
      <c r="BK659" s="233">
        <f>ROUND(I659*H659,2)</f>
        <v>0</v>
      </c>
      <c r="BL659" s="19" t="s">
        <v>253</v>
      </c>
      <c r="BM659" s="232" t="s">
        <v>3912</v>
      </c>
    </row>
    <row r="660" s="2" customFormat="1">
      <c r="A660" s="40"/>
      <c r="B660" s="41"/>
      <c r="C660" s="42"/>
      <c r="D660" s="234" t="s">
        <v>255</v>
      </c>
      <c r="E660" s="42"/>
      <c r="F660" s="235" t="s">
        <v>3911</v>
      </c>
      <c r="G660" s="42"/>
      <c r="H660" s="42"/>
      <c r="I660" s="236"/>
      <c r="J660" s="42"/>
      <c r="K660" s="42"/>
      <c r="L660" s="46"/>
      <c r="M660" s="237"/>
      <c r="N660" s="238"/>
      <c r="O660" s="93"/>
      <c r="P660" s="93"/>
      <c r="Q660" s="93"/>
      <c r="R660" s="93"/>
      <c r="S660" s="93"/>
      <c r="T660" s="94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T660" s="19" t="s">
        <v>255</v>
      </c>
      <c r="AU660" s="19" t="s">
        <v>253</v>
      </c>
    </row>
    <row r="661" s="2" customFormat="1">
      <c r="A661" s="40"/>
      <c r="B661" s="41"/>
      <c r="C661" s="42"/>
      <c r="D661" s="296" t="s">
        <v>766</v>
      </c>
      <c r="E661" s="42"/>
      <c r="F661" s="297" t="s">
        <v>3110</v>
      </c>
      <c r="G661" s="42"/>
      <c r="H661" s="42"/>
      <c r="I661" s="236"/>
      <c r="J661" s="42"/>
      <c r="K661" s="42"/>
      <c r="L661" s="46"/>
      <c r="M661" s="237"/>
      <c r="N661" s="238"/>
      <c r="O661" s="93"/>
      <c r="P661" s="93"/>
      <c r="Q661" s="93"/>
      <c r="R661" s="93"/>
      <c r="S661" s="93"/>
      <c r="T661" s="94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T661" s="19" t="s">
        <v>766</v>
      </c>
      <c r="AU661" s="19" t="s">
        <v>253</v>
      </c>
    </row>
    <row r="662" s="14" customFormat="1">
      <c r="A662" s="14"/>
      <c r="B662" s="249"/>
      <c r="C662" s="250"/>
      <c r="D662" s="234" t="s">
        <v>257</v>
      </c>
      <c r="E662" s="251" t="s">
        <v>1</v>
      </c>
      <c r="F662" s="252" t="s">
        <v>3913</v>
      </c>
      <c r="G662" s="250"/>
      <c r="H662" s="253">
        <v>220</v>
      </c>
      <c r="I662" s="254"/>
      <c r="J662" s="250"/>
      <c r="K662" s="250"/>
      <c r="L662" s="255"/>
      <c r="M662" s="256"/>
      <c r="N662" s="257"/>
      <c r="O662" s="257"/>
      <c r="P662" s="257"/>
      <c r="Q662" s="257"/>
      <c r="R662" s="257"/>
      <c r="S662" s="257"/>
      <c r="T662" s="258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59" t="s">
        <v>257</v>
      </c>
      <c r="AU662" s="259" t="s">
        <v>253</v>
      </c>
      <c r="AV662" s="14" t="s">
        <v>87</v>
      </c>
      <c r="AW662" s="14" t="s">
        <v>34</v>
      </c>
      <c r="AX662" s="14" t="s">
        <v>77</v>
      </c>
      <c r="AY662" s="259" t="s">
        <v>245</v>
      </c>
    </row>
    <row r="663" s="15" customFormat="1">
      <c r="A663" s="15"/>
      <c r="B663" s="260"/>
      <c r="C663" s="261"/>
      <c r="D663" s="234" t="s">
        <v>257</v>
      </c>
      <c r="E663" s="262" t="s">
        <v>1</v>
      </c>
      <c r="F663" s="263" t="s">
        <v>266</v>
      </c>
      <c r="G663" s="261"/>
      <c r="H663" s="264">
        <v>220</v>
      </c>
      <c r="I663" s="265"/>
      <c r="J663" s="261"/>
      <c r="K663" s="261"/>
      <c r="L663" s="266"/>
      <c r="M663" s="267"/>
      <c r="N663" s="268"/>
      <c r="O663" s="268"/>
      <c r="P663" s="268"/>
      <c r="Q663" s="268"/>
      <c r="R663" s="268"/>
      <c r="S663" s="268"/>
      <c r="T663" s="269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T663" s="270" t="s">
        <v>257</v>
      </c>
      <c r="AU663" s="270" t="s">
        <v>253</v>
      </c>
      <c r="AV663" s="15" t="s">
        <v>253</v>
      </c>
      <c r="AW663" s="15" t="s">
        <v>34</v>
      </c>
      <c r="AX663" s="15" t="s">
        <v>85</v>
      </c>
      <c r="AY663" s="270" t="s">
        <v>245</v>
      </c>
    </row>
    <row r="664" s="2" customFormat="1" ht="16.5" customHeight="1">
      <c r="A664" s="40"/>
      <c r="B664" s="41"/>
      <c r="C664" s="283" t="s">
        <v>3914</v>
      </c>
      <c r="D664" s="283" t="s">
        <v>551</v>
      </c>
      <c r="E664" s="284" t="s">
        <v>3113</v>
      </c>
      <c r="F664" s="285" t="s">
        <v>3114</v>
      </c>
      <c r="G664" s="286" t="s">
        <v>3531</v>
      </c>
      <c r="H664" s="287">
        <v>0.074999999999999997</v>
      </c>
      <c r="I664" s="288"/>
      <c r="J664" s="289">
        <f>ROUND(I664*H664,2)</f>
        <v>0</v>
      </c>
      <c r="K664" s="285" t="s">
        <v>764</v>
      </c>
      <c r="L664" s="290"/>
      <c r="M664" s="291" t="s">
        <v>1</v>
      </c>
      <c r="N664" s="292" t="s">
        <v>42</v>
      </c>
      <c r="O664" s="93"/>
      <c r="P664" s="230">
        <f>O664*H664</f>
        <v>0</v>
      </c>
      <c r="Q664" s="230">
        <v>1</v>
      </c>
      <c r="R664" s="230">
        <f>Q664*H664</f>
        <v>0.074999999999999997</v>
      </c>
      <c r="S664" s="230">
        <v>0</v>
      </c>
      <c r="T664" s="231">
        <f>S664*H664</f>
        <v>0</v>
      </c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R664" s="232" t="s">
        <v>326</v>
      </c>
      <c r="AT664" s="232" t="s">
        <v>551</v>
      </c>
      <c r="AU664" s="232" t="s">
        <v>253</v>
      </c>
      <c r="AY664" s="19" t="s">
        <v>245</v>
      </c>
      <c r="BE664" s="233">
        <f>IF(N664="základní",J664,0)</f>
        <v>0</v>
      </c>
      <c r="BF664" s="233">
        <f>IF(N664="snížená",J664,0)</f>
        <v>0</v>
      </c>
      <c r="BG664" s="233">
        <f>IF(N664="zákl. přenesená",J664,0)</f>
        <v>0</v>
      </c>
      <c r="BH664" s="233">
        <f>IF(N664="sníž. přenesená",J664,0)</f>
        <v>0</v>
      </c>
      <c r="BI664" s="233">
        <f>IF(N664="nulová",J664,0)</f>
        <v>0</v>
      </c>
      <c r="BJ664" s="19" t="s">
        <v>85</v>
      </c>
      <c r="BK664" s="233">
        <f>ROUND(I664*H664,2)</f>
        <v>0</v>
      </c>
      <c r="BL664" s="19" t="s">
        <v>253</v>
      </c>
      <c r="BM664" s="232" t="s">
        <v>3915</v>
      </c>
    </row>
    <row r="665" s="2" customFormat="1">
      <c r="A665" s="40"/>
      <c r="B665" s="41"/>
      <c r="C665" s="42"/>
      <c r="D665" s="234" t="s">
        <v>255</v>
      </c>
      <c r="E665" s="42"/>
      <c r="F665" s="235" t="s">
        <v>3114</v>
      </c>
      <c r="G665" s="42"/>
      <c r="H665" s="42"/>
      <c r="I665" s="236"/>
      <c r="J665" s="42"/>
      <c r="K665" s="42"/>
      <c r="L665" s="46"/>
      <c r="M665" s="237"/>
      <c r="N665" s="238"/>
      <c r="O665" s="93"/>
      <c r="P665" s="93"/>
      <c r="Q665" s="93"/>
      <c r="R665" s="93"/>
      <c r="S665" s="93"/>
      <c r="T665" s="94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T665" s="19" t="s">
        <v>255</v>
      </c>
      <c r="AU665" s="19" t="s">
        <v>253</v>
      </c>
    </row>
    <row r="666" s="14" customFormat="1">
      <c r="A666" s="14"/>
      <c r="B666" s="249"/>
      <c r="C666" s="250"/>
      <c r="D666" s="234" t="s">
        <v>257</v>
      </c>
      <c r="E666" s="251" t="s">
        <v>1</v>
      </c>
      <c r="F666" s="252" t="s">
        <v>3916</v>
      </c>
      <c r="G666" s="250"/>
      <c r="H666" s="253">
        <v>0.074999999999999997</v>
      </c>
      <c r="I666" s="254"/>
      <c r="J666" s="250"/>
      <c r="K666" s="250"/>
      <c r="L666" s="255"/>
      <c r="M666" s="256"/>
      <c r="N666" s="257"/>
      <c r="O666" s="257"/>
      <c r="P666" s="257"/>
      <c r="Q666" s="257"/>
      <c r="R666" s="257"/>
      <c r="S666" s="257"/>
      <c r="T666" s="258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59" t="s">
        <v>257</v>
      </c>
      <c r="AU666" s="259" t="s">
        <v>253</v>
      </c>
      <c r="AV666" s="14" t="s">
        <v>87</v>
      </c>
      <c r="AW666" s="14" t="s">
        <v>34</v>
      </c>
      <c r="AX666" s="14" t="s">
        <v>77</v>
      </c>
      <c r="AY666" s="259" t="s">
        <v>245</v>
      </c>
    </row>
    <row r="667" s="15" customFormat="1">
      <c r="A667" s="15"/>
      <c r="B667" s="260"/>
      <c r="C667" s="261"/>
      <c r="D667" s="234" t="s">
        <v>257</v>
      </c>
      <c r="E667" s="262" t="s">
        <v>1</v>
      </c>
      <c r="F667" s="263" t="s">
        <v>266</v>
      </c>
      <c r="G667" s="261"/>
      <c r="H667" s="264">
        <v>0.074999999999999997</v>
      </c>
      <c r="I667" s="265"/>
      <c r="J667" s="261"/>
      <c r="K667" s="261"/>
      <c r="L667" s="266"/>
      <c r="M667" s="267"/>
      <c r="N667" s="268"/>
      <c r="O667" s="268"/>
      <c r="P667" s="268"/>
      <c r="Q667" s="268"/>
      <c r="R667" s="268"/>
      <c r="S667" s="268"/>
      <c r="T667" s="269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70" t="s">
        <v>257</v>
      </c>
      <c r="AU667" s="270" t="s">
        <v>253</v>
      </c>
      <c r="AV667" s="15" t="s">
        <v>253</v>
      </c>
      <c r="AW667" s="15" t="s">
        <v>34</v>
      </c>
      <c r="AX667" s="15" t="s">
        <v>85</v>
      </c>
      <c r="AY667" s="270" t="s">
        <v>245</v>
      </c>
    </row>
    <row r="668" s="2" customFormat="1" ht="21.75" customHeight="1">
      <c r="A668" s="40"/>
      <c r="B668" s="41"/>
      <c r="C668" s="221" t="s">
        <v>3917</v>
      </c>
      <c r="D668" s="221" t="s">
        <v>248</v>
      </c>
      <c r="E668" s="222" t="s">
        <v>3118</v>
      </c>
      <c r="F668" s="223" t="s">
        <v>3918</v>
      </c>
      <c r="G668" s="224" t="s">
        <v>2717</v>
      </c>
      <c r="H668" s="225">
        <v>440</v>
      </c>
      <c r="I668" s="226"/>
      <c r="J668" s="227">
        <f>ROUND(I668*H668,2)</f>
        <v>0</v>
      </c>
      <c r="K668" s="223" t="s">
        <v>764</v>
      </c>
      <c r="L668" s="46"/>
      <c r="M668" s="228" t="s">
        <v>1</v>
      </c>
      <c r="N668" s="229" t="s">
        <v>42</v>
      </c>
      <c r="O668" s="93"/>
      <c r="P668" s="230">
        <f>O668*H668</f>
        <v>0</v>
      </c>
      <c r="Q668" s="230">
        <v>0</v>
      </c>
      <c r="R668" s="230">
        <f>Q668*H668</f>
        <v>0</v>
      </c>
      <c r="S668" s="230">
        <v>0</v>
      </c>
      <c r="T668" s="231">
        <f>S668*H668</f>
        <v>0</v>
      </c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R668" s="232" t="s">
        <v>253</v>
      </c>
      <c r="AT668" s="232" t="s">
        <v>248</v>
      </c>
      <c r="AU668" s="232" t="s">
        <v>253</v>
      </c>
      <c r="AY668" s="19" t="s">
        <v>245</v>
      </c>
      <c r="BE668" s="233">
        <f>IF(N668="základní",J668,0)</f>
        <v>0</v>
      </c>
      <c r="BF668" s="233">
        <f>IF(N668="snížená",J668,0)</f>
        <v>0</v>
      </c>
      <c r="BG668" s="233">
        <f>IF(N668="zákl. přenesená",J668,0)</f>
        <v>0</v>
      </c>
      <c r="BH668" s="233">
        <f>IF(N668="sníž. přenesená",J668,0)</f>
        <v>0</v>
      </c>
      <c r="BI668" s="233">
        <f>IF(N668="nulová",J668,0)</f>
        <v>0</v>
      </c>
      <c r="BJ668" s="19" t="s">
        <v>85</v>
      </c>
      <c r="BK668" s="233">
        <f>ROUND(I668*H668,2)</f>
        <v>0</v>
      </c>
      <c r="BL668" s="19" t="s">
        <v>253</v>
      </c>
      <c r="BM668" s="232" t="s">
        <v>3919</v>
      </c>
    </row>
    <row r="669" s="2" customFormat="1">
      <c r="A669" s="40"/>
      <c r="B669" s="41"/>
      <c r="C669" s="42"/>
      <c r="D669" s="234" t="s">
        <v>255</v>
      </c>
      <c r="E669" s="42"/>
      <c r="F669" s="235" t="s">
        <v>3918</v>
      </c>
      <c r="G669" s="42"/>
      <c r="H669" s="42"/>
      <c r="I669" s="236"/>
      <c r="J669" s="42"/>
      <c r="K669" s="42"/>
      <c r="L669" s="46"/>
      <c r="M669" s="237"/>
      <c r="N669" s="238"/>
      <c r="O669" s="93"/>
      <c r="P669" s="93"/>
      <c r="Q669" s="93"/>
      <c r="R669" s="93"/>
      <c r="S669" s="93"/>
      <c r="T669" s="94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T669" s="19" t="s">
        <v>255</v>
      </c>
      <c r="AU669" s="19" t="s">
        <v>253</v>
      </c>
    </row>
    <row r="670" s="2" customFormat="1">
      <c r="A670" s="40"/>
      <c r="B670" s="41"/>
      <c r="C670" s="42"/>
      <c r="D670" s="296" t="s">
        <v>766</v>
      </c>
      <c r="E670" s="42"/>
      <c r="F670" s="297" t="s">
        <v>3122</v>
      </c>
      <c r="G670" s="42"/>
      <c r="H670" s="42"/>
      <c r="I670" s="236"/>
      <c r="J670" s="42"/>
      <c r="K670" s="42"/>
      <c r="L670" s="46"/>
      <c r="M670" s="237"/>
      <c r="N670" s="238"/>
      <c r="O670" s="93"/>
      <c r="P670" s="93"/>
      <c r="Q670" s="93"/>
      <c r="R670" s="93"/>
      <c r="S670" s="93"/>
      <c r="T670" s="94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T670" s="19" t="s">
        <v>766</v>
      </c>
      <c r="AU670" s="19" t="s">
        <v>253</v>
      </c>
    </row>
    <row r="671" s="14" customFormat="1">
      <c r="A671" s="14"/>
      <c r="B671" s="249"/>
      <c r="C671" s="250"/>
      <c r="D671" s="234" t="s">
        <v>257</v>
      </c>
      <c r="E671" s="251" t="s">
        <v>1</v>
      </c>
      <c r="F671" s="252" t="s">
        <v>3920</v>
      </c>
      <c r="G671" s="250"/>
      <c r="H671" s="253">
        <v>440</v>
      </c>
      <c r="I671" s="254"/>
      <c r="J671" s="250"/>
      <c r="K671" s="250"/>
      <c r="L671" s="255"/>
      <c r="M671" s="256"/>
      <c r="N671" s="257"/>
      <c r="O671" s="257"/>
      <c r="P671" s="257"/>
      <c r="Q671" s="257"/>
      <c r="R671" s="257"/>
      <c r="S671" s="257"/>
      <c r="T671" s="258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9" t="s">
        <v>257</v>
      </c>
      <c r="AU671" s="259" t="s">
        <v>253</v>
      </c>
      <c r="AV671" s="14" t="s">
        <v>87</v>
      </c>
      <c r="AW671" s="14" t="s">
        <v>34</v>
      </c>
      <c r="AX671" s="14" t="s">
        <v>77</v>
      </c>
      <c r="AY671" s="259" t="s">
        <v>245</v>
      </c>
    </row>
    <row r="672" s="15" customFormat="1">
      <c r="A672" s="15"/>
      <c r="B672" s="260"/>
      <c r="C672" s="261"/>
      <c r="D672" s="234" t="s">
        <v>257</v>
      </c>
      <c r="E672" s="262" t="s">
        <v>1</v>
      </c>
      <c r="F672" s="263" t="s">
        <v>266</v>
      </c>
      <c r="G672" s="261"/>
      <c r="H672" s="264">
        <v>440</v>
      </c>
      <c r="I672" s="265"/>
      <c r="J672" s="261"/>
      <c r="K672" s="261"/>
      <c r="L672" s="266"/>
      <c r="M672" s="267"/>
      <c r="N672" s="268"/>
      <c r="O672" s="268"/>
      <c r="P672" s="268"/>
      <c r="Q672" s="268"/>
      <c r="R672" s="268"/>
      <c r="S672" s="268"/>
      <c r="T672" s="269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T672" s="270" t="s">
        <v>257</v>
      </c>
      <c r="AU672" s="270" t="s">
        <v>253</v>
      </c>
      <c r="AV672" s="15" t="s">
        <v>253</v>
      </c>
      <c r="AW672" s="15" t="s">
        <v>34</v>
      </c>
      <c r="AX672" s="15" t="s">
        <v>85</v>
      </c>
      <c r="AY672" s="270" t="s">
        <v>245</v>
      </c>
    </row>
    <row r="673" s="2" customFormat="1" ht="16.5" customHeight="1">
      <c r="A673" s="40"/>
      <c r="B673" s="41"/>
      <c r="C673" s="283" t="s">
        <v>3921</v>
      </c>
      <c r="D673" s="283" t="s">
        <v>551</v>
      </c>
      <c r="E673" s="284" t="s">
        <v>3125</v>
      </c>
      <c r="F673" s="285" t="s">
        <v>3126</v>
      </c>
      <c r="G673" s="286" t="s">
        <v>3531</v>
      </c>
      <c r="H673" s="287">
        <v>0.17999999999999999</v>
      </c>
      <c r="I673" s="288"/>
      <c r="J673" s="289">
        <f>ROUND(I673*H673,2)</f>
        <v>0</v>
      </c>
      <c r="K673" s="285" t="s">
        <v>764</v>
      </c>
      <c r="L673" s="290"/>
      <c r="M673" s="291" t="s">
        <v>1</v>
      </c>
      <c r="N673" s="292" t="s">
        <v>42</v>
      </c>
      <c r="O673" s="93"/>
      <c r="P673" s="230">
        <f>O673*H673</f>
        <v>0</v>
      </c>
      <c r="Q673" s="230">
        <v>1</v>
      </c>
      <c r="R673" s="230">
        <f>Q673*H673</f>
        <v>0.17999999999999999</v>
      </c>
      <c r="S673" s="230">
        <v>0</v>
      </c>
      <c r="T673" s="231">
        <f>S673*H673</f>
        <v>0</v>
      </c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R673" s="232" t="s">
        <v>326</v>
      </c>
      <c r="AT673" s="232" t="s">
        <v>551</v>
      </c>
      <c r="AU673" s="232" t="s">
        <v>253</v>
      </c>
      <c r="AY673" s="19" t="s">
        <v>245</v>
      </c>
      <c r="BE673" s="233">
        <f>IF(N673="základní",J673,0)</f>
        <v>0</v>
      </c>
      <c r="BF673" s="233">
        <f>IF(N673="snížená",J673,0)</f>
        <v>0</v>
      </c>
      <c r="BG673" s="233">
        <f>IF(N673="zákl. přenesená",J673,0)</f>
        <v>0</v>
      </c>
      <c r="BH673" s="233">
        <f>IF(N673="sníž. přenesená",J673,0)</f>
        <v>0</v>
      </c>
      <c r="BI673" s="233">
        <f>IF(N673="nulová",J673,0)</f>
        <v>0</v>
      </c>
      <c r="BJ673" s="19" t="s">
        <v>85</v>
      </c>
      <c r="BK673" s="233">
        <f>ROUND(I673*H673,2)</f>
        <v>0</v>
      </c>
      <c r="BL673" s="19" t="s">
        <v>253</v>
      </c>
      <c r="BM673" s="232" t="s">
        <v>3922</v>
      </c>
    </row>
    <row r="674" s="2" customFormat="1">
      <c r="A674" s="40"/>
      <c r="B674" s="41"/>
      <c r="C674" s="42"/>
      <c r="D674" s="234" t="s">
        <v>255</v>
      </c>
      <c r="E674" s="42"/>
      <c r="F674" s="235" t="s">
        <v>3126</v>
      </c>
      <c r="G674" s="42"/>
      <c r="H674" s="42"/>
      <c r="I674" s="236"/>
      <c r="J674" s="42"/>
      <c r="K674" s="42"/>
      <c r="L674" s="46"/>
      <c r="M674" s="237"/>
      <c r="N674" s="238"/>
      <c r="O674" s="93"/>
      <c r="P674" s="93"/>
      <c r="Q674" s="93"/>
      <c r="R674" s="93"/>
      <c r="S674" s="93"/>
      <c r="T674" s="94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T674" s="19" t="s">
        <v>255</v>
      </c>
      <c r="AU674" s="19" t="s">
        <v>253</v>
      </c>
    </row>
    <row r="675" s="14" customFormat="1">
      <c r="A675" s="14"/>
      <c r="B675" s="249"/>
      <c r="C675" s="250"/>
      <c r="D675" s="234" t="s">
        <v>257</v>
      </c>
      <c r="E675" s="251" t="s">
        <v>1</v>
      </c>
      <c r="F675" s="252" t="s">
        <v>3923</v>
      </c>
      <c r="G675" s="250"/>
      <c r="H675" s="253">
        <v>0.17999999999999999</v>
      </c>
      <c r="I675" s="254"/>
      <c r="J675" s="250"/>
      <c r="K675" s="250"/>
      <c r="L675" s="255"/>
      <c r="M675" s="256"/>
      <c r="N675" s="257"/>
      <c r="O675" s="257"/>
      <c r="P675" s="257"/>
      <c r="Q675" s="257"/>
      <c r="R675" s="257"/>
      <c r="S675" s="257"/>
      <c r="T675" s="258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59" t="s">
        <v>257</v>
      </c>
      <c r="AU675" s="259" t="s">
        <v>253</v>
      </c>
      <c r="AV675" s="14" t="s">
        <v>87</v>
      </c>
      <c r="AW675" s="14" t="s">
        <v>34</v>
      </c>
      <c r="AX675" s="14" t="s">
        <v>77</v>
      </c>
      <c r="AY675" s="259" t="s">
        <v>245</v>
      </c>
    </row>
    <row r="676" s="15" customFormat="1">
      <c r="A676" s="15"/>
      <c r="B676" s="260"/>
      <c r="C676" s="261"/>
      <c r="D676" s="234" t="s">
        <v>257</v>
      </c>
      <c r="E676" s="262" t="s">
        <v>1</v>
      </c>
      <c r="F676" s="263" t="s">
        <v>266</v>
      </c>
      <c r="G676" s="261"/>
      <c r="H676" s="264">
        <v>0.17999999999999999</v>
      </c>
      <c r="I676" s="265"/>
      <c r="J676" s="261"/>
      <c r="K676" s="261"/>
      <c r="L676" s="266"/>
      <c r="M676" s="267"/>
      <c r="N676" s="268"/>
      <c r="O676" s="268"/>
      <c r="P676" s="268"/>
      <c r="Q676" s="268"/>
      <c r="R676" s="268"/>
      <c r="S676" s="268"/>
      <c r="T676" s="269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T676" s="270" t="s">
        <v>257</v>
      </c>
      <c r="AU676" s="270" t="s">
        <v>253</v>
      </c>
      <c r="AV676" s="15" t="s">
        <v>253</v>
      </c>
      <c r="AW676" s="15" t="s">
        <v>34</v>
      </c>
      <c r="AX676" s="15" t="s">
        <v>85</v>
      </c>
      <c r="AY676" s="270" t="s">
        <v>245</v>
      </c>
    </row>
    <row r="677" s="2" customFormat="1" ht="16.5" customHeight="1">
      <c r="A677" s="40"/>
      <c r="B677" s="41"/>
      <c r="C677" s="221" t="s">
        <v>3924</v>
      </c>
      <c r="D677" s="221" t="s">
        <v>248</v>
      </c>
      <c r="E677" s="222" t="s">
        <v>3925</v>
      </c>
      <c r="F677" s="223" t="s">
        <v>3926</v>
      </c>
      <c r="G677" s="224" t="s">
        <v>275</v>
      </c>
      <c r="H677" s="225">
        <v>230.80000000000001</v>
      </c>
      <c r="I677" s="226"/>
      <c r="J677" s="227">
        <f>ROUND(I677*H677,2)</f>
        <v>0</v>
      </c>
      <c r="K677" s="223" t="s">
        <v>764</v>
      </c>
      <c r="L677" s="46"/>
      <c r="M677" s="228" t="s">
        <v>1</v>
      </c>
      <c r="N677" s="229" t="s">
        <v>42</v>
      </c>
      <c r="O677" s="93"/>
      <c r="P677" s="230">
        <f>O677*H677</f>
        <v>0</v>
      </c>
      <c r="Q677" s="230">
        <v>0.00040000000000000002</v>
      </c>
      <c r="R677" s="230">
        <f>Q677*H677</f>
        <v>0.092320000000000013</v>
      </c>
      <c r="S677" s="230">
        <v>0</v>
      </c>
      <c r="T677" s="231">
        <f>S677*H677</f>
        <v>0</v>
      </c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R677" s="232" t="s">
        <v>594</v>
      </c>
      <c r="AT677" s="232" t="s">
        <v>248</v>
      </c>
      <c r="AU677" s="232" t="s">
        <v>253</v>
      </c>
      <c r="AY677" s="19" t="s">
        <v>245</v>
      </c>
      <c r="BE677" s="233">
        <f>IF(N677="základní",J677,0)</f>
        <v>0</v>
      </c>
      <c r="BF677" s="233">
        <f>IF(N677="snížená",J677,0)</f>
        <v>0</v>
      </c>
      <c r="BG677" s="233">
        <f>IF(N677="zákl. přenesená",J677,0)</f>
        <v>0</v>
      </c>
      <c r="BH677" s="233">
        <f>IF(N677="sníž. přenesená",J677,0)</f>
        <v>0</v>
      </c>
      <c r="BI677" s="233">
        <f>IF(N677="nulová",J677,0)</f>
        <v>0</v>
      </c>
      <c r="BJ677" s="19" t="s">
        <v>85</v>
      </c>
      <c r="BK677" s="233">
        <f>ROUND(I677*H677,2)</f>
        <v>0</v>
      </c>
      <c r="BL677" s="19" t="s">
        <v>594</v>
      </c>
      <c r="BM677" s="232" t="s">
        <v>3927</v>
      </c>
    </row>
    <row r="678" s="2" customFormat="1">
      <c r="A678" s="40"/>
      <c r="B678" s="41"/>
      <c r="C678" s="42"/>
      <c r="D678" s="234" t="s">
        <v>255</v>
      </c>
      <c r="E678" s="42"/>
      <c r="F678" s="235" t="s">
        <v>3926</v>
      </c>
      <c r="G678" s="42"/>
      <c r="H678" s="42"/>
      <c r="I678" s="236"/>
      <c r="J678" s="42"/>
      <c r="K678" s="42"/>
      <c r="L678" s="46"/>
      <c r="M678" s="237"/>
      <c r="N678" s="238"/>
      <c r="O678" s="93"/>
      <c r="P678" s="93"/>
      <c r="Q678" s="93"/>
      <c r="R678" s="93"/>
      <c r="S678" s="93"/>
      <c r="T678" s="94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T678" s="19" t="s">
        <v>255</v>
      </c>
      <c r="AU678" s="19" t="s">
        <v>253</v>
      </c>
    </row>
    <row r="679" s="2" customFormat="1">
      <c r="A679" s="40"/>
      <c r="B679" s="41"/>
      <c r="C679" s="42"/>
      <c r="D679" s="296" t="s">
        <v>766</v>
      </c>
      <c r="E679" s="42"/>
      <c r="F679" s="297" t="s">
        <v>3928</v>
      </c>
      <c r="G679" s="42"/>
      <c r="H679" s="42"/>
      <c r="I679" s="236"/>
      <c r="J679" s="42"/>
      <c r="K679" s="42"/>
      <c r="L679" s="46"/>
      <c r="M679" s="237"/>
      <c r="N679" s="238"/>
      <c r="O679" s="93"/>
      <c r="P679" s="93"/>
      <c r="Q679" s="93"/>
      <c r="R679" s="93"/>
      <c r="S679" s="93"/>
      <c r="T679" s="94"/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  <c r="AE679" s="40"/>
      <c r="AT679" s="19" t="s">
        <v>766</v>
      </c>
      <c r="AU679" s="19" t="s">
        <v>253</v>
      </c>
    </row>
    <row r="680" s="14" customFormat="1">
      <c r="A680" s="14"/>
      <c r="B680" s="249"/>
      <c r="C680" s="250"/>
      <c r="D680" s="234" t="s">
        <v>257</v>
      </c>
      <c r="E680" s="251" t="s">
        <v>1</v>
      </c>
      <c r="F680" s="252" t="s">
        <v>3929</v>
      </c>
      <c r="G680" s="250"/>
      <c r="H680" s="253">
        <v>148.5</v>
      </c>
      <c r="I680" s="254"/>
      <c r="J680" s="250"/>
      <c r="K680" s="250"/>
      <c r="L680" s="255"/>
      <c r="M680" s="256"/>
      <c r="N680" s="257"/>
      <c r="O680" s="257"/>
      <c r="P680" s="257"/>
      <c r="Q680" s="257"/>
      <c r="R680" s="257"/>
      <c r="S680" s="257"/>
      <c r="T680" s="258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9" t="s">
        <v>257</v>
      </c>
      <c r="AU680" s="259" t="s">
        <v>253</v>
      </c>
      <c r="AV680" s="14" t="s">
        <v>87</v>
      </c>
      <c r="AW680" s="14" t="s">
        <v>34</v>
      </c>
      <c r="AX680" s="14" t="s">
        <v>77</v>
      </c>
      <c r="AY680" s="259" t="s">
        <v>245</v>
      </c>
    </row>
    <row r="681" s="14" customFormat="1">
      <c r="A681" s="14"/>
      <c r="B681" s="249"/>
      <c r="C681" s="250"/>
      <c r="D681" s="234" t="s">
        <v>257</v>
      </c>
      <c r="E681" s="251" t="s">
        <v>1</v>
      </c>
      <c r="F681" s="252" t="s">
        <v>3930</v>
      </c>
      <c r="G681" s="250"/>
      <c r="H681" s="253">
        <v>27.100000000000001</v>
      </c>
      <c r="I681" s="254"/>
      <c r="J681" s="250"/>
      <c r="K681" s="250"/>
      <c r="L681" s="255"/>
      <c r="M681" s="256"/>
      <c r="N681" s="257"/>
      <c r="O681" s="257"/>
      <c r="P681" s="257"/>
      <c r="Q681" s="257"/>
      <c r="R681" s="257"/>
      <c r="S681" s="257"/>
      <c r="T681" s="258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59" t="s">
        <v>257</v>
      </c>
      <c r="AU681" s="259" t="s">
        <v>253</v>
      </c>
      <c r="AV681" s="14" t="s">
        <v>87</v>
      </c>
      <c r="AW681" s="14" t="s">
        <v>34</v>
      </c>
      <c r="AX681" s="14" t="s">
        <v>77</v>
      </c>
      <c r="AY681" s="259" t="s">
        <v>245</v>
      </c>
    </row>
    <row r="682" s="14" customFormat="1">
      <c r="A682" s="14"/>
      <c r="B682" s="249"/>
      <c r="C682" s="250"/>
      <c r="D682" s="234" t="s">
        <v>257</v>
      </c>
      <c r="E682" s="251" t="s">
        <v>1</v>
      </c>
      <c r="F682" s="252" t="s">
        <v>3931</v>
      </c>
      <c r="G682" s="250"/>
      <c r="H682" s="253">
        <v>28.800000000000001</v>
      </c>
      <c r="I682" s="254"/>
      <c r="J682" s="250"/>
      <c r="K682" s="250"/>
      <c r="L682" s="255"/>
      <c r="M682" s="256"/>
      <c r="N682" s="257"/>
      <c r="O682" s="257"/>
      <c r="P682" s="257"/>
      <c r="Q682" s="257"/>
      <c r="R682" s="257"/>
      <c r="S682" s="257"/>
      <c r="T682" s="258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59" t="s">
        <v>257</v>
      </c>
      <c r="AU682" s="259" t="s">
        <v>253</v>
      </c>
      <c r="AV682" s="14" t="s">
        <v>87</v>
      </c>
      <c r="AW682" s="14" t="s">
        <v>34</v>
      </c>
      <c r="AX682" s="14" t="s">
        <v>77</v>
      </c>
      <c r="AY682" s="259" t="s">
        <v>245</v>
      </c>
    </row>
    <row r="683" s="14" customFormat="1">
      <c r="A683" s="14"/>
      <c r="B683" s="249"/>
      <c r="C683" s="250"/>
      <c r="D683" s="234" t="s">
        <v>257</v>
      </c>
      <c r="E683" s="251" t="s">
        <v>1</v>
      </c>
      <c r="F683" s="252" t="s">
        <v>3932</v>
      </c>
      <c r="G683" s="250"/>
      <c r="H683" s="253">
        <v>15.6</v>
      </c>
      <c r="I683" s="254"/>
      <c r="J683" s="250"/>
      <c r="K683" s="250"/>
      <c r="L683" s="255"/>
      <c r="M683" s="256"/>
      <c r="N683" s="257"/>
      <c r="O683" s="257"/>
      <c r="P683" s="257"/>
      <c r="Q683" s="257"/>
      <c r="R683" s="257"/>
      <c r="S683" s="257"/>
      <c r="T683" s="258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9" t="s">
        <v>257</v>
      </c>
      <c r="AU683" s="259" t="s">
        <v>253</v>
      </c>
      <c r="AV683" s="14" t="s">
        <v>87</v>
      </c>
      <c r="AW683" s="14" t="s">
        <v>34</v>
      </c>
      <c r="AX683" s="14" t="s">
        <v>77</v>
      </c>
      <c r="AY683" s="259" t="s">
        <v>245</v>
      </c>
    </row>
    <row r="684" s="14" customFormat="1">
      <c r="A684" s="14"/>
      <c r="B684" s="249"/>
      <c r="C684" s="250"/>
      <c r="D684" s="234" t="s">
        <v>257</v>
      </c>
      <c r="E684" s="251" t="s">
        <v>1</v>
      </c>
      <c r="F684" s="252" t="s">
        <v>3933</v>
      </c>
      <c r="G684" s="250"/>
      <c r="H684" s="253">
        <v>10.800000000000001</v>
      </c>
      <c r="I684" s="254"/>
      <c r="J684" s="250"/>
      <c r="K684" s="250"/>
      <c r="L684" s="255"/>
      <c r="M684" s="256"/>
      <c r="N684" s="257"/>
      <c r="O684" s="257"/>
      <c r="P684" s="257"/>
      <c r="Q684" s="257"/>
      <c r="R684" s="257"/>
      <c r="S684" s="257"/>
      <c r="T684" s="258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9" t="s">
        <v>257</v>
      </c>
      <c r="AU684" s="259" t="s">
        <v>253</v>
      </c>
      <c r="AV684" s="14" t="s">
        <v>87</v>
      </c>
      <c r="AW684" s="14" t="s">
        <v>34</v>
      </c>
      <c r="AX684" s="14" t="s">
        <v>77</v>
      </c>
      <c r="AY684" s="259" t="s">
        <v>245</v>
      </c>
    </row>
    <row r="685" s="15" customFormat="1">
      <c r="A685" s="15"/>
      <c r="B685" s="260"/>
      <c r="C685" s="261"/>
      <c r="D685" s="234" t="s">
        <v>257</v>
      </c>
      <c r="E685" s="262" t="s">
        <v>1</v>
      </c>
      <c r="F685" s="263" t="s">
        <v>266</v>
      </c>
      <c r="G685" s="261"/>
      <c r="H685" s="264">
        <v>230.80000000000001</v>
      </c>
      <c r="I685" s="265"/>
      <c r="J685" s="261"/>
      <c r="K685" s="261"/>
      <c r="L685" s="266"/>
      <c r="M685" s="267"/>
      <c r="N685" s="268"/>
      <c r="O685" s="268"/>
      <c r="P685" s="268"/>
      <c r="Q685" s="268"/>
      <c r="R685" s="268"/>
      <c r="S685" s="268"/>
      <c r="T685" s="269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T685" s="270" t="s">
        <v>257</v>
      </c>
      <c r="AU685" s="270" t="s">
        <v>253</v>
      </c>
      <c r="AV685" s="15" t="s">
        <v>253</v>
      </c>
      <c r="AW685" s="15" t="s">
        <v>34</v>
      </c>
      <c r="AX685" s="15" t="s">
        <v>85</v>
      </c>
      <c r="AY685" s="270" t="s">
        <v>245</v>
      </c>
    </row>
    <row r="686" s="2" customFormat="1" ht="21.75" customHeight="1">
      <c r="A686" s="40"/>
      <c r="B686" s="41"/>
      <c r="C686" s="283" t="s">
        <v>2162</v>
      </c>
      <c r="D686" s="283" t="s">
        <v>551</v>
      </c>
      <c r="E686" s="284" t="s">
        <v>3934</v>
      </c>
      <c r="F686" s="285" t="s">
        <v>3935</v>
      </c>
      <c r="G686" s="286" t="s">
        <v>275</v>
      </c>
      <c r="H686" s="287">
        <v>242.34</v>
      </c>
      <c r="I686" s="288"/>
      <c r="J686" s="289">
        <f>ROUND(I686*H686,2)</f>
        <v>0</v>
      </c>
      <c r="K686" s="285" t="s">
        <v>1</v>
      </c>
      <c r="L686" s="290"/>
      <c r="M686" s="291" t="s">
        <v>1</v>
      </c>
      <c r="N686" s="292" t="s">
        <v>42</v>
      </c>
      <c r="O686" s="93"/>
      <c r="P686" s="230">
        <f>O686*H686</f>
        <v>0</v>
      </c>
      <c r="Q686" s="230">
        <v>0.0060000000000000001</v>
      </c>
      <c r="R686" s="230">
        <f>Q686*H686</f>
        <v>1.45404</v>
      </c>
      <c r="S686" s="230">
        <v>0</v>
      </c>
      <c r="T686" s="231">
        <f>S686*H686</f>
        <v>0</v>
      </c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R686" s="232" t="s">
        <v>326</v>
      </c>
      <c r="AT686" s="232" t="s">
        <v>551</v>
      </c>
      <c r="AU686" s="232" t="s">
        <v>253</v>
      </c>
      <c r="AY686" s="19" t="s">
        <v>245</v>
      </c>
      <c r="BE686" s="233">
        <f>IF(N686="základní",J686,0)</f>
        <v>0</v>
      </c>
      <c r="BF686" s="233">
        <f>IF(N686="snížená",J686,0)</f>
        <v>0</v>
      </c>
      <c r="BG686" s="233">
        <f>IF(N686="zákl. přenesená",J686,0)</f>
        <v>0</v>
      </c>
      <c r="BH686" s="233">
        <f>IF(N686="sníž. přenesená",J686,0)</f>
        <v>0</v>
      </c>
      <c r="BI686" s="233">
        <f>IF(N686="nulová",J686,0)</f>
        <v>0</v>
      </c>
      <c r="BJ686" s="19" t="s">
        <v>85</v>
      </c>
      <c r="BK686" s="233">
        <f>ROUND(I686*H686,2)</f>
        <v>0</v>
      </c>
      <c r="BL686" s="19" t="s">
        <v>253</v>
      </c>
      <c r="BM686" s="232" t="s">
        <v>3936</v>
      </c>
    </row>
    <row r="687" s="2" customFormat="1">
      <c r="A687" s="40"/>
      <c r="B687" s="41"/>
      <c r="C687" s="42"/>
      <c r="D687" s="234" t="s">
        <v>255</v>
      </c>
      <c r="E687" s="42"/>
      <c r="F687" s="235" t="s">
        <v>3935</v>
      </c>
      <c r="G687" s="42"/>
      <c r="H687" s="42"/>
      <c r="I687" s="236"/>
      <c r="J687" s="42"/>
      <c r="K687" s="42"/>
      <c r="L687" s="46"/>
      <c r="M687" s="237"/>
      <c r="N687" s="238"/>
      <c r="O687" s="93"/>
      <c r="P687" s="93"/>
      <c r="Q687" s="93"/>
      <c r="R687" s="93"/>
      <c r="S687" s="93"/>
      <c r="T687" s="94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T687" s="19" t="s">
        <v>255</v>
      </c>
      <c r="AU687" s="19" t="s">
        <v>253</v>
      </c>
    </row>
    <row r="688" s="14" customFormat="1">
      <c r="A688" s="14"/>
      <c r="B688" s="249"/>
      <c r="C688" s="250"/>
      <c r="D688" s="234" t="s">
        <v>257</v>
      </c>
      <c r="E688" s="251" t="s">
        <v>1</v>
      </c>
      <c r="F688" s="252" t="s">
        <v>3937</v>
      </c>
      <c r="G688" s="250"/>
      <c r="H688" s="253">
        <v>242.34</v>
      </c>
      <c r="I688" s="254"/>
      <c r="J688" s="250"/>
      <c r="K688" s="250"/>
      <c r="L688" s="255"/>
      <c r="M688" s="256"/>
      <c r="N688" s="257"/>
      <c r="O688" s="257"/>
      <c r="P688" s="257"/>
      <c r="Q688" s="257"/>
      <c r="R688" s="257"/>
      <c r="S688" s="257"/>
      <c r="T688" s="258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9" t="s">
        <v>257</v>
      </c>
      <c r="AU688" s="259" t="s">
        <v>253</v>
      </c>
      <c r="AV688" s="14" t="s">
        <v>87</v>
      </c>
      <c r="AW688" s="14" t="s">
        <v>34</v>
      </c>
      <c r="AX688" s="14" t="s">
        <v>77</v>
      </c>
      <c r="AY688" s="259" t="s">
        <v>245</v>
      </c>
    </row>
    <row r="689" s="15" customFormat="1">
      <c r="A689" s="15"/>
      <c r="B689" s="260"/>
      <c r="C689" s="261"/>
      <c r="D689" s="234" t="s">
        <v>257</v>
      </c>
      <c r="E689" s="262" t="s">
        <v>1</v>
      </c>
      <c r="F689" s="263" t="s">
        <v>266</v>
      </c>
      <c r="G689" s="261"/>
      <c r="H689" s="264">
        <v>242.34</v>
      </c>
      <c r="I689" s="265"/>
      <c r="J689" s="261"/>
      <c r="K689" s="261"/>
      <c r="L689" s="266"/>
      <c r="M689" s="267"/>
      <c r="N689" s="268"/>
      <c r="O689" s="268"/>
      <c r="P689" s="268"/>
      <c r="Q689" s="268"/>
      <c r="R689" s="268"/>
      <c r="S689" s="268"/>
      <c r="T689" s="269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T689" s="270" t="s">
        <v>257</v>
      </c>
      <c r="AU689" s="270" t="s">
        <v>253</v>
      </c>
      <c r="AV689" s="15" t="s">
        <v>253</v>
      </c>
      <c r="AW689" s="15" t="s">
        <v>34</v>
      </c>
      <c r="AX689" s="15" t="s">
        <v>85</v>
      </c>
      <c r="AY689" s="270" t="s">
        <v>245</v>
      </c>
    </row>
    <row r="690" s="2" customFormat="1" ht="16.5" customHeight="1">
      <c r="A690" s="40"/>
      <c r="B690" s="41"/>
      <c r="C690" s="221" t="s">
        <v>2054</v>
      </c>
      <c r="D690" s="221" t="s">
        <v>248</v>
      </c>
      <c r="E690" s="222" t="s">
        <v>3938</v>
      </c>
      <c r="F690" s="223" t="s">
        <v>3939</v>
      </c>
      <c r="G690" s="224" t="s">
        <v>275</v>
      </c>
      <c r="H690" s="225">
        <v>155.09999999999999</v>
      </c>
      <c r="I690" s="226"/>
      <c r="J690" s="227">
        <f>ROUND(I690*H690,2)</f>
        <v>0</v>
      </c>
      <c r="K690" s="223" t="s">
        <v>764</v>
      </c>
      <c r="L690" s="46"/>
      <c r="M690" s="228" t="s">
        <v>1</v>
      </c>
      <c r="N690" s="229" t="s">
        <v>42</v>
      </c>
      <c r="O690" s="93"/>
      <c r="P690" s="230">
        <f>O690*H690</f>
        <v>0</v>
      </c>
      <c r="Q690" s="230">
        <v>0</v>
      </c>
      <c r="R690" s="230">
        <f>Q690*H690</f>
        <v>0</v>
      </c>
      <c r="S690" s="230">
        <v>0</v>
      </c>
      <c r="T690" s="231">
        <f>S690*H690</f>
        <v>0</v>
      </c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R690" s="232" t="s">
        <v>594</v>
      </c>
      <c r="AT690" s="232" t="s">
        <v>248</v>
      </c>
      <c r="AU690" s="232" t="s">
        <v>253</v>
      </c>
      <c r="AY690" s="19" t="s">
        <v>245</v>
      </c>
      <c r="BE690" s="233">
        <f>IF(N690="základní",J690,0)</f>
        <v>0</v>
      </c>
      <c r="BF690" s="233">
        <f>IF(N690="snížená",J690,0)</f>
        <v>0</v>
      </c>
      <c r="BG690" s="233">
        <f>IF(N690="zákl. přenesená",J690,0)</f>
        <v>0</v>
      </c>
      <c r="BH690" s="233">
        <f>IF(N690="sníž. přenesená",J690,0)</f>
        <v>0</v>
      </c>
      <c r="BI690" s="233">
        <f>IF(N690="nulová",J690,0)</f>
        <v>0</v>
      </c>
      <c r="BJ690" s="19" t="s">
        <v>85</v>
      </c>
      <c r="BK690" s="233">
        <f>ROUND(I690*H690,2)</f>
        <v>0</v>
      </c>
      <c r="BL690" s="19" t="s">
        <v>594</v>
      </c>
      <c r="BM690" s="232" t="s">
        <v>3940</v>
      </c>
    </row>
    <row r="691" s="2" customFormat="1">
      <c r="A691" s="40"/>
      <c r="B691" s="41"/>
      <c r="C691" s="42"/>
      <c r="D691" s="234" t="s">
        <v>255</v>
      </c>
      <c r="E691" s="42"/>
      <c r="F691" s="235" t="s">
        <v>3939</v>
      </c>
      <c r="G691" s="42"/>
      <c r="H691" s="42"/>
      <c r="I691" s="236"/>
      <c r="J691" s="42"/>
      <c r="K691" s="42"/>
      <c r="L691" s="46"/>
      <c r="M691" s="237"/>
      <c r="N691" s="238"/>
      <c r="O691" s="93"/>
      <c r="P691" s="93"/>
      <c r="Q691" s="93"/>
      <c r="R691" s="93"/>
      <c r="S691" s="93"/>
      <c r="T691" s="94"/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  <c r="AE691" s="40"/>
      <c r="AT691" s="19" t="s">
        <v>255</v>
      </c>
      <c r="AU691" s="19" t="s">
        <v>253</v>
      </c>
    </row>
    <row r="692" s="2" customFormat="1">
      <c r="A692" s="40"/>
      <c r="B692" s="41"/>
      <c r="C692" s="42"/>
      <c r="D692" s="296" t="s">
        <v>766</v>
      </c>
      <c r="E692" s="42"/>
      <c r="F692" s="297" t="s">
        <v>3941</v>
      </c>
      <c r="G692" s="42"/>
      <c r="H692" s="42"/>
      <c r="I692" s="236"/>
      <c r="J692" s="42"/>
      <c r="K692" s="42"/>
      <c r="L692" s="46"/>
      <c r="M692" s="237"/>
      <c r="N692" s="238"/>
      <c r="O692" s="93"/>
      <c r="P692" s="93"/>
      <c r="Q692" s="93"/>
      <c r="R692" s="93"/>
      <c r="S692" s="93"/>
      <c r="T692" s="94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T692" s="19" t="s">
        <v>766</v>
      </c>
      <c r="AU692" s="19" t="s">
        <v>253</v>
      </c>
    </row>
    <row r="693" s="14" customFormat="1">
      <c r="A693" s="14"/>
      <c r="B693" s="249"/>
      <c r="C693" s="250"/>
      <c r="D693" s="234" t="s">
        <v>257</v>
      </c>
      <c r="E693" s="251" t="s">
        <v>1</v>
      </c>
      <c r="F693" s="252" t="s">
        <v>3942</v>
      </c>
      <c r="G693" s="250"/>
      <c r="H693" s="253">
        <v>155.09999999999999</v>
      </c>
      <c r="I693" s="254"/>
      <c r="J693" s="250"/>
      <c r="K693" s="250"/>
      <c r="L693" s="255"/>
      <c r="M693" s="256"/>
      <c r="N693" s="257"/>
      <c r="O693" s="257"/>
      <c r="P693" s="257"/>
      <c r="Q693" s="257"/>
      <c r="R693" s="257"/>
      <c r="S693" s="257"/>
      <c r="T693" s="258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9" t="s">
        <v>257</v>
      </c>
      <c r="AU693" s="259" t="s">
        <v>253</v>
      </c>
      <c r="AV693" s="14" t="s">
        <v>87</v>
      </c>
      <c r="AW693" s="14" t="s">
        <v>34</v>
      </c>
      <c r="AX693" s="14" t="s">
        <v>85</v>
      </c>
      <c r="AY693" s="259" t="s">
        <v>245</v>
      </c>
    </row>
    <row r="694" s="2" customFormat="1" ht="16.5" customHeight="1">
      <c r="A694" s="40"/>
      <c r="B694" s="41"/>
      <c r="C694" s="283" t="s">
        <v>3943</v>
      </c>
      <c r="D694" s="283" t="s">
        <v>551</v>
      </c>
      <c r="E694" s="284" t="s">
        <v>3944</v>
      </c>
      <c r="F694" s="285" t="s">
        <v>3945</v>
      </c>
      <c r="G694" s="286" t="s">
        <v>275</v>
      </c>
      <c r="H694" s="287">
        <v>162.85499999999999</v>
      </c>
      <c r="I694" s="288"/>
      <c r="J694" s="289">
        <f>ROUND(I694*H694,2)</f>
        <v>0</v>
      </c>
      <c r="K694" s="285" t="s">
        <v>764</v>
      </c>
      <c r="L694" s="290"/>
      <c r="M694" s="291" t="s">
        <v>1</v>
      </c>
      <c r="N694" s="292" t="s">
        <v>42</v>
      </c>
      <c r="O694" s="93"/>
      <c r="P694" s="230">
        <f>O694*H694</f>
        <v>0</v>
      </c>
      <c r="Q694" s="230">
        <v>0.00040000000000000002</v>
      </c>
      <c r="R694" s="230">
        <f>Q694*H694</f>
        <v>0.065142000000000005</v>
      </c>
      <c r="S694" s="230">
        <v>0</v>
      </c>
      <c r="T694" s="231">
        <f>S694*H694</f>
        <v>0</v>
      </c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R694" s="232" t="s">
        <v>594</v>
      </c>
      <c r="AT694" s="232" t="s">
        <v>551</v>
      </c>
      <c r="AU694" s="232" t="s">
        <v>253</v>
      </c>
      <c r="AY694" s="19" t="s">
        <v>245</v>
      </c>
      <c r="BE694" s="233">
        <f>IF(N694="základní",J694,0)</f>
        <v>0</v>
      </c>
      <c r="BF694" s="233">
        <f>IF(N694="snížená",J694,0)</f>
        <v>0</v>
      </c>
      <c r="BG694" s="233">
        <f>IF(N694="zákl. přenesená",J694,0)</f>
        <v>0</v>
      </c>
      <c r="BH694" s="233">
        <f>IF(N694="sníž. přenesená",J694,0)</f>
        <v>0</v>
      </c>
      <c r="BI694" s="233">
        <f>IF(N694="nulová",J694,0)</f>
        <v>0</v>
      </c>
      <c r="BJ694" s="19" t="s">
        <v>85</v>
      </c>
      <c r="BK694" s="233">
        <f>ROUND(I694*H694,2)</f>
        <v>0</v>
      </c>
      <c r="BL694" s="19" t="s">
        <v>594</v>
      </c>
      <c r="BM694" s="232" t="s">
        <v>3946</v>
      </c>
    </row>
    <row r="695" s="2" customFormat="1">
      <c r="A695" s="40"/>
      <c r="B695" s="41"/>
      <c r="C695" s="42"/>
      <c r="D695" s="234" t="s">
        <v>255</v>
      </c>
      <c r="E695" s="42"/>
      <c r="F695" s="235" t="s">
        <v>3945</v>
      </c>
      <c r="G695" s="42"/>
      <c r="H695" s="42"/>
      <c r="I695" s="236"/>
      <c r="J695" s="42"/>
      <c r="K695" s="42"/>
      <c r="L695" s="46"/>
      <c r="M695" s="237"/>
      <c r="N695" s="238"/>
      <c r="O695" s="93"/>
      <c r="P695" s="93"/>
      <c r="Q695" s="93"/>
      <c r="R695" s="93"/>
      <c r="S695" s="93"/>
      <c r="T695" s="94"/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T695" s="19" t="s">
        <v>255</v>
      </c>
      <c r="AU695" s="19" t="s">
        <v>253</v>
      </c>
    </row>
    <row r="696" s="14" customFormat="1">
      <c r="A696" s="14"/>
      <c r="B696" s="249"/>
      <c r="C696" s="250"/>
      <c r="D696" s="234" t="s">
        <v>257</v>
      </c>
      <c r="E696" s="251" t="s">
        <v>1</v>
      </c>
      <c r="F696" s="252" t="s">
        <v>3947</v>
      </c>
      <c r="G696" s="250"/>
      <c r="H696" s="253">
        <v>162.85499999999999</v>
      </c>
      <c r="I696" s="254"/>
      <c r="J696" s="250"/>
      <c r="K696" s="250"/>
      <c r="L696" s="255"/>
      <c r="M696" s="256"/>
      <c r="N696" s="257"/>
      <c r="O696" s="257"/>
      <c r="P696" s="257"/>
      <c r="Q696" s="257"/>
      <c r="R696" s="257"/>
      <c r="S696" s="257"/>
      <c r="T696" s="258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59" t="s">
        <v>257</v>
      </c>
      <c r="AU696" s="259" t="s">
        <v>253</v>
      </c>
      <c r="AV696" s="14" t="s">
        <v>87</v>
      </c>
      <c r="AW696" s="14" t="s">
        <v>34</v>
      </c>
      <c r="AX696" s="14" t="s">
        <v>85</v>
      </c>
      <c r="AY696" s="259" t="s">
        <v>245</v>
      </c>
    </row>
    <row r="697" s="2" customFormat="1" ht="16.5" customHeight="1">
      <c r="A697" s="40"/>
      <c r="B697" s="41"/>
      <c r="C697" s="221" t="s">
        <v>3948</v>
      </c>
      <c r="D697" s="221" t="s">
        <v>248</v>
      </c>
      <c r="E697" s="222" t="s">
        <v>3949</v>
      </c>
      <c r="F697" s="223" t="s">
        <v>3950</v>
      </c>
      <c r="G697" s="224" t="s">
        <v>317</v>
      </c>
      <c r="H697" s="225">
        <v>43.600000000000001</v>
      </c>
      <c r="I697" s="226"/>
      <c r="J697" s="227">
        <f>ROUND(I697*H697,2)</f>
        <v>0</v>
      </c>
      <c r="K697" s="223" t="s">
        <v>764</v>
      </c>
      <c r="L697" s="46"/>
      <c r="M697" s="228" t="s">
        <v>1</v>
      </c>
      <c r="N697" s="229" t="s">
        <v>42</v>
      </c>
      <c r="O697" s="93"/>
      <c r="P697" s="230">
        <f>O697*H697</f>
        <v>0</v>
      </c>
      <c r="Q697" s="230">
        <v>0.00031</v>
      </c>
      <c r="R697" s="230">
        <f>Q697*H697</f>
        <v>0.013516</v>
      </c>
      <c r="S697" s="230">
        <v>0</v>
      </c>
      <c r="T697" s="231">
        <f>S697*H697</f>
        <v>0</v>
      </c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  <c r="AE697" s="40"/>
      <c r="AR697" s="232" t="s">
        <v>402</v>
      </c>
      <c r="AT697" s="232" t="s">
        <v>248</v>
      </c>
      <c r="AU697" s="232" t="s">
        <v>253</v>
      </c>
      <c r="AY697" s="19" t="s">
        <v>245</v>
      </c>
      <c r="BE697" s="233">
        <f>IF(N697="základní",J697,0)</f>
        <v>0</v>
      </c>
      <c r="BF697" s="233">
        <f>IF(N697="snížená",J697,0)</f>
        <v>0</v>
      </c>
      <c r="BG697" s="233">
        <f>IF(N697="zákl. přenesená",J697,0)</f>
        <v>0</v>
      </c>
      <c r="BH697" s="233">
        <f>IF(N697="sníž. přenesená",J697,0)</f>
        <v>0</v>
      </c>
      <c r="BI697" s="233">
        <f>IF(N697="nulová",J697,0)</f>
        <v>0</v>
      </c>
      <c r="BJ697" s="19" t="s">
        <v>85</v>
      </c>
      <c r="BK697" s="233">
        <f>ROUND(I697*H697,2)</f>
        <v>0</v>
      </c>
      <c r="BL697" s="19" t="s">
        <v>402</v>
      </c>
      <c r="BM697" s="232" t="s">
        <v>3951</v>
      </c>
    </row>
    <row r="698" s="2" customFormat="1">
      <c r="A698" s="40"/>
      <c r="B698" s="41"/>
      <c r="C698" s="42"/>
      <c r="D698" s="234" t="s">
        <v>255</v>
      </c>
      <c r="E698" s="42"/>
      <c r="F698" s="235" t="s">
        <v>3952</v>
      </c>
      <c r="G698" s="42"/>
      <c r="H698" s="42"/>
      <c r="I698" s="236"/>
      <c r="J698" s="42"/>
      <c r="K698" s="42"/>
      <c r="L698" s="46"/>
      <c r="M698" s="237"/>
      <c r="N698" s="238"/>
      <c r="O698" s="93"/>
      <c r="P698" s="93"/>
      <c r="Q698" s="93"/>
      <c r="R698" s="93"/>
      <c r="S698" s="93"/>
      <c r="T698" s="94"/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T698" s="19" t="s">
        <v>255</v>
      </c>
      <c r="AU698" s="19" t="s">
        <v>253</v>
      </c>
    </row>
    <row r="699" s="2" customFormat="1">
      <c r="A699" s="40"/>
      <c r="B699" s="41"/>
      <c r="C699" s="42"/>
      <c r="D699" s="296" t="s">
        <v>766</v>
      </c>
      <c r="E699" s="42"/>
      <c r="F699" s="297" t="s">
        <v>3953</v>
      </c>
      <c r="G699" s="42"/>
      <c r="H699" s="42"/>
      <c r="I699" s="236"/>
      <c r="J699" s="42"/>
      <c r="K699" s="42"/>
      <c r="L699" s="46"/>
      <c r="M699" s="237"/>
      <c r="N699" s="238"/>
      <c r="O699" s="93"/>
      <c r="P699" s="93"/>
      <c r="Q699" s="93"/>
      <c r="R699" s="93"/>
      <c r="S699" s="93"/>
      <c r="T699" s="94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T699" s="19" t="s">
        <v>766</v>
      </c>
      <c r="AU699" s="19" t="s">
        <v>253</v>
      </c>
    </row>
    <row r="700" s="14" customFormat="1">
      <c r="A700" s="14"/>
      <c r="B700" s="249"/>
      <c r="C700" s="250"/>
      <c r="D700" s="234" t="s">
        <v>257</v>
      </c>
      <c r="E700" s="251" t="s">
        <v>1</v>
      </c>
      <c r="F700" s="252" t="s">
        <v>3739</v>
      </c>
      <c r="G700" s="250"/>
      <c r="H700" s="253">
        <v>43.600000000000001</v>
      </c>
      <c r="I700" s="254"/>
      <c r="J700" s="250"/>
      <c r="K700" s="250"/>
      <c r="L700" s="255"/>
      <c r="M700" s="256"/>
      <c r="N700" s="257"/>
      <c r="O700" s="257"/>
      <c r="P700" s="257"/>
      <c r="Q700" s="257"/>
      <c r="R700" s="257"/>
      <c r="S700" s="257"/>
      <c r="T700" s="258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9" t="s">
        <v>257</v>
      </c>
      <c r="AU700" s="259" t="s">
        <v>253</v>
      </c>
      <c r="AV700" s="14" t="s">
        <v>87</v>
      </c>
      <c r="AW700" s="14" t="s">
        <v>34</v>
      </c>
      <c r="AX700" s="14" t="s">
        <v>77</v>
      </c>
      <c r="AY700" s="259" t="s">
        <v>245</v>
      </c>
    </row>
    <row r="701" s="15" customFormat="1">
      <c r="A701" s="15"/>
      <c r="B701" s="260"/>
      <c r="C701" s="261"/>
      <c r="D701" s="234" t="s">
        <v>257</v>
      </c>
      <c r="E701" s="262" t="s">
        <v>1</v>
      </c>
      <c r="F701" s="263" t="s">
        <v>266</v>
      </c>
      <c r="G701" s="261"/>
      <c r="H701" s="264">
        <v>43.600000000000001</v>
      </c>
      <c r="I701" s="265"/>
      <c r="J701" s="261"/>
      <c r="K701" s="261"/>
      <c r="L701" s="266"/>
      <c r="M701" s="267"/>
      <c r="N701" s="268"/>
      <c r="O701" s="268"/>
      <c r="P701" s="268"/>
      <c r="Q701" s="268"/>
      <c r="R701" s="268"/>
      <c r="S701" s="268"/>
      <c r="T701" s="269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T701" s="270" t="s">
        <v>257</v>
      </c>
      <c r="AU701" s="270" t="s">
        <v>253</v>
      </c>
      <c r="AV701" s="15" t="s">
        <v>253</v>
      </c>
      <c r="AW701" s="15" t="s">
        <v>34</v>
      </c>
      <c r="AX701" s="15" t="s">
        <v>85</v>
      </c>
      <c r="AY701" s="270" t="s">
        <v>245</v>
      </c>
    </row>
    <row r="702" s="2" customFormat="1" ht="16.5" customHeight="1">
      <c r="A702" s="40"/>
      <c r="B702" s="41"/>
      <c r="C702" s="283" t="s">
        <v>3954</v>
      </c>
      <c r="D702" s="283" t="s">
        <v>551</v>
      </c>
      <c r="E702" s="284" t="s">
        <v>3955</v>
      </c>
      <c r="F702" s="285" t="s">
        <v>3956</v>
      </c>
      <c r="G702" s="286" t="s">
        <v>317</v>
      </c>
      <c r="H702" s="287">
        <v>44.472000000000001</v>
      </c>
      <c r="I702" s="288"/>
      <c r="J702" s="289">
        <f>ROUND(I702*H702,2)</f>
        <v>0</v>
      </c>
      <c r="K702" s="285" t="s">
        <v>1</v>
      </c>
      <c r="L702" s="290"/>
      <c r="M702" s="291" t="s">
        <v>1</v>
      </c>
      <c r="N702" s="292" t="s">
        <v>42</v>
      </c>
      <c r="O702" s="93"/>
      <c r="P702" s="230">
        <f>O702*H702</f>
        <v>0</v>
      </c>
      <c r="Q702" s="230">
        <v>0</v>
      </c>
      <c r="R702" s="230">
        <f>Q702*H702</f>
        <v>0</v>
      </c>
      <c r="S702" s="230">
        <v>0</v>
      </c>
      <c r="T702" s="231">
        <f>S702*H702</f>
        <v>0</v>
      </c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R702" s="232" t="s">
        <v>326</v>
      </c>
      <c r="AT702" s="232" t="s">
        <v>551</v>
      </c>
      <c r="AU702" s="232" t="s">
        <v>253</v>
      </c>
      <c r="AY702" s="19" t="s">
        <v>245</v>
      </c>
      <c r="BE702" s="233">
        <f>IF(N702="základní",J702,0)</f>
        <v>0</v>
      </c>
      <c r="BF702" s="233">
        <f>IF(N702="snížená",J702,0)</f>
        <v>0</v>
      </c>
      <c r="BG702" s="233">
        <f>IF(N702="zákl. přenesená",J702,0)</f>
        <v>0</v>
      </c>
      <c r="BH702" s="233">
        <f>IF(N702="sníž. přenesená",J702,0)</f>
        <v>0</v>
      </c>
      <c r="BI702" s="233">
        <f>IF(N702="nulová",J702,0)</f>
        <v>0</v>
      </c>
      <c r="BJ702" s="19" t="s">
        <v>85</v>
      </c>
      <c r="BK702" s="233">
        <f>ROUND(I702*H702,2)</f>
        <v>0</v>
      </c>
      <c r="BL702" s="19" t="s">
        <v>253</v>
      </c>
      <c r="BM702" s="232" t="s">
        <v>3957</v>
      </c>
    </row>
    <row r="703" s="2" customFormat="1">
      <c r="A703" s="40"/>
      <c r="B703" s="41"/>
      <c r="C703" s="42"/>
      <c r="D703" s="234" t="s">
        <v>255</v>
      </c>
      <c r="E703" s="42"/>
      <c r="F703" s="235" t="s">
        <v>3956</v>
      </c>
      <c r="G703" s="42"/>
      <c r="H703" s="42"/>
      <c r="I703" s="236"/>
      <c r="J703" s="42"/>
      <c r="K703" s="42"/>
      <c r="L703" s="46"/>
      <c r="M703" s="237"/>
      <c r="N703" s="238"/>
      <c r="O703" s="93"/>
      <c r="P703" s="93"/>
      <c r="Q703" s="93"/>
      <c r="R703" s="93"/>
      <c r="S703" s="93"/>
      <c r="T703" s="94"/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  <c r="AE703" s="40"/>
      <c r="AT703" s="19" t="s">
        <v>255</v>
      </c>
      <c r="AU703" s="19" t="s">
        <v>253</v>
      </c>
    </row>
    <row r="704" s="14" customFormat="1">
      <c r="A704" s="14"/>
      <c r="B704" s="249"/>
      <c r="C704" s="250"/>
      <c r="D704" s="234" t="s">
        <v>257</v>
      </c>
      <c r="E704" s="251" t="s">
        <v>1</v>
      </c>
      <c r="F704" s="252" t="s">
        <v>3958</v>
      </c>
      <c r="G704" s="250"/>
      <c r="H704" s="253">
        <v>44.472000000000001</v>
      </c>
      <c r="I704" s="254"/>
      <c r="J704" s="250"/>
      <c r="K704" s="250"/>
      <c r="L704" s="255"/>
      <c r="M704" s="256"/>
      <c r="N704" s="257"/>
      <c r="O704" s="257"/>
      <c r="P704" s="257"/>
      <c r="Q704" s="257"/>
      <c r="R704" s="257"/>
      <c r="S704" s="257"/>
      <c r="T704" s="258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9" t="s">
        <v>257</v>
      </c>
      <c r="AU704" s="259" t="s">
        <v>253</v>
      </c>
      <c r="AV704" s="14" t="s">
        <v>87</v>
      </c>
      <c r="AW704" s="14" t="s">
        <v>34</v>
      </c>
      <c r="AX704" s="14" t="s">
        <v>77</v>
      </c>
      <c r="AY704" s="259" t="s">
        <v>245</v>
      </c>
    </row>
    <row r="705" s="15" customFormat="1">
      <c r="A705" s="15"/>
      <c r="B705" s="260"/>
      <c r="C705" s="261"/>
      <c r="D705" s="234" t="s">
        <v>257</v>
      </c>
      <c r="E705" s="262" t="s">
        <v>1</v>
      </c>
      <c r="F705" s="263" t="s">
        <v>266</v>
      </c>
      <c r="G705" s="261"/>
      <c r="H705" s="264">
        <v>44.472000000000001</v>
      </c>
      <c r="I705" s="265"/>
      <c r="J705" s="261"/>
      <c r="K705" s="261"/>
      <c r="L705" s="266"/>
      <c r="M705" s="267"/>
      <c r="N705" s="268"/>
      <c r="O705" s="268"/>
      <c r="P705" s="268"/>
      <c r="Q705" s="268"/>
      <c r="R705" s="268"/>
      <c r="S705" s="268"/>
      <c r="T705" s="269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T705" s="270" t="s">
        <v>257</v>
      </c>
      <c r="AU705" s="270" t="s">
        <v>253</v>
      </c>
      <c r="AV705" s="15" t="s">
        <v>253</v>
      </c>
      <c r="AW705" s="15" t="s">
        <v>34</v>
      </c>
      <c r="AX705" s="15" t="s">
        <v>85</v>
      </c>
      <c r="AY705" s="270" t="s">
        <v>245</v>
      </c>
    </row>
    <row r="706" s="2" customFormat="1" ht="16.5" customHeight="1">
      <c r="A706" s="40"/>
      <c r="B706" s="41"/>
      <c r="C706" s="283" t="s">
        <v>3959</v>
      </c>
      <c r="D706" s="283" t="s">
        <v>551</v>
      </c>
      <c r="E706" s="284" t="s">
        <v>3960</v>
      </c>
      <c r="F706" s="285" t="s">
        <v>3961</v>
      </c>
      <c r="G706" s="286" t="s">
        <v>329</v>
      </c>
      <c r="H706" s="287">
        <v>145</v>
      </c>
      <c r="I706" s="288"/>
      <c r="J706" s="289">
        <f>ROUND(I706*H706,2)</f>
        <v>0</v>
      </c>
      <c r="K706" s="285" t="s">
        <v>1</v>
      </c>
      <c r="L706" s="290"/>
      <c r="M706" s="291" t="s">
        <v>1</v>
      </c>
      <c r="N706" s="292" t="s">
        <v>42</v>
      </c>
      <c r="O706" s="93"/>
      <c r="P706" s="230">
        <f>O706*H706</f>
        <v>0</v>
      </c>
      <c r="Q706" s="230">
        <v>0</v>
      </c>
      <c r="R706" s="230">
        <f>Q706*H706</f>
        <v>0</v>
      </c>
      <c r="S706" s="230">
        <v>0</v>
      </c>
      <c r="T706" s="231">
        <f>S706*H706</f>
        <v>0</v>
      </c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R706" s="232" t="s">
        <v>326</v>
      </c>
      <c r="AT706" s="232" t="s">
        <v>551</v>
      </c>
      <c r="AU706" s="232" t="s">
        <v>253</v>
      </c>
      <c r="AY706" s="19" t="s">
        <v>245</v>
      </c>
      <c r="BE706" s="233">
        <f>IF(N706="základní",J706,0)</f>
        <v>0</v>
      </c>
      <c r="BF706" s="233">
        <f>IF(N706="snížená",J706,0)</f>
        <v>0</v>
      </c>
      <c r="BG706" s="233">
        <f>IF(N706="zákl. přenesená",J706,0)</f>
        <v>0</v>
      </c>
      <c r="BH706" s="233">
        <f>IF(N706="sníž. přenesená",J706,0)</f>
        <v>0</v>
      </c>
      <c r="BI706" s="233">
        <f>IF(N706="nulová",J706,0)</f>
        <v>0</v>
      </c>
      <c r="BJ706" s="19" t="s">
        <v>85</v>
      </c>
      <c r="BK706" s="233">
        <f>ROUND(I706*H706,2)</f>
        <v>0</v>
      </c>
      <c r="BL706" s="19" t="s">
        <v>253</v>
      </c>
      <c r="BM706" s="232" t="s">
        <v>3962</v>
      </c>
    </row>
    <row r="707" s="2" customFormat="1">
      <c r="A707" s="40"/>
      <c r="B707" s="41"/>
      <c r="C707" s="42"/>
      <c r="D707" s="234" t="s">
        <v>255</v>
      </c>
      <c r="E707" s="42"/>
      <c r="F707" s="235" t="s">
        <v>3961</v>
      </c>
      <c r="G707" s="42"/>
      <c r="H707" s="42"/>
      <c r="I707" s="236"/>
      <c r="J707" s="42"/>
      <c r="K707" s="42"/>
      <c r="L707" s="46"/>
      <c r="M707" s="237"/>
      <c r="N707" s="238"/>
      <c r="O707" s="93"/>
      <c r="P707" s="93"/>
      <c r="Q707" s="93"/>
      <c r="R707" s="93"/>
      <c r="S707" s="93"/>
      <c r="T707" s="94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T707" s="19" t="s">
        <v>255</v>
      </c>
      <c r="AU707" s="19" t="s">
        <v>253</v>
      </c>
    </row>
    <row r="708" s="13" customFormat="1">
      <c r="A708" s="13"/>
      <c r="B708" s="239"/>
      <c r="C708" s="240"/>
      <c r="D708" s="234" t="s">
        <v>257</v>
      </c>
      <c r="E708" s="241" t="s">
        <v>1</v>
      </c>
      <c r="F708" s="242" t="s">
        <v>3963</v>
      </c>
      <c r="G708" s="240"/>
      <c r="H708" s="241" t="s">
        <v>1</v>
      </c>
      <c r="I708" s="243"/>
      <c r="J708" s="240"/>
      <c r="K708" s="240"/>
      <c r="L708" s="244"/>
      <c r="M708" s="245"/>
      <c r="N708" s="246"/>
      <c r="O708" s="246"/>
      <c r="P708" s="246"/>
      <c r="Q708" s="246"/>
      <c r="R708" s="246"/>
      <c r="S708" s="246"/>
      <c r="T708" s="247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8" t="s">
        <v>257</v>
      </c>
      <c r="AU708" s="248" t="s">
        <v>253</v>
      </c>
      <c r="AV708" s="13" t="s">
        <v>85</v>
      </c>
      <c r="AW708" s="13" t="s">
        <v>34</v>
      </c>
      <c r="AX708" s="13" t="s">
        <v>77</v>
      </c>
      <c r="AY708" s="248" t="s">
        <v>245</v>
      </c>
    </row>
    <row r="709" s="14" customFormat="1">
      <c r="A709" s="14"/>
      <c r="B709" s="249"/>
      <c r="C709" s="250"/>
      <c r="D709" s="234" t="s">
        <v>257</v>
      </c>
      <c r="E709" s="251" t="s">
        <v>1</v>
      </c>
      <c r="F709" s="252" t="s">
        <v>3964</v>
      </c>
      <c r="G709" s="250"/>
      <c r="H709" s="253">
        <v>145</v>
      </c>
      <c r="I709" s="254"/>
      <c r="J709" s="250"/>
      <c r="K709" s="250"/>
      <c r="L709" s="255"/>
      <c r="M709" s="256"/>
      <c r="N709" s="257"/>
      <c r="O709" s="257"/>
      <c r="P709" s="257"/>
      <c r="Q709" s="257"/>
      <c r="R709" s="257"/>
      <c r="S709" s="257"/>
      <c r="T709" s="258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9" t="s">
        <v>257</v>
      </c>
      <c r="AU709" s="259" t="s">
        <v>253</v>
      </c>
      <c r="AV709" s="14" t="s">
        <v>87</v>
      </c>
      <c r="AW709" s="14" t="s">
        <v>34</v>
      </c>
      <c r="AX709" s="14" t="s">
        <v>77</v>
      </c>
      <c r="AY709" s="259" t="s">
        <v>245</v>
      </c>
    </row>
    <row r="710" s="15" customFormat="1">
      <c r="A710" s="15"/>
      <c r="B710" s="260"/>
      <c r="C710" s="261"/>
      <c r="D710" s="234" t="s">
        <v>257</v>
      </c>
      <c r="E710" s="262" t="s">
        <v>1</v>
      </c>
      <c r="F710" s="263" t="s">
        <v>266</v>
      </c>
      <c r="G710" s="261"/>
      <c r="H710" s="264">
        <v>145</v>
      </c>
      <c r="I710" s="265"/>
      <c r="J710" s="261"/>
      <c r="K710" s="261"/>
      <c r="L710" s="266"/>
      <c r="M710" s="267"/>
      <c r="N710" s="268"/>
      <c r="O710" s="268"/>
      <c r="P710" s="268"/>
      <c r="Q710" s="268"/>
      <c r="R710" s="268"/>
      <c r="S710" s="268"/>
      <c r="T710" s="269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70" t="s">
        <v>257</v>
      </c>
      <c r="AU710" s="270" t="s">
        <v>253</v>
      </c>
      <c r="AV710" s="15" t="s">
        <v>253</v>
      </c>
      <c r="AW710" s="15" t="s">
        <v>34</v>
      </c>
      <c r="AX710" s="15" t="s">
        <v>85</v>
      </c>
      <c r="AY710" s="270" t="s">
        <v>245</v>
      </c>
    </row>
    <row r="711" s="2" customFormat="1" ht="16.5" customHeight="1">
      <c r="A711" s="40"/>
      <c r="B711" s="41"/>
      <c r="C711" s="221" t="s">
        <v>3965</v>
      </c>
      <c r="D711" s="221" t="s">
        <v>248</v>
      </c>
      <c r="E711" s="222" t="s">
        <v>3966</v>
      </c>
      <c r="F711" s="223" t="s">
        <v>3967</v>
      </c>
      <c r="G711" s="224" t="s">
        <v>275</v>
      </c>
      <c r="H711" s="225">
        <v>191.69999999999999</v>
      </c>
      <c r="I711" s="226"/>
      <c r="J711" s="227">
        <f>ROUND(I711*H711,2)</f>
        <v>0</v>
      </c>
      <c r="K711" s="223" t="s">
        <v>764</v>
      </c>
      <c r="L711" s="46"/>
      <c r="M711" s="228" t="s">
        <v>1</v>
      </c>
      <c r="N711" s="229" t="s">
        <v>42</v>
      </c>
      <c r="O711" s="93"/>
      <c r="P711" s="230">
        <f>O711*H711</f>
        <v>0</v>
      </c>
      <c r="Q711" s="230">
        <v>0</v>
      </c>
      <c r="R711" s="230">
        <f>Q711*H711</f>
        <v>0</v>
      </c>
      <c r="S711" s="230">
        <v>0</v>
      </c>
      <c r="T711" s="231">
        <f>S711*H711</f>
        <v>0</v>
      </c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  <c r="AE711" s="40"/>
      <c r="AR711" s="232" t="s">
        <v>594</v>
      </c>
      <c r="AT711" s="232" t="s">
        <v>248</v>
      </c>
      <c r="AU711" s="232" t="s">
        <v>253</v>
      </c>
      <c r="AY711" s="19" t="s">
        <v>245</v>
      </c>
      <c r="BE711" s="233">
        <f>IF(N711="základní",J711,0)</f>
        <v>0</v>
      </c>
      <c r="BF711" s="233">
        <f>IF(N711="snížená",J711,0)</f>
        <v>0</v>
      </c>
      <c r="BG711" s="233">
        <f>IF(N711="zákl. přenesená",J711,0)</f>
        <v>0</v>
      </c>
      <c r="BH711" s="233">
        <f>IF(N711="sníž. přenesená",J711,0)</f>
        <v>0</v>
      </c>
      <c r="BI711" s="233">
        <f>IF(N711="nulová",J711,0)</f>
        <v>0</v>
      </c>
      <c r="BJ711" s="19" t="s">
        <v>85</v>
      </c>
      <c r="BK711" s="233">
        <f>ROUND(I711*H711,2)</f>
        <v>0</v>
      </c>
      <c r="BL711" s="19" t="s">
        <v>594</v>
      </c>
      <c r="BM711" s="232" t="s">
        <v>3968</v>
      </c>
    </row>
    <row r="712" s="2" customFormat="1">
      <c r="A712" s="40"/>
      <c r="B712" s="41"/>
      <c r="C712" s="42"/>
      <c r="D712" s="234" t="s">
        <v>255</v>
      </c>
      <c r="E712" s="42"/>
      <c r="F712" s="235" t="s">
        <v>3967</v>
      </c>
      <c r="G712" s="42"/>
      <c r="H712" s="42"/>
      <c r="I712" s="236"/>
      <c r="J712" s="42"/>
      <c r="K712" s="42"/>
      <c r="L712" s="46"/>
      <c r="M712" s="237"/>
      <c r="N712" s="238"/>
      <c r="O712" s="93"/>
      <c r="P712" s="93"/>
      <c r="Q712" s="93"/>
      <c r="R712" s="93"/>
      <c r="S712" s="93"/>
      <c r="T712" s="94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T712" s="19" t="s">
        <v>255</v>
      </c>
      <c r="AU712" s="19" t="s">
        <v>253</v>
      </c>
    </row>
    <row r="713" s="2" customFormat="1">
      <c r="A713" s="40"/>
      <c r="B713" s="41"/>
      <c r="C713" s="42"/>
      <c r="D713" s="296" t="s">
        <v>766</v>
      </c>
      <c r="E713" s="42"/>
      <c r="F713" s="297" t="s">
        <v>3969</v>
      </c>
      <c r="G713" s="42"/>
      <c r="H713" s="42"/>
      <c r="I713" s="236"/>
      <c r="J713" s="42"/>
      <c r="K713" s="42"/>
      <c r="L713" s="46"/>
      <c r="M713" s="237"/>
      <c r="N713" s="238"/>
      <c r="O713" s="93"/>
      <c r="P713" s="93"/>
      <c r="Q713" s="93"/>
      <c r="R713" s="93"/>
      <c r="S713" s="93"/>
      <c r="T713" s="94"/>
      <c r="U713" s="40"/>
      <c r="V713" s="40"/>
      <c r="W713" s="40"/>
      <c r="X713" s="40"/>
      <c r="Y713" s="40"/>
      <c r="Z713" s="40"/>
      <c r="AA713" s="40"/>
      <c r="AB713" s="40"/>
      <c r="AC713" s="40"/>
      <c r="AD713" s="40"/>
      <c r="AE713" s="40"/>
      <c r="AT713" s="19" t="s">
        <v>766</v>
      </c>
      <c r="AU713" s="19" t="s">
        <v>253</v>
      </c>
    </row>
    <row r="714" s="14" customFormat="1">
      <c r="A714" s="14"/>
      <c r="B714" s="249"/>
      <c r="C714" s="250"/>
      <c r="D714" s="234" t="s">
        <v>257</v>
      </c>
      <c r="E714" s="251" t="s">
        <v>1</v>
      </c>
      <c r="F714" s="252" t="s">
        <v>3970</v>
      </c>
      <c r="G714" s="250"/>
      <c r="H714" s="253">
        <v>191.69999999999999</v>
      </c>
      <c r="I714" s="254"/>
      <c r="J714" s="250"/>
      <c r="K714" s="250"/>
      <c r="L714" s="255"/>
      <c r="M714" s="256"/>
      <c r="N714" s="257"/>
      <c r="O714" s="257"/>
      <c r="P714" s="257"/>
      <c r="Q714" s="257"/>
      <c r="R714" s="257"/>
      <c r="S714" s="257"/>
      <c r="T714" s="258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9" t="s">
        <v>257</v>
      </c>
      <c r="AU714" s="259" t="s">
        <v>253</v>
      </c>
      <c r="AV714" s="14" t="s">
        <v>87</v>
      </c>
      <c r="AW714" s="14" t="s">
        <v>34</v>
      </c>
      <c r="AX714" s="14" t="s">
        <v>85</v>
      </c>
      <c r="AY714" s="259" t="s">
        <v>245</v>
      </c>
    </row>
    <row r="715" s="2" customFormat="1" ht="16.5" customHeight="1">
      <c r="A715" s="40"/>
      <c r="B715" s="41"/>
      <c r="C715" s="283" t="s">
        <v>3971</v>
      </c>
      <c r="D715" s="283" t="s">
        <v>551</v>
      </c>
      <c r="E715" s="284" t="s">
        <v>3972</v>
      </c>
      <c r="F715" s="285" t="s">
        <v>3973</v>
      </c>
      <c r="G715" s="286" t="s">
        <v>275</v>
      </c>
      <c r="H715" s="287">
        <v>201.285</v>
      </c>
      <c r="I715" s="288"/>
      <c r="J715" s="289">
        <f>ROUND(I715*H715,2)</f>
        <v>0</v>
      </c>
      <c r="K715" s="285" t="s">
        <v>1</v>
      </c>
      <c r="L715" s="290"/>
      <c r="M715" s="291" t="s">
        <v>1</v>
      </c>
      <c r="N715" s="292" t="s">
        <v>42</v>
      </c>
      <c r="O715" s="93"/>
      <c r="P715" s="230">
        <f>O715*H715</f>
        <v>0</v>
      </c>
      <c r="Q715" s="230">
        <v>0.00299</v>
      </c>
      <c r="R715" s="230">
        <f>Q715*H715</f>
        <v>0.60184214999999996</v>
      </c>
      <c r="S715" s="230">
        <v>0</v>
      </c>
      <c r="T715" s="231">
        <f>S715*H715</f>
        <v>0</v>
      </c>
      <c r="U715" s="40"/>
      <c r="V715" s="40"/>
      <c r="W715" s="40"/>
      <c r="X715" s="40"/>
      <c r="Y715" s="40"/>
      <c r="Z715" s="40"/>
      <c r="AA715" s="40"/>
      <c r="AB715" s="40"/>
      <c r="AC715" s="40"/>
      <c r="AD715" s="40"/>
      <c r="AE715" s="40"/>
      <c r="AR715" s="232" t="s">
        <v>594</v>
      </c>
      <c r="AT715" s="232" t="s">
        <v>551</v>
      </c>
      <c r="AU715" s="232" t="s">
        <v>253</v>
      </c>
      <c r="AY715" s="19" t="s">
        <v>245</v>
      </c>
      <c r="BE715" s="233">
        <f>IF(N715="základní",J715,0)</f>
        <v>0</v>
      </c>
      <c r="BF715" s="233">
        <f>IF(N715="snížená",J715,0)</f>
        <v>0</v>
      </c>
      <c r="BG715" s="233">
        <f>IF(N715="zákl. přenesená",J715,0)</f>
        <v>0</v>
      </c>
      <c r="BH715" s="233">
        <f>IF(N715="sníž. přenesená",J715,0)</f>
        <v>0</v>
      </c>
      <c r="BI715" s="233">
        <f>IF(N715="nulová",J715,0)</f>
        <v>0</v>
      </c>
      <c r="BJ715" s="19" t="s">
        <v>85</v>
      </c>
      <c r="BK715" s="233">
        <f>ROUND(I715*H715,2)</f>
        <v>0</v>
      </c>
      <c r="BL715" s="19" t="s">
        <v>594</v>
      </c>
      <c r="BM715" s="232" t="s">
        <v>3974</v>
      </c>
    </row>
    <row r="716" s="2" customFormat="1">
      <c r="A716" s="40"/>
      <c r="B716" s="41"/>
      <c r="C716" s="42"/>
      <c r="D716" s="234" t="s">
        <v>255</v>
      </c>
      <c r="E716" s="42"/>
      <c r="F716" s="235" t="s">
        <v>3973</v>
      </c>
      <c r="G716" s="42"/>
      <c r="H716" s="42"/>
      <c r="I716" s="236"/>
      <c r="J716" s="42"/>
      <c r="K716" s="42"/>
      <c r="L716" s="46"/>
      <c r="M716" s="237"/>
      <c r="N716" s="238"/>
      <c r="O716" s="93"/>
      <c r="P716" s="93"/>
      <c r="Q716" s="93"/>
      <c r="R716" s="93"/>
      <c r="S716" s="93"/>
      <c r="T716" s="94"/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  <c r="AE716" s="40"/>
      <c r="AT716" s="19" t="s">
        <v>255</v>
      </c>
      <c r="AU716" s="19" t="s">
        <v>253</v>
      </c>
    </row>
    <row r="717" s="14" customFormat="1">
      <c r="A717" s="14"/>
      <c r="B717" s="249"/>
      <c r="C717" s="250"/>
      <c r="D717" s="234" t="s">
        <v>257</v>
      </c>
      <c r="E717" s="251" t="s">
        <v>1</v>
      </c>
      <c r="F717" s="252" t="s">
        <v>3975</v>
      </c>
      <c r="G717" s="250"/>
      <c r="H717" s="253">
        <v>201.285</v>
      </c>
      <c r="I717" s="254"/>
      <c r="J717" s="250"/>
      <c r="K717" s="250"/>
      <c r="L717" s="255"/>
      <c r="M717" s="256"/>
      <c r="N717" s="257"/>
      <c r="O717" s="257"/>
      <c r="P717" s="257"/>
      <c r="Q717" s="257"/>
      <c r="R717" s="257"/>
      <c r="S717" s="257"/>
      <c r="T717" s="258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9" t="s">
        <v>257</v>
      </c>
      <c r="AU717" s="259" t="s">
        <v>253</v>
      </c>
      <c r="AV717" s="14" t="s">
        <v>87</v>
      </c>
      <c r="AW717" s="14" t="s">
        <v>34</v>
      </c>
      <c r="AX717" s="14" t="s">
        <v>85</v>
      </c>
      <c r="AY717" s="259" t="s">
        <v>245</v>
      </c>
    </row>
    <row r="718" s="2" customFormat="1" ht="16.5" customHeight="1">
      <c r="A718" s="40"/>
      <c r="B718" s="41"/>
      <c r="C718" s="221" t="s">
        <v>3976</v>
      </c>
      <c r="D718" s="221" t="s">
        <v>248</v>
      </c>
      <c r="E718" s="222" t="s">
        <v>3130</v>
      </c>
      <c r="F718" s="223" t="s">
        <v>3131</v>
      </c>
      <c r="G718" s="224" t="s">
        <v>275</v>
      </c>
      <c r="H718" s="225">
        <v>649.66999999999996</v>
      </c>
      <c r="I718" s="226"/>
      <c r="J718" s="227">
        <f>ROUND(I718*H718,2)</f>
        <v>0</v>
      </c>
      <c r="K718" s="223" t="s">
        <v>764</v>
      </c>
      <c r="L718" s="46"/>
      <c r="M718" s="228" t="s">
        <v>1</v>
      </c>
      <c r="N718" s="229" t="s">
        <v>42</v>
      </c>
      <c r="O718" s="93"/>
      <c r="P718" s="230">
        <f>O718*H718</f>
        <v>0</v>
      </c>
      <c r="Q718" s="230">
        <v>0</v>
      </c>
      <c r="R718" s="230">
        <f>Q718*H718</f>
        <v>0</v>
      </c>
      <c r="S718" s="230">
        <v>0</v>
      </c>
      <c r="T718" s="231">
        <f>S718*H718</f>
        <v>0</v>
      </c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R718" s="232" t="s">
        <v>594</v>
      </c>
      <c r="AT718" s="232" t="s">
        <v>248</v>
      </c>
      <c r="AU718" s="232" t="s">
        <v>253</v>
      </c>
      <c r="AY718" s="19" t="s">
        <v>245</v>
      </c>
      <c r="BE718" s="233">
        <f>IF(N718="základní",J718,0)</f>
        <v>0</v>
      </c>
      <c r="BF718" s="233">
        <f>IF(N718="snížená",J718,0)</f>
        <v>0</v>
      </c>
      <c r="BG718" s="233">
        <f>IF(N718="zákl. přenesená",J718,0)</f>
        <v>0</v>
      </c>
      <c r="BH718" s="233">
        <f>IF(N718="sníž. přenesená",J718,0)</f>
        <v>0</v>
      </c>
      <c r="BI718" s="233">
        <f>IF(N718="nulová",J718,0)</f>
        <v>0</v>
      </c>
      <c r="BJ718" s="19" t="s">
        <v>85</v>
      </c>
      <c r="BK718" s="233">
        <f>ROUND(I718*H718,2)</f>
        <v>0</v>
      </c>
      <c r="BL718" s="19" t="s">
        <v>594</v>
      </c>
      <c r="BM718" s="232" t="s">
        <v>3977</v>
      </c>
    </row>
    <row r="719" s="2" customFormat="1">
      <c r="A719" s="40"/>
      <c r="B719" s="41"/>
      <c r="C719" s="42"/>
      <c r="D719" s="234" t="s">
        <v>255</v>
      </c>
      <c r="E719" s="42"/>
      <c r="F719" s="235" t="s">
        <v>3131</v>
      </c>
      <c r="G719" s="42"/>
      <c r="H719" s="42"/>
      <c r="I719" s="236"/>
      <c r="J719" s="42"/>
      <c r="K719" s="42"/>
      <c r="L719" s="46"/>
      <c r="M719" s="237"/>
      <c r="N719" s="238"/>
      <c r="O719" s="93"/>
      <c r="P719" s="93"/>
      <c r="Q719" s="93"/>
      <c r="R719" s="93"/>
      <c r="S719" s="93"/>
      <c r="T719" s="94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T719" s="19" t="s">
        <v>255</v>
      </c>
      <c r="AU719" s="19" t="s">
        <v>253</v>
      </c>
    </row>
    <row r="720" s="2" customFormat="1">
      <c r="A720" s="40"/>
      <c r="B720" s="41"/>
      <c r="C720" s="42"/>
      <c r="D720" s="296" t="s">
        <v>766</v>
      </c>
      <c r="E720" s="42"/>
      <c r="F720" s="297" t="s">
        <v>3134</v>
      </c>
      <c r="G720" s="42"/>
      <c r="H720" s="42"/>
      <c r="I720" s="236"/>
      <c r="J720" s="42"/>
      <c r="K720" s="42"/>
      <c r="L720" s="46"/>
      <c r="M720" s="237"/>
      <c r="N720" s="238"/>
      <c r="O720" s="93"/>
      <c r="P720" s="93"/>
      <c r="Q720" s="93"/>
      <c r="R720" s="93"/>
      <c r="S720" s="93"/>
      <c r="T720" s="94"/>
      <c r="U720" s="40"/>
      <c r="V720" s="40"/>
      <c r="W720" s="40"/>
      <c r="X720" s="40"/>
      <c r="Y720" s="40"/>
      <c r="Z720" s="40"/>
      <c r="AA720" s="40"/>
      <c r="AB720" s="40"/>
      <c r="AC720" s="40"/>
      <c r="AD720" s="40"/>
      <c r="AE720" s="40"/>
      <c r="AT720" s="19" t="s">
        <v>766</v>
      </c>
      <c r="AU720" s="19" t="s">
        <v>253</v>
      </c>
    </row>
    <row r="721" s="14" customFormat="1">
      <c r="A721" s="14"/>
      <c r="B721" s="249"/>
      <c r="C721" s="250"/>
      <c r="D721" s="234" t="s">
        <v>257</v>
      </c>
      <c r="E721" s="251" t="s">
        <v>1</v>
      </c>
      <c r="F721" s="252" t="s">
        <v>3978</v>
      </c>
      <c r="G721" s="250"/>
      <c r="H721" s="253">
        <v>15.6</v>
      </c>
      <c r="I721" s="254"/>
      <c r="J721" s="250"/>
      <c r="K721" s="250"/>
      <c r="L721" s="255"/>
      <c r="M721" s="256"/>
      <c r="N721" s="257"/>
      <c r="O721" s="257"/>
      <c r="P721" s="257"/>
      <c r="Q721" s="257"/>
      <c r="R721" s="257"/>
      <c r="S721" s="257"/>
      <c r="T721" s="258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9" t="s">
        <v>257</v>
      </c>
      <c r="AU721" s="259" t="s">
        <v>253</v>
      </c>
      <c r="AV721" s="14" t="s">
        <v>87</v>
      </c>
      <c r="AW721" s="14" t="s">
        <v>34</v>
      </c>
      <c r="AX721" s="14" t="s">
        <v>77</v>
      </c>
      <c r="AY721" s="259" t="s">
        <v>245</v>
      </c>
    </row>
    <row r="722" s="14" customFormat="1">
      <c r="A722" s="14"/>
      <c r="B722" s="249"/>
      <c r="C722" s="250"/>
      <c r="D722" s="234" t="s">
        <v>257</v>
      </c>
      <c r="E722" s="251" t="s">
        <v>1</v>
      </c>
      <c r="F722" s="252" t="s">
        <v>3979</v>
      </c>
      <c r="G722" s="250"/>
      <c r="H722" s="253">
        <v>402.56999999999999</v>
      </c>
      <c r="I722" s="254"/>
      <c r="J722" s="250"/>
      <c r="K722" s="250"/>
      <c r="L722" s="255"/>
      <c r="M722" s="256"/>
      <c r="N722" s="257"/>
      <c r="O722" s="257"/>
      <c r="P722" s="257"/>
      <c r="Q722" s="257"/>
      <c r="R722" s="257"/>
      <c r="S722" s="257"/>
      <c r="T722" s="258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9" t="s">
        <v>257</v>
      </c>
      <c r="AU722" s="259" t="s">
        <v>253</v>
      </c>
      <c r="AV722" s="14" t="s">
        <v>87</v>
      </c>
      <c r="AW722" s="14" t="s">
        <v>34</v>
      </c>
      <c r="AX722" s="14" t="s">
        <v>77</v>
      </c>
      <c r="AY722" s="259" t="s">
        <v>245</v>
      </c>
    </row>
    <row r="723" s="14" customFormat="1">
      <c r="A723" s="14"/>
      <c r="B723" s="249"/>
      <c r="C723" s="250"/>
      <c r="D723" s="234" t="s">
        <v>257</v>
      </c>
      <c r="E723" s="251" t="s">
        <v>1</v>
      </c>
      <c r="F723" s="252" t="s">
        <v>3980</v>
      </c>
      <c r="G723" s="250"/>
      <c r="H723" s="253">
        <v>148.5</v>
      </c>
      <c r="I723" s="254"/>
      <c r="J723" s="250"/>
      <c r="K723" s="250"/>
      <c r="L723" s="255"/>
      <c r="M723" s="256"/>
      <c r="N723" s="257"/>
      <c r="O723" s="257"/>
      <c r="P723" s="257"/>
      <c r="Q723" s="257"/>
      <c r="R723" s="257"/>
      <c r="S723" s="257"/>
      <c r="T723" s="258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59" t="s">
        <v>257</v>
      </c>
      <c r="AU723" s="259" t="s">
        <v>253</v>
      </c>
      <c r="AV723" s="14" t="s">
        <v>87</v>
      </c>
      <c r="AW723" s="14" t="s">
        <v>34</v>
      </c>
      <c r="AX723" s="14" t="s">
        <v>77</v>
      </c>
      <c r="AY723" s="259" t="s">
        <v>245</v>
      </c>
    </row>
    <row r="724" s="14" customFormat="1">
      <c r="A724" s="14"/>
      <c r="B724" s="249"/>
      <c r="C724" s="250"/>
      <c r="D724" s="234" t="s">
        <v>257</v>
      </c>
      <c r="E724" s="251" t="s">
        <v>1</v>
      </c>
      <c r="F724" s="252" t="s">
        <v>3981</v>
      </c>
      <c r="G724" s="250"/>
      <c r="H724" s="253">
        <v>55.899999999999999</v>
      </c>
      <c r="I724" s="254"/>
      <c r="J724" s="250"/>
      <c r="K724" s="250"/>
      <c r="L724" s="255"/>
      <c r="M724" s="256"/>
      <c r="N724" s="257"/>
      <c r="O724" s="257"/>
      <c r="P724" s="257"/>
      <c r="Q724" s="257"/>
      <c r="R724" s="257"/>
      <c r="S724" s="257"/>
      <c r="T724" s="258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9" t="s">
        <v>257</v>
      </c>
      <c r="AU724" s="259" t="s">
        <v>253</v>
      </c>
      <c r="AV724" s="14" t="s">
        <v>87</v>
      </c>
      <c r="AW724" s="14" t="s">
        <v>34</v>
      </c>
      <c r="AX724" s="14" t="s">
        <v>77</v>
      </c>
      <c r="AY724" s="259" t="s">
        <v>245</v>
      </c>
    </row>
    <row r="725" s="14" customFormat="1">
      <c r="A725" s="14"/>
      <c r="B725" s="249"/>
      <c r="C725" s="250"/>
      <c r="D725" s="234" t="s">
        <v>257</v>
      </c>
      <c r="E725" s="251" t="s">
        <v>1</v>
      </c>
      <c r="F725" s="252" t="s">
        <v>3982</v>
      </c>
      <c r="G725" s="250"/>
      <c r="H725" s="253">
        <v>27.100000000000001</v>
      </c>
      <c r="I725" s="254"/>
      <c r="J725" s="250"/>
      <c r="K725" s="250"/>
      <c r="L725" s="255"/>
      <c r="M725" s="256"/>
      <c r="N725" s="257"/>
      <c r="O725" s="257"/>
      <c r="P725" s="257"/>
      <c r="Q725" s="257"/>
      <c r="R725" s="257"/>
      <c r="S725" s="257"/>
      <c r="T725" s="258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59" t="s">
        <v>257</v>
      </c>
      <c r="AU725" s="259" t="s">
        <v>253</v>
      </c>
      <c r="AV725" s="14" t="s">
        <v>87</v>
      </c>
      <c r="AW725" s="14" t="s">
        <v>34</v>
      </c>
      <c r="AX725" s="14" t="s">
        <v>77</v>
      </c>
      <c r="AY725" s="259" t="s">
        <v>245</v>
      </c>
    </row>
    <row r="726" s="15" customFormat="1">
      <c r="A726" s="15"/>
      <c r="B726" s="260"/>
      <c r="C726" s="261"/>
      <c r="D726" s="234" t="s">
        <v>257</v>
      </c>
      <c r="E726" s="262" t="s">
        <v>1</v>
      </c>
      <c r="F726" s="263" t="s">
        <v>266</v>
      </c>
      <c r="G726" s="261"/>
      <c r="H726" s="264">
        <v>649.67000000000007</v>
      </c>
      <c r="I726" s="265"/>
      <c r="J726" s="261"/>
      <c r="K726" s="261"/>
      <c r="L726" s="266"/>
      <c r="M726" s="267"/>
      <c r="N726" s="268"/>
      <c r="O726" s="268"/>
      <c r="P726" s="268"/>
      <c r="Q726" s="268"/>
      <c r="R726" s="268"/>
      <c r="S726" s="268"/>
      <c r="T726" s="269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T726" s="270" t="s">
        <v>257</v>
      </c>
      <c r="AU726" s="270" t="s">
        <v>253</v>
      </c>
      <c r="AV726" s="15" t="s">
        <v>253</v>
      </c>
      <c r="AW726" s="15" t="s">
        <v>34</v>
      </c>
      <c r="AX726" s="15" t="s">
        <v>85</v>
      </c>
      <c r="AY726" s="270" t="s">
        <v>245</v>
      </c>
    </row>
    <row r="727" s="2" customFormat="1" ht="16.5" customHeight="1">
      <c r="A727" s="40"/>
      <c r="B727" s="41"/>
      <c r="C727" s="283" t="s">
        <v>1698</v>
      </c>
      <c r="D727" s="283" t="s">
        <v>551</v>
      </c>
      <c r="E727" s="284" t="s">
        <v>3137</v>
      </c>
      <c r="F727" s="285" t="s">
        <v>3138</v>
      </c>
      <c r="G727" s="286" t="s">
        <v>275</v>
      </c>
      <c r="H727" s="287">
        <v>501.73200000000003</v>
      </c>
      <c r="I727" s="288"/>
      <c r="J727" s="289">
        <f>ROUND(I727*H727,2)</f>
        <v>0</v>
      </c>
      <c r="K727" s="285" t="s">
        <v>764</v>
      </c>
      <c r="L727" s="290"/>
      <c r="M727" s="291" t="s">
        <v>1</v>
      </c>
      <c r="N727" s="292" t="s">
        <v>42</v>
      </c>
      <c r="O727" s="93"/>
      <c r="P727" s="230">
        <f>O727*H727</f>
        <v>0</v>
      </c>
      <c r="Q727" s="230">
        <v>0.0011999999999999999</v>
      </c>
      <c r="R727" s="230">
        <f>Q727*H727</f>
        <v>0.60207840000000001</v>
      </c>
      <c r="S727" s="230">
        <v>0</v>
      </c>
      <c r="T727" s="231">
        <f>S727*H727</f>
        <v>0</v>
      </c>
      <c r="U727" s="40"/>
      <c r="V727" s="40"/>
      <c r="W727" s="40"/>
      <c r="X727" s="40"/>
      <c r="Y727" s="40"/>
      <c r="Z727" s="40"/>
      <c r="AA727" s="40"/>
      <c r="AB727" s="40"/>
      <c r="AC727" s="40"/>
      <c r="AD727" s="40"/>
      <c r="AE727" s="40"/>
      <c r="AR727" s="232" t="s">
        <v>594</v>
      </c>
      <c r="AT727" s="232" t="s">
        <v>551</v>
      </c>
      <c r="AU727" s="232" t="s">
        <v>253</v>
      </c>
      <c r="AY727" s="19" t="s">
        <v>245</v>
      </c>
      <c r="BE727" s="233">
        <f>IF(N727="základní",J727,0)</f>
        <v>0</v>
      </c>
      <c r="BF727" s="233">
        <f>IF(N727="snížená",J727,0)</f>
        <v>0</v>
      </c>
      <c r="BG727" s="233">
        <f>IF(N727="zákl. přenesená",J727,0)</f>
        <v>0</v>
      </c>
      <c r="BH727" s="233">
        <f>IF(N727="sníž. přenesená",J727,0)</f>
        <v>0</v>
      </c>
      <c r="BI727" s="233">
        <f>IF(N727="nulová",J727,0)</f>
        <v>0</v>
      </c>
      <c r="BJ727" s="19" t="s">
        <v>85</v>
      </c>
      <c r="BK727" s="233">
        <f>ROUND(I727*H727,2)</f>
        <v>0</v>
      </c>
      <c r="BL727" s="19" t="s">
        <v>594</v>
      </c>
      <c r="BM727" s="232" t="s">
        <v>3983</v>
      </c>
    </row>
    <row r="728" s="2" customFormat="1">
      <c r="A728" s="40"/>
      <c r="B728" s="41"/>
      <c r="C728" s="42"/>
      <c r="D728" s="234" t="s">
        <v>255</v>
      </c>
      <c r="E728" s="42"/>
      <c r="F728" s="235" t="s">
        <v>3138</v>
      </c>
      <c r="G728" s="42"/>
      <c r="H728" s="42"/>
      <c r="I728" s="236"/>
      <c r="J728" s="42"/>
      <c r="K728" s="42"/>
      <c r="L728" s="46"/>
      <c r="M728" s="237"/>
      <c r="N728" s="238"/>
      <c r="O728" s="93"/>
      <c r="P728" s="93"/>
      <c r="Q728" s="93"/>
      <c r="R728" s="93"/>
      <c r="S728" s="93"/>
      <c r="T728" s="94"/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T728" s="19" t="s">
        <v>255</v>
      </c>
      <c r="AU728" s="19" t="s">
        <v>253</v>
      </c>
    </row>
    <row r="729" s="14" customFormat="1">
      <c r="A729" s="14"/>
      <c r="B729" s="249"/>
      <c r="C729" s="250"/>
      <c r="D729" s="234" t="s">
        <v>257</v>
      </c>
      <c r="E729" s="251" t="s">
        <v>1</v>
      </c>
      <c r="F729" s="252" t="s">
        <v>3984</v>
      </c>
      <c r="G729" s="250"/>
      <c r="H729" s="253">
        <v>501.73200000000003</v>
      </c>
      <c r="I729" s="254"/>
      <c r="J729" s="250"/>
      <c r="K729" s="250"/>
      <c r="L729" s="255"/>
      <c r="M729" s="256"/>
      <c r="N729" s="257"/>
      <c r="O729" s="257"/>
      <c r="P729" s="257"/>
      <c r="Q729" s="257"/>
      <c r="R729" s="257"/>
      <c r="S729" s="257"/>
      <c r="T729" s="258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9" t="s">
        <v>257</v>
      </c>
      <c r="AU729" s="259" t="s">
        <v>253</v>
      </c>
      <c r="AV729" s="14" t="s">
        <v>87</v>
      </c>
      <c r="AW729" s="14" t="s">
        <v>34</v>
      </c>
      <c r="AX729" s="14" t="s">
        <v>77</v>
      </c>
      <c r="AY729" s="259" t="s">
        <v>245</v>
      </c>
    </row>
    <row r="730" s="15" customFormat="1">
      <c r="A730" s="15"/>
      <c r="B730" s="260"/>
      <c r="C730" s="261"/>
      <c r="D730" s="234" t="s">
        <v>257</v>
      </c>
      <c r="E730" s="262" t="s">
        <v>1</v>
      </c>
      <c r="F730" s="263" t="s">
        <v>266</v>
      </c>
      <c r="G730" s="261"/>
      <c r="H730" s="264">
        <v>501.73200000000003</v>
      </c>
      <c r="I730" s="265"/>
      <c r="J730" s="261"/>
      <c r="K730" s="261"/>
      <c r="L730" s="266"/>
      <c r="M730" s="267"/>
      <c r="N730" s="268"/>
      <c r="O730" s="268"/>
      <c r="P730" s="268"/>
      <c r="Q730" s="268"/>
      <c r="R730" s="268"/>
      <c r="S730" s="268"/>
      <c r="T730" s="269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T730" s="270" t="s">
        <v>257</v>
      </c>
      <c r="AU730" s="270" t="s">
        <v>253</v>
      </c>
      <c r="AV730" s="15" t="s">
        <v>253</v>
      </c>
      <c r="AW730" s="15" t="s">
        <v>34</v>
      </c>
      <c r="AX730" s="15" t="s">
        <v>85</v>
      </c>
      <c r="AY730" s="270" t="s">
        <v>245</v>
      </c>
    </row>
    <row r="731" s="2" customFormat="1" ht="16.5" customHeight="1">
      <c r="A731" s="40"/>
      <c r="B731" s="41"/>
      <c r="C731" s="283" t="s">
        <v>3985</v>
      </c>
      <c r="D731" s="283" t="s">
        <v>551</v>
      </c>
      <c r="E731" s="284" t="s">
        <v>3986</v>
      </c>
      <c r="F731" s="285" t="s">
        <v>3987</v>
      </c>
      <c r="G731" s="286" t="s">
        <v>275</v>
      </c>
      <c r="H731" s="287">
        <v>277.80000000000001</v>
      </c>
      <c r="I731" s="288"/>
      <c r="J731" s="289">
        <f>ROUND(I731*H731,2)</f>
        <v>0</v>
      </c>
      <c r="K731" s="285" t="s">
        <v>764</v>
      </c>
      <c r="L731" s="290"/>
      <c r="M731" s="291" t="s">
        <v>1</v>
      </c>
      <c r="N731" s="292" t="s">
        <v>42</v>
      </c>
      <c r="O731" s="93"/>
      <c r="P731" s="230">
        <f>O731*H731</f>
        <v>0</v>
      </c>
      <c r="Q731" s="230">
        <v>0.00029999999999999997</v>
      </c>
      <c r="R731" s="230">
        <f>Q731*H731</f>
        <v>0.083339999999999997</v>
      </c>
      <c r="S731" s="230">
        <v>0</v>
      </c>
      <c r="T731" s="231">
        <f>S731*H731</f>
        <v>0</v>
      </c>
      <c r="U731" s="40"/>
      <c r="V731" s="40"/>
      <c r="W731" s="40"/>
      <c r="X731" s="40"/>
      <c r="Y731" s="40"/>
      <c r="Z731" s="40"/>
      <c r="AA731" s="40"/>
      <c r="AB731" s="40"/>
      <c r="AC731" s="40"/>
      <c r="AD731" s="40"/>
      <c r="AE731" s="40"/>
      <c r="AR731" s="232" t="s">
        <v>594</v>
      </c>
      <c r="AT731" s="232" t="s">
        <v>551</v>
      </c>
      <c r="AU731" s="232" t="s">
        <v>253</v>
      </c>
      <c r="AY731" s="19" t="s">
        <v>245</v>
      </c>
      <c r="BE731" s="233">
        <f>IF(N731="základní",J731,0)</f>
        <v>0</v>
      </c>
      <c r="BF731" s="233">
        <f>IF(N731="snížená",J731,0)</f>
        <v>0</v>
      </c>
      <c r="BG731" s="233">
        <f>IF(N731="zákl. přenesená",J731,0)</f>
        <v>0</v>
      </c>
      <c r="BH731" s="233">
        <f>IF(N731="sníž. přenesená",J731,0)</f>
        <v>0</v>
      </c>
      <c r="BI731" s="233">
        <f>IF(N731="nulová",J731,0)</f>
        <v>0</v>
      </c>
      <c r="BJ731" s="19" t="s">
        <v>85</v>
      </c>
      <c r="BK731" s="233">
        <f>ROUND(I731*H731,2)</f>
        <v>0</v>
      </c>
      <c r="BL731" s="19" t="s">
        <v>594</v>
      </c>
      <c r="BM731" s="232" t="s">
        <v>3988</v>
      </c>
    </row>
    <row r="732" s="2" customFormat="1">
      <c r="A732" s="40"/>
      <c r="B732" s="41"/>
      <c r="C732" s="42"/>
      <c r="D732" s="234" t="s">
        <v>255</v>
      </c>
      <c r="E732" s="42"/>
      <c r="F732" s="235" t="s">
        <v>3987</v>
      </c>
      <c r="G732" s="42"/>
      <c r="H732" s="42"/>
      <c r="I732" s="236"/>
      <c r="J732" s="42"/>
      <c r="K732" s="42"/>
      <c r="L732" s="46"/>
      <c r="M732" s="237"/>
      <c r="N732" s="238"/>
      <c r="O732" s="93"/>
      <c r="P732" s="93"/>
      <c r="Q732" s="93"/>
      <c r="R732" s="93"/>
      <c r="S732" s="93"/>
      <c r="T732" s="94"/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T732" s="19" t="s">
        <v>255</v>
      </c>
      <c r="AU732" s="19" t="s">
        <v>253</v>
      </c>
    </row>
    <row r="733" s="14" customFormat="1">
      <c r="A733" s="14"/>
      <c r="B733" s="249"/>
      <c r="C733" s="250"/>
      <c r="D733" s="234" t="s">
        <v>257</v>
      </c>
      <c r="E733" s="251" t="s">
        <v>1</v>
      </c>
      <c r="F733" s="252" t="s">
        <v>3989</v>
      </c>
      <c r="G733" s="250"/>
      <c r="H733" s="253">
        <v>277.80000000000001</v>
      </c>
      <c r="I733" s="254"/>
      <c r="J733" s="250"/>
      <c r="K733" s="250"/>
      <c r="L733" s="255"/>
      <c r="M733" s="256"/>
      <c r="N733" s="257"/>
      <c r="O733" s="257"/>
      <c r="P733" s="257"/>
      <c r="Q733" s="257"/>
      <c r="R733" s="257"/>
      <c r="S733" s="257"/>
      <c r="T733" s="258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9" t="s">
        <v>257</v>
      </c>
      <c r="AU733" s="259" t="s">
        <v>253</v>
      </c>
      <c r="AV733" s="14" t="s">
        <v>87</v>
      </c>
      <c r="AW733" s="14" t="s">
        <v>34</v>
      </c>
      <c r="AX733" s="14" t="s">
        <v>85</v>
      </c>
      <c r="AY733" s="259" t="s">
        <v>245</v>
      </c>
    </row>
    <row r="734" s="2" customFormat="1" ht="24.15" customHeight="1">
      <c r="A734" s="40"/>
      <c r="B734" s="41"/>
      <c r="C734" s="221" t="s">
        <v>1646</v>
      </c>
      <c r="D734" s="221" t="s">
        <v>248</v>
      </c>
      <c r="E734" s="222" t="s">
        <v>3143</v>
      </c>
      <c r="F734" s="223" t="s">
        <v>3990</v>
      </c>
      <c r="G734" s="224" t="s">
        <v>3531</v>
      </c>
      <c r="H734" s="225">
        <v>3.1669999999999998</v>
      </c>
      <c r="I734" s="226"/>
      <c r="J734" s="227">
        <f>ROUND(I734*H734,2)</f>
        <v>0</v>
      </c>
      <c r="K734" s="223" t="s">
        <v>764</v>
      </c>
      <c r="L734" s="46"/>
      <c r="M734" s="228" t="s">
        <v>1</v>
      </c>
      <c r="N734" s="229" t="s">
        <v>42</v>
      </c>
      <c r="O734" s="93"/>
      <c r="P734" s="230">
        <f>O734*H734</f>
        <v>0</v>
      </c>
      <c r="Q734" s="230">
        <v>0</v>
      </c>
      <c r="R734" s="230">
        <f>Q734*H734</f>
        <v>0</v>
      </c>
      <c r="S734" s="230">
        <v>0</v>
      </c>
      <c r="T734" s="231">
        <f>S734*H734</f>
        <v>0</v>
      </c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R734" s="232" t="s">
        <v>253</v>
      </c>
      <c r="AT734" s="232" t="s">
        <v>248</v>
      </c>
      <c r="AU734" s="232" t="s">
        <v>253</v>
      </c>
      <c r="AY734" s="19" t="s">
        <v>245</v>
      </c>
      <c r="BE734" s="233">
        <f>IF(N734="základní",J734,0)</f>
        <v>0</v>
      </c>
      <c r="BF734" s="233">
        <f>IF(N734="snížená",J734,0)</f>
        <v>0</v>
      </c>
      <c r="BG734" s="233">
        <f>IF(N734="zákl. přenesená",J734,0)</f>
        <v>0</v>
      </c>
      <c r="BH734" s="233">
        <f>IF(N734="sníž. přenesená",J734,0)</f>
        <v>0</v>
      </c>
      <c r="BI734" s="233">
        <f>IF(N734="nulová",J734,0)</f>
        <v>0</v>
      </c>
      <c r="BJ734" s="19" t="s">
        <v>85</v>
      </c>
      <c r="BK734" s="233">
        <f>ROUND(I734*H734,2)</f>
        <v>0</v>
      </c>
      <c r="BL734" s="19" t="s">
        <v>253</v>
      </c>
      <c r="BM734" s="232" t="s">
        <v>3991</v>
      </c>
    </row>
    <row r="735" s="2" customFormat="1">
      <c r="A735" s="40"/>
      <c r="B735" s="41"/>
      <c r="C735" s="42"/>
      <c r="D735" s="234" t="s">
        <v>255</v>
      </c>
      <c r="E735" s="42"/>
      <c r="F735" s="235" t="s">
        <v>3990</v>
      </c>
      <c r="G735" s="42"/>
      <c r="H735" s="42"/>
      <c r="I735" s="236"/>
      <c r="J735" s="42"/>
      <c r="K735" s="42"/>
      <c r="L735" s="46"/>
      <c r="M735" s="237"/>
      <c r="N735" s="238"/>
      <c r="O735" s="93"/>
      <c r="P735" s="93"/>
      <c r="Q735" s="93"/>
      <c r="R735" s="93"/>
      <c r="S735" s="93"/>
      <c r="T735" s="94"/>
      <c r="U735" s="40"/>
      <c r="V735" s="40"/>
      <c r="W735" s="40"/>
      <c r="X735" s="40"/>
      <c r="Y735" s="40"/>
      <c r="Z735" s="40"/>
      <c r="AA735" s="40"/>
      <c r="AB735" s="40"/>
      <c r="AC735" s="40"/>
      <c r="AD735" s="40"/>
      <c r="AE735" s="40"/>
      <c r="AT735" s="19" t="s">
        <v>255</v>
      </c>
      <c r="AU735" s="19" t="s">
        <v>253</v>
      </c>
    </row>
    <row r="736" s="2" customFormat="1">
      <c r="A736" s="40"/>
      <c r="B736" s="41"/>
      <c r="C736" s="42"/>
      <c r="D736" s="296" t="s">
        <v>766</v>
      </c>
      <c r="E736" s="42"/>
      <c r="F736" s="297" t="s">
        <v>3147</v>
      </c>
      <c r="G736" s="42"/>
      <c r="H736" s="42"/>
      <c r="I736" s="236"/>
      <c r="J736" s="42"/>
      <c r="K736" s="42"/>
      <c r="L736" s="46"/>
      <c r="M736" s="237"/>
      <c r="N736" s="238"/>
      <c r="O736" s="93"/>
      <c r="P736" s="93"/>
      <c r="Q736" s="93"/>
      <c r="R736" s="93"/>
      <c r="S736" s="93"/>
      <c r="T736" s="94"/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T736" s="19" t="s">
        <v>766</v>
      </c>
      <c r="AU736" s="19" t="s">
        <v>253</v>
      </c>
    </row>
    <row r="737" s="17" customFormat="1" ht="20.88" customHeight="1">
      <c r="A737" s="17"/>
      <c r="B737" s="306"/>
      <c r="C737" s="307"/>
      <c r="D737" s="308" t="s">
        <v>76</v>
      </c>
      <c r="E737" s="308" t="s">
        <v>3992</v>
      </c>
      <c r="F737" s="308" t="s">
        <v>3993</v>
      </c>
      <c r="G737" s="307"/>
      <c r="H737" s="307"/>
      <c r="I737" s="309"/>
      <c r="J737" s="310">
        <f>BK737</f>
        <v>0</v>
      </c>
      <c r="K737" s="307"/>
      <c r="L737" s="311"/>
      <c r="M737" s="312"/>
      <c r="N737" s="313"/>
      <c r="O737" s="313"/>
      <c r="P737" s="314">
        <f>SUM(P738:P747)</f>
        <v>0</v>
      </c>
      <c r="Q737" s="313"/>
      <c r="R737" s="314">
        <f>SUM(R738:R747)</f>
        <v>0.025037999999999998</v>
      </c>
      <c r="S737" s="313"/>
      <c r="T737" s="315">
        <f>SUM(T738:T747)</f>
        <v>0</v>
      </c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R737" s="316" t="s">
        <v>87</v>
      </c>
      <c r="AT737" s="317" t="s">
        <v>76</v>
      </c>
      <c r="AU737" s="317" t="s">
        <v>272</v>
      </c>
      <c r="AY737" s="316" t="s">
        <v>245</v>
      </c>
      <c r="BK737" s="318">
        <f>SUM(BK738:BK747)</f>
        <v>0</v>
      </c>
    </row>
    <row r="738" s="2" customFormat="1" ht="21.75" customHeight="1">
      <c r="A738" s="40"/>
      <c r="B738" s="41"/>
      <c r="C738" s="221" t="s">
        <v>3994</v>
      </c>
      <c r="D738" s="221" t="s">
        <v>248</v>
      </c>
      <c r="E738" s="222" t="s">
        <v>3995</v>
      </c>
      <c r="F738" s="223" t="s">
        <v>3996</v>
      </c>
      <c r="G738" s="224" t="s">
        <v>275</v>
      </c>
      <c r="H738" s="225">
        <v>15.6</v>
      </c>
      <c r="I738" s="226"/>
      <c r="J738" s="227">
        <f>ROUND(I738*H738,2)</f>
        <v>0</v>
      </c>
      <c r="K738" s="223" t="s">
        <v>764</v>
      </c>
      <c r="L738" s="46"/>
      <c r="M738" s="228" t="s">
        <v>1</v>
      </c>
      <c r="N738" s="229" t="s">
        <v>42</v>
      </c>
      <c r="O738" s="93"/>
      <c r="P738" s="230">
        <f>O738*H738</f>
        <v>0</v>
      </c>
      <c r="Q738" s="230">
        <v>3.0000000000000001E-05</v>
      </c>
      <c r="R738" s="230">
        <f>Q738*H738</f>
        <v>0.00046799999999999999</v>
      </c>
      <c r="S738" s="230">
        <v>0</v>
      </c>
      <c r="T738" s="231">
        <f>S738*H738</f>
        <v>0</v>
      </c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R738" s="232" t="s">
        <v>594</v>
      </c>
      <c r="AT738" s="232" t="s">
        <v>248</v>
      </c>
      <c r="AU738" s="232" t="s">
        <v>253</v>
      </c>
      <c r="AY738" s="19" t="s">
        <v>245</v>
      </c>
      <c r="BE738" s="233">
        <f>IF(N738="základní",J738,0)</f>
        <v>0</v>
      </c>
      <c r="BF738" s="233">
        <f>IF(N738="snížená",J738,0)</f>
        <v>0</v>
      </c>
      <c r="BG738" s="233">
        <f>IF(N738="zákl. přenesená",J738,0)</f>
        <v>0</v>
      </c>
      <c r="BH738" s="233">
        <f>IF(N738="sníž. přenesená",J738,0)</f>
        <v>0</v>
      </c>
      <c r="BI738" s="233">
        <f>IF(N738="nulová",J738,0)</f>
        <v>0</v>
      </c>
      <c r="BJ738" s="19" t="s">
        <v>85</v>
      </c>
      <c r="BK738" s="233">
        <f>ROUND(I738*H738,2)</f>
        <v>0</v>
      </c>
      <c r="BL738" s="19" t="s">
        <v>594</v>
      </c>
      <c r="BM738" s="232" t="s">
        <v>3997</v>
      </c>
    </row>
    <row r="739" s="2" customFormat="1">
      <c r="A739" s="40"/>
      <c r="B739" s="41"/>
      <c r="C739" s="42"/>
      <c r="D739" s="234" t="s">
        <v>255</v>
      </c>
      <c r="E739" s="42"/>
      <c r="F739" s="235" t="s">
        <v>3996</v>
      </c>
      <c r="G739" s="42"/>
      <c r="H739" s="42"/>
      <c r="I739" s="236"/>
      <c r="J739" s="42"/>
      <c r="K739" s="42"/>
      <c r="L739" s="46"/>
      <c r="M739" s="237"/>
      <c r="N739" s="238"/>
      <c r="O739" s="93"/>
      <c r="P739" s="93"/>
      <c r="Q739" s="93"/>
      <c r="R739" s="93"/>
      <c r="S739" s="93"/>
      <c r="T739" s="94"/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T739" s="19" t="s">
        <v>255</v>
      </c>
      <c r="AU739" s="19" t="s">
        <v>253</v>
      </c>
    </row>
    <row r="740" s="2" customFormat="1">
      <c r="A740" s="40"/>
      <c r="B740" s="41"/>
      <c r="C740" s="42"/>
      <c r="D740" s="296" t="s">
        <v>766</v>
      </c>
      <c r="E740" s="42"/>
      <c r="F740" s="297" t="s">
        <v>3998</v>
      </c>
      <c r="G740" s="42"/>
      <c r="H740" s="42"/>
      <c r="I740" s="236"/>
      <c r="J740" s="42"/>
      <c r="K740" s="42"/>
      <c r="L740" s="46"/>
      <c r="M740" s="237"/>
      <c r="N740" s="238"/>
      <c r="O740" s="93"/>
      <c r="P740" s="93"/>
      <c r="Q740" s="93"/>
      <c r="R740" s="93"/>
      <c r="S740" s="93"/>
      <c r="T740" s="94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T740" s="19" t="s">
        <v>766</v>
      </c>
      <c r="AU740" s="19" t="s">
        <v>253</v>
      </c>
    </row>
    <row r="741" s="14" customFormat="1">
      <c r="A741" s="14"/>
      <c r="B741" s="249"/>
      <c r="C741" s="250"/>
      <c r="D741" s="234" t="s">
        <v>257</v>
      </c>
      <c r="E741" s="251" t="s">
        <v>1</v>
      </c>
      <c r="F741" s="252" t="s">
        <v>3999</v>
      </c>
      <c r="G741" s="250"/>
      <c r="H741" s="253">
        <v>15.6</v>
      </c>
      <c r="I741" s="254"/>
      <c r="J741" s="250"/>
      <c r="K741" s="250"/>
      <c r="L741" s="255"/>
      <c r="M741" s="256"/>
      <c r="N741" s="257"/>
      <c r="O741" s="257"/>
      <c r="P741" s="257"/>
      <c r="Q741" s="257"/>
      <c r="R741" s="257"/>
      <c r="S741" s="257"/>
      <c r="T741" s="258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9" t="s">
        <v>257</v>
      </c>
      <c r="AU741" s="259" t="s">
        <v>253</v>
      </c>
      <c r="AV741" s="14" t="s">
        <v>87</v>
      </c>
      <c r="AW741" s="14" t="s">
        <v>34</v>
      </c>
      <c r="AX741" s="14" t="s">
        <v>85</v>
      </c>
      <c r="AY741" s="259" t="s">
        <v>245</v>
      </c>
    </row>
    <row r="742" s="2" customFormat="1" ht="16.5" customHeight="1">
      <c r="A742" s="40"/>
      <c r="B742" s="41"/>
      <c r="C742" s="283" t="s">
        <v>4000</v>
      </c>
      <c r="D742" s="283" t="s">
        <v>551</v>
      </c>
      <c r="E742" s="284" t="s">
        <v>4001</v>
      </c>
      <c r="F742" s="285" t="s">
        <v>4002</v>
      </c>
      <c r="G742" s="286" t="s">
        <v>275</v>
      </c>
      <c r="H742" s="287">
        <v>16.379999999999999</v>
      </c>
      <c r="I742" s="288"/>
      <c r="J742" s="289">
        <f>ROUND(I742*H742,2)</f>
        <v>0</v>
      </c>
      <c r="K742" s="285" t="s">
        <v>764</v>
      </c>
      <c r="L742" s="290"/>
      <c r="M742" s="291" t="s">
        <v>1</v>
      </c>
      <c r="N742" s="292" t="s">
        <v>42</v>
      </c>
      <c r="O742" s="93"/>
      <c r="P742" s="230">
        <f>O742*H742</f>
        <v>0</v>
      </c>
      <c r="Q742" s="230">
        <v>0.0015</v>
      </c>
      <c r="R742" s="230">
        <f>Q742*H742</f>
        <v>0.024569999999999998</v>
      </c>
      <c r="S742" s="230">
        <v>0</v>
      </c>
      <c r="T742" s="231">
        <f>S742*H742</f>
        <v>0</v>
      </c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R742" s="232" t="s">
        <v>594</v>
      </c>
      <c r="AT742" s="232" t="s">
        <v>551</v>
      </c>
      <c r="AU742" s="232" t="s">
        <v>253</v>
      </c>
      <c r="AY742" s="19" t="s">
        <v>245</v>
      </c>
      <c r="BE742" s="233">
        <f>IF(N742="základní",J742,0)</f>
        <v>0</v>
      </c>
      <c r="BF742" s="233">
        <f>IF(N742="snížená",J742,0)</f>
        <v>0</v>
      </c>
      <c r="BG742" s="233">
        <f>IF(N742="zákl. přenesená",J742,0)</f>
        <v>0</v>
      </c>
      <c r="BH742" s="233">
        <f>IF(N742="sníž. přenesená",J742,0)</f>
        <v>0</v>
      </c>
      <c r="BI742" s="233">
        <f>IF(N742="nulová",J742,0)</f>
        <v>0</v>
      </c>
      <c r="BJ742" s="19" t="s">
        <v>85</v>
      </c>
      <c r="BK742" s="233">
        <f>ROUND(I742*H742,2)</f>
        <v>0</v>
      </c>
      <c r="BL742" s="19" t="s">
        <v>594</v>
      </c>
      <c r="BM742" s="232" t="s">
        <v>4003</v>
      </c>
    </row>
    <row r="743" s="2" customFormat="1">
      <c r="A743" s="40"/>
      <c r="B743" s="41"/>
      <c r="C743" s="42"/>
      <c r="D743" s="234" t="s">
        <v>255</v>
      </c>
      <c r="E743" s="42"/>
      <c r="F743" s="235" t="s">
        <v>4002</v>
      </c>
      <c r="G743" s="42"/>
      <c r="H743" s="42"/>
      <c r="I743" s="236"/>
      <c r="J743" s="42"/>
      <c r="K743" s="42"/>
      <c r="L743" s="46"/>
      <c r="M743" s="237"/>
      <c r="N743" s="238"/>
      <c r="O743" s="93"/>
      <c r="P743" s="93"/>
      <c r="Q743" s="93"/>
      <c r="R743" s="93"/>
      <c r="S743" s="93"/>
      <c r="T743" s="94"/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T743" s="19" t="s">
        <v>255</v>
      </c>
      <c r="AU743" s="19" t="s">
        <v>253</v>
      </c>
    </row>
    <row r="744" s="14" customFormat="1">
      <c r="A744" s="14"/>
      <c r="B744" s="249"/>
      <c r="C744" s="250"/>
      <c r="D744" s="234" t="s">
        <v>257</v>
      </c>
      <c r="E744" s="251" t="s">
        <v>1</v>
      </c>
      <c r="F744" s="252" t="s">
        <v>4004</v>
      </c>
      <c r="G744" s="250"/>
      <c r="H744" s="253">
        <v>16.379999999999999</v>
      </c>
      <c r="I744" s="254"/>
      <c r="J744" s="250"/>
      <c r="K744" s="250"/>
      <c r="L744" s="255"/>
      <c r="M744" s="256"/>
      <c r="N744" s="257"/>
      <c r="O744" s="257"/>
      <c r="P744" s="257"/>
      <c r="Q744" s="257"/>
      <c r="R744" s="257"/>
      <c r="S744" s="257"/>
      <c r="T744" s="258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9" t="s">
        <v>257</v>
      </c>
      <c r="AU744" s="259" t="s">
        <v>253</v>
      </c>
      <c r="AV744" s="14" t="s">
        <v>87</v>
      </c>
      <c r="AW744" s="14" t="s">
        <v>34</v>
      </c>
      <c r="AX744" s="14" t="s">
        <v>85</v>
      </c>
      <c r="AY744" s="259" t="s">
        <v>245</v>
      </c>
    </row>
    <row r="745" s="2" customFormat="1" ht="16.5" customHeight="1">
      <c r="A745" s="40"/>
      <c r="B745" s="41"/>
      <c r="C745" s="221" t="s">
        <v>2230</v>
      </c>
      <c r="D745" s="221" t="s">
        <v>248</v>
      </c>
      <c r="E745" s="222" t="s">
        <v>4005</v>
      </c>
      <c r="F745" s="223" t="s">
        <v>4006</v>
      </c>
      <c r="G745" s="224" t="s">
        <v>545</v>
      </c>
      <c r="H745" s="225">
        <v>0.025000000000000001</v>
      </c>
      <c r="I745" s="226"/>
      <c r="J745" s="227">
        <f>ROUND(I745*H745,2)</f>
        <v>0</v>
      </c>
      <c r="K745" s="223" t="s">
        <v>764</v>
      </c>
      <c r="L745" s="46"/>
      <c r="M745" s="228" t="s">
        <v>1</v>
      </c>
      <c r="N745" s="229" t="s">
        <v>42</v>
      </c>
      <c r="O745" s="93"/>
      <c r="P745" s="230">
        <f>O745*H745</f>
        <v>0</v>
      </c>
      <c r="Q745" s="230">
        <v>0</v>
      </c>
      <c r="R745" s="230">
        <f>Q745*H745</f>
        <v>0</v>
      </c>
      <c r="S745" s="230">
        <v>0</v>
      </c>
      <c r="T745" s="231">
        <f>S745*H745</f>
        <v>0</v>
      </c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R745" s="232" t="s">
        <v>402</v>
      </c>
      <c r="AT745" s="232" t="s">
        <v>248</v>
      </c>
      <c r="AU745" s="232" t="s">
        <v>253</v>
      </c>
      <c r="AY745" s="19" t="s">
        <v>245</v>
      </c>
      <c r="BE745" s="233">
        <f>IF(N745="základní",J745,0)</f>
        <v>0</v>
      </c>
      <c r="BF745" s="233">
        <f>IF(N745="snížená",J745,0)</f>
        <v>0</v>
      </c>
      <c r="BG745" s="233">
        <f>IF(N745="zákl. přenesená",J745,0)</f>
        <v>0</v>
      </c>
      <c r="BH745" s="233">
        <f>IF(N745="sníž. přenesená",J745,0)</f>
        <v>0</v>
      </c>
      <c r="BI745" s="233">
        <f>IF(N745="nulová",J745,0)</f>
        <v>0</v>
      </c>
      <c r="BJ745" s="19" t="s">
        <v>85</v>
      </c>
      <c r="BK745" s="233">
        <f>ROUND(I745*H745,2)</f>
        <v>0</v>
      </c>
      <c r="BL745" s="19" t="s">
        <v>402</v>
      </c>
      <c r="BM745" s="232" t="s">
        <v>4007</v>
      </c>
    </row>
    <row r="746" s="2" customFormat="1">
      <c r="A746" s="40"/>
      <c r="B746" s="41"/>
      <c r="C746" s="42"/>
      <c r="D746" s="234" t="s">
        <v>255</v>
      </c>
      <c r="E746" s="42"/>
      <c r="F746" s="235" t="s">
        <v>4008</v>
      </c>
      <c r="G746" s="42"/>
      <c r="H746" s="42"/>
      <c r="I746" s="236"/>
      <c r="J746" s="42"/>
      <c r="K746" s="42"/>
      <c r="L746" s="46"/>
      <c r="M746" s="237"/>
      <c r="N746" s="238"/>
      <c r="O746" s="93"/>
      <c r="P746" s="93"/>
      <c r="Q746" s="93"/>
      <c r="R746" s="93"/>
      <c r="S746" s="93"/>
      <c r="T746" s="94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T746" s="19" t="s">
        <v>255</v>
      </c>
      <c r="AU746" s="19" t="s">
        <v>253</v>
      </c>
    </row>
    <row r="747" s="2" customFormat="1">
      <c r="A747" s="40"/>
      <c r="B747" s="41"/>
      <c r="C747" s="42"/>
      <c r="D747" s="296" t="s">
        <v>766</v>
      </c>
      <c r="E747" s="42"/>
      <c r="F747" s="297" t="s">
        <v>4009</v>
      </c>
      <c r="G747" s="42"/>
      <c r="H747" s="42"/>
      <c r="I747" s="236"/>
      <c r="J747" s="42"/>
      <c r="K747" s="42"/>
      <c r="L747" s="46"/>
      <c r="M747" s="237"/>
      <c r="N747" s="238"/>
      <c r="O747" s="93"/>
      <c r="P747" s="93"/>
      <c r="Q747" s="93"/>
      <c r="R747" s="93"/>
      <c r="S747" s="93"/>
      <c r="T747" s="94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T747" s="19" t="s">
        <v>766</v>
      </c>
      <c r="AU747" s="19" t="s">
        <v>253</v>
      </c>
    </row>
    <row r="748" s="17" customFormat="1" ht="20.88" customHeight="1">
      <c r="A748" s="17"/>
      <c r="B748" s="306"/>
      <c r="C748" s="307"/>
      <c r="D748" s="308" t="s">
        <v>76</v>
      </c>
      <c r="E748" s="308" t="s">
        <v>4010</v>
      </c>
      <c r="F748" s="308" t="s">
        <v>4011</v>
      </c>
      <c r="G748" s="307"/>
      <c r="H748" s="307"/>
      <c r="I748" s="309"/>
      <c r="J748" s="310">
        <f>BK748</f>
        <v>0</v>
      </c>
      <c r="K748" s="307"/>
      <c r="L748" s="311"/>
      <c r="M748" s="312"/>
      <c r="N748" s="313"/>
      <c r="O748" s="313"/>
      <c r="P748" s="314">
        <f>SUM(P749:P767)</f>
        <v>0</v>
      </c>
      <c r="Q748" s="313"/>
      <c r="R748" s="314">
        <f>SUM(R749:R767)</f>
        <v>0.2412</v>
      </c>
      <c r="S748" s="313"/>
      <c r="T748" s="315">
        <f>SUM(T749:T767)</f>
        <v>0</v>
      </c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R748" s="316" t="s">
        <v>253</v>
      </c>
      <c r="AT748" s="317" t="s">
        <v>76</v>
      </c>
      <c r="AU748" s="317" t="s">
        <v>272</v>
      </c>
      <c r="AY748" s="316" t="s">
        <v>245</v>
      </c>
      <c r="BK748" s="318">
        <f>SUM(BK749:BK767)</f>
        <v>0</v>
      </c>
    </row>
    <row r="749" s="2" customFormat="1" ht="16.5" customHeight="1">
      <c r="A749" s="40"/>
      <c r="B749" s="41"/>
      <c r="C749" s="221" t="s">
        <v>1836</v>
      </c>
      <c r="D749" s="221" t="s">
        <v>248</v>
      </c>
      <c r="E749" s="222" t="s">
        <v>4012</v>
      </c>
      <c r="F749" s="223" t="s">
        <v>4013</v>
      </c>
      <c r="G749" s="224" t="s">
        <v>317</v>
      </c>
      <c r="H749" s="225">
        <v>34</v>
      </c>
      <c r="I749" s="226"/>
      <c r="J749" s="227">
        <f>ROUND(I749*H749,2)</f>
        <v>0</v>
      </c>
      <c r="K749" s="223" t="s">
        <v>1</v>
      </c>
      <c r="L749" s="46"/>
      <c r="M749" s="228" t="s">
        <v>1</v>
      </c>
      <c r="N749" s="229" t="s">
        <v>42</v>
      </c>
      <c r="O749" s="93"/>
      <c r="P749" s="230">
        <f>O749*H749</f>
        <v>0</v>
      </c>
      <c r="Q749" s="230">
        <v>0.00036000000000000002</v>
      </c>
      <c r="R749" s="230">
        <f>Q749*H749</f>
        <v>0.012240000000000001</v>
      </c>
      <c r="S749" s="230">
        <v>0</v>
      </c>
      <c r="T749" s="231">
        <f>S749*H749</f>
        <v>0</v>
      </c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R749" s="232" t="s">
        <v>253</v>
      </c>
      <c r="AT749" s="232" t="s">
        <v>248</v>
      </c>
      <c r="AU749" s="232" t="s">
        <v>253</v>
      </c>
      <c r="AY749" s="19" t="s">
        <v>245</v>
      </c>
      <c r="BE749" s="233">
        <f>IF(N749="základní",J749,0)</f>
        <v>0</v>
      </c>
      <c r="BF749" s="233">
        <f>IF(N749="snížená",J749,0)</f>
        <v>0</v>
      </c>
      <c r="BG749" s="233">
        <f>IF(N749="zákl. přenesená",J749,0)</f>
        <v>0</v>
      </c>
      <c r="BH749" s="233">
        <f>IF(N749="sníž. přenesená",J749,0)</f>
        <v>0</v>
      </c>
      <c r="BI749" s="233">
        <f>IF(N749="nulová",J749,0)</f>
        <v>0</v>
      </c>
      <c r="BJ749" s="19" t="s">
        <v>85</v>
      </c>
      <c r="BK749" s="233">
        <f>ROUND(I749*H749,2)</f>
        <v>0</v>
      </c>
      <c r="BL749" s="19" t="s">
        <v>253</v>
      </c>
      <c r="BM749" s="232" t="s">
        <v>4014</v>
      </c>
    </row>
    <row r="750" s="2" customFormat="1">
      <c r="A750" s="40"/>
      <c r="B750" s="41"/>
      <c r="C750" s="42"/>
      <c r="D750" s="234" t="s">
        <v>255</v>
      </c>
      <c r="E750" s="42"/>
      <c r="F750" s="235" t="s">
        <v>4013</v>
      </c>
      <c r="G750" s="42"/>
      <c r="H750" s="42"/>
      <c r="I750" s="236"/>
      <c r="J750" s="42"/>
      <c r="K750" s="42"/>
      <c r="L750" s="46"/>
      <c r="M750" s="237"/>
      <c r="N750" s="238"/>
      <c r="O750" s="93"/>
      <c r="P750" s="93"/>
      <c r="Q750" s="93"/>
      <c r="R750" s="93"/>
      <c r="S750" s="93"/>
      <c r="T750" s="94"/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T750" s="19" t="s">
        <v>255</v>
      </c>
      <c r="AU750" s="19" t="s">
        <v>253</v>
      </c>
    </row>
    <row r="751" s="14" customFormat="1">
      <c r="A751" s="14"/>
      <c r="B751" s="249"/>
      <c r="C751" s="250"/>
      <c r="D751" s="234" t="s">
        <v>257</v>
      </c>
      <c r="E751" s="251" t="s">
        <v>1</v>
      </c>
      <c r="F751" s="252" t="s">
        <v>4015</v>
      </c>
      <c r="G751" s="250"/>
      <c r="H751" s="253">
        <v>34</v>
      </c>
      <c r="I751" s="254"/>
      <c r="J751" s="250"/>
      <c r="K751" s="250"/>
      <c r="L751" s="255"/>
      <c r="M751" s="256"/>
      <c r="N751" s="257"/>
      <c r="O751" s="257"/>
      <c r="P751" s="257"/>
      <c r="Q751" s="257"/>
      <c r="R751" s="257"/>
      <c r="S751" s="257"/>
      <c r="T751" s="258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59" t="s">
        <v>257</v>
      </c>
      <c r="AU751" s="259" t="s">
        <v>253</v>
      </c>
      <c r="AV751" s="14" t="s">
        <v>87</v>
      </c>
      <c r="AW751" s="14" t="s">
        <v>34</v>
      </c>
      <c r="AX751" s="14" t="s">
        <v>85</v>
      </c>
      <c r="AY751" s="259" t="s">
        <v>245</v>
      </c>
    </row>
    <row r="752" s="2" customFormat="1" ht="16.5" customHeight="1">
      <c r="A752" s="40"/>
      <c r="B752" s="41"/>
      <c r="C752" s="283" t="s">
        <v>4016</v>
      </c>
      <c r="D752" s="283" t="s">
        <v>551</v>
      </c>
      <c r="E752" s="284" t="s">
        <v>4017</v>
      </c>
      <c r="F752" s="285" t="s">
        <v>4018</v>
      </c>
      <c r="G752" s="286" t="s">
        <v>275</v>
      </c>
      <c r="H752" s="287">
        <v>19.079999999999998</v>
      </c>
      <c r="I752" s="288"/>
      <c r="J752" s="289">
        <f>ROUND(I752*H752,2)</f>
        <v>0</v>
      </c>
      <c r="K752" s="285" t="s">
        <v>764</v>
      </c>
      <c r="L752" s="290"/>
      <c r="M752" s="291" t="s">
        <v>1</v>
      </c>
      <c r="N752" s="292" t="s">
        <v>42</v>
      </c>
      <c r="O752" s="93"/>
      <c r="P752" s="230">
        <f>O752*H752</f>
        <v>0</v>
      </c>
      <c r="Q752" s="230">
        <v>0.012</v>
      </c>
      <c r="R752" s="230">
        <f>Q752*H752</f>
        <v>0.22896</v>
      </c>
      <c r="S752" s="230">
        <v>0</v>
      </c>
      <c r="T752" s="231">
        <f>S752*H752</f>
        <v>0</v>
      </c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R752" s="232" t="s">
        <v>594</v>
      </c>
      <c r="AT752" s="232" t="s">
        <v>551</v>
      </c>
      <c r="AU752" s="232" t="s">
        <v>253</v>
      </c>
      <c r="AY752" s="19" t="s">
        <v>245</v>
      </c>
      <c r="BE752" s="233">
        <f>IF(N752="základní",J752,0)</f>
        <v>0</v>
      </c>
      <c r="BF752" s="233">
        <f>IF(N752="snížená",J752,0)</f>
        <v>0</v>
      </c>
      <c r="BG752" s="233">
        <f>IF(N752="zákl. přenesená",J752,0)</f>
        <v>0</v>
      </c>
      <c r="BH752" s="233">
        <f>IF(N752="sníž. přenesená",J752,0)</f>
        <v>0</v>
      </c>
      <c r="BI752" s="233">
        <f>IF(N752="nulová",J752,0)</f>
        <v>0</v>
      </c>
      <c r="BJ752" s="19" t="s">
        <v>85</v>
      </c>
      <c r="BK752" s="233">
        <f>ROUND(I752*H752,2)</f>
        <v>0</v>
      </c>
      <c r="BL752" s="19" t="s">
        <v>594</v>
      </c>
      <c r="BM752" s="232" t="s">
        <v>4019</v>
      </c>
    </row>
    <row r="753" s="2" customFormat="1">
      <c r="A753" s="40"/>
      <c r="B753" s="41"/>
      <c r="C753" s="42"/>
      <c r="D753" s="234" t="s">
        <v>255</v>
      </c>
      <c r="E753" s="42"/>
      <c r="F753" s="235" t="s">
        <v>4018</v>
      </c>
      <c r="G753" s="42"/>
      <c r="H753" s="42"/>
      <c r="I753" s="236"/>
      <c r="J753" s="42"/>
      <c r="K753" s="42"/>
      <c r="L753" s="46"/>
      <c r="M753" s="237"/>
      <c r="N753" s="238"/>
      <c r="O753" s="93"/>
      <c r="P753" s="93"/>
      <c r="Q753" s="93"/>
      <c r="R753" s="93"/>
      <c r="S753" s="93"/>
      <c r="T753" s="94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T753" s="19" t="s">
        <v>255</v>
      </c>
      <c r="AU753" s="19" t="s">
        <v>253</v>
      </c>
    </row>
    <row r="754" s="13" customFormat="1">
      <c r="A754" s="13"/>
      <c r="B754" s="239"/>
      <c r="C754" s="240"/>
      <c r="D754" s="234" t="s">
        <v>257</v>
      </c>
      <c r="E754" s="241" t="s">
        <v>1</v>
      </c>
      <c r="F754" s="242" t="s">
        <v>4020</v>
      </c>
      <c r="G754" s="240"/>
      <c r="H754" s="241" t="s">
        <v>1</v>
      </c>
      <c r="I754" s="243"/>
      <c r="J754" s="240"/>
      <c r="K754" s="240"/>
      <c r="L754" s="244"/>
      <c r="M754" s="245"/>
      <c r="N754" s="246"/>
      <c r="O754" s="246"/>
      <c r="P754" s="246"/>
      <c r="Q754" s="246"/>
      <c r="R754" s="246"/>
      <c r="S754" s="246"/>
      <c r="T754" s="247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8" t="s">
        <v>257</v>
      </c>
      <c r="AU754" s="248" t="s">
        <v>253</v>
      </c>
      <c r="AV754" s="13" t="s">
        <v>85</v>
      </c>
      <c r="AW754" s="13" t="s">
        <v>34</v>
      </c>
      <c r="AX754" s="13" t="s">
        <v>77</v>
      </c>
      <c r="AY754" s="248" t="s">
        <v>245</v>
      </c>
    </row>
    <row r="755" s="14" customFormat="1">
      <c r="A755" s="14"/>
      <c r="B755" s="249"/>
      <c r="C755" s="250"/>
      <c r="D755" s="234" t="s">
        <v>257</v>
      </c>
      <c r="E755" s="251" t="s">
        <v>1</v>
      </c>
      <c r="F755" s="252" t="s">
        <v>4021</v>
      </c>
      <c r="G755" s="250"/>
      <c r="H755" s="253">
        <v>19.079999999999998</v>
      </c>
      <c r="I755" s="254"/>
      <c r="J755" s="250"/>
      <c r="K755" s="250"/>
      <c r="L755" s="255"/>
      <c r="M755" s="256"/>
      <c r="N755" s="257"/>
      <c r="O755" s="257"/>
      <c r="P755" s="257"/>
      <c r="Q755" s="257"/>
      <c r="R755" s="257"/>
      <c r="S755" s="257"/>
      <c r="T755" s="258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59" t="s">
        <v>257</v>
      </c>
      <c r="AU755" s="259" t="s">
        <v>253</v>
      </c>
      <c r="AV755" s="14" t="s">
        <v>87</v>
      </c>
      <c r="AW755" s="14" t="s">
        <v>34</v>
      </c>
      <c r="AX755" s="14" t="s">
        <v>77</v>
      </c>
      <c r="AY755" s="259" t="s">
        <v>245</v>
      </c>
    </row>
    <row r="756" s="15" customFormat="1">
      <c r="A756" s="15"/>
      <c r="B756" s="260"/>
      <c r="C756" s="261"/>
      <c r="D756" s="234" t="s">
        <v>257</v>
      </c>
      <c r="E756" s="262" t="s">
        <v>1</v>
      </c>
      <c r="F756" s="263" t="s">
        <v>266</v>
      </c>
      <c r="G756" s="261"/>
      <c r="H756" s="264">
        <v>19.079999999999998</v>
      </c>
      <c r="I756" s="265"/>
      <c r="J756" s="261"/>
      <c r="K756" s="261"/>
      <c r="L756" s="266"/>
      <c r="M756" s="267"/>
      <c r="N756" s="268"/>
      <c r="O756" s="268"/>
      <c r="P756" s="268"/>
      <c r="Q756" s="268"/>
      <c r="R756" s="268"/>
      <c r="S756" s="268"/>
      <c r="T756" s="269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T756" s="270" t="s">
        <v>257</v>
      </c>
      <c r="AU756" s="270" t="s">
        <v>253</v>
      </c>
      <c r="AV756" s="15" t="s">
        <v>253</v>
      </c>
      <c r="AW756" s="15" t="s">
        <v>34</v>
      </c>
      <c r="AX756" s="15" t="s">
        <v>85</v>
      </c>
      <c r="AY756" s="270" t="s">
        <v>245</v>
      </c>
    </row>
    <row r="757" s="2" customFormat="1" ht="16.5" customHeight="1">
      <c r="A757" s="40"/>
      <c r="B757" s="41"/>
      <c r="C757" s="221" t="s">
        <v>2228</v>
      </c>
      <c r="D757" s="221" t="s">
        <v>248</v>
      </c>
      <c r="E757" s="222" t="s">
        <v>4022</v>
      </c>
      <c r="F757" s="223" t="s">
        <v>4023</v>
      </c>
      <c r="G757" s="224" t="s">
        <v>317</v>
      </c>
      <c r="H757" s="225">
        <v>13.199999999999999</v>
      </c>
      <c r="I757" s="226"/>
      <c r="J757" s="227">
        <f>ROUND(I757*H757,2)</f>
        <v>0</v>
      </c>
      <c r="K757" s="223" t="s">
        <v>764</v>
      </c>
      <c r="L757" s="46"/>
      <c r="M757" s="228" t="s">
        <v>1</v>
      </c>
      <c r="N757" s="229" t="s">
        <v>42</v>
      </c>
      <c r="O757" s="93"/>
      <c r="P757" s="230">
        <f>O757*H757</f>
        <v>0</v>
      </c>
      <c r="Q757" s="230">
        <v>0</v>
      </c>
      <c r="R757" s="230">
        <f>Q757*H757</f>
        <v>0</v>
      </c>
      <c r="S757" s="230">
        <v>0</v>
      </c>
      <c r="T757" s="231">
        <f>S757*H757</f>
        <v>0</v>
      </c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R757" s="232" t="s">
        <v>594</v>
      </c>
      <c r="AT757" s="232" t="s">
        <v>248</v>
      </c>
      <c r="AU757" s="232" t="s">
        <v>253</v>
      </c>
      <c r="AY757" s="19" t="s">
        <v>245</v>
      </c>
      <c r="BE757" s="233">
        <f>IF(N757="základní",J757,0)</f>
        <v>0</v>
      </c>
      <c r="BF757" s="233">
        <f>IF(N757="snížená",J757,0)</f>
        <v>0</v>
      </c>
      <c r="BG757" s="233">
        <f>IF(N757="zákl. přenesená",J757,0)</f>
        <v>0</v>
      </c>
      <c r="BH757" s="233">
        <f>IF(N757="sníž. přenesená",J757,0)</f>
        <v>0</v>
      </c>
      <c r="BI757" s="233">
        <f>IF(N757="nulová",J757,0)</f>
        <v>0</v>
      </c>
      <c r="BJ757" s="19" t="s">
        <v>85</v>
      </c>
      <c r="BK757" s="233">
        <f>ROUND(I757*H757,2)</f>
        <v>0</v>
      </c>
      <c r="BL757" s="19" t="s">
        <v>594</v>
      </c>
      <c r="BM757" s="232" t="s">
        <v>4024</v>
      </c>
    </row>
    <row r="758" s="2" customFormat="1">
      <c r="A758" s="40"/>
      <c r="B758" s="41"/>
      <c r="C758" s="42"/>
      <c r="D758" s="234" t="s">
        <v>255</v>
      </c>
      <c r="E758" s="42"/>
      <c r="F758" s="235" t="s">
        <v>4025</v>
      </c>
      <c r="G758" s="42"/>
      <c r="H758" s="42"/>
      <c r="I758" s="236"/>
      <c r="J758" s="42"/>
      <c r="K758" s="42"/>
      <c r="L758" s="46"/>
      <c r="M758" s="237"/>
      <c r="N758" s="238"/>
      <c r="O758" s="93"/>
      <c r="P758" s="93"/>
      <c r="Q758" s="93"/>
      <c r="R758" s="93"/>
      <c r="S758" s="93"/>
      <c r="T758" s="94"/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T758" s="19" t="s">
        <v>255</v>
      </c>
      <c r="AU758" s="19" t="s">
        <v>253</v>
      </c>
    </row>
    <row r="759" s="2" customFormat="1">
      <c r="A759" s="40"/>
      <c r="B759" s="41"/>
      <c r="C759" s="42"/>
      <c r="D759" s="296" t="s">
        <v>766</v>
      </c>
      <c r="E759" s="42"/>
      <c r="F759" s="297" t="s">
        <v>4026</v>
      </c>
      <c r="G759" s="42"/>
      <c r="H759" s="42"/>
      <c r="I759" s="236"/>
      <c r="J759" s="42"/>
      <c r="K759" s="42"/>
      <c r="L759" s="46"/>
      <c r="M759" s="237"/>
      <c r="N759" s="238"/>
      <c r="O759" s="93"/>
      <c r="P759" s="93"/>
      <c r="Q759" s="93"/>
      <c r="R759" s="93"/>
      <c r="S759" s="93"/>
      <c r="T759" s="94"/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T759" s="19" t="s">
        <v>766</v>
      </c>
      <c r="AU759" s="19" t="s">
        <v>253</v>
      </c>
    </row>
    <row r="760" s="13" customFormat="1">
      <c r="A760" s="13"/>
      <c r="B760" s="239"/>
      <c r="C760" s="240"/>
      <c r="D760" s="234" t="s">
        <v>257</v>
      </c>
      <c r="E760" s="241" t="s">
        <v>1</v>
      </c>
      <c r="F760" s="242" t="s">
        <v>4027</v>
      </c>
      <c r="G760" s="240"/>
      <c r="H760" s="241" t="s">
        <v>1</v>
      </c>
      <c r="I760" s="243"/>
      <c r="J760" s="240"/>
      <c r="K760" s="240"/>
      <c r="L760" s="244"/>
      <c r="M760" s="245"/>
      <c r="N760" s="246"/>
      <c r="O760" s="246"/>
      <c r="P760" s="246"/>
      <c r="Q760" s="246"/>
      <c r="R760" s="246"/>
      <c r="S760" s="246"/>
      <c r="T760" s="247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8" t="s">
        <v>257</v>
      </c>
      <c r="AU760" s="248" t="s">
        <v>253</v>
      </c>
      <c r="AV760" s="13" t="s">
        <v>85</v>
      </c>
      <c r="AW760" s="13" t="s">
        <v>34</v>
      </c>
      <c r="AX760" s="13" t="s">
        <v>77</v>
      </c>
      <c r="AY760" s="248" t="s">
        <v>245</v>
      </c>
    </row>
    <row r="761" s="14" customFormat="1">
      <c r="A761" s="14"/>
      <c r="B761" s="249"/>
      <c r="C761" s="250"/>
      <c r="D761" s="234" t="s">
        <v>257</v>
      </c>
      <c r="E761" s="251" t="s">
        <v>1</v>
      </c>
      <c r="F761" s="252" t="s">
        <v>4028</v>
      </c>
      <c r="G761" s="250"/>
      <c r="H761" s="253">
        <v>13.199999999999999</v>
      </c>
      <c r="I761" s="254"/>
      <c r="J761" s="250"/>
      <c r="K761" s="250"/>
      <c r="L761" s="255"/>
      <c r="M761" s="256"/>
      <c r="N761" s="257"/>
      <c r="O761" s="257"/>
      <c r="P761" s="257"/>
      <c r="Q761" s="257"/>
      <c r="R761" s="257"/>
      <c r="S761" s="257"/>
      <c r="T761" s="258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59" t="s">
        <v>257</v>
      </c>
      <c r="AU761" s="259" t="s">
        <v>253</v>
      </c>
      <c r="AV761" s="14" t="s">
        <v>87</v>
      </c>
      <c r="AW761" s="14" t="s">
        <v>34</v>
      </c>
      <c r="AX761" s="14" t="s">
        <v>77</v>
      </c>
      <c r="AY761" s="259" t="s">
        <v>245</v>
      </c>
    </row>
    <row r="762" s="15" customFormat="1">
      <c r="A762" s="15"/>
      <c r="B762" s="260"/>
      <c r="C762" s="261"/>
      <c r="D762" s="234" t="s">
        <v>257</v>
      </c>
      <c r="E762" s="262" t="s">
        <v>1</v>
      </c>
      <c r="F762" s="263" t="s">
        <v>266</v>
      </c>
      <c r="G762" s="261"/>
      <c r="H762" s="264">
        <v>13.199999999999999</v>
      </c>
      <c r="I762" s="265"/>
      <c r="J762" s="261"/>
      <c r="K762" s="261"/>
      <c r="L762" s="266"/>
      <c r="M762" s="267"/>
      <c r="N762" s="268"/>
      <c r="O762" s="268"/>
      <c r="P762" s="268"/>
      <c r="Q762" s="268"/>
      <c r="R762" s="268"/>
      <c r="S762" s="268"/>
      <c r="T762" s="269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T762" s="270" t="s">
        <v>257</v>
      </c>
      <c r="AU762" s="270" t="s">
        <v>253</v>
      </c>
      <c r="AV762" s="15" t="s">
        <v>253</v>
      </c>
      <c r="AW762" s="15" t="s">
        <v>34</v>
      </c>
      <c r="AX762" s="15" t="s">
        <v>85</v>
      </c>
      <c r="AY762" s="270" t="s">
        <v>245</v>
      </c>
    </row>
    <row r="763" s="2" customFormat="1" ht="16.5" customHeight="1">
      <c r="A763" s="40"/>
      <c r="B763" s="41"/>
      <c r="C763" s="221" t="s">
        <v>4029</v>
      </c>
      <c r="D763" s="221" t="s">
        <v>248</v>
      </c>
      <c r="E763" s="222" t="s">
        <v>4030</v>
      </c>
      <c r="F763" s="223" t="s">
        <v>4031</v>
      </c>
      <c r="G763" s="224" t="s">
        <v>545</v>
      </c>
      <c r="H763" s="225">
        <v>0.067000000000000004</v>
      </c>
      <c r="I763" s="226"/>
      <c r="J763" s="227">
        <f>ROUND(I763*H763,2)</f>
        <v>0</v>
      </c>
      <c r="K763" s="223" t="s">
        <v>764</v>
      </c>
      <c r="L763" s="46"/>
      <c r="M763" s="228" t="s">
        <v>1</v>
      </c>
      <c r="N763" s="229" t="s">
        <v>42</v>
      </c>
      <c r="O763" s="93"/>
      <c r="P763" s="230">
        <f>O763*H763</f>
        <v>0</v>
      </c>
      <c r="Q763" s="230">
        <v>0</v>
      </c>
      <c r="R763" s="230">
        <f>Q763*H763</f>
        <v>0</v>
      </c>
      <c r="S763" s="230">
        <v>0</v>
      </c>
      <c r="T763" s="231">
        <f>S763*H763</f>
        <v>0</v>
      </c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R763" s="232" t="s">
        <v>402</v>
      </c>
      <c r="AT763" s="232" t="s">
        <v>248</v>
      </c>
      <c r="AU763" s="232" t="s">
        <v>253</v>
      </c>
      <c r="AY763" s="19" t="s">
        <v>245</v>
      </c>
      <c r="BE763" s="233">
        <f>IF(N763="základní",J763,0)</f>
        <v>0</v>
      </c>
      <c r="BF763" s="233">
        <f>IF(N763="snížená",J763,0)</f>
        <v>0</v>
      </c>
      <c r="BG763" s="233">
        <f>IF(N763="zákl. přenesená",J763,0)</f>
        <v>0</v>
      </c>
      <c r="BH763" s="233">
        <f>IF(N763="sníž. přenesená",J763,0)</f>
        <v>0</v>
      </c>
      <c r="BI763" s="233">
        <f>IF(N763="nulová",J763,0)</f>
        <v>0</v>
      </c>
      <c r="BJ763" s="19" t="s">
        <v>85</v>
      </c>
      <c r="BK763" s="233">
        <f>ROUND(I763*H763,2)</f>
        <v>0</v>
      </c>
      <c r="BL763" s="19" t="s">
        <v>402</v>
      </c>
      <c r="BM763" s="232" t="s">
        <v>4032</v>
      </c>
    </row>
    <row r="764" s="2" customFormat="1">
      <c r="A764" s="40"/>
      <c r="B764" s="41"/>
      <c r="C764" s="42"/>
      <c r="D764" s="234" t="s">
        <v>255</v>
      </c>
      <c r="E764" s="42"/>
      <c r="F764" s="235" t="s">
        <v>4033</v>
      </c>
      <c r="G764" s="42"/>
      <c r="H764" s="42"/>
      <c r="I764" s="236"/>
      <c r="J764" s="42"/>
      <c r="K764" s="42"/>
      <c r="L764" s="46"/>
      <c r="M764" s="237"/>
      <c r="N764" s="238"/>
      <c r="O764" s="93"/>
      <c r="P764" s="93"/>
      <c r="Q764" s="93"/>
      <c r="R764" s="93"/>
      <c r="S764" s="93"/>
      <c r="T764" s="94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T764" s="19" t="s">
        <v>255</v>
      </c>
      <c r="AU764" s="19" t="s">
        <v>253</v>
      </c>
    </row>
    <row r="765" s="2" customFormat="1">
      <c r="A765" s="40"/>
      <c r="B765" s="41"/>
      <c r="C765" s="42"/>
      <c r="D765" s="296" t="s">
        <v>766</v>
      </c>
      <c r="E765" s="42"/>
      <c r="F765" s="297" t="s">
        <v>4034</v>
      </c>
      <c r="G765" s="42"/>
      <c r="H765" s="42"/>
      <c r="I765" s="236"/>
      <c r="J765" s="42"/>
      <c r="K765" s="42"/>
      <c r="L765" s="46"/>
      <c r="M765" s="237"/>
      <c r="N765" s="238"/>
      <c r="O765" s="93"/>
      <c r="P765" s="93"/>
      <c r="Q765" s="93"/>
      <c r="R765" s="93"/>
      <c r="S765" s="93"/>
      <c r="T765" s="94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T765" s="19" t="s">
        <v>766</v>
      </c>
      <c r="AU765" s="19" t="s">
        <v>253</v>
      </c>
    </row>
    <row r="766" s="14" customFormat="1">
      <c r="A766" s="14"/>
      <c r="B766" s="249"/>
      <c r="C766" s="250"/>
      <c r="D766" s="234" t="s">
        <v>257</v>
      </c>
      <c r="E766" s="251" t="s">
        <v>1</v>
      </c>
      <c r="F766" s="252" t="s">
        <v>4035</v>
      </c>
      <c r="G766" s="250"/>
      <c r="H766" s="253">
        <v>0.067000000000000004</v>
      </c>
      <c r="I766" s="254"/>
      <c r="J766" s="250"/>
      <c r="K766" s="250"/>
      <c r="L766" s="255"/>
      <c r="M766" s="256"/>
      <c r="N766" s="257"/>
      <c r="O766" s="257"/>
      <c r="P766" s="257"/>
      <c r="Q766" s="257"/>
      <c r="R766" s="257"/>
      <c r="S766" s="257"/>
      <c r="T766" s="258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59" t="s">
        <v>257</v>
      </c>
      <c r="AU766" s="259" t="s">
        <v>253</v>
      </c>
      <c r="AV766" s="14" t="s">
        <v>87</v>
      </c>
      <c r="AW766" s="14" t="s">
        <v>34</v>
      </c>
      <c r="AX766" s="14" t="s">
        <v>77</v>
      </c>
      <c r="AY766" s="259" t="s">
        <v>245</v>
      </c>
    </row>
    <row r="767" s="15" customFormat="1">
      <c r="A767" s="15"/>
      <c r="B767" s="260"/>
      <c r="C767" s="261"/>
      <c r="D767" s="234" t="s">
        <v>257</v>
      </c>
      <c r="E767" s="262" t="s">
        <v>1</v>
      </c>
      <c r="F767" s="263" t="s">
        <v>266</v>
      </c>
      <c r="G767" s="261"/>
      <c r="H767" s="264">
        <v>0.067000000000000004</v>
      </c>
      <c r="I767" s="265"/>
      <c r="J767" s="261"/>
      <c r="K767" s="261"/>
      <c r="L767" s="266"/>
      <c r="M767" s="267"/>
      <c r="N767" s="268"/>
      <c r="O767" s="268"/>
      <c r="P767" s="268"/>
      <c r="Q767" s="268"/>
      <c r="R767" s="268"/>
      <c r="S767" s="268"/>
      <c r="T767" s="269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T767" s="270" t="s">
        <v>257</v>
      </c>
      <c r="AU767" s="270" t="s">
        <v>253</v>
      </c>
      <c r="AV767" s="15" t="s">
        <v>253</v>
      </c>
      <c r="AW767" s="15" t="s">
        <v>34</v>
      </c>
      <c r="AX767" s="15" t="s">
        <v>85</v>
      </c>
      <c r="AY767" s="270" t="s">
        <v>245</v>
      </c>
    </row>
    <row r="768" s="17" customFormat="1" ht="20.88" customHeight="1">
      <c r="A768" s="17"/>
      <c r="B768" s="306"/>
      <c r="C768" s="307"/>
      <c r="D768" s="308" t="s">
        <v>76</v>
      </c>
      <c r="E768" s="308" t="s">
        <v>905</v>
      </c>
      <c r="F768" s="308" t="s">
        <v>906</v>
      </c>
      <c r="G768" s="307"/>
      <c r="H768" s="307"/>
      <c r="I768" s="309"/>
      <c r="J768" s="310">
        <f>BK768</f>
        <v>0</v>
      </c>
      <c r="K768" s="307"/>
      <c r="L768" s="311"/>
      <c r="M768" s="312"/>
      <c r="N768" s="313"/>
      <c r="O768" s="313"/>
      <c r="P768" s="314">
        <f>SUM(P769:P813)</f>
        <v>0</v>
      </c>
      <c r="Q768" s="313"/>
      <c r="R768" s="314">
        <f>SUM(R769:R813)</f>
        <v>3.3083560000000003</v>
      </c>
      <c r="S768" s="313"/>
      <c r="T768" s="315">
        <f>SUM(T769:T813)</f>
        <v>0</v>
      </c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R768" s="316" t="s">
        <v>87</v>
      </c>
      <c r="AT768" s="317" t="s">
        <v>76</v>
      </c>
      <c r="AU768" s="317" t="s">
        <v>272</v>
      </c>
      <c r="AY768" s="316" t="s">
        <v>245</v>
      </c>
      <c r="BK768" s="318">
        <f>SUM(BK769:BK813)</f>
        <v>0</v>
      </c>
    </row>
    <row r="769" s="2" customFormat="1" ht="16.5" customHeight="1">
      <c r="A769" s="40"/>
      <c r="B769" s="41"/>
      <c r="C769" s="221" t="s">
        <v>4036</v>
      </c>
      <c r="D769" s="221" t="s">
        <v>248</v>
      </c>
      <c r="E769" s="222" t="s">
        <v>3149</v>
      </c>
      <c r="F769" s="223" t="s">
        <v>3150</v>
      </c>
      <c r="G769" s="224" t="s">
        <v>275</v>
      </c>
      <c r="H769" s="225">
        <v>80.799999999999997</v>
      </c>
      <c r="I769" s="226"/>
      <c r="J769" s="227">
        <f>ROUND(I769*H769,2)</f>
        <v>0</v>
      </c>
      <c r="K769" s="223" t="s">
        <v>764</v>
      </c>
      <c r="L769" s="46"/>
      <c r="M769" s="228" t="s">
        <v>1</v>
      </c>
      <c r="N769" s="229" t="s">
        <v>42</v>
      </c>
      <c r="O769" s="93"/>
      <c r="P769" s="230">
        <f>O769*H769</f>
        <v>0</v>
      </c>
      <c r="Q769" s="230">
        <v>0</v>
      </c>
      <c r="R769" s="230">
        <f>Q769*H769</f>
        <v>0</v>
      </c>
      <c r="S769" s="230">
        <v>0</v>
      </c>
      <c r="T769" s="231">
        <f>S769*H769</f>
        <v>0</v>
      </c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R769" s="232" t="s">
        <v>402</v>
      </c>
      <c r="AT769" s="232" t="s">
        <v>248</v>
      </c>
      <c r="AU769" s="232" t="s">
        <v>253</v>
      </c>
      <c r="AY769" s="19" t="s">
        <v>245</v>
      </c>
      <c r="BE769" s="233">
        <f>IF(N769="základní",J769,0)</f>
        <v>0</v>
      </c>
      <c r="BF769" s="233">
        <f>IF(N769="snížená",J769,0)</f>
        <v>0</v>
      </c>
      <c r="BG769" s="233">
        <f>IF(N769="zákl. přenesená",J769,0)</f>
        <v>0</v>
      </c>
      <c r="BH769" s="233">
        <f>IF(N769="sníž. přenesená",J769,0)</f>
        <v>0</v>
      </c>
      <c r="BI769" s="233">
        <f>IF(N769="nulová",J769,0)</f>
        <v>0</v>
      </c>
      <c r="BJ769" s="19" t="s">
        <v>85</v>
      </c>
      <c r="BK769" s="233">
        <f>ROUND(I769*H769,2)</f>
        <v>0</v>
      </c>
      <c r="BL769" s="19" t="s">
        <v>402</v>
      </c>
      <c r="BM769" s="232" t="s">
        <v>4037</v>
      </c>
    </row>
    <row r="770" s="2" customFormat="1">
      <c r="A770" s="40"/>
      <c r="B770" s="41"/>
      <c r="C770" s="42"/>
      <c r="D770" s="234" t="s">
        <v>255</v>
      </c>
      <c r="E770" s="42"/>
      <c r="F770" s="235" t="s">
        <v>3152</v>
      </c>
      <c r="G770" s="42"/>
      <c r="H770" s="42"/>
      <c r="I770" s="236"/>
      <c r="J770" s="42"/>
      <c r="K770" s="42"/>
      <c r="L770" s="46"/>
      <c r="M770" s="237"/>
      <c r="N770" s="238"/>
      <c r="O770" s="93"/>
      <c r="P770" s="93"/>
      <c r="Q770" s="93"/>
      <c r="R770" s="93"/>
      <c r="S770" s="93"/>
      <c r="T770" s="94"/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T770" s="19" t="s">
        <v>255</v>
      </c>
      <c r="AU770" s="19" t="s">
        <v>253</v>
      </c>
    </row>
    <row r="771" s="2" customFormat="1">
      <c r="A771" s="40"/>
      <c r="B771" s="41"/>
      <c r="C771" s="42"/>
      <c r="D771" s="296" t="s">
        <v>766</v>
      </c>
      <c r="E771" s="42"/>
      <c r="F771" s="297" t="s">
        <v>3153</v>
      </c>
      <c r="G771" s="42"/>
      <c r="H771" s="42"/>
      <c r="I771" s="236"/>
      <c r="J771" s="42"/>
      <c r="K771" s="42"/>
      <c r="L771" s="46"/>
      <c r="M771" s="237"/>
      <c r="N771" s="238"/>
      <c r="O771" s="93"/>
      <c r="P771" s="93"/>
      <c r="Q771" s="93"/>
      <c r="R771" s="93"/>
      <c r="S771" s="93"/>
      <c r="T771" s="94"/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T771" s="19" t="s">
        <v>766</v>
      </c>
      <c r="AU771" s="19" t="s">
        <v>253</v>
      </c>
    </row>
    <row r="772" s="13" customFormat="1">
      <c r="A772" s="13"/>
      <c r="B772" s="239"/>
      <c r="C772" s="240"/>
      <c r="D772" s="234" t="s">
        <v>257</v>
      </c>
      <c r="E772" s="241" t="s">
        <v>1</v>
      </c>
      <c r="F772" s="242" t="s">
        <v>3154</v>
      </c>
      <c r="G772" s="240"/>
      <c r="H772" s="241" t="s">
        <v>1</v>
      </c>
      <c r="I772" s="243"/>
      <c r="J772" s="240"/>
      <c r="K772" s="240"/>
      <c r="L772" s="244"/>
      <c r="M772" s="245"/>
      <c r="N772" s="246"/>
      <c r="O772" s="246"/>
      <c r="P772" s="246"/>
      <c r="Q772" s="246"/>
      <c r="R772" s="246"/>
      <c r="S772" s="246"/>
      <c r="T772" s="247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8" t="s">
        <v>257</v>
      </c>
      <c r="AU772" s="248" t="s">
        <v>253</v>
      </c>
      <c r="AV772" s="13" t="s">
        <v>85</v>
      </c>
      <c r="AW772" s="13" t="s">
        <v>34</v>
      </c>
      <c r="AX772" s="13" t="s">
        <v>77</v>
      </c>
      <c r="AY772" s="248" t="s">
        <v>245</v>
      </c>
    </row>
    <row r="773" s="14" customFormat="1">
      <c r="A773" s="14"/>
      <c r="B773" s="249"/>
      <c r="C773" s="250"/>
      <c r="D773" s="234" t="s">
        <v>257</v>
      </c>
      <c r="E773" s="251" t="s">
        <v>1</v>
      </c>
      <c r="F773" s="252" t="s">
        <v>4038</v>
      </c>
      <c r="G773" s="250"/>
      <c r="H773" s="253">
        <v>80.799999999999997</v>
      </c>
      <c r="I773" s="254"/>
      <c r="J773" s="250"/>
      <c r="K773" s="250"/>
      <c r="L773" s="255"/>
      <c r="M773" s="256"/>
      <c r="N773" s="257"/>
      <c r="O773" s="257"/>
      <c r="P773" s="257"/>
      <c r="Q773" s="257"/>
      <c r="R773" s="257"/>
      <c r="S773" s="257"/>
      <c r="T773" s="258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59" t="s">
        <v>257</v>
      </c>
      <c r="AU773" s="259" t="s">
        <v>253</v>
      </c>
      <c r="AV773" s="14" t="s">
        <v>87</v>
      </c>
      <c r="AW773" s="14" t="s">
        <v>34</v>
      </c>
      <c r="AX773" s="14" t="s">
        <v>77</v>
      </c>
      <c r="AY773" s="259" t="s">
        <v>245</v>
      </c>
    </row>
    <row r="774" s="15" customFormat="1">
      <c r="A774" s="15"/>
      <c r="B774" s="260"/>
      <c r="C774" s="261"/>
      <c r="D774" s="234" t="s">
        <v>257</v>
      </c>
      <c r="E774" s="262" t="s">
        <v>1</v>
      </c>
      <c r="F774" s="263" t="s">
        <v>266</v>
      </c>
      <c r="G774" s="261"/>
      <c r="H774" s="264">
        <v>80.799999999999997</v>
      </c>
      <c r="I774" s="265"/>
      <c r="J774" s="261"/>
      <c r="K774" s="261"/>
      <c r="L774" s="266"/>
      <c r="M774" s="267"/>
      <c r="N774" s="268"/>
      <c r="O774" s="268"/>
      <c r="P774" s="268"/>
      <c r="Q774" s="268"/>
      <c r="R774" s="268"/>
      <c r="S774" s="268"/>
      <c r="T774" s="269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T774" s="270" t="s">
        <v>257</v>
      </c>
      <c r="AU774" s="270" t="s">
        <v>253</v>
      </c>
      <c r="AV774" s="15" t="s">
        <v>253</v>
      </c>
      <c r="AW774" s="15" t="s">
        <v>34</v>
      </c>
      <c r="AX774" s="15" t="s">
        <v>85</v>
      </c>
      <c r="AY774" s="270" t="s">
        <v>245</v>
      </c>
    </row>
    <row r="775" s="2" customFormat="1" ht="16.5" customHeight="1">
      <c r="A775" s="40"/>
      <c r="B775" s="41"/>
      <c r="C775" s="283" t="s">
        <v>4039</v>
      </c>
      <c r="D775" s="283" t="s">
        <v>551</v>
      </c>
      <c r="E775" s="284" t="s">
        <v>929</v>
      </c>
      <c r="F775" s="285" t="s">
        <v>930</v>
      </c>
      <c r="G775" s="286" t="s">
        <v>545</v>
      </c>
      <c r="H775" s="287">
        <v>3.2320000000000002</v>
      </c>
      <c r="I775" s="288"/>
      <c r="J775" s="289">
        <f>ROUND(I775*H775,2)</f>
        <v>0</v>
      </c>
      <c r="K775" s="285" t="s">
        <v>1</v>
      </c>
      <c r="L775" s="290"/>
      <c r="M775" s="291" t="s">
        <v>1</v>
      </c>
      <c r="N775" s="292" t="s">
        <v>42</v>
      </c>
      <c r="O775" s="93"/>
      <c r="P775" s="230">
        <f>O775*H775</f>
        <v>0</v>
      </c>
      <c r="Q775" s="230">
        <v>1</v>
      </c>
      <c r="R775" s="230">
        <f>Q775*H775</f>
        <v>3.2320000000000002</v>
      </c>
      <c r="S775" s="230">
        <v>0</v>
      </c>
      <c r="T775" s="231">
        <f>S775*H775</f>
        <v>0</v>
      </c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R775" s="232" t="s">
        <v>326</v>
      </c>
      <c r="AT775" s="232" t="s">
        <v>551</v>
      </c>
      <c r="AU775" s="232" t="s">
        <v>253</v>
      </c>
      <c r="AY775" s="19" t="s">
        <v>245</v>
      </c>
      <c r="BE775" s="233">
        <f>IF(N775="základní",J775,0)</f>
        <v>0</v>
      </c>
      <c r="BF775" s="233">
        <f>IF(N775="snížená",J775,0)</f>
        <v>0</v>
      </c>
      <c r="BG775" s="233">
        <f>IF(N775="zákl. přenesená",J775,0)</f>
        <v>0</v>
      </c>
      <c r="BH775" s="233">
        <f>IF(N775="sníž. přenesená",J775,0)</f>
        <v>0</v>
      </c>
      <c r="BI775" s="233">
        <f>IF(N775="nulová",J775,0)</f>
        <v>0</v>
      </c>
      <c r="BJ775" s="19" t="s">
        <v>85</v>
      </c>
      <c r="BK775" s="233">
        <f>ROUND(I775*H775,2)</f>
        <v>0</v>
      </c>
      <c r="BL775" s="19" t="s">
        <v>253</v>
      </c>
      <c r="BM775" s="232" t="s">
        <v>4040</v>
      </c>
    </row>
    <row r="776" s="2" customFormat="1">
      <c r="A776" s="40"/>
      <c r="B776" s="41"/>
      <c r="C776" s="42"/>
      <c r="D776" s="234" t="s">
        <v>255</v>
      </c>
      <c r="E776" s="42"/>
      <c r="F776" s="235" t="s">
        <v>931</v>
      </c>
      <c r="G776" s="42"/>
      <c r="H776" s="42"/>
      <c r="I776" s="236"/>
      <c r="J776" s="42"/>
      <c r="K776" s="42"/>
      <c r="L776" s="46"/>
      <c r="M776" s="237"/>
      <c r="N776" s="238"/>
      <c r="O776" s="93"/>
      <c r="P776" s="93"/>
      <c r="Q776" s="93"/>
      <c r="R776" s="93"/>
      <c r="S776" s="93"/>
      <c r="T776" s="94"/>
      <c r="U776" s="40"/>
      <c r="V776" s="40"/>
      <c r="W776" s="40"/>
      <c r="X776" s="40"/>
      <c r="Y776" s="40"/>
      <c r="Z776" s="40"/>
      <c r="AA776" s="40"/>
      <c r="AB776" s="40"/>
      <c r="AC776" s="40"/>
      <c r="AD776" s="40"/>
      <c r="AE776" s="40"/>
      <c r="AT776" s="19" t="s">
        <v>255</v>
      </c>
      <c r="AU776" s="19" t="s">
        <v>253</v>
      </c>
    </row>
    <row r="777" s="13" customFormat="1">
      <c r="A777" s="13"/>
      <c r="B777" s="239"/>
      <c r="C777" s="240"/>
      <c r="D777" s="234" t="s">
        <v>257</v>
      </c>
      <c r="E777" s="241" t="s">
        <v>1</v>
      </c>
      <c r="F777" s="242" t="s">
        <v>3158</v>
      </c>
      <c r="G777" s="240"/>
      <c r="H777" s="241" t="s">
        <v>1</v>
      </c>
      <c r="I777" s="243"/>
      <c r="J777" s="240"/>
      <c r="K777" s="240"/>
      <c r="L777" s="244"/>
      <c r="M777" s="245"/>
      <c r="N777" s="246"/>
      <c r="O777" s="246"/>
      <c r="P777" s="246"/>
      <c r="Q777" s="246"/>
      <c r="R777" s="246"/>
      <c r="S777" s="246"/>
      <c r="T777" s="247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8" t="s">
        <v>257</v>
      </c>
      <c r="AU777" s="248" t="s">
        <v>253</v>
      </c>
      <c r="AV777" s="13" t="s">
        <v>85</v>
      </c>
      <c r="AW777" s="13" t="s">
        <v>34</v>
      </c>
      <c r="AX777" s="13" t="s">
        <v>77</v>
      </c>
      <c r="AY777" s="248" t="s">
        <v>245</v>
      </c>
    </row>
    <row r="778" s="14" customFormat="1">
      <c r="A778" s="14"/>
      <c r="B778" s="249"/>
      <c r="C778" s="250"/>
      <c r="D778" s="234" t="s">
        <v>257</v>
      </c>
      <c r="E778" s="251" t="s">
        <v>1</v>
      </c>
      <c r="F778" s="252" t="s">
        <v>4041</v>
      </c>
      <c r="G778" s="250"/>
      <c r="H778" s="253">
        <v>3.2320000000000002</v>
      </c>
      <c r="I778" s="254"/>
      <c r="J778" s="250"/>
      <c r="K778" s="250"/>
      <c r="L778" s="255"/>
      <c r="M778" s="256"/>
      <c r="N778" s="257"/>
      <c r="O778" s="257"/>
      <c r="P778" s="257"/>
      <c r="Q778" s="257"/>
      <c r="R778" s="257"/>
      <c r="S778" s="257"/>
      <c r="T778" s="258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9" t="s">
        <v>257</v>
      </c>
      <c r="AU778" s="259" t="s">
        <v>253</v>
      </c>
      <c r="AV778" s="14" t="s">
        <v>87</v>
      </c>
      <c r="AW778" s="14" t="s">
        <v>34</v>
      </c>
      <c r="AX778" s="14" t="s">
        <v>77</v>
      </c>
      <c r="AY778" s="259" t="s">
        <v>245</v>
      </c>
    </row>
    <row r="779" s="15" customFormat="1">
      <c r="A779" s="15"/>
      <c r="B779" s="260"/>
      <c r="C779" s="261"/>
      <c r="D779" s="234" t="s">
        <v>257</v>
      </c>
      <c r="E779" s="262" t="s">
        <v>1</v>
      </c>
      <c r="F779" s="263" t="s">
        <v>266</v>
      </c>
      <c r="G779" s="261"/>
      <c r="H779" s="264">
        <v>3.2320000000000002</v>
      </c>
      <c r="I779" s="265"/>
      <c r="J779" s="261"/>
      <c r="K779" s="261"/>
      <c r="L779" s="266"/>
      <c r="M779" s="267"/>
      <c r="N779" s="268"/>
      <c r="O779" s="268"/>
      <c r="P779" s="268"/>
      <c r="Q779" s="268"/>
      <c r="R779" s="268"/>
      <c r="S779" s="268"/>
      <c r="T779" s="269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T779" s="270" t="s">
        <v>257</v>
      </c>
      <c r="AU779" s="270" t="s">
        <v>253</v>
      </c>
      <c r="AV779" s="15" t="s">
        <v>253</v>
      </c>
      <c r="AW779" s="15" t="s">
        <v>34</v>
      </c>
      <c r="AX779" s="15" t="s">
        <v>85</v>
      </c>
      <c r="AY779" s="270" t="s">
        <v>245</v>
      </c>
    </row>
    <row r="780" s="2" customFormat="1" ht="16.5" customHeight="1">
      <c r="A780" s="40"/>
      <c r="B780" s="41"/>
      <c r="C780" s="221" t="s">
        <v>4042</v>
      </c>
      <c r="D780" s="221" t="s">
        <v>248</v>
      </c>
      <c r="E780" s="222" t="s">
        <v>3161</v>
      </c>
      <c r="F780" s="223" t="s">
        <v>3162</v>
      </c>
      <c r="G780" s="224" t="s">
        <v>275</v>
      </c>
      <c r="H780" s="225">
        <v>80.799999999999997</v>
      </c>
      <c r="I780" s="226"/>
      <c r="J780" s="227">
        <f>ROUND(I780*H780,2)</f>
        <v>0</v>
      </c>
      <c r="K780" s="223" t="s">
        <v>764</v>
      </c>
      <c r="L780" s="46"/>
      <c r="M780" s="228" t="s">
        <v>1</v>
      </c>
      <c r="N780" s="229" t="s">
        <v>42</v>
      </c>
      <c r="O780" s="93"/>
      <c r="P780" s="230">
        <f>O780*H780</f>
        <v>0</v>
      </c>
      <c r="Q780" s="230">
        <v>0</v>
      </c>
      <c r="R780" s="230">
        <f>Q780*H780</f>
        <v>0</v>
      </c>
      <c r="S780" s="230">
        <v>0</v>
      </c>
      <c r="T780" s="231">
        <f>S780*H780</f>
        <v>0</v>
      </c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R780" s="232" t="s">
        <v>402</v>
      </c>
      <c r="AT780" s="232" t="s">
        <v>248</v>
      </c>
      <c r="AU780" s="232" t="s">
        <v>253</v>
      </c>
      <c r="AY780" s="19" t="s">
        <v>245</v>
      </c>
      <c r="BE780" s="233">
        <f>IF(N780="základní",J780,0)</f>
        <v>0</v>
      </c>
      <c r="BF780" s="233">
        <f>IF(N780="snížená",J780,0)</f>
        <v>0</v>
      </c>
      <c r="BG780" s="233">
        <f>IF(N780="zákl. přenesená",J780,0)</f>
        <v>0</v>
      </c>
      <c r="BH780" s="233">
        <f>IF(N780="sníž. přenesená",J780,0)</f>
        <v>0</v>
      </c>
      <c r="BI780" s="233">
        <f>IF(N780="nulová",J780,0)</f>
        <v>0</v>
      </c>
      <c r="BJ780" s="19" t="s">
        <v>85</v>
      </c>
      <c r="BK780" s="233">
        <f>ROUND(I780*H780,2)</f>
        <v>0</v>
      </c>
      <c r="BL780" s="19" t="s">
        <v>402</v>
      </c>
      <c r="BM780" s="232" t="s">
        <v>4043</v>
      </c>
    </row>
    <row r="781" s="2" customFormat="1">
      <c r="A781" s="40"/>
      <c r="B781" s="41"/>
      <c r="C781" s="42"/>
      <c r="D781" s="234" t="s">
        <v>255</v>
      </c>
      <c r="E781" s="42"/>
      <c r="F781" s="235" t="s">
        <v>3164</v>
      </c>
      <c r="G781" s="42"/>
      <c r="H781" s="42"/>
      <c r="I781" s="236"/>
      <c r="J781" s="42"/>
      <c r="K781" s="42"/>
      <c r="L781" s="46"/>
      <c r="M781" s="237"/>
      <c r="N781" s="238"/>
      <c r="O781" s="93"/>
      <c r="P781" s="93"/>
      <c r="Q781" s="93"/>
      <c r="R781" s="93"/>
      <c r="S781" s="93"/>
      <c r="T781" s="94"/>
      <c r="U781" s="40"/>
      <c r="V781" s="40"/>
      <c r="W781" s="40"/>
      <c r="X781" s="40"/>
      <c r="Y781" s="40"/>
      <c r="Z781" s="40"/>
      <c r="AA781" s="40"/>
      <c r="AB781" s="40"/>
      <c r="AC781" s="40"/>
      <c r="AD781" s="40"/>
      <c r="AE781" s="40"/>
      <c r="AT781" s="19" t="s">
        <v>255</v>
      </c>
      <c r="AU781" s="19" t="s">
        <v>253</v>
      </c>
    </row>
    <row r="782" s="2" customFormat="1">
      <c r="A782" s="40"/>
      <c r="B782" s="41"/>
      <c r="C782" s="42"/>
      <c r="D782" s="296" t="s">
        <v>766</v>
      </c>
      <c r="E782" s="42"/>
      <c r="F782" s="297" t="s">
        <v>3165</v>
      </c>
      <c r="G782" s="42"/>
      <c r="H782" s="42"/>
      <c r="I782" s="236"/>
      <c r="J782" s="42"/>
      <c r="K782" s="42"/>
      <c r="L782" s="46"/>
      <c r="M782" s="237"/>
      <c r="N782" s="238"/>
      <c r="O782" s="93"/>
      <c r="P782" s="93"/>
      <c r="Q782" s="93"/>
      <c r="R782" s="93"/>
      <c r="S782" s="93"/>
      <c r="T782" s="94"/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  <c r="AE782" s="40"/>
      <c r="AT782" s="19" t="s">
        <v>766</v>
      </c>
      <c r="AU782" s="19" t="s">
        <v>253</v>
      </c>
    </row>
    <row r="783" s="13" customFormat="1">
      <c r="A783" s="13"/>
      <c r="B783" s="239"/>
      <c r="C783" s="240"/>
      <c r="D783" s="234" t="s">
        <v>257</v>
      </c>
      <c r="E783" s="241" t="s">
        <v>1</v>
      </c>
      <c r="F783" s="242" t="s">
        <v>3166</v>
      </c>
      <c r="G783" s="240"/>
      <c r="H783" s="241" t="s">
        <v>1</v>
      </c>
      <c r="I783" s="243"/>
      <c r="J783" s="240"/>
      <c r="K783" s="240"/>
      <c r="L783" s="244"/>
      <c r="M783" s="245"/>
      <c r="N783" s="246"/>
      <c r="O783" s="246"/>
      <c r="P783" s="246"/>
      <c r="Q783" s="246"/>
      <c r="R783" s="246"/>
      <c r="S783" s="246"/>
      <c r="T783" s="247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8" t="s">
        <v>257</v>
      </c>
      <c r="AU783" s="248" t="s">
        <v>253</v>
      </c>
      <c r="AV783" s="13" t="s">
        <v>85</v>
      </c>
      <c r="AW783" s="13" t="s">
        <v>34</v>
      </c>
      <c r="AX783" s="13" t="s">
        <v>77</v>
      </c>
      <c r="AY783" s="248" t="s">
        <v>245</v>
      </c>
    </row>
    <row r="784" s="14" customFormat="1">
      <c r="A784" s="14"/>
      <c r="B784" s="249"/>
      <c r="C784" s="250"/>
      <c r="D784" s="234" t="s">
        <v>257</v>
      </c>
      <c r="E784" s="251" t="s">
        <v>1</v>
      </c>
      <c r="F784" s="252" t="s">
        <v>4038</v>
      </c>
      <c r="G784" s="250"/>
      <c r="H784" s="253">
        <v>80.799999999999997</v>
      </c>
      <c r="I784" s="254"/>
      <c r="J784" s="250"/>
      <c r="K784" s="250"/>
      <c r="L784" s="255"/>
      <c r="M784" s="256"/>
      <c r="N784" s="257"/>
      <c r="O784" s="257"/>
      <c r="P784" s="257"/>
      <c r="Q784" s="257"/>
      <c r="R784" s="257"/>
      <c r="S784" s="257"/>
      <c r="T784" s="258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9" t="s">
        <v>257</v>
      </c>
      <c r="AU784" s="259" t="s">
        <v>253</v>
      </c>
      <c r="AV784" s="14" t="s">
        <v>87</v>
      </c>
      <c r="AW784" s="14" t="s">
        <v>34</v>
      </c>
      <c r="AX784" s="14" t="s">
        <v>77</v>
      </c>
      <c r="AY784" s="259" t="s">
        <v>245</v>
      </c>
    </row>
    <row r="785" s="15" customFormat="1">
      <c r="A785" s="15"/>
      <c r="B785" s="260"/>
      <c r="C785" s="261"/>
      <c r="D785" s="234" t="s">
        <v>257</v>
      </c>
      <c r="E785" s="262" t="s">
        <v>1</v>
      </c>
      <c r="F785" s="263" t="s">
        <v>266</v>
      </c>
      <c r="G785" s="261"/>
      <c r="H785" s="264">
        <v>80.799999999999997</v>
      </c>
      <c r="I785" s="265"/>
      <c r="J785" s="261"/>
      <c r="K785" s="261"/>
      <c r="L785" s="266"/>
      <c r="M785" s="267"/>
      <c r="N785" s="268"/>
      <c r="O785" s="268"/>
      <c r="P785" s="268"/>
      <c r="Q785" s="268"/>
      <c r="R785" s="268"/>
      <c r="S785" s="268"/>
      <c r="T785" s="269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70" t="s">
        <v>257</v>
      </c>
      <c r="AU785" s="270" t="s">
        <v>253</v>
      </c>
      <c r="AV785" s="15" t="s">
        <v>253</v>
      </c>
      <c r="AW785" s="15" t="s">
        <v>34</v>
      </c>
      <c r="AX785" s="15" t="s">
        <v>85</v>
      </c>
      <c r="AY785" s="270" t="s">
        <v>245</v>
      </c>
    </row>
    <row r="786" s="2" customFormat="1" ht="16.5" customHeight="1">
      <c r="A786" s="40"/>
      <c r="B786" s="41"/>
      <c r="C786" s="221" t="s">
        <v>4044</v>
      </c>
      <c r="D786" s="221" t="s">
        <v>248</v>
      </c>
      <c r="E786" s="222" t="s">
        <v>3168</v>
      </c>
      <c r="F786" s="223" t="s">
        <v>3169</v>
      </c>
      <c r="G786" s="224" t="s">
        <v>275</v>
      </c>
      <c r="H786" s="225">
        <v>80.799999999999997</v>
      </c>
      <c r="I786" s="226"/>
      <c r="J786" s="227">
        <f>ROUND(I786*H786,2)</f>
        <v>0</v>
      </c>
      <c r="K786" s="223" t="s">
        <v>764</v>
      </c>
      <c r="L786" s="46"/>
      <c r="M786" s="228" t="s">
        <v>1</v>
      </c>
      <c r="N786" s="229" t="s">
        <v>42</v>
      </c>
      <c r="O786" s="93"/>
      <c r="P786" s="230">
        <f>O786*H786</f>
        <v>0</v>
      </c>
      <c r="Q786" s="230">
        <v>0</v>
      </c>
      <c r="R786" s="230">
        <f>Q786*H786</f>
        <v>0</v>
      </c>
      <c r="S786" s="230">
        <v>0</v>
      </c>
      <c r="T786" s="231">
        <f>S786*H786</f>
        <v>0</v>
      </c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R786" s="232" t="s">
        <v>402</v>
      </c>
      <c r="AT786" s="232" t="s">
        <v>248</v>
      </c>
      <c r="AU786" s="232" t="s">
        <v>253</v>
      </c>
      <c r="AY786" s="19" t="s">
        <v>245</v>
      </c>
      <c r="BE786" s="233">
        <f>IF(N786="základní",J786,0)</f>
        <v>0</v>
      </c>
      <c r="BF786" s="233">
        <f>IF(N786="snížená",J786,0)</f>
        <v>0</v>
      </c>
      <c r="BG786" s="233">
        <f>IF(N786="zákl. přenesená",J786,0)</f>
        <v>0</v>
      </c>
      <c r="BH786" s="233">
        <f>IF(N786="sníž. přenesená",J786,0)</f>
        <v>0</v>
      </c>
      <c r="BI786" s="233">
        <f>IF(N786="nulová",J786,0)</f>
        <v>0</v>
      </c>
      <c r="BJ786" s="19" t="s">
        <v>85</v>
      </c>
      <c r="BK786" s="233">
        <f>ROUND(I786*H786,2)</f>
        <v>0</v>
      </c>
      <c r="BL786" s="19" t="s">
        <v>402</v>
      </c>
      <c r="BM786" s="232" t="s">
        <v>4045</v>
      </c>
    </row>
    <row r="787" s="2" customFormat="1">
      <c r="A787" s="40"/>
      <c r="B787" s="41"/>
      <c r="C787" s="42"/>
      <c r="D787" s="234" t="s">
        <v>255</v>
      </c>
      <c r="E787" s="42"/>
      <c r="F787" s="235" t="s">
        <v>3171</v>
      </c>
      <c r="G787" s="42"/>
      <c r="H787" s="42"/>
      <c r="I787" s="236"/>
      <c r="J787" s="42"/>
      <c r="K787" s="42"/>
      <c r="L787" s="46"/>
      <c r="M787" s="237"/>
      <c r="N787" s="238"/>
      <c r="O787" s="93"/>
      <c r="P787" s="93"/>
      <c r="Q787" s="93"/>
      <c r="R787" s="93"/>
      <c r="S787" s="93"/>
      <c r="T787" s="94"/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  <c r="AE787" s="40"/>
      <c r="AT787" s="19" t="s">
        <v>255</v>
      </c>
      <c r="AU787" s="19" t="s">
        <v>253</v>
      </c>
    </row>
    <row r="788" s="2" customFormat="1">
      <c r="A788" s="40"/>
      <c r="B788" s="41"/>
      <c r="C788" s="42"/>
      <c r="D788" s="296" t="s">
        <v>766</v>
      </c>
      <c r="E788" s="42"/>
      <c r="F788" s="297" t="s">
        <v>3172</v>
      </c>
      <c r="G788" s="42"/>
      <c r="H788" s="42"/>
      <c r="I788" s="236"/>
      <c r="J788" s="42"/>
      <c r="K788" s="42"/>
      <c r="L788" s="46"/>
      <c r="M788" s="237"/>
      <c r="N788" s="238"/>
      <c r="O788" s="93"/>
      <c r="P788" s="93"/>
      <c r="Q788" s="93"/>
      <c r="R788" s="93"/>
      <c r="S788" s="93"/>
      <c r="T788" s="94"/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  <c r="AE788" s="40"/>
      <c r="AT788" s="19" t="s">
        <v>766</v>
      </c>
      <c r="AU788" s="19" t="s">
        <v>253</v>
      </c>
    </row>
    <row r="789" s="13" customFormat="1">
      <c r="A789" s="13"/>
      <c r="B789" s="239"/>
      <c r="C789" s="240"/>
      <c r="D789" s="234" t="s">
        <v>257</v>
      </c>
      <c r="E789" s="241" t="s">
        <v>1</v>
      </c>
      <c r="F789" s="242" t="s">
        <v>3173</v>
      </c>
      <c r="G789" s="240"/>
      <c r="H789" s="241" t="s">
        <v>1</v>
      </c>
      <c r="I789" s="243"/>
      <c r="J789" s="240"/>
      <c r="K789" s="240"/>
      <c r="L789" s="244"/>
      <c r="M789" s="245"/>
      <c r="N789" s="246"/>
      <c r="O789" s="246"/>
      <c r="P789" s="246"/>
      <c r="Q789" s="246"/>
      <c r="R789" s="246"/>
      <c r="S789" s="246"/>
      <c r="T789" s="247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48" t="s">
        <v>257</v>
      </c>
      <c r="AU789" s="248" t="s">
        <v>253</v>
      </c>
      <c r="AV789" s="13" t="s">
        <v>85</v>
      </c>
      <c r="AW789" s="13" t="s">
        <v>34</v>
      </c>
      <c r="AX789" s="13" t="s">
        <v>77</v>
      </c>
      <c r="AY789" s="248" t="s">
        <v>245</v>
      </c>
    </row>
    <row r="790" s="14" customFormat="1">
      <c r="A790" s="14"/>
      <c r="B790" s="249"/>
      <c r="C790" s="250"/>
      <c r="D790" s="234" t="s">
        <v>257</v>
      </c>
      <c r="E790" s="251" t="s">
        <v>1</v>
      </c>
      <c r="F790" s="252" t="s">
        <v>4038</v>
      </c>
      <c r="G790" s="250"/>
      <c r="H790" s="253">
        <v>80.799999999999997</v>
      </c>
      <c r="I790" s="254"/>
      <c r="J790" s="250"/>
      <c r="K790" s="250"/>
      <c r="L790" s="255"/>
      <c r="M790" s="256"/>
      <c r="N790" s="257"/>
      <c r="O790" s="257"/>
      <c r="P790" s="257"/>
      <c r="Q790" s="257"/>
      <c r="R790" s="257"/>
      <c r="S790" s="257"/>
      <c r="T790" s="258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9" t="s">
        <v>257</v>
      </c>
      <c r="AU790" s="259" t="s">
        <v>253</v>
      </c>
      <c r="AV790" s="14" t="s">
        <v>87</v>
      </c>
      <c r="AW790" s="14" t="s">
        <v>34</v>
      </c>
      <c r="AX790" s="14" t="s">
        <v>77</v>
      </c>
      <c r="AY790" s="259" t="s">
        <v>245</v>
      </c>
    </row>
    <row r="791" s="15" customFormat="1">
      <c r="A791" s="15"/>
      <c r="B791" s="260"/>
      <c r="C791" s="261"/>
      <c r="D791" s="234" t="s">
        <v>257</v>
      </c>
      <c r="E791" s="262" t="s">
        <v>1</v>
      </c>
      <c r="F791" s="263" t="s">
        <v>266</v>
      </c>
      <c r="G791" s="261"/>
      <c r="H791" s="264">
        <v>80.799999999999997</v>
      </c>
      <c r="I791" s="265"/>
      <c r="J791" s="261"/>
      <c r="K791" s="261"/>
      <c r="L791" s="266"/>
      <c r="M791" s="267"/>
      <c r="N791" s="268"/>
      <c r="O791" s="268"/>
      <c r="P791" s="268"/>
      <c r="Q791" s="268"/>
      <c r="R791" s="268"/>
      <c r="S791" s="268"/>
      <c r="T791" s="269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T791" s="270" t="s">
        <v>257</v>
      </c>
      <c r="AU791" s="270" t="s">
        <v>253</v>
      </c>
      <c r="AV791" s="15" t="s">
        <v>253</v>
      </c>
      <c r="AW791" s="15" t="s">
        <v>34</v>
      </c>
      <c r="AX791" s="15" t="s">
        <v>85</v>
      </c>
      <c r="AY791" s="270" t="s">
        <v>245</v>
      </c>
    </row>
    <row r="792" s="2" customFormat="1" ht="16.5" customHeight="1">
      <c r="A792" s="40"/>
      <c r="B792" s="41"/>
      <c r="C792" s="221" t="s">
        <v>4046</v>
      </c>
      <c r="D792" s="221" t="s">
        <v>248</v>
      </c>
      <c r="E792" s="222" t="s">
        <v>3175</v>
      </c>
      <c r="F792" s="223" t="s">
        <v>3176</v>
      </c>
      <c r="G792" s="224" t="s">
        <v>275</v>
      </c>
      <c r="H792" s="225">
        <v>80.799999999999997</v>
      </c>
      <c r="I792" s="226"/>
      <c r="J792" s="227">
        <f>ROUND(I792*H792,2)</f>
        <v>0</v>
      </c>
      <c r="K792" s="223" t="s">
        <v>764</v>
      </c>
      <c r="L792" s="46"/>
      <c r="M792" s="228" t="s">
        <v>1</v>
      </c>
      <c r="N792" s="229" t="s">
        <v>42</v>
      </c>
      <c r="O792" s="93"/>
      <c r="P792" s="230">
        <f>O792*H792</f>
        <v>0</v>
      </c>
      <c r="Q792" s="230">
        <v>0</v>
      </c>
      <c r="R792" s="230">
        <f>Q792*H792</f>
        <v>0</v>
      </c>
      <c r="S792" s="230">
        <v>0</v>
      </c>
      <c r="T792" s="231">
        <f>S792*H792</f>
        <v>0</v>
      </c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R792" s="232" t="s">
        <v>402</v>
      </c>
      <c r="AT792" s="232" t="s">
        <v>248</v>
      </c>
      <c r="AU792" s="232" t="s">
        <v>253</v>
      </c>
      <c r="AY792" s="19" t="s">
        <v>245</v>
      </c>
      <c r="BE792" s="233">
        <f>IF(N792="základní",J792,0)</f>
        <v>0</v>
      </c>
      <c r="BF792" s="233">
        <f>IF(N792="snížená",J792,0)</f>
        <v>0</v>
      </c>
      <c r="BG792" s="233">
        <f>IF(N792="zákl. přenesená",J792,0)</f>
        <v>0</v>
      </c>
      <c r="BH792" s="233">
        <f>IF(N792="sníž. přenesená",J792,0)</f>
        <v>0</v>
      </c>
      <c r="BI792" s="233">
        <f>IF(N792="nulová",J792,0)</f>
        <v>0</v>
      </c>
      <c r="BJ792" s="19" t="s">
        <v>85</v>
      </c>
      <c r="BK792" s="233">
        <f>ROUND(I792*H792,2)</f>
        <v>0</v>
      </c>
      <c r="BL792" s="19" t="s">
        <v>402</v>
      </c>
      <c r="BM792" s="232" t="s">
        <v>4047</v>
      </c>
    </row>
    <row r="793" s="2" customFormat="1">
      <c r="A793" s="40"/>
      <c r="B793" s="41"/>
      <c r="C793" s="42"/>
      <c r="D793" s="234" t="s">
        <v>255</v>
      </c>
      <c r="E793" s="42"/>
      <c r="F793" s="235" t="s">
        <v>3178</v>
      </c>
      <c r="G793" s="42"/>
      <c r="H793" s="42"/>
      <c r="I793" s="236"/>
      <c r="J793" s="42"/>
      <c r="K793" s="42"/>
      <c r="L793" s="46"/>
      <c r="M793" s="237"/>
      <c r="N793" s="238"/>
      <c r="O793" s="93"/>
      <c r="P793" s="93"/>
      <c r="Q793" s="93"/>
      <c r="R793" s="93"/>
      <c r="S793" s="93"/>
      <c r="T793" s="94"/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T793" s="19" t="s">
        <v>255</v>
      </c>
      <c r="AU793" s="19" t="s">
        <v>253</v>
      </c>
    </row>
    <row r="794" s="2" customFormat="1">
      <c r="A794" s="40"/>
      <c r="B794" s="41"/>
      <c r="C794" s="42"/>
      <c r="D794" s="296" t="s">
        <v>766</v>
      </c>
      <c r="E794" s="42"/>
      <c r="F794" s="297" t="s">
        <v>3179</v>
      </c>
      <c r="G794" s="42"/>
      <c r="H794" s="42"/>
      <c r="I794" s="236"/>
      <c r="J794" s="42"/>
      <c r="K794" s="42"/>
      <c r="L794" s="46"/>
      <c r="M794" s="237"/>
      <c r="N794" s="238"/>
      <c r="O794" s="93"/>
      <c r="P794" s="93"/>
      <c r="Q794" s="93"/>
      <c r="R794" s="93"/>
      <c r="S794" s="93"/>
      <c r="T794" s="94"/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T794" s="19" t="s">
        <v>766</v>
      </c>
      <c r="AU794" s="19" t="s">
        <v>253</v>
      </c>
    </row>
    <row r="795" s="13" customFormat="1">
      <c r="A795" s="13"/>
      <c r="B795" s="239"/>
      <c r="C795" s="240"/>
      <c r="D795" s="234" t="s">
        <v>257</v>
      </c>
      <c r="E795" s="241" t="s">
        <v>1</v>
      </c>
      <c r="F795" s="242" t="s">
        <v>3180</v>
      </c>
      <c r="G795" s="240"/>
      <c r="H795" s="241" t="s">
        <v>1</v>
      </c>
      <c r="I795" s="243"/>
      <c r="J795" s="240"/>
      <c r="K795" s="240"/>
      <c r="L795" s="244"/>
      <c r="M795" s="245"/>
      <c r="N795" s="246"/>
      <c r="O795" s="246"/>
      <c r="P795" s="246"/>
      <c r="Q795" s="246"/>
      <c r="R795" s="246"/>
      <c r="S795" s="246"/>
      <c r="T795" s="247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8" t="s">
        <v>257</v>
      </c>
      <c r="AU795" s="248" t="s">
        <v>253</v>
      </c>
      <c r="AV795" s="13" t="s">
        <v>85</v>
      </c>
      <c r="AW795" s="13" t="s">
        <v>34</v>
      </c>
      <c r="AX795" s="13" t="s">
        <v>77</v>
      </c>
      <c r="AY795" s="248" t="s">
        <v>245</v>
      </c>
    </row>
    <row r="796" s="14" customFormat="1">
      <c r="A796" s="14"/>
      <c r="B796" s="249"/>
      <c r="C796" s="250"/>
      <c r="D796" s="234" t="s">
        <v>257</v>
      </c>
      <c r="E796" s="251" t="s">
        <v>1</v>
      </c>
      <c r="F796" s="252" t="s">
        <v>4038</v>
      </c>
      <c r="G796" s="250"/>
      <c r="H796" s="253">
        <v>80.799999999999997</v>
      </c>
      <c r="I796" s="254"/>
      <c r="J796" s="250"/>
      <c r="K796" s="250"/>
      <c r="L796" s="255"/>
      <c r="M796" s="256"/>
      <c r="N796" s="257"/>
      <c r="O796" s="257"/>
      <c r="P796" s="257"/>
      <c r="Q796" s="257"/>
      <c r="R796" s="257"/>
      <c r="S796" s="257"/>
      <c r="T796" s="258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59" t="s">
        <v>257</v>
      </c>
      <c r="AU796" s="259" t="s">
        <v>253</v>
      </c>
      <c r="AV796" s="14" t="s">
        <v>87</v>
      </c>
      <c r="AW796" s="14" t="s">
        <v>34</v>
      </c>
      <c r="AX796" s="14" t="s">
        <v>77</v>
      </c>
      <c r="AY796" s="259" t="s">
        <v>245</v>
      </c>
    </row>
    <row r="797" s="15" customFormat="1">
      <c r="A797" s="15"/>
      <c r="B797" s="260"/>
      <c r="C797" s="261"/>
      <c r="D797" s="234" t="s">
        <v>257</v>
      </c>
      <c r="E797" s="262" t="s">
        <v>1</v>
      </c>
      <c r="F797" s="263" t="s">
        <v>266</v>
      </c>
      <c r="G797" s="261"/>
      <c r="H797" s="264">
        <v>80.799999999999997</v>
      </c>
      <c r="I797" s="265"/>
      <c r="J797" s="261"/>
      <c r="K797" s="261"/>
      <c r="L797" s="266"/>
      <c r="M797" s="267"/>
      <c r="N797" s="268"/>
      <c r="O797" s="268"/>
      <c r="P797" s="268"/>
      <c r="Q797" s="268"/>
      <c r="R797" s="268"/>
      <c r="S797" s="268"/>
      <c r="T797" s="269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T797" s="270" t="s">
        <v>257</v>
      </c>
      <c r="AU797" s="270" t="s">
        <v>253</v>
      </c>
      <c r="AV797" s="15" t="s">
        <v>253</v>
      </c>
      <c r="AW797" s="15" t="s">
        <v>34</v>
      </c>
      <c r="AX797" s="15" t="s">
        <v>85</v>
      </c>
      <c r="AY797" s="270" t="s">
        <v>245</v>
      </c>
    </row>
    <row r="798" s="2" customFormat="1" ht="16.5" customHeight="1">
      <c r="A798" s="40"/>
      <c r="B798" s="41"/>
      <c r="C798" s="221" t="s">
        <v>4048</v>
      </c>
      <c r="D798" s="221" t="s">
        <v>248</v>
      </c>
      <c r="E798" s="222" t="s">
        <v>3181</v>
      </c>
      <c r="F798" s="223" t="s">
        <v>3182</v>
      </c>
      <c r="G798" s="224" t="s">
        <v>275</v>
      </c>
      <c r="H798" s="225">
        <v>12.119999999999999</v>
      </c>
      <c r="I798" s="226"/>
      <c r="J798" s="227">
        <f>ROUND(I798*H798,2)</f>
        <v>0</v>
      </c>
      <c r="K798" s="223" t="s">
        <v>764</v>
      </c>
      <c r="L798" s="46"/>
      <c r="M798" s="228" t="s">
        <v>1</v>
      </c>
      <c r="N798" s="229" t="s">
        <v>42</v>
      </c>
      <c r="O798" s="93"/>
      <c r="P798" s="230">
        <f>O798*H798</f>
        <v>0</v>
      </c>
      <c r="Q798" s="230">
        <v>0</v>
      </c>
      <c r="R798" s="230">
        <f>Q798*H798</f>
        <v>0</v>
      </c>
      <c r="S798" s="230">
        <v>0</v>
      </c>
      <c r="T798" s="231">
        <f>S798*H798</f>
        <v>0</v>
      </c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R798" s="232" t="s">
        <v>402</v>
      </c>
      <c r="AT798" s="232" t="s">
        <v>248</v>
      </c>
      <c r="AU798" s="232" t="s">
        <v>253</v>
      </c>
      <c r="AY798" s="19" t="s">
        <v>245</v>
      </c>
      <c r="BE798" s="233">
        <f>IF(N798="základní",J798,0)</f>
        <v>0</v>
      </c>
      <c r="BF798" s="233">
        <f>IF(N798="snížená",J798,0)</f>
        <v>0</v>
      </c>
      <c r="BG798" s="233">
        <f>IF(N798="zákl. přenesená",J798,0)</f>
        <v>0</v>
      </c>
      <c r="BH798" s="233">
        <f>IF(N798="sníž. přenesená",J798,0)</f>
        <v>0</v>
      </c>
      <c r="BI798" s="233">
        <f>IF(N798="nulová",J798,0)</f>
        <v>0</v>
      </c>
      <c r="BJ798" s="19" t="s">
        <v>85</v>
      </c>
      <c r="BK798" s="233">
        <f>ROUND(I798*H798,2)</f>
        <v>0</v>
      </c>
      <c r="BL798" s="19" t="s">
        <v>402</v>
      </c>
      <c r="BM798" s="232" t="s">
        <v>4049</v>
      </c>
    </row>
    <row r="799" s="2" customFormat="1">
      <c r="A799" s="40"/>
      <c r="B799" s="41"/>
      <c r="C799" s="42"/>
      <c r="D799" s="234" t="s">
        <v>255</v>
      </c>
      <c r="E799" s="42"/>
      <c r="F799" s="235" t="s">
        <v>3184</v>
      </c>
      <c r="G799" s="42"/>
      <c r="H799" s="42"/>
      <c r="I799" s="236"/>
      <c r="J799" s="42"/>
      <c r="K799" s="42"/>
      <c r="L799" s="46"/>
      <c r="M799" s="237"/>
      <c r="N799" s="238"/>
      <c r="O799" s="93"/>
      <c r="P799" s="93"/>
      <c r="Q799" s="93"/>
      <c r="R799" s="93"/>
      <c r="S799" s="93"/>
      <c r="T799" s="94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T799" s="19" t="s">
        <v>255</v>
      </c>
      <c r="AU799" s="19" t="s">
        <v>253</v>
      </c>
    </row>
    <row r="800" s="2" customFormat="1">
      <c r="A800" s="40"/>
      <c r="B800" s="41"/>
      <c r="C800" s="42"/>
      <c r="D800" s="296" t="s">
        <v>766</v>
      </c>
      <c r="E800" s="42"/>
      <c r="F800" s="297" t="s">
        <v>3185</v>
      </c>
      <c r="G800" s="42"/>
      <c r="H800" s="42"/>
      <c r="I800" s="236"/>
      <c r="J800" s="42"/>
      <c r="K800" s="42"/>
      <c r="L800" s="46"/>
      <c r="M800" s="237"/>
      <c r="N800" s="238"/>
      <c r="O800" s="93"/>
      <c r="P800" s="93"/>
      <c r="Q800" s="93"/>
      <c r="R800" s="93"/>
      <c r="S800" s="93"/>
      <c r="T800" s="94"/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  <c r="AE800" s="40"/>
      <c r="AT800" s="19" t="s">
        <v>766</v>
      </c>
      <c r="AU800" s="19" t="s">
        <v>253</v>
      </c>
    </row>
    <row r="801" s="13" customFormat="1">
      <c r="A801" s="13"/>
      <c r="B801" s="239"/>
      <c r="C801" s="240"/>
      <c r="D801" s="234" t="s">
        <v>257</v>
      </c>
      <c r="E801" s="241" t="s">
        <v>1</v>
      </c>
      <c r="F801" s="242" t="s">
        <v>3186</v>
      </c>
      <c r="G801" s="240"/>
      <c r="H801" s="241" t="s">
        <v>1</v>
      </c>
      <c r="I801" s="243"/>
      <c r="J801" s="240"/>
      <c r="K801" s="240"/>
      <c r="L801" s="244"/>
      <c r="M801" s="245"/>
      <c r="N801" s="246"/>
      <c r="O801" s="246"/>
      <c r="P801" s="246"/>
      <c r="Q801" s="246"/>
      <c r="R801" s="246"/>
      <c r="S801" s="246"/>
      <c r="T801" s="247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8" t="s">
        <v>257</v>
      </c>
      <c r="AU801" s="248" t="s">
        <v>253</v>
      </c>
      <c r="AV801" s="13" t="s">
        <v>85</v>
      </c>
      <c r="AW801" s="13" t="s">
        <v>34</v>
      </c>
      <c r="AX801" s="13" t="s">
        <v>77</v>
      </c>
      <c r="AY801" s="248" t="s">
        <v>245</v>
      </c>
    </row>
    <row r="802" s="14" customFormat="1">
      <c r="A802" s="14"/>
      <c r="B802" s="249"/>
      <c r="C802" s="250"/>
      <c r="D802" s="234" t="s">
        <v>257</v>
      </c>
      <c r="E802" s="251" t="s">
        <v>1</v>
      </c>
      <c r="F802" s="252" t="s">
        <v>4050</v>
      </c>
      <c r="G802" s="250"/>
      <c r="H802" s="253">
        <v>12.119999999999999</v>
      </c>
      <c r="I802" s="254"/>
      <c r="J802" s="250"/>
      <c r="K802" s="250"/>
      <c r="L802" s="255"/>
      <c r="M802" s="256"/>
      <c r="N802" s="257"/>
      <c r="O802" s="257"/>
      <c r="P802" s="257"/>
      <c r="Q802" s="257"/>
      <c r="R802" s="257"/>
      <c r="S802" s="257"/>
      <c r="T802" s="258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59" t="s">
        <v>257</v>
      </c>
      <c r="AU802" s="259" t="s">
        <v>253</v>
      </c>
      <c r="AV802" s="14" t="s">
        <v>87</v>
      </c>
      <c r="AW802" s="14" t="s">
        <v>34</v>
      </c>
      <c r="AX802" s="14" t="s">
        <v>77</v>
      </c>
      <c r="AY802" s="259" t="s">
        <v>245</v>
      </c>
    </row>
    <row r="803" s="15" customFormat="1">
      <c r="A803" s="15"/>
      <c r="B803" s="260"/>
      <c r="C803" s="261"/>
      <c r="D803" s="234" t="s">
        <v>257</v>
      </c>
      <c r="E803" s="262" t="s">
        <v>1</v>
      </c>
      <c r="F803" s="263" t="s">
        <v>266</v>
      </c>
      <c r="G803" s="261"/>
      <c r="H803" s="264">
        <v>12.119999999999999</v>
      </c>
      <c r="I803" s="265"/>
      <c r="J803" s="261"/>
      <c r="K803" s="261"/>
      <c r="L803" s="266"/>
      <c r="M803" s="267"/>
      <c r="N803" s="268"/>
      <c r="O803" s="268"/>
      <c r="P803" s="268"/>
      <c r="Q803" s="268"/>
      <c r="R803" s="268"/>
      <c r="S803" s="268"/>
      <c r="T803" s="269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T803" s="270" t="s">
        <v>257</v>
      </c>
      <c r="AU803" s="270" t="s">
        <v>253</v>
      </c>
      <c r="AV803" s="15" t="s">
        <v>253</v>
      </c>
      <c r="AW803" s="15" t="s">
        <v>34</v>
      </c>
      <c r="AX803" s="15" t="s">
        <v>85</v>
      </c>
      <c r="AY803" s="270" t="s">
        <v>245</v>
      </c>
    </row>
    <row r="804" s="2" customFormat="1" ht="16.5" customHeight="1">
      <c r="A804" s="40"/>
      <c r="B804" s="41"/>
      <c r="C804" s="283" t="s">
        <v>4051</v>
      </c>
      <c r="D804" s="283" t="s">
        <v>551</v>
      </c>
      <c r="E804" s="284" t="s">
        <v>3189</v>
      </c>
      <c r="F804" s="285" t="s">
        <v>3190</v>
      </c>
      <c r="G804" s="286" t="s">
        <v>793</v>
      </c>
      <c r="H804" s="287">
        <v>76.355999999999995</v>
      </c>
      <c r="I804" s="288"/>
      <c r="J804" s="289">
        <f>ROUND(I804*H804,2)</f>
        <v>0</v>
      </c>
      <c r="K804" s="285" t="s">
        <v>1</v>
      </c>
      <c r="L804" s="290"/>
      <c r="M804" s="291" t="s">
        <v>1</v>
      </c>
      <c r="N804" s="292" t="s">
        <v>42</v>
      </c>
      <c r="O804" s="93"/>
      <c r="P804" s="230">
        <f>O804*H804</f>
        <v>0</v>
      </c>
      <c r="Q804" s="230">
        <v>0.001</v>
      </c>
      <c r="R804" s="230">
        <f>Q804*H804</f>
        <v>0.076355999999999993</v>
      </c>
      <c r="S804" s="230">
        <v>0</v>
      </c>
      <c r="T804" s="231">
        <f>S804*H804</f>
        <v>0</v>
      </c>
      <c r="U804" s="40"/>
      <c r="V804" s="40"/>
      <c r="W804" s="40"/>
      <c r="X804" s="40"/>
      <c r="Y804" s="40"/>
      <c r="Z804" s="40"/>
      <c r="AA804" s="40"/>
      <c r="AB804" s="40"/>
      <c r="AC804" s="40"/>
      <c r="AD804" s="40"/>
      <c r="AE804" s="40"/>
      <c r="AR804" s="232" t="s">
        <v>522</v>
      </c>
      <c r="AT804" s="232" t="s">
        <v>551</v>
      </c>
      <c r="AU804" s="232" t="s">
        <v>253</v>
      </c>
      <c r="AY804" s="19" t="s">
        <v>245</v>
      </c>
      <c r="BE804" s="233">
        <f>IF(N804="základní",J804,0)</f>
        <v>0</v>
      </c>
      <c r="BF804" s="233">
        <f>IF(N804="snížená",J804,0)</f>
        <v>0</v>
      </c>
      <c r="BG804" s="233">
        <f>IF(N804="zákl. přenesená",J804,0)</f>
        <v>0</v>
      </c>
      <c r="BH804" s="233">
        <f>IF(N804="sníž. přenesená",J804,0)</f>
        <v>0</v>
      </c>
      <c r="BI804" s="233">
        <f>IF(N804="nulová",J804,0)</f>
        <v>0</v>
      </c>
      <c r="BJ804" s="19" t="s">
        <v>85</v>
      </c>
      <c r="BK804" s="233">
        <f>ROUND(I804*H804,2)</f>
        <v>0</v>
      </c>
      <c r="BL804" s="19" t="s">
        <v>402</v>
      </c>
      <c r="BM804" s="232" t="s">
        <v>4052</v>
      </c>
    </row>
    <row r="805" s="2" customFormat="1">
      <c r="A805" s="40"/>
      <c r="B805" s="41"/>
      <c r="C805" s="42"/>
      <c r="D805" s="234" t="s">
        <v>255</v>
      </c>
      <c r="E805" s="42"/>
      <c r="F805" s="235" t="s">
        <v>3190</v>
      </c>
      <c r="G805" s="42"/>
      <c r="H805" s="42"/>
      <c r="I805" s="236"/>
      <c r="J805" s="42"/>
      <c r="K805" s="42"/>
      <c r="L805" s="46"/>
      <c r="M805" s="237"/>
      <c r="N805" s="238"/>
      <c r="O805" s="93"/>
      <c r="P805" s="93"/>
      <c r="Q805" s="93"/>
      <c r="R805" s="93"/>
      <c r="S805" s="93"/>
      <c r="T805" s="94"/>
      <c r="U805" s="40"/>
      <c r="V805" s="40"/>
      <c r="W805" s="40"/>
      <c r="X805" s="40"/>
      <c r="Y805" s="40"/>
      <c r="Z805" s="40"/>
      <c r="AA805" s="40"/>
      <c r="AB805" s="40"/>
      <c r="AC805" s="40"/>
      <c r="AD805" s="40"/>
      <c r="AE805" s="40"/>
      <c r="AT805" s="19" t="s">
        <v>255</v>
      </c>
      <c r="AU805" s="19" t="s">
        <v>253</v>
      </c>
    </row>
    <row r="806" s="13" customFormat="1">
      <c r="A806" s="13"/>
      <c r="B806" s="239"/>
      <c r="C806" s="240"/>
      <c r="D806" s="234" t="s">
        <v>257</v>
      </c>
      <c r="E806" s="241" t="s">
        <v>1</v>
      </c>
      <c r="F806" s="242" t="s">
        <v>3192</v>
      </c>
      <c r="G806" s="240"/>
      <c r="H806" s="241" t="s">
        <v>1</v>
      </c>
      <c r="I806" s="243"/>
      <c r="J806" s="240"/>
      <c r="K806" s="240"/>
      <c r="L806" s="244"/>
      <c r="M806" s="245"/>
      <c r="N806" s="246"/>
      <c r="O806" s="246"/>
      <c r="P806" s="246"/>
      <c r="Q806" s="246"/>
      <c r="R806" s="246"/>
      <c r="S806" s="246"/>
      <c r="T806" s="247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8" t="s">
        <v>257</v>
      </c>
      <c r="AU806" s="248" t="s">
        <v>253</v>
      </c>
      <c r="AV806" s="13" t="s">
        <v>85</v>
      </c>
      <c r="AW806" s="13" t="s">
        <v>34</v>
      </c>
      <c r="AX806" s="13" t="s">
        <v>77</v>
      </c>
      <c r="AY806" s="248" t="s">
        <v>245</v>
      </c>
    </row>
    <row r="807" s="14" customFormat="1">
      <c r="A807" s="14"/>
      <c r="B807" s="249"/>
      <c r="C807" s="250"/>
      <c r="D807" s="234" t="s">
        <v>257</v>
      </c>
      <c r="E807" s="251" t="s">
        <v>1</v>
      </c>
      <c r="F807" s="252" t="s">
        <v>4053</v>
      </c>
      <c r="G807" s="250"/>
      <c r="H807" s="253">
        <v>76.355999999999995</v>
      </c>
      <c r="I807" s="254"/>
      <c r="J807" s="250"/>
      <c r="K807" s="250"/>
      <c r="L807" s="255"/>
      <c r="M807" s="256"/>
      <c r="N807" s="257"/>
      <c r="O807" s="257"/>
      <c r="P807" s="257"/>
      <c r="Q807" s="257"/>
      <c r="R807" s="257"/>
      <c r="S807" s="257"/>
      <c r="T807" s="258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9" t="s">
        <v>257</v>
      </c>
      <c r="AU807" s="259" t="s">
        <v>253</v>
      </c>
      <c r="AV807" s="14" t="s">
        <v>87</v>
      </c>
      <c r="AW807" s="14" t="s">
        <v>34</v>
      </c>
      <c r="AX807" s="14" t="s">
        <v>77</v>
      </c>
      <c r="AY807" s="259" t="s">
        <v>245</v>
      </c>
    </row>
    <row r="808" s="15" customFormat="1">
      <c r="A808" s="15"/>
      <c r="B808" s="260"/>
      <c r="C808" s="261"/>
      <c r="D808" s="234" t="s">
        <v>257</v>
      </c>
      <c r="E808" s="262" t="s">
        <v>1</v>
      </c>
      <c r="F808" s="263" t="s">
        <v>266</v>
      </c>
      <c r="G808" s="261"/>
      <c r="H808" s="264">
        <v>76.355999999999995</v>
      </c>
      <c r="I808" s="265"/>
      <c r="J808" s="261"/>
      <c r="K808" s="261"/>
      <c r="L808" s="266"/>
      <c r="M808" s="267"/>
      <c r="N808" s="268"/>
      <c r="O808" s="268"/>
      <c r="P808" s="268"/>
      <c r="Q808" s="268"/>
      <c r="R808" s="268"/>
      <c r="S808" s="268"/>
      <c r="T808" s="269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T808" s="270" t="s">
        <v>257</v>
      </c>
      <c r="AU808" s="270" t="s">
        <v>253</v>
      </c>
      <c r="AV808" s="15" t="s">
        <v>253</v>
      </c>
      <c r="AW808" s="15" t="s">
        <v>34</v>
      </c>
      <c r="AX808" s="15" t="s">
        <v>85</v>
      </c>
      <c r="AY808" s="270" t="s">
        <v>245</v>
      </c>
    </row>
    <row r="809" s="2" customFormat="1" ht="16.5" customHeight="1">
      <c r="A809" s="40"/>
      <c r="B809" s="41"/>
      <c r="C809" s="221" t="s">
        <v>4054</v>
      </c>
      <c r="D809" s="221" t="s">
        <v>248</v>
      </c>
      <c r="E809" s="222" t="s">
        <v>987</v>
      </c>
      <c r="F809" s="223" t="s">
        <v>988</v>
      </c>
      <c r="G809" s="224" t="s">
        <v>545</v>
      </c>
      <c r="H809" s="225">
        <v>3.3079999999999998</v>
      </c>
      <c r="I809" s="226"/>
      <c r="J809" s="227">
        <f>ROUND(I809*H809,2)</f>
        <v>0</v>
      </c>
      <c r="K809" s="223" t="s">
        <v>764</v>
      </c>
      <c r="L809" s="46"/>
      <c r="M809" s="228" t="s">
        <v>1</v>
      </c>
      <c r="N809" s="229" t="s">
        <v>42</v>
      </c>
      <c r="O809" s="93"/>
      <c r="P809" s="230">
        <f>O809*H809</f>
        <v>0</v>
      </c>
      <c r="Q809" s="230">
        <v>0</v>
      </c>
      <c r="R809" s="230">
        <f>Q809*H809</f>
        <v>0</v>
      </c>
      <c r="S809" s="230">
        <v>0</v>
      </c>
      <c r="T809" s="231">
        <f>S809*H809</f>
        <v>0</v>
      </c>
      <c r="U809" s="40"/>
      <c r="V809" s="40"/>
      <c r="W809" s="40"/>
      <c r="X809" s="40"/>
      <c r="Y809" s="40"/>
      <c r="Z809" s="40"/>
      <c r="AA809" s="40"/>
      <c r="AB809" s="40"/>
      <c r="AC809" s="40"/>
      <c r="AD809" s="40"/>
      <c r="AE809" s="40"/>
      <c r="AR809" s="232" t="s">
        <v>402</v>
      </c>
      <c r="AT809" s="232" t="s">
        <v>248</v>
      </c>
      <c r="AU809" s="232" t="s">
        <v>253</v>
      </c>
      <c r="AY809" s="19" t="s">
        <v>245</v>
      </c>
      <c r="BE809" s="233">
        <f>IF(N809="základní",J809,0)</f>
        <v>0</v>
      </c>
      <c r="BF809" s="233">
        <f>IF(N809="snížená",J809,0)</f>
        <v>0</v>
      </c>
      <c r="BG809" s="233">
        <f>IF(N809="zákl. přenesená",J809,0)</f>
        <v>0</v>
      </c>
      <c r="BH809" s="233">
        <f>IF(N809="sníž. přenesená",J809,0)</f>
        <v>0</v>
      </c>
      <c r="BI809" s="233">
        <f>IF(N809="nulová",J809,0)</f>
        <v>0</v>
      </c>
      <c r="BJ809" s="19" t="s">
        <v>85</v>
      </c>
      <c r="BK809" s="233">
        <f>ROUND(I809*H809,2)</f>
        <v>0</v>
      </c>
      <c r="BL809" s="19" t="s">
        <v>402</v>
      </c>
      <c r="BM809" s="232" t="s">
        <v>4055</v>
      </c>
    </row>
    <row r="810" s="2" customFormat="1">
      <c r="A810" s="40"/>
      <c r="B810" s="41"/>
      <c r="C810" s="42"/>
      <c r="D810" s="234" t="s">
        <v>255</v>
      </c>
      <c r="E810" s="42"/>
      <c r="F810" s="235" t="s">
        <v>989</v>
      </c>
      <c r="G810" s="42"/>
      <c r="H810" s="42"/>
      <c r="I810" s="236"/>
      <c r="J810" s="42"/>
      <c r="K810" s="42"/>
      <c r="L810" s="46"/>
      <c r="M810" s="237"/>
      <c r="N810" s="238"/>
      <c r="O810" s="93"/>
      <c r="P810" s="93"/>
      <c r="Q810" s="93"/>
      <c r="R810" s="93"/>
      <c r="S810" s="93"/>
      <c r="T810" s="94"/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  <c r="AE810" s="40"/>
      <c r="AT810" s="19" t="s">
        <v>255</v>
      </c>
      <c r="AU810" s="19" t="s">
        <v>253</v>
      </c>
    </row>
    <row r="811" s="2" customFormat="1">
      <c r="A811" s="40"/>
      <c r="B811" s="41"/>
      <c r="C811" s="42"/>
      <c r="D811" s="296" t="s">
        <v>766</v>
      </c>
      <c r="E811" s="42"/>
      <c r="F811" s="297" t="s">
        <v>990</v>
      </c>
      <c r="G811" s="42"/>
      <c r="H811" s="42"/>
      <c r="I811" s="236"/>
      <c r="J811" s="42"/>
      <c r="K811" s="42"/>
      <c r="L811" s="46"/>
      <c r="M811" s="237"/>
      <c r="N811" s="238"/>
      <c r="O811" s="93"/>
      <c r="P811" s="93"/>
      <c r="Q811" s="93"/>
      <c r="R811" s="93"/>
      <c r="S811" s="93"/>
      <c r="T811" s="94"/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T811" s="19" t="s">
        <v>766</v>
      </c>
      <c r="AU811" s="19" t="s">
        <v>253</v>
      </c>
    </row>
    <row r="812" s="14" customFormat="1">
      <c r="A812" s="14"/>
      <c r="B812" s="249"/>
      <c r="C812" s="250"/>
      <c r="D812" s="234" t="s">
        <v>257</v>
      </c>
      <c r="E812" s="251" t="s">
        <v>1</v>
      </c>
      <c r="F812" s="252" t="s">
        <v>4056</v>
      </c>
      <c r="G812" s="250"/>
      <c r="H812" s="253">
        <v>3.3079999999999998</v>
      </c>
      <c r="I812" s="254"/>
      <c r="J812" s="250"/>
      <c r="K812" s="250"/>
      <c r="L812" s="255"/>
      <c r="M812" s="256"/>
      <c r="N812" s="257"/>
      <c r="O812" s="257"/>
      <c r="P812" s="257"/>
      <c r="Q812" s="257"/>
      <c r="R812" s="257"/>
      <c r="S812" s="257"/>
      <c r="T812" s="258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59" t="s">
        <v>257</v>
      </c>
      <c r="AU812" s="259" t="s">
        <v>253</v>
      </c>
      <c r="AV812" s="14" t="s">
        <v>87</v>
      </c>
      <c r="AW812" s="14" t="s">
        <v>34</v>
      </c>
      <c r="AX812" s="14" t="s">
        <v>77</v>
      </c>
      <c r="AY812" s="259" t="s">
        <v>245</v>
      </c>
    </row>
    <row r="813" s="15" customFormat="1">
      <c r="A813" s="15"/>
      <c r="B813" s="260"/>
      <c r="C813" s="261"/>
      <c r="D813" s="234" t="s">
        <v>257</v>
      </c>
      <c r="E813" s="262" t="s">
        <v>1</v>
      </c>
      <c r="F813" s="263" t="s">
        <v>266</v>
      </c>
      <c r="G813" s="261"/>
      <c r="H813" s="264">
        <v>3.3079999999999998</v>
      </c>
      <c r="I813" s="265"/>
      <c r="J813" s="261"/>
      <c r="K813" s="261"/>
      <c r="L813" s="266"/>
      <c r="M813" s="293"/>
      <c r="N813" s="294"/>
      <c r="O813" s="294"/>
      <c r="P813" s="294"/>
      <c r="Q813" s="294"/>
      <c r="R813" s="294"/>
      <c r="S813" s="294"/>
      <c r="T813" s="29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T813" s="270" t="s">
        <v>257</v>
      </c>
      <c r="AU813" s="270" t="s">
        <v>253</v>
      </c>
      <c r="AV813" s="15" t="s">
        <v>253</v>
      </c>
      <c r="AW813" s="15" t="s">
        <v>34</v>
      </c>
      <c r="AX813" s="15" t="s">
        <v>85</v>
      </c>
      <c r="AY813" s="270" t="s">
        <v>245</v>
      </c>
    </row>
    <row r="814" s="2" customFormat="1" ht="6.96" customHeight="1">
      <c r="A814" s="40"/>
      <c r="B814" s="68"/>
      <c r="C814" s="69"/>
      <c r="D814" s="69"/>
      <c r="E814" s="69"/>
      <c r="F814" s="69"/>
      <c r="G814" s="69"/>
      <c r="H814" s="69"/>
      <c r="I814" s="69"/>
      <c r="J814" s="69"/>
      <c r="K814" s="69"/>
      <c r="L814" s="46"/>
      <c r="M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</row>
  </sheetData>
  <sheetProtection sheet="1" autoFilter="0" formatColumns="0" formatRows="0" objects="1" scenarios="1" spinCount="100000" saltValue="K4/ONeIc7eY0ZmzWdIzYOdbkDuQ4sRDvUyfXfKmSfRvLlap45pV8JCkrqiqAvMaJb6aTIcnayEZWgxQdJd3jeQ==" hashValue="LdObfG7bdpJj3EtaepQaapOXdAz86/uGFY17NzisDZekAYEo9z/3EOYfAwaMPHipcbGSZXugDph1LL1w0dx72A==" algorithmName="SHA-512" password="CC35"/>
  <autoFilter ref="C130:K813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hyperlinks>
    <hyperlink ref="F136" r:id="rId1" display="https://podminky.urs.cz/item/CS_URS_2025_02/113154513"/>
    <hyperlink ref="F140" r:id="rId2" display="https://podminky.urs.cz/item/CS_URS_2025_02/121151103"/>
    <hyperlink ref="F145" r:id="rId3" display="https://podminky.urs.cz/item/CS_URS_2025_02/122252502"/>
    <hyperlink ref="F150" r:id="rId4" display="https://podminky.urs.cz/item/CS_URS_2025_02/151711111"/>
    <hyperlink ref="F154" r:id="rId5" display="https://podminky.urs.cz/item/CS_URS_2025_02/151721111"/>
    <hyperlink ref="F158" r:id="rId6" display="https://podminky.urs.cz/item/CS_URS_2025_02/151711131"/>
    <hyperlink ref="F162" r:id="rId7" display="https://podminky.urs.cz/item/CS_URS_2025_02/155132112"/>
    <hyperlink ref="F169" r:id="rId8" display="https://podminky.urs.cz/item/CS_URS_2025_02/162751117"/>
    <hyperlink ref="F173" r:id="rId9" display="https://podminky.urs.cz/item/CS_URS_2025_02/162751119"/>
    <hyperlink ref="F177" r:id="rId10" display="https://podminky.urs.cz/item/CS_URS_2025_02/167151111"/>
    <hyperlink ref="F181" r:id="rId11" display="https://podminky.urs.cz/item/CS_URS_2025_02/171111111"/>
    <hyperlink ref="F185" r:id="rId12" display="https://podminky.urs.cz/item/CS_URS_2025_02/171151112"/>
    <hyperlink ref="F190" r:id="rId13" display="https://podminky.urs.cz/item/CS_URS_2025_02/171201231"/>
    <hyperlink ref="F194" r:id="rId14" display="https://podminky.urs.cz/item/CS_URS_2025_02/171251201"/>
    <hyperlink ref="F198" r:id="rId15" display="https://podminky.urs.cz/item/CS_URS_2025_02/181451312"/>
    <hyperlink ref="F207" r:id="rId16" display="https://podminky.urs.cz/item/CS_URS_2025_02/182151111"/>
    <hyperlink ref="F211" r:id="rId17" display="https://podminky.urs.cz/item/CS_URS_2025_02/182351023"/>
    <hyperlink ref="F220" r:id="rId18" display="https://podminky.urs.cz/item/CS_URS_2025_02/512531111"/>
    <hyperlink ref="F224" r:id="rId19" display="https://podminky.urs.cz/item/CS_URS_2025_02/742110104"/>
    <hyperlink ref="F235" r:id="rId20" display="https://podminky.urs.cz/item/CS_URS_2025_02/211531111"/>
    <hyperlink ref="F239" r:id="rId21" display="https://podminky.urs.cz/item/CS_URS_2025_02/211571111"/>
    <hyperlink ref="F243" r:id="rId22" display="https://podminky.urs.cz/item/CS_URS_2025_02/212755216"/>
    <hyperlink ref="F247" r:id="rId23" display="https://podminky.urs.cz/item/CS_URS_2025_02/213211121"/>
    <hyperlink ref="F251" r:id="rId24" display="https://podminky.urs.cz/item/CS_URS_2025_02/226211213"/>
    <hyperlink ref="F258" r:id="rId25" display="https://podminky.urs.cz/item/CS_URS_2025_02/275321118"/>
    <hyperlink ref="F263" r:id="rId26" display="https://podminky.urs.cz/item/CS_URS_2025_02/273321191"/>
    <hyperlink ref="F267" r:id="rId27" display="https://podminky.urs.cz/item/CS_URS_2025_02/274311127"/>
    <hyperlink ref="F272" r:id="rId28" display="https://podminky.urs.cz/item/CS_URS_2025_02/274311191"/>
    <hyperlink ref="F275" r:id="rId29" display="https://podminky.urs.cz/item/CS_URS_2025_02/275354111"/>
    <hyperlink ref="F280" r:id="rId30" display="https://podminky.urs.cz/item/CS_URS_2025_02/275354211"/>
    <hyperlink ref="F284" r:id="rId31" display="https://podminky.urs.cz/item/CS_URS_2025_02/275361116"/>
    <hyperlink ref="F288" r:id="rId32" display="https://podminky.urs.cz/item/CS_URS_2025_02/711151102"/>
    <hyperlink ref="F296" r:id="rId33" display="https://podminky.urs.cz/item/CS_URS_2025_02/317321118"/>
    <hyperlink ref="F303" r:id="rId34" display="https://podminky.urs.cz/item/CS_URS_2025_02/317321191"/>
    <hyperlink ref="F307" r:id="rId35" display="https://podminky.urs.cz/item/CS_URS_2025_02/317353121"/>
    <hyperlink ref="F314" r:id="rId36" display="https://podminky.urs.cz/item/CS_URS_2025_02/317353221"/>
    <hyperlink ref="F318" r:id="rId37" display="https://podminky.urs.cz/item/CS_URS_2025_02/317361116"/>
    <hyperlink ref="F322" r:id="rId38" display="https://podminky.urs.cz/item/CS_URS_2025_02/334379311"/>
    <hyperlink ref="F327" r:id="rId39" display="https://podminky.urs.cz/item/CS_URS_2025_02/421321108"/>
    <hyperlink ref="F331" r:id="rId40" display="https://podminky.urs.cz/item/CS_URS_2025_02/421321128"/>
    <hyperlink ref="F335" r:id="rId41" display="https://podminky.urs.cz/item/CS_URS_2025_02/421321192"/>
    <hyperlink ref="F338" r:id="rId42" display="https://podminky.urs.cz/item/CS_URS_2025_02/421351111"/>
    <hyperlink ref="F342" r:id="rId43" display="https://podminky.urs.cz/item/CS_URS_2025_02/421351112"/>
    <hyperlink ref="F346" r:id="rId44" display="https://podminky.urs.cz/item/CS_URS_2025_02/421351211"/>
    <hyperlink ref="F349" r:id="rId45" display="https://podminky.urs.cz/item/CS_URS_2025_02/421351212"/>
    <hyperlink ref="F353" r:id="rId46" display="https://podminky.urs.cz/item/CS_URS_2025_02/421361216"/>
    <hyperlink ref="F357" r:id="rId47" display="https://podminky.urs.cz/item/CS_URS_2025_02/421361411"/>
    <hyperlink ref="F364" r:id="rId48" display="https://podminky.urs.cz/item/CS_URS_2025_02/430361821"/>
    <hyperlink ref="F368" r:id="rId49" display="https://podminky.urs.cz/item/CS_URS_2025_02/434313115"/>
    <hyperlink ref="F372" r:id="rId50" display="https://podminky.urs.cz/item/CS_URS_2025_02/451315114"/>
    <hyperlink ref="F378" r:id="rId51" display="https://podminky.urs.cz/item/CS_URS_2025_02/451315117"/>
    <hyperlink ref="F383" r:id="rId52" display="https://podminky.urs.cz/item/CS_URS_2025_02/452471101"/>
    <hyperlink ref="F389" r:id="rId53" display="https://podminky.urs.cz/item/CS_URS_2025_02/452471102"/>
    <hyperlink ref="F395" r:id="rId54" display="https://podminky.urs.cz/item/CS_URS_2025_02/457311116"/>
    <hyperlink ref="F399" r:id="rId55" display="https://podminky.urs.cz/item/CS_URS_2025_02/457311117"/>
    <hyperlink ref="F405" r:id="rId56" display="https://podminky.urs.cz/item/CS_URS_2025_02/465513157"/>
    <hyperlink ref="F411" r:id="rId57" display="https://podminky.urs.cz/item/CS_URS_2025_02/511501111"/>
    <hyperlink ref="F417" r:id="rId58" display="https://podminky.urs.cz/item/CS_URS_2025_02/573211112"/>
    <hyperlink ref="F421" r:id="rId59" display="https://podminky.urs.cz/item/CS_URS_2025_02/577144111"/>
    <hyperlink ref="F426" r:id="rId60" display="https://podminky.urs.cz/item/CS_URS_2025_02/628611102"/>
    <hyperlink ref="F431" r:id="rId61" display="https://podminky.urs.cz/item/CS_URS_2025_02/628613611"/>
    <hyperlink ref="F435" r:id="rId62" display="https://podminky.urs.cz/item/CS_URS_2025_02/629992111"/>
    <hyperlink ref="F442" r:id="rId63" display="https://podminky.urs.cz/item/CS_URS_2025_02/911121211"/>
    <hyperlink ref="F476" r:id="rId64" display="https://podminky.urs.cz/item/CS_URS_2025_02/911121311"/>
    <hyperlink ref="F480" r:id="rId65" display="https://podminky.urs.cz/item/CS_URS_2025_02/914511112"/>
    <hyperlink ref="F486" r:id="rId66" display="https://podminky.urs.cz/item/CS_URS_2025_02/915231112"/>
    <hyperlink ref="F490" r:id="rId67" display="https://podminky.urs.cz/item/CS_URS_2025_02/916231213"/>
    <hyperlink ref="F497" r:id="rId68" display="https://podminky.urs.cz/item/CS_URS_2025_02/948411111"/>
    <hyperlink ref="F501" r:id="rId69" display="https://podminky.urs.cz/item/CS_URS_2025_02/948411211"/>
    <hyperlink ref="F504" r:id="rId70" display="https://podminky.urs.cz/item/CS_URS_2025_02/914111111"/>
    <hyperlink ref="F514" r:id="rId71" display="https://podminky.urs.cz/item/CS_URS_2025_02/919121213"/>
    <hyperlink ref="F518" r:id="rId72" display="https://podminky.urs.cz/item/CS_URS_2025_02/919735112"/>
    <hyperlink ref="F522" r:id="rId73" display="https://podminky.urs.cz/item/CS_URS_2025_02/931992111"/>
    <hyperlink ref="F526" r:id="rId74" display="https://podminky.urs.cz/item/CS_URS_2025_02/931994131"/>
    <hyperlink ref="F530" r:id="rId75" display="https://podminky.urs.cz/item/CS_URS_2025_02/931994171"/>
    <hyperlink ref="F534" r:id="rId76" display="https://podminky.urs.cz/item/CS_URS_2025_02/931995111"/>
    <hyperlink ref="F538" r:id="rId77" display="https://podminky.urs.cz/item/CS_URS_2025_02/985142112"/>
    <hyperlink ref="F543" r:id="rId78" display="https://podminky.urs.cz/item/CS_URS_2025_02/985231112"/>
    <hyperlink ref="F548" r:id="rId79" display="https://podminky.urs.cz/item/CS_URS_2025_02/985233121"/>
    <hyperlink ref="F551" r:id="rId80" display="https://podminky.urs.cz/item/CS_URS_2025_02/985422313"/>
    <hyperlink ref="F555" r:id="rId81" display="https://podminky.urs.cz/item/CS_URS_2025_02/985311112"/>
    <hyperlink ref="F560" r:id="rId82" display="https://podminky.urs.cz/item/CS_URS_2025_02/985311115"/>
    <hyperlink ref="F564" r:id="rId83" display="https://podminky.urs.cz/item/CS_URS_2025_02/985312124"/>
    <hyperlink ref="F569" r:id="rId84" display="https://podminky.urs.cz/item/CS_URS_2025_02/985323111"/>
    <hyperlink ref="F573" r:id="rId85" display="https://podminky.urs.cz/item/CS_URS_2025_02/936942211"/>
    <hyperlink ref="F577" r:id="rId86" display="https://podminky.urs.cz/item/CS_URS_2025_02/943211111"/>
    <hyperlink ref="F581" r:id="rId87" display="https://podminky.urs.cz/item/CS_URS_2025_02/943211211"/>
    <hyperlink ref="F585" r:id="rId88" display="https://podminky.urs.cz/item/CS_URS_2025_02/943211811"/>
    <hyperlink ref="F589" r:id="rId89" display="https://podminky.urs.cz/item/CS_URS_2025_02/962021112"/>
    <hyperlink ref="F595" r:id="rId90" display="https://podminky.urs.cz/item/CS_URS_2025_02/963051111"/>
    <hyperlink ref="F600" r:id="rId91" display="https://podminky.urs.cz/item/CS_URS_2025_02/966075141"/>
    <hyperlink ref="F604" r:id="rId92" display="https://podminky.urs.cz/item/CS_URS_2025_02/985121122"/>
    <hyperlink ref="F608" r:id="rId93" display="https://podminky.urs.cz/item/CS_URS_2025_02/985132111"/>
    <hyperlink ref="F615" r:id="rId94" display="https://podminky.urs.cz/item/CS_URS_2025_02/997013841"/>
    <hyperlink ref="F621" r:id="rId95" display="https://podminky.urs.cz/item/CS_URS_2025_02/997013862"/>
    <hyperlink ref="F626" r:id="rId96" display="https://podminky.urs.cz/item/CS_URS_2025_02/997013873"/>
    <hyperlink ref="F631" r:id="rId97" display="https://podminky.urs.cz/item/CS_URS_2025_02/997013875"/>
    <hyperlink ref="F635" r:id="rId98" display="https://podminky.urs.cz/item/CS_URS_2025_02/997211511"/>
    <hyperlink ref="F643" r:id="rId99" display="https://podminky.urs.cz/item/CS_URS_2025_02/997211519"/>
    <hyperlink ref="F647" r:id="rId100" display="https://podminky.urs.cz/item/CS_URS_2025_02/997211611"/>
    <hyperlink ref="F656" r:id="rId101" display="https://podminky.urs.cz/item/CS_URS_2025_02/998212111"/>
    <hyperlink ref="F661" r:id="rId102" display="https://podminky.urs.cz/item/CS_URS_2025_02/711112001"/>
    <hyperlink ref="F670" r:id="rId103" display="https://podminky.urs.cz/item/CS_URS_2025_02/711112002"/>
    <hyperlink ref="F679" r:id="rId104" display="https://podminky.urs.cz/item/CS_URS_2025_02/711142559"/>
    <hyperlink ref="F692" r:id="rId105" display="https://podminky.urs.cz/item/CS_URS_2025_02/711472053"/>
    <hyperlink ref="F699" r:id="rId106" display="https://podminky.urs.cz/item/CS_URS_2025_02/711491177"/>
    <hyperlink ref="F713" r:id="rId107" display="https://podminky.urs.cz/item/CS_URS_2025_02/711672051"/>
    <hyperlink ref="F720" r:id="rId108" display="https://podminky.urs.cz/item/CS_URS_2025_02/711691172"/>
    <hyperlink ref="F736" r:id="rId109" display="https://podminky.urs.cz/item/CS_URS_2025_02/998711101"/>
    <hyperlink ref="F740" r:id="rId110" display="https://podminky.urs.cz/item/CS_URS_2025_02/713123111"/>
    <hyperlink ref="F747" r:id="rId111" display="https://podminky.urs.cz/item/CS_URS_2025_02/998713101"/>
    <hyperlink ref="F759" r:id="rId112" display="https://podminky.urs.cz/item/CS_URS_2025_02/767591021"/>
    <hyperlink ref="F765" r:id="rId113" display="https://podminky.urs.cz/item/CS_URS_2025_02/998767101"/>
    <hyperlink ref="F771" r:id="rId114" display="https://podminky.urs.cz/item/CS_URS_2025_02/789212122"/>
    <hyperlink ref="F782" r:id="rId115" display="https://podminky.urs.cz/item/CS_URS_2025_02/789323211"/>
    <hyperlink ref="F788" r:id="rId116" display="https://podminky.urs.cz/item/CS_URS_2025_02/789323216"/>
    <hyperlink ref="F794" r:id="rId117" display="https://podminky.urs.cz/item/CS_URS_2025_02/789323221"/>
    <hyperlink ref="F800" r:id="rId118" display="https://podminky.urs.cz/item/CS_URS_2025_02/789351240"/>
    <hyperlink ref="F811" r:id="rId119" display="https://podminky.urs.cz/item/CS_URS_2025_02/99878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0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125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4057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ROUND(J131,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ROUND((SUM(BE131:BE1101)),  2)</f>
        <v>0</v>
      </c>
      <c r="G33" s="40"/>
      <c r="H33" s="40"/>
      <c r="I33" s="158">
        <v>0.20999999999999999</v>
      </c>
      <c r="J33" s="157">
        <f>ROUND(((SUM(BE131:BE1101))*I33),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ROUND((SUM(BF131:BF1101)),  2)</f>
        <v>0</v>
      </c>
      <c r="G34" s="40"/>
      <c r="H34" s="40"/>
      <c r="I34" s="158">
        <v>0.12</v>
      </c>
      <c r="J34" s="157">
        <f>ROUND(((SUM(BF131:BF1101))*I34),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ROUND((SUM(BG131:BG1101)),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ROUND((SUM(BH131:BH1101)),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ROUND((SUM(BI131:BI1101)),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SO141.13.02 - Valašská Polanka - Vsetín, most v km 30.084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J131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J132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J133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4058</v>
      </c>
      <c r="E99" s="191"/>
      <c r="F99" s="191"/>
      <c r="G99" s="191"/>
      <c r="H99" s="191"/>
      <c r="I99" s="191"/>
      <c r="J99" s="192">
        <f>J297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J410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J506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227</v>
      </c>
      <c r="E102" s="191"/>
      <c r="F102" s="191"/>
      <c r="G102" s="191"/>
      <c r="H102" s="191"/>
      <c r="I102" s="191"/>
      <c r="J102" s="192">
        <f>J598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2643</v>
      </c>
      <c r="E103" s="191"/>
      <c r="F103" s="191"/>
      <c r="G103" s="191"/>
      <c r="H103" s="191"/>
      <c r="I103" s="191"/>
      <c r="J103" s="192">
        <f>J615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755</v>
      </c>
      <c r="E104" s="191"/>
      <c r="F104" s="191"/>
      <c r="G104" s="191"/>
      <c r="H104" s="191"/>
      <c r="I104" s="191"/>
      <c r="J104" s="192">
        <f>J626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8"/>
      <c r="C105" s="189"/>
      <c r="D105" s="190" t="s">
        <v>4059</v>
      </c>
      <c r="E105" s="191"/>
      <c r="F105" s="191"/>
      <c r="G105" s="191"/>
      <c r="H105" s="191"/>
      <c r="I105" s="191"/>
      <c r="J105" s="192">
        <f>J888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8"/>
      <c r="C106" s="189"/>
      <c r="D106" s="190" t="s">
        <v>757</v>
      </c>
      <c r="E106" s="191"/>
      <c r="F106" s="191"/>
      <c r="G106" s="191"/>
      <c r="H106" s="191"/>
      <c r="I106" s="191"/>
      <c r="J106" s="192">
        <f>J928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4.88" customHeight="1">
      <c r="A107" s="10"/>
      <c r="B107" s="188"/>
      <c r="C107" s="189"/>
      <c r="D107" s="190" t="s">
        <v>2646</v>
      </c>
      <c r="E107" s="191"/>
      <c r="F107" s="191"/>
      <c r="G107" s="191"/>
      <c r="H107" s="191"/>
      <c r="I107" s="191"/>
      <c r="J107" s="192">
        <f>J932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21.84" customHeight="1">
      <c r="A108" s="10"/>
      <c r="B108" s="188"/>
      <c r="C108" s="189"/>
      <c r="D108" s="190" t="s">
        <v>2648</v>
      </c>
      <c r="E108" s="191"/>
      <c r="F108" s="191"/>
      <c r="G108" s="191"/>
      <c r="H108" s="191"/>
      <c r="I108" s="191"/>
      <c r="J108" s="192">
        <f>J933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21.84" customHeight="1">
      <c r="A109" s="10"/>
      <c r="B109" s="188"/>
      <c r="C109" s="189"/>
      <c r="D109" s="190" t="s">
        <v>2647</v>
      </c>
      <c r="E109" s="191"/>
      <c r="F109" s="191"/>
      <c r="G109" s="191"/>
      <c r="H109" s="191"/>
      <c r="I109" s="191"/>
      <c r="J109" s="192">
        <f>J997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21.84" customHeight="1">
      <c r="A110" s="10"/>
      <c r="B110" s="188"/>
      <c r="C110" s="189"/>
      <c r="D110" s="190" t="s">
        <v>3468</v>
      </c>
      <c r="E110" s="191"/>
      <c r="F110" s="191"/>
      <c r="G110" s="191"/>
      <c r="H110" s="191"/>
      <c r="I110" s="191"/>
      <c r="J110" s="192">
        <f>J1063</f>
        <v>0</v>
      </c>
      <c r="K110" s="189"/>
      <c r="L110" s="19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21.84" customHeight="1">
      <c r="A111" s="10"/>
      <c r="B111" s="188"/>
      <c r="C111" s="189"/>
      <c r="D111" s="190" t="s">
        <v>3469</v>
      </c>
      <c r="E111" s="191"/>
      <c r="F111" s="191"/>
      <c r="G111" s="191"/>
      <c r="H111" s="191"/>
      <c r="I111" s="191"/>
      <c r="J111" s="192">
        <f>J1074</f>
        <v>0</v>
      </c>
      <c r="K111" s="189"/>
      <c r="L111" s="19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2" customFormat="1" ht="21.84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hidden="1" s="2" customFormat="1" ht="6.96" customHeight="1">
      <c r="A113" s="40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hidden="1"/>
    <row r="115" hidden="1"/>
    <row r="116" hidden="1"/>
    <row r="117" s="2" customFormat="1" ht="6.96" customHeight="1">
      <c r="A117" s="40"/>
      <c r="B117" s="70"/>
      <c r="C117" s="71"/>
      <c r="D117" s="71"/>
      <c r="E117" s="71"/>
      <c r="F117" s="71"/>
      <c r="G117" s="71"/>
      <c r="H117" s="71"/>
      <c r="I117" s="71"/>
      <c r="J117" s="71"/>
      <c r="K117" s="71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24.96" customHeight="1">
      <c r="A118" s="40"/>
      <c r="B118" s="41"/>
      <c r="C118" s="25" t="s">
        <v>230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6.96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4" t="s">
        <v>16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177" t="str">
        <f>E7</f>
        <v>Cyklická obnova trati v úseku Vsetín – Horní Lideč</v>
      </c>
      <c r="F121" s="34"/>
      <c r="G121" s="34"/>
      <c r="H121" s="34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4" t="s">
        <v>191</v>
      </c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6.5" customHeight="1">
      <c r="A123" s="40"/>
      <c r="B123" s="41"/>
      <c r="C123" s="42"/>
      <c r="D123" s="42"/>
      <c r="E123" s="78" t="str">
        <f>E9</f>
        <v>SO141.13.02 - Valašská Polanka - Vsetín, most v km 30.084</v>
      </c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2" customHeight="1">
      <c r="A125" s="40"/>
      <c r="B125" s="41"/>
      <c r="C125" s="34" t="s">
        <v>20</v>
      </c>
      <c r="D125" s="42"/>
      <c r="E125" s="42"/>
      <c r="F125" s="29" t="str">
        <f>F12</f>
        <v>Vsetín - Horní Lideč</v>
      </c>
      <c r="G125" s="42"/>
      <c r="H125" s="42"/>
      <c r="I125" s="34" t="s">
        <v>22</v>
      </c>
      <c r="J125" s="81" t="str">
        <f>IF(J12="","",J12)</f>
        <v>20. 11. 2025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6.96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5.15" customHeight="1">
      <c r="A127" s="40"/>
      <c r="B127" s="41"/>
      <c r="C127" s="34" t="s">
        <v>24</v>
      </c>
      <c r="D127" s="42"/>
      <c r="E127" s="42"/>
      <c r="F127" s="29" t="str">
        <f>E15</f>
        <v>Správa železnic s.o.</v>
      </c>
      <c r="G127" s="42"/>
      <c r="H127" s="42"/>
      <c r="I127" s="34" t="s">
        <v>32</v>
      </c>
      <c r="J127" s="38" t="str">
        <f>E21</f>
        <v xml:space="preserve"> </v>
      </c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15.15" customHeight="1">
      <c r="A128" s="40"/>
      <c r="B128" s="41"/>
      <c r="C128" s="34" t="s">
        <v>30</v>
      </c>
      <c r="D128" s="42"/>
      <c r="E128" s="42"/>
      <c r="F128" s="29" t="str">
        <f>IF(E18="","",E18)</f>
        <v>Vyplň údaj</v>
      </c>
      <c r="G128" s="42"/>
      <c r="H128" s="42"/>
      <c r="I128" s="34" t="s">
        <v>35</v>
      </c>
      <c r="J128" s="38" t="str">
        <f>E24</f>
        <v>Správa železnic s.o.</v>
      </c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0.32" customHeight="1">
      <c r="A129" s="40"/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11" customFormat="1" ht="29.28" customHeight="1">
      <c r="A130" s="194"/>
      <c r="B130" s="195"/>
      <c r="C130" s="196" t="s">
        <v>231</v>
      </c>
      <c r="D130" s="197" t="s">
        <v>62</v>
      </c>
      <c r="E130" s="197" t="s">
        <v>58</v>
      </c>
      <c r="F130" s="197" t="s">
        <v>59</v>
      </c>
      <c r="G130" s="197" t="s">
        <v>232</v>
      </c>
      <c r="H130" s="197" t="s">
        <v>233</v>
      </c>
      <c r="I130" s="197" t="s">
        <v>234</v>
      </c>
      <c r="J130" s="197" t="s">
        <v>223</v>
      </c>
      <c r="K130" s="198" t="s">
        <v>235</v>
      </c>
      <c r="L130" s="199"/>
      <c r="M130" s="102" t="s">
        <v>1</v>
      </c>
      <c r="N130" s="103" t="s">
        <v>41</v>
      </c>
      <c r="O130" s="103" t="s">
        <v>236</v>
      </c>
      <c r="P130" s="103" t="s">
        <v>237</v>
      </c>
      <c r="Q130" s="103" t="s">
        <v>238</v>
      </c>
      <c r="R130" s="103" t="s">
        <v>239</v>
      </c>
      <c r="S130" s="103" t="s">
        <v>240</v>
      </c>
      <c r="T130" s="104" t="s">
        <v>241</v>
      </c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</row>
    <row r="131" s="2" customFormat="1" ht="22.8" customHeight="1">
      <c r="A131" s="40"/>
      <c r="B131" s="41"/>
      <c r="C131" s="109" t="s">
        <v>242</v>
      </c>
      <c r="D131" s="42"/>
      <c r="E131" s="42"/>
      <c r="F131" s="42"/>
      <c r="G131" s="42"/>
      <c r="H131" s="42"/>
      <c r="I131" s="42"/>
      <c r="J131" s="200">
        <f>BK131</f>
        <v>0</v>
      </c>
      <c r="K131" s="42"/>
      <c r="L131" s="46"/>
      <c r="M131" s="105"/>
      <c r="N131" s="201"/>
      <c r="O131" s="106"/>
      <c r="P131" s="202">
        <f>P132</f>
        <v>0</v>
      </c>
      <c r="Q131" s="106"/>
      <c r="R131" s="202">
        <f>R132</f>
        <v>1738.3449380300001</v>
      </c>
      <c r="S131" s="106"/>
      <c r="T131" s="203">
        <f>T132</f>
        <v>993.01299999999992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76</v>
      </c>
      <c r="AU131" s="19" t="s">
        <v>225</v>
      </c>
      <c r="BK131" s="204">
        <f>BK132</f>
        <v>0</v>
      </c>
    </row>
    <row r="132" s="12" customFormat="1" ht="25.92" customHeight="1">
      <c r="A132" s="12"/>
      <c r="B132" s="205"/>
      <c r="C132" s="206"/>
      <c r="D132" s="207" t="s">
        <v>76</v>
      </c>
      <c r="E132" s="208" t="s">
        <v>243</v>
      </c>
      <c r="F132" s="208" t="s">
        <v>244</v>
      </c>
      <c r="G132" s="206"/>
      <c r="H132" s="206"/>
      <c r="I132" s="209"/>
      <c r="J132" s="210">
        <f>BK132</f>
        <v>0</v>
      </c>
      <c r="K132" s="206"/>
      <c r="L132" s="211"/>
      <c r="M132" s="212"/>
      <c r="N132" s="213"/>
      <c r="O132" s="213"/>
      <c r="P132" s="214">
        <f>P133+P297+P410+P506+P598+P615+P626+P888+P928</f>
        <v>0</v>
      </c>
      <c r="Q132" s="213"/>
      <c r="R132" s="214">
        <f>R133+R297+R410+R506+R598+R615+R626+R888+R928</f>
        <v>1738.3449380300001</v>
      </c>
      <c r="S132" s="213"/>
      <c r="T132" s="215">
        <f>T133+T297+T410+T506+T598+T615+T626+T888+T928</f>
        <v>993.01299999999992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6" t="s">
        <v>253</v>
      </c>
      <c r="AT132" s="217" t="s">
        <v>76</v>
      </c>
      <c r="AU132" s="217" t="s">
        <v>77</v>
      </c>
      <c r="AY132" s="216" t="s">
        <v>245</v>
      </c>
      <c r="BK132" s="218">
        <f>BK133+BK297+BK410+BK506+BK598+BK615+BK626+BK888+BK928</f>
        <v>0</v>
      </c>
    </row>
    <row r="133" s="12" customFormat="1" ht="22.8" customHeight="1">
      <c r="A133" s="12"/>
      <c r="B133" s="205"/>
      <c r="C133" s="206"/>
      <c r="D133" s="207" t="s">
        <v>76</v>
      </c>
      <c r="E133" s="219" t="s">
        <v>85</v>
      </c>
      <c r="F133" s="219" t="s">
        <v>2649</v>
      </c>
      <c r="G133" s="206"/>
      <c r="H133" s="206"/>
      <c r="I133" s="209"/>
      <c r="J133" s="220">
        <f>BK133</f>
        <v>0</v>
      </c>
      <c r="K133" s="206"/>
      <c r="L133" s="211"/>
      <c r="M133" s="212"/>
      <c r="N133" s="213"/>
      <c r="O133" s="213"/>
      <c r="P133" s="214">
        <f>SUM(P134:P296)</f>
        <v>0</v>
      </c>
      <c r="Q133" s="213"/>
      <c r="R133" s="214">
        <f>SUM(R134:R296)</f>
        <v>194.76226</v>
      </c>
      <c r="S133" s="213"/>
      <c r="T133" s="215">
        <f>SUM(T134:T296)</f>
        <v>598.82499999999993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6" t="s">
        <v>253</v>
      </c>
      <c r="AT133" s="217" t="s">
        <v>76</v>
      </c>
      <c r="AU133" s="217" t="s">
        <v>85</v>
      </c>
      <c r="AY133" s="216" t="s">
        <v>245</v>
      </c>
      <c r="BK133" s="218">
        <f>SUM(BK134:BK296)</f>
        <v>0</v>
      </c>
    </row>
    <row r="134" s="2" customFormat="1" ht="16.5" customHeight="1">
      <c r="A134" s="40"/>
      <c r="B134" s="41"/>
      <c r="C134" s="221" t="s">
        <v>272</v>
      </c>
      <c r="D134" s="221" t="s">
        <v>248</v>
      </c>
      <c r="E134" s="222" t="s">
        <v>4060</v>
      </c>
      <c r="F134" s="223" t="s">
        <v>4061</v>
      </c>
      <c r="G134" s="224" t="s">
        <v>275</v>
      </c>
      <c r="H134" s="225">
        <v>135</v>
      </c>
      <c r="I134" s="226"/>
      <c r="J134" s="227">
        <f>ROUND(I134*H134,2)</f>
        <v>0</v>
      </c>
      <c r="K134" s="223" t="s">
        <v>764</v>
      </c>
      <c r="L134" s="46"/>
      <c r="M134" s="228" t="s">
        <v>1</v>
      </c>
      <c r="N134" s="229" t="s">
        <v>42</v>
      </c>
      <c r="O134" s="93"/>
      <c r="P134" s="230">
        <f>O134*H134</f>
        <v>0</v>
      </c>
      <c r="Q134" s="230">
        <v>0</v>
      </c>
      <c r="R134" s="230">
        <f>Q134*H134</f>
        <v>0</v>
      </c>
      <c r="S134" s="230">
        <v>0.35499999999999998</v>
      </c>
      <c r="T134" s="231">
        <f>S134*H134</f>
        <v>47.924999999999997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2" t="s">
        <v>253</v>
      </c>
      <c r="AT134" s="232" t="s">
        <v>248</v>
      </c>
      <c r="AU134" s="232" t="s">
        <v>87</v>
      </c>
      <c r="AY134" s="19" t="s">
        <v>245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9" t="s">
        <v>85</v>
      </c>
      <c r="BK134" s="233">
        <f>ROUND(I134*H134,2)</f>
        <v>0</v>
      </c>
      <c r="BL134" s="19" t="s">
        <v>253</v>
      </c>
      <c r="BM134" s="232" t="s">
        <v>4062</v>
      </c>
    </row>
    <row r="135" s="2" customFormat="1">
      <c r="A135" s="40"/>
      <c r="B135" s="41"/>
      <c r="C135" s="42"/>
      <c r="D135" s="234" t="s">
        <v>255</v>
      </c>
      <c r="E135" s="42"/>
      <c r="F135" s="235" t="s">
        <v>4063</v>
      </c>
      <c r="G135" s="42"/>
      <c r="H135" s="42"/>
      <c r="I135" s="236"/>
      <c r="J135" s="42"/>
      <c r="K135" s="42"/>
      <c r="L135" s="46"/>
      <c r="M135" s="237"/>
      <c r="N135" s="238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255</v>
      </c>
      <c r="AU135" s="19" t="s">
        <v>87</v>
      </c>
    </row>
    <row r="136" s="2" customFormat="1">
      <c r="A136" s="40"/>
      <c r="B136" s="41"/>
      <c r="C136" s="42"/>
      <c r="D136" s="296" t="s">
        <v>766</v>
      </c>
      <c r="E136" s="42"/>
      <c r="F136" s="297" t="s">
        <v>4064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766</v>
      </c>
      <c r="AU136" s="19" t="s">
        <v>87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4065</v>
      </c>
      <c r="G137" s="250"/>
      <c r="H137" s="253">
        <v>135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85</v>
      </c>
      <c r="AY137" s="259" t="s">
        <v>245</v>
      </c>
    </row>
    <row r="138" s="2" customFormat="1" ht="16.5" customHeight="1">
      <c r="A138" s="40"/>
      <c r="B138" s="41"/>
      <c r="C138" s="221" t="s">
        <v>253</v>
      </c>
      <c r="D138" s="221" t="s">
        <v>248</v>
      </c>
      <c r="E138" s="222" t="s">
        <v>4066</v>
      </c>
      <c r="F138" s="223" t="s">
        <v>4067</v>
      </c>
      <c r="G138" s="224" t="s">
        <v>251</v>
      </c>
      <c r="H138" s="225">
        <v>46</v>
      </c>
      <c r="I138" s="226"/>
      <c r="J138" s="227">
        <f>ROUND(I138*H138,2)</f>
        <v>0</v>
      </c>
      <c r="K138" s="223" t="s">
        <v>764</v>
      </c>
      <c r="L138" s="46"/>
      <c r="M138" s="228" t="s">
        <v>1</v>
      </c>
      <c r="N138" s="229" t="s">
        <v>42</v>
      </c>
      <c r="O138" s="93"/>
      <c r="P138" s="230">
        <f>O138*H138</f>
        <v>0</v>
      </c>
      <c r="Q138" s="230">
        <v>0</v>
      </c>
      <c r="R138" s="230">
        <f>Q138*H138</f>
        <v>0</v>
      </c>
      <c r="S138" s="230">
        <v>1.8999999999999999</v>
      </c>
      <c r="T138" s="231">
        <f>S138*H138</f>
        <v>87.399999999999991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2" t="s">
        <v>253</v>
      </c>
      <c r="AT138" s="232" t="s">
        <v>248</v>
      </c>
      <c r="AU138" s="232" t="s">
        <v>87</v>
      </c>
      <c r="AY138" s="19" t="s">
        <v>245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9" t="s">
        <v>85</v>
      </c>
      <c r="BK138" s="233">
        <f>ROUND(I138*H138,2)</f>
        <v>0</v>
      </c>
      <c r="BL138" s="19" t="s">
        <v>253</v>
      </c>
      <c r="BM138" s="232" t="s">
        <v>4068</v>
      </c>
    </row>
    <row r="139" s="2" customFormat="1">
      <c r="A139" s="40"/>
      <c r="B139" s="41"/>
      <c r="C139" s="42"/>
      <c r="D139" s="234" t="s">
        <v>255</v>
      </c>
      <c r="E139" s="42"/>
      <c r="F139" s="235" t="s">
        <v>4069</v>
      </c>
      <c r="G139" s="42"/>
      <c r="H139" s="42"/>
      <c r="I139" s="236"/>
      <c r="J139" s="42"/>
      <c r="K139" s="42"/>
      <c r="L139" s="46"/>
      <c r="M139" s="237"/>
      <c r="N139" s="238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255</v>
      </c>
      <c r="AU139" s="19" t="s">
        <v>87</v>
      </c>
    </row>
    <row r="140" s="2" customFormat="1">
      <c r="A140" s="40"/>
      <c r="B140" s="41"/>
      <c r="C140" s="42"/>
      <c r="D140" s="296" t="s">
        <v>766</v>
      </c>
      <c r="E140" s="42"/>
      <c r="F140" s="297" t="s">
        <v>4070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766</v>
      </c>
      <c r="AU140" s="19" t="s">
        <v>87</v>
      </c>
    </row>
    <row r="141" s="14" customFormat="1">
      <c r="A141" s="14"/>
      <c r="B141" s="249"/>
      <c r="C141" s="250"/>
      <c r="D141" s="234" t="s">
        <v>257</v>
      </c>
      <c r="E141" s="251" t="s">
        <v>1</v>
      </c>
      <c r="F141" s="252" t="s">
        <v>4071</v>
      </c>
      <c r="G141" s="250"/>
      <c r="H141" s="253">
        <v>46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257</v>
      </c>
      <c r="AU141" s="259" t="s">
        <v>87</v>
      </c>
      <c r="AV141" s="14" t="s">
        <v>87</v>
      </c>
      <c r="AW141" s="14" t="s">
        <v>34</v>
      </c>
      <c r="AX141" s="14" t="s">
        <v>85</v>
      </c>
      <c r="AY141" s="259" t="s">
        <v>245</v>
      </c>
    </row>
    <row r="142" s="2" customFormat="1" ht="16.5" customHeight="1">
      <c r="A142" s="40"/>
      <c r="B142" s="41"/>
      <c r="C142" s="221" t="s">
        <v>246</v>
      </c>
      <c r="D142" s="221" t="s">
        <v>248</v>
      </c>
      <c r="E142" s="222" t="s">
        <v>3470</v>
      </c>
      <c r="F142" s="223" t="s">
        <v>3471</v>
      </c>
      <c r="G142" s="224" t="s">
        <v>275</v>
      </c>
      <c r="H142" s="225">
        <v>100</v>
      </c>
      <c r="I142" s="226"/>
      <c r="J142" s="227">
        <f>ROUND(I142*H142,2)</f>
        <v>0</v>
      </c>
      <c r="K142" s="223" t="s">
        <v>764</v>
      </c>
      <c r="L142" s="46"/>
      <c r="M142" s="228" t="s">
        <v>1</v>
      </c>
      <c r="N142" s="229" t="s">
        <v>42</v>
      </c>
      <c r="O142" s="93"/>
      <c r="P142" s="230">
        <f>O142*H142</f>
        <v>0</v>
      </c>
      <c r="Q142" s="230">
        <v>1.0000000000000001E-05</v>
      </c>
      <c r="R142" s="230">
        <f>Q142*H142</f>
        <v>0.001</v>
      </c>
      <c r="S142" s="230">
        <v>0.11500000000000001</v>
      </c>
      <c r="T142" s="231">
        <f>S142*H142</f>
        <v>11.5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2" t="s">
        <v>253</v>
      </c>
      <c r="AT142" s="232" t="s">
        <v>248</v>
      </c>
      <c r="AU142" s="232" t="s">
        <v>87</v>
      </c>
      <c r="AY142" s="19" t="s">
        <v>245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9" t="s">
        <v>85</v>
      </c>
      <c r="BK142" s="233">
        <f>ROUND(I142*H142,2)</f>
        <v>0</v>
      </c>
      <c r="BL142" s="19" t="s">
        <v>253</v>
      </c>
      <c r="BM142" s="232" t="s">
        <v>4072</v>
      </c>
    </row>
    <row r="143" s="2" customFormat="1">
      <c r="A143" s="40"/>
      <c r="B143" s="41"/>
      <c r="C143" s="42"/>
      <c r="D143" s="234" t="s">
        <v>255</v>
      </c>
      <c r="E143" s="42"/>
      <c r="F143" s="235" t="s">
        <v>4073</v>
      </c>
      <c r="G143" s="42"/>
      <c r="H143" s="42"/>
      <c r="I143" s="236"/>
      <c r="J143" s="42"/>
      <c r="K143" s="42"/>
      <c r="L143" s="46"/>
      <c r="M143" s="237"/>
      <c r="N143" s="238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255</v>
      </c>
      <c r="AU143" s="19" t="s">
        <v>87</v>
      </c>
    </row>
    <row r="144" s="2" customFormat="1">
      <c r="A144" s="40"/>
      <c r="B144" s="41"/>
      <c r="C144" s="42"/>
      <c r="D144" s="296" t="s">
        <v>766</v>
      </c>
      <c r="E144" s="42"/>
      <c r="F144" s="297" t="s">
        <v>3473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766</v>
      </c>
      <c r="AU144" s="19" t="s">
        <v>87</v>
      </c>
    </row>
    <row r="145" s="14" customFormat="1">
      <c r="A145" s="14"/>
      <c r="B145" s="249"/>
      <c r="C145" s="250"/>
      <c r="D145" s="234" t="s">
        <v>257</v>
      </c>
      <c r="E145" s="251" t="s">
        <v>1</v>
      </c>
      <c r="F145" s="252" t="s">
        <v>4074</v>
      </c>
      <c r="G145" s="250"/>
      <c r="H145" s="253">
        <v>100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257</v>
      </c>
      <c r="AU145" s="259" t="s">
        <v>87</v>
      </c>
      <c r="AV145" s="14" t="s">
        <v>87</v>
      </c>
      <c r="AW145" s="14" t="s">
        <v>34</v>
      </c>
      <c r="AX145" s="14" t="s">
        <v>85</v>
      </c>
      <c r="AY145" s="259" t="s">
        <v>245</v>
      </c>
    </row>
    <row r="146" s="2" customFormat="1" ht="16.5" customHeight="1">
      <c r="A146" s="40"/>
      <c r="B146" s="41"/>
      <c r="C146" s="221" t="s">
        <v>305</v>
      </c>
      <c r="D146" s="221" t="s">
        <v>248</v>
      </c>
      <c r="E146" s="222" t="s">
        <v>4075</v>
      </c>
      <c r="F146" s="223" t="s">
        <v>4076</v>
      </c>
      <c r="G146" s="224" t="s">
        <v>317</v>
      </c>
      <c r="H146" s="225">
        <v>75</v>
      </c>
      <c r="I146" s="226"/>
      <c r="J146" s="227">
        <f>ROUND(I146*H146,2)</f>
        <v>0</v>
      </c>
      <c r="K146" s="223" t="s">
        <v>764</v>
      </c>
      <c r="L146" s="46"/>
      <c r="M146" s="228" t="s">
        <v>1</v>
      </c>
      <c r="N146" s="229" t="s">
        <v>42</v>
      </c>
      <c r="O146" s="93"/>
      <c r="P146" s="230">
        <f>O146*H146</f>
        <v>0</v>
      </c>
      <c r="Q146" s="230">
        <v>0.026980000000000001</v>
      </c>
      <c r="R146" s="230">
        <f>Q146*H146</f>
        <v>2.0234999999999999</v>
      </c>
      <c r="S146" s="230">
        <v>0</v>
      </c>
      <c r="T146" s="23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2" t="s">
        <v>253</v>
      </c>
      <c r="AT146" s="232" t="s">
        <v>248</v>
      </c>
      <c r="AU146" s="232" t="s">
        <v>87</v>
      </c>
      <c r="AY146" s="19" t="s">
        <v>245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9" t="s">
        <v>85</v>
      </c>
      <c r="BK146" s="233">
        <f>ROUND(I146*H146,2)</f>
        <v>0</v>
      </c>
      <c r="BL146" s="19" t="s">
        <v>253</v>
      </c>
      <c r="BM146" s="232" t="s">
        <v>4077</v>
      </c>
    </row>
    <row r="147" s="2" customFormat="1">
      <c r="A147" s="40"/>
      <c r="B147" s="41"/>
      <c r="C147" s="42"/>
      <c r="D147" s="234" t="s">
        <v>255</v>
      </c>
      <c r="E147" s="42"/>
      <c r="F147" s="235" t="s">
        <v>4078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255</v>
      </c>
      <c r="AU147" s="19" t="s">
        <v>87</v>
      </c>
    </row>
    <row r="148" s="2" customFormat="1">
      <c r="A148" s="40"/>
      <c r="B148" s="41"/>
      <c r="C148" s="42"/>
      <c r="D148" s="296" t="s">
        <v>766</v>
      </c>
      <c r="E148" s="42"/>
      <c r="F148" s="297" t="s">
        <v>4079</v>
      </c>
      <c r="G148" s="42"/>
      <c r="H148" s="42"/>
      <c r="I148" s="236"/>
      <c r="J148" s="42"/>
      <c r="K148" s="42"/>
      <c r="L148" s="46"/>
      <c r="M148" s="237"/>
      <c r="N148" s="238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766</v>
      </c>
      <c r="AU148" s="19" t="s">
        <v>87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4080</v>
      </c>
      <c r="G149" s="250"/>
      <c r="H149" s="253">
        <v>75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85</v>
      </c>
      <c r="AY149" s="259" t="s">
        <v>245</v>
      </c>
    </row>
    <row r="150" s="2" customFormat="1" ht="16.5" customHeight="1">
      <c r="A150" s="40"/>
      <c r="B150" s="41"/>
      <c r="C150" s="221" t="s">
        <v>314</v>
      </c>
      <c r="D150" s="221" t="s">
        <v>248</v>
      </c>
      <c r="E150" s="222" t="s">
        <v>4081</v>
      </c>
      <c r="F150" s="223" t="s">
        <v>4082</v>
      </c>
      <c r="G150" s="224" t="s">
        <v>2760</v>
      </c>
      <c r="H150" s="225">
        <v>80</v>
      </c>
      <c r="I150" s="226"/>
      <c r="J150" s="227">
        <f>ROUND(I150*H150,2)</f>
        <v>0</v>
      </c>
      <c r="K150" s="223" t="s">
        <v>764</v>
      </c>
      <c r="L150" s="46"/>
      <c r="M150" s="228" t="s">
        <v>1</v>
      </c>
      <c r="N150" s="229" t="s">
        <v>42</v>
      </c>
      <c r="O150" s="93"/>
      <c r="P150" s="230">
        <f>O150*H150</f>
        <v>0</v>
      </c>
      <c r="Q150" s="230">
        <v>3.0000000000000001E-05</v>
      </c>
      <c r="R150" s="230">
        <f>Q150*H150</f>
        <v>0.0024000000000000002</v>
      </c>
      <c r="S150" s="230">
        <v>0</v>
      </c>
      <c r="T150" s="231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2" t="s">
        <v>253</v>
      </c>
      <c r="AT150" s="232" t="s">
        <v>248</v>
      </c>
      <c r="AU150" s="232" t="s">
        <v>87</v>
      </c>
      <c r="AY150" s="19" t="s">
        <v>245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9" t="s">
        <v>85</v>
      </c>
      <c r="BK150" s="233">
        <f>ROUND(I150*H150,2)</f>
        <v>0</v>
      </c>
      <c r="BL150" s="19" t="s">
        <v>253</v>
      </c>
      <c r="BM150" s="232" t="s">
        <v>4083</v>
      </c>
    </row>
    <row r="151" s="2" customFormat="1">
      <c r="A151" s="40"/>
      <c r="B151" s="41"/>
      <c r="C151" s="42"/>
      <c r="D151" s="234" t="s">
        <v>255</v>
      </c>
      <c r="E151" s="42"/>
      <c r="F151" s="235" t="s">
        <v>4084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255</v>
      </c>
      <c r="AU151" s="19" t="s">
        <v>87</v>
      </c>
    </row>
    <row r="152" s="2" customFormat="1">
      <c r="A152" s="40"/>
      <c r="B152" s="41"/>
      <c r="C152" s="42"/>
      <c r="D152" s="296" t="s">
        <v>766</v>
      </c>
      <c r="E152" s="42"/>
      <c r="F152" s="297" t="s">
        <v>4085</v>
      </c>
      <c r="G152" s="42"/>
      <c r="H152" s="42"/>
      <c r="I152" s="236"/>
      <c r="J152" s="42"/>
      <c r="K152" s="42"/>
      <c r="L152" s="46"/>
      <c r="M152" s="237"/>
      <c r="N152" s="238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766</v>
      </c>
      <c r="AU152" s="19" t="s">
        <v>87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4086</v>
      </c>
      <c r="G153" s="250"/>
      <c r="H153" s="253">
        <v>80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85</v>
      </c>
      <c r="AY153" s="259" t="s">
        <v>245</v>
      </c>
    </row>
    <row r="154" s="2" customFormat="1" ht="16.5" customHeight="1">
      <c r="A154" s="40"/>
      <c r="B154" s="41"/>
      <c r="C154" s="221" t="s">
        <v>326</v>
      </c>
      <c r="D154" s="221" t="s">
        <v>248</v>
      </c>
      <c r="E154" s="222" t="s">
        <v>4087</v>
      </c>
      <c r="F154" s="223" t="s">
        <v>4088</v>
      </c>
      <c r="G154" s="224" t="s">
        <v>4089</v>
      </c>
      <c r="H154" s="225">
        <v>20</v>
      </c>
      <c r="I154" s="226"/>
      <c r="J154" s="227">
        <f>ROUND(I154*H154,2)</f>
        <v>0</v>
      </c>
      <c r="K154" s="223" t="s">
        <v>764</v>
      </c>
      <c r="L154" s="46"/>
      <c r="M154" s="228" t="s">
        <v>1</v>
      </c>
      <c r="N154" s="229" t="s">
        <v>42</v>
      </c>
      <c r="O154" s="93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2" t="s">
        <v>253</v>
      </c>
      <c r="AT154" s="232" t="s">
        <v>248</v>
      </c>
      <c r="AU154" s="232" t="s">
        <v>87</v>
      </c>
      <c r="AY154" s="19" t="s">
        <v>245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9" t="s">
        <v>85</v>
      </c>
      <c r="BK154" s="233">
        <f>ROUND(I154*H154,2)</f>
        <v>0</v>
      </c>
      <c r="BL154" s="19" t="s">
        <v>253</v>
      </c>
      <c r="BM154" s="232" t="s">
        <v>4090</v>
      </c>
    </row>
    <row r="155" s="2" customFormat="1">
      <c r="A155" s="40"/>
      <c r="B155" s="41"/>
      <c r="C155" s="42"/>
      <c r="D155" s="234" t="s">
        <v>255</v>
      </c>
      <c r="E155" s="42"/>
      <c r="F155" s="235" t="s">
        <v>4091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255</v>
      </c>
      <c r="AU155" s="19" t="s">
        <v>87</v>
      </c>
    </row>
    <row r="156" s="2" customFormat="1">
      <c r="A156" s="40"/>
      <c r="B156" s="41"/>
      <c r="C156" s="42"/>
      <c r="D156" s="296" t="s">
        <v>766</v>
      </c>
      <c r="E156" s="42"/>
      <c r="F156" s="297" t="s">
        <v>4092</v>
      </c>
      <c r="G156" s="42"/>
      <c r="H156" s="42"/>
      <c r="I156" s="236"/>
      <c r="J156" s="42"/>
      <c r="K156" s="42"/>
      <c r="L156" s="46"/>
      <c r="M156" s="237"/>
      <c r="N156" s="238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766</v>
      </c>
      <c r="AU156" s="19" t="s">
        <v>87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4093</v>
      </c>
      <c r="G157" s="250"/>
      <c r="H157" s="253">
        <v>20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85</v>
      </c>
      <c r="AY157" s="259" t="s">
        <v>245</v>
      </c>
    </row>
    <row r="158" s="2" customFormat="1" ht="16.5" customHeight="1">
      <c r="A158" s="40"/>
      <c r="B158" s="41"/>
      <c r="C158" s="221" t="s">
        <v>335</v>
      </c>
      <c r="D158" s="221" t="s">
        <v>248</v>
      </c>
      <c r="E158" s="222" t="s">
        <v>2650</v>
      </c>
      <c r="F158" s="223" t="s">
        <v>2651</v>
      </c>
      <c r="G158" s="224" t="s">
        <v>275</v>
      </c>
      <c r="H158" s="225">
        <v>300</v>
      </c>
      <c r="I158" s="226"/>
      <c r="J158" s="227">
        <f>ROUND(I158*H158,2)</f>
        <v>0</v>
      </c>
      <c r="K158" s="223" t="s">
        <v>764</v>
      </c>
      <c r="L158" s="46"/>
      <c r="M158" s="228" t="s">
        <v>1</v>
      </c>
      <c r="N158" s="229" t="s">
        <v>42</v>
      </c>
      <c r="O158" s="93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2" t="s">
        <v>253</v>
      </c>
      <c r="AT158" s="232" t="s">
        <v>248</v>
      </c>
      <c r="AU158" s="232" t="s">
        <v>87</v>
      </c>
      <c r="AY158" s="19" t="s">
        <v>245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9" t="s">
        <v>85</v>
      </c>
      <c r="BK158" s="233">
        <f>ROUND(I158*H158,2)</f>
        <v>0</v>
      </c>
      <c r="BL158" s="19" t="s">
        <v>253</v>
      </c>
      <c r="BM158" s="232" t="s">
        <v>4094</v>
      </c>
    </row>
    <row r="159" s="2" customFormat="1">
      <c r="A159" s="40"/>
      <c r="B159" s="41"/>
      <c r="C159" s="42"/>
      <c r="D159" s="234" t="s">
        <v>255</v>
      </c>
      <c r="E159" s="42"/>
      <c r="F159" s="235" t="s">
        <v>2653</v>
      </c>
      <c r="G159" s="42"/>
      <c r="H159" s="42"/>
      <c r="I159" s="236"/>
      <c r="J159" s="42"/>
      <c r="K159" s="42"/>
      <c r="L159" s="46"/>
      <c r="M159" s="237"/>
      <c r="N159" s="238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255</v>
      </c>
      <c r="AU159" s="19" t="s">
        <v>87</v>
      </c>
    </row>
    <row r="160" s="2" customFormat="1">
      <c r="A160" s="40"/>
      <c r="B160" s="41"/>
      <c r="C160" s="42"/>
      <c r="D160" s="296" t="s">
        <v>766</v>
      </c>
      <c r="E160" s="42"/>
      <c r="F160" s="297" t="s">
        <v>2654</v>
      </c>
      <c r="G160" s="42"/>
      <c r="H160" s="42"/>
      <c r="I160" s="236"/>
      <c r="J160" s="42"/>
      <c r="K160" s="42"/>
      <c r="L160" s="46"/>
      <c r="M160" s="237"/>
      <c r="N160" s="238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766</v>
      </c>
      <c r="AU160" s="19" t="s">
        <v>87</v>
      </c>
    </row>
    <row r="161" s="14" customFormat="1">
      <c r="A161" s="14"/>
      <c r="B161" s="249"/>
      <c r="C161" s="250"/>
      <c r="D161" s="234" t="s">
        <v>257</v>
      </c>
      <c r="E161" s="251" t="s">
        <v>1</v>
      </c>
      <c r="F161" s="252" t="s">
        <v>4095</v>
      </c>
      <c r="G161" s="250"/>
      <c r="H161" s="253">
        <v>300</v>
      </c>
      <c r="I161" s="254"/>
      <c r="J161" s="250"/>
      <c r="K161" s="250"/>
      <c r="L161" s="255"/>
      <c r="M161" s="256"/>
      <c r="N161" s="257"/>
      <c r="O161" s="257"/>
      <c r="P161" s="257"/>
      <c r="Q161" s="257"/>
      <c r="R161" s="257"/>
      <c r="S161" s="257"/>
      <c r="T161" s="25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9" t="s">
        <v>257</v>
      </c>
      <c r="AU161" s="259" t="s">
        <v>87</v>
      </c>
      <c r="AV161" s="14" t="s">
        <v>87</v>
      </c>
      <c r="AW161" s="14" t="s">
        <v>34</v>
      </c>
      <c r="AX161" s="14" t="s">
        <v>77</v>
      </c>
      <c r="AY161" s="259" t="s">
        <v>245</v>
      </c>
    </row>
    <row r="162" s="15" customFormat="1">
      <c r="A162" s="15"/>
      <c r="B162" s="260"/>
      <c r="C162" s="261"/>
      <c r="D162" s="234" t="s">
        <v>257</v>
      </c>
      <c r="E162" s="262" t="s">
        <v>1</v>
      </c>
      <c r="F162" s="263" t="s">
        <v>266</v>
      </c>
      <c r="G162" s="261"/>
      <c r="H162" s="264">
        <v>300</v>
      </c>
      <c r="I162" s="265"/>
      <c r="J162" s="261"/>
      <c r="K162" s="261"/>
      <c r="L162" s="266"/>
      <c r="M162" s="267"/>
      <c r="N162" s="268"/>
      <c r="O162" s="268"/>
      <c r="P162" s="268"/>
      <c r="Q162" s="268"/>
      <c r="R162" s="268"/>
      <c r="S162" s="268"/>
      <c r="T162" s="269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0" t="s">
        <v>257</v>
      </c>
      <c r="AU162" s="270" t="s">
        <v>87</v>
      </c>
      <c r="AV162" s="15" t="s">
        <v>253</v>
      </c>
      <c r="AW162" s="15" t="s">
        <v>34</v>
      </c>
      <c r="AX162" s="15" t="s">
        <v>85</v>
      </c>
      <c r="AY162" s="270" t="s">
        <v>245</v>
      </c>
    </row>
    <row r="163" s="2" customFormat="1" ht="24.15" customHeight="1">
      <c r="A163" s="40"/>
      <c r="B163" s="41"/>
      <c r="C163" s="221" t="s">
        <v>341</v>
      </c>
      <c r="D163" s="221" t="s">
        <v>248</v>
      </c>
      <c r="E163" s="222" t="s">
        <v>3477</v>
      </c>
      <c r="F163" s="223" t="s">
        <v>3478</v>
      </c>
      <c r="G163" s="224" t="s">
        <v>251</v>
      </c>
      <c r="H163" s="225">
        <v>491.76999999999998</v>
      </c>
      <c r="I163" s="226"/>
      <c r="J163" s="227">
        <f>ROUND(I163*H163,2)</f>
        <v>0</v>
      </c>
      <c r="K163" s="223" t="s">
        <v>764</v>
      </c>
      <c r="L163" s="46"/>
      <c r="M163" s="228" t="s">
        <v>1</v>
      </c>
      <c r="N163" s="229" t="s">
        <v>42</v>
      </c>
      <c r="O163" s="93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2" t="s">
        <v>253</v>
      </c>
      <c r="AT163" s="232" t="s">
        <v>248</v>
      </c>
      <c r="AU163" s="232" t="s">
        <v>87</v>
      </c>
      <c r="AY163" s="19" t="s">
        <v>245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9" t="s">
        <v>85</v>
      </c>
      <c r="BK163" s="233">
        <f>ROUND(I163*H163,2)</f>
        <v>0</v>
      </c>
      <c r="BL163" s="19" t="s">
        <v>253</v>
      </c>
      <c r="BM163" s="232" t="s">
        <v>4096</v>
      </c>
    </row>
    <row r="164" s="2" customFormat="1">
      <c r="A164" s="40"/>
      <c r="B164" s="41"/>
      <c r="C164" s="42"/>
      <c r="D164" s="234" t="s">
        <v>255</v>
      </c>
      <c r="E164" s="42"/>
      <c r="F164" s="235" t="s">
        <v>4097</v>
      </c>
      <c r="G164" s="42"/>
      <c r="H164" s="42"/>
      <c r="I164" s="236"/>
      <c r="J164" s="42"/>
      <c r="K164" s="42"/>
      <c r="L164" s="46"/>
      <c r="M164" s="237"/>
      <c r="N164" s="238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255</v>
      </c>
      <c r="AU164" s="19" t="s">
        <v>87</v>
      </c>
    </row>
    <row r="165" s="2" customFormat="1">
      <c r="A165" s="40"/>
      <c r="B165" s="41"/>
      <c r="C165" s="42"/>
      <c r="D165" s="296" t="s">
        <v>766</v>
      </c>
      <c r="E165" s="42"/>
      <c r="F165" s="297" t="s">
        <v>3480</v>
      </c>
      <c r="G165" s="42"/>
      <c r="H165" s="42"/>
      <c r="I165" s="236"/>
      <c r="J165" s="42"/>
      <c r="K165" s="42"/>
      <c r="L165" s="46"/>
      <c r="M165" s="237"/>
      <c r="N165" s="238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766</v>
      </c>
      <c r="AU165" s="19" t="s">
        <v>87</v>
      </c>
    </row>
    <row r="166" s="14" customFormat="1">
      <c r="A166" s="14"/>
      <c r="B166" s="249"/>
      <c r="C166" s="250"/>
      <c r="D166" s="234" t="s">
        <v>257</v>
      </c>
      <c r="E166" s="251" t="s">
        <v>1</v>
      </c>
      <c r="F166" s="252" t="s">
        <v>4098</v>
      </c>
      <c r="G166" s="250"/>
      <c r="H166" s="253">
        <v>219.74000000000001</v>
      </c>
      <c r="I166" s="254"/>
      <c r="J166" s="250"/>
      <c r="K166" s="250"/>
      <c r="L166" s="255"/>
      <c r="M166" s="256"/>
      <c r="N166" s="257"/>
      <c r="O166" s="257"/>
      <c r="P166" s="257"/>
      <c r="Q166" s="257"/>
      <c r="R166" s="257"/>
      <c r="S166" s="257"/>
      <c r="T166" s="25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9" t="s">
        <v>257</v>
      </c>
      <c r="AU166" s="259" t="s">
        <v>87</v>
      </c>
      <c r="AV166" s="14" t="s">
        <v>87</v>
      </c>
      <c r="AW166" s="14" t="s">
        <v>34</v>
      </c>
      <c r="AX166" s="14" t="s">
        <v>77</v>
      </c>
      <c r="AY166" s="259" t="s">
        <v>245</v>
      </c>
    </row>
    <row r="167" s="14" customFormat="1">
      <c r="A167" s="14"/>
      <c r="B167" s="249"/>
      <c r="C167" s="250"/>
      <c r="D167" s="234" t="s">
        <v>257</v>
      </c>
      <c r="E167" s="251" t="s">
        <v>1</v>
      </c>
      <c r="F167" s="252" t="s">
        <v>4099</v>
      </c>
      <c r="G167" s="250"/>
      <c r="H167" s="253">
        <v>191.88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87</v>
      </c>
      <c r="AV167" s="14" t="s">
        <v>87</v>
      </c>
      <c r="AW167" s="14" t="s">
        <v>34</v>
      </c>
      <c r="AX167" s="14" t="s">
        <v>77</v>
      </c>
      <c r="AY167" s="259" t="s">
        <v>245</v>
      </c>
    </row>
    <row r="168" s="14" customFormat="1">
      <c r="A168" s="14"/>
      <c r="B168" s="249"/>
      <c r="C168" s="250"/>
      <c r="D168" s="234" t="s">
        <v>257</v>
      </c>
      <c r="E168" s="251" t="s">
        <v>1</v>
      </c>
      <c r="F168" s="252" t="s">
        <v>4100</v>
      </c>
      <c r="G168" s="250"/>
      <c r="H168" s="253">
        <v>46.600000000000001</v>
      </c>
      <c r="I168" s="254"/>
      <c r="J168" s="250"/>
      <c r="K168" s="250"/>
      <c r="L168" s="255"/>
      <c r="M168" s="256"/>
      <c r="N168" s="257"/>
      <c r="O168" s="257"/>
      <c r="P168" s="257"/>
      <c r="Q168" s="257"/>
      <c r="R168" s="257"/>
      <c r="S168" s="257"/>
      <c r="T168" s="25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9" t="s">
        <v>257</v>
      </c>
      <c r="AU168" s="259" t="s">
        <v>87</v>
      </c>
      <c r="AV168" s="14" t="s">
        <v>87</v>
      </c>
      <c r="AW168" s="14" t="s">
        <v>34</v>
      </c>
      <c r="AX168" s="14" t="s">
        <v>77</v>
      </c>
      <c r="AY168" s="259" t="s">
        <v>245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4101</v>
      </c>
      <c r="G169" s="250"/>
      <c r="H169" s="253">
        <v>33.549999999999997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77</v>
      </c>
      <c r="AY169" s="259" t="s">
        <v>245</v>
      </c>
    </row>
    <row r="170" s="15" customFormat="1">
      <c r="A170" s="15"/>
      <c r="B170" s="260"/>
      <c r="C170" s="261"/>
      <c r="D170" s="234" t="s">
        <v>257</v>
      </c>
      <c r="E170" s="262" t="s">
        <v>1</v>
      </c>
      <c r="F170" s="263" t="s">
        <v>266</v>
      </c>
      <c r="G170" s="261"/>
      <c r="H170" s="264">
        <v>491.77000000000004</v>
      </c>
      <c r="I170" s="265"/>
      <c r="J170" s="261"/>
      <c r="K170" s="261"/>
      <c r="L170" s="266"/>
      <c r="M170" s="267"/>
      <c r="N170" s="268"/>
      <c r="O170" s="268"/>
      <c r="P170" s="268"/>
      <c r="Q170" s="268"/>
      <c r="R170" s="268"/>
      <c r="S170" s="268"/>
      <c r="T170" s="269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0" t="s">
        <v>257</v>
      </c>
      <c r="AU170" s="270" t="s">
        <v>87</v>
      </c>
      <c r="AV170" s="15" t="s">
        <v>253</v>
      </c>
      <c r="AW170" s="15" t="s">
        <v>34</v>
      </c>
      <c r="AX170" s="15" t="s">
        <v>85</v>
      </c>
      <c r="AY170" s="270" t="s">
        <v>245</v>
      </c>
    </row>
    <row r="171" s="2" customFormat="1" ht="16.5" customHeight="1">
      <c r="A171" s="40"/>
      <c r="B171" s="41"/>
      <c r="C171" s="221" t="s">
        <v>349</v>
      </c>
      <c r="D171" s="221" t="s">
        <v>248</v>
      </c>
      <c r="E171" s="222" t="s">
        <v>3482</v>
      </c>
      <c r="F171" s="223" t="s">
        <v>4102</v>
      </c>
      <c r="G171" s="224" t="s">
        <v>551</v>
      </c>
      <c r="H171" s="225">
        <v>178</v>
      </c>
      <c r="I171" s="226"/>
      <c r="J171" s="227">
        <f>ROUND(I171*H171,2)</f>
        <v>0</v>
      </c>
      <c r="K171" s="223" t="s">
        <v>764</v>
      </c>
      <c r="L171" s="46"/>
      <c r="M171" s="228" t="s">
        <v>1</v>
      </c>
      <c r="N171" s="229" t="s">
        <v>42</v>
      </c>
      <c r="O171" s="93"/>
      <c r="P171" s="230">
        <f>O171*H171</f>
        <v>0</v>
      </c>
      <c r="Q171" s="230">
        <v>0.0010200000000000001</v>
      </c>
      <c r="R171" s="230">
        <f>Q171*H171</f>
        <v>0.18156</v>
      </c>
      <c r="S171" s="230">
        <v>0</v>
      </c>
      <c r="T171" s="231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2" t="s">
        <v>253</v>
      </c>
      <c r="AT171" s="232" t="s">
        <v>248</v>
      </c>
      <c r="AU171" s="232" t="s">
        <v>87</v>
      </c>
      <c r="AY171" s="19" t="s">
        <v>245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9" t="s">
        <v>85</v>
      </c>
      <c r="BK171" s="233">
        <f>ROUND(I171*H171,2)</f>
        <v>0</v>
      </c>
      <c r="BL171" s="19" t="s">
        <v>253</v>
      </c>
      <c r="BM171" s="232" t="s">
        <v>4103</v>
      </c>
    </row>
    <row r="172" s="2" customFormat="1">
      <c r="A172" s="40"/>
      <c r="B172" s="41"/>
      <c r="C172" s="42"/>
      <c r="D172" s="234" t="s">
        <v>255</v>
      </c>
      <c r="E172" s="42"/>
      <c r="F172" s="235" t="s">
        <v>4104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255</v>
      </c>
      <c r="AU172" s="19" t="s">
        <v>87</v>
      </c>
    </row>
    <row r="173" s="2" customFormat="1">
      <c r="A173" s="40"/>
      <c r="B173" s="41"/>
      <c r="C173" s="42"/>
      <c r="D173" s="296" t="s">
        <v>766</v>
      </c>
      <c r="E173" s="42"/>
      <c r="F173" s="297" t="s">
        <v>3485</v>
      </c>
      <c r="G173" s="42"/>
      <c r="H173" s="42"/>
      <c r="I173" s="236"/>
      <c r="J173" s="42"/>
      <c r="K173" s="42"/>
      <c r="L173" s="46"/>
      <c r="M173" s="237"/>
      <c r="N173" s="238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766</v>
      </c>
      <c r="AU173" s="19" t="s">
        <v>87</v>
      </c>
    </row>
    <row r="174" s="14" customFormat="1">
      <c r="A174" s="14"/>
      <c r="B174" s="249"/>
      <c r="C174" s="250"/>
      <c r="D174" s="234" t="s">
        <v>257</v>
      </c>
      <c r="E174" s="251" t="s">
        <v>1</v>
      </c>
      <c r="F174" s="252" t="s">
        <v>4105</v>
      </c>
      <c r="G174" s="250"/>
      <c r="H174" s="253">
        <v>178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257</v>
      </c>
      <c r="AU174" s="259" t="s">
        <v>87</v>
      </c>
      <c r="AV174" s="14" t="s">
        <v>87</v>
      </c>
      <c r="AW174" s="14" t="s">
        <v>34</v>
      </c>
      <c r="AX174" s="14" t="s">
        <v>85</v>
      </c>
      <c r="AY174" s="259" t="s">
        <v>245</v>
      </c>
    </row>
    <row r="175" s="2" customFormat="1" ht="16.5" customHeight="1">
      <c r="A175" s="40"/>
      <c r="B175" s="41"/>
      <c r="C175" s="221" t="s">
        <v>8</v>
      </c>
      <c r="D175" s="221" t="s">
        <v>248</v>
      </c>
      <c r="E175" s="222" t="s">
        <v>3492</v>
      </c>
      <c r="F175" s="223" t="s">
        <v>3493</v>
      </c>
      <c r="G175" s="224" t="s">
        <v>317</v>
      </c>
      <c r="H175" s="225">
        <v>70</v>
      </c>
      <c r="I175" s="226"/>
      <c r="J175" s="227">
        <f>ROUND(I175*H175,2)</f>
        <v>0</v>
      </c>
      <c r="K175" s="223" t="s">
        <v>764</v>
      </c>
      <c r="L175" s="46"/>
      <c r="M175" s="228" t="s">
        <v>1</v>
      </c>
      <c r="N175" s="229" t="s">
        <v>42</v>
      </c>
      <c r="O175" s="93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2" t="s">
        <v>253</v>
      </c>
      <c r="AT175" s="232" t="s">
        <v>248</v>
      </c>
      <c r="AU175" s="232" t="s">
        <v>87</v>
      </c>
      <c r="AY175" s="19" t="s">
        <v>245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9" t="s">
        <v>85</v>
      </c>
      <c r="BK175" s="233">
        <f>ROUND(I175*H175,2)</f>
        <v>0</v>
      </c>
      <c r="BL175" s="19" t="s">
        <v>253</v>
      </c>
      <c r="BM175" s="232" t="s">
        <v>4106</v>
      </c>
    </row>
    <row r="176" s="2" customFormat="1">
      <c r="A176" s="40"/>
      <c r="B176" s="41"/>
      <c r="C176" s="42"/>
      <c r="D176" s="234" t="s">
        <v>255</v>
      </c>
      <c r="E176" s="42"/>
      <c r="F176" s="235" t="s">
        <v>4107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255</v>
      </c>
      <c r="AU176" s="19" t="s">
        <v>87</v>
      </c>
    </row>
    <row r="177" s="2" customFormat="1">
      <c r="A177" s="40"/>
      <c r="B177" s="41"/>
      <c r="C177" s="42"/>
      <c r="D177" s="296" t="s">
        <v>766</v>
      </c>
      <c r="E177" s="42"/>
      <c r="F177" s="297" t="s">
        <v>3495</v>
      </c>
      <c r="G177" s="42"/>
      <c r="H177" s="42"/>
      <c r="I177" s="236"/>
      <c r="J177" s="42"/>
      <c r="K177" s="42"/>
      <c r="L177" s="46"/>
      <c r="M177" s="237"/>
      <c r="N177" s="238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766</v>
      </c>
      <c r="AU177" s="19" t="s">
        <v>87</v>
      </c>
    </row>
    <row r="178" s="14" customFormat="1">
      <c r="A178" s="14"/>
      <c r="B178" s="249"/>
      <c r="C178" s="250"/>
      <c r="D178" s="234" t="s">
        <v>257</v>
      </c>
      <c r="E178" s="251" t="s">
        <v>1</v>
      </c>
      <c r="F178" s="252" t="s">
        <v>4108</v>
      </c>
      <c r="G178" s="250"/>
      <c r="H178" s="253">
        <v>70</v>
      </c>
      <c r="I178" s="254"/>
      <c r="J178" s="250"/>
      <c r="K178" s="250"/>
      <c r="L178" s="255"/>
      <c r="M178" s="256"/>
      <c r="N178" s="257"/>
      <c r="O178" s="257"/>
      <c r="P178" s="257"/>
      <c r="Q178" s="257"/>
      <c r="R178" s="257"/>
      <c r="S178" s="257"/>
      <c r="T178" s="25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9" t="s">
        <v>257</v>
      </c>
      <c r="AU178" s="259" t="s">
        <v>87</v>
      </c>
      <c r="AV178" s="14" t="s">
        <v>87</v>
      </c>
      <c r="AW178" s="14" t="s">
        <v>34</v>
      </c>
      <c r="AX178" s="14" t="s">
        <v>85</v>
      </c>
      <c r="AY178" s="259" t="s">
        <v>245</v>
      </c>
    </row>
    <row r="179" s="2" customFormat="1" ht="16.5" customHeight="1">
      <c r="A179" s="40"/>
      <c r="B179" s="41"/>
      <c r="C179" s="221" t="s">
        <v>383</v>
      </c>
      <c r="D179" s="221" t="s">
        <v>248</v>
      </c>
      <c r="E179" s="222" t="s">
        <v>4109</v>
      </c>
      <c r="F179" s="223" t="s">
        <v>4110</v>
      </c>
      <c r="G179" s="224" t="s">
        <v>551</v>
      </c>
      <c r="H179" s="225">
        <v>56</v>
      </c>
      <c r="I179" s="226"/>
      <c r="J179" s="227">
        <f>ROUND(I179*H179,2)</f>
        <v>0</v>
      </c>
      <c r="K179" s="223" t="s">
        <v>764</v>
      </c>
      <c r="L179" s="46"/>
      <c r="M179" s="228" t="s">
        <v>1</v>
      </c>
      <c r="N179" s="229" t="s">
        <v>42</v>
      </c>
      <c r="O179" s="93"/>
      <c r="P179" s="230">
        <f>O179*H179</f>
        <v>0</v>
      </c>
      <c r="Q179" s="230">
        <v>0.15478</v>
      </c>
      <c r="R179" s="230">
        <f>Q179*H179</f>
        <v>8.6676800000000007</v>
      </c>
      <c r="S179" s="230">
        <v>0</v>
      </c>
      <c r="T179" s="231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32" t="s">
        <v>253</v>
      </c>
      <c r="AT179" s="232" t="s">
        <v>248</v>
      </c>
      <c r="AU179" s="232" t="s">
        <v>87</v>
      </c>
      <c r="AY179" s="19" t="s">
        <v>245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9" t="s">
        <v>85</v>
      </c>
      <c r="BK179" s="233">
        <f>ROUND(I179*H179,2)</f>
        <v>0</v>
      </c>
      <c r="BL179" s="19" t="s">
        <v>253</v>
      </c>
      <c r="BM179" s="232" t="s">
        <v>4111</v>
      </c>
    </row>
    <row r="180" s="2" customFormat="1">
      <c r="A180" s="40"/>
      <c r="B180" s="41"/>
      <c r="C180" s="42"/>
      <c r="D180" s="234" t="s">
        <v>255</v>
      </c>
      <c r="E180" s="42"/>
      <c r="F180" s="235" t="s">
        <v>4112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255</v>
      </c>
      <c r="AU180" s="19" t="s">
        <v>87</v>
      </c>
    </row>
    <row r="181" s="2" customFormat="1">
      <c r="A181" s="40"/>
      <c r="B181" s="41"/>
      <c r="C181" s="42"/>
      <c r="D181" s="296" t="s">
        <v>766</v>
      </c>
      <c r="E181" s="42"/>
      <c r="F181" s="297" t="s">
        <v>4113</v>
      </c>
      <c r="G181" s="42"/>
      <c r="H181" s="42"/>
      <c r="I181" s="236"/>
      <c r="J181" s="42"/>
      <c r="K181" s="42"/>
      <c r="L181" s="46"/>
      <c r="M181" s="237"/>
      <c r="N181" s="238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766</v>
      </c>
      <c r="AU181" s="19" t="s">
        <v>87</v>
      </c>
    </row>
    <row r="182" s="14" customFormat="1">
      <c r="A182" s="14"/>
      <c r="B182" s="249"/>
      <c r="C182" s="250"/>
      <c r="D182" s="234" t="s">
        <v>257</v>
      </c>
      <c r="E182" s="251" t="s">
        <v>1</v>
      </c>
      <c r="F182" s="252" t="s">
        <v>4114</v>
      </c>
      <c r="G182" s="250"/>
      <c r="H182" s="253">
        <v>56</v>
      </c>
      <c r="I182" s="254"/>
      <c r="J182" s="250"/>
      <c r="K182" s="250"/>
      <c r="L182" s="255"/>
      <c r="M182" s="256"/>
      <c r="N182" s="257"/>
      <c r="O182" s="257"/>
      <c r="P182" s="257"/>
      <c r="Q182" s="257"/>
      <c r="R182" s="257"/>
      <c r="S182" s="257"/>
      <c r="T182" s="25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9" t="s">
        <v>257</v>
      </c>
      <c r="AU182" s="259" t="s">
        <v>87</v>
      </c>
      <c r="AV182" s="14" t="s">
        <v>87</v>
      </c>
      <c r="AW182" s="14" t="s">
        <v>34</v>
      </c>
      <c r="AX182" s="14" t="s">
        <v>85</v>
      </c>
      <c r="AY182" s="259" t="s">
        <v>245</v>
      </c>
    </row>
    <row r="183" s="2" customFormat="1" ht="16.5" customHeight="1">
      <c r="A183" s="40"/>
      <c r="B183" s="41"/>
      <c r="C183" s="283" t="s">
        <v>390</v>
      </c>
      <c r="D183" s="283" t="s">
        <v>551</v>
      </c>
      <c r="E183" s="284" t="s">
        <v>4115</v>
      </c>
      <c r="F183" s="285" t="s">
        <v>4116</v>
      </c>
      <c r="G183" s="286" t="s">
        <v>545</v>
      </c>
      <c r="H183" s="287">
        <v>1.157</v>
      </c>
      <c r="I183" s="288"/>
      <c r="J183" s="289">
        <f>ROUND(I183*H183,2)</f>
        <v>0</v>
      </c>
      <c r="K183" s="285" t="s">
        <v>764</v>
      </c>
      <c r="L183" s="290"/>
      <c r="M183" s="291" t="s">
        <v>1</v>
      </c>
      <c r="N183" s="292" t="s">
        <v>42</v>
      </c>
      <c r="O183" s="93"/>
      <c r="P183" s="230">
        <f>O183*H183</f>
        <v>0</v>
      </c>
      <c r="Q183" s="230">
        <v>1</v>
      </c>
      <c r="R183" s="230">
        <f>Q183*H183</f>
        <v>1.157</v>
      </c>
      <c r="S183" s="230">
        <v>0</v>
      </c>
      <c r="T183" s="231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32" t="s">
        <v>326</v>
      </c>
      <c r="AT183" s="232" t="s">
        <v>551</v>
      </c>
      <c r="AU183" s="232" t="s">
        <v>87</v>
      </c>
      <c r="AY183" s="19" t="s">
        <v>245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9" t="s">
        <v>85</v>
      </c>
      <c r="BK183" s="233">
        <f>ROUND(I183*H183,2)</f>
        <v>0</v>
      </c>
      <c r="BL183" s="19" t="s">
        <v>253</v>
      </c>
      <c r="BM183" s="232" t="s">
        <v>4117</v>
      </c>
    </row>
    <row r="184" s="2" customFormat="1">
      <c r="A184" s="40"/>
      <c r="B184" s="41"/>
      <c r="C184" s="42"/>
      <c r="D184" s="234" t="s">
        <v>255</v>
      </c>
      <c r="E184" s="42"/>
      <c r="F184" s="235" t="s">
        <v>4116</v>
      </c>
      <c r="G184" s="42"/>
      <c r="H184" s="42"/>
      <c r="I184" s="236"/>
      <c r="J184" s="42"/>
      <c r="K184" s="42"/>
      <c r="L184" s="46"/>
      <c r="M184" s="237"/>
      <c r="N184" s="238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255</v>
      </c>
      <c r="AU184" s="19" t="s">
        <v>87</v>
      </c>
    </row>
    <row r="185" s="14" customFormat="1">
      <c r="A185" s="14"/>
      <c r="B185" s="249"/>
      <c r="C185" s="250"/>
      <c r="D185" s="234" t="s">
        <v>257</v>
      </c>
      <c r="E185" s="251" t="s">
        <v>1</v>
      </c>
      <c r="F185" s="252" t="s">
        <v>4118</v>
      </c>
      <c r="G185" s="250"/>
      <c r="H185" s="253">
        <v>1.157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9" t="s">
        <v>257</v>
      </c>
      <c r="AU185" s="259" t="s">
        <v>87</v>
      </c>
      <c r="AV185" s="14" t="s">
        <v>87</v>
      </c>
      <c r="AW185" s="14" t="s">
        <v>34</v>
      </c>
      <c r="AX185" s="14" t="s">
        <v>85</v>
      </c>
      <c r="AY185" s="259" t="s">
        <v>245</v>
      </c>
    </row>
    <row r="186" s="2" customFormat="1" ht="16.5" customHeight="1">
      <c r="A186" s="40"/>
      <c r="B186" s="41"/>
      <c r="C186" s="221" t="s">
        <v>395</v>
      </c>
      <c r="D186" s="221" t="s">
        <v>248</v>
      </c>
      <c r="E186" s="222" t="s">
        <v>4119</v>
      </c>
      <c r="F186" s="223" t="s">
        <v>4120</v>
      </c>
      <c r="G186" s="224" t="s">
        <v>551</v>
      </c>
      <c r="H186" s="225">
        <v>56</v>
      </c>
      <c r="I186" s="226"/>
      <c r="J186" s="227">
        <f>ROUND(I186*H186,2)</f>
        <v>0</v>
      </c>
      <c r="K186" s="223" t="s">
        <v>764</v>
      </c>
      <c r="L186" s="46"/>
      <c r="M186" s="228" t="s">
        <v>1</v>
      </c>
      <c r="N186" s="229" t="s">
        <v>42</v>
      </c>
      <c r="O186" s="93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2" t="s">
        <v>253</v>
      </c>
      <c r="AT186" s="232" t="s">
        <v>248</v>
      </c>
      <c r="AU186" s="232" t="s">
        <v>87</v>
      </c>
      <c r="AY186" s="19" t="s">
        <v>245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9" t="s">
        <v>85</v>
      </c>
      <c r="BK186" s="233">
        <f>ROUND(I186*H186,2)</f>
        <v>0</v>
      </c>
      <c r="BL186" s="19" t="s">
        <v>253</v>
      </c>
      <c r="BM186" s="232" t="s">
        <v>4121</v>
      </c>
    </row>
    <row r="187" s="2" customFormat="1">
      <c r="A187" s="40"/>
      <c r="B187" s="41"/>
      <c r="C187" s="42"/>
      <c r="D187" s="234" t="s">
        <v>255</v>
      </c>
      <c r="E187" s="42"/>
      <c r="F187" s="235" t="s">
        <v>4122</v>
      </c>
      <c r="G187" s="42"/>
      <c r="H187" s="42"/>
      <c r="I187" s="236"/>
      <c r="J187" s="42"/>
      <c r="K187" s="42"/>
      <c r="L187" s="46"/>
      <c r="M187" s="237"/>
      <c r="N187" s="238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255</v>
      </c>
      <c r="AU187" s="19" t="s">
        <v>87</v>
      </c>
    </row>
    <row r="188" s="2" customFormat="1">
      <c r="A188" s="40"/>
      <c r="B188" s="41"/>
      <c r="C188" s="42"/>
      <c r="D188" s="296" t="s">
        <v>766</v>
      </c>
      <c r="E188" s="42"/>
      <c r="F188" s="297" t="s">
        <v>4123</v>
      </c>
      <c r="G188" s="42"/>
      <c r="H188" s="42"/>
      <c r="I188" s="236"/>
      <c r="J188" s="42"/>
      <c r="K188" s="42"/>
      <c r="L188" s="46"/>
      <c r="M188" s="237"/>
      <c r="N188" s="238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766</v>
      </c>
      <c r="AU188" s="19" t="s">
        <v>87</v>
      </c>
    </row>
    <row r="189" s="14" customFormat="1">
      <c r="A189" s="14"/>
      <c r="B189" s="249"/>
      <c r="C189" s="250"/>
      <c r="D189" s="234" t="s">
        <v>257</v>
      </c>
      <c r="E189" s="251" t="s">
        <v>1</v>
      </c>
      <c r="F189" s="252" t="s">
        <v>4124</v>
      </c>
      <c r="G189" s="250"/>
      <c r="H189" s="253">
        <v>56</v>
      </c>
      <c r="I189" s="254"/>
      <c r="J189" s="250"/>
      <c r="K189" s="250"/>
      <c r="L189" s="255"/>
      <c r="M189" s="256"/>
      <c r="N189" s="257"/>
      <c r="O189" s="257"/>
      <c r="P189" s="257"/>
      <c r="Q189" s="257"/>
      <c r="R189" s="257"/>
      <c r="S189" s="257"/>
      <c r="T189" s="25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9" t="s">
        <v>257</v>
      </c>
      <c r="AU189" s="259" t="s">
        <v>87</v>
      </c>
      <c r="AV189" s="14" t="s">
        <v>87</v>
      </c>
      <c r="AW189" s="14" t="s">
        <v>34</v>
      </c>
      <c r="AX189" s="14" t="s">
        <v>85</v>
      </c>
      <c r="AY189" s="259" t="s">
        <v>245</v>
      </c>
    </row>
    <row r="190" s="2" customFormat="1" ht="16.5" customHeight="1">
      <c r="A190" s="40"/>
      <c r="B190" s="41"/>
      <c r="C190" s="221" t="s">
        <v>402</v>
      </c>
      <c r="D190" s="221" t="s">
        <v>248</v>
      </c>
      <c r="E190" s="222" t="s">
        <v>3487</v>
      </c>
      <c r="F190" s="223" t="s">
        <v>4125</v>
      </c>
      <c r="G190" s="224" t="s">
        <v>2717</v>
      </c>
      <c r="H190" s="225">
        <v>52.600000000000001</v>
      </c>
      <c r="I190" s="226"/>
      <c r="J190" s="227">
        <f>ROUND(I190*H190,2)</f>
        <v>0</v>
      </c>
      <c r="K190" s="223" t="s">
        <v>764</v>
      </c>
      <c r="L190" s="46"/>
      <c r="M190" s="228" t="s">
        <v>1</v>
      </c>
      <c r="N190" s="229" t="s">
        <v>42</v>
      </c>
      <c r="O190" s="93"/>
      <c r="P190" s="230">
        <f>O190*H190</f>
        <v>0</v>
      </c>
      <c r="Q190" s="230">
        <v>0.0264</v>
      </c>
      <c r="R190" s="230">
        <f>Q190*H190</f>
        <v>1.3886400000000001</v>
      </c>
      <c r="S190" s="230">
        <v>0</v>
      </c>
      <c r="T190" s="231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2" t="s">
        <v>253</v>
      </c>
      <c r="AT190" s="232" t="s">
        <v>248</v>
      </c>
      <c r="AU190" s="232" t="s">
        <v>87</v>
      </c>
      <c r="AY190" s="19" t="s">
        <v>245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9" t="s">
        <v>85</v>
      </c>
      <c r="BK190" s="233">
        <f>ROUND(I190*H190,2)</f>
        <v>0</v>
      </c>
      <c r="BL190" s="19" t="s">
        <v>253</v>
      </c>
      <c r="BM190" s="232" t="s">
        <v>4126</v>
      </c>
    </row>
    <row r="191" s="2" customFormat="1">
      <c r="A191" s="40"/>
      <c r="B191" s="41"/>
      <c r="C191" s="42"/>
      <c r="D191" s="234" t="s">
        <v>255</v>
      </c>
      <c r="E191" s="42"/>
      <c r="F191" s="235" t="s">
        <v>4127</v>
      </c>
      <c r="G191" s="42"/>
      <c r="H191" s="42"/>
      <c r="I191" s="236"/>
      <c r="J191" s="42"/>
      <c r="K191" s="42"/>
      <c r="L191" s="46"/>
      <c r="M191" s="237"/>
      <c r="N191" s="238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255</v>
      </c>
      <c r="AU191" s="19" t="s">
        <v>87</v>
      </c>
    </row>
    <row r="192" s="2" customFormat="1">
      <c r="A192" s="40"/>
      <c r="B192" s="41"/>
      <c r="C192" s="42"/>
      <c r="D192" s="296" t="s">
        <v>766</v>
      </c>
      <c r="E192" s="42"/>
      <c r="F192" s="297" t="s">
        <v>3490</v>
      </c>
      <c r="G192" s="42"/>
      <c r="H192" s="42"/>
      <c r="I192" s="236"/>
      <c r="J192" s="42"/>
      <c r="K192" s="42"/>
      <c r="L192" s="46"/>
      <c r="M192" s="237"/>
      <c r="N192" s="238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766</v>
      </c>
      <c r="AU192" s="19" t="s">
        <v>87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4128</v>
      </c>
      <c r="G193" s="250"/>
      <c r="H193" s="253">
        <v>52.600000000000001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87</v>
      </c>
      <c r="AV193" s="14" t="s">
        <v>87</v>
      </c>
      <c r="AW193" s="14" t="s">
        <v>34</v>
      </c>
      <c r="AX193" s="14" t="s">
        <v>85</v>
      </c>
      <c r="AY193" s="259" t="s">
        <v>245</v>
      </c>
    </row>
    <row r="194" s="2" customFormat="1" ht="16.5" customHeight="1">
      <c r="A194" s="40"/>
      <c r="B194" s="41"/>
      <c r="C194" s="283" t="s">
        <v>410</v>
      </c>
      <c r="D194" s="283" t="s">
        <v>551</v>
      </c>
      <c r="E194" s="284" t="s">
        <v>4129</v>
      </c>
      <c r="F194" s="285" t="s">
        <v>4130</v>
      </c>
      <c r="G194" s="286" t="s">
        <v>545</v>
      </c>
      <c r="H194" s="287">
        <v>3.694</v>
      </c>
      <c r="I194" s="288"/>
      <c r="J194" s="289">
        <f>ROUND(I194*H194,2)</f>
        <v>0</v>
      </c>
      <c r="K194" s="285" t="s">
        <v>764</v>
      </c>
      <c r="L194" s="290"/>
      <c r="M194" s="291" t="s">
        <v>1</v>
      </c>
      <c r="N194" s="292" t="s">
        <v>42</v>
      </c>
      <c r="O194" s="93"/>
      <c r="P194" s="230">
        <f>O194*H194</f>
        <v>0</v>
      </c>
      <c r="Q194" s="230">
        <v>1</v>
      </c>
      <c r="R194" s="230">
        <f>Q194*H194</f>
        <v>3.694</v>
      </c>
      <c r="S194" s="230">
        <v>0</v>
      </c>
      <c r="T194" s="231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2" t="s">
        <v>326</v>
      </c>
      <c r="AT194" s="232" t="s">
        <v>551</v>
      </c>
      <c r="AU194" s="232" t="s">
        <v>87</v>
      </c>
      <c r="AY194" s="19" t="s">
        <v>245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9" t="s">
        <v>85</v>
      </c>
      <c r="BK194" s="233">
        <f>ROUND(I194*H194,2)</f>
        <v>0</v>
      </c>
      <c r="BL194" s="19" t="s">
        <v>253</v>
      </c>
      <c r="BM194" s="232" t="s">
        <v>4131</v>
      </c>
    </row>
    <row r="195" s="2" customFormat="1">
      <c r="A195" s="40"/>
      <c r="B195" s="41"/>
      <c r="C195" s="42"/>
      <c r="D195" s="234" t="s">
        <v>255</v>
      </c>
      <c r="E195" s="42"/>
      <c r="F195" s="235" t="s">
        <v>4130</v>
      </c>
      <c r="G195" s="42"/>
      <c r="H195" s="42"/>
      <c r="I195" s="236"/>
      <c r="J195" s="42"/>
      <c r="K195" s="42"/>
      <c r="L195" s="46"/>
      <c r="M195" s="237"/>
      <c r="N195" s="238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255</v>
      </c>
      <c r="AU195" s="19" t="s">
        <v>87</v>
      </c>
    </row>
    <row r="196" s="14" customFormat="1">
      <c r="A196" s="14"/>
      <c r="B196" s="249"/>
      <c r="C196" s="250"/>
      <c r="D196" s="234" t="s">
        <v>257</v>
      </c>
      <c r="E196" s="251" t="s">
        <v>1</v>
      </c>
      <c r="F196" s="252" t="s">
        <v>4132</v>
      </c>
      <c r="G196" s="250"/>
      <c r="H196" s="253">
        <v>3.2839999999999998</v>
      </c>
      <c r="I196" s="254"/>
      <c r="J196" s="250"/>
      <c r="K196" s="250"/>
      <c r="L196" s="255"/>
      <c r="M196" s="256"/>
      <c r="N196" s="257"/>
      <c r="O196" s="257"/>
      <c r="P196" s="257"/>
      <c r="Q196" s="257"/>
      <c r="R196" s="257"/>
      <c r="S196" s="257"/>
      <c r="T196" s="25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9" t="s">
        <v>257</v>
      </c>
      <c r="AU196" s="259" t="s">
        <v>87</v>
      </c>
      <c r="AV196" s="14" t="s">
        <v>87</v>
      </c>
      <c r="AW196" s="14" t="s">
        <v>34</v>
      </c>
      <c r="AX196" s="14" t="s">
        <v>77</v>
      </c>
      <c r="AY196" s="259" t="s">
        <v>245</v>
      </c>
    </row>
    <row r="197" s="14" customFormat="1">
      <c r="A197" s="14"/>
      <c r="B197" s="249"/>
      <c r="C197" s="250"/>
      <c r="D197" s="234" t="s">
        <v>257</v>
      </c>
      <c r="E197" s="251" t="s">
        <v>1</v>
      </c>
      <c r="F197" s="252" t="s">
        <v>4133</v>
      </c>
      <c r="G197" s="250"/>
      <c r="H197" s="253">
        <v>0.40999999999999998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257</v>
      </c>
      <c r="AU197" s="259" t="s">
        <v>87</v>
      </c>
      <c r="AV197" s="14" t="s">
        <v>87</v>
      </c>
      <c r="AW197" s="14" t="s">
        <v>34</v>
      </c>
      <c r="AX197" s="14" t="s">
        <v>77</v>
      </c>
      <c r="AY197" s="259" t="s">
        <v>245</v>
      </c>
    </row>
    <row r="198" s="15" customFormat="1">
      <c r="A198" s="15"/>
      <c r="B198" s="260"/>
      <c r="C198" s="261"/>
      <c r="D198" s="234" t="s">
        <v>257</v>
      </c>
      <c r="E198" s="262" t="s">
        <v>1</v>
      </c>
      <c r="F198" s="263" t="s">
        <v>266</v>
      </c>
      <c r="G198" s="261"/>
      <c r="H198" s="264">
        <v>3.694</v>
      </c>
      <c r="I198" s="265"/>
      <c r="J198" s="261"/>
      <c r="K198" s="261"/>
      <c r="L198" s="266"/>
      <c r="M198" s="267"/>
      <c r="N198" s="268"/>
      <c r="O198" s="268"/>
      <c r="P198" s="268"/>
      <c r="Q198" s="268"/>
      <c r="R198" s="268"/>
      <c r="S198" s="268"/>
      <c r="T198" s="269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0" t="s">
        <v>257</v>
      </c>
      <c r="AU198" s="270" t="s">
        <v>87</v>
      </c>
      <c r="AV198" s="15" t="s">
        <v>253</v>
      </c>
      <c r="AW198" s="15" t="s">
        <v>34</v>
      </c>
      <c r="AX198" s="15" t="s">
        <v>85</v>
      </c>
      <c r="AY198" s="270" t="s">
        <v>245</v>
      </c>
    </row>
    <row r="199" s="2" customFormat="1" ht="16.5" customHeight="1">
      <c r="A199" s="40"/>
      <c r="B199" s="41"/>
      <c r="C199" s="221" t="s">
        <v>419</v>
      </c>
      <c r="D199" s="221" t="s">
        <v>248</v>
      </c>
      <c r="E199" s="222" t="s">
        <v>4134</v>
      </c>
      <c r="F199" s="223" t="s">
        <v>4135</v>
      </c>
      <c r="G199" s="224" t="s">
        <v>329</v>
      </c>
      <c r="H199" s="225">
        <v>18</v>
      </c>
      <c r="I199" s="226"/>
      <c r="J199" s="227">
        <f>ROUND(I199*H199,2)</f>
        <v>0</v>
      </c>
      <c r="K199" s="223" t="s">
        <v>764</v>
      </c>
      <c r="L199" s="46"/>
      <c r="M199" s="228" t="s">
        <v>1</v>
      </c>
      <c r="N199" s="229" t="s">
        <v>42</v>
      </c>
      <c r="O199" s="93"/>
      <c r="P199" s="230">
        <f>O199*H199</f>
        <v>0</v>
      </c>
      <c r="Q199" s="230">
        <v>0.00020000000000000001</v>
      </c>
      <c r="R199" s="230">
        <f>Q199*H199</f>
        <v>0.0036000000000000003</v>
      </c>
      <c r="S199" s="230">
        <v>0</v>
      </c>
      <c r="T199" s="231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2" t="s">
        <v>253</v>
      </c>
      <c r="AT199" s="232" t="s">
        <v>248</v>
      </c>
      <c r="AU199" s="232" t="s">
        <v>87</v>
      </c>
      <c r="AY199" s="19" t="s">
        <v>245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9" t="s">
        <v>85</v>
      </c>
      <c r="BK199" s="233">
        <f>ROUND(I199*H199,2)</f>
        <v>0</v>
      </c>
      <c r="BL199" s="19" t="s">
        <v>253</v>
      </c>
      <c r="BM199" s="232" t="s">
        <v>4136</v>
      </c>
    </row>
    <row r="200" s="2" customFormat="1">
      <c r="A200" s="40"/>
      <c r="B200" s="41"/>
      <c r="C200" s="42"/>
      <c r="D200" s="234" t="s">
        <v>255</v>
      </c>
      <c r="E200" s="42"/>
      <c r="F200" s="235" t="s">
        <v>4137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255</v>
      </c>
      <c r="AU200" s="19" t="s">
        <v>87</v>
      </c>
    </row>
    <row r="201" s="2" customFormat="1">
      <c r="A201" s="40"/>
      <c r="B201" s="41"/>
      <c r="C201" s="42"/>
      <c r="D201" s="296" t="s">
        <v>766</v>
      </c>
      <c r="E201" s="42"/>
      <c r="F201" s="297" t="s">
        <v>4138</v>
      </c>
      <c r="G201" s="42"/>
      <c r="H201" s="42"/>
      <c r="I201" s="236"/>
      <c r="J201" s="42"/>
      <c r="K201" s="42"/>
      <c r="L201" s="46"/>
      <c r="M201" s="237"/>
      <c r="N201" s="238"/>
      <c r="O201" s="93"/>
      <c r="P201" s="93"/>
      <c r="Q201" s="93"/>
      <c r="R201" s="93"/>
      <c r="S201" s="93"/>
      <c r="T201" s="94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766</v>
      </c>
      <c r="AU201" s="19" t="s">
        <v>87</v>
      </c>
    </row>
    <row r="202" s="14" customFormat="1">
      <c r="A202" s="14"/>
      <c r="B202" s="249"/>
      <c r="C202" s="250"/>
      <c r="D202" s="234" t="s">
        <v>257</v>
      </c>
      <c r="E202" s="251" t="s">
        <v>1</v>
      </c>
      <c r="F202" s="252" t="s">
        <v>4139</v>
      </c>
      <c r="G202" s="250"/>
      <c r="H202" s="253">
        <v>18</v>
      </c>
      <c r="I202" s="254"/>
      <c r="J202" s="250"/>
      <c r="K202" s="250"/>
      <c r="L202" s="255"/>
      <c r="M202" s="256"/>
      <c r="N202" s="257"/>
      <c r="O202" s="257"/>
      <c r="P202" s="257"/>
      <c r="Q202" s="257"/>
      <c r="R202" s="257"/>
      <c r="S202" s="257"/>
      <c r="T202" s="25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9" t="s">
        <v>257</v>
      </c>
      <c r="AU202" s="259" t="s">
        <v>87</v>
      </c>
      <c r="AV202" s="14" t="s">
        <v>87</v>
      </c>
      <c r="AW202" s="14" t="s">
        <v>34</v>
      </c>
      <c r="AX202" s="14" t="s">
        <v>85</v>
      </c>
      <c r="AY202" s="259" t="s">
        <v>245</v>
      </c>
    </row>
    <row r="203" s="2" customFormat="1" ht="16.5" customHeight="1">
      <c r="A203" s="40"/>
      <c r="B203" s="41"/>
      <c r="C203" s="221" t="s">
        <v>430</v>
      </c>
      <c r="D203" s="221" t="s">
        <v>248</v>
      </c>
      <c r="E203" s="222" t="s">
        <v>4140</v>
      </c>
      <c r="F203" s="223" t="s">
        <v>4141</v>
      </c>
      <c r="G203" s="224" t="s">
        <v>275</v>
      </c>
      <c r="H203" s="225">
        <v>6</v>
      </c>
      <c r="I203" s="226"/>
      <c r="J203" s="227">
        <f>ROUND(I203*H203,2)</f>
        <v>0</v>
      </c>
      <c r="K203" s="223" t="s">
        <v>764</v>
      </c>
      <c r="L203" s="46"/>
      <c r="M203" s="228" t="s">
        <v>1</v>
      </c>
      <c r="N203" s="229" t="s">
        <v>42</v>
      </c>
      <c r="O203" s="93"/>
      <c r="P203" s="230">
        <f>O203*H203</f>
        <v>0</v>
      </c>
      <c r="Q203" s="230">
        <v>0.00014999999999999999</v>
      </c>
      <c r="R203" s="230">
        <f>Q203*H203</f>
        <v>0.00089999999999999998</v>
      </c>
      <c r="S203" s="230">
        <v>0</v>
      </c>
      <c r="T203" s="231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2" t="s">
        <v>253</v>
      </c>
      <c r="AT203" s="232" t="s">
        <v>248</v>
      </c>
      <c r="AU203" s="232" t="s">
        <v>87</v>
      </c>
      <c r="AY203" s="19" t="s">
        <v>245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9" t="s">
        <v>85</v>
      </c>
      <c r="BK203" s="233">
        <f>ROUND(I203*H203,2)</f>
        <v>0</v>
      </c>
      <c r="BL203" s="19" t="s">
        <v>253</v>
      </c>
      <c r="BM203" s="232" t="s">
        <v>4142</v>
      </c>
    </row>
    <row r="204" s="2" customFormat="1">
      <c r="A204" s="40"/>
      <c r="B204" s="41"/>
      <c r="C204" s="42"/>
      <c r="D204" s="234" t="s">
        <v>255</v>
      </c>
      <c r="E204" s="42"/>
      <c r="F204" s="235" t="s">
        <v>4143</v>
      </c>
      <c r="G204" s="42"/>
      <c r="H204" s="42"/>
      <c r="I204" s="236"/>
      <c r="J204" s="42"/>
      <c r="K204" s="42"/>
      <c r="L204" s="46"/>
      <c r="M204" s="237"/>
      <c r="N204" s="238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255</v>
      </c>
      <c r="AU204" s="19" t="s">
        <v>87</v>
      </c>
    </row>
    <row r="205" s="2" customFormat="1">
      <c r="A205" s="40"/>
      <c r="B205" s="41"/>
      <c r="C205" s="42"/>
      <c r="D205" s="296" t="s">
        <v>766</v>
      </c>
      <c r="E205" s="42"/>
      <c r="F205" s="297" t="s">
        <v>4144</v>
      </c>
      <c r="G205" s="42"/>
      <c r="H205" s="42"/>
      <c r="I205" s="236"/>
      <c r="J205" s="42"/>
      <c r="K205" s="42"/>
      <c r="L205" s="46"/>
      <c r="M205" s="237"/>
      <c r="N205" s="238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766</v>
      </c>
      <c r="AU205" s="19" t="s">
        <v>87</v>
      </c>
    </row>
    <row r="206" s="14" customFormat="1">
      <c r="A206" s="14"/>
      <c r="B206" s="249"/>
      <c r="C206" s="250"/>
      <c r="D206" s="234" t="s">
        <v>257</v>
      </c>
      <c r="E206" s="251" t="s">
        <v>1</v>
      </c>
      <c r="F206" s="252" t="s">
        <v>4145</v>
      </c>
      <c r="G206" s="250"/>
      <c r="H206" s="253">
        <v>6</v>
      </c>
      <c r="I206" s="254"/>
      <c r="J206" s="250"/>
      <c r="K206" s="250"/>
      <c r="L206" s="255"/>
      <c r="M206" s="256"/>
      <c r="N206" s="257"/>
      <c r="O206" s="257"/>
      <c r="P206" s="257"/>
      <c r="Q206" s="257"/>
      <c r="R206" s="257"/>
      <c r="S206" s="257"/>
      <c r="T206" s="25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9" t="s">
        <v>257</v>
      </c>
      <c r="AU206" s="259" t="s">
        <v>87</v>
      </c>
      <c r="AV206" s="14" t="s">
        <v>87</v>
      </c>
      <c r="AW206" s="14" t="s">
        <v>34</v>
      </c>
      <c r="AX206" s="14" t="s">
        <v>85</v>
      </c>
      <c r="AY206" s="259" t="s">
        <v>245</v>
      </c>
    </row>
    <row r="207" s="2" customFormat="1" ht="16.5" customHeight="1">
      <c r="A207" s="40"/>
      <c r="B207" s="41"/>
      <c r="C207" s="221" t="s">
        <v>418</v>
      </c>
      <c r="D207" s="221" t="s">
        <v>248</v>
      </c>
      <c r="E207" s="222" t="s">
        <v>4146</v>
      </c>
      <c r="F207" s="223" t="s">
        <v>4147</v>
      </c>
      <c r="G207" s="224" t="s">
        <v>275</v>
      </c>
      <c r="H207" s="225">
        <v>51.200000000000003</v>
      </c>
      <c r="I207" s="226"/>
      <c r="J207" s="227">
        <f>ROUND(I207*H207,2)</f>
        <v>0</v>
      </c>
      <c r="K207" s="223" t="s">
        <v>764</v>
      </c>
      <c r="L207" s="46"/>
      <c r="M207" s="228" t="s">
        <v>1</v>
      </c>
      <c r="N207" s="229" t="s">
        <v>42</v>
      </c>
      <c r="O207" s="93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2" t="s">
        <v>253</v>
      </c>
      <c r="AT207" s="232" t="s">
        <v>248</v>
      </c>
      <c r="AU207" s="232" t="s">
        <v>87</v>
      </c>
      <c r="AY207" s="19" t="s">
        <v>245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9" t="s">
        <v>85</v>
      </c>
      <c r="BK207" s="233">
        <f>ROUND(I207*H207,2)</f>
        <v>0</v>
      </c>
      <c r="BL207" s="19" t="s">
        <v>253</v>
      </c>
      <c r="BM207" s="232" t="s">
        <v>4148</v>
      </c>
    </row>
    <row r="208" s="2" customFormat="1">
      <c r="A208" s="40"/>
      <c r="B208" s="41"/>
      <c r="C208" s="42"/>
      <c r="D208" s="234" t="s">
        <v>255</v>
      </c>
      <c r="E208" s="42"/>
      <c r="F208" s="235" t="s">
        <v>4149</v>
      </c>
      <c r="G208" s="42"/>
      <c r="H208" s="42"/>
      <c r="I208" s="236"/>
      <c r="J208" s="42"/>
      <c r="K208" s="42"/>
      <c r="L208" s="46"/>
      <c r="M208" s="237"/>
      <c r="N208" s="238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255</v>
      </c>
      <c r="AU208" s="19" t="s">
        <v>87</v>
      </c>
    </row>
    <row r="209" s="2" customFormat="1">
      <c r="A209" s="40"/>
      <c r="B209" s="41"/>
      <c r="C209" s="42"/>
      <c r="D209" s="296" t="s">
        <v>766</v>
      </c>
      <c r="E209" s="42"/>
      <c r="F209" s="297" t="s">
        <v>4150</v>
      </c>
      <c r="G209" s="42"/>
      <c r="H209" s="42"/>
      <c r="I209" s="236"/>
      <c r="J209" s="42"/>
      <c r="K209" s="42"/>
      <c r="L209" s="46"/>
      <c r="M209" s="237"/>
      <c r="N209" s="238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766</v>
      </c>
      <c r="AU209" s="19" t="s">
        <v>87</v>
      </c>
    </row>
    <row r="210" s="14" customFormat="1">
      <c r="A210" s="14"/>
      <c r="B210" s="249"/>
      <c r="C210" s="250"/>
      <c r="D210" s="234" t="s">
        <v>257</v>
      </c>
      <c r="E210" s="251" t="s">
        <v>1</v>
      </c>
      <c r="F210" s="252" t="s">
        <v>4151</v>
      </c>
      <c r="G210" s="250"/>
      <c r="H210" s="253">
        <v>51.200000000000003</v>
      </c>
      <c r="I210" s="254"/>
      <c r="J210" s="250"/>
      <c r="K210" s="250"/>
      <c r="L210" s="255"/>
      <c r="M210" s="256"/>
      <c r="N210" s="257"/>
      <c r="O210" s="257"/>
      <c r="P210" s="257"/>
      <c r="Q210" s="257"/>
      <c r="R210" s="257"/>
      <c r="S210" s="257"/>
      <c r="T210" s="25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9" t="s">
        <v>257</v>
      </c>
      <c r="AU210" s="259" t="s">
        <v>87</v>
      </c>
      <c r="AV210" s="14" t="s">
        <v>87</v>
      </c>
      <c r="AW210" s="14" t="s">
        <v>34</v>
      </c>
      <c r="AX210" s="14" t="s">
        <v>85</v>
      </c>
      <c r="AY210" s="259" t="s">
        <v>245</v>
      </c>
    </row>
    <row r="211" s="2" customFormat="1" ht="21.75" customHeight="1">
      <c r="A211" s="40"/>
      <c r="B211" s="41"/>
      <c r="C211" s="221" t="s">
        <v>7</v>
      </c>
      <c r="D211" s="221" t="s">
        <v>248</v>
      </c>
      <c r="E211" s="222" t="s">
        <v>4152</v>
      </c>
      <c r="F211" s="223" t="s">
        <v>4153</v>
      </c>
      <c r="G211" s="224" t="s">
        <v>275</v>
      </c>
      <c r="H211" s="225">
        <v>51.200000000000003</v>
      </c>
      <c r="I211" s="226"/>
      <c r="J211" s="227">
        <f>ROUND(I211*H211,2)</f>
        <v>0</v>
      </c>
      <c r="K211" s="223" t="s">
        <v>764</v>
      </c>
      <c r="L211" s="46"/>
      <c r="M211" s="228" t="s">
        <v>1</v>
      </c>
      <c r="N211" s="229" t="s">
        <v>42</v>
      </c>
      <c r="O211" s="93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2" t="s">
        <v>253</v>
      </c>
      <c r="AT211" s="232" t="s">
        <v>248</v>
      </c>
      <c r="AU211" s="232" t="s">
        <v>87</v>
      </c>
      <c r="AY211" s="19" t="s">
        <v>245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9" t="s">
        <v>85</v>
      </c>
      <c r="BK211" s="233">
        <f>ROUND(I211*H211,2)</f>
        <v>0</v>
      </c>
      <c r="BL211" s="19" t="s">
        <v>253</v>
      </c>
      <c r="BM211" s="232" t="s">
        <v>4154</v>
      </c>
    </row>
    <row r="212" s="2" customFormat="1">
      <c r="A212" s="40"/>
      <c r="B212" s="41"/>
      <c r="C212" s="42"/>
      <c r="D212" s="234" t="s">
        <v>255</v>
      </c>
      <c r="E212" s="42"/>
      <c r="F212" s="235" t="s">
        <v>4155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255</v>
      </c>
      <c r="AU212" s="19" t="s">
        <v>87</v>
      </c>
    </row>
    <row r="213" s="2" customFormat="1">
      <c r="A213" s="40"/>
      <c r="B213" s="41"/>
      <c r="C213" s="42"/>
      <c r="D213" s="296" t="s">
        <v>766</v>
      </c>
      <c r="E213" s="42"/>
      <c r="F213" s="297" t="s">
        <v>4156</v>
      </c>
      <c r="G213" s="42"/>
      <c r="H213" s="42"/>
      <c r="I213" s="236"/>
      <c r="J213" s="42"/>
      <c r="K213" s="42"/>
      <c r="L213" s="46"/>
      <c r="M213" s="237"/>
      <c r="N213" s="238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766</v>
      </c>
      <c r="AU213" s="19" t="s">
        <v>87</v>
      </c>
    </row>
    <row r="214" s="14" customFormat="1">
      <c r="A214" s="14"/>
      <c r="B214" s="249"/>
      <c r="C214" s="250"/>
      <c r="D214" s="234" t="s">
        <v>257</v>
      </c>
      <c r="E214" s="251" t="s">
        <v>1</v>
      </c>
      <c r="F214" s="252" t="s">
        <v>4157</v>
      </c>
      <c r="G214" s="250"/>
      <c r="H214" s="253">
        <v>51.200000000000003</v>
      </c>
      <c r="I214" s="254"/>
      <c r="J214" s="250"/>
      <c r="K214" s="250"/>
      <c r="L214" s="255"/>
      <c r="M214" s="256"/>
      <c r="N214" s="257"/>
      <c r="O214" s="257"/>
      <c r="P214" s="257"/>
      <c r="Q214" s="257"/>
      <c r="R214" s="257"/>
      <c r="S214" s="257"/>
      <c r="T214" s="25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9" t="s">
        <v>257</v>
      </c>
      <c r="AU214" s="259" t="s">
        <v>87</v>
      </c>
      <c r="AV214" s="14" t="s">
        <v>87</v>
      </c>
      <c r="AW214" s="14" t="s">
        <v>34</v>
      </c>
      <c r="AX214" s="14" t="s">
        <v>85</v>
      </c>
      <c r="AY214" s="259" t="s">
        <v>245</v>
      </c>
    </row>
    <row r="215" s="2" customFormat="1" ht="16.5" customHeight="1">
      <c r="A215" s="40"/>
      <c r="B215" s="41"/>
      <c r="C215" s="221" t="s">
        <v>452</v>
      </c>
      <c r="D215" s="221" t="s">
        <v>248</v>
      </c>
      <c r="E215" s="222" t="s">
        <v>4158</v>
      </c>
      <c r="F215" s="223" t="s">
        <v>4159</v>
      </c>
      <c r="G215" s="224" t="s">
        <v>275</v>
      </c>
      <c r="H215" s="225">
        <v>6</v>
      </c>
      <c r="I215" s="226"/>
      <c r="J215" s="227">
        <f>ROUND(I215*H215,2)</f>
        <v>0</v>
      </c>
      <c r="K215" s="223" t="s">
        <v>764</v>
      </c>
      <c r="L215" s="46"/>
      <c r="M215" s="228" t="s">
        <v>1</v>
      </c>
      <c r="N215" s="229" t="s">
        <v>42</v>
      </c>
      <c r="O215" s="93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2" t="s">
        <v>253</v>
      </c>
      <c r="AT215" s="232" t="s">
        <v>248</v>
      </c>
      <c r="AU215" s="232" t="s">
        <v>87</v>
      </c>
      <c r="AY215" s="19" t="s">
        <v>245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9" t="s">
        <v>85</v>
      </c>
      <c r="BK215" s="233">
        <f>ROUND(I215*H215,2)</f>
        <v>0</v>
      </c>
      <c r="BL215" s="19" t="s">
        <v>253</v>
      </c>
      <c r="BM215" s="232" t="s">
        <v>4160</v>
      </c>
    </row>
    <row r="216" s="2" customFormat="1">
      <c r="A216" s="40"/>
      <c r="B216" s="41"/>
      <c r="C216" s="42"/>
      <c r="D216" s="234" t="s">
        <v>255</v>
      </c>
      <c r="E216" s="42"/>
      <c r="F216" s="235" t="s">
        <v>4161</v>
      </c>
      <c r="G216" s="42"/>
      <c r="H216" s="42"/>
      <c r="I216" s="236"/>
      <c r="J216" s="42"/>
      <c r="K216" s="42"/>
      <c r="L216" s="46"/>
      <c r="M216" s="237"/>
      <c r="N216" s="238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255</v>
      </c>
      <c r="AU216" s="19" t="s">
        <v>87</v>
      </c>
    </row>
    <row r="217" s="2" customFormat="1">
      <c r="A217" s="40"/>
      <c r="B217" s="41"/>
      <c r="C217" s="42"/>
      <c r="D217" s="296" t="s">
        <v>766</v>
      </c>
      <c r="E217" s="42"/>
      <c r="F217" s="297" t="s">
        <v>4162</v>
      </c>
      <c r="G217" s="42"/>
      <c r="H217" s="42"/>
      <c r="I217" s="236"/>
      <c r="J217" s="42"/>
      <c r="K217" s="42"/>
      <c r="L217" s="46"/>
      <c r="M217" s="237"/>
      <c r="N217" s="238"/>
      <c r="O217" s="93"/>
      <c r="P217" s="93"/>
      <c r="Q217" s="93"/>
      <c r="R217" s="93"/>
      <c r="S217" s="93"/>
      <c r="T217" s="94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766</v>
      </c>
      <c r="AU217" s="19" t="s">
        <v>87</v>
      </c>
    </row>
    <row r="218" s="14" customFormat="1">
      <c r="A218" s="14"/>
      <c r="B218" s="249"/>
      <c r="C218" s="250"/>
      <c r="D218" s="234" t="s">
        <v>257</v>
      </c>
      <c r="E218" s="251" t="s">
        <v>1</v>
      </c>
      <c r="F218" s="252" t="s">
        <v>4145</v>
      </c>
      <c r="G218" s="250"/>
      <c r="H218" s="253">
        <v>6</v>
      </c>
      <c r="I218" s="254"/>
      <c r="J218" s="250"/>
      <c r="K218" s="250"/>
      <c r="L218" s="255"/>
      <c r="M218" s="256"/>
      <c r="N218" s="257"/>
      <c r="O218" s="257"/>
      <c r="P218" s="257"/>
      <c r="Q218" s="257"/>
      <c r="R218" s="257"/>
      <c r="S218" s="257"/>
      <c r="T218" s="25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9" t="s">
        <v>257</v>
      </c>
      <c r="AU218" s="259" t="s">
        <v>87</v>
      </c>
      <c r="AV218" s="14" t="s">
        <v>87</v>
      </c>
      <c r="AW218" s="14" t="s">
        <v>34</v>
      </c>
      <c r="AX218" s="14" t="s">
        <v>85</v>
      </c>
      <c r="AY218" s="259" t="s">
        <v>245</v>
      </c>
    </row>
    <row r="219" s="2" customFormat="1" ht="16.5" customHeight="1">
      <c r="A219" s="40"/>
      <c r="B219" s="41"/>
      <c r="C219" s="221" t="s">
        <v>460</v>
      </c>
      <c r="D219" s="221" t="s">
        <v>248</v>
      </c>
      <c r="E219" s="222" t="s">
        <v>4163</v>
      </c>
      <c r="F219" s="223" t="s">
        <v>4164</v>
      </c>
      <c r="G219" s="224" t="s">
        <v>317</v>
      </c>
      <c r="H219" s="225">
        <v>336</v>
      </c>
      <c r="I219" s="226"/>
      <c r="J219" s="227">
        <f>ROUND(I219*H219,2)</f>
        <v>0</v>
      </c>
      <c r="K219" s="223" t="s">
        <v>764</v>
      </c>
      <c r="L219" s="46"/>
      <c r="M219" s="228" t="s">
        <v>1</v>
      </c>
      <c r="N219" s="229" t="s">
        <v>42</v>
      </c>
      <c r="O219" s="93"/>
      <c r="P219" s="230">
        <f>O219*H219</f>
        <v>0</v>
      </c>
      <c r="Q219" s="230">
        <v>0.030779999999999998</v>
      </c>
      <c r="R219" s="230">
        <f>Q219*H219</f>
        <v>10.342079999999999</v>
      </c>
      <c r="S219" s="230">
        <v>0</v>
      </c>
      <c r="T219" s="231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2" t="s">
        <v>594</v>
      </c>
      <c r="AT219" s="232" t="s">
        <v>248</v>
      </c>
      <c r="AU219" s="232" t="s">
        <v>87</v>
      </c>
      <c r="AY219" s="19" t="s">
        <v>245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9" t="s">
        <v>85</v>
      </c>
      <c r="BK219" s="233">
        <f>ROUND(I219*H219,2)</f>
        <v>0</v>
      </c>
      <c r="BL219" s="19" t="s">
        <v>594</v>
      </c>
      <c r="BM219" s="232" t="s">
        <v>4165</v>
      </c>
    </row>
    <row r="220" s="2" customFormat="1">
      <c r="A220" s="40"/>
      <c r="B220" s="41"/>
      <c r="C220" s="42"/>
      <c r="D220" s="234" t="s">
        <v>255</v>
      </c>
      <c r="E220" s="42"/>
      <c r="F220" s="235" t="s">
        <v>4166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255</v>
      </c>
      <c r="AU220" s="19" t="s">
        <v>87</v>
      </c>
    </row>
    <row r="221" s="2" customFormat="1">
      <c r="A221" s="40"/>
      <c r="B221" s="41"/>
      <c r="C221" s="42"/>
      <c r="D221" s="296" t="s">
        <v>766</v>
      </c>
      <c r="E221" s="42"/>
      <c r="F221" s="297" t="s">
        <v>4167</v>
      </c>
      <c r="G221" s="42"/>
      <c r="H221" s="42"/>
      <c r="I221" s="236"/>
      <c r="J221" s="42"/>
      <c r="K221" s="42"/>
      <c r="L221" s="46"/>
      <c r="M221" s="237"/>
      <c r="N221" s="238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766</v>
      </c>
      <c r="AU221" s="19" t="s">
        <v>87</v>
      </c>
    </row>
    <row r="222" s="14" customFormat="1">
      <c r="A222" s="14"/>
      <c r="B222" s="249"/>
      <c r="C222" s="250"/>
      <c r="D222" s="234" t="s">
        <v>257</v>
      </c>
      <c r="E222" s="251" t="s">
        <v>1</v>
      </c>
      <c r="F222" s="252" t="s">
        <v>4168</v>
      </c>
      <c r="G222" s="250"/>
      <c r="H222" s="253">
        <v>336</v>
      </c>
      <c r="I222" s="254"/>
      <c r="J222" s="250"/>
      <c r="K222" s="250"/>
      <c r="L222" s="255"/>
      <c r="M222" s="256"/>
      <c r="N222" s="257"/>
      <c r="O222" s="257"/>
      <c r="P222" s="257"/>
      <c r="Q222" s="257"/>
      <c r="R222" s="257"/>
      <c r="S222" s="257"/>
      <c r="T222" s="25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9" t="s">
        <v>257</v>
      </c>
      <c r="AU222" s="259" t="s">
        <v>87</v>
      </c>
      <c r="AV222" s="14" t="s">
        <v>87</v>
      </c>
      <c r="AW222" s="14" t="s">
        <v>34</v>
      </c>
      <c r="AX222" s="14" t="s">
        <v>85</v>
      </c>
      <c r="AY222" s="259" t="s">
        <v>245</v>
      </c>
    </row>
    <row r="223" s="2" customFormat="1" ht="21.75" customHeight="1">
      <c r="A223" s="40"/>
      <c r="B223" s="41"/>
      <c r="C223" s="221" t="s">
        <v>466</v>
      </c>
      <c r="D223" s="221" t="s">
        <v>248</v>
      </c>
      <c r="E223" s="222" t="s">
        <v>2663</v>
      </c>
      <c r="F223" s="223" t="s">
        <v>2664</v>
      </c>
      <c r="G223" s="224" t="s">
        <v>3227</v>
      </c>
      <c r="H223" s="225">
        <v>328.69</v>
      </c>
      <c r="I223" s="226"/>
      <c r="J223" s="227">
        <f>ROUND(I223*H223,2)</f>
        <v>0</v>
      </c>
      <c r="K223" s="223" t="s">
        <v>764</v>
      </c>
      <c r="L223" s="46"/>
      <c r="M223" s="228" t="s">
        <v>1</v>
      </c>
      <c r="N223" s="229" t="s">
        <v>42</v>
      </c>
      <c r="O223" s="93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2" t="s">
        <v>594</v>
      </c>
      <c r="AT223" s="232" t="s">
        <v>248</v>
      </c>
      <c r="AU223" s="232" t="s">
        <v>87</v>
      </c>
      <c r="AY223" s="19" t="s">
        <v>245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9" t="s">
        <v>85</v>
      </c>
      <c r="BK223" s="233">
        <f>ROUND(I223*H223,2)</f>
        <v>0</v>
      </c>
      <c r="BL223" s="19" t="s">
        <v>594</v>
      </c>
      <c r="BM223" s="232" t="s">
        <v>4169</v>
      </c>
    </row>
    <row r="224" s="2" customFormat="1">
      <c r="A224" s="40"/>
      <c r="B224" s="41"/>
      <c r="C224" s="42"/>
      <c r="D224" s="234" t="s">
        <v>255</v>
      </c>
      <c r="E224" s="42"/>
      <c r="F224" s="235" t="s">
        <v>2666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255</v>
      </c>
      <c r="AU224" s="19" t="s">
        <v>87</v>
      </c>
    </row>
    <row r="225" s="2" customFormat="1">
      <c r="A225" s="40"/>
      <c r="B225" s="41"/>
      <c r="C225" s="42"/>
      <c r="D225" s="296" t="s">
        <v>766</v>
      </c>
      <c r="E225" s="42"/>
      <c r="F225" s="297" t="s">
        <v>2667</v>
      </c>
      <c r="G225" s="42"/>
      <c r="H225" s="42"/>
      <c r="I225" s="236"/>
      <c r="J225" s="42"/>
      <c r="K225" s="42"/>
      <c r="L225" s="46"/>
      <c r="M225" s="237"/>
      <c r="N225" s="238"/>
      <c r="O225" s="93"/>
      <c r="P225" s="93"/>
      <c r="Q225" s="93"/>
      <c r="R225" s="93"/>
      <c r="S225" s="93"/>
      <c r="T225" s="94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766</v>
      </c>
      <c r="AU225" s="19" t="s">
        <v>87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4170</v>
      </c>
      <c r="G226" s="250"/>
      <c r="H226" s="253">
        <v>328.69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85</v>
      </c>
      <c r="AY226" s="259" t="s">
        <v>245</v>
      </c>
    </row>
    <row r="227" s="2" customFormat="1" ht="24.15" customHeight="1">
      <c r="A227" s="40"/>
      <c r="B227" s="41"/>
      <c r="C227" s="221" t="s">
        <v>471</v>
      </c>
      <c r="D227" s="221" t="s">
        <v>248</v>
      </c>
      <c r="E227" s="222" t="s">
        <v>2669</v>
      </c>
      <c r="F227" s="223" t="s">
        <v>2670</v>
      </c>
      <c r="G227" s="224" t="s">
        <v>251</v>
      </c>
      <c r="H227" s="225">
        <v>16105.81</v>
      </c>
      <c r="I227" s="226"/>
      <c r="J227" s="227">
        <f>ROUND(I227*H227,2)</f>
        <v>0</v>
      </c>
      <c r="K227" s="223" t="s">
        <v>764</v>
      </c>
      <c r="L227" s="46"/>
      <c r="M227" s="228" t="s">
        <v>1</v>
      </c>
      <c r="N227" s="229" t="s">
        <v>42</v>
      </c>
      <c r="O227" s="93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2" t="s">
        <v>594</v>
      </c>
      <c r="AT227" s="232" t="s">
        <v>248</v>
      </c>
      <c r="AU227" s="232" t="s">
        <v>87</v>
      </c>
      <c r="AY227" s="19" t="s">
        <v>245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9" t="s">
        <v>85</v>
      </c>
      <c r="BK227" s="233">
        <f>ROUND(I227*H227,2)</f>
        <v>0</v>
      </c>
      <c r="BL227" s="19" t="s">
        <v>594</v>
      </c>
      <c r="BM227" s="232" t="s">
        <v>4171</v>
      </c>
    </row>
    <row r="228" s="2" customFormat="1">
      <c r="A228" s="40"/>
      <c r="B228" s="41"/>
      <c r="C228" s="42"/>
      <c r="D228" s="234" t="s">
        <v>255</v>
      </c>
      <c r="E228" s="42"/>
      <c r="F228" s="235" t="s">
        <v>2672</v>
      </c>
      <c r="G228" s="42"/>
      <c r="H228" s="42"/>
      <c r="I228" s="236"/>
      <c r="J228" s="42"/>
      <c r="K228" s="42"/>
      <c r="L228" s="46"/>
      <c r="M228" s="237"/>
      <c r="N228" s="238"/>
      <c r="O228" s="93"/>
      <c r="P228" s="93"/>
      <c r="Q228" s="93"/>
      <c r="R228" s="93"/>
      <c r="S228" s="93"/>
      <c r="T228" s="94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255</v>
      </c>
      <c r="AU228" s="19" t="s">
        <v>87</v>
      </c>
    </row>
    <row r="229" s="2" customFormat="1">
      <c r="A229" s="40"/>
      <c r="B229" s="41"/>
      <c r="C229" s="42"/>
      <c r="D229" s="296" t="s">
        <v>766</v>
      </c>
      <c r="E229" s="42"/>
      <c r="F229" s="297" t="s">
        <v>2673</v>
      </c>
      <c r="G229" s="42"/>
      <c r="H229" s="42"/>
      <c r="I229" s="236"/>
      <c r="J229" s="42"/>
      <c r="K229" s="42"/>
      <c r="L229" s="46"/>
      <c r="M229" s="237"/>
      <c r="N229" s="238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766</v>
      </c>
      <c r="AU229" s="19" t="s">
        <v>87</v>
      </c>
    </row>
    <row r="230" s="14" customFormat="1">
      <c r="A230" s="14"/>
      <c r="B230" s="249"/>
      <c r="C230" s="250"/>
      <c r="D230" s="234" t="s">
        <v>257</v>
      </c>
      <c r="E230" s="251" t="s">
        <v>1</v>
      </c>
      <c r="F230" s="252" t="s">
        <v>4172</v>
      </c>
      <c r="G230" s="250"/>
      <c r="H230" s="253">
        <v>16105.81</v>
      </c>
      <c r="I230" s="254"/>
      <c r="J230" s="250"/>
      <c r="K230" s="250"/>
      <c r="L230" s="255"/>
      <c r="M230" s="256"/>
      <c r="N230" s="257"/>
      <c r="O230" s="257"/>
      <c r="P230" s="257"/>
      <c r="Q230" s="257"/>
      <c r="R230" s="257"/>
      <c r="S230" s="257"/>
      <c r="T230" s="25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9" t="s">
        <v>257</v>
      </c>
      <c r="AU230" s="259" t="s">
        <v>87</v>
      </c>
      <c r="AV230" s="14" t="s">
        <v>87</v>
      </c>
      <c r="AW230" s="14" t="s">
        <v>34</v>
      </c>
      <c r="AX230" s="14" t="s">
        <v>85</v>
      </c>
      <c r="AY230" s="259" t="s">
        <v>245</v>
      </c>
    </row>
    <row r="231" s="2" customFormat="1" ht="16.5" customHeight="1">
      <c r="A231" s="40"/>
      <c r="B231" s="41"/>
      <c r="C231" s="221" t="s">
        <v>218</v>
      </c>
      <c r="D231" s="221" t="s">
        <v>248</v>
      </c>
      <c r="E231" s="222" t="s">
        <v>2675</v>
      </c>
      <c r="F231" s="223" t="s">
        <v>2676</v>
      </c>
      <c r="G231" s="224" t="s">
        <v>251</v>
      </c>
      <c r="H231" s="225">
        <v>328.69</v>
      </c>
      <c r="I231" s="226"/>
      <c r="J231" s="227">
        <f>ROUND(I231*H231,2)</f>
        <v>0</v>
      </c>
      <c r="K231" s="223" t="s">
        <v>764</v>
      </c>
      <c r="L231" s="46"/>
      <c r="M231" s="228" t="s">
        <v>1</v>
      </c>
      <c r="N231" s="229" t="s">
        <v>42</v>
      </c>
      <c r="O231" s="93"/>
      <c r="P231" s="230">
        <f>O231*H231</f>
        <v>0</v>
      </c>
      <c r="Q231" s="230">
        <v>0</v>
      </c>
      <c r="R231" s="230">
        <f>Q231*H231</f>
        <v>0</v>
      </c>
      <c r="S231" s="230">
        <v>0</v>
      </c>
      <c r="T231" s="231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2" t="s">
        <v>594</v>
      </c>
      <c r="AT231" s="232" t="s">
        <v>248</v>
      </c>
      <c r="AU231" s="232" t="s">
        <v>87</v>
      </c>
      <c r="AY231" s="19" t="s">
        <v>245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9" t="s">
        <v>85</v>
      </c>
      <c r="BK231" s="233">
        <f>ROUND(I231*H231,2)</f>
        <v>0</v>
      </c>
      <c r="BL231" s="19" t="s">
        <v>594</v>
      </c>
      <c r="BM231" s="232" t="s">
        <v>4173</v>
      </c>
    </row>
    <row r="232" s="2" customFormat="1">
      <c r="A232" s="40"/>
      <c r="B232" s="41"/>
      <c r="C232" s="42"/>
      <c r="D232" s="234" t="s">
        <v>255</v>
      </c>
      <c r="E232" s="42"/>
      <c r="F232" s="235" t="s">
        <v>2678</v>
      </c>
      <c r="G232" s="42"/>
      <c r="H232" s="42"/>
      <c r="I232" s="236"/>
      <c r="J232" s="42"/>
      <c r="K232" s="42"/>
      <c r="L232" s="46"/>
      <c r="M232" s="237"/>
      <c r="N232" s="238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255</v>
      </c>
      <c r="AU232" s="19" t="s">
        <v>87</v>
      </c>
    </row>
    <row r="233" s="2" customFormat="1">
      <c r="A233" s="40"/>
      <c r="B233" s="41"/>
      <c r="C233" s="42"/>
      <c r="D233" s="296" t="s">
        <v>766</v>
      </c>
      <c r="E233" s="42"/>
      <c r="F233" s="297" t="s">
        <v>2679</v>
      </c>
      <c r="G233" s="42"/>
      <c r="H233" s="42"/>
      <c r="I233" s="236"/>
      <c r="J233" s="42"/>
      <c r="K233" s="42"/>
      <c r="L233" s="46"/>
      <c r="M233" s="237"/>
      <c r="N233" s="238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766</v>
      </c>
      <c r="AU233" s="19" t="s">
        <v>87</v>
      </c>
    </row>
    <row r="234" s="14" customFormat="1">
      <c r="A234" s="14"/>
      <c r="B234" s="249"/>
      <c r="C234" s="250"/>
      <c r="D234" s="234" t="s">
        <v>257</v>
      </c>
      <c r="E234" s="251" t="s">
        <v>1</v>
      </c>
      <c r="F234" s="252" t="s">
        <v>4174</v>
      </c>
      <c r="G234" s="250"/>
      <c r="H234" s="253">
        <v>328.69</v>
      </c>
      <c r="I234" s="254"/>
      <c r="J234" s="250"/>
      <c r="K234" s="250"/>
      <c r="L234" s="255"/>
      <c r="M234" s="256"/>
      <c r="N234" s="257"/>
      <c r="O234" s="257"/>
      <c r="P234" s="257"/>
      <c r="Q234" s="257"/>
      <c r="R234" s="257"/>
      <c r="S234" s="257"/>
      <c r="T234" s="25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9" t="s">
        <v>257</v>
      </c>
      <c r="AU234" s="259" t="s">
        <v>87</v>
      </c>
      <c r="AV234" s="14" t="s">
        <v>87</v>
      </c>
      <c r="AW234" s="14" t="s">
        <v>34</v>
      </c>
      <c r="AX234" s="14" t="s">
        <v>85</v>
      </c>
      <c r="AY234" s="259" t="s">
        <v>245</v>
      </c>
    </row>
    <row r="235" s="2" customFormat="1" ht="16.5" customHeight="1">
      <c r="A235" s="40"/>
      <c r="B235" s="41"/>
      <c r="C235" s="221" t="s">
        <v>482</v>
      </c>
      <c r="D235" s="221" t="s">
        <v>248</v>
      </c>
      <c r="E235" s="222" t="s">
        <v>3513</v>
      </c>
      <c r="F235" s="223" t="s">
        <v>3514</v>
      </c>
      <c r="G235" s="224" t="s">
        <v>275</v>
      </c>
      <c r="H235" s="225">
        <v>280</v>
      </c>
      <c r="I235" s="226"/>
      <c r="J235" s="227">
        <f>ROUND(I235*H235,2)</f>
        <v>0</v>
      </c>
      <c r="K235" s="223" t="s">
        <v>764</v>
      </c>
      <c r="L235" s="46"/>
      <c r="M235" s="228" t="s">
        <v>1</v>
      </c>
      <c r="N235" s="229" t="s">
        <v>42</v>
      </c>
      <c r="O235" s="93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2" t="s">
        <v>253</v>
      </c>
      <c r="AT235" s="232" t="s">
        <v>248</v>
      </c>
      <c r="AU235" s="232" t="s">
        <v>87</v>
      </c>
      <c r="AY235" s="19" t="s">
        <v>245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9" t="s">
        <v>85</v>
      </c>
      <c r="BK235" s="233">
        <f>ROUND(I235*H235,2)</f>
        <v>0</v>
      </c>
      <c r="BL235" s="19" t="s">
        <v>253</v>
      </c>
      <c r="BM235" s="232" t="s">
        <v>4175</v>
      </c>
    </row>
    <row r="236" s="2" customFormat="1">
      <c r="A236" s="40"/>
      <c r="B236" s="41"/>
      <c r="C236" s="42"/>
      <c r="D236" s="234" t="s">
        <v>255</v>
      </c>
      <c r="E236" s="42"/>
      <c r="F236" s="235" t="s">
        <v>4176</v>
      </c>
      <c r="G236" s="42"/>
      <c r="H236" s="42"/>
      <c r="I236" s="236"/>
      <c r="J236" s="42"/>
      <c r="K236" s="42"/>
      <c r="L236" s="46"/>
      <c r="M236" s="237"/>
      <c r="N236" s="238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255</v>
      </c>
      <c r="AU236" s="19" t="s">
        <v>87</v>
      </c>
    </row>
    <row r="237" s="2" customFormat="1">
      <c r="A237" s="40"/>
      <c r="B237" s="41"/>
      <c r="C237" s="42"/>
      <c r="D237" s="296" t="s">
        <v>766</v>
      </c>
      <c r="E237" s="42"/>
      <c r="F237" s="297" t="s">
        <v>3516</v>
      </c>
      <c r="G237" s="42"/>
      <c r="H237" s="42"/>
      <c r="I237" s="236"/>
      <c r="J237" s="42"/>
      <c r="K237" s="42"/>
      <c r="L237" s="46"/>
      <c r="M237" s="237"/>
      <c r="N237" s="238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766</v>
      </c>
      <c r="AU237" s="19" t="s">
        <v>87</v>
      </c>
    </row>
    <row r="238" s="14" customFormat="1">
      <c r="A238" s="14"/>
      <c r="B238" s="249"/>
      <c r="C238" s="250"/>
      <c r="D238" s="234" t="s">
        <v>257</v>
      </c>
      <c r="E238" s="251" t="s">
        <v>1</v>
      </c>
      <c r="F238" s="252" t="s">
        <v>4177</v>
      </c>
      <c r="G238" s="250"/>
      <c r="H238" s="253">
        <v>280</v>
      </c>
      <c r="I238" s="254"/>
      <c r="J238" s="250"/>
      <c r="K238" s="250"/>
      <c r="L238" s="255"/>
      <c r="M238" s="256"/>
      <c r="N238" s="257"/>
      <c r="O238" s="257"/>
      <c r="P238" s="257"/>
      <c r="Q238" s="257"/>
      <c r="R238" s="257"/>
      <c r="S238" s="257"/>
      <c r="T238" s="258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9" t="s">
        <v>257</v>
      </c>
      <c r="AU238" s="259" t="s">
        <v>87</v>
      </c>
      <c r="AV238" s="14" t="s">
        <v>87</v>
      </c>
      <c r="AW238" s="14" t="s">
        <v>34</v>
      </c>
      <c r="AX238" s="14" t="s">
        <v>85</v>
      </c>
      <c r="AY238" s="259" t="s">
        <v>245</v>
      </c>
    </row>
    <row r="239" s="2" customFormat="1" ht="16.5" customHeight="1">
      <c r="A239" s="40"/>
      <c r="B239" s="41"/>
      <c r="C239" s="221" t="s">
        <v>487</v>
      </c>
      <c r="D239" s="221" t="s">
        <v>248</v>
      </c>
      <c r="E239" s="222" t="s">
        <v>2681</v>
      </c>
      <c r="F239" s="223" t="s">
        <v>2682</v>
      </c>
      <c r="G239" s="224" t="s">
        <v>251</v>
      </c>
      <c r="H239" s="225">
        <v>163.08000000000001</v>
      </c>
      <c r="I239" s="226"/>
      <c r="J239" s="227">
        <f>ROUND(I239*H239,2)</f>
        <v>0</v>
      </c>
      <c r="K239" s="223" t="s">
        <v>764</v>
      </c>
      <c r="L239" s="46"/>
      <c r="M239" s="228" t="s">
        <v>1</v>
      </c>
      <c r="N239" s="229" t="s">
        <v>42</v>
      </c>
      <c r="O239" s="93"/>
      <c r="P239" s="230">
        <f>O239*H239</f>
        <v>0</v>
      </c>
      <c r="Q239" s="230">
        <v>0</v>
      </c>
      <c r="R239" s="230">
        <f>Q239*H239</f>
        <v>0</v>
      </c>
      <c r="S239" s="230">
        <v>0</v>
      </c>
      <c r="T239" s="231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2" t="s">
        <v>253</v>
      </c>
      <c r="AT239" s="232" t="s">
        <v>248</v>
      </c>
      <c r="AU239" s="232" t="s">
        <v>87</v>
      </c>
      <c r="AY239" s="19" t="s">
        <v>245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9" t="s">
        <v>85</v>
      </c>
      <c r="BK239" s="233">
        <f>ROUND(I239*H239,2)</f>
        <v>0</v>
      </c>
      <c r="BL239" s="19" t="s">
        <v>253</v>
      </c>
      <c r="BM239" s="232" t="s">
        <v>4178</v>
      </c>
    </row>
    <row r="240" s="2" customFormat="1">
      <c r="A240" s="40"/>
      <c r="B240" s="41"/>
      <c r="C240" s="42"/>
      <c r="D240" s="234" t="s">
        <v>255</v>
      </c>
      <c r="E240" s="42"/>
      <c r="F240" s="235" t="s">
        <v>2684</v>
      </c>
      <c r="G240" s="42"/>
      <c r="H240" s="42"/>
      <c r="I240" s="236"/>
      <c r="J240" s="42"/>
      <c r="K240" s="42"/>
      <c r="L240" s="46"/>
      <c r="M240" s="237"/>
      <c r="N240" s="238"/>
      <c r="O240" s="93"/>
      <c r="P240" s="93"/>
      <c r="Q240" s="93"/>
      <c r="R240" s="93"/>
      <c r="S240" s="93"/>
      <c r="T240" s="94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255</v>
      </c>
      <c r="AU240" s="19" t="s">
        <v>87</v>
      </c>
    </row>
    <row r="241" s="2" customFormat="1">
      <c r="A241" s="40"/>
      <c r="B241" s="41"/>
      <c r="C241" s="42"/>
      <c r="D241" s="296" t="s">
        <v>766</v>
      </c>
      <c r="E241" s="42"/>
      <c r="F241" s="297" t="s">
        <v>2685</v>
      </c>
      <c r="G241" s="42"/>
      <c r="H241" s="42"/>
      <c r="I241" s="236"/>
      <c r="J241" s="42"/>
      <c r="K241" s="42"/>
      <c r="L241" s="46"/>
      <c r="M241" s="237"/>
      <c r="N241" s="238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766</v>
      </c>
      <c r="AU241" s="19" t="s">
        <v>87</v>
      </c>
    </row>
    <row r="242" s="14" customFormat="1">
      <c r="A242" s="14"/>
      <c r="B242" s="249"/>
      <c r="C242" s="250"/>
      <c r="D242" s="234" t="s">
        <v>257</v>
      </c>
      <c r="E242" s="251" t="s">
        <v>1</v>
      </c>
      <c r="F242" s="252" t="s">
        <v>4179</v>
      </c>
      <c r="G242" s="250"/>
      <c r="H242" s="253">
        <v>163.08000000000001</v>
      </c>
      <c r="I242" s="254"/>
      <c r="J242" s="250"/>
      <c r="K242" s="250"/>
      <c r="L242" s="255"/>
      <c r="M242" s="256"/>
      <c r="N242" s="257"/>
      <c r="O242" s="257"/>
      <c r="P242" s="257"/>
      <c r="Q242" s="257"/>
      <c r="R242" s="257"/>
      <c r="S242" s="257"/>
      <c r="T242" s="25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9" t="s">
        <v>257</v>
      </c>
      <c r="AU242" s="259" t="s">
        <v>87</v>
      </c>
      <c r="AV242" s="14" t="s">
        <v>87</v>
      </c>
      <c r="AW242" s="14" t="s">
        <v>34</v>
      </c>
      <c r="AX242" s="14" t="s">
        <v>77</v>
      </c>
      <c r="AY242" s="259" t="s">
        <v>245</v>
      </c>
    </row>
    <row r="243" s="15" customFormat="1">
      <c r="A243" s="15"/>
      <c r="B243" s="260"/>
      <c r="C243" s="261"/>
      <c r="D243" s="234" t="s">
        <v>257</v>
      </c>
      <c r="E243" s="262" t="s">
        <v>1</v>
      </c>
      <c r="F243" s="263" t="s">
        <v>266</v>
      </c>
      <c r="G243" s="261"/>
      <c r="H243" s="264">
        <v>163.08000000000001</v>
      </c>
      <c r="I243" s="265"/>
      <c r="J243" s="261"/>
      <c r="K243" s="261"/>
      <c r="L243" s="266"/>
      <c r="M243" s="267"/>
      <c r="N243" s="268"/>
      <c r="O243" s="268"/>
      <c r="P243" s="268"/>
      <c r="Q243" s="268"/>
      <c r="R243" s="268"/>
      <c r="S243" s="268"/>
      <c r="T243" s="269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0" t="s">
        <v>257</v>
      </c>
      <c r="AU243" s="270" t="s">
        <v>87</v>
      </c>
      <c r="AV243" s="15" t="s">
        <v>253</v>
      </c>
      <c r="AW243" s="15" t="s">
        <v>34</v>
      </c>
      <c r="AX243" s="15" t="s">
        <v>85</v>
      </c>
      <c r="AY243" s="270" t="s">
        <v>245</v>
      </c>
    </row>
    <row r="244" s="2" customFormat="1" ht="16.5" customHeight="1">
      <c r="A244" s="40"/>
      <c r="B244" s="41"/>
      <c r="C244" s="221" t="s">
        <v>497</v>
      </c>
      <c r="D244" s="221" t="s">
        <v>248</v>
      </c>
      <c r="E244" s="222" t="s">
        <v>4180</v>
      </c>
      <c r="F244" s="223" t="s">
        <v>4181</v>
      </c>
      <c r="G244" s="224" t="s">
        <v>251</v>
      </c>
      <c r="H244" s="225">
        <v>16</v>
      </c>
      <c r="I244" s="226"/>
      <c r="J244" s="227">
        <f>ROUND(I244*H244,2)</f>
        <v>0</v>
      </c>
      <c r="K244" s="223" t="s">
        <v>764</v>
      </c>
      <c r="L244" s="46"/>
      <c r="M244" s="228" t="s">
        <v>1</v>
      </c>
      <c r="N244" s="229" t="s">
        <v>42</v>
      </c>
      <c r="O244" s="93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2" t="s">
        <v>253</v>
      </c>
      <c r="AT244" s="232" t="s">
        <v>248</v>
      </c>
      <c r="AU244" s="232" t="s">
        <v>87</v>
      </c>
      <c r="AY244" s="19" t="s">
        <v>245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9" t="s">
        <v>85</v>
      </c>
      <c r="BK244" s="233">
        <f>ROUND(I244*H244,2)</f>
        <v>0</v>
      </c>
      <c r="BL244" s="19" t="s">
        <v>253</v>
      </c>
      <c r="BM244" s="232" t="s">
        <v>4182</v>
      </c>
    </row>
    <row r="245" s="2" customFormat="1">
      <c r="A245" s="40"/>
      <c r="B245" s="41"/>
      <c r="C245" s="42"/>
      <c r="D245" s="234" t="s">
        <v>255</v>
      </c>
      <c r="E245" s="42"/>
      <c r="F245" s="235" t="s">
        <v>4183</v>
      </c>
      <c r="G245" s="42"/>
      <c r="H245" s="42"/>
      <c r="I245" s="236"/>
      <c r="J245" s="42"/>
      <c r="K245" s="42"/>
      <c r="L245" s="46"/>
      <c r="M245" s="237"/>
      <c r="N245" s="238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255</v>
      </c>
      <c r="AU245" s="19" t="s">
        <v>87</v>
      </c>
    </row>
    <row r="246" s="2" customFormat="1">
      <c r="A246" s="40"/>
      <c r="B246" s="41"/>
      <c r="C246" s="42"/>
      <c r="D246" s="296" t="s">
        <v>766</v>
      </c>
      <c r="E246" s="42"/>
      <c r="F246" s="297" t="s">
        <v>4184</v>
      </c>
      <c r="G246" s="42"/>
      <c r="H246" s="42"/>
      <c r="I246" s="236"/>
      <c r="J246" s="42"/>
      <c r="K246" s="42"/>
      <c r="L246" s="46"/>
      <c r="M246" s="237"/>
      <c r="N246" s="238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766</v>
      </c>
      <c r="AU246" s="19" t="s">
        <v>87</v>
      </c>
    </row>
    <row r="247" s="14" customFormat="1">
      <c r="A247" s="14"/>
      <c r="B247" s="249"/>
      <c r="C247" s="250"/>
      <c r="D247" s="234" t="s">
        <v>257</v>
      </c>
      <c r="E247" s="251" t="s">
        <v>1</v>
      </c>
      <c r="F247" s="252" t="s">
        <v>4185</v>
      </c>
      <c r="G247" s="250"/>
      <c r="H247" s="253">
        <v>16</v>
      </c>
      <c r="I247" s="254"/>
      <c r="J247" s="250"/>
      <c r="K247" s="250"/>
      <c r="L247" s="255"/>
      <c r="M247" s="256"/>
      <c r="N247" s="257"/>
      <c r="O247" s="257"/>
      <c r="P247" s="257"/>
      <c r="Q247" s="257"/>
      <c r="R247" s="257"/>
      <c r="S247" s="257"/>
      <c r="T247" s="25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9" t="s">
        <v>257</v>
      </c>
      <c r="AU247" s="259" t="s">
        <v>87</v>
      </c>
      <c r="AV247" s="14" t="s">
        <v>87</v>
      </c>
      <c r="AW247" s="14" t="s">
        <v>34</v>
      </c>
      <c r="AX247" s="14" t="s">
        <v>85</v>
      </c>
      <c r="AY247" s="259" t="s">
        <v>245</v>
      </c>
    </row>
    <row r="248" s="2" customFormat="1" ht="16.5" customHeight="1">
      <c r="A248" s="40"/>
      <c r="B248" s="41"/>
      <c r="C248" s="221" t="s">
        <v>502</v>
      </c>
      <c r="D248" s="221" t="s">
        <v>248</v>
      </c>
      <c r="E248" s="222" t="s">
        <v>2687</v>
      </c>
      <c r="F248" s="223" t="s">
        <v>2688</v>
      </c>
      <c r="G248" s="224" t="s">
        <v>545</v>
      </c>
      <c r="H248" s="225">
        <v>690.24900000000002</v>
      </c>
      <c r="I248" s="226"/>
      <c r="J248" s="227">
        <f>ROUND(I248*H248,2)</f>
        <v>0</v>
      </c>
      <c r="K248" s="223" t="s">
        <v>764</v>
      </c>
      <c r="L248" s="46"/>
      <c r="M248" s="228" t="s">
        <v>1</v>
      </c>
      <c r="N248" s="229" t="s">
        <v>42</v>
      </c>
      <c r="O248" s="93"/>
      <c r="P248" s="230">
        <f>O248*H248</f>
        <v>0</v>
      </c>
      <c r="Q248" s="230">
        <v>0</v>
      </c>
      <c r="R248" s="230">
        <f>Q248*H248</f>
        <v>0</v>
      </c>
      <c r="S248" s="230">
        <v>0</v>
      </c>
      <c r="T248" s="231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2" t="s">
        <v>594</v>
      </c>
      <c r="AT248" s="232" t="s">
        <v>248</v>
      </c>
      <c r="AU248" s="232" t="s">
        <v>87</v>
      </c>
      <c r="AY248" s="19" t="s">
        <v>245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9" t="s">
        <v>85</v>
      </c>
      <c r="BK248" s="233">
        <f>ROUND(I248*H248,2)</f>
        <v>0</v>
      </c>
      <c r="BL248" s="19" t="s">
        <v>594</v>
      </c>
      <c r="BM248" s="232" t="s">
        <v>4186</v>
      </c>
    </row>
    <row r="249" s="2" customFormat="1">
      <c r="A249" s="40"/>
      <c r="B249" s="41"/>
      <c r="C249" s="42"/>
      <c r="D249" s="234" t="s">
        <v>255</v>
      </c>
      <c r="E249" s="42"/>
      <c r="F249" s="235" t="s">
        <v>2690</v>
      </c>
      <c r="G249" s="42"/>
      <c r="H249" s="42"/>
      <c r="I249" s="236"/>
      <c r="J249" s="42"/>
      <c r="K249" s="42"/>
      <c r="L249" s="46"/>
      <c r="M249" s="237"/>
      <c r="N249" s="238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255</v>
      </c>
      <c r="AU249" s="19" t="s">
        <v>87</v>
      </c>
    </row>
    <row r="250" s="2" customFormat="1">
      <c r="A250" s="40"/>
      <c r="B250" s="41"/>
      <c r="C250" s="42"/>
      <c r="D250" s="296" t="s">
        <v>766</v>
      </c>
      <c r="E250" s="42"/>
      <c r="F250" s="297" t="s">
        <v>2691</v>
      </c>
      <c r="G250" s="42"/>
      <c r="H250" s="42"/>
      <c r="I250" s="236"/>
      <c r="J250" s="42"/>
      <c r="K250" s="42"/>
      <c r="L250" s="46"/>
      <c r="M250" s="237"/>
      <c r="N250" s="238"/>
      <c r="O250" s="93"/>
      <c r="P250" s="93"/>
      <c r="Q250" s="93"/>
      <c r="R250" s="93"/>
      <c r="S250" s="93"/>
      <c r="T250" s="94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766</v>
      </c>
      <c r="AU250" s="19" t="s">
        <v>87</v>
      </c>
    </row>
    <row r="251" s="14" customFormat="1">
      <c r="A251" s="14"/>
      <c r="B251" s="249"/>
      <c r="C251" s="250"/>
      <c r="D251" s="234" t="s">
        <v>257</v>
      </c>
      <c r="E251" s="251" t="s">
        <v>1</v>
      </c>
      <c r="F251" s="252" t="s">
        <v>4187</v>
      </c>
      <c r="G251" s="250"/>
      <c r="H251" s="253">
        <v>690.24900000000002</v>
      </c>
      <c r="I251" s="254"/>
      <c r="J251" s="250"/>
      <c r="K251" s="250"/>
      <c r="L251" s="255"/>
      <c r="M251" s="256"/>
      <c r="N251" s="257"/>
      <c r="O251" s="257"/>
      <c r="P251" s="257"/>
      <c r="Q251" s="257"/>
      <c r="R251" s="257"/>
      <c r="S251" s="257"/>
      <c r="T251" s="25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9" t="s">
        <v>257</v>
      </c>
      <c r="AU251" s="259" t="s">
        <v>87</v>
      </c>
      <c r="AV251" s="14" t="s">
        <v>87</v>
      </c>
      <c r="AW251" s="14" t="s">
        <v>34</v>
      </c>
      <c r="AX251" s="14" t="s">
        <v>85</v>
      </c>
      <c r="AY251" s="259" t="s">
        <v>245</v>
      </c>
    </row>
    <row r="252" s="2" customFormat="1" ht="16.5" customHeight="1">
      <c r="A252" s="40"/>
      <c r="B252" s="41"/>
      <c r="C252" s="221" t="s">
        <v>516</v>
      </c>
      <c r="D252" s="221" t="s">
        <v>248</v>
      </c>
      <c r="E252" s="222" t="s">
        <v>2693</v>
      </c>
      <c r="F252" s="223" t="s">
        <v>2694</v>
      </c>
      <c r="G252" s="224" t="s">
        <v>251</v>
      </c>
      <c r="H252" s="225">
        <v>328.69</v>
      </c>
      <c r="I252" s="226"/>
      <c r="J252" s="227">
        <f>ROUND(I252*H252,2)</f>
        <v>0</v>
      </c>
      <c r="K252" s="223" t="s">
        <v>764</v>
      </c>
      <c r="L252" s="46"/>
      <c r="M252" s="228" t="s">
        <v>1</v>
      </c>
      <c r="N252" s="229" t="s">
        <v>42</v>
      </c>
      <c r="O252" s="93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2" t="s">
        <v>253</v>
      </c>
      <c r="AT252" s="232" t="s">
        <v>248</v>
      </c>
      <c r="AU252" s="232" t="s">
        <v>87</v>
      </c>
      <c r="AY252" s="19" t="s">
        <v>245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9" t="s">
        <v>85</v>
      </c>
      <c r="BK252" s="233">
        <f>ROUND(I252*H252,2)</f>
        <v>0</v>
      </c>
      <c r="BL252" s="19" t="s">
        <v>253</v>
      </c>
      <c r="BM252" s="232" t="s">
        <v>4188</v>
      </c>
    </row>
    <row r="253" s="2" customFormat="1">
      <c r="A253" s="40"/>
      <c r="B253" s="41"/>
      <c r="C253" s="42"/>
      <c r="D253" s="234" t="s">
        <v>255</v>
      </c>
      <c r="E253" s="42"/>
      <c r="F253" s="235" t="s">
        <v>2696</v>
      </c>
      <c r="G253" s="42"/>
      <c r="H253" s="42"/>
      <c r="I253" s="236"/>
      <c r="J253" s="42"/>
      <c r="K253" s="42"/>
      <c r="L253" s="46"/>
      <c r="M253" s="237"/>
      <c r="N253" s="238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255</v>
      </c>
      <c r="AU253" s="19" t="s">
        <v>87</v>
      </c>
    </row>
    <row r="254" s="2" customFormat="1">
      <c r="A254" s="40"/>
      <c r="B254" s="41"/>
      <c r="C254" s="42"/>
      <c r="D254" s="296" t="s">
        <v>766</v>
      </c>
      <c r="E254" s="42"/>
      <c r="F254" s="297" t="s">
        <v>2697</v>
      </c>
      <c r="G254" s="42"/>
      <c r="H254" s="42"/>
      <c r="I254" s="236"/>
      <c r="J254" s="42"/>
      <c r="K254" s="42"/>
      <c r="L254" s="46"/>
      <c r="M254" s="237"/>
      <c r="N254" s="238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766</v>
      </c>
      <c r="AU254" s="19" t="s">
        <v>87</v>
      </c>
    </row>
    <row r="255" s="14" customFormat="1">
      <c r="A255" s="14"/>
      <c r="B255" s="249"/>
      <c r="C255" s="250"/>
      <c r="D255" s="234" t="s">
        <v>257</v>
      </c>
      <c r="E255" s="251" t="s">
        <v>1</v>
      </c>
      <c r="F255" s="252" t="s">
        <v>4174</v>
      </c>
      <c r="G255" s="250"/>
      <c r="H255" s="253">
        <v>328.69</v>
      </c>
      <c r="I255" s="254"/>
      <c r="J255" s="250"/>
      <c r="K255" s="250"/>
      <c r="L255" s="255"/>
      <c r="M255" s="256"/>
      <c r="N255" s="257"/>
      <c r="O255" s="257"/>
      <c r="P255" s="257"/>
      <c r="Q255" s="257"/>
      <c r="R255" s="257"/>
      <c r="S255" s="257"/>
      <c r="T255" s="25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9" t="s">
        <v>257</v>
      </c>
      <c r="AU255" s="259" t="s">
        <v>87</v>
      </c>
      <c r="AV255" s="14" t="s">
        <v>87</v>
      </c>
      <c r="AW255" s="14" t="s">
        <v>34</v>
      </c>
      <c r="AX255" s="14" t="s">
        <v>85</v>
      </c>
      <c r="AY255" s="259" t="s">
        <v>245</v>
      </c>
    </row>
    <row r="256" s="2" customFormat="1" ht="16.5" customHeight="1">
      <c r="A256" s="40"/>
      <c r="B256" s="41"/>
      <c r="C256" s="221" t="s">
        <v>522</v>
      </c>
      <c r="D256" s="221" t="s">
        <v>248</v>
      </c>
      <c r="E256" s="222" t="s">
        <v>4189</v>
      </c>
      <c r="F256" s="223" t="s">
        <v>4190</v>
      </c>
      <c r="G256" s="224" t="s">
        <v>251</v>
      </c>
      <c r="H256" s="225">
        <v>46</v>
      </c>
      <c r="I256" s="226"/>
      <c r="J256" s="227">
        <f>ROUND(I256*H256,2)</f>
        <v>0</v>
      </c>
      <c r="K256" s="223" t="s">
        <v>764</v>
      </c>
      <c r="L256" s="46"/>
      <c r="M256" s="228" t="s">
        <v>1</v>
      </c>
      <c r="N256" s="229" t="s">
        <v>42</v>
      </c>
      <c r="O256" s="93"/>
      <c r="P256" s="230">
        <f>O256*H256</f>
        <v>0</v>
      </c>
      <c r="Q256" s="230">
        <v>0</v>
      </c>
      <c r="R256" s="230">
        <f>Q256*H256</f>
        <v>0</v>
      </c>
      <c r="S256" s="230">
        <v>0</v>
      </c>
      <c r="T256" s="231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2" t="s">
        <v>253</v>
      </c>
      <c r="AT256" s="232" t="s">
        <v>248</v>
      </c>
      <c r="AU256" s="232" t="s">
        <v>87</v>
      </c>
      <c r="AY256" s="19" t="s">
        <v>245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9" t="s">
        <v>85</v>
      </c>
      <c r="BK256" s="233">
        <f>ROUND(I256*H256,2)</f>
        <v>0</v>
      </c>
      <c r="BL256" s="19" t="s">
        <v>253</v>
      </c>
      <c r="BM256" s="232" t="s">
        <v>4191</v>
      </c>
    </row>
    <row r="257" s="2" customFormat="1">
      <c r="A257" s="40"/>
      <c r="B257" s="41"/>
      <c r="C257" s="42"/>
      <c r="D257" s="234" t="s">
        <v>255</v>
      </c>
      <c r="E257" s="42"/>
      <c r="F257" s="235" t="s">
        <v>4192</v>
      </c>
      <c r="G257" s="42"/>
      <c r="H257" s="42"/>
      <c r="I257" s="236"/>
      <c r="J257" s="42"/>
      <c r="K257" s="42"/>
      <c r="L257" s="46"/>
      <c r="M257" s="237"/>
      <c r="N257" s="238"/>
      <c r="O257" s="93"/>
      <c r="P257" s="93"/>
      <c r="Q257" s="93"/>
      <c r="R257" s="93"/>
      <c r="S257" s="93"/>
      <c r="T257" s="94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255</v>
      </c>
      <c r="AU257" s="19" t="s">
        <v>87</v>
      </c>
    </row>
    <row r="258" s="2" customFormat="1">
      <c r="A258" s="40"/>
      <c r="B258" s="41"/>
      <c r="C258" s="42"/>
      <c r="D258" s="296" t="s">
        <v>766</v>
      </c>
      <c r="E258" s="42"/>
      <c r="F258" s="297" t="s">
        <v>4193</v>
      </c>
      <c r="G258" s="42"/>
      <c r="H258" s="42"/>
      <c r="I258" s="236"/>
      <c r="J258" s="42"/>
      <c r="K258" s="42"/>
      <c r="L258" s="46"/>
      <c r="M258" s="237"/>
      <c r="N258" s="238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766</v>
      </c>
      <c r="AU258" s="19" t="s">
        <v>87</v>
      </c>
    </row>
    <row r="259" s="14" customFormat="1">
      <c r="A259" s="14"/>
      <c r="B259" s="249"/>
      <c r="C259" s="250"/>
      <c r="D259" s="234" t="s">
        <v>257</v>
      </c>
      <c r="E259" s="251" t="s">
        <v>1</v>
      </c>
      <c r="F259" s="252" t="s">
        <v>4194</v>
      </c>
      <c r="G259" s="250"/>
      <c r="H259" s="253">
        <v>46</v>
      </c>
      <c r="I259" s="254"/>
      <c r="J259" s="250"/>
      <c r="K259" s="250"/>
      <c r="L259" s="255"/>
      <c r="M259" s="256"/>
      <c r="N259" s="257"/>
      <c r="O259" s="257"/>
      <c r="P259" s="257"/>
      <c r="Q259" s="257"/>
      <c r="R259" s="257"/>
      <c r="S259" s="257"/>
      <c r="T259" s="25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9" t="s">
        <v>257</v>
      </c>
      <c r="AU259" s="259" t="s">
        <v>87</v>
      </c>
      <c r="AV259" s="14" t="s">
        <v>87</v>
      </c>
      <c r="AW259" s="14" t="s">
        <v>34</v>
      </c>
      <c r="AX259" s="14" t="s">
        <v>85</v>
      </c>
      <c r="AY259" s="259" t="s">
        <v>245</v>
      </c>
    </row>
    <row r="260" s="2" customFormat="1" ht="16.5" customHeight="1">
      <c r="A260" s="40"/>
      <c r="B260" s="41"/>
      <c r="C260" s="283" t="s">
        <v>528</v>
      </c>
      <c r="D260" s="283" t="s">
        <v>551</v>
      </c>
      <c r="E260" s="284" t="s">
        <v>4195</v>
      </c>
      <c r="F260" s="285" t="s">
        <v>4196</v>
      </c>
      <c r="G260" s="286" t="s">
        <v>545</v>
      </c>
      <c r="H260" s="287">
        <v>94.299999999999997</v>
      </c>
      <c r="I260" s="288"/>
      <c r="J260" s="289">
        <f>ROUND(I260*H260,2)</f>
        <v>0</v>
      </c>
      <c r="K260" s="285" t="s">
        <v>764</v>
      </c>
      <c r="L260" s="290"/>
      <c r="M260" s="291" t="s">
        <v>1</v>
      </c>
      <c r="N260" s="292" t="s">
        <v>42</v>
      </c>
      <c r="O260" s="93"/>
      <c r="P260" s="230">
        <f>O260*H260</f>
        <v>0</v>
      </c>
      <c r="Q260" s="230">
        <v>1</v>
      </c>
      <c r="R260" s="230">
        <f>Q260*H260</f>
        <v>94.299999999999997</v>
      </c>
      <c r="S260" s="230">
        <v>0</v>
      </c>
      <c r="T260" s="231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2" t="s">
        <v>326</v>
      </c>
      <c r="AT260" s="232" t="s">
        <v>551</v>
      </c>
      <c r="AU260" s="232" t="s">
        <v>87</v>
      </c>
      <c r="AY260" s="19" t="s">
        <v>245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9" t="s">
        <v>85</v>
      </c>
      <c r="BK260" s="233">
        <f>ROUND(I260*H260,2)</f>
        <v>0</v>
      </c>
      <c r="BL260" s="19" t="s">
        <v>253</v>
      </c>
      <c r="BM260" s="232" t="s">
        <v>4197</v>
      </c>
    </row>
    <row r="261" s="2" customFormat="1">
      <c r="A261" s="40"/>
      <c r="B261" s="41"/>
      <c r="C261" s="42"/>
      <c r="D261" s="234" t="s">
        <v>255</v>
      </c>
      <c r="E261" s="42"/>
      <c r="F261" s="235" t="s">
        <v>4196</v>
      </c>
      <c r="G261" s="42"/>
      <c r="H261" s="42"/>
      <c r="I261" s="236"/>
      <c r="J261" s="42"/>
      <c r="K261" s="42"/>
      <c r="L261" s="46"/>
      <c r="M261" s="237"/>
      <c r="N261" s="238"/>
      <c r="O261" s="93"/>
      <c r="P261" s="93"/>
      <c r="Q261" s="93"/>
      <c r="R261" s="93"/>
      <c r="S261" s="93"/>
      <c r="T261" s="94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255</v>
      </c>
      <c r="AU261" s="19" t="s">
        <v>87</v>
      </c>
    </row>
    <row r="262" s="14" customFormat="1">
      <c r="A262" s="14"/>
      <c r="B262" s="249"/>
      <c r="C262" s="250"/>
      <c r="D262" s="234" t="s">
        <v>257</v>
      </c>
      <c r="E262" s="251" t="s">
        <v>1</v>
      </c>
      <c r="F262" s="252" t="s">
        <v>4198</v>
      </c>
      <c r="G262" s="250"/>
      <c r="H262" s="253">
        <v>94.299999999999997</v>
      </c>
      <c r="I262" s="254"/>
      <c r="J262" s="250"/>
      <c r="K262" s="250"/>
      <c r="L262" s="255"/>
      <c r="M262" s="256"/>
      <c r="N262" s="257"/>
      <c r="O262" s="257"/>
      <c r="P262" s="257"/>
      <c r="Q262" s="257"/>
      <c r="R262" s="257"/>
      <c r="S262" s="257"/>
      <c r="T262" s="25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9" t="s">
        <v>257</v>
      </c>
      <c r="AU262" s="259" t="s">
        <v>87</v>
      </c>
      <c r="AV262" s="14" t="s">
        <v>87</v>
      </c>
      <c r="AW262" s="14" t="s">
        <v>34</v>
      </c>
      <c r="AX262" s="14" t="s">
        <v>85</v>
      </c>
      <c r="AY262" s="259" t="s">
        <v>245</v>
      </c>
    </row>
    <row r="263" s="2" customFormat="1" ht="16.5" customHeight="1">
      <c r="A263" s="40"/>
      <c r="B263" s="41"/>
      <c r="C263" s="221" t="s">
        <v>535</v>
      </c>
      <c r="D263" s="221" t="s">
        <v>248</v>
      </c>
      <c r="E263" s="222" t="s">
        <v>2698</v>
      </c>
      <c r="F263" s="223" t="s">
        <v>2699</v>
      </c>
      <c r="G263" s="224" t="s">
        <v>2717</v>
      </c>
      <c r="H263" s="225">
        <v>250</v>
      </c>
      <c r="I263" s="226"/>
      <c r="J263" s="227">
        <f>ROUND(I263*H263,2)</f>
        <v>0</v>
      </c>
      <c r="K263" s="223" t="s">
        <v>764</v>
      </c>
      <c r="L263" s="46"/>
      <c r="M263" s="228" t="s">
        <v>1</v>
      </c>
      <c r="N263" s="229" t="s">
        <v>42</v>
      </c>
      <c r="O263" s="93"/>
      <c r="P263" s="230">
        <f>O263*H263</f>
        <v>0</v>
      </c>
      <c r="Q263" s="230">
        <v>0</v>
      </c>
      <c r="R263" s="230">
        <f>Q263*H263</f>
        <v>0</v>
      </c>
      <c r="S263" s="230">
        <v>0</v>
      </c>
      <c r="T263" s="231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2" t="s">
        <v>253</v>
      </c>
      <c r="AT263" s="232" t="s">
        <v>248</v>
      </c>
      <c r="AU263" s="232" t="s">
        <v>87</v>
      </c>
      <c r="AY263" s="19" t="s">
        <v>245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9" t="s">
        <v>85</v>
      </c>
      <c r="BK263" s="233">
        <f>ROUND(I263*H263,2)</f>
        <v>0</v>
      </c>
      <c r="BL263" s="19" t="s">
        <v>253</v>
      </c>
      <c r="BM263" s="232" t="s">
        <v>4199</v>
      </c>
    </row>
    <row r="264" s="2" customFormat="1">
      <c r="A264" s="40"/>
      <c r="B264" s="41"/>
      <c r="C264" s="42"/>
      <c r="D264" s="234" t="s">
        <v>255</v>
      </c>
      <c r="E264" s="42"/>
      <c r="F264" s="235" t="s">
        <v>2701</v>
      </c>
      <c r="G264" s="42"/>
      <c r="H264" s="42"/>
      <c r="I264" s="236"/>
      <c r="J264" s="42"/>
      <c r="K264" s="42"/>
      <c r="L264" s="46"/>
      <c r="M264" s="237"/>
      <c r="N264" s="238"/>
      <c r="O264" s="93"/>
      <c r="P264" s="93"/>
      <c r="Q264" s="93"/>
      <c r="R264" s="93"/>
      <c r="S264" s="93"/>
      <c r="T264" s="94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255</v>
      </c>
      <c r="AU264" s="19" t="s">
        <v>87</v>
      </c>
    </row>
    <row r="265" s="2" customFormat="1">
      <c r="A265" s="40"/>
      <c r="B265" s="41"/>
      <c r="C265" s="42"/>
      <c r="D265" s="296" t="s">
        <v>766</v>
      </c>
      <c r="E265" s="42"/>
      <c r="F265" s="297" t="s">
        <v>2702</v>
      </c>
      <c r="G265" s="42"/>
      <c r="H265" s="42"/>
      <c r="I265" s="236"/>
      <c r="J265" s="42"/>
      <c r="K265" s="42"/>
      <c r="L265" s="46"/>
      <c r="M265" s="237"/>
      <c r="N265" s="238"/>
      <c r="O265" s="93"/>
      <c r="P265" s="93"/>
      <c r="Q265" s="93"/>
      <c r="R265" s="93"/>
      <c r="S265" s="93"/>
      <c r="T265" s="94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766</v>
      </c>
      <c r="AU265" s="19" t="s">
        <v>87</v>
      </c>
    </row>
    <row r="266" s="14" customFormat="1">
      <c r="A266" s="14"/>
      <c r="B266" s="249"/>
      <c r="C266" s="250"/>
      <c r="D266" s="234" t="s">
        <v>257</v>
      </c>
      <c r="E266" s="251" t="s">
        <v>1</v>
      </c>
      <c r="F266" s="252" t="s">
        <v>4200</v>
      </c>
      <c r="G266" s="250"/>
      <c r="H266" s="253">
        <v>250</v>
      </c>
      <c r="I266" s="254"/>
      <c r="J266" s="250"/>
      <c r="K266" s="250"/>
      <c r="L266" s="255"/>
      <c r="M266" s="256"/>
      <c r="N266" s="257"/>
      <c r="O266" s="257"/>
      <c r="P266" s="257"/>
      <c r="Q266" s="257"/>
      <c r="R266" s="257"/>
      <c r="S266" s="257"/>
      <c r="T266" s="25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9" t="s">
        <v>257</v>
      </c>
      <c r="AU266" s="259" t="s">
        <v>87</v>
      </c>
      <c r="AV266" s="14" t="s">
        <v>87</v>
      </c>
      <c r="AW266" s="14" t="s">
        <v>34</v>
      </c>
      <c r="AX266" s="14" t="s">
        <v>77</v>
      </c>
      <c r="AY266" s="259" t="s">
        <v>245</v>
      </c>
    </row>
    <row r="267" s="15" customFormat="1">
      <c r="A267" s="15"/>
      <c r="B267" s="260"/>
      <c r="C267" s="261"/>
      <c r="D267" s="234" t="s">
        <v>257</v>
      </c>
      <c r="E267" s="262" t="s">
        <v>1</v>
      </c>
      <c r="F267" s="263" t="s">
        <v>266</v>
      </c>
      <c r="G267" s="261"/>
      <c r="H267" s="264">
        <v>250</v>
      </c>
      <c r="I267" s="265"/>
      <c r="J267" s="261"/>
      <c r="K267" s="261"/>
      <c r="L267" s="266"/>
      <c r="M267" s="267"/>
      <c r="N267" s="268"/>
      <c r="O267" s="268"/>
      <c r="P267" s="268"/>
      <c r="Q267" s="268"/>
      <c r="R267" s="268"/>
      <c r="S267" s="268"/>
      <c r="T267" s="269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70" t="s">
        <v>257</v>
      </c>
      <c r="AU267" s="270" t="s">
        <v>87</v>
      </c>
      <c r="AV267" s="15" t="s">
        <v>253</v>
      </c>
      <c r="AW267" s="15" t="s">
        <v>34</v>
      </c>
      <c r="AX267" s="15" t="s">
        <v>85</v>
      </c>
      <c r="AY267" s="270" t="s">
        <v>245</v>
      </c>
    </row>
    <row r="268" s="2" customFormat="1" ht="16.5" customHeight="1">
      <c r="A268" s="40"/>
      <c r="B268" s="41"/>
      <c r="C268" s="283" t="s">
        <v>542</v>
      </c>
      <c r="D268" s="283" t="s">
        <v>551</v>
      </c>
      <c r="E268" s="284" t="s">
        <v>2704</v>
      </c>
      <c r="F268" s="285" t="s">
        <v>2705</v>
      </c>
      <c r="G268" s="286" t="s">
        <v>793</v>
      </c>
      <c r="H268" s="287">
        <v>7.5</v>
      </c>
      <c r="I268" s="288"/>
      <c r="J268" s="289">
        <f>ROUND(I268*H268,2)</f>
        <v>0</v>
      </c>
      <c r="K268" s="285" t="s">
        <v>764</v>
      </c>
      <c r="L268" s="290"/>
      <c r="M268" s="291" t="s">
        <v>1</v>
      </c>
      <c r="N268" s="292" t="s">
        <v>42</v>
      </c>
      <c r="O268" s="93"/>
      <c r="P268" s="230">
        <f>O268*H268</f>
        <v>0</v>
      </c>
      <c r="Q268" s="230">
        <v>0.001</v>
      </c>
      <c r="R268" s="230">
        <f>Q268*H268</f>
        <v>0.0074999999999999997</v>
      </c>
      <c r="S268" s="230">
        <v>0</v>
      </c>
      <c r="T268" s="231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2" t="s">
        <v>326</v>
      </c>
      <c r="AT268" s="232" t="s">
        <v>551</v>
      </c>
      <c r="AU268" s="232" t="s">
        <v>87</v>
      </c>
      <c r="AY268" s="19" t="s">
        <v>245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9" t="s">
        <v>85</v>
      </c>
      <c r="BK268" s="233">
        <f>ROUND(I268*H268,2)</f>
        <v>0</v>
      </c>
      <c r="BL268" s="19" t="s">
        <v>253</v>
      </c>
      <c r="BM268" s="232" t="s">
        <v>4201</v>
      </c>
    </row>
    <row r="269" s="2" customFormat="1">
      <c r="A269" s="40"/>
      <c r="B269" s="41"/>
      <c r="C269" s="42"/>
      <c r="D269" s="234" t="s">
        <v>255</v>
      </c>
      <c r="E269" s="42"/>
      <c r="F269" s="235" t="s">
        <v>2705</v>
      </c>
      <c r="G269" s="42"/>
      <c r="H269" s="42"/>
      <c r="I269" s="236"/>
      <c r="J269" s="42"/>
      <c r="K269" s="42"/>
      <c r="L269" s="46"/>
      <c r="M269" s="237"/>
      <c r="N269" s="238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255</v>
      </c>
      <c r="AU269" s="19" t="s">
        <v>87</v>
      </c>
    </row>
    <row r="270" s="14" customFormat="1">
      <c r="A270" s="14"/>
      <c r="B270" s="249"/>
      <c r="C270" s="250"/>
      <c r="D270" s="234" t="s">
        <v>257</v>
      </c>
      <c r="E270" s="251" t="s">
        <v>1</v>
      </c>
      <c r="F270" s="252" t="s">
        <v>4202</v>
      </c>
      <c r="G270" s="250"/>
      <c r="H270" s="253">
        <v>7.5</v>
      </c>
      <c r="I270" s="254"/>
      <c r="J270" s="250"/>
      <c r="K270" s="250"/>
      <c r="L270" s="255"/>
      <c r="M270" s="256"/>
      <c r="N270" s="257"/>
      <c r="O270" s="257"/>
      <c r="P270" s="257"/>
      <c r="Q270" s="257"/>
      <c r="R270" s="257"/>
      <c r="S270" s="257"/>
      <c r="T270" s="25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9" t="s">
        <v>257</v>
      </c>
      <c r="AU270" s="259" t="s">
        <v>87</v>
      </c>
      <c r="AV270" s="14" t="s">
        <v>87</v>
      </c>
      <c r="AW270" s="14" t="s">
        <v>34</v>
      </c>
      <c r="AX270" s="14" t="s">
        <v>85</v>
      </c>
      <c r="AY270" s="259" t="s">
        <v>245</v>
      </c>
    </row>
    <row r="271" s="2" customFormat="1" ht="16.5" customHeight="1">
      <c r="A271" s="40"/>
      <c r="B271" s="41"/>
      <c r="C271" s="221" t="s">
        <v>553</v>
      </c>
      <c r="D271" s="221" t="s">
        <v>248</v>
      </c>
      <c r="E271" s="222" t="s">
        <v>2709</v>
      </c>
      <c r="F271" s="223" t="s">
        <v>2710</v>
      </c>
      <c r="G271" s="224" t="s">
        <v>275</v>
      </c>
      <c r="H271" s="225">
        <v>250</v>
      </c>
      <c r="I271" s="226"/>
      <c r="J271" s="227">
        <f>ROUND(I271*H271,2)</f>
        <v>0</v>
      </c>
      <c r="K271" s="223" t="s">
        <v>764</v>
      </c>
      <c r="L271" s="46"/>
      <c r="M271" s="228" t="s">
        <v>1</v>
      </c>
      <c r="N271" s="229" t="s">
        <v>42</v>
      </c>
      <c r="O271" s="93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2" t="s">
        <v>253</v>
      </c>
      <c r="AT271" s="232" t="s">
        <v>248</v>
      </c>
      <c r="AU271" s="232" t="s">
        <v>87</v>
      </c>
      <c r="AY271" s="19" t="s">
        <v>245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9" t="s">
        <v>85</v>
      </c>
      <c r="BK271" s="233">
        <f>ROUND(I271*H271,2)</f>
        <v>0</v>
      </c>
      <c r="BL271" s="19" t="s">
        <v>253</v>
      </c>
      <c r="BM271" s="232" t="s">
        <v>4203</v>
      </c>
    </row>
    <row r="272" s="2" customFormat="1">
      <c r="A272" s="40"/>
      <c r="B272" s="41"/>
      <c r="C272" s="42"/>
      <c r="D272" s="234" t="s">
        <v>255</v>
      </c>
      <c r="E272" s="42"/>
      <c r="F272" s="235" t="s">
        <v>2712</v>
      </c>
      <c r="G272" s="42"/>
      <c r="H272" s="42"/>
      <c r="I272" s="236"/>
      <c r="J272" s="42"/>
      <c r="K272" s="42"/>
      <c r="L272" s="46"/>
      <c r="M272" s="237"/>
      <c r="N272" s="238"/>
      <c r="O272" s="93"/>
      <c r="P272" s="93"/>
      <c r="Q272" s="93"/>
      <c r="R272" s="93"/>
      <c r="S272" s="93"/>
      <c r="T272" s="94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255</v>
      </c>
      <c r="AU272" s="19" t="s">
        <v>87</v>
      </c>
    </row>
    <row r="273" s="2" customFormat="1">
      <c r="A273" s="40"/>
      <c r="B273" s="41"/>
      <c r="C273" s="42"/>
      <c r="D273" s="296" t="s">
        <v>766</v>
      </c>
      <c r="E273" s="42"/>
      <c r="F273" s="297" t="s">
        <v>2713</v>
      </c>
      <c r="G273" s="42"/>
      <c r="H273" s="42"/>
      <c r="I273" s="236"/>
      <c r="J273" s="42"/>
      <c r="K273" s="42"/>
      <c r="L273" s="46"/>
      <c r="M273" s="237"/>
      <c r="N273" s="238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766</v>
      </c>
      <c r="AU273" s="19" t="s">
        <v>87</v>
      </c>
    </row>
    <row r="274" s="14" customFormat="1">
      <c r="A274" s="14"/>
      <c r="B274" s="249"/>
      <c r="C274" s="250"/>
      <c r="D274" s="234" t="s">
        <v>257</v>
      </c>
      <c r="E274" s="251" t="s">
        <v>1</v>
      </c>
      <c r="F274" s="252" t="s">
        <v>4204</v>
      </c>
      <c r="G274" s="250"/>
      <c r="H274" s="253">
        <v>250</v>
      </c>
      <c r="I274" s="254"/>
      <c r="J274" s="250"/>
      <c r="K274" s="250"/>
      <c r="L274" s="255"/>
      <c r="M274" s="256"/>
      <c r="N274" s="257"/>
      <c r="O274" s="257"/>
      <c r="P274" s="257"/>
      <c r="Q274" s="257"/>
      <c r="R274" s="257"/>
      <c r="S274" s="257"/>
      <c r="T274" s="25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9" t="s">
        <v>257</v>
      </c>
      <c r="AU274" s="259" t="s">
        <v>87</v>
      </c>
      <c r="AV274" s="14" t="s">
        <v>87</v>
      </c>
      <c r="AW274" s="14" t="s">
        <v>34</v>
      </c>
      <c r="AX274" s="14" t="s">
        <v>85</v>
      </c>
      <c r="AY274" s="259" t="s">
        <v>245</v>
      </c>
    </row>
    <row r="275" s="2" customFormat="1" ht="16.5" customHeight="1">
      <c r="A275" s="40"/>
      <c r="B275" s="41"/>
      <c r="C275" s="221" t="s">
        <v>561</v>
      </c>
      <c r="D275" s="221" t="s">
        <v>248</v>
      </c>
      <c r="E275" s="222" t="s">
        <v>2715</v>
      </c>
      <c r="F275" s="223" t="s">
        <v>2716</v>
      </c>
      <c r="G275" s="224" t="s">
        <v>275</v>
      </c>
      <c r="H275" s="225">
        <v>250</v>
      </c>
      <c r="I275" s="226"/>
      <c r="J275" s="227">
        <f>ROUND(I275*H275,2)</f>
        <v>0</v>
      </c>
      <c r="K275" s="223" t="s">
        <v>764</v>
      </c>
      <c r="L275" s="46"/>
      <c r="M275" s="228" t="s">
        <v>1</v>
      </c>
      <c r="N275" s="229" t="s">
        <v>42</v>
      </c>
      <c r="O275" s="93"/>
      <c r="P275" s="230">
        <f>O275*H275</f>
        <v>0</v>
      </c>
      <c r="Q275" s="230">
        <v>0</v>
      </c>
      <c r="R275" s="230">
        <f>Q275*H275</f>
        <v>0</v>
      </c>
      <c r="S275" s="230">
        <v>0</v>
      </c>
      <c r="T275" s="231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2" t="s">
        <v>253</v>
      </c>
      <c r="AT275" s="232" t="s">
        <v>248</v>
      </c>
      <c r="AU275" s="232" t="s">
        <v>87</v>
      </c>
      <c r="AY275" s="19" t="s">
        <v>245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9" t="s">
        <v>85</v>
      </c>
      <c r="BK275" s="233">
        <f>ROUND(I275*H275,2)</f>
        <v>0</v>
      </c>
      <c r="BL275" s="19" t="s">
        <v>253</v>
      </c>
      <c r="BM275" s="232" t="s">
        <v>4205</v>
      </c>
    </row>
    <row r="276" s="2" customFormat="1">
      <c r="A276" s="40"/>
      <c r="B276" s="41"/>
      <c r="C276" s="42"/>
      <c r="D276" s="234" t="s">
        <v>255</v>
      </c>
      <c r="E276" s="42"/>
      <c r="F276" s="235" t="s">
        <v>2719</v>
      </c>
      <c r="G276" s="42"/>
      <c r="H276" s="42"/>
      <c r="I276" s="236"/>
      <c r="J276" s="42"/>
      <c r="K276" s="42"/>
      <c r="L276" s="46"/>
      <c r="M276" s="237"/>
      <c r="N276" s="238"/>
      <c r="O276" s="93"/>
      <c r="P276" s="93"/>
      <c r="Q276" s="93"/>
      <c r="R276" s="93"/>
      <c r="S276" s="93"/>
      <c r="T276" s="94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9" t="s">
        <v>255</v>
      </c>
      <c r="AU276" s="19" t="s">
        <v>87</v>
      </c>
    </row>
    <row r="277" s="2" customFormat="1">
      <c r="A277" s="40"/>
      <c r="B277" s="41"/>
      <c r="C277" s="42"/>
      <c r="D277" s="296" t="s">
        <v>766</v>
      </c>
      <c r="E277" s="42"/>
      <c r="F277" s="297" t="s">
        <v>2720</v>
      </c>
      <c r="G277" s="42"/>
      <c r="H277" s="42"/>
      <c r="I277" s="236"/>
      <c r="J277" s="42"/>
      <c r="K277" s="42"/>
      <c r="L277" s="46"/>
      <c r="M277" s="237"/>
      <c r="N277" s="238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766</v>
      </c>
      <c r="AU277" s="19" t="s">
        <v>87</v>
      </c>
    </row>
    <row r="278" s="14" customFormat="1">
      <c r="A278" s="14"/>
      <c r="B278" s="249"/>
      <c r="C278" s="250"/>
      <c r="D278" s="234" t="s">
        <v>257</v>
      </c>
      <c r="E278" s="251" t="s">
        <v>1</v>
      </c>
      <c r="F278" s="252" t="s">
        <v>4200</v>
      </c>
      <c r="G278" s="250"/>
      <c r="H278" s="253">
        <v>250</v>
      </c>
      <c r="I278" s="254"/>
      <c r="J278" s="250"/>
      <c r="K278" s="250"/>
      <c r="L278" s="255"/>
      <c r="M278" s="256"/>
      <c r="N278" s="257"/>
      <c r="O278" s="257"/>
      <c r="P278" s="257"/>
      <c r="Q278" s="257"/>
      <c r="R278" s="257"/>
      <c r="S278" s="257"/>
      <c r="T278" s="25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9" t="s">
        <v>257</v>
      </c>
      <c r="AU278" s="259" t="s">
        <v>87</v>
      </c>
      <c r="AV278" s="14" t="s">
        <v>87</v>
      </c>
      <c r="AW278" s="14" t="s">
        <v>34</v>
      </c>
      <c r="AX278" s="14" t="s">
        <v>77</v>
      </c>
      <c r="AY278" s="259" t="s">
        <v>245</v>
      </c>
    </row>
    <row r="279" s="15" customFormat="1">
      <c r="A279" s="15"/>
      <c r="B279" s="260"/>
      <c r="C279" s="261"/>
      <c r="D279" s="234" t="s">
        <v>257</v>
      </c>
      <c r="E279" s="262" t="s">
        <v>1</v>
      </c>
      <c r="F279" s="263" t="s">
        <v>266</v>
      </c>
      <c r="G279" s="261"/>
      <c r="H279" s="264">
        <v>250</v>
      </c>
      <c r="I279" s="265"/>
      <c r="J279" s="261"/>
      <c r="K279" s="261"/>
      <c r="L279" s="266"/>
      <c r="M279" s="267"/>
      <c r="N279" s="268"/>
      <c r="O279" s="268"/>
      <c r="P279" s="268"/>
      <c r="Q279" s="268"/>
      <c r="R279" s="268"/>
      <c r="S279" s="268"/>
      <c r="T279" s="269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70" t="s">
        <v>257</v>
      </c>
      <c r="AU279" s="270" t="s">
        <v>87</v>
      </c>
      <c r="AV279" s="15" t="s">
        <v>253</v>
      </c>
      <c r="AW279" s="15" t="s">
        <v>34</v>
      </c>
      <c r="AX279" s="15" t="s">
        <v>85</v>
      </c>
      <c r="AY279" s="270" t="s">
        <v>245</v>
      </c>
    </row>
    <row r="280" s="2" customFormat="1" ht="16.5" customHeight="1">
      <c r="A280" s="40"/>
      <c r="B280" s="41"/>
      <c r="C280" s="283" t="s">
        <v>566</v>
      </c>
      <c r="D280" s="283" t="s">
        <v>551</v>
      </c>
      <c r="E280" s="284" t="s">
        <v>2722</v>
      </c>
      <c r="F280" s="285" t="s">
        <v>2723</v>
      </c>
      <c r="G280" s="286" t="s">
        <v>545</v>
      </c>
      <c r="H280" s="287">
        <v>71.25</v>
      </c>
      <c r="I280" s="288"/>
      <c r="J280" s="289">
        <f>ROUND(I280*H280,2)</f>
        <v>0</v>
      </c>
      <c r="K280" s="285" t="s">
        <v>764</v>
      </c>
      <c r="L280" s="290"/>
      <c r="M280" s="291" t="s">
        <v>1</v>
      </c>
      <c r="N280" s="292" t="s">
        <v>42</v>
      </c>
      <c r="O280" s="93"/>
      <c r="P280" s="230">
        <f>O280*H280</f>
        <v>0</v>
      </c>
      <c r="Q280" s="230">
        <v>1</v>
      </c>
      <c r="R280" s="230">
        <f>Q280*H280</f>
        <v>71.25</v>
      </c>
      <c r="S280" s="230">
        <v>0</v>
      </c>
      <c r="T280" s="231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32" t="s">
        <v>326</v>
      </c>
      <c r="AT280" s="232" t="s">
        <v>551</v>
      </c>
      <c r="AU280" s="232" t="s">
        <v>87</v>
      </c>
      <c r="AY280" s="19" t="s">
        <v>245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9" t="s">
        <v>85</v>
      </c>
      <c r="BK280" s="233">
        <f>ROUND(I280*H280,2)</f>
        <v>0</v>
      </c>
      <c r="BL280" s="19" t="s">
        <v>253</v>
      </c>
      <c r="BM280" s="232" t="s">
        <v>4206</v>
      </c>
    </row>
    <row r="281" s="2" customFormat="1">
      <c r="A281" s="40"/>
      <c r="B281" s="41"/>
      <c r="C281" s="42"/>
      <c r="D281" s="234" t="s">
        <v>255</v>
      </c>
      <c r="E281" s="42"/>
      <c r="F281" s="235" t="s">
        <v>2723</v>
      </c>
      <c r="G281" s="42"/>
      <c r="H281" s="42"/>
      <c r="I281" s="236"/>
      <c r="J281" s="42"/>
      <c r="K281" s="42"/>
      <c r="L281" s="46"/>
      <c r="M281" s="237"/>
      <c r="N281" s="238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255</v>
      </c>
      <c r="AU281" s="19" t="s">
        <v>87</v>
      </c>
    </row>
    <row r="282" s="14" customFormat="1">
      <c r="A282" s="14"/>
      <c r="B282" s="249"/>
      <c r="C282" s="250"/>
      <c r="D282" s="234" t="s">
        <v>257</v>
      </c>
      <c r="E282" s="251" t="s">
        <v>1</v>
      </c>
      <c r="F282" s="252" t="s">
        <v>4207</v>
      </c>
      <c r="G282" s="250"/>
      <c r="H282" s="253">
        <v>71.25</v>
      </c>
      <c r="I282" s="254"/>
      <c r="J282" s="250"/>
      <c r="K282" s="250"/>
      <c r="L282" s="255"/>
      <c r="M282" s="256"/>
      <c r="N282" s="257"/>
      <c r="O282" s="257"/>
      <c r="P282" s="257"/>
      <c r="Q282" s="257"/>
      <c r="R282" s="257"/>
      <c r="S282" s="257"/>
      <c r="T282" s="25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9" t="s">
        <v>257</v>
      </c>
      <c r="AU282" s="259" t="s">
        <v>87</v>
      </c>
      <c r="AV282" s="14" t="s">
        <v>87</v>
      </c>
      <c r="AW282" s="14" t="s">
        <v>34</v>
      </c>
      <c r="AX282" s="14" t="s">
        <v>85</v>
      </c>
      <c r="AY282" s="259" t="s">
        <v>245</v>
      </c>
    </row>
    <row r="283" s="2" customFormat="1" ht="16.5" customHeight="1">
      <c r="A283" s="40"/>
      <c r="B283" s="41"/>
      <c r="C283" s="221" t="s">
        <v>570</v>
      </c>
      <c r="D283" s="221" t="s">
        <v>248</v>
      </c>
      <c r="E283" s="222" t="s">
        <v>3534</v>
      </c>
      <c r="F283" s="223" t="s">
        <v>3535</v>
      </c>
      <c r="G283" s="224" t="s">
        <v>251</v>
      </c>
      <c r="H283" s="225">
        <v>250</v>
      </c>
      <c r="I283" s="226"/>
      <c r="J283" s="227">
        <f>ROUND(I283*H283,2)</f>
        <v>0</v>
      </c>
      <c r="K283" s="223" t="s">
        <v>764</v>
      </c>
      <c r="L283" s="46"/>
      <c r="M283" s="228" t="s">
        <v>1</v>
      </c>
      <c r="N283" s="229" t="s">
        <v>42</v>
      </c>
      <c r="O283" s="93"/>
      <c r="P283" s="230">
        <f>O283*H283</f>
        <v>0</v>
      </c>
      <c r="Q283" s="230">
        <v>0</v>
      </c>
      <c r="R283" s="230">
        <f>Q283*H283</f>
        <v>0</v>
      </c>
      <c r="S283" s="230">
        <v>1.8080000000000001</v>
      </c>
      <c r="T283" s="231">
        <f>S283*H283</f>
        <v>452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2" t="s">
        <v>594</v>
      </c>
      <c r="AT283" s="232" t="s">
        <v>248</v>
      </c>
      <c r="AU283" s="232" t="s">
        <v>87</v>
      </c>
      <c r="AY283" s="19" t="s">
        <v>245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9" t="s">
        <v>85</v>
      </c>
      <c r="BK283" s="233">
        <f>ROUND(I283*H283,2)</f>
        <v>0</v>
      </c>
      <c r="BL283" s="19" t="s">
        <v>594</v>
      </c>
      <c r="BM283" s="232" t="s">
        <v>4208</v>
      </c>
    </row>
    <row r="284" s="2" customFormat="1">
      <c r="A284" s="40"/>
      <c r="B284" s="41"/>
      <c r="C284" s="42"/>
      <c r="D284" s="234" t="s">
        <v>255</v>
      </c>
      <c r="E284" s="42"/>
      <c r="F284" s="235" t="s">
        <v>4209</v>
      </c>
      <c r="G284" s="42"/>
      <c r="H284" s="42"/>
      <c r="I284" s="236"/>
      <c r="J284" s="42"/>
      <c r="K284" s="42"/>
      <c r="L284" s="46"/>
      <c r="M284" s="237"/>
      <c r="N284" s="238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255</v>
      </c>
      <c r="AU284" s="19" t="s">
        <v>87</v>
      </c>
    </row>
    <row r="285" s="2" customFormat="1">
      <c r="A285" s="40"/>
      <c r="B285" s="41"/>
      <c r="C285" s="42"/>
      <c r="D285" s="296" t="s">
        <v>766</v>
      </c>
      <c r="E285" s="42"/>
      <c r="F285" s="297" t="s">
        <v>3537</v>
      </c>
      <c r="G285" s="42"/>
      <c r="H285" s="42"/>
      <c r="I285" s="236"/>
      <c r="J285" s="42"/>
      <c r="K285" s="42"/>
      <c r="L285" s="46"/>
      <c r="M285" s="237"/>
      <c r="N285" s="238"/>
      <c r="O285" s="93"/>
      <c r="P285" s="93"/>
      <c r="Q285" s="93"/>
      <c r="R285" s="93"/>
      <c r="S285" s="93"/>
      <c r="T285" s="94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766</v>
      </c>
      <c r="AU285" s="19" t="s">
        <v>87</v>
      </c>
    </row>
    <row r="286" s="14" customFormat="1">
      <c r="A286" s="14"/>
      <c r="B286" s="249"/>
      <c r="C286" s="250"/>
      <c r="D286" s="234" t="s">
        <v>257</v>
      </c>
      <c r="E286" s="251" t="s">
        <v>1</v>
      </c>
      <c r="F286" s="252" t="s">
        <v>4210</v>
      </c>
      <c r="G286" s="250"/>
      <c r="H286" s="253">
        <v>250</v>
      </c>
      <c r="I286" s="254"/>
      <c r="J286" s="250"/>
      <c r="K286" s="250"/>
      <c r="L286" s="255"/>
      <c r="M286" s="256"/>
      <c r="N286" s="257"/>
      <c r="O286" s="257"/>
      <c r="P286" s="257"/>
      <c r="Q286" s="257"/>
      <c r="R286" s="257"/>
      <c r="S286" s="257"/>
      <c r="T286" s="25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9" t="s">
        <v>257</v>
      </c>
      <c r="AU286" s="259" t="s">
        <v>87</v>
      </c>
      <c r="AV286" s="14" t="s">
        <v>87</v>
      </c>
      <c r="AW286" s="14" t="s">
        <v>34</v>
      </c>
      <c r="AX286" s="14" t="s">
        <v>85</v>
      </c>
      <c r="AY286" s="259" t="s">
        <v>245</v>
      </c>
    </row>
    <row r="287" s="2" customFormat="1" ht="16.5" customHeight="1">
      <c r="A287" s="40"/>
      <c r="B287" s="41"/>
      <c r="C287" s="221" t="s">
        <v>575</v>
      </c>
      <c r="D287" s="221" t="s">
        <v>248</v>
      </c>
      <c r="E287" s="222" t="s">
        <v>3539</v>
      </c>
      <c r="F287" s="223" t="s">
        <v>3540</v>
      </c>
      <c r="G287" s="224" t="s">
        <v>317</v>
      </c>
      <c r="H287" s="225">
        <v>22</v>
      </c>
      <c r="I287" s="226"/>
      <c r="J287" s="227">
        <f>ROUND(I287*H287,2)</f>
        <v>0</v>
      </c>
      <c r="K287" s="223" t="s">
        <v>764</v>
      </c>
      <c r="L287" s="46"/>
      <c r="M287" s="228" t="s">
        <v>1</v>
      </c>
      <c r="N287" s="229" t="s">
        <v>42</v>
      </c>
      <c r="O287" s="93"/>
      <c r="P287" s="230">
        <f>O287*H287</f>
        <v>0</v>
      </c>
      <c r="Q287" s="230">
        <v>0</v>
      </c>
      <c r="R287" s="230">
        <f>Q287*H287</f>
        <v>0</v>
      </c>
      <c r="S287" s="230">
        <v>0</v>
      </c>
      <c r="T287" s="231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32" t="s">
        <v>594</v>
      </c>
      <c r="AT287" s="232" t="s">
        <v>248</v>
      </c>
      <c r="AU287" s="232" t="s">
        <v>87</v>
      </c>
      <c r="AY287" s="19" t="s">
        <v>245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9" t="s">
        <v>85</v>
      </c>
      <c r="BK287" s="233">
        <f>ROUND(I287*H287,2)</f>
        <v>0</v>
      </c>
      <c r="BL287" s="19" t="s">
        <v>594</v>
      </c>
      <c r="BM287" s="232" t="s">
        <v>4211</v>
      </c>
    </row>
    <row r="288" s="2" customFormat="1">
      <c r="A288" s="40"/>
      <c r="B288" s="41"/>
      <c r="C288" s="42"/>
      <c r="D288" s="234" t="s">
        <v>255</v>
      </c>
      <c r="E288" s="42"/>
      <c r="F288" s="235" t="s">
        <v>4212</v>
      </c>
      <c r="G288" s="42"/>
      <c r="H288" s="42"/>
      <c r="I288" s="236"/>
      <c r="J288" s="42"/>
      <c r="K288" s="42"/>
      <c r="L288" s="46"/>
      <c r="M288" s="237"/>
      <c r="N288" s="238"/>
      <c r="O288" s="93"/>
      <c r="P288" s="93"/>
      <c r="Q288" s="93"/>
      <c r="R288" s="93"/>
      <c r="S288" s="93"/>
      <c r="T288" s="94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255</v>
      </c>
      <c r="AU288" s="19" t="s">
        <v>87</v>
      </c>
    </row>
    <row r="289" s="2" customFormat="1">
      <c r="A289" s="40"/>
      <c r="B289" s="41"/>
      <c r="C289" s="42"/>
      <c r="D289" s="296" t="s">
        <v>766</v>
      </c>
      <c r="E289" s="42"/>
      <c r="F289" s="297" t="s">
        <v>3542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766</v>
      </c>
      <c r="AU289" s="19" t="s">
        <v>87</v>
      </c>
    </row>
    <row r="290" s="14" customFormat="1">
      <c r="A290" s="14"/>
      <c r="B290" s="249"/>
      <c r="C290" s="250"/>
      <c r="D290" s="234" t="s">
        <v>257</v>
      </c>
      <c r="E290" s="251" t="s">
        <v>1</v>
      </c>
      <c r="F290" s="252" t="s">
        <v>4213</v>
      </c>
      <c r="G290" s="250"/>
      <c r="H290" s="253">
        <v>22</v>
      </c>
      <c r="I290" s="254"/>
      <c r="J290" s="250"/>
      <c r="K290" s="250"/>
      <c r="L290" s="255"/>
      <c r="M290" s="256"/>
      <c r="N290" s="257"/>
      <c r="O290" s="257"/>
      <c r="P290" s="257"/>
      <c r="Q290" s="257"/>
      <c r="R290" s="257"/>
      <c r="S290" s="257"/>
      <c r="T290" s="25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9" t="s">
        <v>257</v>
      </c>
      <c r="AU290" s="259" t="s">
        <v>87</v>
      </c>
      <c r="AV290" s="14" t="s">
        <v>87</v>
      </c>
      <c r="AW290" s="14" t="s">
        <v>34</v>
      </c>
      <c r="AX290" s="14" t="s">
        <v>85</v>
      </c>
      <c r="AY290" s="259" t="s">
        <v>245</v>
      </c>
    </row>
    <row r="291" s="2" customFormat="1" ht="16.5" customHeight="1">
      <c r="A291" s="40"/>
      <c r="B291" s="41"/>
      <c r="C291" s="283" t="s">
        <v>579</v>
      </c>
      <c r="D291" s="283" t="s">
        <v>551</v>
      </c>
      <c r="E291" s="284" t="s">
        <v>4214</v>
      </c>
      <c r="F291" s="285" t="s">
        <v>3545</v>
      </c>
      <c r="G291" s="286" t="s">
        <v>329</v>
      </c>
      <c r="H291" s="287">
        <v>22</v>
      </c>
      <c r="I291" s="288"/>
      <c r="J291" s="289">
        <f>ROUND(I291*H291,2)</f>
        <v>0</v>
      </c>
      <c r="K291" s="285" t="s">
        <v>1</v>
      </c>
      <c r="L291" s="290"/>
      <c r="M291" s="291" t="s">
        <v>1</v>
      </c>
      <c r="N291" s="292" t="s">
        <v>42</v>
      </c>
      <c r="O291" s="93"/>
      <c r="P291" s="230">
        <f>O291*H291</f>
        <v>0</v>
      </c>
      <c r="Q291" s="230">
        <v>0.059999999999999998</v>
      </c>
      <c r="R291" s="230">
        <f>Q291*H291</f>
        <v>1.3199999999999998</v>
      </c>
      <c r="S291" s="230">
        <v>0</v>
      </c>
      <c r="T291" s="231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32" t="s">
        <v>594</v>
      </c>
      <c r="AT291" s="232" t="s">
        <v>551</v>
      </c>
      <c r="AU291" s="232" t="s">
        <v>87</v>
      </c>
      <c r="AY291" s="19" t="s">
        <v>245</v>
      </c>
      <c r="BE291" s="233">
        <f>IF(N291="základní",J291,0)</f>
        <v>0</v>
      </c>
      <c r="BF291" s="233">
        <f>IF(N291="snížená",J291,0)</f>
        <v>0</v>
      </c>
      <c r="BG291" s="233">
        <f>IF(N291="zákl. přenesená",J291,0)</f>
        <v>0</v>
      </c>
      <c r="BH291" s="233">
        <f>IF(N291="sníž. přenesená",J291,0)</f>
        <v>0</v>
      </c>
      <c r="BI291" s="233">
        <f>IF(N291="nulová",J291,0)</f>
        <v>0</v>
      </c>
      <c r="BJ291" s="19" t="s">
        <v>85</v>
      </c>
      <c r="BK291" s="233">
        <f>ROUND(I291*H291,2)</f>
        <v>0</v>
      </c>
      <c r="BL291" s="19" t="s">
        <v>594</v>
      </c>
      <c r="BM291" s="232" t="s">
        <v>4215</v>
      </c>
    </row>
    <row r="292" s="2" customFormat="1">
      <c r="A292" s="40"/>
      <c r="B292" s="41"/>
      <c r="C292" s="42"/>
      <c r="D292" s="234" t="s">
        <v>255</v>
      </c>
      <c r="E292" s="42"/>
      <c r="F292" s="235" t="s">
        <v>3545</v>
      </c>
      <c r="G292" s="42"/>
      <c r="H292" s="42"/>
      <c r="I292" s="236"/>
      <c r="J292" s="42"/>
      <c r="K292" s="42"/>
      <c r="L292" s="46"/>
      <c r="M292" s="237"/>
      <c r="N292" s="238"/>
      <c r="O292" s="93"/>
      <c r="P292" s="93"/>
      <c r="Q292" s="93"/>
      <c r="R292" s="93"/>
      <c r="S292" s="93"/>
      <c r="T292" s="94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255</v>
      </c>
      <c r="AU292" s="19" t="s">
        <v>87</v>
      </c>
    </row>
    <row r="293" s="14" customFormat="1">
      <c r="A293" s="14"/>
      <c r="B293" s="249"/>
      <c r="C293" s="250"/>
      <c r="D293" s="234" t="s">
        <v>257</v>
      </c>
      <c r="E293" s="251" t="s">
        <v>1</v>
      </c>
      <c r="F293" s="252" t="s">
        <v>452</v>
      </c>
      <c r="G293" s="250"/>
      <c r="H293" s="253">
        <v>22</v>
      </c>
      <c r="I293" s="254"/>
      <c r="J293" s="250"/>
      <c r="K293" s="250"/>
      <c r="L293" s="255"/>
      <c r="M293" s="256"/>
      <c r="N293" s="257"/>
      <c r="O293" s="257"/>
      <c r="P293" s="257"/>
      <c r="Q293" s="257"/>
      <c r="R293" s="257"/>
      <c r="S293" s="257"/>
      <c r="T293" s="25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9" t="s">
        <v>257</v>
      </c>
      <c r="AU293" s="259" t="s">
        <v>87</v>
      </c>
      <c r="AV293" s="14" t="s">
        <v>87</v>
      </c>
      <c r="AW293" s="14" t="s">
        <v>34</v>
      </c>
      <c r="AX293" s="14" t="s">
        <v>85</v>
      </c>
      <c r="AY293" s="259" t="s">
        <v>245</v>
      </c>
    </row>
    <row r="294" s="2" customFormat="1" ht="16.5" customHeight="1">
      <c r="A294" s="40"/>
      <c r="B294" s="41"/>
      <c r="C294" s="283" t="s">
        <v>583</v>
      </c>
      <c r="D294" s="283" t="s">
        <v>551</v>
      </c>
      <c r="E294" s="284" t="s">
        <v>3547</v>
      </c>
      <c r="F294" s="285" t="s">
        <v>3548</v>
      </c>
      <c r="G294" s="286" t="s">
        <v>329</v>
      </c>
      <c r="H294" s="287">
        <v>44</v>
      </c>
      <c r="I294" s="288"/>
      <c r="J294" s="289">
        <f>ROUND(I294*H294,2)</f>
        <v>0</v>
      </c>
      <c r="K294" s="285" t="s">
        <v>1</v>
      </c>
      <c r="L294" s="290"/>
      <c r="M294" s="291" t="s">
        <v>1</v>
      </c>
      <c r="N294" s="292" t="s">
        <v>42</v>
      </c>
      <c r="O294" s="93"/>
      <c r="P294" s="230">
        <f>O294*H294</f>
        <v>0</v>
      </c>
      <c r="Q294" s="230">
        <v>0.0095999999999999992</v>
      </c>
      <c r="R294" s="230">
        <f>Q294*H294</f>
        <v>0.42239999999999994</v>
      </c>
      <c r="S294" s="230">
        <v>0</v>
      </c>
      <c r="T294" s="231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2" t="s">
        <v>594</v>
      </c>
      <c r="AT294" s="232" t="s">
        <v>551</v>
      </c>
      <c r="AU294" s="232" t="s">
        <v>87</v>
      </c>
      <c r="AY294" s="19" t="s">
        <v>245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9" t="s">
        <v>85</v>
      </c>
      <c r="BK294" s="233">
        <f>ROUND(I294*H294,2)</f>
        <v>0</v>
      </c>
      <c r="BL294" s="19" t="s">
        <v>594</v>
      </c>
      <c r="BM294" s="232" t="s">
        <v>4216</v>
      </c>
    </row>
    <row r="295" s="2" customFormat="1">
      <c r="A295" s="40"/>
      <c r="B295" s="41"/>
      <c r="C295" s="42"/>
      <c r="D295" s="234" t="s">
        <v>255</v>
      </c>
      <c r="E295" s="42"/>
      <c r="F295" s="235" t="s">
        <v>3548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255</v>
      </c>
      <c r="AU295" s="19" t="s">
        <v>87</v>
      </c>
    </row>
    <row r="296" s="14" customFormat="1">
      <c r="A296" s="14"/>
      <c r="B296" s="249"/>
      <c r="C296" s="250"/>
      <c r="D296" s="234" t="s">
        <v>257</v>
      </c>
      <c r="E296" s="251" t="s">
        <v>1</v>
      </c>
      <c r="F296" s="252" t="s">
        <v>591</v>
      </c>
      <c r="G296" s="250"/>
      <c r="H296" s="253">
        <v>44</v>
      </c>
      <c r="I296" s="254"/>
      <c r="J296" s="250"/>
      <c r="K296" s="250"/>
      <c r="L296" s="255"/>
      <c r="M296" s="256"/>
      <c r="N296" s="257"/>
      <c r="O296" s="257"/>
      <c r="P296" s="257"/>
      <c r="Q296" s="257"/>
      <c r="R296" s="257"/>
      <c r="S296" s="257"/>
      <c r="T296" s="258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9" t="s">
        <v>257</v>
      </c>
      <c r="AU296" s="259" t="s">
        <v>87</v>
      </c>
      <c r="AV296" s="14" t="s">
        <v>87</v>
      </c>
      <c r="AW296" s="14" t="s">
        <v>34</v>
      </c>
      <c r="AX296" s="14" t="s">
        <v>85</v>
      </c>
      <c r="AY296" s="259" t="s">
        <v>245</v>
      </c>
    </row>
    <row r="297" s="12" customFormat="1" ht="22.8" customHeight="1">
      <c r="A297" s="12"/>
      <c r="B297" s="205"/>
      <c r="C297" s="206"/>
      <c r="D297" s="207" t="s">
        <v>76</v>
      </c>
      <c r="E297" s="219" t="s">
        <v>87</v>
      </c>
      <c r="F297" s="219" t="s">
        <v>4217</v>
      </c>
      <c r="G297" s="206"/>
      <c r="H297" s="206"/>
      <c r="I297" s="209"/>
      <c r="J297" s="220">
        <f>BK297</f>
        <v>0</v>
      </c>
      <c r="K297" s="206"/>
      <c r="L297" s="211"/>
      <c r="M297" s="212"/>
      <c r="N297" s="213"/>
      <c r="O297" s="213"/>
      <c r="P297" s="214">
        <f>SUM(P298:P409)</f>
        <v>0</v>
      </c>
      <c r="Q297" s="213"/>
      <c r="R297" s="214">
        <f>SUM(R298:R409)</f>
        <v>301.78327708000006</v>
      </c>
      <c r="S297" s="213"/>
      <c r="T297" s="215">
        <f>SUM(T298:T409)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6" t="s">
        <v>85</v>
      </c>
      <c r="AT297" s="217" t="s">
        <v>76</v>
      </c>
      <c r="AU297" s="217" t="s">
        <v>85</v>
      </c>
      <c r="AY297" s="216" t="s">
        <v>245</v>
      </c>
      <c r="BK297" s="218">
        <f>SUM(BK298:BK409)</f>
        <v>0</v>
      </c>
    </row>
    <row r="298" s="2" customFormat="1" ht="16.5" customHeight="1">
      <c r="A298" s="40"/>
      <c r="B298" s="41"/>
      <c r="C298" s="221" t="s">
        <v>587</v>
      </c>
      <c r="D298" s="221" t="s">
        <v>248</v>
      </c>
      <c r="E298" s="222" t="s">
        <v>3551</v>
      </c>
      <c r="F298" s="223" t="s">
        <v>3552</v>
      </c>
      <c r="G298" s="224" t="s">
        <v>251</v>
      </c>
      <c r="H298" s="225">
        <v>11.720000000000001</v>
      </c>
      <c r="I298" s="226"/>
      <c r="J298" s="227">
        <f>ROUND(I298*H298,2)</f>
        <v>0</v>
      </c>
      <c r="K298" s="223" t="s">
        <v>764</v>
      </c>
      <c r="L298" s="46"/>
      <c r="M298" s="228" t="s">
        <v>1</v>
      </c>
      <c r="N298" s="229" t="s">
        <v>42</v>
      </c>
      <c r="O298" s="93"/>
      <c r="P298" s="230">
        <f>O298*H298</f>
        <v>0</v>
      </c>
      <c r="Q298" s="230">
        <v>1.6299999999999999</v>
      </c>
      <c r="R298" s="230">
        <f>Q298*H298</f>
        <v>19.1036</v>
      </c>
      <c r="S298" s="230">
        <v>0</v>
      </c>
      <c r="T298" s="231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32" t="s">
        <v>253</v>
      </c>
      <c r="AT298" s="232" t="s">
        <v>248</v>
      </c>
      <c r="AU298" s="232" t="s">
        <v>87</v>
      </c>
      <c r="AY298" s="19" t="s">
        <v>245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9" t="s">
        <v>85</v>
      </c>
      <c r="BK298" s="233">
        <f>ROUND(I298*H298,2)</f>
        <v>0</v>
      </c>
      <c r="BL298" s="19" t="s">
        <v>253</v>
      </c>
      <c r="BM298" s="232" t="s">
        <v>4218</v>
      </c>
    </row>
    <row r="299" s="2" customFormat="1">
      <c r="A299" s="40"/>
      <c r="B299" s="41"/>
      <c r="C299" s="42"/>
      <c r="D299" s="234" t="s">
        <v>255</v>
      </c>
      <c r="E299" s="42"/>
      <c r="F299" s="235" t="s">
        <v>4219</v>
      </c>
      <c r="G299" s="42"/>
      <c r="H299" s="42"/>
      <c r="I299" s="236"/>
      <c r="J299" s="42"/>
      <c r="K299" s="42"/>
      <c r="L299" s="46"/>
      <c r="M299" s="237"/>
      <c r="N299" s="238"/>
      <c r="O299" s="93"/>
      <c r="P299" s="93"/>
      <c r="Q299" s="93"/>
      <c r="R299" s="93"/>
      <c r="S299" s="93"/>
      <c r="T299" s="94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255</v>
      </c>
      <c r="AU299" s="19" t="s">
        <v>87</v>
      </c>
    </row>
    <row r="300" s="2" customFormat="1">
      <c r="A300" s="40"/>
      <c r="B300" s="41"/>
      <c r="C300" s="42"/>
      <c r="D300" s="296" t="s">
        <v>766</v>
      </c>
      <c r="E300" s="42"/>
      <c r="F300" s="297" t="s">
        <v>3554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766</v>
      </c>
      <c r="AU300" s="19" t="s">
        <v>87</v>
      </c>
    </row>
    <row r="301" s="14" customFormat="1">
      <c r="A301" s="14"/>
      <c r="B301" s="249"/>
      <c r="C301" s="250"/>
      <c r="D301" s="234" t="s">
        <v>257</v>
      </c>
      <c r="E301" s="251" t="s">
        <v>1</v>
      </c>
      <c r="F301" s="252" t="s">
        <v>4220</v>
      </c>
      <c r="G301" s="250"/>
      <c r="H301" s="253">
        <v>9.7200000000000006</v>
      </c>
      <c r="I301" s="254"/>
      <c r="J301" s="250"/>
      <c r="K301" s="250"/>
      <c r="L301" s="255"/>
      <c r="M301" s="256"/>
      <c r="N301" s="257"/>
      <c r="O301" s="257"/>
      <c r="P301" s="257"/>
      <c r="Q301" s="257"/>
      <c r="R301" s="257"/>
      <c r="S301" s="257"/>
      <c r="T301" s="25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9" t="s">
        <v>257</v>
      </c>
      <c r="AU301" s="259" t="s">
        <v>87</v>
      </c>
      <c r="AV301" s="14" t="s">
        <v>87</v>
      </c>
      <c r="AW301" s="14" t="s">
        <v>34</v>
      </c>
      <c r="AX301" s="14" t="s">
        <v>77</v>
      </c>
      <c r="AY301" s="259" t="s">
        <v>245</v>
      </c>
    </row>
    <row r="302" s="14" customFormat="1">
      <c r="A302" s="14"/>
      <c r="B302" s="249"/>
      <c r="C302" s="250"/>
      <c r="D302" s="234" t="s">
        <v>257</v>
      </c>
      <c r="E302" s="251" t="s">
        <v>1</v>
      </c>
      <c r="F302" s="252" t="s">
        <v>4221</v>
      </c>
      <c r="G302" s="250"/>
      <c r="H302" s="253">
        <v>2</v>
      </c>
      <c r="I302" s="254"/>
      <c r="J302" s="250"/>
      <c r="K302" s="250"/>
      <c r="L302" s="255"/>
      <c r="M302" s="256"/>
      <c r="N302" s="257"/>
      <c r="O302" s="257"/>
      <c r="P302" s="257"/>
      <c r="Q302" s="257"/>
      <c r="R302" s="257"/>
      <c r="S302" s="257"/>
      <c r="T302" s="25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9" t="s">
        <v>257</v>
      </c>
      <c r="AU302" s="259" t="s">
        <v>87</v>
      </c>
      <c r="AV302" s="14" t="s">
        <v>87</v>
      </c>
      <c r="AW302" s="14" t="s">
        <v>34</v>
      </c>
      <c r="AX302" s="14" t="s">
        <v>77</v>
      </c>
      <c r="AY302" s="259" t="s">
        <v>245</v>
      </c>
    </row>
    <row r="303" s="15" customFormat="1">
      <c r="A303" s="15"/>
      <c r="B303" s="260"/>
      <c r="C303" s="261"/>
      <c r="D303" s="234" t="s">
        <v>257</v>
      </c>
      <c r="E303" s="262" t="s">
        <v>1</v>
      </c>
      <c r="F303" s="263" t="s">
        <v>266</v>
      </c>
      <c r="G303" s="261"/>
      <c r="H303" s="264">
        <v>11.720000000000001</v>
      </c>
      <c r="I303" s="265"/>
      <c r="J303" s="261"/>
      <c r="K303" s="261"/>
      <c r="L303" s="266"/>
      <c r="M303" s="267"/>
      <c r="N303" s="268"/>
      <c r="O303" s="268"/>
      <c r="P303" s="268"/>
      <c r="Q303" s="268"/>
      <c r="R303" s="268"/>
      <c r="S303" s="268"/>
      <c r="T303" s="269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70" t="s">
        <v>257</v>
      </c>
      <c r="AU303" s="270" t="s">
        <v>87</v>
      </c>
      <c r="AV303" s="15" t="s">
        <v>253</v>
      </c>
      <c r="AW303" s="15" t="s">
        <v>34</v>
      </c>
      <c r="AX303" s="15" t="s">
        <v>85</v>
      </c>
      <c r="AY303" s="270" t="s">
        <v>245</v>
      </c>
    </row>
    <row r="304" s="2" customFormat="1" ht="16.5" customHeight="1">
      <c r="A304" s="40"/>
      <c r="B304" s="41"/>
      <c r="C304" s="221" t="s">
        <v>591</v>
      </c>
      <c r="D304" s="221" t="s">
        <v>248</v>
      </c>
      <c r="E304" s="222" t="s">
        <v>4222</v>
      </c>
      <c r="F304" s="223" t="s">
        <v>4223</v>
      </c>
      <c r="G304" s="224" t="s">
        <v>275</v>
      </c>
      <c r="H304" s="225">
        <v>300</v>
      </c>
      <c r="I304" s="226"/>
      <c r="J304" s="227">
        <f>ROUND(I304*H304,2)</f>
        <v>0</v>
      </c>
      <c r="K304" s="223" t="s">
        <v>764</v>
      </c>
      <c r="L304" s="46"/>
      <c r="M304" s="228" t="s">
        <v>1</v>
      </c>
      <c r="N304" s="229" t="s">
        <v>42</v>
      </c>
      <c r="O304" s="93"/>
      <c r="P304" s="230">
        <f>O304*H304</f>
        <v>0</v>
      </c>
      <c r="Q304" s="230">
        <v>0.00010000000000000001</v>
      </c>
      <c r="R304" s="230">
        <f>Q304*H304</f>
        <v>0.030000000000000002</v>
      </c>
      <c r="S304" s="230">
        <v>0</v>
      </c>
      <c r="T304" s="231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32" t="s">
        <v>253</v>
      </c>
      <c r="AT304" s="232" t="s">
        <v>248</v>
      </c>
      <c r="AU304" s="232" t="s">
        <v>87</v>
      </c>
      <c r="AY304" s="19" t="s">
        <v>245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9" t="s">
        <v>85</v>
      </c>
      <c r="BK304" s="233">
        <f>ROUND(I304*H304,2)</f>
        <v>0</v>
      </c>
      <c r="BL304" s="19" t="s">
        <v>253</v>
      </c>
      <c r="BM304" s="232" t="s">
        <v>4224</v>
      </c>
    </row>
    <row r="305" s="2" customFormat="1">
      <c r="A305" s="40"/>
      <c r="B305" s="41"/>
      <c r="C305" s="42"/>
      <c r="D305" s="234" t="s">
        <v>255</v>
      </c>
      <c r="E305" s="42"/>
      <c r="F305" s="235" t="s">
        <v>4225</v>
      </c>
      <c r="G305" s="42"/>
      <c r="H305" s="42"/>
      <c r="I305" s="236"/>
      <c r="J305" s="42"/>
      <c r="K305" s="42"/>
      <c r="L305" s="46"/>
      <c r="M305" s="237"/>
      <c r="N305" s="238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255</v>
      </c>
      <c r="AU305" s="19" t="s">
        <v>87</v>
      </c>
    </row>
    <row r="306" s="2" customFormat="1">
      <c r="A306" s="40"/>
      <c r="B306" s="41"/>
      <c r="C306" s="42"/>
      <c r="D306" s="296" t="s">
        <v>766</v>
      </c>
      <c r="E306" s="42"/>
      <c r="F306" s="297" t="s">
        <v>4226</v>
      </c>
      <c r="G306" s="42"/>
      <c r="H306" s="42"/>
      <c r="I306" s="236"/>
      <c r="J306" s="42"/>
      <c r="K306" s="42"/>
      <c r="L306" s="46"/>
      <c r="M306" s="237"/>
      <c r="N306" s="238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766</v>
      </c>
      <c r="AU306" s="19" t="s">
        <v>87</v>
      </c>
    </row>
    <row r="307" s="14" customFormat="1">
      <c r="A307" s="14"/>
      <c r="B307" s="249"/>
      <c r="C307" s="250"/>
      <c r="D307" s="234" t="s">
        <v>257</v>
      </c>
      <c r="E307" s="251" t="s">
        <v>1</v>
      </c>
      <c r="F307" s="252" t="s">
        <v>4227</v>
      </c>
      <c r="G307" s="250"/>
      <c r="H307" s="253">
        <v>300</v>
      </c>
      <c r="I307" s="254"/>
      <c r="J307" s="250"/>
      <c r="K307" s="250"/>
      <c r="L307" s="255"/>
      <c r="M307" s="256"/>
      <c r="N307" s="257"/>
      <c r="O307" s="257"/>
      <c r="P307" s="257"/>
      <c r="Q307" s="257"/>
      <c r="R307" s="257"/>
      <c r="S307" s="257"/>
      <c r="T307" s="25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9" t="s">
        <v>257</v>
      </c>
      <c r="AU307" s="259" t="s">
        <v>87</v>
      </c>
      <c r="AV307" s="14" t="s">
        <v>87</v>
      </c>
      <c r="AW307" s="14" t="s">
        <v>34</v>
      </c>
      <c r="AX307" s="14" t="s">
        <v>85</v>
      </c>
      <c r="AY307" s="259" t="s">
        <v>245</v>
      </c>
    </row>
    <row r="308" s="2" customFormat="1" ht="16.5" customHeight="1">
      <c r="A308" s="40"/>
      <c r="B308" s="41"/>
      <c r="C308" s="283" t="s">
        <v>596</v>
      </c>
      <c r="D308" s="283" t="s">
        <v>551</v>
      </c>
      <c r="E308" s="284" t="s">
        <v>3986</v>
      </c>
      <c r="F308" s="285" t="s">
        <v>3987</v>
      </c>
      <c r="G308" s="286" t="s">
        <v>275</v>
      </c>
      <c r="H308" s="287">
        <v>315</v>
      </c>
      <c r="I308" s="288"/>
      <c r="J308" s="289">
        <f>ROUND(I308*H308,2)</f>
        <v>0</v>
      </c>
      <c r="K308" s="285" t="s">
        <v>764</v>
      </c>
      <c r="L308" s="290"/>
      <c r="M308" s="291" t="s">
        <v>1</v>
      </c>
      <c r="N308" s="292" t="s">
        <v>42</v>
      </c>
      <c r="O308" s="93"/>
      <c r="P308" s="230">
        <f>O308*H308</f>
        <v>0</v>
      </c>
      <c r="Q308" s="230">
        <v>0.00029999999999999997</v>
      </c>
      <c r="R308" s="230">
        <f>Q308*H308</f>
        <v>0.094499999999999987</v>
      </c>
      <c r="S308" s="230">
        <v>0</v>
      </c>
      <c r="T308" s="231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32" t="s">
        <v>326</v>
      </c>
      <c r="AT308" s="232" t="s">
        <v>551</v>
      </c>
      <c r="AU308" s="232" t="s">
        <v>87</v>
      </c>
      <c r="AY308" s="19" t="s">
        <v>245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9" t="s">
        <v>85</v>
      </c>
      <c r="BK308" s="233">
        <f>ROUND(I308*H308,2)</f>
        <v>0</v>
      </c>
      <c r="BL308" s="19" t="s">
        <v>253</v>
      </c>
      <c r="BM308" s="232" t="s">
        <v>4228</v>
      </c>
    </row>
    <row r="309" s="2" customFormat="1">
      <c r="A309" s="40"/>
      <c r="B309" s="41"/>
      <c r="C309" s="42"/>
      <c r="D309" s="234" t="s">
        <v>255</v>
      </c>
      <c r="E309" s="42"/>
      <c r="F309" s="235" t="s">
        <v>3987</v>
      </c>
      <c r="G309" s="42"/>
      <c r="H309" s="42"/>
      <c r="I309" s="236"/>
      <c r="J309" s="42"/>
      <c r="K309" s="42"/>
      <c r="L309" s="46"/>
      <c r="M309" s="237"/>
      <c r="N309" s="238"/>
      <c r="O309" s="93"/>
      <c r="P309" s="93"/>
      <c r="Q309" s="93"/>
      <c r="R309" s="93"/>
      <c r="S309" s="93"/>
      <c r="T309" s="94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255</v>
      </c>
      <c r="AU309" s="19" t="s">
        <v>87</v>
      </c>
    </row>
    <row r="310" s="14" customFormat="1">
      <c r="A310" s="14"/>
      <c r="B310" s="249"/>
      <c r="C310" s="250"/>
      <c r="D310" s="234" t="s">
        <v>257</v>
      </c>
      <c r="E310" s="251" t="s">
        <v>1</v>
      </c>
      <c r="F310" s="252" t="s">
        <v>4229</v>
      </c>
      <c r="G310" s="250"/>
      <c r="H310" s="253">
        <v>315</v>
      </c>
      <c r="I310" s="254"/>
      <c r="J310" s="250"/>
      <c r="K310" s="250"/>
      <c r="L310" s="255"/>
      <c r="M310" s="256"/>
      <c r="N310" s="257"/>
      <c r="O310" s="257"/>
      <c r="P310" s="257"/>
      <c r="Q310" s="257"/>
      <c r="R310" s="257"/>
      <c r="S310" s="257"/>
      <c r="T310" s="25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9" t="s">
        <v>257</v>
      </c>
      <c r="AU310" s="259" t="s">
        <v>87</v>
      </c>
      <c r="AV310" s="14" t="s">
        <v>87</v>
      </c>
      <c r="AW310" s="14" t="s">
        <v>34</v>
      </c>
      <c r="AX310" s="14" t="s">
        <v>85</v>
      </c>
      <c r="AY310" s="259" t="s">
        <v>245</v>
      </c>
    </row>
    <row r="311" s="2" customFormat="1" ht="24.15" customHeight="1">
      <c r="A311" s="40"/>
      <c r="B311" s="41"/>
      <c r="C311" s="221" t="s">
        <v>602</v>
      </c>
      <c r="D311" s="221" t="s">
        <v>248</v>
      </c>
      <c r="E311" s="222" t="s">
        <v>4230</v>
      </c>
      <c r="F311" s="223" t="s">
        <v>4231</v>
      </c>
      <c r="G311" s="224" t="s">
        <v>329</v>
      </c>
      <c r="H311" s="225">
        <v>4</v>
      </c>
      <c r="I311" s="226"/>
      <c r="J311" s="227">
        <f>ROUND(I311*H311,2)</f>
        <v>0</v>
      </c>
      <c r="K311" s="223" t="s">
        <v>764</v>
      </c>
      <c r="L311" s="46"/>
      <c r="M311" s="228" t="s">
        <v>1</v>
      </c>
      <c r="N311" s="229" t="s">
        <v>42</v>
      </c>
      <c r="O311" s="93"/>
      <c r="P311" s="230">
        <f>O311*H311</f>
        <v>0</v>
      </c>
      <c r="Q311" s="230">
        <v>0</v>
      </c>
      <c r="R311" s="230">
        <f>Q311*H311</f>
        <v>0</v>
      </c>
      <c r="S311" s="230">
        <v>0</v>
      </c>
      <c r="T311" s="231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32" t="s">
        <v>253</v>
      </c>
      <c r="AT311" s="232" t="s">
        <v>248</v>
      </c>
      <c r="AU311" s="232" t="s">
        <v>87</v>
      </c>
      <c r="AY311" s="19" t="s">
        <v>245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9" t="s">
        <v>85</v>
      </c>
      <c r="BK311" s="233">
        <f>ROUND(I311*H311,2)</f>
        <v>0</v>
      </c>
      <c r="BL311" s="19" t="s">
        <v>253</v>
      </c>
      <c r="BM311" s="232" t="s">
        <v>4232</v>
      </c>
    </row>
    <row r="312" s="2" customFormat="1">
      <c r="A312" s="40"/>
      <c r="B312" s="41"/>
      <c r="C312" s="42"/>
      <c r="D312" s="234" t="s">
        <v>255</v>
      </c>
      <c r="E312" s="42"/>
      <c r="F312" s="235" t="s">
        <v>4233</v>
      </c>
      <c r="G312" s="42"/>
      <c r="H312" s="42"/>
      <c r="I312" s="236"/>
      <c r="J312" s="42"/>
      <c r="K312" s="42"/>
      <c r="L312" s="46"/>
      <c r="M312" s="237"/>
      <c r="N312" s="238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255</v>
      </c>
      <c r="AU312" s="19" t="s">
        <v>87</v>
      </c>
    </row>
    <row r="313" s="2" customFormat="1">
      <c r="A313" s="40"/>
      <c r="B313" s="41"/>
      <c r="C313" s="42"/>
      <c r="D313" s="296" t="s">
        <v>766</v>
      </c>
      <c r="E313" s="42"/>
      <c r="F313" s="297" t="s">
        <v>4234</v>
      </c>
      <c r="G313" s="42"/>
      <c r="H313" s="42"/>
      <c r="I313" s="236"/>
      <c r="J313" s="42"/>
      <c r="K313" s="42"/>
      <c r="L313" s="46"/>
      <c r="M313" s="237"/>
      <c r="N313" s="238"/>
      <c r="O313" s="93"/>
      <c r="P313" s="93"/>
      <c r="Q313" s="93"/>
      <c r="R313" s="93"/>
      <c r="S313" s="93"/>
      <c r="T313" s="94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9" t="s">
        <v>766</v>
      </c>
      <c r="AU313" s="19" t="s">
        <v>87</v>
      </c>
    </row>
    <row r="314" s="14" customFormat="1">
      <c r="A314" s="14"/>
      <c r="B314" s="249"/>
      <c r="C314" s="250"/>
      <c r="D314" s="234" t="s">
        <v>257</v>
      </c>
      <c r="E314" s="251" t="s">
        <v>1</v>
      </c>
      <c r="F314" s="252" t="s">
        <v>4235</v>
      </c>
      <c r="G314" s="250"/>
      <c r="H314" s="253">
        <v>4</v>
      </c>
      <c r="I314" s="254"/>
      <c r="J314" s="250"/>
      <c r="K314" s="250"/>
      <c r="L314" s="255"/>
      <c r="M314" s="256"/>
      <c r="N314" s="257"/>
      <c r="O314" s="257"/>
      <c r="P314" s="257"/>
      <c r="Q314" s="257"/>
      <c r="R314" s="257"/>
      <c r="S314" s="257"/>
      <c r="T314" s="25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9" t="s">
        <v>257</v>
      </c>
      <c r="AU314" s="259" t="s">
        <v>87</v>
      </c>
      <c r="AV314" s="14" t="s">
        <v>87</v>
      </c>
      <c r="AW314" s="14" t="s">
        <v>34</v>
      </c>
      <c r="AX314" s="14" t="s">
        <v>85</v>
      </c>
      <c r="AY314" s="259" t="s">
        <v>245</v>
      </c>
    </row>
    <row r="315" s="2" customFormat="1" ht="16.5" customHeight="1">
      <c r="A315" s="40"/>
      <c r="B315" s="41"/>
      <c r="C315" s="283" t="s">
        <v>606</v>
      </c>
      <c r="D315" s="283" t="s">
        <v>551</v>
      </c>
      <c r="E315" s="284" t="s">
        <v>4236</v>
      </c>
      <c r="F315" s="285" t="s">
        <v>4237</v>
      </c>
      <c r="G315" s="286" t="s">
        <v>317</v>
      </c>
      <c r="H315" s="287">
        <v>10</v>
      </c>
      <c r="I315" s="288"/>
      <c r="J315" s="289">
        <f>ROUND(I315*H315,2)</f>
        <v>0</v>
      </c>
      <c r="K315" s="285" t="s">
        <v>764</v>
      </c>
      <c r="L315" s="290"/>
      <c r="M315" s="291" t="s">
        <v>1</v>
      </c>
      <c r="N315" s="292" t="s">
        <v>42</v>
      </c>
      <c r="O315" s="93"/>
      <c r="P315" s="230">
        <f>O315*H315</f>
        <v>0</v>
      </c>
      <c r="Q315" s="230">
        <v>0.013599999999999999</v>
      </c>
      <c r="R315" s="230">
        <f>Q315*H315</f>
        <v>0.13599999999999998</v>
      </c>
      <c r="S315" s="230">
        <v>0</v>
      </c>
      <c r="T315" s="231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32" t="s">
        <v>326</v>
      </c>
      <c r="AT315" s="232" t="s">
        <v>551</v>
      </c>
      <c r="AU315" s="232" t="s">
        <v>87</v>
      </c>
      <c r="AY315" s="19" t="s">
        <v>245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9" t="s">
        <v>85</v>
      </c>
      <c r="BK315" s="233">
        <f>ROUND(I315*H315,2)</f>
        <v>0</v>
      </c>
      <c r="BL315" s="19" t="s">
        <v>253</v>
      </c>
      <c r="BM315" s="232" t="s">
        <v>4238</v>
      </c>
    </row>
    <row r="316" s="2" customFormat="1">
      <c r="A316" s="40"/>
      <c r="B316" s="41"/>
      <c r="C316" s="42"/>
      <c r="D316" s="234" t="s">
        <v>255</v>
      </c>
      <c r="E316" s="42"/>
      <c r="F316" s="235" t="s">
        <v>4237</v>
      </c>
      <c r="G316" s="42"/>
      <c r="H316" s="42"/>
      <c r="I316" s="236"/>
      <c r="J316" s="42"/>
      <c r="K316" s="42"/>
      <c r="L316" s="46"/>
      <c r="M316" s="237"/>
      <c r="N316" s="238"/>
      <c r="O316" s="93"/>
      <c r="P316" s="93"/>
      <c r="Q316" s="93"/>
      <c r="R316" s="93"/>
      <c r="S316" s="93"/>
      <c r="T316" s="94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255</v>
      </c>
      <c r="AU316" s="19" t="s">
        <v>87</v>
      </c>
    </row>
    <row r="317" s="14" customFormat="1">
      <c r="A317" s="14"/>
      <c r="B317" s="249"/>
      <c r="C317" s="250"/>
      <c r="D317" s="234" t="s">
        <v>257</v>
      </c>
      <c r="E317" s="251" t="s">
        <v>1</v>
      </c>
      <c r="F317" s="252" t="s">
        <v>4239</v>
      </c>
      <c r="G317" s="250"/>
      <c r="H317" s="253">
        <v>10</v>
      </c>
      <c r="I317" s="254"/>
      <c r="J317" s="250"/>
      <c r="K317" s="250"/>
      <c r="L317" s="255"/>
      <c r="M317" s="256"/>
      <c r="N317" s="257"/>
      <c r="O317" s="257"/>
      <c r="P317" s="257"/>
      <c r="Q317" s="257"/>
      <c r="R317" s="257"/>
      <c r="S317" s="257"/>
      <c r="T317" s="25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9" t="s">
        <v>257</v>
      </c>
      <c r="AU317" s="259" t="s">
        <v>87</v>
      </c>
      <c r="AV317" s="14" t="s">
        <v>87</v>
      </c>
      <c r="AW317" s="14" t="s">
        <v>34</v>
      </c>
      <c r="AX317" s="14" t="s">
        <v>85</v>
      </c>
      <c r="AY317" s="259" t="s">
        <v>245</v>
      </c>
    </row>
    <row r="318" s="2" customFormat="1" ht="16.5" customHeight="1">
      <c r="A318" s="40"/>
      <c r="B318" s="41"/>
      <c r="C318" s="221" t="s">
        <v>610</v>
      </c>
      <c r="D318" s="221" t="s">
        <v>248</v>
      </c>
      <c r="E318" s="222" t="s">
        <v>4240</v>
      </c>
      <c r="F318" s="223" t="s">
        <v>4241</v>
      </c>
      <c r="G318" s="224" t="s">
        <v>251</v>
      </c>
      <c r="H318" s="225">
        <v>33.299999999999997</v>
      </c>
      <c r="I318" s="226"/>
      <c r="J318" s="227">
        <f>ROUND(I318*H318,2)</f>
        <v>0</v>
      </c>
      <c r="K318" s="223" t="s">
        <v>764</v>
      </c>
      <c r="L318" s="46"/>
      <c r="M318" s="228" t="s">
        <v>1</v>
      </c>
      <c r="N318" s="229" t="s">
        <v>42</v>
      </c>
      <c r="O318" s="93"/>
      <c r="P318" s="230">
        <f>O318*H318</f>
        <v>0</v>
      </c>
      <c r="Q318" s="230">
        <v>1.6299999999999999</v>
      </c>
      <c r="R318" s="230">
        <f>Q318*H318</f>
        <v>54.278999999999989</v>
      </c>
      <c r="S318" s="230">
        <v>0</v>
      </c>
      <c r="T318" s="231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32" t="s">
        <v>253</v>
      </c>
      <c r="AT318" s="232" t="s">
        <v>248</v>
      </c>
      <c r="AU318" s="232" t="s">
        <v>87</v>
      </c>
      <c r="AY318" s="19" t="s">
        <v>245</v>
      </c>
      <c r="BE318" s="233">
        <f>IF(N318="základní",J318,0)</f>
        <v>0</v>
      </c>
      <c r="BF318" s="233">
        <f>IF(N318="snížená",J318,0)</f>
        <v>0</v>
      </c>
      <c r="BG318" s="233">
        <f>IF(N318="zákl. přenesená",J318,0)</f>
        <v>0</v>
      </c>
      <c r="BH318" s="233">
        <f>IF(N318="sníž. přenesená",J318,0)</f>
        <v>0</v>
      </c>
      <c r="BI318" s="233">
        <f>IF(N318="nulová",J318,0)</f>
        <v>0</v>
      </c>
      <c r="BJ318" s="19" t="s">
        <v>85</v>
      </c>
      <c r="BK318" s="233">
        <f>ROUND(I318*H318,2)</f>
        <v>0</v>
      </c>
      <c r="BL318" s="19" t="s">
        <v>253</v>
      </c>
      <c r="BM318" s="232" t="s">
        <v>4242</v>
      </c>
    </row>
    <row r="319" s="2" customFormat="1">
      <c r="A319" s="40"/>
      <c r="B319" s="41"/>
      <c r="C319" s="42"/>
      <c r="D319" s="234" t="s">
        <v>255</v>
      </c>
      <c r="E319" s="42"/>
      <c r="F319" s="235" t="s">
        <v>4241</v>
      </c>
      <c r="G319" s="42"/>
      <c r="H319" s="42"/>
      <c r="I319" s="236"/>
      <c r="J319" s="42"/>
      <c r="K319" s="42"/>
      <c r="L319" s="46"/>
      <c r="M319" s="237"/>
      <c r="N319" s="238"/>
      <c r="O319" s="93"/>
      <c r="P319" s="93"/>
      <c r="Q319" s="93"/>
      <c r="R319" s="93"/>
      <c r="S319" s="93"/>
      <c r="T319" s="94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255</v>
      </c>
      <c r="AU319" s="19" t="s">
        <v>87</v>
      </c>
    </row>
    <row r="320" s="2" customFormat="1">
      <c r="A320" s="40"/>
      <c r="B320" s="41"/>
      <c r="C320" s="42"/>
      <c r="D320" s="296" t="s">
        <v>766</v>
      </c>
      <c r="E320" s="42"/>
      <c r="F320" s="297" t="s">
        <v>4243</v>
      </c>
      <c r="G320" s="42"/>
      <c r="H320" s="42"/>
      <c r="I320" s="236"/>
      <c r="J320" s="42"/>
      <c r="K320" s="42"/>
      <c r="L320" s="46"/>
      <c r="M320" s="237"/>
      <c r="N320" s="238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766</v>
      </c>
      <c r="AU320" s="19" t="s">
        <v>87</v>
      </c>
    </row>
    <row r="321" s="14" customFormat="1">
      <c r="A321" s="14"/>
      <c r="B321" s="249"/>
      <c r="C321" s="250"/>
      <c r="D321" s="234" t="s">
        <v>257</v>
      </c>
      <c r="E321" s="251" t="s">
        <v>1</v>
      </c>
      <c r="F321" s="252" t="s">
        <v>4244</v>
      </c>
      <c r="G321" s="250"/>
      <c r="H321" s="253">
        <v>33.299999999999997</v>
      </c>
      <c r="I321" s="254"/>
      <c r="J321" s="250"/>
      <c r="K321" s="250"/>
      <c r="L321" s="255"/>
      <c r="M321" s="256"/>
      <c r="N321" s="257"/>
      <c r="O321" s="257"/>
      <c r="P321" s="257"/>
      <c r="Q321" s="257"/>
      <c r="R321" s="257"/>
      <c r="S321" s="257"/>
      <c r="T321" s="25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9" t="s">
        <v>257</v>
      </c>
      <c r="AU321" s="259" t="s">
        <v>87</v>
      </c>
      <c r="AV321" s="14" t="s">
        <v>87</v>
      </c>
      <c r="AW321" s="14" t="s">
        <v>34</v>
      </c>
      <c r="AX321" s="14" t="s">
        <v>85</v>
      </c>
      <c r="AY321" s="259" t="s">
        <v>245</v>
      </c>
    </row>
    <row r="322" s="2" customFormat="1" ht="16.5" customHeight="1">
      <c r="A322" s="40"/>
      <c r="B322" s="41"/>
      <c r="C322" s="221" t="s">
        <v>614</v>
      </c>
      <c r="D322" s="221" t="s">
        <v>248</v>
      </c>
      <c r="E322" s="222" t="s">
        <v>4245</v>
      </c>
      <c r="F322" s="223" t="s">
        <v>4246</v>
      </c>
      <c r="G322" s="224" t="s">
        <v>275</v>
      </c>
      <c r="H322" s="225">
        <v>12</v>
      </c>
      <c r="I322" s="226"/>
      <c r="J322" s="227">
        <f>ROUND(I322*H322,2)</f>
        <v>0</v>
      </c>
      <c r="K322" s="223" t="s">
        <v>764</v>
      </c>
      <c r="L322" s="46"/>
      <c r="M322" s="228" t="s">
        <v>1</v>
      </c>
      <c r="N322" s="229" t="s">
        <v>42</v>
      </c>
      <c r="O322" s="93"/>
      <c r="P322" s="230">
        <f>O322*H322</f>
        <v>0</v>
      </c>
      <c r="Q322" s="230">
        <v>0.00027</v>
      </c>
      <c r="R322" s="230">
        <f>Q322*H322</f>
        <v>0.0032399999999999998</v>
      </c>
      <c r="S322" s="230">
        <v>0</v>
      </c>
      <c r="T322" s="231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32" t="s">
        <v>253</v>
      </c>
      <c r="AT322" s="232" t="s">
        <v>248</v>
      </c>
      <c r="AU322" s="232" t="s">
        <v>87</v>
      </c>
      <c r="AY322" s="19" t="s">
        <v>245</v>
      </c>
      <c r="BE322" s="233">
        <f>IF(N322="základní",J322,0)</f>
        <v>0</v>
      </c>
      <c r="BF322" s="233">
        <f>IF(N322="snížená",J322,0)</f>
        <v>0</v>
      </c>
      <c r="BG322" s="233">
        <f>IF(N322="zákl. přenesená",J322,0)</f>
        <v>0</v>
      </c>
      <c r="BH322" s="233">
        <f>IF(N322="sníž. přenesená",J322,0)</f>
        <v>0</v>
      </c>
      <c r="BI322" s="233">
        <f>IF(N322="nulová",J322,0)</f>
        <v>0</v>
      </c>
      <c r="BJ322" s="19" t="s">
        <v>85</v>
      </c>
      <c r="BK322" s="233">
        <f>ROUND(I322*H322,2)</f>
        <v>0</v>
      </c>
      <c r="BL322" s="19" t="s">
        <v>253</v>
      </c>
      <c r="BM322" s="232" t="s">
        <v>4247</v>
      </c>
    </row>
    <row r="323" s="2" customFormat="1">
      <c r="A323" s="40"/>
      <c r="B323" s="41"/>
      <c r="C323" s="42"/>
      <c r="D323" s="234" t="s">
        <v>255</v>
      </c>
      <c r="E323" s="42"/>
      <c r="F323" s="235" t="s">
        <v>4248</v>
      </c>
      <c r="G323" s="42"/>
      <c r="H323" s="42"/>
      <c r="I323" s="236"/>
      <c r="J323" s="42"/>
      <c r="K323" s="42"/>
      <c r="L323" s="46"/>
      <c r="M323" s="237"/>
      <c r="N323" s="238"/>
      <c r="O323" s="93"/>
      <c r="P323" s="93"/>
      <c r="Q323" s="93"/>
      <c r="R323" s="93"/>
      <c r="S323" s="93"/>
      <c r="T323" s="94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9" t="s">
        <v>255</v>
      </c>
      <c r="AU323" s="19" t="s">
        <v>87</v>
      </c>
    </row>
    <row r="324" s="2" customFormat="1">
      <c r="A324" s="40"/>
      <c r="B324" s="41"/>
      <c r="C324" s="42"/>
      <c r="D324" s="296" t="s">
        <v>766</v>
      </c>
      <c r="E324" s="42"/>
      <c r="F324" s="297" t="s">
        <v>4249</v>
      </c>
      <c r="G324" s="42"/>
      <c r="H324" s="42"/>
      <c r="I324" s="236"/>
      <c r="J324" s="42"/>
      <c r="K324" s="42"/>
      <c r="L324" s="46"/>
      <c r="M324" s="237"/>
      <c r="N324" s="238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766</v>
      </c>
      <c r="AU324" s="19" t="s">
        <v>87</v>
      </c>
    </row>
    <row r="325" s="14" customFormat="1">
      <c r="A325" s="14"/>
      <c r="B325" s="249"/>
      <c r="C325" s="250"/>
      <c r="D325" s="234" t="s">
        <v>257</v>
      </c>
      <c r="E325" s="251" t="s">
        <v>1</v>
      </c>
      <c r="F325" s="252" t="s">
        <v>4250</v>
      </c>
      <c r="G325" s="250"/>
      <c r="H325" s="253">
        <v>12</v>
      </c>
      <c r="I325" s="254"/>
      <c r="J325" s="250"/>
      <c r="K325" s="250"/>
      <c r="L325" s="255"/>
      <c r="M325" s="256"/>
      <c r="N325" s="257"/>
      <c r="O325" s="257"/>
      <c r="P325" s="257"/>
      <c r="Q325" s="257"/>
      <c r="R325" s="257"/>
      <c r="S325" s="257"/>
      <c r="T325" s="258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9" t="s">
        <v>257</v>
      </c>
      <c r="AU325" s="259" t="s">
        <v>87</v>
      </c>
      <c r="AV325" s="14" t="s">
        <v>87</v>
      </c>
      <c r="AW325" s="14" t="s">
        <v>34</v>
      </c>
      <c r="AX325" s="14" t="s">
        <v>85</v>
      </c>
      <c r="AY325" s="259" t="s">
        <v>245</v>
      </c>
    </row>
    <row r="326" s="2" customFormat="1" ht="16.5" customHeight="1">
      <c r="A326" s="40"/>
      <c r="B326" s="41"/>
      <c r="C326" s="283" t="s">
        <v>389</v>
      </c>
      <c r="D326" s="283" t="s">
        <v>551</v>
      </c>
      <c r="E326" s="284" t="s">
        <v>4251</v>
      </c>
      <c r="F326" s="285" t="s">
        <v>4252</v>
      </c>
      <c r="G326" s="286" t="s">
        <v>275</v>
      </c>
      <c r="H326" s="287">
        <v>12</v>
      </c>
      <c r="I326" s="288"/>
      <c r="J326" s="289">
        <f>ROUND(I326*H326,2)</f>
        <v>0</v>
      </c>
      <c r="K326" s="285" t="s">
        <v>764</v>
      </c>
      <c r="L326" s="290"/>
      <c r="M326" s="291" t="s">
        <v>1</v>
      </c>
      <c r="N326" s="292" t="s">
        <v>42</v>
      </c>
      <c r="O326" s="93"/>
      <c r="P326" s="230">
        <f>O326*H326</f>
        <v>0</v>
      </c>
      <c r="Q326" s="230">
        <v>0.00059999999999999995</v>
      </c>
      <c r="R326" s="230">
        <f>Q326*H326</f>
        <v>0.0071999999999999998</v>
      </c>
      <c r="S326" s="230">
        <v>0</v>
      </c>
      <c r="T326" s="231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32" t="s">
        <v>326</v>
      </c>
      <c r="AT326" s="232" t="s">
        <v>551</v>
      </c>
      <c r="AU326" s="232" t="s">
        <v>87</v>
      </c>
      <c r="AY326" s="19" t="s">
        <v>245</v>
      </c>
      <c r="BE326" s="233">
        <f>IF(N326="základní",J326,0)</f>
        <v>0</v>
      </c>
      <c r="BF326" s="233">
        <f>IF(N326="snížená",J326,0)</f>
        <v>0</v>
      </c>
      <c r="BG326" s="233">
        <f>IF(N326="zákl. přenesená",J326,0)</f>
        <v>0</v>
      </c>
      <c r="BH326" s="233">
        <f>IF(N326="sníž. přenesená",J326,0)</f>
        <v>0</v>
      </c>
      <c r="BI326" s="233">
        <f>IF(N326="nulová",J326,0)</f>
        <v>0</v>
      </c>
      <c r="BJ326" s="19" t="s">
        <v>85</v>
      </c>
      <c r="BK326" s="233">
        <f>ROUND(I326*H326,2)</f>
        <v>0</v>
      </c>
      <c r="BL326" s="19" t="s">
        <v>253</v>
      </c>
      <c r="BM326" s="232" t="s">
        <v>4253</v>
      </c>
    </row>
    <row r="327" s="2" customFormat="1">
      <c r="A327" s="40"/>
      <c r="B327" s="41"/>
      <c r="C327" s="42"/>
      <c r="D327" s="234" t="s">
        <v>255</v>
      </c>
      <c r="E327" s="42"/>
      <c r="F327" s="235" t="s">
        <v>4252</v>
      </c>
      <c r="G327" s="42"/>
      <c r="H327" s="42"/>
      <c r="I327" s="236"/>
      <c r="J327" s="42"/>
      <c r="K327" s="42"/>
      <c r="L327" s="46"/>
      <c r="M327" s="237"/>
      <c r="N327" s="238"/>
      <c r="O327" s="93"/>
      <c r="P327" s="93"/>
      <c r="Q327" s="93"/>
      <c r="R327" s="93"/>
      <c r="S327" s="93"/>
      <c r="T327" s="94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255</v>
      </c>
      <c r="AU327" s="19" t="s">
        <v>87</v>
      </c>
    </row>
    <row r="328" s="2" customFormat="1" ht="16.5" customHeight="1">
      <c r="A328" s="40"/>
      <c r="B328" s="41"/>
      <c r="C328" s="221" t="s">
        <v>622</v>
      </c>
      <c r="D328" s="221" t="s">
        <v>248</v>
      </c>
      <c r="E328" s="222" t="s">
        <v>4254</v>
      </c>
      <c r="F328" s="223" t="s">
        <v>4255</v>
      </c>
      <c r="G328" s="224" t="s">
        <v>251</v>
      </c>
      <c r="H328" s="225">
        <v>23.34</v>
      </c>
      <c r="I328" s="226"/>
      <c r="J328" s="227">
        <f>ROUND(I328*H328,2)</f>
        <v>0</v>
      </c>
      <c r="K328" s="223" t="s">
        <v>764</v>
      </c>
      <c r="L328" s="46"/>
      <c r="M328" s="228" t="s">
        <v>1</v>
      </c>
      <c r="N328" s="229" t="s">
        <v>42</v>
      </c>
      <c r="O328" s="93"/>
      <c r="P328" s="230">
        <f>O328*H328</f>
        <v>0</v>
      </c>
      <c r="Q328" s="230">
        <v>2.3010199999999998</v>
      </c>
      <c r="R328" s="230">
        <f>Q328*H328</f>
        <v>53.705806799999998</v>
      </c>
      <c r="S328" s="230">
        <v>0</v>
      </c>
      <c r="T328" s="231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32" t="s">
        <v>253</v>
      </c>
      <c r="AT328" s="232" t="s">
        <v>248</v>
      </c>
      <c r="AU328" s="232" t="s">
        <v>87</v>
      </c>
      <c r="AY328" s="19" t="s">
        <v>245</v>
      </c>
      <c r="BE328" s="233">
        <f>IF(N328="základní",J328,0)</f>
        <v>0</v>
      </c>
      <c r="BF328" s="233">
        <f>IF(N328="snížená",J328,0)</f>
        <v>0</v>
      </c>
      <c r="BG328" s="233">
        <f>IF(N328="zákl. přenesená",J328,0)</f>
        <v>0</v>
      </c>
      <c r="BH328" s="233">
        <f>IF(N328="sníž. přenesená",J328,0)</f>
        <v>0</v>
      </c>
      <c r="BI328" s="233">
        <f>IF(N328="nulová",J328,0)</f>
        <v>0</v>
      </c>
      <c r="BJ328" s="19" t="s">
        <v>85</v>
      </c>
      <c r="BK328" s="233">
        <f>ROUND(I328*H328,2)</f>
        <v>0</v>
      </c>
      <c r="BL328" s="19" t="s">
        <v>253</v>
      </c>
      <c r="BM328" s="232" t="s">
        <v>4256</v>
      </c>
    </row>
    <row r="329" s="2" customFormat="1">
      <c r="A329" s="40"/>
      <c r="B329" s="41"/>
      <c r="C329" s="42"/>
      <c r="D329" s="234" t="s">
        <v>255</v>
      </c>
      <c r="E329" s="42"/>
      <c r="F329" s="235" t="s">
        <v>4255</v>
      </c>
      <c r="G329" s="42"/>
      <c r="H329" s="42"/>
      <c r="I329" s="236"/>
      <c r="J329" s="42"/>
      <c r="K329" s="42"/>
      <c r="L329" s="46"/>
      <c r="M329" s="237"/>
      <c r="N329" s="238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255</v>
      </c>
      <c r="AU329" s="19" t="s">
        <v>87</v>
      </c>
    </row>
    <row r="330" s="2" customFormat="1">
      <c r="A330" s="40"/>
      <c r="B330" s="41"/>
      <c r="C330" s="42"/>
      <c r="D330" s="296" t="s">
        <v>766</v>
      </c>
      <c r="E330" s="42"/>
      <c r="F330" s="297" t="s">
        <v>4257</v>
      </c>
      <c r="G330" s="42"/>
      <c r="H330" s="42"/>
      <c r="I330" s="236"/>
      <c r="J330" s="42"/>
      <c r="K330" s="42"/>
      <c r="L330" s="46"/>
      <c r="M330" s="237"/>
      <c r="N330" s="238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766</v>
      </c>
      <c r="AU330" s="19" t="s">
        <v>87</v>
      </c>
    </row>
    <row r="331" s="14" customFormat="1">
      <c r="A331" s="14"/>
      <c r="B331" s="249"/>
      <c r="C331" s="250"/>
      <c r="D331" s="234" t="s">
        <v>257</v>
      </c>
      <c r="E331" s="251" t="s">
        <v>1</v>
      </c>
      <c r="F331" s="252" t="s">
        <v>4258</v>
      </c>
      <c r="G331" s="250"/>
      <c r="H331" s="253">
        <v>23.34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257</v>
      </c>
      <c r="AU331" s="259" t="s">
        <v>87</v>
      </c>
      <c r="AV331" s="14" t="s">
        <v>87</v>
      </c>
      <c r="AW331" s="14" t="s">
        <v>34</v>
      </c>
      <c r="AX331" s="14" t="s">
        <v>85</v>
      </c>
      <c r="AY331" s="259" t="s">
        <v>245</v>
      </c>
    </row>
    <row r="332" s="2" customFormat="1" ht="16.5" customHeight="1">
      <c r="A332" s="40"/>
      <c r="B332" s="41"/>
      <c r="C332" s="221" t="s">
        <v>626</v>
      </c>
      <c r="D332" s="221" t="s">
        <v>248</v>
      </c>
      <c r="E332" s="222" t="s">
        <v>4259</v>
      </c>
      <c r="F332" s="223" t="s">
        <v>4260</v>
      </c>
      <c r="G332" s="224" t="s">
        <v>317</v>
      </c>
      <c r="H332" s="225">
        <v>37.853000000000002</v>
      </c>
      <c r="I332" s="226"/>
      <c r="J332" s="227">
        <f>ROUND(I332*H332,2)</f>
        <v>0</v>
      </c>
      <c r="K332" s="223" t="s">
        <v>764</v>
      </c>
      <c r="L332" s="46"/>
      <c r="M332" s="228" t="s">
        <v>1</v>
      </c>
      <c r="N332" s="229" t="s">
        <v>42</v>
      </c>
      <c r="O332" s="93"/>
      <c r="P332" s="230">
        <f>O332*H332</f>
        <v>0</v>
      </c>
      <c r="Q332" s="230">
        <v>0.00114</v>
      </c>
      <c r="R332" s="230">
        <f>Q332*H332</f>
        <v>0.043152419999999997</v>
      </c>
      <c r="S332" s="230">
        <v>0</v>
      </c>
      <c r="T332" s="231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32" t="s">
        <v>253</v>
      </c>
      <c r="AT332" s="232" t="s">
        <v>248</v>
      </c>
      <c r="AU332" s="232" t="s">
        <v>87</v>
      </c>
      <c r="AY332" s="19" t="s">
        <v>245</v>
      </c>
      <c r="BE332" s="233">
        <f>IF(N332="základní",J332,0)</f>
        <v>0</v>
      </c>
      <c r="BF332" s="233">
        <f>IF(N332="snížená",J332,0)</f>
        <v>0</v>
      </c>
      <c r="BG332" s="233">
        <f>IF(N332="zákl. přenesená",J332,0)</f>
        <v>0</v>
      </c>
      <c r="BH332" s="233">
        <f>IF(N332="sníž. přenesená",J332,0)</f>
        <v>0</v>
      </c>
      <c r="BI332" s="233">
        <f>IF(N332="nulová",J332,0)</f>
        <v>0</v>
      </c>
      <c r="BJ332" s="19" t="s">
        <v>85</v>
      </c>
      <c r="BK332" s="233">
        <f>ROUND(I332*H332,2)</f>
        <v>0</v>
      </c>
      <c r="BL332" s="19" t="s">
        <v>253</v>
      </c>
      <c r="BM332" s="232" t="s">
        <v>4261</v>
      </c>
    </row>
    <row r="333" s="2" customFormat="1">
      <c r="A333" s="40"/>
      <c r="B333" s="41"/>
      <c r="C333" s="42"/>
      <c r="D333" s="234" t="s">
        <v>255</v>
      </c>
      <c r="E333" s="42"/>
      <c r="F333" s="235" t="s">
        <v>4262</v>
      </c>
      <c r="G333" s="42"/>
      <c r="H333" s="42"/>
      <c r="I333" s="236"/>
      <c r="J333" s="42"/>
      <c r="K333" s="42"/>
      <c r="L333" s="46"/>
      <c r="M333" s="237"/>
      <c r="N333" s="238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255</v>
      </c>
      <c r="AU333" s="19" t="s">
        <v>87</v>
      </c>
    </row>
    <row r="334" s="2" customFormat="1">
      <c r="A334" s="40"/>
      <c r="B334" s="41"/>
      <c r="C334" s="42"/>
      <c r="D334" s="296" t="s">
        <v>766</v>
      </c>
      <c r="E334" s="42"/>
      <c r="F334" s="297" t="s">
        <v>4263</v>
      </c>
      <c r="G334" s="42"/>
      <c r="H334" s="42"/>
      <c r="I334" s="236"/>
      <c r="J334" s="42"/>
      <c r="K334" s="42"/>
      <c r="L334" s="46"/>
      <c r="M334" s="237"/>
      <c r="N334" s="238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766</v>
      </c>
      <c r="AU334" s="19" t="s">
        <v>87</v>
      </c>
    </row>
    <row r="335" s="14" customFormat="1">
      <c r="A335" s="14"/>
      <c r="B335" s="249"/>
      <c r="C335" s="250"/>
      <c r="D335" s="234" t="s">
        <v>257</v>
      </c>
      <c r="E335" s="251" t="s">
        <v>1</v>
      </c>
      <c r="F335" s="252" t="s">
        <v>4264</v>
      </c>
      <c r="G335" s="250"/>
      <c r="H335" s="253">
        <v>37.853000000000002</v>
      </c>
      <c r="I335" s="254"/>
      <c r="J335" s="250"/>
      <c r="K335" s="250"/>
      <c r="L335" s="255"/>
      <c r="M335" s="256"/>
      <c r="N335" s="257"/>
      <c r="O335" s="257"/>
      <c r="P335" s="257"/>
      <c r="Q335" s="257"/>
      <c r="R335" s="257"/>
      <c r="S335" s="257"/>
      <c r="T335" s="25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9" t="s">
        <v>257</v>
      </c>
      <c r="AU335" s="259" t="s">
        <v>87</v>
      </c>
      <c r="AV335" s="14" t="s">
        <v>87</v>
      </c>
      <c r="AW335" s="14" t="s">
        <v>34</v>
      </c>
      <c r="AX335" s="14" t="s">
        <v>85</v>
      </c>
      <c r="AY335" s="259" t="s">
        <v>245</v>
      </c>
    </row>
    <row r="336" s="2" customFormat="1" ht="16.5" customHeight="1">
      <c r="A336" s="40"/>
      <c r="B336" s="41"/>
      <c r="C336" s="221" t="s">
        <v>630</v>
      </c>
      <c r="D336" s="221" t="s">
        <v>248</v>
      </c>
      <c r="E336" s="222" t="s">
        <v>4265</v>
      </c>
      <c r="F336" s="223" t="s">
        <v>4266</v>
      </c>
      <c r="G336" s="224" t="s">
        <v>317</v>
      </c>
      <c r="H336" s="225">
        <v>48</v>
      </c>
      <c r="I336" s="226"/>
      <c r="J336" s="227">
        <f>ROUND(I336*H336,2)</f>
        <v>0</v>
      </c>
      <c r="K336" s="223" t="s">
        <v>764</v>
      </c>
      <c r="L336" s="46"/>
      <c r="M336" s="228" t="s">
        <v>1</v>
      </c>
      <c r="N336" s="229" t="s">
        <v>42</v>
      </c>
      <c r="O336" s="93"/>
      <c r="P336" s="230">
        <f>O336*H336</f>
        <v>0</v>
      </c>
      <c r="Q336" s="230">
        <v>0.00032000000000000003</v>
      </c>
      <c r="R336" s="230">
        <f>Q336*H336</f>
        <v>0.015360000000000002</v>
      </c>
      <c r="S336" s="230">
        <v>0</v>
      </c>
      <c r="T336" s="231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32" t="s">
        <v>253</v>
      </c>
      <c r="AT336" s="232" t="s">
        <v>248</v>
      </c>
      <c r="AU336" s="232" t="s">
        <v>87</v>
      </c>
      <c r="AY336" s="19" t="s">
        <v>245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9" t="s">
        <v>85</v>
      </c>
      <c r="BK336" s="233">
        <f>ROUND(I336*H336,2)</f>
        <v>0</v>
      </c>
      <c r="BL336" s="19" t="s">
        <v>253</v>
      </c>
      <c r="BM336" s="232" t="s">
        <v>4267</v>
      </c>
    </row>
    <row r="337" s="2" customFormat="1">
      <c r="A337" s="40"/>
      <c r="B337" s="41"/>
      <c r="C337" s="42"/>
      <c r="D337" s="234" t="s">
        <v>255</v>
      </c>
      <c r="E337" s="42"/>
      <c r="F337" s="235" t="s">
        <v>4268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255</v>
      </c>
      <c r="AU337" s="19" t="s">
        <v>87</v>
      </c>
    </row>
    <row r="338" s="2" customFormat="1">
      <c r="A338" s="40"/>
      <c r="B338" s="41"/>
      <c r="C338" s="42"/>
      <c r="D338" s="296" t="s">
        <v>766</v>
      </c>
      <c r="E338" s="42"/>
      <c r="F338" s="297" t="s">
        <v>4269</v>
      </c>
      <c r="G338" s="42"/>
      <c r="H338" s="42"/>
      <c r="I338" s="236"/>
      <c r="J338" s="42"/>
      <c r="K338" s="42"/>
      <c r="L338" s="46"/>
      <c r="M338" s="237"/>
      <c r="N338" s="238"/>
      <c r="O338" s="93"/>
      <c r="P338" s="93"/>
      <c r="Q338" s="93"/>
      <c r="R338" s="93"/>
      <c r="S338" s="93"/>
      <c r="T338" s="94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766</v>
      </c>
      <c r="AU338" s="19" t="s">
        <v>87</v>
      </c>
    </row>
    <row r="339" s="14" customFormat="1">
      <c r="A339" s="14"/>
      <c r="B339" s="249"/>
      <c r="C339" s="250"/>
      <c r="D339" s="234" t="s">
        <v>257</v>
      </c>
      <c r="E339" s="251" t="s">
        <v>1</v>
      </c>
      <c r="F339" s="252" t="s">
        <v>4270</v>
      </c>
      <c r="G339" s="250"/>
      <c r="H339" s="253">
        <v>48</v>
      </c>
      <c r="I339" s="254"/>
      <c r="J339" s="250"/>
      <c r="K339" s="250"/>
      <c r="L339" s="255"/>
      <c r="M339" s="256"/>
      <c r="N339" s="257"/>
      <c r="O339" s="257"/>
      <c r="P339" s="257"/>
      <c r="Q339" s="257"/>
      <c r="R339" s="257"/>
      <c r="S339" s="257"/>
      <c r="T339" s="25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9" t="s">
        <v>257</v>
      </c>
      <c r="AU339" s="259" t="s">
        <v>87</v>
      </c>
      <c r="AV339" s="14" t="s">
        <v>87</v>
      </c>
      <c r="AW339" s="14" t="s">
        <v>34</v>
      </c>
      <c r="AX339" s="14" t="s">
        <v>85</v>
      </c>
      <c r="AY339" s="259" t="s">
        <v>245</v>
      </c>
    </row>
    <row r="340" s="2" customFormat="1" ht="16.5" customHeight="1">
      <c r="A340" s="40"/>
      <c r="B340" s="41"/>
      <c r="C340" s="221" t="s">
        <v>634</v>
      </c>
      <c r="D340" s="221" t="s">
        <v>248</v>
      </c>
      <c r="E340" s="222" t="s">
        <v>3568</v>
      </c>
      <c r="F340" s="223" t="s">
        <v>3569</v>
      </c>
      <c r="G340" s="224" t="s">
        <v>317</v>
      </c>
      <c r="H340" s="225">
        <v>178</v>
      </c>
      <c r="I340" s="226"/>
      <c r="J340" s="227">
        <f>ROUND(I340*H340,2)</f>
        <v>0</v>
      </c>
      <c r="K340" s="223" t="s">
        <v>764</v>
      </c>
      <c r="L340" s="46"/>
      <c r="M340" s="228" t="s">
        <v>1</v>
      </c>
      <c r="N340" s="229" t="s">
        <v>42</v>
      </c>
      <c r="O340" s="93"/>
      <c r="P340" s="230">
        <f>O340*H340</f>
        <v>0</v>
      </c>
      <c r="Q340" s="230">
        <v>0.00010000000000000001</v>
      </c>
      <c r="R340" s="230">
        <f>Q340*H340</f>
        <v>0.0178</v>
      </c>
      <c r="S340" s="230">
        <v>0</v>
      </c>
      <c r="T340" s="231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32" t="s">
        <v>253</v>
      </c>
      <c r="AT340" s="232" t="s">
        <v>248</v>
      </c>
      <c r="AU340" s="232" t="s">
        <v>87</v>
      </c>
      <c r="AY340" s="19" t="s">
        <v>245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9" t="s">
        <v>85</v>
      </c>
      <c r="BK340" s="233">
        <f>ROUND(I340*H340,2)</f>
        <v>0</v>
      </c>
      <c r="BL340" s="19" t="s">
        <v>253</v>
      </c>
      <c r="BM340" s="232" t="s">
        <v>4271</v>
      </c>
    </row>
    <row r="341" s="2" customFormat="1">
      <c r="A341" s="40"/>
      <c r="B341" s="41"/>
      <c r="C341" s="42"/>
      <c r="D341" s="234" t="s">
        <v>255</v>
      </c>
      <c r="E341" s="42"/>
      <c r="F341" s="235" t="s">
        <v>4272</v>
      </c>
      <c r="G341" s="42"/>
      <c r="H341" s="42"/>
      <c r="I341" s="236"/>
      <c r="J341" s="42"/>
      <c r="K341" s="42"/>
      <c r="L341" s="46"/>
      <c r="M341" s="237"/>
      <c r="N341" s="238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255</v>
      </c>
      <c r="AU341" s="19" t="s">
        <v>87</v>
      </c>
    </row>
    <row r="342" s="2" customFormat="1">
      <c r="A342" s="40"/>
      <c r="B342" s="41"/>
      <c r="C342" s="42"/>
      <c r="D342" s="296" t="s">
        <v>766</v>
      </c>
      <c r="E342" s="42"/>
      <c r="F342" s="297" t="s">
        <v>3571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766</v>
      </c>
      <c r="AU342" s="19" t="s">
        <v>87</v>
      </c>
    </row>
    <row r="343" s="14" customFormat="1">
      <c r="A343" s="14"/>
      <c r="B343" s="249"/>
      <c r="C343" s="250"/>
      <c r="D343" s="234" t="s">
        <v>257</v>
      </c>
      <c r="E343" s="251" t="s">
        <v>1</v>
      </c>
      <c r="F343" s="252" t="s">
        <v>4273</v>
      </c>
      <c r="G343" s="250"/>
      <c r="H343" s="253">
        <v>178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85</v>
      </c>
      <c r="AY343" s="259" t="s">
        <v>245</v>
      </c>
    </row>
    <row r="344" s="2" customFormat="1" ht="16.5" customHeight="1">
      <c r="A344" s="40"/>
      <c r="B344" s="41"/>
      <c r="C344" s="283" t="s">
        <v>638</v>
      </c>
      <c r="D344" s="283" t="s">
        <v>551</v>
      </c>
      <c r="E344" s="284" t="s">
        <v>4274</v>
      </c>
      <c r="F344" s="285" t="s">
        <v>4275</v>
      </c>
      <c r="G344" s="286" t="s">
        <v>545</v>
      </c>
      <c r="H344" s="287">
        <v>4.1749999999999998</v>
      </c>
      <c r="I344" s="288"/>
      <c r="J344" s="289">
        <f>ROUND(I344*H344,2)</f>
        <v>0</v>
      </c>
      <c r="K344" s="285" t="s">
        <v>764</v>
      </c>
      <c r="L344" s="290"/>
      <c r="M344" s="291" t="s">
        <v>1</v>
      </c>
      <c r="N344" s="292" t="s">
        <v>42</v>
      </c>
      <c r="O344" s="93"/>
      <c r="P344" s="230">
        <f>O344*H344</f>
        <v>0</v>
      </c>
      <c r="Q344" s="230">
        <v>1</v>
      </c>
      <c r="R344" s="230">
        <f>Q344*H344</f>
        <v>4.1749999999999998</v>
      </c>
      <c r="S344" s="230">
        <v>0</v>
      </c>
      <c r="T344" s="231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32" t="s">
        <v>326</v>
      </c>
      <c r="AT344" s="232" t="s">
        <v>551</v>
      </c>
      <c r="AU344" s="232" t="s">
        <v>87</v>
      </c>
      <c r="AY344" s="19" t="s">
        <v>245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9" t="s">
        <v>85</v>
      </c>
      <c r="BK344" s="233">
        <f>ROUND(I344*H344,2)</f>
        <v>0</v>
      </c>
      <c r="BL344" s="19" t="s">
        <v>253</v>
      </c>
      <c r="BM344" s="232" t="s">
        <v>4276</v>
      </c>
    </row>
    <row r="345" s="2" customFormat="1">
      <c r="A345" s="40"/>
      <c r="B345" s="41"/>
      <c r="C345" s="42"/>
      <c r="D345" s="234" t="s">
        <v>255</v>
      </c>
      <c r="E345" s="42"/>
      <c r="F345" s="235" t="s">
        <v>4275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255</v>
      </c>
      <c r="AU345" s="19" t="s">
        <v>87</v>
      </c>
    </row>
    <row r="346" s="14" customFormat="1">
      <c r="A346" s="14"/>
      <c r="B346" s="249"/>
      <c r="C346" s="250"/>
      <c r="D346" s="234" t="s">
        <v>257</v>
      </c>
      <c r="E346" s="251" t="s">
        <v>1</v>
      </c>
      <c r="F346" s="252" t="s">
        <v>4277</v>
      </c>
      <c r="G346" s="250"/>
      <c r="H346" s="253">
        <v>4.1749999999999998</v>
      </c>
      <c r="I346" s="254"/>
      <c r="J346" s="250"/>
      <c r="K346" s="250"/>
      <c r="L346" s="255"/>
      <c r="M346" s="256"/>
      <c r="N346" s="257"/>
      <c r="O346" s="257"/>
      <c r="P346" s="257"/>
      <c r="Q346" s="257"/>
      <c r="R346" s="257"/>
      <c r="S346" s="257"/>
      <c r="T346" s="25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9" t="s">
        <v>257</v>
      </c>
      <c r="AU346" s="259" t="s">
        <v>87</v>
      </c>
      <c r="AV346" s="14" t="s">
        <v>87</v>
      </c>
      <c r="AW346" s="14" t="s">
        <v>34</v>
      </c>
      <c r="AX346" s="14" t="s">
        <v>85</v>
      </c>
      <c r="AY346" s="259" t="s">
        <v>245</v>
      </c>
    </row>
    <row r="347" s="2" customFormat="1" ht="16.5" customHeight="1">
      <c r="A347" s="40"/>
      <c r="B347" s="41"/>
      <c r="C347" s="283" t="s">
        <v>642</v>
      </c>
      <c r="D347" s="283" t="s">
        <v>551</v>
      </c>
      <c r="E347" s="284" t="s">
        <v>4278</v>
      </c>
      <c r="F347" s="285" t="s">
        <v>4279</v>
      </c>
      <c r="G347" s="286" t="s">
        <v>251</v>
      </c>
      <c r="H347" s="287">
        <v>36.173000000000002</v>
      </c>
      <c r="I347" s="288"/>
      <c r="J347" s="289">
        <f>ROUND(I347*H347,2)</f>
        <v>0</v>
      </c>
      <c r="K347" s="285" t="s">
        <v>764</v>
      </c>
      <c r="L347" s="290"/>
      <c r="M347" s="291" t="s">
        <v>1</v>
      </c>
      <c r="N347" s="292" t="s">
        <v>42</v>
      </c>
      <c r="O347" s="93"/>
      <c r="P347" s="230">
        <f>O347*H347</f>
        <v>0</v>
      </c>
      <c r="Q347" s="230">
        <v>2.234</v>
      </c>
      <c r="R347" s="230">
        <f>Q347*H347</f>
        <v>80.810482000000007</v>
      </c>
      <c r="S347" s="230">
        <v>0</v>
      </c>
      <c r="T347" s="231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32" t="s">
        <v>326</v>
      </c>
      <c r="AT347" s="232" t="s">
        <v>551</v>
      </c>
      <c r="AU347" s="232" t="s">
        <v>87</v>
      </c>
      <c r="AY347" s="19" t="s">
        <v>245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9" t="s">
        <v>85</v>
      </c>
      <c r="BK347" s="233">
        <f>ROUND(I347*H347,2)</f>
        <v>0</v>
      </c>
      <c r="BL347" s="19" t="s">
        <v>253</v>
      </c>
      <c r="BM347" s="232" t="s">
        <v>4280</v>
      </c>
    </row>
    <row r="348" s="2" customFormat="1">
      <c r="A348" s="40"/>
      <c r="B348" s="41"/>
      <c r="C348" s="42"/>
      <c r="D348" s="234" t="s">
        <v>255</v>
      </c>
      <c r="E348" s="42"/>
      <c r="F348" s="235" t="s">
        <v>4279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255</v>
      </c>
      <c r="AU348" s="19" t="s">
        <v>87</v>
      </c>
    </row>
    <row r="349" s="14" customFormat="1">
      <c r="A349" s="14"/>
      <c r="B349" s="249"/>
      <c r="C349" s="250"/>
      <c r="D349" s="234" t="s">
        <v>257</v>
      </c>
      <c r="E349" s="251" t="s">
        <v>1</v>
      </c>
      <c r="F349" s="252" t="s">
        <v>4281</v>
      </c>
      <c r="G349" s="250"/>
      <c r="H349" s="253">
        <v>36.173000000000002</v>
      </c>
      <c r="I349" s="254"/>
      <c r="J349" s="250"/>
      <c r="K349" s="250"/>
      <c r="L349" s="255"/>
      <c r="M349" s="256"/>
      <c r="N349" s="257"/>
      <c r="O349" s="257"/>
      <c r="P349" s="257"/>
      <c r="Q349" s="257"/>
      <c r="R349" s="257"/>
      <c r="S349" s="257"/>
      <c r="T349" s="25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9" t="s">
        <v>257</v>
      </c>
      <c r="AU349" s="259" t="s">
        <v>87</v>
      </c>
      <c r="AV349" s="14" t="s">
        <v>87</v>
      </c>
      <c r="AW349" s="14" t="s">
        <v>34</v>
      </c>
      <c r="AX349" s="14" t="s">
        <v>77</v>
      </c>
      <c r="AY349" s="259" t="s">
        <v>245</v>
      </c>
    </row>
    <row r="350" s="15" customFormat="1">
      <c r="A350" s="15"/>
      <c r="B350" s="260"/>
      <c r="C350" s="261"/>
      <c r="D350" s="234" t="s">
        <v>257</v>
      </c>
      <c r="E350" s="262" t="s">
        <v>1</v>
      </c>
      <c r="F350" s="263" t="s">
        <v>266</v>
      </c>
      <c r="G350" s="261"/>
      <c r="H350" s="264">
        <v>36.173000000000002</v>
      </c>
      <c r="I350" s="265"/>
      <c r="J350" s="261"/>
      <c r="K350" s="261"/>
      <c r="L350" s="266"/>
      <c r="M350" s="267"/>
      <c r="N350" s="268"/>
      <c r="O350" s="268"/>
      <c r="P350" s="268"/>
      <c r="Q350" s="268"/>
      <c r="R350" s="268"/>
      <c r="S350" s="268"/>
      <c r="T350" s="269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70" t="s">
        <v>257</v>
      </c>
      <c r="AU350" s="270" t="s">
        <v>87</v>
      </c>
      <c r="AV350" s="15" t="s">
        <v>253</v>
      </c>
      <c r="AW350" s="15" t="s">
        <v>34</v>
      </c>
      <c r="AX350" s="15" t="s">
        <v>85</v>
      </c>
      <c r="AY350" s="270" t="s">
        <v>245</v>
      </c>
    </row>
    <row r="351" s="2" customFormat="1" ht="16.5" customHeight="1">
      <c r="A351" s="40"/>
      <c r="B351" s="41"/>
      <c r="C351" s="221" t="s">
        <v>646</v>
      </c>
      <c r="D351" s="221" t="s">
        <v>248</v>
      </c>
      <c r="E351" s="222" t="s">
        <v>4282</v>
      </c>
      <c r="F351" s="223" t="s">
        <v>4283</v>
      </c>
      <c r="G351" s="224" t="s">
        <v>317</v>
      </c>
      <c r="H351" s="225">
        <v>48</v>
      </c>
      <c r="I351" s="226"/>
      <c r="J351" s="227">
        <f>ROUND(I351*H351,2)</f>
        <v>0</v>
      </c>
      <c r="K351" s="223" t="s">
        <v>764</v>
      </c>
      <c r="L351" s="46"/>
      <c r="M351" s="228" t="s">
        <v>1</v>
      </c>
      <c r="N351" s="229" t="s">
        <v>42</v>
      </c>
      <c r="O351" s="93"/>
      <c r="P351" s="230">
        <f>O351*H351</f>
        <v>0</v>
      </c>
      <c r="Q351" s="230">
        <v>0</v>
      </c>
      <c r="R351" s="230">
        <f>Q351*H351</f>
        <v>0</v>
      </c>
      <c r="S351" s="230">
        <v>0</v>
      </c>
      <c r="T351" s="231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32" t="s">
        <v>253</v>
      </c>
      <c r="AT351" s="232" t="s">
        <v>248</v>
      </c>
      <c r="AU351" s="232" t="s">
        <v>87</v>
      </c>
      <c r="AY351" s="19" t="s">
        <v>245</v>
      </c>
      <c r="BE351" s="233">
        <f>IF(N351="základní",J351,0)</f>
        <v>0</v>
      </c>
      <c r="BF351" s="233">
        <f>IF(N351="snížená",J351,0)</f>
        <v>0</v>
      </c>
      <c r="BG351" s="233">
        <f>IF(N351="zákl. přenesená",J351,0)</f>
        <v>0</v>
      </c>
      <c r="BH351" s="233">
        <f>IF(N351="sníž. přenesená",J351,0)</f>
        <v>0</v>
      </c>
      <c r="BI351" s="233">
        <f>IF(N351="nulová",J351,0)</f>
        <v>0</v>
      </c>
      <c r="BJ351" s="19" t="s">
        <v>85</v>
      </c>
      <c r="BK351" s="233">
        <f>ROUND(I351*H351,2)</f>
        <v>0</v>
      </c>
      <c r="BL351" s="19" t="s">
        <v>253</v>
      </c>
      <c r="BM351" s="232" t="s">
        <v>4284</v>
      </c>
    </row>
    <row r="352" s="2" customFormat="1">
      <c r="A352" s="40"/>
      <c r="B352" s="41"/>
      <c r="C352" s="42"/>
      <c r="D352" s="234" t="s">
        <v>255</v>
      </c>
      <c r="E352" s="42"/>
      <c r="F352" s="235" t="s">
        <v>4283</v>
      </c>
      <c r="G352" s="42"/>
      <c r="H352" s="42"/>
      <c r="I352" s="236"/>
      <c r="J352" s="42"/>
      <c r="K352" s="42"/>
      <c r="L352" s="46"/>
      <c r="M352" s="237"/>
      <c r="N352" s="238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255</v>
      </c>
      <c r="AU352" s="19" t="s">
        <v>87</v>
      </c>
    </row>
    <row r="353" s="2" customFormat="1">
      <c r="A353" s="40"/>
      <c r="B353" s="41"/>
      <c r="C353" s="42"/>
      <c r="D353" s="296" t="s">
        <v>766</v>
      </c>
      <c r="E353" s="42"/>
      <c r="F353" s="297" t="s">
        <v>4285</v>
      </c>
      <c r="G353" s="42"/>
      <c r="H353" s="42"/>
      <c r="I353" s="236"/>
      <c r="J353" s="42"/>
      <c r="K353" s="42"/>
      <c r="L353" s="46"/>
      <c r="M353" s="237"/>
      <c r="N353" s="238"/>
      <c r="O353" s="93"/>
      <c r="P353" s="93"/>
      <c r="Q353" s="93"/>
      <c r="R353" s="93"/>
      <c r="S353" s="93"/>
      <c r="T353" s="94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766</v>
      </c>
      <c r="AU353" s="19" t="s">
        <v>87</v>
      </c>
    </row>
    <row r="354" s="14" customFormat="1">
      <c r="A354" s="14"/>
      <c r="B354" s="249"/>
      <c r="C354" s="250"/>
      <c r="D354" s="234" t="s">
        <v>257</v>
      </c>
      <c r="E354" s="251" t="s">
        <v>1</v>
      </c>
      <c r="F354" s="252" t="s">
        <v>4286</v>
      </c>
      <c r="G354" s="250"/>
      <c r="H354" s="253">
        <v>48</v>
      </c>
      <c r="I354" s="254"/>
      <c r="J354" s="250"/>
      <c r="K354" s="250"/>
      <c r="L354" s="255"/>
      <c r="M354" s="256"/>
      <c r="N354" s="257"/>
      <c r="O354" s="257"/>
      <c r="P354" s="257"/>
      <c r="Q354" s="257"/>
      <c r="R354" s="257"/>
      <c r="S354" s="257"/>
      <c r="T354" s="258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9" t="s">
        <v>257</v>
      </c>
      <c r="AU354" s="259" t="s">
        <v>87</v>
      </c>
      <c r="AV354" s="14" t="s">
        <v>87</v>
      </c>
      <c r="AW354" s="14" t="s">
        <v>34</v>
      </c>
      <c r="AX354" s="14" t="s">
        <v>85</v>
      </c>
      <c r="AY354" s="259" t="s">
        <v>245</v>
      </c>
    </row>
    <row r="355" s="2" customFormat="1" ht="16.5" customHeight="1">
      <c r="A355" s="40"/>
      <c r="B355" s="41"/>
      <c r="C355" s="221" t="s">
        <v>650</v>
      </c>
      <c r="D355" s="221" t="s">
        <v>248</v>
      </c>
      <c r="E355" s="222" t="s">
        <v>2746</v>
      </c>
      <c r="F355" s="223" t="s">
        <v>2747</v>
      </c>
      <c r="G355" s="224" t="s">
        <v>251</v>
      </c>
      <c r="H355" s="225">
        <v>3.7759999999999998</v>
      </c>
      <c r="I355" s="226"/>
      <c r="J355" s="227">
        <f>ROUND(I355*H355,2)</f>
        <v>0</v>
      </c>
      <c r="K355" s="223" t="s">
        <v>764</v>
      </c>
      <c r="L355" s="46"/>
      <c r="M355" s="228" t="s">
        <v>1</v>
      </c>
      <c r="N355" s="229" t="s">
        <v>42</v>
      </c>
      <c r="O355" s="93"/>
      <c r="P355" s="230">
        <f>O355*H355</f>
        <v>0</v>
      </c>
      <c r="Q355" s="230">
        <v>2.5505399999999998</v>
      </c>
      <c r="R355" s="230">
        <f>Q355*H355</f>
        <v>9.6308390399999979</v>
      </c>
      <c r="S355" s="230">
        <v>0</v>
      </c>
      <c r="T355" s="231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32" t="s">
        <v>253</v>
      </c>
      <c r="AT355" s="232" t="s">
        <v>248</v>
      </c>
      <c r="AU355" s="232" t="s">
        <v>87</v>
      </c>
      <c r="AY355" s="19" t="s">
        <v>245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9" t="s">
        <v>85</v>
      </c>
      <c r="BK355" s="233">
        <f>ROUND(I355*H355,2)</f>
        <v>0</v>
      </c>
      <c r="BL355" s="19" t="s">
        <v>253</v>
      </c>
      <c r="BM355" s="232" t="s">
        <v>4287</v>
      </c>
    </row>
    <row r="356" s="2" customFormat="1">
      <c r="A356" s="40"/>
      <c r="B356" s="41"/>
      <c r="C356" s="42"/>
      <c r="D356" s="234" t="s">
        <v>255</v>
      </c>
      <c r="E356" s="42"/>
      <c r="F356" s="235" t="s">
        <v>2749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255</v>
      </c>
      <c r="AU356" s="19" t="s">
        <v>87</v>
      </c>
    </row>
    <row r="357" s="2" customFormat="1">
      <c r="A357" s="40"/>
      <c r="B357" s="41"/>
      <c r="C357" s="42"/>
      <c r="D357" s="296" t="s">
        <v>766</v>
      </c>
      <c r="E357" s="42"/>
      <c r="F357" s="297" t="s">
        <v>2750</v>
      </c>
      <c r="G357" s="42"/>
      <c r="H357" s="42"/>
      <c r="I357" s="236"/>
      <c r="J357" s="42"/>
      <c r="K357" s="42"/>
      <c r="L357" s="46"/>
      <c r="M357" s="237"/>
      <c r="N357" s="238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766</v>
      </c>
      <c r="AU357" s="19" t="s">
        <v>87</v>
      </c>
    </row>
    <row r="358" s="14" customFormat="1">
      <c r="A358" s="14"/>
      <c r="B358" s="249"/>
      <c r="C358" s="250"/>
      <c r="D358" s="234" t="s">
        <v>257</v>
      </c>
      <c r="E358" s="251" t="s">
        <v>1</v>
      </c>
      <c r="F358" s="252" t="s">
        <v>4288</v>
      </c>
      <c r="G358" s="250"/>
      <c r="H358" s="253">
        <v>3.7759999999999998</v>
      </c>
      <c r="I358" s="254"/>
      <c r="J358" s="250"/>
      <c r="K358" s="250"/>
      <c r="L358" s="255"/>
      <c r="M358" s="256"/>
      <c r="N358" s="257"/>
      <c r="O358" s="257"/>
      <c r="P358" s="257"/>
      <c r="Q358" s="257"/>
      <c r="R358" s="257"/>
      <c r="S358" s="257"/>
      <c r="T358" s="25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9" t="s">
        <v>257</v>
      </c>
      <c r="AU358" s="259" t="s">
        <v>87</v>
      </c>
      <c r="AV358" s="14" t="s">
        <v>87</v>
      </c>
      <c r="AW358" s="14" t="s">
        <v>34</v>
      </c>
      <c r="AX358" s="14" t="s">
        <v>77</v>
      </c>
      <c r="AY358" s="259" t="s">
        <v>245</v>
      </c>
    </row>
    <row r="359" s="15" customFormat="1">
      <c r="A359" s="15"/>
      <c r="B359" s="260"/>
      <c r="C359" s="261"/>
      <c r="D359" s="234" t="s">
        <v>257</v>
      </c>
      <c r="E359" s="262" t="s">
        <v>1</v>
      </c>
      <c r="F359" s="263" t="s">
        <v>266</v>
      </c>
      <c r="G359" s="261"/>
      <c r="H359" s="264">
        <v>3.7759999999999998</v>
      </c>
      <c r="I359" s="265"/>
      <c r="J359" s="261"/>
      <c r="K359" s="261"/>
      <c r="L359" s="266"/>
      <c r="M359" s="267"/>
      <c r="N359" s="268"/>
      <c r="O359" s="268"/>
      <c r="P359" s="268"/>
      <c r="Q359" s="268"/>
      <c r="R359" s="268"/>
      <c r="S359" s="268"/>
      <c r="T359" s="269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70" t="s">
        <v>257</v>
      </c>
      <c r="AU359" s="270" t="s">
        <v>87</v>
      </c>
      <c r="AV359" s="15" t="s">
        <v>253</v>
      </c>
      <c r="AW359" s="15" t="s">
        <v>34</v>
      </c>
      <c r="AX359" s="15" t="s">
        <v>85</v>
      </c>
      <c r="AY359" s="270" t="s">
        <v>245</v>
      </c>
    </row>
    <row r="360" s="2" customFormat="1" ht="16.5" customHeight="1">
      <c r="A360" s="40"/>
      <c r="B360" s="41"/>
      <c r="C360" s="221" t="s">
        <v>654</v>
      </c>
      <c r="D360" s="221" t="s">
        <v>248</v>
      </c>
      <c r="E360" s="222" t="s">
        <v>3577</v>
      </c>
      <c r="F360" s="223" t="s">
        <v>3578</v>
      </c>
      <c r="G360" s="224" t="s">
        <v>251</v>
      </c>
      <c r="H360" s="225">
        <v>13.541</v>
      </c>
      <c r="I360" s="226"/>
      <c r="J360" s="227">
        <f>ROUND(I360*H360,2)</f>
        <v>0</v>
      </c>
      <c r="K360" s="223" t="s">
        <v>764</v>
      </c>
      <c r="L360" s="46"/>
      <c r="M360" s="228" t="s">
        <v>1</v>
      </c>
      <c r="N360" s="229" t="s">
        <v>42</v>
      </c>
      <c r="O360" s="93"/>
      <c r="P360" s="230">
        <f>O360*H360</f>
        <v>0</v>
      </c>
      <c r="Q360" s="230">
        <v>2.5505399999999998</v>
      </c>
      <c r="R360" s="230">
        <f>Q360*H360</f>
        <v>34.536862139999997</v>
      </c>
      <c r="S360" s="230">
        <v>0</v>
      </c>
      <c r="T360" s="231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32" t="s">
        <v>253</v>
      </c>
      <c r="AT360" s="232" t="s">
        <v>248</v>
      </c>
      <c r="AU360" s="232" t="s">
        <v>87</v>
      </c>
      <c r="AY360" s="19" t="s">
        <v>245</v>
      </c>
      <c r="BE360" s="233">
        <f>IF(N360="základní",J360,0)</f>
        <v>0</v>
      </c>
      <c r="BF360" s="233">
        <f>IF(N360="snížená",J360,0)</f>
        <v>0</v>
      </c>
      <c r="BG360" s="233">
        <f>IF(N360="zákl. přenesená",J360,0)</f>
        <v>0</v>
      </c>
      <c r="BH360" s="233">
        <f>IF(N360="sníž. přenesená",J360,0)</f>
        <v>0</v>
      </c>
      <c r="BI360" s="233">
        <f>IF(N360="nulová",J360,0)</f>
        <v>0</v>
      </c>
      <c r="BJ360" s="19" t="s">
        <v>85</v>
      </c>
      <c r="BK360" s="233">
        <f>ROUND(I360*H360,2)</f>
        <v>0</v>
      </c>
      <c r="BL360" s="19" t="s">
        <v>253</v>
      </c>
      <c r="BM360" s="232" t="s">
        <v>4289</v>
      </c>
    </row>
    <row r="361" s="2" customFormat="1">
      <c r="A361" s="40"/>
      <c r="B361" s="41"/>
      <c r="C361" s="42"/>
      <c r="D361" s="234" t="s">
        <v>255</v>
      </c>
      <c r="E361" s="42"/>
      <c r="F361" s="235" t="s">
        <v>4290</v>
      </c>
      <c r="G361" s="42"/>
      <c r="H361" s="42"/>
      <c r="I361" s="236"/>
      <c r="J361" s="42"/>
      <c r="K361" s="42"/>
      <c r="L361" s="46"/>
      <c r="M361" s="237"/>
      <c r="N361" s="238"/>
      <c r="O361" s="93"/>
      <c r="P361" s="93"/>
      <c r="Q361" s="93"/>
      <c r="R361" s="93"/>
      <c r="S361" s="93"/>
      <c r="T361" s="94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255</v>
      </c>
      <c r="AU361" s="19" t="s">
        <v>87</v>
      </c>
    </row>
    <row r="362" s="2" customFormat="1">
      <c r="A362" s="40"/>
      <c r="B362" s="41"/>
      <c r="C362" s="42"/>
      <c r="D362" s="296" t="s">
        <v>766</v>
      </c>
      <c r="E362" s="42"/>
      <c r="F362" s="297" t="s">
        <v>3580</v>
      </c>
      <c r="G362" s="42"/>
      <c r="H362" s="42"/>
      <c r="I362" s="236"/>
      <c r="J362" s="42"/>
      <c r="K362" s="42"/>
      <c r="L362" s="46"/>
      <c r="M362" s="237"/>
      <c r="N362" s="238"/>
      <c r="O362" s="93"/>
      <c r="P362" s="93"/>
      <c r="Q362" s="93"/>
      <c r="R362" s="93"/>
      <c r="S362" s="93"/>
      <c r="T362" s="94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766</v>
      </c>
      <c r="AU362" s="19" t="s">
        <v>87</v>
      </c>
    </row>
    <row r="363" s="14" customFormat="1">
      <c r="A363" s="14"/>
      <c r="B363" s="249"/>
      <c r="C363" s="250"/>
      <c r="D363" s="234" t="s">
        <v>257</v>
      </c>
      <c r="E363" s="251" t="s">
        <v>1</v>
      </c>
      <c r="F363" s="252" t="s">
        <v>4291</v>
      </c>
      <c r="G363" s="250"/>
      <c r="H363" s="253">
        <v>13.541</v>
      </c>
      <c r="I363" s="254"/>
      <c r="J363" s="250"/>
      <c r="K363" s="250"/>
      <c r="L363" s="255"/>
      <c r="M363" s="256"/>
      <c r="N363" s="257"/>
      <c r="O363" s="257"/>
      <c r="P363" s="257"/>
      <c r="Q363" s="257"/>
      <c r="R363" s="257"/>
      <c r="S363" s="257"/>
      <c r="T363" s="258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9" t="s">
        <v>257</v>
      </c>
      <c r="AU363" s="259" t="s">
        <v>87</v>
      </c>
      <c r="AV363" s="14" t="s">
        <v>87</v>
      </c>
      <c r="AW363" s="14" t="s">
        <v>34</v>
      </c>
      <c r="AX363" s="14" t="s">
        <v>77</v>
      </c>
      <c r="AY363" s="259" t="s">
        <v>245</v>
      </c>
    </row>
    <row r="364" s="15" customFormat="1">
      <c r="A364" s="15"/>
      <c r="B364" s="260"/>
      <c r="C364" s="261"/>
      <c r="D364" s="234" t="s">
        <v>257</v>
      </c>
      <c r="E364" s="262" t="s">
        <v>1</v>
      </c>
      <c r="F364" s="263" t="s">
        <v>266</v>
      </c>
      <c r="G364" s="261"/>
      <c r="H364" s="264">
        <v>13.541</v>
      </c>
      <c r="I364" s="265"/>
      <c r="J364" s="261"/>
      <c r="K364" s="261"/>
      <c r="L364" s="266"/>
      <c r="M364" s="267"/>
      <c r="N364" s="268"/>
      <c r="O364" s="268"/>
      <c r="P364" s="268"/>
      <c r="Q364" s="268"/>
      <c r="R364" s="268"/>
      <c r="S364" s="268"/>
      <c r="T364" s="269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70" t="s">
        <v>257</v>
      </c>
      <c r="AU364" s="270" t="s">
        <v>87</v>
      </c>
      <c r="AV364" s="15" t="s">
        <v>253</v>
      </c>
      <c r="AW364" s="15" t="s">
        <v>34</v>
      </c>
      <c r="AX364" s="15" t="s">
        <v>85</v>
      </c>
      <c r="AY364" s="270" t="s">
        <v>245</v>
      </c>
    </row>
    <row r="365" s="2" customFormat="1" ht="21.75" customHeight="1">
      <c r="A365" s="40"/>
      <c r="B365" s="41"/>
      <c r="C365" s="221" t="s">
        <v>658</v>
      </c>
      <c r="D365" s="221" t="s">
        <v>248</v>
      </c>
      <c r="E365" s="222" t="s">
        <v>4292</v>
      </c>
      <c r="F365" s="223" t="s">
        <v>4293</v>
      </c>
      <c r="G365" s="224" t="s">
        <v>251</v>
      </c>
      <c r="H365" s="225">
        <v>13.541</v>
      </c>
      <c r="I365" s="226"/>
      <c r="J365" s="227">
        <f>ROUND(I365*H365,2)</f>
        <v>0</v>
      </c>
      <c r="K365" s="223" t="s">
        <v>764</v>
      </c>
      <c r="L365" s="46"/>
      <c r="M365" s="228" t="s">
        <v>1</v>
      </c>
      <c r="N365" s="229" t="s">
        <v>42</v>
      </c>
      <c r="O365" s="93"/>
      <c r="P365" s="230">
        <f>O365*H365</f>
        <v>0</v>
      </c>
      <c r="Q365" s="230">
        <v>0.048579999999999998</v>
      </c>
      <c r="R365" s="230">
        <f>Q365*H365</f>
        <v>0.65782178000000002</v>
      </c>
      <c r="S365" s="230">
        <v>0</v>
      </c>
      <c r="T365" s="231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32" t="s">
        <v>253</v>
      </c>
      <c r="AT365" s="232" t="s">
        <v>248</v>
      </c>
      <c r="AU365" s="232" t="s">
        <v>87</v>
      </c>
      <c r="AY365" s="19" t="s">
        <v>245</v>
      </c>
      <c r="BE365" s="233">
        <f>IF(N365="základní",J365,0)</f>
        <v>0</v>
      </c>
      <c r="BF365" s="233">
        <f>IF(N365="snížená",J365,0)</f>
        <v>0</v>
      </c>
      <c r="BG365" s="233">
        <f>IF(N365="zákl. přenesená",J365,0)</f>
        <v>0</v>
      </c>
      <c r="BH365" s="233">
        <f>IF(N365="sníž. přenesená",J365,0)</f>
        <v>0</v>
      </c>
      <c r="BI365" s="233">
        <f>IF(N365="nulová",J365,0)</f>
        <v>0</v>
      </c>
      <c r="BJ365" s="19" t="s">
        <v>85</v>
      </c>
      <c r="BK365" s="233">
        <f>ROUND(I365*H365,2)</f>
        <v>0</v>
      </c>
      <c r="BL365" s="19" t="s">
        <v>253</v>
      </c>
      <c r="BM365" s="232" t="s">
        <v>4294</v>
      </c>
    </row>
    <row r="366" s="2" customFormat="1">
      <c r="A366" s="40"/>
      <c r="B366" s="41"/>
      <c r="C366" s="42"/>
      <c r="D366" s="234" t="s">
        <v>255</v>
      </c>
      <c r="E366" s="42"/>
      <c r="F366" s="235" t="s">
        <v>4295</v>
      </c>
      <c r="G366" s="42"/>
      <c r="H366" s="42"/>
      <c r="I366" s="236"/>
      <c r="J366" s="42"/>
      <c r="K366" s="42"/>
      <c r="L366" s="46"/>
      <c r="M366" s="237"/>
      <c r="N366" s="238"/>
      <c r="O366" s="93"/>
      <c r="P366" s="93"/>
      <c r="Q366" s="93"/>
      <c r="R366" s="93"/>
      <c r="S366" s="93"/>
      <c r="T366" s="94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255</v>
      </c>
      <c r="AU366" s="19" t="s">
        <v>87</v>
      </c>
    </row>
    <row r="367" s="2" customFormat="1">
      <c r="A367" s="40"/>
      <c r="B367" s="41"/>
      <c r="C367" s="42"/>
      <c r="D367" s="296" t="s">
        <v>766</v>
      </c>
      <c r="E367" s="42"/>
      <c r="F367" s="297" t="s">
        <v>4296</v>
      </c>
      <c r="G367" s="42"/>
      <c r="H367" s="42"/>
      <c r="I367" s="236"/>
      <c r="J367" s="42"/>
      <c r="K367" s="42"/>
      <c r="L367" s="46"/>
      <c r="M367" s="237"/>
      <c r="N367" s="238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766</v>
      </c>
      <c r="AU367" s="19" t="s">
        <v>87</v>
      </c>
    </row>
    <row r="368" s="14" customFormat="1">
      <c r="A368" s="14"/>
      <c r="B368" s="249"/>
      <c r="C368" s="250"/>
      <c r="D368" s="234" t="s">
        <v>257</v>
      </c>
      <c r="E368" s="251" t="s">
        <v>1</v>
      </c>
      <c r="F368" s="252" t="s">
        <v>4297</v>
      </c>
      <c r="G368" s="250"/>
      <c r="H368" s="253">
        <v>13.541</v>
      </c>
      <c r="I368" s="254"/>
      <c r="J368" s="250"/>
      <c r="K368" s="250"/>
      <c r="L368" s="255"/>
      <c r="M368" s="256"/>
      <c r="N368" s="257"/>
      <c r="O368" s="257"/>
      <c r="P368" s="257"/>
      <c r="Q368" s="257"/>
      <c r="R368" s="257"/>
      <c r="S368" s="257"/>
      <c r="T368" s="25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9" t="s">
        <v>257</v>
      </c>
      <c r="AU368" s="259" t="s">
        <v>87</v>
      </c>
      <c r="AV368" s="14" t="s">
        <v>87</v>
      </c>
      <c r="AW368" s="14" t="s">
        <v>34</v>
      </c>
      <c r="AX368" s="14" t="s">
        <v>85</v>
      </c>
      <c r="AY368" s="259" t="s">
        <v>245</v>
      </c>
    </row>
    <row r="369" s="2" customFormat="1" ht="16.5" customHeight="1">
      <c r="A369" s="40"/>
      <c r="B369" s="41"/>
      <c r="C369" s="221" t="s">
        <v>666</v>
      </c>
      <c r="D369" s="221" t="s">
        <v>248</v>
      </c>
      <c r="E369" s="222" t="s">
        <v>3590</v>
      </c>
      <c r="F369" s="223" t="s">
        <v>3591</v>
      </c>
      <c r="G369" s="224" t="s">
        <v>275</v>
      </c>
      <c r="H369" s="225">
        <v>30.835000000000001</v>
      </c>
      <c r="I369" s="226"/>
      <c r="J369" s="227">
        <f>ROUND(I369*H369,2)</f>
        <v>0</v>
      </c>
      <c r="K369" s="223" t="s">
        <v>764</v>
      </c>
      <c r="L369" s="46"/>
      <c r="M369" s="228" t="s">
        <v>1</v>
      </c>
      <c r="N369" s="229" t="s">
        <v>42</v>
      </c>
      <c r="O369" s="93"/>
      <c r="P369" s="230">
        <f>O369*H369</f>
        <v>0</v>
      </c>
      <c r="Q369" s="230">
        <v>0.0012999999999999999</v>
      </c>
      <c r="R369" s="230">
        <f>Q369*H369</f>
        <v>0.040085499999999996</v>
      </c>
      <c r="S369" s="230">
        <v>0</v>
      </c>
      <c r="T369" s="231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32" t="s">
        <v>253</v>
      </c>
      <c r="AT369" s="232" t="s">
        <v>248</v>
      </c>
      <c r="AU369" s="232" t="s">
        <v>87</v>
      </c>
      <c r="AY369" s="19" t="s">
        <v>245</v>
      </c>
      <c r="BE369" s="233">
        <f>IF(N369="základní",J369,0)</f>
        <v>0</v>
      </c>
      <c r="BF369" s="233">
        <f>IF(N369="snížená",J369,0)</f>
        <v>0</v>
      </c>
      <c r="BG369" s="233">
        <f>IF(N369="zákl. přenesená",J369,0)</f>
        <v>0</v>
      </c>
      <c r="BH369" s="233">
        <f>IF(N369="sníž. přenesená",J369,0)</f>
        <v>0</v>
      </c>
      <c r="BI369" s="233">
        <f>IF(N369="nulová",J369,0)</f>
        <v>0</v>
      </c>
      <c r="BJ369" s="19" t="s">
        <v>85</v>
      </c>
      <c r="BK369" s="233">
        <f>ROUND(I369*H369,2)</f>
        <v>0</v>
      </c>
      <c r="BL369" s="19" t="s">
        <v>253</v>
      </c>
      <c r="BM369" s="232" t="s">
        <v>4298</v>
      </c>
    </row>
    <row r="370" s="2" customFormat="1">
      <c r="A370" s="40"/>
      <c r="B370" s="41"/>
      <c r="C370" s="42"/>
      <c r="D370" s="234" t="s">
        <v>255</v>
      </c>
      <c r="E370" s="42"/>
      <c r="F370" s="235" t="s">
        <v>4299</v>
      </c>
      <c r="G370" s="42"/>
      <c r="H370" s="42"/>
      <c r="I370" s="236"/>
      <c r="J370" s="42"/>
      <c r="K370" s="42"/>
      <c r="L370" s="46"/>
      <c r="M370" s="237"/>
      <c r="N370" s="238"/>
      <c r="O370" s="93"/>
      <c r="P370" s="93"/>
      <c r="Q370" s="93"/>
      <c r="R370" s="93"/>
      <c r="S370" s="93"/>
      <c r="T370" s="94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255</v>
      </c>
      <c r="AU370" s="19" t="s">
        <v>87</v>
      </c>
    </row>
    <row r="371" s="2" customFormat="1">
      <c r="A371" s="40"/>
      <c r="B371" s="41"/>
      <c r="C371" s="42"/>
      <c r="D371" s="296" t="s">
        <v>766</v>
      </c>
      <c r="E371" s="42"/>
      <c r="F371" s="297" t="s">
        <v>3593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766</v>
      </c>
      <c r="AU371" s="19" t="s">
        <v>87</v>
      </c>
    </row>
    <row r="372" s="14" customFormat="1">
      <c r="A372" s="14"/>
      <c r="B372" s="249"/>
      <c r="C372" s="250"/>
      <c r="D372" s="234" t="s">
        <v>257</v>
      </c>
      <c r="E372" s="251" t="s">
        <v>1</v>
      </c>
      <c r="F372" s="252" t="s">
        <v>4300</v>
      </c>
      <c r="G372" s="250"/>
      <c r="H372" s="253">
        <v>5.7590000000000003</v>
      </c>
      <c r="I372" s="254"/>
      <c r="J372" s="250"/>
      <c r="K372" s="250"/>
      <c r="L372" s="255"/>
      <c r="M372" s="256"/>
      <c r="N372" s="257"/>
      <c r="O372" s="257"/>
      <c r="P372" s="257"/>
      <c r="Q372" s="257"/>
      <c r="R372" s="257"/>
      <c r="S372" s="257"/>
      <c r="T372" s="25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9" t="s">
        <v>257</v>
      </c>
      <c r="AU372" s="259" t="s">
        <v>87</v>
      </c>
      <c r="AV372" s="14" t="s">
        <v>87</v>
      </c>
      <c r="AW372" s="14" t="s">
        <v>34</v>
      </c>
      <c r="AX372" s="14" t="s">
        <v>77</v>
      </c>
      <c r="AY372" s="259" t="s">
        <v>245</v>
      </c>
    </row>
    <row r="373" s="14" customFormat="1">
      <c r="A373" s="14"/>
      <c r="B373" s="249"/>
      <c r="C373" s="250"/>
      <c r="D373" s="234" t="s">
        <v>257</v>
      </c>
      <c r="E373" s="251" t="s">
        <v>1</v>
      </c>
      <c r="F373" s="252" t="s">
        <v>4301</v>
      </c>
      <c r="G373" s="250"/>
      <c r="H373" s="253">
        <v>9.0670000000000002</v>
      </c>
      <c r="I373" s="254"/>
      <c r="J373" s="250"/>
      <c r="K373" s="250"/>
      <c r="L373" s="255"/>
      <c r="M373" s="256"/>
      <c r="N373" s="257"/>
      <c r="O373" s="257"/>
      <c r="P373" s="257"/>
      <c r="Q373" s="257"/>
      <c r="R373" s="257"/>
      <c r="S373" s="257"/>
      <c r="T373" s="25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9" t="s">
        <v>257</v>
      </c>
      <c r="AU373" s="259" t="s">
        <v>87</v>
      </c>
      <c r="AV373" s="14" t="s">
        <v>87</v>
      </c>
      <c r="AW373" s="14" t="s">
        <v>34</v>
      </c>
      <c r="AX373" s="14" t="s">
        <v>77</v>
      </c>
      <c r="AY373" s="259" t="s">
        <v>245</v>
      </c>
    </row>
    <row r="374" s="14" customFormat="1">
      <c r="A374" s="14"/>
      <c r="B374" s="249"/>
      <c r="C374" s="250"/>
      <c r="D374" s="234" t="s">
        <v>257</v>
      </c>
      <c r="E374" s="251" t="s">
        <v>1</v>
      </c>
      <c r="F374" s="252" t="s">
        <v>4302</v>
      </c>
      <c r="G374" s="250"/>
      <c r="H374" s="253">
        <v>7.7549999999999999</v>
      </c>
      <c r="I374" s="254"/>
      <c r="J374" s="250"/>
      <c r="K374" s="250"/>
      <c r="L374" s="255"/>
      <c r="M374" s="256"/>
      <c r="N374" s="257"/>
      <c r="O374" s="257"/>
      <c r="P374" s="257"/>
      <c r="Q374" s="257"/>
      <c r="R374" s="257"/>
      <c r="S374" s="257"/>
      <c r="T374" s="25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9" t="s">
        <v>257</v>
      </c>
      <c r="AU374" s="259" t="s">
        <v>87</v>
      </c>
      <c r="AV374" s="14" t="s">
        <v>87</v>
      </c>
      <c r="AW374" s="14" t="s">
        <v>34</v>
      </c>
      <c r="AX374" s="14" t="s">
        <v>77</v>
      </c>
      <c r="AY374" s="259" t="s">
        <v>245</v>
      </c>
    </row>
    <row r="375" s="14" customFormat="1">
      <c r="A375" s="14"/>
      <c r="B375" s="249"/>
      <c r="C375" s="250"/>
      <c r="D375" s="234" t="s">
        <v>257</v>
      </c>
      <c r="E375" s="251" t="s">
        <v>1</v>
      </c>
      <c r="F375" s="252" t="s">
        <v>4303</v>
      </c>
      <c r="G375" s="250"/>
      <c r="H375" s="253">
        <v>8.2539999999999996</v>
      </c>
      <c r="I375" s="254"/>
      <c r="J375" s="250"/>
      <c r="K375" s="250"/>
      <c r="L375" s="255"/>
      <c r="M375" s="256"/>
      <c r="N375" s="257"/>
      <c r="O375" s="257"/>
      <c r="P375" s="257"/>
      <c r="Q375" s="257"/>
      <c r="R375" s="257"/>
      <c r="S375" s="257"/>
      <c r="T375" s="258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9" t="s">
        <v>257</v>
      </c>
      <c r="AU375" s="259" t="s">
        <v>87</v>
      </c>
      <c r="AV375" s="14" t="s">
        <v>87</v>
      </c>
      <c r="AW375" s="14" t="s">
        <v>34</v>
      </c>
      <c r="AX375" s="14" t="s">
        <v>77</v>
      </c>
      <c r="AY375" s="259" t="s">
        <v>245</v>
      </c>
    </row>
    <row r="376" s="15" customFormat="1">
      <c r="A376" s="15"/>
      <c r="B376" s="260"/>
      <c r="C376" s="261"/>
      <c r="D376" s="234" t="s">
        <v>257</v>
      </c>
      <c r="E376" s="262" t="s">
        <v>1</v>
      </c>
      <c r="F376" s="263" t="s">
        <v>266</v>
      </c>
      <c r="G376" s="261"/>
      <c r="H376" s="264">
        <v>30.835000000000001</v>
      </c>
      <c r="I376" s="265"/>
      <c r="J376" s="261"/>
      <c r="K376" s="261"/>
      <c r="L376" s="266"/>
      <c r="M376" s="267"/>
      <c r="N376" s="268"/>
      <c r="O376" s="268"/>
      <c r="P376" s="268"/>
      <c r="Q376" s="268"/>
      <c r="R376" s="268"/>
      <c r="S376" s="268"/>
      <c r="T376" s="269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0" t="s">
        <v>257</v>
      </c>
      <c r="AU376" s="270" t="s">
        <v>87</v>
      </c>
      <c r="AV376" s="15" t="s">
        <v>253</v>
      </c>
      <c r="AW376" s="15" t="s">
        <v>34</v>
      </c>
      <c r="AX376" s="15" t="s">
        <v>85</v>
      </c>
      <c r="AY376" s="270" t="s">
        <v>245</v>
      </c>
    </row>
    <row r="377" s="2" customFormat="1" ht="16.5" customHeight="1">
      <c r="A377" s="40"/>
      <c r="B377" s="41"/>
      <c r="C377" s="221" t="s">
        <v>675</v>
      </c>
      <c r="D377" s="221" t="s">
        <v>248</v>
      </c>
      <c r="E377" s="222" t="s">
        <v>3595</v>
      </c>
      <c r="F377" s="223" t="s">
        <v>3596</v>
      </c>
      <c r="G377" s="224" t="s">
        <v>275</v>
      </c>
      <c r="H377" s="225">
        <v>30.835000000000001</v>
      </c>
      <c r="I377" s="226"/>
      <c r="J377" s="227">
        <f>ROUND(I377*H377,2)</f>
        <v>0</v>
      </c>
      <c r="K377" s="223" t="s">
        <v>764</v>
      </c>
      <c r="L377" s="46"/>
      <c r="M377" s="228" t="s">
        <v>1</v>
      </c>
      <c r="N377" s="229" t="s">
        <v>42</v>
      </c>
      <c r="O377" s="93"/>
      <c r="P377" s="230">
        <f>O377*H377</f>
        <v>0</v>
      </c>
      <c r="Q377" s="230">
        <v>4.0000000000000003E-05</v>
      </c>
      <c r="R377" s="230">
        <f>Q377*H377</f>
        <v>0.0012334000000000002</v>
      </c>
      <c r="S377" s="230">
        <v>0</v>
      </c>
      <c r="T377" s="231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32" t="s">
        <v>253</v>
      </c>
      <c r="AT377" s="232" t="s">
        <v>248</v>
      </c>
      <c r="AU377" s="232" t="s">
        <v>87</v>
      </c>
      <c r="AY377" s="19" t="s">
        <v>245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9" t="s">
        <v>85</v>
      </c>
      <c r="BK377" s="233">
        <f>ROUND(I377*H377,2)</f>
        <v>0</v>
      </c>
      <c r="BL377" s="19" t="s">
        <v>253</v>
      </c>
      <c r="BM377" s="232" t="s">
        <v>4304</v>
      </c>
    </row>
    <row r="378" s="2" customFormat="1">
      <c r="A378" s="40"/>
      <c r="B378" s="41"/>
      <c r="C378" s="42"/>
      <c r="D378" s="234" t="s">
        <v>255</v>
      </c>
      <c r="E378" s="42"/>
      <c r="F378" s="235" t="s">
        <v>4305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255</v>
      </c>
      <c r="AU378" s="19" t="s">
        <v>87</v>
      </c>
    </row>
    <row r="379" s="2" customFormat="1">
      <c r="A379" s="40"/>
      <c r="B379" s="41"/>
      <c r="C379" s="42"/>
      <c r="D379" s="296" t="s">
        <v>766</v>
      </c>
      <c r="E379" s="42"/>
      <c r="F379" s="297" t="s">
        <v>3598</v>
      </c>
      <c r="G379" s="42"/>
      <c r="H379" s="42"/>
      <c r="I379" s="236"/>
      <c r="J379" s="42"/>
      <c r="K379" s="42"/>
      <c r="L379" s="46"/>
      <c r="M379" s="237"/>
      <c r="N379" s="238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766</v>
      </c>
      <c r="AU379" s="19" t="s">
        <v>87</v>
      </c>
    </row>
    <row r="380" s="14" customFormat="1">
      <c r="A380" s="14"/>
      <c r="B380" s="249"/>
      <c r="C380" s="250"/>
      <c r="D380" s="234" t="s">
        <v>257</v>
      </c>
      <c r="E380" s="251" t="s">
        <v>1</v>
      </c>
      <c r="F380" s="252" t="s">
        <v>4306</v>
      </c>
      <c r="G380" s="250"/>
      <c r="H380" s="253">
        <v>30.835000000000001</v>
      </c>
      <c r="I380" s="254"/>
      <c r="J380" s="250"/>
      <c r="K380" s="250"/>
      <c r="L380" s="255"/>
      <c r="M380" s="256"/>
      <c r="N380" s="257"/>
      <c r="O380" s="257"/>
      <c r="P380" s="257"/>
      <c r="Q380" s="257"/>
      <c r="R380" s="257"/>
      <c r="S380" s="257"/>
      <c r="T380" s="25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9" t="s">
        <v>257</v>
      </c>
      <c r="AU380" s="259" t="s">
        <v>87</v>
      </c>
      <c r="AV380" s="14" t="s">
        <v>87</v>
      </c>
      <c r="AW380" s="14" t="s">
        <v>34</v>
      </c>
      <c r="AX380" s="14" t="s">
        <v>85</v>
      </c>
      <c r="AY380" s="259" t="s">
        <v>245</v>
      </c>
    </row>
    <row r="381" s="2" customFormat="1" ht="16.5" customHeight="1">
      <c r="A381" s="40"/>
      <c r="B381" s="41"/>
      <c r="C381" s="221" t="s">
        <v>690</v>
      </c>
      <c r="D381" s="221" t="s">
        <v>248</v>
      </c>
      <c r="E381" s="222" t="s">
        <v>4307</v>
      </c>
      <c r="F381" s="223" t="s">
        <v>4308</v>
      </c>
      <c r="G381" s="224" t="s">
        <v>2760</v>
      </c>
      <c r="H381" s="225">
        <v>4</v>
      </c>
      <c r="I381" s="226"/>
      <c r="J381" s="227">
        <f>ROUND(I381*H381,2)</f>
        <v>0</v>
      </c>
      <c r="K381" s="223" t="s">
        <v>764</v>
      </c>
      <c r="L381" s="46"/>
      <c r="M381" s="228" t="s">
        <v>1</v>
      </c>
      <c r="N381" s="229" t="s">
        <v>42</v>
      </c>
      <c r="O381" s="93"/>
      <c r="P381" s="230">
        <f>O381*H381</f>
        <v>0</v>
      </c>
      <c r="Q381" s="230">
        <v>4.0000000000000003E-05</v>
      </c>
      <c r="R381" s="230">
        <f>Q381*H381</f>
        <v>0.00016000000000000001</v>
      </c>
      <c r="S381" s="230">
        <v>0</v>
      </c>
      <c r="T381" s="231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32" t="s">
        <v>253</v>
      </c>
      <c r="AT381" s="232" t="s">
        <v>248</v>
      </c>
      <c r="AU381" s="232" t="s">
        <v>87</v>
      </c>
      <c r="AY381" s="19" t="s">
        <v>245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9" t="s">
        <v>85</v>
      </c>
      <c r="BK381" s="233">
        <f>ROUND(I381*H381,2)</f>
        <v>0</v>
      </c>
      <c r="BL381" s="19" t="s">
        <v>253</v>
      </c>
      <c r="BM381" s="232" t="s">
        <v>4309</v>
      </c>
    </row>
    <row r="382" s="2" customFormat="1">
      <c r="A382" s="40"/>
      <c r="B382" s="41"/>
      <c r="C382" s="42"/>
      <c r="D382" s="234" t="s">
        <v>255</v>
      </c>
      <c r="E382" s="42"/>
      <c r="F382" s="235" t="s">
        <v>4310</v>
      </c>
      <c r="G382" s="42"/>
      <c r="H382" s="42"/>
      <c r="I382" s="236"/>
      <c r="J382" s="42"/>
      <c r="K382" s="42"/>
      <c r="L382" s="46"/>
      <c r="M382" s="237"/>
      <c r="N382" s="238"/>
      <c r="O382" s="93"/>
      <c r="P382" s="93"/>
      <c r="Q382" s="93"/>
      <c r="R382" s="93"/>
      <c r="S382" s="93"/>
      <c r="T382" s="94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255</v>
      </c>
      <c r="AU382" s="19" t="s">
        <v>87</v>
      </c>
    </row>
    <row r="383" s="2" customFormat="1">
      <c r="A383" s="40"/>
      <c r="B383" s="41"/>
      <c r="C383" s="42"/>
      <c r="D383" s="296" t="s">
        <v>766</v>
      </c>
      <c r="E383" s="42"/>
      <c r="F383" s="297" t="s">
        <v>4311</v>
      </c>
      <c r="G383" s="42"/>
      <c r="H383" s="42"/>
      <c r="I383" s="236"/>
      <c r="J383" s="42"/>
      <c r="K383" s="42"/>
      <c r="L383" s="46"/>
      <c r="M383" s="237"/>
      <c r="N383" s="238"/>
      <c r="O383" s="93"/>
      <c r="P383" s="93"/>
      <c r="Q383" s="93"/>
      <c r="R383" s="93"/>
      <c r="S383" s="93"/>
      <c r="T383" s="94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766</v>
      </c>
      <c r="AU383" s="19" t="s">
        <v>87</v>
      </c>
    </row>
    <row r="384" s="14" customFormat="1">
      <c r="A384" s="14"/>
      <c r="B384" s="249"/>
      <c r="C384" s="250"/>
      <c r="D384" s="234" t="s">
        <v>257</v>
      </c>
      <c r="E384" s="251" t="s">
        <v>1</v>
      </c>
      <c r="F384" s="252" t="s">
        <v>4312</v>
      </c>
      <c r="G384" s="250"/>
      <c r="H384" s="253">
        <v>4</v>
      </c>
      <c r="I384" s="254"/>
      <c r="J384" s="250"/>
      <c r="K384" s="250"/>
      <c r="L384" s="255"/>
      <c r="M384" s="256"/>
      <c r="N384" s="257"/>
      <c r="O384" s="257"/>
      <c r="P384" s="257"/>
      <c r="Q384" s="257"/>
      <c r="R384" s="257"/>
      <c r="S384" s="257"/>
      <c r="T384" s="25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9" t="s">
        <v>257</v>
      </c>
      <c r="AU384" s="259" t="s">
        <v>87</v>
      </c>
      <c r="AV384" s="14" t="s">
        <v>87</v>
      </c>
      <c r="AW384" s="14" t="s">
        <v>34</v>
      </c>
      <c r="AX384" s="14" t="s">
        <v>85</v>
      </c>
      <c r="AY384" s="259" t="s">
        <v>245</v>
      </c>
    </row>
    <row r="385" s="2" customFormat="1" ht="16.5" customHeight="1">
      <c r="A385" s="40"/>
      <c r="B385" s="41"/>
      <c r="C385" s="283" t="s">
        <v>700</v>
      </c>
      <c r="D385" s="283" t="s">
        <v>551</v>
      </c>
      <c r="E385" s="284" t="s">
        <v>4313</v>
      </c>
      <c r="F385" s="285" t="s">
        <v>4314</v>
      </c>
      <c r="G385" s="286" t="s">
        <v>545</v>
      </c>
      <c r="H385" s="287">
        <v>2.7989999999999999</v>
      </c>
      <c r="I385" s="288"/>
      <c r="J385" s="289">
        <f>ROUND(I385*H385,2)</f>
        <v>0</v>
      </c>
      <c r="K385" s="285" t="s">
        <v>764</v>
      </c>
      <c r="L385" s="290"/>
      <c r="M385" s="291" t="s">
        <v>1</v>
      </c>
      <c r="N385" s="292" t="s">
        <v>42</v>
      </c>
      <c r="O385" s="93"/>
      <c r="P385" s="230">
        <f>O385*H385</f>
        <v>0</v>
      </c>
      <c r="Q385" s="230">
        <v>1</v>
      </c>
      <c r="R385" s="230">
        <f>Q385*H385</f>
        <v>2.7989999999999999</v>
      </c>
      <c r="S385" s="230">
        <v>0</v>
      </c>
      <c r="T385" s="231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32" t="s">
        <v>326</v>
      </c>
      <c r="AT385" s="232" t="s">
        <v>551</v>
      </c>
      <c r="AU385" s="232" t="s">
        <v>87</v>
      </c>
      <c r="AY385" s="19" t="s">
        <v>245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9" t="s">
        <v>85</v>
      </c>
      <c r="BK385" s="233">
        <f>ROUND(I385*H385,2)</f>
        <v>0</v>
      </c>
      <c r="BL385" s="19" t="s">
        <v>253</v>
      </c>
      <c r="BM385" s="232" t="s">
        <v>4315</v>
      </c>
    </row>
    <row r="386" s="2" customFormat="1">
      <c r="A386" s="40"/>
      <c r="B386" s="41"/>
      <c r="C386" s="42"/>
      <c r="D386" s="234" t="s">
        <v>255</v>
      </c>
      <c r="E386" s="42"/>
      <c r="F386" s="235" t="s">
        <v>4314</v>
      </c>
      <c r="G386" s="42"/>
      <c r="H386" s="42"/>
      <c r="I386" s="236"/>
      <c r="J386" s="42"/>
      <c r="K386" s="42"/>
      <c r="L386" s="46"/>
      <c r="M386" s="237"/>
      <c r="N386" s="238"/>
      <c r="O386" s="93"/>
      <c r="P386" s="93"/>
      <c r="Q386" s="93"/>
      <c r="R386" s="93"/>
      <c r="S386" s="93"/>
      <c r="T386" s="94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255</v>
      </c>
      <c r="AU386" s="19" t="s">
        <v>87</v>
      </c>
    </row>
    <row r="387" s="14" customFormat="1">
      <c r="A387" s="14"/>
      <c r="B387" s="249"/>
      <c r="C387" s="250"/>
      <c r="D387" s="234" t="s">
        <v>257</v>
      </c>
      <c r="E387" s="251" t="s">
        <v>1</v>
      </c>
      <c r="F387" s="252" t="s">
        <v>4316</v>
      </c>
      <c r="G387" s="250"/>
      <c r="H387" s="253">
        <v>2.7989999999999999</v>
      </c>
      <c r="I387" s="254"/>
      <c r="J387" s="250"/>
      <c r="K387" s="250"/>
      <c r="L387" s="255"/>
      <c r="M387" s="256"/>
      <c r="N387" s="257"/>
      <c r="O387" s="257"/>
      <c r="P387" s="257"/>
      <c r="Q387" s="257"/>
      <c r="R387" s="257"/>
      <c r="S387" s="257"/>
      <c r="T387" s="258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9" t="s">
        <v>257</v>
      </c>
      <c r="AU387" s="259" t="s">
        <v>87</v>
      </c>
      <c r="AV387" s="14" t="s">
        <v>87</v>
      </c>
      <c r="AW387" s="14" t="s">
        <v>34</v>
      </c>
      <c r="AX387" s="14" t="s">
        <v>85</v>
      </c>
      <c r="AY387" s="259" t="s">
        <v>245</v>
      </c>
    </row>
    <row r="388" s="2" customFormat="1" ht="16.5" customHeight="1">
      <c r="A388" s="40"/>
      <c r="B388" s="41"/>
      <c r="C388" s="221" t="s">
        <v>706</v>
      </c>
      <c r="D388" s="221" t="s">
        <v>248</v>
      </c>
      <c r="E388" s="222" t="s">
        <v>4317</v>
      </c>
      <c r="F388" s="223" t="s">
        <v>4318</v>
      </c>
      <c r="G388" s="224" t="s">
        <v>317</v>
      </c>
      <c r="H388" s="225">
        <v>48</v>
      </c>
      <c r="I388" s="226"/>
      <c r="J388" s="227">
        <f>ROUND(I388*H388,2)</f>
        <v>0</v>
      </c>
      <c r="K388" s="223" t="s">
        <v>764</v>
      </c>
      <c r="L388" s="46"/>
      <c r="M388" s="228" t="s">
        <v>1</v>
      </c>
      <c r="N388" s="229" t="s">
        <v>42</v>
      </c>
      <c r="O388" s="93"/>
      <c r="P388" s="230">
        <f>O388*H388</f>
        <v>0</v>
      </c>
      <c r="Q388" s="230">
        <v>0.037010000000000001</v>
      </c>
      <c r="R388" s="230">
        <f>Q388*H388</f>
        <v>1.7764800000000001</v>
      </c>
      <c r="S388" s="230">
        <v>0</v>
      </c>
      <c r="T388" s="231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232" t="s">
        <v>253</v>
      </c>
      <c r="AT388" s="232" t="s">
        <v>248</v>
      </c>
      <c r="AU388" s="232" t="s">
        <v>87</v>
      </c>
      <c r="AY388" s="19" t="s">
        <v>245</v>
      </c>
      <c r="BE388" s="233">
        <f>IF(N388="základní",J388,0)</f>
        <v>0</v>
      </c>
      <c r="BF388" s="233">
        <f>IF(N388="snížená",J388,0)</f>
        <v>0</v>
      </c>
      <c r="BG388" s="233">
        <f>IF(N388="zákl. přenesená",J388,0)</f>
        <v>0</v>
      </c>
      <c r="BH388" s="233">
        <f>IF(N388="sníž. přenesená",J388,0)</f>
        <v>0</v>
      </c>
      <c r="BI388" s="233">
        <f>IF(N388="nulová",J388,0)</f>
        <v>0</v>
      </c>
      <c r="BJ388" s="19" t="s">
        <v>85</v>
      </c>
      <c r="BK388" s="233">
        <f>ROUND(I388*H388,2)</f>
        <v>0</v>
      </c>
      <c r="BL388" s="19" t="s">
        <v>253</v>
      </c>
      <c r="BM388" s="232" t="s">
        <v>4319</v>
      </c>
    </row>
    <row r="389" s="2" customFormat="1">
      <c r="A389" s="40"/>
      <c r="B389" s="41"/>
      <c r="C389" s="42"/>
      <c r="D389" s="234" t="s">
        <v>255</v>
      </c>
      <c r="E389" s="42"/>
      <c r="F389" s="235" t="s">
        <v>4320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255</v>
      </c>
      <c r="AU389" s="19" t="s">
        <v>87</v>
      </c>
    </row>
    <row r="390" s="2" customFormat="1">
      <c r="A390" s="40"/>
      <c r="B390" s="41"/>
      <c r="C390" s="42"/>
      <c r="D390" s="296" t="s">
        <v>766</v>
      </c>
      <c r="E390" s="42"/>
      <c r="F390" s="297" t="s">
        <v>4321</v>
      </c>
      <c r="G390" s="42"/>
      <c r="H390" s="42"/>
      <c r="I390" s="236"/>
      <c r="J390" s="42"/>
      <c r="K390" s="42"/>
      <c r="L390" s="46"/>
      <c r="M390" s="237"/>
      <c r="N390" s="238"/>
      <c r="O390" s="93"/>
      <c r="P390" s="93"/>
      <c r="Q390" s="93"/>
      <c r="R390" s="93"/>
      <c r="S390" s="93"/>
      <c r="T390" s="94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766</v>
      </c>
      <c r="AU390" s="19" t="s">
        <v>87</v>
      </c>
    </row>
    <row r="391" s="14" customFormat="1">
      <c r="A391" s="14"/>
      <c r="B391" s="249"/>
      <c r="C391" s="250"/>
      <c r="D391" s="234" t="s">
        <v>257</v>
      </c>
      <c r="E391" s="251" t="s">
        <v>1</v>
      </c>
      <c r="F391" s="252" t="s">
        <v>4322</v>
      </c>
      <c r="G391" s="250"/>
      <c r="H391" s="253">
        <v>48</v>
      </c>
      <c r="I391" s="254"/>
      <c r="J391" s="250"/>
      <c r="K391" s="250"/>
      <c r="L391" s="255"/>
      <c r="M391" s="256"/>
      <c r="N391" s="257"/>
      <c r="O391" s="257"/>
      <c r="P391" s="257"/>
      <c r="Q391" s="257"/>
      <c r="R391" s="257"/>
      <c r="S391" s="257"/>
      <c r="T391" s="258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9" t="s">
        <v>257</v>
      </c>
      <c r="AU391" s="259" t="s">
        <v>87</v>
      </c>
      <c r="AV391" s="14" t="s">
        <v>87</v>
      </c>
      <c r="AW391" s="14" t="s">
        <v>34</v>
      </c>
      <c r="AX391" s="14" t="s">
        <v>85</v>
      </c>
      <c r="AY391" s="259" t="s">
        <v>245</v>
      </c>
    </row>
    <row r="392" s="2" customFormat="1" ht="16.5" customHeight="1">
      <c r="A392" s="40"/>
      <c r="B392" s="41"/>
      <c r="C392" s="283" t="s">
        <v>712</v>
      </c>
      <c r="D392" s="283" t="s">
        <v>551</v>
      </c>
      <c r="E392" s="284" t="s">
        <v>4323</v>
      </c>
      <c r="F392" s="285" t="s">
        <v>4324</v>
      </c>
      <c r="G392" s="286" t="s">
        <v>317</v>
      </c>
      <c r="H392" s="287">
        <v>50.399999999999999</v>
      </c>
      <c r="I392" s="288"/>
      <c r="J392" s="289">
        <f>ROUND(I392*H392,2)</f>
        <v>0</v>
      </c>
      <c r="K392" s="285" t="s">
        <v>764</v>
      </c>
      <c r="L392" s="290"/>
      <c r="M392" s="291" t="s">
        <v>1</v>
      </c>
      <c r="N392" s="292" t="s">
        <v>42</v>
      </c>
      <c r="O392" s="93"/>
      <c r="P392" s="230">
        <f>O392*H392</f>
        <v>0</v>
      </c>
      <c r="Q392" s="230">
        <v>0.028809999999999999</v>
      </c>
      <c r="R392" s="230">
        <f>Q392*H392</f>
        <v>1.452024</v>
      </c>
      <c r="S392" s="230">
        <v>0</v>
      </c>
      <c r="T392" s="231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232" t="s">
        <v>326</v>
      </c>
      <c r="AT392" s="232" t="s">
        <v>551</v>
      </c>
      <c r="AU392" s="232" t="s">
        <v>87</v>
      </c>
      <c r="AY392" s="19" t="s">
        <v>245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9" t="s">
        <v>85</v>
      </c>
      <c r="BK392" s="233">
        <f>ROUND(I392*H392,2)</f>
        <v>0</v>
      </c>
      <c r="BL392" s="19" t="s">
        <v>253</v>
      </c>
      <c r="BM392" s="232" t="s">
        <v>4325</v>
      </c>
    </row>
    <row r="393" s="2" customFormat="1">
      <c r="A393" s="40"/>
      <c r="B393" s="41"/>
      <c r="C393" s="42"/>
      <c r="D393" s="234" t="s">
        <v>255</v>
      </c>
      <c r="E393" s="42"/>
      <c r="F393" s="235" t="s">
        <v>4324</v>
      </c>
      <c r="G393" s="42"/>
      <c r="H393" s="42"/>
      <c r="I393" s="236"/>
      <c r="J393" s="42"/>
      <c r="K393" s="42"/>
      <c r="L393" s="46"/>
      <c r="M393" s="237"/>
      <c r="N393" s="238"/>
      <c r="O393" s="93"/>
      <c r="P393" s="93"/>
      <c r="Q393" s="93"/>
      <c r="R393" s="93"/>
      <c r="S393" s="93"/>
      <c r="T393" s="94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9" t="s">
        <v>255</v>
      </c>
      <c r="AU393" s="19" t="s">
        <v>87</v>
      </c>
    </row>
    <row r="394" s="14" customFormat="1">
      <c r="A394" s="14"/>
      <c r="B394" s="249"/>
      <c r="C394" s="250"/>
      <c r="D394" s="234" t="s">
        <v>257</v>
      </c>
      <c r="E394" s="251" t="s">
        <v>1</v>
      </c>
      <c r="F394" s="252" t="s">
        <v>4326</v>
      </c>
      <c r="G394" s="250"/>
      <c r="H394" s="253">
        <v>50.399999999999999</v>
      </c>
      <c r="I394" s="254"/>
      <c r="J394" s="250"/>
      <c r="K394" s="250"/>
      <c r="L394" s="255"/>
      <c r="M394" s="256"/>
      <c r="N394" s="257"/>
      <c r="O394" s="257"/>
      <c r="P394" s="257"/>
      <c r="Q394" s="257"/>
      <c r="R394" s="257"/>
      <c r="S394" s="257"/>
      <c r="T394" s="25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9" t="s">
        <v>257</v>
      </c>
      <c r="AU394" s="259" t="s">
        <v>87</v>
      </c>
      <c r="AV394" s="14" t="s">
        <v>87</v>
      </c>
      <c r="AW394" s="14" t="s">
        <v>34</v>
      </c>
      <c r="AX394" s="14" t="s">
        <v>85</v>
      </c>
      <c r="AY394" s="259" t="s">
        <v>245</v>
      </c>
    </row>
    <row r="395" s="2" customFormat="1" ht="16.5" customHeight="1">
      <c r="A395" s="40"/>
      <c r="B395" s="41"/>
      <c r="C395" s="221" t="s">
        <v>717</v>
      </c>
      <c r="D395" s="221" t="s">
        <v>248</v>
      </c>
      <c r="E395" s="222" t="s">
        <v>4327</v>
      </c>
      <c r="F395" s="223" t="s">
        <v>4328</v>
      </c>
      <c r="G395" s="224" t="s">
        <v>329</v>
      </c>
      <c r="H395" s="225">
        <v>8</v>
      </c>
      <c r="I395" s="226"/>
      <c r="J395" s="227">
        <f>ROUND(I395*H395,2)</f>
        <v>0</v>
      </c>
      <c r="K395" s="223" t="s">
        <v>764</v>
      </c>
      <c r="L395" s="46"/>
      <c r="M395" s="228" t="s">
        <v>1</v>
      </c>
      <c r="N395" s="229" t="s">
        <v>42</v>
      </c>
      <c r="O395" s="93"/>
      <c r="P395" s="230">
        <f>O395*H395</f>
        <v>0</v>
      </c>
      <c r="Q395" s="230">
        <v>0.00060999999999999997</v>
      </c>
      <c r="R395" s="230">
        <f>Q395*H395</f>
        <v>0.0048799999999999998</v>
      </c>
      <c r="S395" s="230">
        <v>0</v>
      </c>
      <c r="T395" s="231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32" t="s">
        <v>253</v>
      </c>
      <c r="AT395" s="232" t="s">
        <v>248</v>
      </c>
      <c r="AU395" s="232" t="s">
        <v>87</v>
      </c>
      <c r="AY395" s="19" t="s">
        <v>245</v>
      </c>
      <c r="BE395" s="233">
        <f>IF(N395="základní",J395,0)</f>
        <v>0</v>
      </c>
      <c r="BF395" s="233">
        <f>IF(N395="snížená",J395,0)</f>
        <v>0</v>
      </c>
      <c r="BG395" s="233">
        <f>IF(N395="zákl. přenesená",J395,0)</f>
        <v>0</v>
      </c>
      <c r="BH395" s="233">
        <f>IF(N395="sníž. přenesená",J395,0)</f>
        <v>0</v>
      </c>
      <c r="BI395" s="233">
        <f>IF(N395="nulová",J395,0)</f>
        <v>0</v>
      </c>
      <c r="BJ395" s="19" t="s">
        <v>85</v>
      </c>
      <c r="BK395" s="233">
        <f>ROUND(I395*H395,2)</f>
        <v>0</v>
      </c>
      <c r="BL395" s="19" t="s">
        <v>253</v>
      </c>
      <c r="BM395" s="232" t="s">
        <v>4329</v>
      </c>
    </row>
    <row r="396" s="2" customFormat="1">
      <c r="A396" s="40"/>
      <c r="B396" s="41"/>
      <c r="C396" s="42"/>
      <c r="D396" s="234" t="s">
        <v>255</v>
      </c>
      <c r="E396" s="42"/>
      <c r="F396" s="235" t="s">
        <v>4330</v>
      </c>
      <c r="G396" s="42"/>
      <c r="H396" s="42"/>
      <c r="I396" s="236"/>
      <c r="J396" s="42"/>
      <c r="K396" s="42"/>
      <c r="L396" s="46"/>
      <c r="M396" s="237"/>
      <c r="N396" s="238"/>
      <c r="O396" s="93"/>
      <c r="P396" s="93"/>
      <c r="Q396" s="93"/>
      <c r="R396" s="93"/>
      <c r="S396" s="93"/>
      <c r="T396" s="94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255</v>
      </c>
      <c r="AU396" s="19" t="s">
        <v>87</v>
      </c>
    </row>
    <row r="397" s="2" customFormat="1">
      <c r="A397" s="40"/>
      <c r="B397" s="41"/>
      <c r="C397" s="42"/>
      <c r="D397" s="296" t="s">
        <v>766</v>
      </c>
      <c r="E397" s="42"/>
      <c r="F397" s="297" t="s">
        <v>4331</v>
      </c>
      <c r="G397" s="42"/>
      <c r="H397" s="42"/>
      <c r="I397" s="236"/>
      <c r="J397" s="42"/>
      <c r="K397" s="42"/>
      <c r="L397" s="46"/>
      <c r="M397" s="237"/>
      <c r="N397" s="238"/>
      <c r="O397" s="93"/>
      <c r="P397" s="93"/>
      <c r="Q397" s="93"/>
      <c r="R397" s="93"/>
      <c r="S397" s="93"/>
      <c r="T397" s="94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9" t="s">
        <v>766</v>
      </c>
      <c r="AU397" s="19" t="s">
        <v>87</v>
      </c>
    </row>
    <row r="398" s="14" customFormat="1">
      <c r="A398" s="14"/>
      <c r="B398" s="249"/>
      <c r="C398" s="250"/>
      <c r="D398" s="234" t="s">
        <v>257</v>
      </c>
      <c r="E398" s="251" t="s">
        <v>1</v>
      </c>
      <c r="F398" s="252" t="s">
        <v>326</v>
      </c>
      <c r="G398" s="250"/>
      <c r="H398" s="253">
        <v>8</v>
      </c>
      <c r="I398" s="254"/>
      <c r="J398" s="250"/>
      <c r="K398" s="250"/>
      <c r="L398" s="255"/>
      <c r="M398" s="256"/>
      <c r="N398" s="257"/>
      <c r="O398" s="257"/>
      <c r="P398" s="257"/>
      <c r="Q398" s="257"/>
      <c r="R398" s="257"/>
      <c r="S398" s="257"/>
      <c r="T398" s="258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9" t="s">
        <v>257</v>
      </c>
      <c r="AU398" s="259" t="s">
        <v>87</v>
      </c>
      <c r="AV398" s="14" t="s">
        <v>87</v>
      </c>
      <c r="AW398" s="14" t="s">
        <v>34</v>
      </c>
      <c r="AX398" s="14" t="s">
        <v>77</v>
      </c>
      <c r="AY398" s="259" t="s">
        <v>245</v>
      </c>
    </row>
    <row r="399" s="15" customFormat="1">
      <c r="A399" s="15"/>
      <c r="B399" s="260"/>
      <c r="C399" s="261"/>
      <c r="D399" s="234" t="s">
        <v>257</v>
      </c>
      <c r="E399" s="262" t="s">
        <v>1</v>
      </c>
      <c r="F399" s="263" t="s">
        <v>266</v>
      </c>
      <c r="G399" s="261"/>
      <c r="H399" s="264">
        <v>8</v>
      </c>
      <c r="I399" s="265"/>
      <c r="J399" s="261"/>
      <c r="K399" s="261"/>
      <c r="L399" s="266"/>
      <c r="M399" s="267"/>
      <c r="N399" s="268"/>
      <c r="O399" s="268"/>
      <c r="P399" s="268"/>
      <c r="Q399" s="268"/>
      <c r="R399" s="268"/>
      <c r="S399" s="268"/>
      <c r="T399" s="269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70" t="s">
        <v>257</v>
      </c>
      <c r="AU399" s="270" t="s">
        <v>87</v>
      </c>
      <c r="AV399" s="15" t="s">
        <v>253</v>
      </c>
      <c r="AW399" s="15" t="s">
        <v>34</v>
      </c>
      <c r="AX399" s="15" t="s">
        <v>85</v>
      </c>
      <c r="AY399" s="270" t="s">
        <v>245</v>
      </c>
    </row>
    <row r="400" s="2" customFormat="1" ht="16.5" customHeight="1">
      <c r="A400" s="40"/>
      <c r="B400" s="41"/>
      <c r="C400" s="283" t="s">
        <v>725</v>
      </c>
      <c r="D400" s="283" t="s">
        <v>551</v>
      </c>
      <c r="E400" s="284" t="s">
        <v>4332</v>
      </c>
      <c r="F400" s="285" t="s">
        <v>4333</v>
      </c>
      <c r="G400" s="286" t="s">
        <v>545</v>
      </c>
      <c r="H400" s="287">
        <v>0.088999999999999996</v>
      </c>
      <c r="I400" s="288"/>
      <c r="J400" s="289">
        <f>ROUND(I400*H400,2)</f>
        <v>0</v>
      </c>
      <c r="K400" s="285" t="s">
        <v>764</v>
      </c>
      <c r="L400" s="290"/>
      <c r="M400" s="291" t="s">
        <v>1</v>
      </c>
      <c r="N400" s="292" t="s">
        <v>42</v>
      </c>
      <c r="O400" s="93"/>
      <c r="P400" s="230">
        <f>O400*H400</f>
        <v>0</v>
      </c>
      <c r="Q400" s="230">
        <v>1</v>
      </c>
      <c r="R400" s="230">
        <f>Q400*H400</f>
        <v>0.088999999999999996</v>
      </c>
      <c r="S400" s="230">
        <v>0</v>
      </c>
      <c r="T400" s="231">
        <f>S400*H400</f>
        <v>0</v>
      </c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R400" s="232" t="s">
        <v>326</v>
      </c>
      <c r="AT400" s="232" t="s">
        <v>551</v>
      </c>
      <c r="AU400" s="232" t="s">
        <v>87</v>
      </c>
      <c r="AY400" s="19" t="s">
        <v>245</v>
      </c>
      <c r="BE400" s="233">
        <f>IF(N400="základní",J400,0)</f>
        <v>0</v>
      </c>
      <c r="BF400" s="233">
        <f>IF(N400="snížená",J400,0)</f>
        <v>0</v>
      </c>
      <c r="BG400" s="233">
        <f>IF(N400="zákl. přenesená",J400,0)</f>
        <v>0</v>
      </c>
      <c r="BH400" s="233">
        <f>IF(N400="sníž. přenesená",J400,0)</f>
        <v>0</v>
      </c>
      <c r="BI400" s="233">
        <f>IF(N400="nulová",J400,0)</f>
        <v>0</v>
      </c>
      <c r="BJ400" s="19" t="s">
        <v>85</v>
      </c>
      <c r="BK400" s="233">
        <f>ROUND(I400*H400,2)</f>
        <v>0</v>
      </c>
      <c r="BL400" s="19" t="s">
        <v>253</v>
      </c>
      <c r="BM400" s="232" t="s">
        <v>4334</v>
      </c>
    </row>
    <row r="401" s="2" customFormat="1">
      <c r="A401" s="40"/>
      <c r="B401" s="41"/>
      <c r="C401" s="42"/>
      <c r="D401" s="234" t="s">
        <v>255</v>
      </c>
      <c r="E401" s="42"/>
      <c r="F401" s="235" t="s">
        <v>4333</v>
      </c>
      <c r="G401" s="42"/>
      <c r="H401" s="42"/>
      <c r="I401" s="236"/>
      <c r="J401" s="42"/>
      <c r="K401" s="42"/>
      <c r="L401" s="46"/>
      <c r="M401" s="237"/>
      <c r="N401" s="238"/>
      <c r="O401" s="93"/>
      <c r="P401" s="93"/>
      <c r="Q401" s="93"/>
      <c r="R401" s="93"/>
      <c r="S401" s="93"/>
      <c r="T401" s="94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255</v>
      </c>
      <c r="AU401" s="19" t="s">
        <v>87</v>
      </c>
    </row>
    <row r="402" s="14" customFormat="1">
      <c r="A402" s="14"/>
      <c r="B402" s="249"/>
      <c r="C402" s="250"/>
      <c r="D402" s="234" t="s">
        <v>257</v>
      </c>
      <c r="E402" s="251" t="s">
        <v>1</v>
      </c>
      <c r="F402" s="252" t="s">
        <v>4335</v>
      </c>
      <c r="G402" s="250"/>
      <c r="H402" s="253">
        <v>0.088999999999999996</v>
      </c>
      <c r="I402" s="254"/>
      <c r="J402" s="250"/>
      <c r="K402" s="250"/>
      <c r="L402" s="255"/>
      <c r="M402" s="256"/>
      <c r="N402" s="257"/>
      <c r="O402" s="257"/>
      <c r="P402" s="257"/>
      <c r="Q402" s="257"/>
      <c r="R402" s="257"/>
      <c r="S402" s="257"/>
      <c r="T402" s="25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9" t="s">
        <v>257</v>
      </c>
      <c r="AU402" s="259" t="s">
        <v>87</v>
      </c>
      <c r="AV402" s="14" t="s">
        <v>87</v>
      </c>
      <c r="AW402" s="14" t="s">
        <v>34</v>
      </c>
      <c r="AX402" s="14" t="s">
        <v>85</v>
      </c>
      <c r="AY402" s="259" t="s">
        <v>245</v>
      </c>
    </row>
    <row r="403" s="2" customFormat="1" ht="16.5" customHeight="1">
      <c r="A403" s="40"/>
      <c r="B403" s="41"/>
      <c r="C403" s="221" t="s">
        <v>732</v>
      </c>
      <c r="D403" s="221" t="s">
        <v>248</v>
      </c>
      <c r="E403" s="222" t="s">
        <v>4336</v>
      </c>
      <c r="F403" s="223" t="s">
        <v>4337</v>
      </c>
      <c r="G403" s="224" t="s">
        <v>275</v>
      </c>
      <c r="H403" s="225">
        <v>135</v>
      </c>
      <c r="I403" s="226"/>
      <c r="J403" s="227">
        <f>ROUND(I403*H403,2)</f>
        <v>0</v>
      </c>
      <c r="K403" s="223" t="s">
        <v>764</v>
      </c>
      <c r="L403" s="46"/>
      <c r="M403" s="228" t="s">
        <v>1</v>
      </c>
      <c r="N403" s="229" t="s">
        <v>42</v>
      </c>
      <c r="O403" s="93"/>
      <c r="P403" s="230">
        <f>O403*H403</f>
        <v>0</v>
      </c>
      <c r="Q403" s="230">
        <v>0.108</v>
      </c>
      <c r="R403" s="230">
        <f>Q403*H403</f>
        <v>14.58</v>
      </c>
      <c r="S403" s="230">
        <v>0</v>
      </c>
      <c r="T403" s="231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32" t="s">
        <v>253</v>
      </c>
      <c r="AT403" s="232" t="s">
        <v>248</v>
      </c>
      <c r="AU403" s="232" t="s">
        <v>87</v>
      </c>
      <c r="AY403" s="19" t="s">
        <v>245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9" t="s">
        <v>85</v>
      </c>
      <c r="BK403" s="233">
        <f>ROUND(I403*H403,2)</f>
        <v>0</v>
      </c>
      <c r="BL403" s="19" t="s">
        <v>253</v>
      </c>
      <c r="BM403" s="232" t="s">
        <v>4338</v>
      </c>
    </row>
    <row r="404" s="2" customFormat="1">
      <c r="A404" s="40"/>
      <c r="B404" s="41"/>
      <c r="C404" s="42"/>
      <c r="D404" s="234" t="s">
        <v>255</v>
      </c>
      <c r="E404" s="42"/>
      <c r="F404" s="235" t="s">
        <v>4339</v>
      </c>
      <c r="G404" s="42"/>
      <c r="H404" s="42"/>
      <c r="I404" s="236"/>
      <c r="J404" s="42"/>
      <c r="K404" s="42"/>
      <c r="L404" s="46"/>
      <c r="M404" s="237"/>
      <c r="N404" s="238"/>
      <c r="O404" s="93"/>
      <c r="P404" s="93"/>
      <c r="Q404" s="93"/>
      <c r="R404" s="93"/>
      <c r="S404" s="93"/>
      <c r="T404" s="94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255</v>
      </c>
      <c r="AU404" s="19" t="s">
        <v>87</v>
      </c>
    </row>
    <row r="405" s="2" customFormat="1">
      <c r="A405" s="40"/>
      <c r="B405" s="41"/>
      <c r="C405" s="42"/>
      <c r="D405" s="296" t="s">
        <v>766</v>
      </c>
      <c r="E405" s="42"/>
      <c r="F405" s="297" t="s">
        <v>4340</v>
      </c>
      <c r="G405" s="42"/>
      <c r="H405" s="42"/>
      <c r="I405" s="236"/>
      <c r="J405" s="42"/>
      <c r="K405" s="42"/>
      <c r="L405" s="46"/>
      <c r="M405" s="237"/>
      <c r="N405" s="238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766</v>
      </c>
      <c r="AU405" s="19" t="s">
        <v>87</v>
      </c>
    </row>
    <row r="406" s="14" customFormat="1">
      <c r="A406" s="14"/>
      <c r="B406" s="249"/>
      <c r="C406" s="250"/>
      <c r="D406" s="234" t="s">
        <v>257</v>
      </c>
      <c r="E406" s="251" t="s">
        <v>1</v>
      </c>
      <c r="F406" s="252" t="s">
        <v>4341</v>
      </c>
      <c r="G406" s="250"/>
      <c r="H406" s="253">
        <v>135</v>
      </c>
      <c r="I406" s="254"/>
      <c r="J406" s="250"/>
      <c r="K406" s="250"/>
      <c r="L406" s="255"/>
      <c r="M406" s="256"/>
      <c r="N406" s="257"/>
      <c r="O406" s="257"/>
      <c r="P406" s="257"/>
      <c r="Q406" s="257"/>
      <c r="R406" s="257"/>
      <c r="S406" s="257"/>
      <c r="T406" s="258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9" t="s">
        <v>257</v>
      </c>
      <c r="AU406" s="259" t="s">
        <v>87</v>
      </c>
      <c r="AV406" s="14" t="s">
        <v>87</v>
      </c>
      <c r="AW406" s="14" t="s">
        <v>34</v>
      </c>
      <c r="AX406" s="14" t="s">
        <v>85</v>
      </c>
      <c r="AY406" s="259" t="s">
        <v>245</v>
      </c>
    </row>
    <row r="407" s="2" customFormat="1" ht="16.5" customHeight="1">
      <c r="A407" s="40"/>
      <c r="B407" s="41"/>
      <c r="C407" s="283" t="s">
        <v>745</v>
      </c>
      <c r="D407" s="283" t="s">
        <v>551</v>
      </c>
      <c r="E407" s="284" t="s">
        <v>4342</v>
      </c>
      <c r="F407" s="285" t="s">
        <v>4343</v>
      </c>
      <c r="G407" s="286" t="s">
        <v>329</v>
      </c>
      <c r="H407" s="287">
        <v>11.25</v>
      </c>
      <c r="I407" s="288"/>
      <c r="J407" s="289">
        <f>ROUND(I407*H407,2)</f>
        <v>0</v>
      </c>
      <c r="K407" s="285" t="s">
        <v>764</v>
      </c>
      <c r="L407" s="290"/>
      <c r="M407" s="291" t="s">
        <v>1</v>
      </c>
      <c r="N407" s="292" t="s">
        <v>42</v>
      </c>
      <c r="O407" s="93"/>
      <c r="P407" s="230">
        <f>O407*H407</f>
        <v>0</v>
      </c>
      <c r="Q407" s="230">
        <v>2.1150000000000002</v>
      </c>
      <c r="R407" s="230">
        <f>Q407*H407</f>
        <v>23.793750000000003</v>
      </c>
      <c r="S407" s="230">
        <v>0</v>
      </c>
      <c r="T407" s="231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32" t="s">
        <v>326</v>
      </c>
      <c r="AT407" s="232" t="s">
        <v>551</v>
      </c>
      <c r="AU407" s="232" t="s">
        <v>87</v>
      </c>
      <c r="AY407" s="19" t="s">
        <v>245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9" t="s">
        <v>85</v>
      </c>
      <c r="BK407" s="233">
        <f>ROUND(I407*H407,2)</f>
        <v>0</v>
      </c>
      <c r="BL407" s="19" t="s">
        <v>253</v>
      </c>
      <c r="BM407" s="232" t="s">
        <v>4344</v>
      </c>
    </row>
    <row r="408" s="2" customFormat="1">
      <c r="A408" s="40"/>
      <c r="B408" s="41"/>
      <c r="C408" s="42"/>
      <c r="D408" s="234" t="s">
        <v>255</v>
      </c>
      <c r="E408" s="42"/>
      <c r="F408" s="235" t="s">
        <v>4343</v>
      </c>
      <c r="G408" s="42"/>
      <c r="H408" s="42"/>
      <c r="I408" s="236"/>
      <c r="J408" s="42"/>
      <c r="K408" s="42"/>
      <c r="L408" s="46"/>
      <c r="M408" s="237"/>
      <c r="N408" s="238"/>
      <c r="O408" s="93"/>
      <c r="P408" s="93"/>
      <c r="Q408" s="93"/>
      <c r="R408" s="93"/>
      <c r="S408" s="93"/>
      <c r="T408" s="94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9" t="s">
        <v>255</v>
      </c>
      <c r="AU408" s="19" t="s">
        <v>87</v>
      </c>
    </row>
    <row r="409" s="14" customFormat="1">
      <c r="A409" s="14"/>
      <c r="B409" s="249"/>
      <c r="C409" s="250"/>
      <c r="D409" s="234" t="s">
        <v>257</v>
      </c>
      <c r="E409" s="251" t="s">
        <v>1</v>
      </c>
      <c r="F409" s="252" t="s">
        <v>4345</v>
      </c>
      <c r="G409" s="250"/>
      <c r="H409" s="253">
        <v>11.25</v>
      </c>
      <c r="I409" s="254"/>
      <c r="J409" s="250"/>
      <c r="K409" s="250"/>
      <c r="L409" s="255"/>
      <c r="M409" s="256"/>
      <c r="N409" s="257"/>
      <c r="O409" s="257"/>
      <c r="P409" s="257"/>
      <c r="Q409" s="257"/>
      <c r="R409" s="257"/>
      <c r="S409" s="257"/>
      <c r="T409" s="25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9" t="s">
        <v>257</v>
      </c>
      <c r="AU409" s="259" t="s">
        <v>87</v>
      </c>
      <c r="AV409" s="14" t="s">
        <v>87</v>
      </c>
      <c r="AW409" s="14" t="s">
        <v>34</v>
      </c>
      <c r="AX409" s="14" t="s">
        <v>85</v>
      </c>
      <c r="AY409" s="259" t="s">
        <v>245</v>
      </c>
    </row>
    <row r="410" s="12" customFormat="1" ht="22.8" customHeight="1">
      <c r="A410" s="12"/>
      <c r="B410" s="205"/>
      <c r="C410" s="206"/>
      <c r="D410" s="207" t="s">
        <v>76</v>
      </c>
      <c r="E410" s="219" t="s">
        <v>272</v>
      </c>
      <c r="F410" s="219" t="s">
        <v>2769</v>
      </c>
      <c r="G410" s="206"/>
      <c r="H410" s="206"/>
      <c r="I410" s="209"/>
      <c r="J410" s="220">
        <f>BK410</f>
        <v>0</v>
      </c>
      <c r="K410" s="206"/>
      <c r="L410" s="211"/>
      <c r="M410" s="212"/>
      <c r="N410" s="213"/>
      <c r="O410" s="213"/>
      <c r="P410" s="214">
        <f>SUM(P411:P505)</f>
        <v>0</v>
      </c>
      <c r="Q410" s="213"/>
      <c r="R410" s="214">
        <f>SUM(R411:R505)</f>
        <v>155.61777812</v>
      </c>
      <c r="S410" s="213"/>
      <c r="T410" s="215">
        <f>SUM(T411:T505)</f>
        <v>0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R410" s="216" t="s">
        <v>85</v>
      </c>
      <c r="AT410" s="217" t="s">
        <v>76</v>
      </c>
      <c r="AU410" s="217" t="s">
        <v>85</v>
      </c>
      <c r="AY410" s="216" t="s">
        <v>245</v>
      </c>
      <c r="BK410" s="218">
        <f>SUM(BK411:BK505)</f>
        <v>0</v>
      </c>
    </row>
    <row r="411" s="2" customFormat="1" ht="16.5" customHeight="1">
      <c r="A411" s="40"/>
      <c r="B411" s="41"/>
      <c r="C411" s="221" t="s">
        <v>2465</v>
      </c>
      <c r="D411" s="221" t="s">
        <v>248</v>
      </c>
      <c r="E411" s="222" t="s">
        <v>4346</v>
      </c>
      <c r="F411" s="223" t="s">
        <v>4347</v>
      </c>
      <c r="G411" s="224" t="s">
        <v>329</v>
      </c>
      <c r="H411" s="225">
        <v>417.334</v>
      </c>
      <c r="I411" s="226"/>
      <c r="J411" s="227">
        <f>ROUND(I411*H411,2)</f>
        <v>0</v>
      </c>
      <c r="K411" s="223" t="s">
        <v>764</v>
      </c>
      <c r="L411" s="46"/>
      <c r="M411" s="228" t="s">
        <v>1</v>
      </c>
      <c r="N411" s="229" t="s">
        <v>42</v>
      </c>
      <c r="O411" s="93"/>
      <c r="P411" s="230">
        <f>O411*H411</f>
        <v>0</v>
      </c>
      <c r="Q411" s="230">
        <v>0.00033</v>
      </c>
      <c r="R411" s="230">
        <f>Q411*H411</f>
        <v>0.13772022</v>
      </c>
      <c r="S411" s="230">
        <v>0</v>
      </c>
      <c r="T411" s="231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32" t="s">
        <v>594</v>
      </c>
      <c r="AT411" s="232" t="s">
        <v>248</v>
      </c>
      <c r="AU411" s="232" t="s">
        <v>87</v>
      </c>
      <c r="AY411" s="19" t="s">
        <v>245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9" t="s">
        <v>85</v>
      </c>
      <c r="BK411" s="233">
        <f>ROUND(I411*H411,2)</f>
        <v>0</v>
      </c>
      <c r="BL411" s="19" t="s">
        <v>594</v>
      </c>
      <c r="BM411" s="232" t="s">
        <v>4348</v>
      </c>
    </row>
    <row r="412" s="2" customFormat="1">
      <c r="A412" s="40"/>
      <c r="B412" s="41"/>
      <c r="C412" s="42"/>
      <c r="D412" s="234" t="s">
        <v>255</v>
      </c>
      <c r="E412" s="42"/>
      <c r="F412" s="235" t="s">
        <v>4347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255</v>
      </c>
      <c r="AU412" s="19" t="s">
        <v>87</v>
      </c>
    </row>
    <row r="413" s="2" customFormat="1">
      <c r="A413" s="40"/>
      <c r="B413" s="41"/>
      <c r="C413" s="42"/>
      <c r="D413" s="296" t="s">
        <v>766</v>
      </c>
      <c r="E413" s="42"/>
      <c r="F413" s="297" t="s">
        <v>4349</v>
      </c>
      <c r="G413" s="42"/>
      <c r="H413" s="42"/>
      <c r="I413" s="236"/>
      <c r="J413" s="42"/>
      <c r="K413" s="42"/>
      <c r="L413" s="46"/>
      <c r="M413" s="237"/>
      <c r="N413" s="238"/>
      <c r="O413" s="93"/>
      <c r="P413" s="93"/>
      <c r="Q413" s="93"/>
      <c r="R413" s="93"/>
      <c r="S413" s="93"/>
      <c r="T413" s="94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766</v>
      </c>
      <c r="AU413" s="19" t="s">
        <v>87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4350</v>
      </c>
      <c r="G414" s="250"/>
      <c r="H414" s="253">
        <v>222.667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87</v>
      </c>
      <c r="AV414" s="14" t="s">
        <v>87</v>
      </c>
      <c r="AW414" s="14" t="s">
        <v>34</v>
      </c>
      <c r="AX414" s="14" t="s">
        <v>77</v>
      </c>
      <c r="AY414" s="259" t="s">
        <v>245</v>
      </c>
    </row>
    <row r="415" s="14" customFormat="1">
      <c r="A415" s="14"/>
      <c r="B415" s="249"/>
      <c r="C415" s="250"/>
      <c r="D415" s="234" t="s">
        <v>257</v>
      </c>
      <c r="E415" s="251" t="s">
        <v>1</v>
      </c>
      <c r="F415" s="252" t="s">
        <v>4351</v>
      </c>
      <c r="G415" s="250"/>
      <c r="H415" s="253">
        <v>194.667</v>
      </c>
      <c r="I415" s="254"/>
      <c r="J415" s="250"/>
      <c r="K415" s="250"/>
      <c r="L415" s="255"/>
      <c r="M415" s="256"/>
      <c r="N415" s="257"/>
      <c r="O415" s="257"/>
      <c r="P415" s="257"/>
      <c r="Q415" s="257"/>
      <c r="R415" s="257"/>
      <c r="S415" s="257"/>
      <c r="T415" s="258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9" t="s">
        <v>257</v>
      </c>
      <c r="AU415" s="259" t="s">
        <v>87</v>
      </c>
      <c r="AV415" s="14" t="s">
        <v>87</v>
      </c>
      <c r="AW415" s="14" t="s">
        <v>34</v>
      </c>
      <c r="AX415" s="14" t="s">
        <v>77</v>
      </c>
      <c r="AY415" s="259" t="s">
        <v>245</v>
      </c>
    </row>
    <row r="416" s="15" customFormat="1">
      <c r="A416" s="15"/>
      <c r="B416" s="260"/>
      <c r="C416" s="261"/>
      <c r="D416" s="234" t="s">
        <v>257</v>
      </c>
      <c r="E416" s="262" t="s">
        <v>1</v>
      </c>
      <c r="F416" s="263" t="s">
        <v>266</v>
      </c>
      <c r="G416" s="261"/>
      <c r="H416" s="264">
        <v>417.334</v>
      </c>
      <c r="I416" s="265"/>
      <c r="J416" s="261"/>
      <c r="K416" s="261"/>
      <c r="L416" s="266"/>
      <c r="M416" s="267"/>
      <c r="N416" s="268"/>
      <c r="O416" s="268"/>
      <c r="P416" s="268"/>
      <c r="Q416" s="268"/>
      <c r="R416" s="268"/>
      <c r="S416" s="268"/>
      <c r="T416" s="269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70" t="s">
        <v>257</v>
      </c>
      <c r="AU416" s="270" t="s">
        <v>87</v>
      </c>
      <c r="AV416" s="15" t="s">
        <v>253</v>
      </c>
      <c r="AW416" s="15" t="s">
        <v>34</v>
      </c>
      <c r="AX416" s="15" t="s">
        <v>85</v>
      </c>
      <c r="AY416" s="270" t="s">
        <v>245</v>
      </c>
    </row>
    <row r="417" s="2" customFormat="1" ht="16.5" customHeight="1">
      <c r="A417" s="40"/>
      <c r="B417" s="41"/>
      <c r="C417" s="221" t="s">
        <v>974</v>
      </c>
      <c r="D417" s="221" t="s">
        <v>248</v>
      </c>
      <c r="E417" s="222" t="s">
        <v>2770</v>
      </c>
      <c r="F417" s="223" t="s">
        <v>2771</v>
      </c>
      <c r="G417" s="224" t="s">
        <v>251</v>
      </c>
      <c r="H417" s="225">
        <v>10.103999999999999</v>
      </c>
      <c r="I417" s="226"/>
      <c r="J417" s="227">
        <f>ROUND(I417*H417,2)</f>
        <v>0</v>
      </c>
      <c r="K417" s="223" t="s">
        <v>764</v>
      </c>
      <c r="L417" s="46"/>
      <c r="M417" s="228" t="s">
        <v>1</v>
      </c>
      <c r="N417" s="229" t="s">
        <v>42</v>
      </c>
      <c r="O417" s="93"/>
      <c r="P417" s="230">
        <f>O417*H417</f>
        <v>0</v>
      </c>
      <c r="Q417" s="230">
        <v>2.5021499999999999</v>
      </c>
      <c r="R417" s="230">
        <f>Q417*H417</f>
        <v>25.281723599999996</v>
      </c>
      <c r="S417" s="230">
        <v>0</v>
      </c>
      <c r="T417" s="231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232" t="s">
        <v>253</v>
      </c>
      <c r="AT417" s="232" t="s">
        <v>248</v>
      </c>
      <c r="AU417" s="232" t="s">
        <v>87</v>
      </c>
      <c r="AY417" s="19" t="s">
        <v>245</v>
      </c>
      <c r="BE417" s="233">
        <f>IF(N417="základní",J417,0)</f>
        <v>0</v>
      </c>
      <c r="BF417" s="233">
        <f>IF(N417="snížená",J417,0)</f>
        <v>0</v>
      </c>
      <c r="BG417" s="233">
        <f>IF(N417="zákl. přenesená",J417,0)</f>
        <v>0</v>
      </c>
      <c r="BH417" s="233">
        <f>IF(N417="sníž. přenesená",J417,0)</f>
        <v>0</v>
      </c>
      <c r="BI417" s="233">
        <f>IF(N417="nulová",J417,0)</f>
        <v>0</v>
      </c>
      <c r="BJ417" s="19" t="s">
        <v>85</v>
      </c>
      <c r="BK417" s="233">
        <f>ROUND(I417*H417,2)</f>
        <v>0</v>
      </c>
      <c r="BL417" s="19" t="s">
        <v>253</v>
      </c>
      <c r="BM417" s="232" t="s">
        <v>4352</v>
      </c>
    </row>
    <row r="418" s="2" customFormat="1">
      <c r="A418" s="40"/>
      <c r="B418" s="41"/>
      <c r="C418" s="42"/>
      <c r="D418" s="234" t="s">
        <v>255</v>
      </c>
      <c r="E418" s="42"/>
      <c r="F418" s="235" t="s">
        <v>2773</v>
      </c>
      <c r="G418" s="42"/>
      <c r="H418" s="42"/>
      <c r="I418" s="236"/>
      <c r="J418" s="42"/>
      <c r="K418" s="42"/>
      <c r="L418" s="46"/>
      <c r="M418" s="237"/>
      <c r="N418" s="238"/>
      <c r="O418" s="93"/>
      <c r="P418" s="93"/>
      <c r="Q418" s="93"/>
      <c r="R418" s="93"/>
      <c r="S418" s="93"/>
      <c r="T418" s="94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255</v>
      </c>
      <c r="AU418" s="19" t="s">
        <v>87</v>
      </c>
    </row>
    <row r="419" s="2" customFormat="1">
      <c r="A419" s="40"/>
      <c r="B419" s="41"/>
      <c r="C419" s="42"/>
      <c r="D419" s="296" t="s">
        <v>766</v>
      </c>
      <c r="E419" s="42"/>
      <c r="F419" s="297" t="s">
        <v>2774</v>
      </c>
      <c r="G419" s="42"/>
      <c r="H419" s="42"/>
      <c r="I419" s="236"/>
      <c r="J419" s="42"/>
      <c r="K419" s="42"/>
      <c r="L419" s="46"/>
      <c r="M419" s="237"/>
      <c r="N419" s="238"/>
      <c r="O419" s="93"/>
      <c r="P419" s="93"/>
      <c r="Q419" s="93"/>
      <c r="R419" s="93"/>
      <c r="S419" s="93"/>
      <c r="T419" s="94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T419" s="19" t="s">
        <v>766</v>
      </c>
      <c r="AU419" s="19" t="s">
        <v>87</v>
      </c>
    </row>
    <row r="420" s="14" customFormat="1">
      <c r="A420" s="14"/>
      <c r="B420" s="249"/>
      <c r="C420" s="250"/>
      <c r="D420" s="234" t="s">
        <v>257</v>
      </c>
      <c r="E420" s="251" t="s">
        <v>1</v>
      </c>
      <c r="F420" s="252" t="s">
        <v>4353</v>
      </c>
      <c r="G420" s="250"/>
      <c r="H420" s="253">
        <v>5.7240000000000002</v>
      </c>
      <c r="I420" s="254"/>
      <c r="J420" s="250"/>
      <c r="K420" s="250"/>
      <c r="L420" s="255"/>
      <c r="M420" s="256"/>
      <c r="N420" s="257"/>
      <c r="O420" s="257"/>
      <c r="P420" s="257"/>
      <c r="Q420" s="257"/>
      <c r="R420" s="257"/>
      <c r="S420" s="257"/>
      <c r="T420" s="258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9" t="s">
        <v>257</v>
      </c>
      <c r="AU420" s="259" t="s">
        <v>87</v>
      </c>
      <c r="AV420" s="14" t="s">
        <v>87</v>
      </c>
      <c r="AW420" s="14" t="s">
        <v>34</v>
      </c>
      <c r="AX420" s="14" t="s">
        <v>77</v>
      </c>
      <c r="AY420" s="259" t="s">
        <v>245</v>
      </c>
    </row>
    <row r="421" s="14" customFormat="1">
      <c r="A421" s="14"/>
      <c r="B421" s="249"/>
      <c r="C421" s="250"/>
      <c r="D421" s="234" t="s">
        <v>257</v>
      </c>
      <c r="E421" s="251" t="s">
        <v>1</v>
      </c>
      <c r="F421" s="252" t="s">
        <v>4354</v>
      </c>
      <c r="G421" s="250"/>
      <c r="H421" s="253">
        <v>4.3799999999999999</v>
      </c>
      <c r="I421" s="254"/>
      <c r="J421" s="250"/>
      <c r="K421" s="250"/>
      <c r="L421" s="255"/>
      <c r="M421" s="256"/>
      <c r="N421" s="257"/>
      <c r="O421" s="257"/>
      <c r="P421" s="257"/>
      <c r="Q421" s="257"/>
      <c r="R421" s="257"/>
      <c r="S421" s="257"/>
      <c r="T421" s="258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9" t="s">
        <v>257</v>
      </c>
      <c r="AU421" s="259" t="s">
        <v>87</v>
      </c>
      <c r="AV421" s="14" t="s">
        <v>87</v>
      </c>
      <c r="AW421" s="14" t="s">
        <v>34</v>
      </c>
      <c r="AX421" s="14" t="s">
        <v>77</v>
      </c>
      <c r="AY421" s="259" t="s">
        <v>245</v>
      </c>
    </row>
    <row r="422" s="15" customFormat="1">
      <c r="A422" s="15"/>
      <c r="B422" s="260"/>
      <c r="C422" s="261"/>
      <c r="D422" s="234" t="s">
        <v>257</v>
      </c>
      <c r="E422" s="262" t="s">
        <v>1</v>
      </c>
      <c r="F422" s="263" t="s">
        <v>266</v>
      </c>
      <c r="G422" s="261"/>
      <c r="H422" s="264">
        <v>10.103999999999999</v>
      </c>
      <c r="I422" s="265"/>
      <c r="J422" s="261"/>
      <c r="K422" s="261"/>
      <c r="L422" s="266"/>
      <c r="M422" s="267"/>
      <c r="N422" s="268"/>
      <c r="O422" s="268"/>
      <c r="P422" s="268"/>
      <c r="Q422" s="268"/>
      <c r="R422" s="268"/>
      <c r="S422" s="268"/>
      <c r="T422" s="269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70" t="s">
        <v>257</v>
      </c>
      <c r="AU422" s="270" t="s">
        <v>87</v>
      </c>
      <c r="AV422" s="15" t="s">
        <v>253</v>
      </c>
      <c r="AW422" s="15" t="s">
        <v>34</v>
      </c>
      <c r="AX422" s="15" t="s">
        <v>85</v>
      </c>
      <c r="AY422" s="270" t="s">
        <v>245</v>
      </c>
    </row>
    <row r="423" s="2" customFormat="1" ht="16.5" customHeight="1">
      <c r="A423" s="40"/>
      <c r="B423" s="41"/>
      <c r="C423" s="221" t="s">
        <v>3068</v>
      </c>
      <c r="D423" s="221" t="s">
        <v>248</v>
      </c>
      <c r="E423" s="222" t="s">
        <v>2777</v>
      </c>
      <c r="F423" s="223" t="s">
        <v>2778</v>
      </c>
      <c r="G423" s="224" t="s">
        <v>251</v>
      </c>
      <c r="H423" s="225">
        <v>10.103999999999999</v>
      </c>
      <c r="I423" s="226"/>
      <c r="J423" s="227">
        <f>ROUND(I423*H423,2)</f>
        <v>0</v>
      </c>
      <c r="K423" s="223" t="s">
        <v>764</v>
      </c>
      <c r="L423" s="46"/>
      <c r="M423" s="228" t="s">
        <v>1</v>
      </c>
      <c r="N423" s="229" t="s">
        <v>42</v>
      </c>
      <c r="O423" s="93"/>
      <c r="P423" s="230">
        <f>O423*H423</f>
        <v>0</v>
      </c>
      <c r="Q423" s="230">
        <v>0.048579999999999998</v>
      </c>
      <c r="R423" s="230">
        <f>Q423*H423</f>
        <v>0.49085231999999995</v>
      </c>
      <c r="S423" s="230">
        <v>0</v>
      </c>
      <c r="T423" s="231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32" t="s">
        <v>253</v>
      </c>
      <c r="AT423" s="232" t="s">
        <v>248</v>
      </c>
      <c r="AU423" s="232" t="s">
        <v>87</v>
      </c>
      <c r="AY423" s="19" t="s">
        <v>245</v>
      </c>
      <c r="BE423" s="233">
        <f>IF(N423="základní",J423,0)</f>
        <v>0</v>
      </c>
      <c r="BF423" s="233">
        <f>IF(N423="snížená",J423,0)</f>
        <v>0</v>
      </c>
      <c r="BG423" s="233">
        <f>IF(N423="zákl. přenesená",J423,0)</f>
        <v>0</v>
      </c>
      <c r="BH423" s="233">
        <f>IF(N423="sníž. přenesená",J423,0)</f>
        <v>0</v>
      </c>
      <c r="BI423" s="233">
        <f>IF(N423="nulová",J423,0)</f>
        <v>0</v>
      </c>
      <c r="BJ423" s="19" t="s">
        <v>85</v>
      </c>
      <c r="BK423" s="233">
        <f>ROUND(I423*H423,2)</f>
        <v>0</v>
      </c>
      <c r="BL423" s="19" t="s">
        <v>253</v>
      </c>
      <c r="BM423" s="232" t="s">
        <v>4355</v>
      </c>
    </row>
    <row r="424" s="2" customFormat="1">
      <c r="A424" s="40"/>
      <c r="B424" s="41"/>
      <c r="C424" s="42"/>
      <c r="D424" s="234" t="s">
        <v>255</v>
      </c>
      <c r="E424" s="42"/>
      <c r="F424" s="235" t="s">
        <v>2780</v>
      </c>
      <c r="G424" s="42"/>
      <c r="H424" s="42"/>
      <c r="I424" s="236"/>
      <c r="J424" s="42"/>
      <c r="K424" s="42"/>
      <c r="L424" s="46"/>
      <c r="M424" s="237"/>
      <c r="N424" s="238"/>
      <c r="O424" s="93"/>
      <c r="P424" s="93"/>
      <c r="Q424" s="93"/>
      <c r="R424" s="93"/>
      <c r="S424" s="93"/>
      <c r="T424" s="94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9" t="s">
        <v>255</v>
      </c>
      <c r="AU424" s="19" t="s">
        <v>87</v>
      </c>
    </row>
    <row r="425" s="2" customFormat="1">
      <c r="A425" s="40"/>
      <c r="B425" s="41"/>
      <c r="C425" s="42"/>
      <c r="D425" s="296" t="s">
        <v>766</v>
      </c>
      <c r="E425" s="42"/>
      <c r="F425" s="297" t="s">
        <v>2781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766</v>
      </c>
      <c r="AU425" s="19" t="s">
        <v>87</v>
      </c>
    </row>
    <row r="426" s="14" customFormat="1">
      <c r="A426" s="14"/>
      <c r="B426" s="249"/>
      <c r="C426" s="250"/>
      <c r="D426" s="234" t="s">
        <v>257</v>
      </c>
      <c r="E426" s="251" t="s">
        <v>1</v>
      </c>
      <c r="F426" s="252" t="s">
        <v>4356</v>
      </c>
      <c r="G426" s="250"/>
      <c r="H426" s="253">
        <v>10.103999999999999</v>
      </c>
      <c r="I426" s="254"/>
      <c r="J426" s="250"/>
      <c r="K426" s="250"/>
      <c r="L426" s="255"/>
      <c r="M426" s="256"/>
      <c r="N426" s="257"/>
      <c r="O426" s="257"/>
      <c r="P426" s="257"/>
      <c r="Q426" s="257"/>
      <c r="R426" s="257"/>
      <c r="S426" s="257"/>
      <c r="T426" s="258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9" t="s">
        <v>257</v>
      </c>
      <c r="AU426" s="259" t="s">
        <v>87</v>
      </c>
      <c r="AV426" s="14" t="s">
        <v>87</v>
      </c>
      <c r="AW426" s="14" t="s">
        <v>34</v>
      </c>
      <c r="AX426" s="14" t="s">
        <v>85</v>
      </c>
      <c r="AY426" s="259" t="s">
        <v>245</v>
      </c>
    </row>
    <row r="427" s="2" customFormat="1" ht="16.5" customHeight="1">
      <c r="A427" s="40"/>
      <c r="B427" s="41"/>
      <c r="C427" s="221" t="s">
        <v>458</v>
      </c>
      <c r="D427" s="221" t="s">
        <v>248</v>
      </c>
      <c r="E427" s="222" t="s">
        <v>2783</v>
      </c>
      <c r="F427" s="223" t="s">
        <v>2784</v>
      </c>
      <c r="G427" s="224" t="s">
        <v>275</v>
      </c>
      <c r="H427" s="225">
        <v>53.176000000000002</v>
      </c>
      <c r="I427" s="226"/>
      <c r="J427" s="227">
        <f>ROUND(I427*H427,2)</f>
        <v>0</v>
      </c>
      <c r="K427" s="223" t="s">
        <v>764</v>
      </c>
      <c r="L427" s="46"/>
      <c r="M427" s="228" t="s">
        <v>1</v>
      </c>
      <c r="N427" s="229" t="s">
        <v>42</v>
      </c>
      <c r="O427" s="93"/>
      <c r="P427" s="230">
        <f>O427*H427</f>
        <v>0</v>
      </c>
      <c r="Q427" s="230">
        <v>0.041259999999999998</v>
      </c>
      <c r="R427" s="230">
        <f>Q427*H427</f>
        <v>2.1940417600000002</v>
      </c>
      <c r="S427" s="230">
        <v>0</v>
      </c>
      <c r="T427" s="231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32" t="s">
        <v>253</v>
      </c>
      <c r="AT427" s="232" t="s">
        <v>248</v>
      </c>
      <c r="AU427" s="232" t="s">
        <v>87</v>
      </c>
      <c r="AY427" s="19" t="s">
        <v>245</v>
      </c>
      <c r="BE427" s="233">
        <f>IF(N427="základní",J427,0)</f>
        <v>0</v>
      </c>
      <c r="BF427" s="233">
        <f>IF(N427="snížená",J427,0)</f>
        <v>0</v>
      </c>
      <c r="BG427" s="233">
        <f>IF(N427="zákl. přenesená",J427,0)</f>
        <v>0</v>
      </c>
      <c r="BH427" s="233">
        <f>IF(N427="sníž. přenesená",J427,0)</f>
        <v>0</v>
      </c>
      <c r="BI427" s="233">
        <f>IF(N427="nulová",J427,0)</f>
        <v>0</v>
      </c>
      <c r="BJ427" s="19" t="s">
        <v>85</v>
      </c>
      <c r="BK427" s="233">
        <f>ROUND(I427*H427,2)</f>
        <v>0</v>
      </c>
      <c r="BL427" s="19" t="s">
        <v>253</v>
      </c>
      <c r="BM427" s="232" t="s">
        <v>4357</v>
      </c>
    </row>
    <row r="428" s="2" customFormat="1">
      <c r="A428" s="40"/>
      <c r="B428" s="41"/>
      <c r="C428" s="42"/>
      <c r="D428" s="234" t="s">
        <v>255</v>
      </c>
      <c r="E428" s="42"/>
      <c r="F428" s="235" t="s">
        <v>2786</v>
      </c>
      <c r="G428" s="42"/>
      <c r="H428" s="42"/>
      <c r="I428" s="236"/>
      <c r="J428" s="42"/>
      <c r="K428" s="42"/>
      <c r="L428" s="46"/>
      <c r="M428" s="237"/>
      <c r="N428" s="238"/>
      <c r="O428" s="93"/>
      <c r="P428" s="93"/>
      <c r="Q428" s="93"/>
      <c r="R428" s="93"/>
      <c r="S428" s="93"/>
      <c r="T428" s="94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255</v>
      </c>
      <c r="AU428" s="19" t="s">
        <v>87</v>
      </c>
    </row>
    <row r="429" s="2" customFormat="1">
      <c r="A429" s="40"/>
      <c r="B429" s="41"/>
      <c r="C429" s="42"/>
      <c r="D429" s="296" t="s">
        <v>766</v>
      </c>
      <c r="E429" s="42"/>
      <c r="F429" s="297" t="s">
        <v>2787</v>
      </c>
      <c r="G429" s="42"/>
      <c r="H429" s="42"/>
      <c r="I429" s="236"/>
      <c r="J429" s="42"/>
      <c r="K429" s="42"/>
      <c r="L429" s="46"/>
      <c r="M429" s="237"/>
      <c r="N429" s="238"/>
      <c r="O429" s="93"/>
      <c r="P429" s="93"/>
      <c r="Q429" s="93"/>
      <c r="R429" s="93"/>
      <c r="S429" s="93"/>
      <c r="T429" s="94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766</v>
      </c>
      <c r="AU429" s="19" t="s">
        <v>87</v>
      </c>
    </row>
    <row r="430" s="14" customFormat="1">
      <c r="A430" s="14"/>
      <c r="B430" s="249"/>
      <c r="C430" s="250"/>
      <c r="D430" s="234" t="s">
        <v>257</v>
      </c>
      <c r="E430" s="251" t="s">
        <v>1</v>
      </c>
      <c r="F430" s="252" t="s">
        <v>4358</v>
      </c>
      <c r="G430" s="250"/>
      <c r="H430" s="253">
        <v>15.539999999999999</v>
      </c>
      <c r="I430" s="254"/>
      <c r="J430" s="250"/>
      <c r="K430" s="250"/>
      <c r="L430" s="255"/>
      <c r="M430" s="256"/>
      <c r="N430" s="257"/>
      <c r="O430" s="257"/>
      <c r="P430" s="257"/>
      <c r="Q430" s="257"/>
      <c r="R430" s="257"/>
      <c r="S430" s="257"/>
      <c r="T430" s="258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9" t="s">
        <v>257</v>
      </c>
      <c r="AU430" s="259" t="s">
        <v>87</v>
      </c>
      <c r="AV430" s="14" t="s">
        <v>87</v>
      </c>
      <c r="AW430" s="14" t="s">
        <v>34</v>
      </c>
      <c r="AX430" s="14" t="s">
        <v>77</v>
      </c>
      <c r="AY430" s="259" t="s">
        <v>245</v>
      </c>
    </row>
    <row r="431" s="14" customFormat="1">
      <c r="A431" s="14"/>
      <c r="B431" s="249"/>
      <c r="C431" s="250"/>
      <c r="D431" s="234" t="s">
        <v>257</v>
      </c>
      <c r="E431" s="251" t="s">
        <v>1</v>
      </c>
      <c r="F431" s="252" t="s">
        <v>4359</v>
      </c>
      <c r="G431" s="250"/>
      <c r="H431" s="253">
        <v>15.539999999999999</v>
      </c>
      <c r="I431" s="254"/>
      <c r="J431" s="250"/>
      <c r="K431" s="250"/>
      <c r="L431" s="255"/>
      <c r="M431" s="256"/>
      <c r="N431" s="257"/>
      <c r="O431" s="257"/>
      <c r="P431" s="257"/>
      <c r="Q431" s="257"/>
      <c r="R431" s="257"/>
      <c r="S431" s="257"/>
      <c r="T431" s="25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9" t="s">
        <v>257</v>
      </c>
      <c r="AU431" s="259" t="s">
        <v>87</v>
      </c>
      <c r="AV431" s="14" t="s">
        <v>87</v>
      </c>
      <c r="AW431" s="14" t="s">
        <v>34</v>
      </c>
      <c r="AX431" s="14" t="s">
        <v>77</v>
      </c>
      <c r="AY431" s="259" t="s">
        <v>245</v>
      </c>
    </row>
    <row r="432" s="14" customFormat="1">
      <c r="A432" s="14"/>
      <c r="B432" s="249"/>
      <c r="C432" s="250"/>
      <c r="D432" s="234" t="s">
        <v>257</v>
      </c>
      <c r="E432" s="251" t="s">
        <v>1</v>
      </c>
      <c r="F432" s="252" t="s">
        <v>4360</v>
      </c>
      <c r="G432" s="250"/>
      <c r="H432" s="253">
        <v>0.54000000000000004</v>
      </c>
      <c r="I432" s="254"/>
      <c r="J432" s="250"/>
      <c r="K432" s="250"/>
      <c r="L432" s="255"/>
      <c r="M432" s="256"/>
      <c r="N432" s="257"/>
      <c r="O432" s="257"/>
      <c r="P432" s="257"/>
      <c r="Q432" s="257"/>
      <c r="R432" s="257"/>
      <c r="S432" s="257"/>
      <c r="T432" s="258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9" t="s">
        <v>257</v>
      </c>
      <c r="AU432" s="259" t="s">
        <v>87</v>
      </c>
      <c r="AV432" s="14" t="s">
        <v>87</v>
      </c>
      <c r="AW432" s="14" t="s">
        <v>34</v>
      </c>
      <c r="AX432" s="14" t="s">
        <v>77</v>
      </c>
      <c r="AY432" s="259" t="s">
        <v>245</v>
      </c>
    </row>
    <row r="433" s="14" customFormat="1">
      <c r="A433" s="14"/>
      <c r="B433" s="249"/>
      <c r="C433" s="250"/>
      <c r="D433" s="234" t="s">
        <v>257</v>
      </c>
      <c r="E433" s="251" t="s">
        <v>1</v>
      </c>
      <c r="F433" s="252" t="s">
        <v>4361</v>
      </c>
      <c r="G433" s="250"/>
      <c r="H433" s="253">
        <v>4.718</v>
      </c>
      <c r="I433" s="254"/>
      <c r="J433" s="250"/>
      <c r="K433" s="250"/>
      <c r="L433" s="255"/>
      <c r="M433" s="256"/>
      <c r="N433" s="257"/>
      <c r="O433" s="257"/>
      <c r="P433" s="257"/>
      <c r="Q433" s="257"/>
      <c r="R433" s="257"/>
      <c r="S433" s="257"/>
      <c r="T433" s="258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9" t="s">
        <v>257</v>
      </c>
      <c r="AU433" s="259" t="s">
        <v>87</v>
      </c>
      <c r="AV433" s="14" t="s">
        <v>87</v>
      </c>
      <c r="AW433" s="14" t="s">
        <v>34</v>
      </c>
      <c r="AX433" s="14" t="s">
        <v>77</v>
      </c>
      <c r="AY433" s="259" t="s">
        <v>245</v>
      </c>
    </row>
    <row r="434" s="14" customFormat="1">
      <c r="A434" s="14"/>
      <c r="B434" s="249"/>
      <c r="C434" s="250"/>
      <c r="D434" s="234" t="s">
        <v>257</v>
      </c>
      <c r="E434" s="251" t="s">
        <v>1</v>
      </c>
      <c r="F434" s="252" t="s">
        <v>4362</v>
      </c>
      <c r="G434" s="250"/>
      <c r="H434" s="253">
        <v>5.4880000000000004</v>
      </c>
      <c r="I434" s="254"/>
      <c r="J434" s="250"/>
      <c r="K434" s="250"/>
      <c r="L434" s="255"/>
      <c r="M434" s="256"/>
      <c r="N434" s="257"/>
      <c r="O434" s="257"/>
      <c r="P434" s="257"/>
      <c r="Q434" s="257"/>
      <c r="R434" s="257"/>
      <c r="S434" s="257"/>
      <c r="T434" s="258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9" t="s">
        <v>257</v>
      </c>
      <c r="AU434" s="259" t="s">
        <v>87</v>
      </c>
      <c r="AV434" s="14" t="s">
        <v>87</v>
      </c>
      <c r="AW434" s="14" t="s">
        <v>34</v>
      </c>
      <c r="AX434" s="14" t="s">
        <v>77</v>
      </c>
      <c r="AY434" s="259" t="s">
        <v>245</v>
      </c>
    </row>
    <row r="435" s="14" customFormat="1">
      <c r="A435" s="14"/>
      <c r="B435" s="249"/>
      <c r="C435" s="250"/>
      <c r="D435" s="234" t="s">
        <v>257</v>
      </c>
      <c r="E435" s="251" t="s">
        <v>1</v>
      </c>
      <c r="F435" s="252" t="s">
        <v>4363</v>
      </c>
      <c r="G435" s="250"/>
      <c r="H435" s="253">
        <v>5.3550000000000004</v>
      </c>
      <c r="I435" s="254"/>
      <c r="J435" s="250"/>
      <c r="K435" s="250"/>
      <c r="L435" s="255"/>
      <c r="M435" s="256"/>
      <c r="N435" s="257"/>
      <c r="O435" s="257"/>
      <c r="P435" s="257"/>
      <c r="Q435" s="257"/>
      <c r="R435" s="257"/>
      <c r="S435" s="257"/>
      <c r="T435" s="258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9" t="s">
        <v>257</v>
      </c>
      <c r="AU435" s="259" t="s">
        <v>87</v>
      </c>
      <c r="AV435" s="14" t="s">
        <v>87</v>
      </c>
      <c r="AW435" s="14" t="s">
        <v>34</v>
      </c>
      <c r="AX435" s="14" t="s">
        <v>77</v>
      </c>
      <c r="AY435" s="259" t="s">
        <v>245</v>
      </c>
    </row>
    <row r="436" s="14" customFormat="1">
      <c r="A436" s="14"/>
      <c r="B436" s="249"/>
      <c r="C436" s="250"/>
      <c r="D436" s="234" t="s">
        <v>257</v>
      </c>
      <c r="E436" s="251" t="s">
        <v>1</v>
      </c>
      <c r="F436" s="252" t="s">
        <v>4364</v>
      </c>
      <c r="G436" s="250"/>
      <c r="H436" s="253">
        <v>4.7949999999999999</v>
      </c>
      <c r="I436" s="254"/>
      <c r="J436" s="250"/>
      <c r="K436" s="250"/>
      <c r="L436" s="255"/>
      <c r="M436" s="256"/>
      <c r="N436" s="257"/>
      <c r="O436" s="257"/>
      <c r="P436" s="257"/>
      <c r="Q436" s="257"/>
      <c r="R436" s="257"/>
      <c r="S436" s="257"/>
      <c r="T436" s="258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9" t="s">
        <v>257</v>
      </c>
      <c r="AU436" s="259" t="s">
        <v>87</v>
      </c>
      <c r="AV436" s="14" t="s">
        <v>87</v>
      </c>
      <c r="AW436" s="14" t="s">
        <v>34</v>
      </c>
      <c r="AX436" s="14" t="s">
        <v>77</v>
      </c>
      <c r="AY436" s="259" t="s">
        <v>245</v>
      </c>
    </row>
    <row r="437" s="14" customFormat="1">
      <c r="A437" s="14"/>
      <c r="B437" s="249"/>
      <c r="C437" s="250"/>
      <c r="D437" s="234" t="s">
        <v>257</v>
      </c>
      <c r="E437" s="251" t="s">
        <v>1</v>
      </c>
      <c r="F437" s="252" t="s">
        <v>4365</v>
      </c>
      <c r="G437" s="250"/>
      <c r="H437" s="253">
        <v>1.2</v>
      </c>
      <c r="I437" s="254"/>
      <c r="J437" s="250"/>
      <c r="K437" s="250"/>
      <c r="L437" s="255"/>
      <c r="M437" s="256"/>
      <c r="N437" s="257"/>
      <c r="O437" s="257"/>
      <c r="P437" s="257"/>
      <c r="Q437" s="257"/>
      <c r="R437" s="257"/>
      <c r="S437" s="257"/>
      <c r="T437" s="258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9" t="s">
        <v>257</v>
      </c>
      <c r="AU437" s="259" t="s">
        <v>87</v>
      </c>
      <c r="AV437" s="14" t="s">
        <v>87</v>
      </c>
      <c r="AW437" s="14" t="s">
        <v>34</v>
      </c>
      <c r="AX437" s="14" t="s">
        <v>77</v>
      </c>
      <c r="AY437" s="259" t="s">
        <v>245</v>
      </c>
    </row>
    <row r="438" s="15" customFormat="1">
      <c r="A438" s="15"/>
      <c r="B438" s="260"/>
      <c r="C438" s="261"/>
      <c r="D438" s="234" t="s">
        <v>257</v>
      </c>
      <c r="E438" s="262" t="s">
        <v>1</v>
      </c>
      <c r="F438" s="263" t="s">
        <v>266</v>
      </c>
      <c r="G438" s="261"/>
      <c r="H438" s="264">
        <v>53.176000000000002</v>
      </c>
      <c r="I438" s="265"/>
      <c r="J438" s="261"/>
      <c r="K438" s="261"/>
      <c r="L438" s="266"/>
      <c r="M438" s="267"/>
      <c r="N438" s="268"/>
      <c r="O438" s="268"/>
      <c r="P438" s="268"/>
      <c r="Q438" s="268"/>
      <c r="R438" s="268"/>
      <c r="S438" s="268"/>
      <c r="T438" s="269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70" t="s">
        <v>257</v>
      </c>
      <c r="AU438" s="270" t="s">
        <v>87</v>
      </c>
      <c r="AV438" s="15" t="s">
        <v>253</v>
      </c>
      <c r="AW438" s="15" t="s">
        <v>34</v>
      </c>
      <c r="AX438" s="15" t="s">
        <v>85</v>
      </c>
      <c r="AY438" s="270" t="s">
        <v>245</v>
      </c>
    </row>
    <row r="439" s="2" customFormat="1" ht="16.5" customHeight="1">
      <c r="A439" s="40"/>
      <c r="B439" s="41"/>
      <c r="C439" s="221" t="s">
        <v>3083</v>
      </c>
      <c r="D439" s="221" t="s">
        <v>248</v>
      </c>
      <c r="E439" s="222" t="s">
        <v>2790</v>
      </c>
      <c r="F439" s="223" t="s">
        <v>2791</v>
      </c>
      <c r="G439" s="224" t="s">
        <v>275</v>
      </c>
      <c r="H439" s="225">
        <v>53.176000000000002</v>
      </c>
      <c r="I439" s="226"/>
      <c r="J439" s="227">
        <f>ROUND(I439*H439,2)</f>
        <v>0</v>
      </c>
      <c r="K439" s="223" t="s">
        <v>764</v>
      </c>
      <c r="L439" s="46"/>
      <c r="M439" s="228" t="s">
        <v>1</v>
      </c>
      <c r="N439" s="229" t="s">
        <v>42</v>
      </c>
      <c r="O439" s="93"/>
      <c r="P439" s="230">
        <f>O439*H439</f>
        <v>0</v>
      </c>
      <c r="Q439" s="230">
        <v>2.0000000000000002E-05</v>
      </c>
      <c r="R439" s="230">
        <f>Q439*H439</f>
        <v>0.0010635200000000001</v>
      </c>
      <c r="S439" s="230">
        <v>0</v>
      </c>
      <c r="T439" s="231">
        <f>S439*H439</f>
        <v>0</v>
      </c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R439" s="232" t="s">
        <v>253</v>
      </c>
      <c r="AT439" s="232" t="s">
        <v>248</v>
      </c>
      <c r="AU439" s="232" t="s">
        <v>87</v>
      </c>
      <c r="AY439" s="19" t="s">
        <v>245</v>
      </c>
      <c r="BE439" s="233">
        <f>IF(N439="základní",J439,0)</f>
        <v>0</v>
      </c>
      <c r="BF439" s="233">
        <f>IF(N439="snížená",J439,0)</f>
        <v>0</v>
      </c>
      <c r="BG439" s="233">
        <f>IF(N439="zákl. přenesená",J439,0)</f>
        <v>0</v>
      </c>
      <c r="BH439" s="233">
        <f>IF(N439="sníž. přenesená",J439,0)</f>
        <v>0</v>
      </c>
      <c r="BI439" s="233">
        <f>IF(N439="nulová",J439,0)</f>
        <v>0</v>
      </c>
      <c r="BJ439" s="19" t="s">
        <v>85</v>
      </c>
      <c r="BK439" s="233">
        <f>ROUND(I439*H439,2)</f>
        <v>0</v>
      </c>
      <c r="BL439" s="19" t="s">
        <v>253</v>
      </c>
      <c r="BM439" s="232" t="s">
        <v>4366</v>
      </c>
    </row>
    <row r="440" s="2" customFormat="1">
      <c r="A440" s="40"/>
      <c r="B440" s="41"/>
      <c r="C440" s="42"/>
      <c r="D440" s="234" t="s">
        <v>255</v>
      </c>
      <c r="E440" s="42"/>
      <c r="F440" s="235" t="s">
        <v>2793</v>
      </c>
      <c r="G440" s="42"/>
      <c r="H440" s="42"/>
      <c r="I440" s="236"/>
      <c r="J440" s="42"/>
      <c r="K440" s="42"/>
      <c r="L440" s="46"/>
      <c r="M440" s="237"/>
      <c r="N440" s="238"/>
      <c r="O440" s="93"/>
      <c r="P440" s="93"/>
      <c r="Q440" s="93"/>
      <c r="R440" s="93"/>
      <c r="S440" s="93"/>
      <c r="T440" s="94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T440" s="19" t="s">
        <v>255</v>
      </c>
      <c r="AU440" s="19" t="s">
        <v>87</v>
      </c>
    </row>
    <row r="441" s="2" customFormat="1">
      <c r="A441" s="40"/>
      <c r="B441" s="41"/>
      <c r="C441" s="42"/>
      <c r="D441" s="296" t="s">
        <v>766</v>
      </c>
      <c r="E441" s="42"/>
      <c r="F441" s="297" t="s">
        <v>2794</v>
      </c>
      <c r="G441" s="42"/>
      <c r="H441" s="42"/>
      <c r="I441" s="236"/>
      <c r="J441" s="42"/>
      <c r="K441" s="42"/>
      <c r="L441" s="46"/>
      <c r="M441" s="237"/>
      <c r="N441" s="238"/>
      <c r="O441" s="93"/>
      <c r="P441" s="93"/>
      <c r="Q441" s="93"/>
      <c r="R441" s="93"/>
      <c r="S441" s="93"/>
      <c r="T441" s="94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766</v>
      </c>
      <c r="AU441" s="19" t="s">
        <v>87</v>
      </c>
    </row>
    <row r="442" s="14" customFormat="1">
      <c r="A442" s="14"/>
      <c r="B442" s="249"/>
      <c r="C442" s="250"/>
      <c r="D442" s="234" t="s">
        <v>257</v>
      </c>
      <c r="E442" s="251" t="s">
        <v>1</v>
      </c>
      <c r="F442" s="252" t="s">
        <v>4367</v>
      </c>
      <c r="G442" s="250"/>
      <c r="H442" s="253">
        <v>53.176000000000002</v>
      </c>
      <c r="I442" s="254"/>
      <c r="J442" s="250"/>
      <c r="K442" s="250"/>
      <c r="L442" s="255"/>
      <c r="M442" s="256"/>
      <c r="N442" s="257"/>
      <c r="O442" s="257"/>
      <c r="P442" s="257"/>
      <c r="Q442" s="257"/>
      <c r="R442" s="257"/>
      <c r="S442" s="257"/>
      <c r="T442" s="258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9" t="s">
        <v>257</v>
      </c>
      <c r="AU442" s="259" t="s">
        <v>87</v>
      </c>
      <c r="AV442" s="14" t="s">
        <v>87</v>
      </c>
      <c r="AW442" s="14" t="s">
        <v>34</v>
      </c>
      <c r="AX442" s="14" t="s">
        <v>85</v>
      </c>
      <c r="AY442" s="259" t="s">
        <v>245</v>
      </c>
    </row>
    <row r="443" s="2" customFormat="1" ht="16.5" customHeight="1">
      <c r="A443" s="40"/>
      <c r="B443" s="41"/>
      <c r="C443" s="221" t="s">
        <v>3090</v>
      </c>
      <c r="D443" s="221" t="s">
        <v>248</v>
      </c>
      <c r="E443" s="222" t="s">
        <v>2802</v>
      </c>
      <c r="F443" s="223" t="s">
        <v>2803</v>
      </c>
      <c r="G443" s="224" t="s">
        <v>251</v>
      </c>
      <c r="H443" s="225">
        <v>19.611999999999998</v>
      </c>
      <c r="I443" s="226"/>
      <c r="J443" s="227">
        <f>ROUND(I443*H443,2)</f>
        <v>0</v>
      </c>
      <c r="K443" s="223" t="s">
        <v>764</v>
      </c>
      <c r="L443" s="46"/>
      <c r="M443" s="228" t="s">
        <v>1</v>
      </c>
      <c r="N443" s="229" t="s">
        <v>42</v>
      </c>
      <c r="O443" s="93"/>
      <c r="P443" s="230">
        <f>O443*H443</f>
        <v>0</v>
      </c>
      <c r="Q443" s="230">
        <v>2.5020899999999999</v>
      </c>
      <c r="R443" s="230">
        <f>Q443*H443</f>
        <v>49.070989079999997</v>
      </c>
      <c r="S443" s="230">
        <v>0</v>
      </c>
      <c r="T443" s="231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32" t="s">
        <v>253</v>
      </c>
      <c r="AT443" s="232" t="s">
        <v>248</v>
      </c>
      <c r="AU443" s="232" t="s">
        <v>87</v>
      </c>
      <c r="AY443" s="19" t="s">
        <v>245</v>
      </c>
      <c r="BE443" s="233">
        <f>IF(N443="základní",J443,0)</f>
        <v>0</v>
      </c>
      <c r="BF443" s="233">
        <f>IF(N443="snížená",J443,0)</f>
        <v>0</v>
      </c>
      <c r="BG443" s="233">
        <f>IF(N443="zákl. přenesená",J443,0)</f>
        <v>0</v>
      </c>
      <c r="BH443" s="233">
        <f>IF(N443="sníž. přenesená",J443,0)</f>
        <v>0</v>
      </c>
      <c r="BI443" s="233">
        <f>IF(N443="nulová",J443,0)</f>
        <v>0</v>
      </c>
      <c r="BJ443" s="19" t="s">
        <v>85</v>
      </c>
      <c r="BK443" s="233">
        <f>ROUND(I443*H443,2)</f>
        <v>0</v>
      </c>
      <c r="BL443" s="19" t="s">
        <v>253</v>
      </c>
      <c r="BM443" s="232" t="s">
        <v>4368</v>
      </c>
    </row>
    <row r="444" s="2" customFormat="1">
      <c r="A444" s="40"/>
      <c r="B444" s="41"/>
      <c r="C444" s="42"/>
      <c r="D444" s="234" t="s">
        <v>255</v>
      </c>
      <c r="E444" s="42"/>
      <c r="F444" s="235" t="s">
        <v>2805</v>
      </c>
      <c r="G444" s="42"/>
      <c r="H444" s="42"/>
      <c r="I444" s="236"/>
      <c r="J444" s="42"/>
      <c r="K444" s="42"/>
      <c r="L444" s="46"/>
      <c r="M444" s="237"/>
      <c r="N444" s="238"/>
      <c r="O444" s="93"/>
      <c r="P444" s="93"/>
      <c r="Q444" s="93"/>
      <c r="R444" s="93"/>
      <c r="S444" s="93"/>
      <c r="T444" s="94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T444" s="19" t="s">
        <v>255</v>
      </c>
      <c r="AU444" s="19" t="s">
        <v>87</v>
      </c>
    </row>
    <row r="445" s="2" customFormat="1">
      <c r="A445" s="40"/>
      <c r="B445" s="41"/>
      <c r="C445" s="42"/>
      <c r="D445" s="296" t="s">
        <v>766</v>
      </c>
      <c r="E445" s="42"/>
      <c r="F445" s="297" t="s">
        <v>2806</v>
      </c>
      <c r="G445" s="42"/>
      <c r="H445" s="42"/>
      <c r="I445" s="236"/>
      <c r="J445" s="42"/>
      <c r="K445" s="42"/>
      <c r="L445" s="46"/>
      <c r="M445" s="237"/>
      <c r="N445" s="238"/>
      <c r="O445" s="93"/>
      <c r="P445" s="93"/>
      <c r="Q445" s="93"/>
      <c r="R445" s="93"/>
      <c r="S445" s="93"/>
      <c r="T445" s="94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T445" s="19" t="s">
        <v>766</v>
      </c>
      <c r="AU445" s="19" t="s">
        <v>87</v>
      </c>
    </row>
    <row r="446" s="14" customFormat="1">
      <c r="A446" s="14"/>
      <c r="B446" s="249"/>
      <c r="C446" s="250"/>
      <c r="D446" s="234" t="s">
        <v>257</v>
      </c>
      <c r="E446" s="251" t="s">
        <v>1</v>
      </c>
      <c r="F446" s="252" t="s">
        <v>4369</v>
      </c>
      <c r="G446" s="250"/>
      <c r="H446" s="253">
        <v>6.8200000000000003</v>
      </c>
      <c r="I446" s="254"/>
      <c r="J446" s="250"/>
      <c r="K446" s="250"/>
      <c r="L446" s="255"/>
      <c r="M446" s="256"/>
      <c r="N446" s="257"/>
      <c r="O446" s="257"/>
      <c r="P446" s="257"/>
      <c r="Q446" s="257"/>
      <c r="R446" s="257"/>
      <c r="S446" s="257"/>
      <c r="T446" s="258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9" t="s">
        <v>257</v>
      </c>
      <c r="AU446" s="259" t="s">
        <v>87</v>
      </c>
      <c r="AV446" s="14" t="s">
        <v>87</v>
      </c>
      <c r="AW446" s="14" t="s">
        <v>34</v>
      </c>
      <c r="AX446" s="14" t="s">
        <v>77</v>
      </c>
      <c r="AY446" s="259" t="s">
        <v>245</v>
      </c>
    </row>
    <row r="447" s="14" customFormat="1">
      <c r="A447" s="14"/>
      <c r="B447" s="249"/>
      <c r="C447" s="250"/>
      <c r="D447" s="234" t="s">
        <v>257</v>
      </c>
      <c r="E447" s="251" t="s">
        <v>1</v>
      </c>
      <c r="F447" s="252" t="s">
        <v>4370</v>
      </c>
      <c r="G447" s="250"/>
      <c r="H447" s="253">
        <v>5.202</v>
      </c>
      <c r="I447" s="254"/>
      <c r="J447" s="250"/>
      <c r="K447" s="250"/>
      <c r="L447" s="255"/>
      <c r="M447" s="256"/>
      <c r="N447" s="257"/>
      <c r="O447" s="257"/>
      <c r="P447" s="257"/>
      <c r="Q447" s="257"/>
      <c r="R447" s="257"/>
      <c r="S447" s="257"/>
      <c r="T447" s="258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9" t="s">
        <v>257</v>
      </c>
      <c r="AU447" s="259" t="s">
        <v>87</v>
      </c>
      <c r="AV447" s="14" t="s">
        <v>87</v>
      </c>
      <c r="AW447" s="14" t="s">
        <v>34</v>
      </c>
      <c r="AX447" s="14" t="s">
        <v>77</v>
      </c>
      <c r="AY447" s="259" t="s">
        <v>245</v>
      </c>
    </row>
    <row r="448" s="14" customFormat="1">
      <c r="A448" s="14"/>
      <c r="B448" s="249"/>
      <c r="C448" s="250"/>
      <c r="D448" s="234" t="s">
        <v>257</v>
      </c>
      <c r="E448" s="251" t="s">
        <v>1</v>
      </c>
      <c r="F448" s="252" t="s">
        <v>4371</v>
      </c>
      <c r="G448" s="250"/>
      <c r="H448" s="253">
        <v>3.7949999999999999</v>
      </c>
      <c r="I448" s="254"/>
      <c r="J448" s="250"/>
      <c r="K448" s="250"/>
      <c r="L448" s="255"/>
      <c r="M448" s="256"/>
      <c r="N448" s="257"/>
      <c r="O448" s="257"/>
      <c r="P448" s="257"/>
      <c r="Q448" s="257"/>
      <c r="R448" s="257"/>
      <c r="S448" s="257"/>
      <c r="T448" s="258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9" t="s">
        <v>257</v>
      </c>
      <c r="AU448" s="259" t="s">
        <v>87</v>
      </c>
      <c r="AV448" s="14" t="s">
        <v>87</v>
      </c>
      <c r="AW448" s="14" t="s">
        <v>34</v>
      </c>
      <c r="AX448" s="14" t="s">
        <v>77</v>
      </c>
      <c r="AY448" s="259" t="s">
        <v>245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4371</v>
      </c>
      <c r="G449" s="250"/>
      <c r="H449" s="253">
        <v>3.7949999999999999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87</v>
      </c>
      <c r="AV449" s="14" t="s">
        <v>87</v>
      </c>
      <c r="AW449" s="14" t="s">
        <v>34</v>
      </c>
      <c r="AX449" s="14" t="s">
        <v>77</v>
      </c>
      <c r="AY449" s="259" t="s">
        <v>245</v>
      </c>
    </row>
    <row r="450" s="15" customFormat="1">
      <c r="A450" s="15"/>
      <c r="B450" s="260"/>
      <c r="C450" s="261"/>
      <c r="D450" s="234" t="s">
        <v>257</v>
      </c>
      <c r="E450" s="262" t="s">
        <v>1</v>
      </c>
      <c r="F450" s="263" t="s">
        <v>266</v>
      </c>
      <c r="G450" s="261"/>
      <c r="H450" s="264">
        <v>19.612000000000002</v>
      </c>
      <c r="I450" s="265"/>
      <c r="J450" s="261"/>
      <c r="K450" s="261"/>
      <c r="L450" s="266"/>
      <c r="M450" s="267"/>
      <c r="N450" s="268"/>
      <c r="O450" s="268"/>
      <c r="P450" s="268"/>
      <c r="Q450" s="268"/>
      <c r="R450" s="268"/>
      <c r="S450" s="268"/>
      <c r="T450" s="269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70" t="s">
        <v>257</v>
      </c>
      <c r="AU450" s="270" t="s">
        <v>87</v>
      </c>
      <c r="AV450" s="15" t="s">
        <v>253</v>
      </c>
      <c r="AW450" s="15" t="s">
        <v>34</v>
      </c>
      <c r="AX450" s="15" t="s">
        <v>85</v>
      </c>
      <c r="AY450" s="270" t="s">
        <v>245</v>
      </c>
    </row>
    <row r="451" s="2" customFormat="1" ht="16.5" customHeight="1">
      <c r="A451" s="40"/>
      <c r="B451" s="41"/>
      <c r="C451" s="221" t="s">
        <v>3101</v>
      </c>
      <c r="D451" s="221" t="s">
        <v>248</v>
      </c>
      <c r="E451" s="222" t="s">
        <v>2808</v>
      </c>
      <c r="F451" s="223" t="s">
        <v>2809</v>
      </c>
      <c r="G451" s="224" t="s">
        <v>251</v>
      </c>
      <c r="H451" s="225">
        <v>19.611999999999998</v>
      </c>
      <c r="I451" s="226"/>
      <c r="J451" s="227">
        <f>ROUND(I451*H451,2)</f>
        <v>0</v>
      </c>
      <c r="K451" s="223" t="s">
        <v>764</v>
      </c>
      <c r="L451" s="46"/>
      <c r="M451" s="228" t="s">
        <v>1</v>
      </c>
      <c r="N451" s="229" t="s">
        <v>42</v>
      </c>
      <c r="O451" s="93"/>
      <c r="P451" s="230">
        <f>O451*H451</f>
        <v>0</v>
      </c>
      <c r="Q451" s="230">
        <v>0.048579999999999998</v>
      </c>
      <c r="R451" s="230">
        <f>Q451*H451</f>
        <v>0.95275095999999992</v>
      </c>
      <c r="S451" s="230">
        <v>0</v>
      </c>
      <c r="T451" s="231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32" t="s">
        <v>253</v>
      </c>
      <c r="AT451" s="232" t="s">
        <v>248</v>
      </c>
      <c r="AU451" s="232" t="s">
        <v>87</v>
      </c>
      <c r="AY451" s="19" t="s">
        <v>245</v>
      </c>
      <c r="BE451" s="233">
        <f>IF(N451="základní",J451,0)</f>
        <v>0</v>
      </c>
      <c r="BF451" s="233">
        <f>IF(N451="snížená",J451,0)</f>
        <v>0</v>
      </c>
      <c r="BG451" s="233">
        <f>IF(N451="zákl. přenesená",J451,0)</f>
        <v>0</v>
      </c>
      <c r="BH451" s="233">
        <f>IF(N451="sníž. přenesená",J451,0)</f>
        <v>0</v>
      </c>
      <c r="BI451" s="233">
        <f>IF(N451="nulová",J451,0)</f>
        <v>0</v>
      </c>
      <c r="BJ451" s="19" t="s">
        <v>85</v>
      </c>
      <c r="BK451" s="233">
        <f>ROUND(I451*H451,2)</f>
        <v>0</v>
      </c>
      <c r="BL451" s="19" t="s">
        <v>253</v>
      </c>
      <c r="BM451" s="232" t="s">
        <v>4372</v>
      </c>
    </row>
    <row r="452" s="2" customFormat="1">
      <c r="A452" s="40"/>
      <c r="B452" s="41"/>
      <c r="C452" s="42"/>
      <c r="D452" s="234" t="s">
        <v>255</v>
      </c>
      <c r="E452" s="42"/>
      <c r="F452" s="235" t="s">
        <v>2811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255</v>
      </c>
      <c r="AU452" s="19" t="s">
        <v>87</v>
      </c>
    </row>
    <row r="453" s="2" customFormat="1">
      <c r="A453" s="40"/>
      <c r="B453" s="41"/>
      <c r="C453" s="42"/>
      <c r="D453" s="296" t="s">
        <v>766</v>
      </c>
      <c r="E453" s="42"/>
      <c r="F453" s="297" t="s">
        <v>2812</v>
      </c>
      <c r="G453" s="42"/>
      <c r="H453" s="42"/>
      <c r="I453" s="236"/>
      <c r="J453" s="42"/>
      <c r="K453" s="42"/>
      <c r="L453" s="46"/>
      <c r="M453" s="237"/>
      <c r="N453" s="238"/>
      <c r="O453" s="93"/>
      <c r="P453" s="93"/>
      <c r="Q453" s="93"/>
      <c r="R453" s="93"/>
      <c r="S453" s="93"/>
      <c r="T453" s="94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766</v>
      </c>
      <c r="AU453" s="19" t="s">
        <v>87</v>
      </c>
    </row>
    <row r="454" s="2" customFormat="1" ht="16.5" customHeight="1">
      <c r="A454" s="40"/>
      <c r="B454" s="41"/>
      <c r="C454" s="221" t="s">
        <v>3105</v>
      </c>
      <c r="D454" s="221" t="s">
        <v>248</v>
      </c>
      <c r="E454" s="222" t="s">
        <v>4373</v>
      </c>
      <c r="F454" s="223" t="s">
        <v>4374</v>
      </c>
      <c r="G454" s="224" t="s">
        <v>251</v>
      </c>
      <c r="H454" s="225">
        <v>27.044</v>
      </c>
      <c r="I454" s="226"/>
      <c r="J454" s="227">
        <f>ROUND(I454*H454,2)</f>
        <v>0</v>
      </c>
      <c r="K454" s="223" t="s">
        <v>764</v>
      </c>
      <c r="L454" s="46"/>
      <c r="M454" s="228" t="s">
        <v>1</v>
      </c>
      <c r="N454" s="229" t="s">
        <v>42</v>
      </c>
      <c r="O454" s="93"/>
      <c r="P454" s="230">
        <f>O454*H454</f>
        <v>0</v>
      </c>
      <c r="Q454" s="230">
        <v>2.5020899999999999</v>
      </c>
      <c r="R454" s="230">
        <f>Q454*H454</f>
        <v>67.666521959999997</v>
      </c>
      <c r="S454" s="230">
        <v>0</v>
      </c>
      <c r="T454" s="231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32" t="s">
        <v>253</v>
      </c>
      <c r="AT454" s="232" t="s">
        <v>248</v>
      </c>
      <c r="AU454" s="232" t="s">
        <v>87</v>
      </c>
      <c r="AY454" s="19" t="s">
        <v>245</v>
      </c>
      <c r="BE454" s="233">
        <f>IF(N454="základní",J454,0)</f>
        <v>0</v>
      </c>
      <c r="BF454" s="233">
        <f>IF(N454="snížená",J454,0)</f>
        <v>0</v>
      </c>
      <c r="BG454" s="233">
        <f>IF(N454="zákl. přenesená",J454,0)</f>
        <v>0</v>
      </c>
      <c r="BH454" s="233">
        <f>IF(N454="sníž. přenesená",J454,0)</f>
        <v>0</v>
      </c>
      <c r="BI454" s="233">
        <f>IF(N454="nulová",J454,0)</f>
        <v>0</v>
      </c>
      <c r="BJ454" s="19" t="s">
        <v>85</v>
      </c>
      <c r="BK454" s="233">
        <f>ROUND(I454*H454,2)</f>
        <v>0</v>
      </c>
      <c r="BL454" s="19" t="s">
        <v>253</v>
      </c>
      <c r="BM454" s="232" t="s">
        <v>4375</v>
      </c>
    </row>
    <row r="455" s="2" customFormat="1">
      <c r="A455" s="40"/>
      <c r="B455" s="41"/>
      <c r="C455" s="42"/>
      <c r="D455" s="234" t="s">
        <v>255</v>
      </c>
      <c r="E455" s="42"/>
      <c r="F455" s="235" t="s">
        <v>4376</v>
      </c>
      <c r="G455" s="42"/>
      <c r="H455" s="42"/>
      <c r="I455" s="236"/>
      <c r="J455" s="42"/>
      <c r="K455" s="42"/>
      <c r="L455" s="46"/>
      <c r="M455" s="237"/>
      <c r="N455" s="238"/>
      <c r="O455" s="93"/>
      <c r="P455" s="93"/>
      <c r="Q455" s="93"/>
      <c r="R455" s="93"/>
      <c r="S455" s="93"/>
      <c r="T455" s="94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255</v>
      </c>
      <c r="AU455" s="19" t="s">
        <v>87</v>
      </c>
    </row>
    <row r="456" s="2" customFormat="1">
      <c r="A456" s="40"/>
      <c r="B456" s="41"/>
      <c r="C456" s="42"/>
      <c r="D456" s="296" t="s">
        <v>766</v>
      </c>
      <c r="E456" s="42"/>
      <c r="F456" s="297" t="s">
        <v>4377</v>
      </c>
      <c r="G456" s="42"/>
      <c r="H456" s="42"/>
      <c r="I456" s="236"/>
      <c r="J456" s="42"/>
      <c r="K456" s="42"/>
      <c r="L456" s="46"/>
      <c r="M456" s="237"/>
      <c r="N456" s="238"/>
      <c r="O456" s="93"/>
      <c r="P456" s="93"/>
      <c r="Q456" s="93"/>
      <c r="R456" s="93"/>
      <c r="S456" s="93"/>
      <c r="T456" s="94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766</v>
      </c>
      <c r="AU456" s="19" t="s">
        <v>87</v>
      </c>
    </row>
    <row r="457" s="14" customFormat="1">
      <c r="A457" s="14"/>
      <c r="B457" s="249"/>
      <c r="C457" s="250"/>
      <c r="D457" s="234" t="s">
        <v>257</v>
      </c>
      <c r="E457" s="251" t="s">
        <v>1</v>
      </c>
      <c r="F457" s="252" t="s">
        <v>4378</v>
      </c>
      <c r="G457" s="250"/>
      <c r="H457" s="253">
        <v>23.879999999999999</v>
      </c>
      <c r="I457" s="254"/>
      <c r="J457" s="250"/>
      <c r="K457" s="250"/>
      <c r="L457" s="255"/>
      <c r="M457" s="256"/>
      <c r="N457" s="257"/>
      <c r="O457" s="257"/>
      <c r="P457" s="257"/>
      <c r="Q457" s="257"/>
      <c r="R457" s="257"/>
      <c r="S457" s="257"/>
      <c r="T457" s="258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9" t="s">
        <v>257</v>
      </c>
      <c r="AU457" s="259" t="s">
        <v>87</v>
      </c>
      <c r="AV457" s="14" t="s">
        <v>87</v>
      </c>
      <c r="AW457" s="14" t="s">
        <v>34</v>
      </c>
      <c r="AX457" s="14" t="s">
        <v>77</v>
      </c>
      <c r="AY457" s="259" t="s">
        <v>245</v>
      </c>
    </row>
    <row r="458" s="14" customFormat="1">
      <c r="A458" s="14"/>
      <c r="B458" s="249"/>
      <c r="C458" s="250"/>
      <c r="D458" s="234" t="s">
        <v>257</v>
      </c>
      <c r="E458" s="251" t="s">
        <v>1</v>
      </c>
      <c r="F458" s="252" t="s">
        <v>4379</v>
      </c>
      <c r="G458" s="250"/>
      <c r="H458" s="253">
        <v>3.1640000000000001</v>
      </c>
      <c r="I458" s="254"/>
      <c r="J458" s="250"/>
      <c r="K458" s="250"/>
      <c r="L458" s="255"/>
      <c r="M458" s="256"/>
      <c r="N458" s="257"/>
      <c r="O458" s="257"/>
      <c r="P458" s="257"/>
      <c r="Q458" s="257"/>
      <c r="R458" s="257"/>
      <c r="S458" s="257"/>
      <c r="T458" s="258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9" t="s">
        <v>257</v>
      </c>
      <c r="AU458" s="259" t="s">
        <v>87</v>
      </c>
      <c r="AV458" s="14" t="s">
        <v>87</v>
      </c>
      <c r="AW458" s="14" t="s">
        <v>34</v>
      </c>
      <c r="AX458" s="14" t="s">
        <v>77</v>
      </c>
      <c r="AY458" s="259" t="s">
        <v>245</v>
      </c>
    </row>
    <row r="459" s="15" customFormat="1">
      <c r="A459" s="15"/>
      <c r="B459" s="260"/>
      <c r="C459" s="261"/>
      <c r="D459" s="234" t="s">
        <v>257</v>
      </c>
      <c r="E459" s="262" t="s">
        <v>1</v>
      </c>
      <c r="F459" s="263" t="s">
        <v>266</v>
      </c>
      <c r="G459" s="261"/>
      <c r="H459" s="264">
        <v>27.044</v>
      </c>
      <c r="I459" s="265"/>
      <c r="J459" s="261"/>
      <c r="K459" s="261"/>
      <c r="L459" s="266"/>
      <c r="M459" s="267"/>
      <c r="N459" s="268"/>
      <c r="O459" s="268"/>
      <c r="P459" s="268"/>
      <c r="Q459" s="268"/>
      <c r="R459" s="268"/>
      <c r="S459" s="268"/>
      <c r="T459" s="269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70" t="s">
        <v>257</v>
      </c>
      <c r="AU459" s="270" t="s">
        <v>87</v>
      </c>
      <c r="AV459" s="15" t="s">
        <v>253</v>
      </c>
      <c r="AW459" s="15" t="s">
        <v>34</v>
      </c>
      <c r="AX459" s="15" t="s">
        <v>85</v>
      </c>
      <c r="AY459" s="270" t="s">
        <v>245</v>
      </c>
    </row>
    <row r="460" s="2" customFormat="1" ht="16.5" customHeight="1">
      <c r="A460" s="40"/>
      <c r="B460" s="41"/>
      <c r="C460" s="221" t="s">
        <v>3112</v>
      </c>
      <c r="D460" s="221" t="s">
        <v>248</v>
      </c>
      <c r="E460" s="222" t="s">
        <v>4380</v>
      </c>
      <c r="F460" s="223" t="s">
        <v>4381</v>
      </c>
      <c r="G460" s="224" t="s">
        <v>251</v>
      </c>
      <c r="H460" s="225">
        <v>27.044</v>
      </c>
      <c r="I460" s="226"/>
      <c r="J460" s="227">
        <f>ROUND(I460*H460,2)</f>
        <v>0</v>
      </c>
      <c r="K460" s="223" t="s">
        <v>764</v>
      </c>
      <c r="L460" s="46"/>
      <c r="M460" s="228" t="s">
        <v>1</v>
      </c>
      <c r="N460" s="229" t="s">
        <v>42</v>
      </c>
      <c r="O460" s="93"/>
      <c r="P460" s="230">
        <f>O460*H460</f>
        <v>0</v>
      </c>
      <c r="Q460" s="230">
        <v>0.048579999999999998</v>
      </c>
      <c r="R460" s="230">
        <f>Q460*H460</f>
        <v>1.3137975200000001</v>
      </c>
      <c r="S460" s="230">
        <v>0</v>
      </c>
      <c r="T460" s="231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32" t="s">
        <v>253</v>
      </c>
      <c r="AT460" s="232" t="s">
        <v>248</v>
      </c>
      <c r="AU460" s="232" t="s">
        <v>87</v>
      </c>
      <c r="AY460" s="19" t="s">
        <v>245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9" t="s">
        <v>85</v>
      </c>
      <c r="BK460" s="233">
        <f>ROUND(I460*H460,2)</f>
        <v>0</v>
      </c>
      <c r="BL460" s="19" t="s">
        <v>253</v>
      </c>
      <c r="BM460" s="232" t="s">
        <v>4382</v>
      </c>
    </row>
    <row r="461" s="2" customFormat="1">
      <c r="A461" s="40"/>
      <c r="B461" s="41"/>
      <c r="C461" s="42"/>
      <c r="D461" s="234" t="s">
        <v>255</v>
      </c>
      <c r="E461" s="42"/>
      <c r="F461" s="235" t="s">
        <v>4383</v>
      </c>
      <c r="G461" s="42"/>
      <c r="H461" s="42"/>
      <c r="I461" s="236"/>
      <c r="J461" s="42"/>
      <c r="K461" s="42"/>
      <c r="L461" s="46"/>
      <c r="M461" s="237"/>
      <c r="N461" s="238"/>
      <c r="O461" s="93"/>
      <c r="P461" s="93"/>
      <c r="Q461" s="93"/>
      <c r="R461" s="93"/>
      <c r="S461" s="93"/>
      <c r="T461" s="94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255</v>
      </c>
      <c r="AU461" s="19" t="s">
        <v>87</v>
      </c>
    </row>
    <row r="462" s="2" customFormat="1">
      <c r="A462" s="40"/>
      <c r="B462" s="41"/>
      <c r="C462" s="42"/>
      <c r="D462" s="296" t="s">
        <v>766</v>
      </c>
      <c r="E462" s="42"/>
      <c r="F462" s="297" t="s">
        <v>4384</v>
      </c>
      <c r="G462" s="42"/>
      <c r="H462" s="42"/>
      <c r="I462" s="236"/>
      <c r="J462" s="42"/>
      <c r="K462" s="42"/>
      <c r="L462" s="46"/>
      <c r="M462" s="237"/>
      <c r="N462" s="238"/>
      <c r="O462" s="93"/>
      <c r="P462" s="93"/>
      <c r="Q462" s="93"/>
      <c r="R462" s="93"/>
      <c r="S462" s="93"/>
      <c r="T462" s="94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T462" s="19" t="s">
        <v>766</v>
      </c>
      <c r="AU462" s="19" t="s">
        <v>87</v>
      </c>
    </row>
    <row r="463" s="2" customFormat="1" ht="16.5" customHeight="1">
      <c r="A463" s="40"/>
      <c r="B463" s="41"/>
      <c r="C463" s="221" t="s">
        <v>3117</v>
      </c>
      <c r="D463" s="221" t="s">
        <v>248</v>
      </c>
      <c r="E463" s="222" t="s">
        <v>4385</v>
      </c>
      <c r="F463" s="223" t="s">
        <v>4386</v>
      </c>
      <c r="G463" s="224" t="s">
        <v>275</v>
      </c>
      <c r="H463" s="225">
        <v>59.216999999999999</v>
      </c>
      <c r="I463" s="226"/>
      <c r="J463" s="227">
        <f>ROUND(I463*H463,2)</f>
        <v>0</v>
      </c>
      <c r="K463" s="223" t="s">
        <v>764</v>
      </c>
      <c r="L463" s="46"/>
      <c r="M463" s="228" t="s">
        <v>1</v>
      </c>
      <c r="N463" s="229" t="s">
        <v>42</v>
      </c>
      <c r="O463" s="93"/>
      <c r="P463" s="230">
        <f>O463*H463</f>
        <v>0</v>
      </c>
      <c r="Q463" s="230">
        <v>0.00166</v>
      </c>
      <c r="R463" s="230">
        <f>Q463*H463</f>
        <v>0.098300219999999994</v>
      </c>
      <c r="S463" s="230">
        <v>0</v>
      </c>
      <c r="T463" s="231">
        <f>S463*H463</f>
        <v>0</v>
      </c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R463" s="232" t="s">
        <v>253</v>
      </c>
      <c r="AT463" s="232" t="s">
        <v>248</v>
      </c>
      <c r="AU463" s="232" t="s">
        <v>87</v>
      </c>
      <c r="AY463" s="19" t="s">
        <v>245</v>
      </c>
      <c r="BE463" s="233">
        <f>IF(N463="základní",J463,0)</f>
        <v>0</v>
      </c>
      <c r="BF463" s="233">
        <f>IF(N463="snížená",J463,0)</f>
        <v>0</v>
      </c>
      <c r="BG463" s="233">
        <f>IF(N463="zákl. přenesená",J463,0)</f>
        <v>0</v>
      </c>
      <c r="BH463" s="233">
        <f>IF(N463="sníž. přenesená",J463,0)</f>
        <v>0</v>
      </c>
      <c r="BI463" s="233">
        <f>IF(N463="nulová",J463,0)</f>
        <v>0</v>
      </c>
      <c r="BJ463" s="19" t="s">
        <v>85</v>
      </c>
      <c r="BK463" s="233">
        <f>ROUND(I463*H463,2)</f>
        <v>0</v>
      </c>
      <c r="BL463" s="19" t="s">
        <v>253</v>
      </c>
      <c r="BM463" s="232" t="s">
        <v>4387</v>
      </c>
    </row>
    <row r="464" s="2" customFormat="1">
      <c r="A464" s="40"/>
      <c r="B464" s="41"/>
      <c r="C464" s="42"/>
      <c r="D464" s="234" t="s">
        <v>255</v>
      </c>
      <c r="E464" s="42"/>
      <c r="F464" s="235" t="s">
        <v>4388</v>
      </c>
      <c r="G464" s="42"/>
      <c r="H464" s="42"/>
      <c r="I464" s="236"/>
      <c r="J464" s="42"/>
      <c r="K464" s="42"/>
      <c r="L464" s="46"/>
      <c r="M464" s="237"/>
      <c r="N464" s="238"/>
      <c r="O464" s="93"/>
      <c r="P464" s="93"/>
      <c r="Q464" s="93"/>
      <c r="R464" s="93"/>
      <c r="S464" s="93"/>
      <c r="T464" s="94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T464" s="19" t="s">
        <v>255</v>
      </c>
      <c r="AU464" s="19" t="s">
        <v>87</v>
      </c>
    </row>
    <row r="465" s="2" customFormat="1">
      <c r="A465" s="40"/>
      <c r="B465" s="41"/>
      <c r="C465" s="42"/>
      <c r="D465" s="296" t="s">
        <v>766</v>
      </c>
      <c r="E465" s="42"/>
      <c r="F465" s="297" t="s">
        <v>4389</v>
      </c>
      <c r="G465" s="42"/>
      <c r="H465" s="42"/>
      <c r="I465" s="236"/>
      <c r="J465" s="42"/>
      <c r="K465" s="42"/>
      <c r="L465" s="46"/>
      <c r="M465" s="237"/>
      <c r="N465" s="238"/>
      <c r="O465" s="93"/>
      <c r="P465" s="93"/>
      <c r="Q465" s="93"/>
      <c r="R465" s="93"/>
      <c r="S465" s="93"/>
      <c r="T465" s="94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766</v>
      </c>
      <c r="AU465" s="19" t="s">
        <v>87</v>
      </c>
    </row>
    <row r="466" s="14" customFormat="1">
      <c r="A466" s="14"/>
      <c r="B466" s="249"/>
      <c r="C466" s="250"/>
      <c r="D466" s="234" t="s">
        <v>257</v>
      </c>
      <c r="E466" s="251" t="s">
        <v>1</v>
      </c>
      <c r="F466" s="252" t="s">
        <v>4390</v>
      </c>
      <c r="G466" s="250"/>
      <c r="H466" s="253">
        <v>13.054</v>
      </c>
      <c r="I466" s="254"/>
      <c r="J466" s="250"/>
      <c r="K466" s="250"/>
      <c r="L466" s="255"/>
      <c r="M466" s="256"/>
      <c r="N466" s="257"/>
      <c r="O466" s="257"/>
      <c r="P466" s="257"/>
      <c r="Q466" s="257"/>
      <c r="R466" s="257"/>
      <c r="S466" s="257"/>
      <c r="T466" s="258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9" t="s">
        <v>257</v>
      </c>
      <c r="AU466" s="259" t="s">
        <v>87</v>
      </c>
      <c r="AV466" s="14" t="s">
        <v>87</v>
      </c>
      <c r="AW466" s="14" t="s">
        <v>34</v>
      </c>
      <c r="AX466" s="14" t="s">
        <v>77</v>
      </c>
      <c r="AY466" s="259" t="s">
        <v>245</v>
      </c>
    </row>
    <row r="467" s="14" customFormat="1">
      <c r="A467" s="14"/>
      <c r="B467" s="249"/>
      <c r="C467" s="250"/>
      <c r="D467" s="234" t="s">
        <v>257</v>
      </c>
      <c r="E467" s="251" t="s">
        <v>1</v>
      </c>
      <c r="F467" s="252" t="s">
        <v>4391</v>
      </c>
      <c r="G467" s="250"/>
      <c r="H467" s="253">
        <v>15.408</v>
      </c>
      <c r="I467" s="254"/>
      <c r="J467" s="250"/>
      <c r="K467" s="250"/>
      <c r="L467" s="255"/>
      <c r="M467" s="256"/>
      <c r="N467" s="257"/>
      <c r="O467" s="257"/>
      <c r="P467" s="257"/>
      <c r="Q467" s="257"/>
      <c r="R467" s="257"/>
      <c r="S467" s="257"/>
      <c r="T467" s="258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9" t="s">
        <v>257</v>
      </c>
      <c r="AU467" s="259" t="s">
        <v>87</v>
      </c>
      <c r="AV467" s="14" t="s">
        <v>87</v>
      </c>
      <c r="AW467" s="14" t="s">
        <v>34</v>
      </c>
      <c r="AX467" s="14" t="s">
        <v>77</v>
      </c>
      <c r="AY467" s="259" t="s">
        <v>245</v>
      </c>
    </row>
    <row r="468" s="14" customFormat="1">
      <c r="A468" s="14"/>
      <c r="B468" s="249"/>
      <c r="C468" s="250"/>
      <c r="D468" s="234" t="s">
        <v>257</v>
      </c>
      <c r="E468" s="251" t="s">
        <v>1</v>
      </c>
      <c r="F468" s="252" t="s">
        <v>4392</v>
      </c>
      <c r="G468" s="250"/>
      <c r="H468" s="253">
        <v>9.5999999999999996</v>
      </c>
      <c r="I468" s="254"/>
      <c r="J468" s="250"/>
      <c r="K468" s="250"/>
      <c r="L468" s="255"/>
      <c r="M468" s="256"/>
      <c r="N468" s="257"/>
      <c r="O468" s="257"/>
      <c r="P468" s="257"/>
      <c r="Q468" s="257"/>
      <c r="R468" s="257"/>
      <c r="S468" s="257"/>
      <c r="T468" s="25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9" t="s">
        <v>257</v>
      </c>
      <c r="AU468" s="259" t="s">
        <v>87</v>
      </c>
      <c r="AV468" s="14" t="s">
        <v>87</v>
      </c>
      <c r="AW468" s="14" t="s">
        <v>34</v>
      </c>
      <c r="AX468" s="14" t="s">
        <v>77</v>
      </c>
      <c r="AY468" s="259" t="s">
        <v>245</v>
      </c>
    </row>
    <row r="469" s="14" customFormat="1">
      <c r="A469" s="14"/>
      <c r="B469" s="249"/>
      <c r="C469" s="250"/>
      <c r="D469" s="234" t="s">
        <v>257</v>
      </c>
      <c r="E469" s="251" t="s">
        <v>1</v>
      </c>
      <c r="F469" s="252" t="s">
        <v>4393</v>
      </c>
      <c r="G469" s="250"/>
      <c r="H469" s="253">
        <v>9.5609999999999999</v>
      </c>
      <c r="I469" s="254"/>
      <c r="J469" s="250"/>
      <c r="K469" s="250"/>
      <c r="L469" s="255"/>
      <c r="M469" s="256"/>
      <c r="N469" s="257"/>
      <c r="O469" s="257"/>
      <c r="P469" s="257"/>
      <c r="Q469" s="257"/>
      <c r="R469" s="257"/>
      <c r="S469" s="257"/>
      <c r="T469" s="258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9" t="s">
        <v>257</v>
      </c>
      <c r="AU469" s="259" t="s">
        <v>87</v>
      </c>
      <c r="AV469" s="14" t="s">
        <v>87</v>
      </c>
      <c r="AW469" s="14" t="s">
        <v>34</v>
      </c>
      <c r="AX469" s="14" t="s">
        <v>77</v>
      </c>
      <c r="AY469" s="259" t="s">
        <v>245</v>
      </c>
    </row>
    <row r="470" s="14" customFormat="1">
      <c r="A470" s="14"/>
      <c r="B470" s="249"/>
      <c r="C470" s="250"/>
      <c r="D470" s="234" t="s">
        <v>257</v>
      </c>
      <c r="E470" s="251" t="s">
        <v>1</v>
      </c>
      <c r="F470" s="252" t="s">
        <v>4394</v>
      </c>
      <c r="G470" s="250"/>
      <c r="H470" s="253">
        <v>10.960000000000001</v>
      </c>
      <c r="I470" s="254"/>
      <c r="J470" s="250"/>
      <c r="K470" s="250"/>
      <c r="L470" s="255"/>
      <c r="M470" s="256"/>
      <c r="N470" s="257"/>
      <c r="O470" s="257"/>
      <c r="P470" s="257"/>
      <c r="Q470" s="257"/>
      <c r="R470" s="257"/>
      <c r="S470" s="257"/>
      <c r="T470" s="258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9" t="s">
        <v>257</v>
      </c>
      <c r="AU470" s="259" t="s">
        <v>87</v>
      </c>
      <c r="AV470" s="14" t="s">
        <v>87</v>
      </c>
      <c r="AW470" s="14" t="s">
        <v>34</v>
      </c>
      <c r="AX470" s="14" t="s">
        <v>77</v>
      </c>
      <c r="AY470" s="259" t="s">
        <v>245</v>
      </c>
    </row>
    <row r="471" s="14" customFormat="1">
      <c r="A471" s="14"/>
      <c r="B471" s="249"/>
      <c r="C471" s="250"/>
      <c r="D471" s="234" t="s">
        <v>257</v>
      </c>
      <c r="E471" s="251" t="s">
        <v>1</v>
      </c>
      <c r="F471" s="252" t="s">
        <v>4395</v>
      </c>
      <c r="G471" s="250"/>
      <c r="H471" s="253">
        <v>0.63400000000000001</v>
      </c>
      <c r="I471" s="254"/>
      <c r="J471" s="250"/>
      <c r="K471" s="250"/>
      <c r="L471" s="255"/>
      <c r="M471" s="256"/>
      <c r="N471" s="257"/>
      <c r="O471" s="257"/>
      <c r="P471" s="257"/>
      <c r="Q471" s="257"/>
      <c r="R471" s="257"/>
      <c r="S471" s="257"/>
      <c r="T471" s="258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9" t="s">
        <v>257</v>
      </c>
      <c r="AU471" s="259" t="s">
        <v>87</v>
      </c>
      <c r="AV471" s="14" t="s">
        <v>87</v>
      </c>
      <c r="AW471" s="14" t="s">
        <v>34</v>
      </c>
      <c r="AX471" s="14" t="s">
        <v>77</v>
      </c>
      <c r="AY471" s="259" t="s">
        <v>245</v>
      </c>
    </row>
    <row r="472" s="15" customFormat="1">
      <c r="A472" s="15"/>
      <c r="B472" s="260"/>
      <c r="C472" s="261"/>
      <c r="D472" s="234" t="s">
        <v>257</v>
      </c>
      <c r="E472" s="262" t="s">
        <v>1</v>
      </c>
      <c r="F472" s="263" t="s">
        <v>266</v>
      </c>
      <c r="G472" s="261"/>
      <c r="H472" s="264">
        <v>59.216999999999999</v>
      </c>
      <c r="I472" s="265"/>
      <c r="J472" s="261"/>
      <c r="K472" s="261"/>
      <c r="L472" s="266"/>
      <c r="M472" s="267"/>
      <c r="N472" s="268"/>
      <c r="O472" s="268"/>
      <c r="P472" s="268"/>
      <c r="Q472" s="268"/>
      <c r="R472" s="268"/>
      <c r="S472" s="268"/>
      <c r="T472" s="269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70" t="s">
        <v>257</v>
      </c>
      <c r="AU472" s="270" t="s">
        <v>87</v>
      </c>
      <c r="AV472" s="15" t="s">
        <v>253</v>
      </c>
      <c r="AW472" s="15" t="s">
        <v>34</v>
      </c>
      <c r="AX472" s="15" t="s">
        <v>85</v>
      </c>
      <c r="AY472" s="270" t="s">
        <v>245</v>
      </c>
    </row>
    <row r="473" s="2" customFormat="1" ht="16.5" customHeight="1">
      <c r="A473" s="40"/>
      <c r="B473" s="41"/>
      <c r="C473" s="221" t="s">
        <v>3124</v>
      </c>
      <c r="D473" s="221" t="s">
        <v>248</v>
      </c>
      <c r="E473" s="222" t="s">
        <v>4396</v>
      </c>
      <c r="F473" s="223" t="s">
        <v>4397</v>
      </c>
      <c r="G473" s="224" t="s">
        <v>275</v>
      </c>
      <c r="H473" s="225">
        <v>59.216999999999999</v>
      </c>
      <c r="I473" s="226"/>
      <c r="J473" s="227">
        <f>ROUND(I473*H473,2)</f>
        <v>0</v>
      </c>
      <c r="K473" s="223" t="s">
        <v>764</v>
      </c>
      <c r="L473" s="46"/>
      <c r="M473" s="228" t="s">
        <v>1</v>
      </c>
      <c r="N473" s="229" t="s">
        <v>42</v>
      </c>
      <c r="O473" s="93"/>
      <c r="P473" s="230">
        <f>O473*H473</f>
        <v>0</v>
      </c>
      <c r="Q473" s="230">
        <v>4.0000000000000003E-05</v>
      </c>
      <c r="R473" s="230">
        <f>Q473*H473</f>
        <v>0.0023686800000000002</v>
      </c>
      <c r="S473" s="230">
        <v>0</v>
      </c>
      <c r="T473" s="231">
        <f>S473*H473</f>
        <v>0</v>
      </c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R473" s="232" t="s">
        <v>253</v>
      </c>
      <c r="AT473" s="232" t="s">
        <v>248</v>
      </c>
      <c r="AU473" s="232" t="s">
        <v>87</v>
      </c>
      <c r="AY473" s="19" t="s">
        <v>245</v>
      </c>
      <c r="BE473" s="233">
        <f>IF(N473="základní",J473,0)</f>
        <v>0</v>
      </c>
      <c r="BF473" s="233">
        <f>IF(N473="snížená",J473,0)</f>
        <v>0</v>
      </c>
      <c r="BG473" s="233">
        <f>IF(N473="zákl. přenesená",J473,0)</f>
        <v>0</v>
      </c>
      <c r="BH473" s="233">
        <f>IF(N473="sníž. přenesená",J473,0)</f>
        <v>0</v>
      </c>
      <c r="BI473" s="233">
        <f>IF(N473="nulová",J473,0)</f>
        <v>0</v>
      </c>
      <c r="BJ473" s="19" t="s">
        <v>85</v>
      </c>
      <c r="BK473" s="233">
        <f>ROUND(I473*H473,2)</f>
        <v>0</v>
      </c>
      <c r="BL473" s="19" t="s">
        <v>253</v>
      </c>
      <c r="BM473" s="232" t="s">
        <v>4398</v>
      </c>
    </row>
    <row r="474" s="2" customFormat="1">
      <c r="A474" s="40"/>
      <c r="B474" s="41"/>
      <c r="C474" s="42"/>
      <c r="D474" s="234" t="s">
        <v>255</v>
      </c>
      <c r="E474" s="42"/>
      <c r="F474" s="235" t="s">
        <v>4399</v>
      </c>
      <c r="G474" s="42"/>
      <c r="H474" s="42"/>
      <c r="I474" s="236"/>
      <c r="J474" s="42"/>
      <c r="K474" s="42"/>
      <c r="L474" s="46"/>
      <c r="M474" s="237"/>
      <c r="N474" s="238"/>
      <c r="O474" s="93"/>
      <c r="P474" s="93"/>
      <c r="Q474" s="93"/>
      <c r="R474" s="93"/>
      <c r="S474" s="93"/>
      <c r="T474" s="94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255</v>
      </c>
      <c r="AU474" s="19" t="s">
        <v>87</v>
      </c>
    </row>
    <row r="475" s="2" customFormat="1">
      <c r="A475" s="40"/>
      <c r="B475" s="41"/>
      <c r="C475" s="42"/>
      <c r="D475" s="296" t="s">
        <v>766</v>
      </c>
      <c r="E475" s="42"/>
      <c r="F475" s="297" t="s">
        <v>4400</v>
      </c>
      <c r="G475" s="42"/>
      <c r="H475" s="42"/>
      <c r="I475" s="236"/>
      <c r="J475" s="42"/>
      <c r="K475" s="42"/>
      <c r="L475" s="46"/>
      <c r="M475" s="237"/>
      <c r="N475" s="238"/>
      <c r="O475" s="93"/>
      <c r="P475" s="93"/>
      <c r="Q475" s="93"/>
      <c r="R475" s="93"/>
      <c r="S475" s="93"/>
      <c r="T475" s="94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T475" s="19" t="s">
        <v>766</v>
      </c>
      <c r="AU475" s="19" t="s">
        <v>87</v>
      </c>
    </row>
    <row r="476" s="2" customFormat="1" ht="16.5" customHeight="1">
      <c r="A476" s="40"/>
      <c r="B476" s="41"/>
      <c r="C476" s="221" t="s">
        <v>3129</v>
      </c>
      <c r="D476" s="221" t="s">
        <v>248</v>
      </c>
      <c r="E476" s="222" t="s">
        <v>2814</v>
      </c>
      <c r="F476" s="223" t="s">
        <v>2815</v>
      </c>
      <c r="G476" s="224" t="s">
        <v>275</v>
      </c>
      <c r="H476" s="225">
        <v>74.988</v>
      </c>
      <c r="I476" s="226"/>
      <c r="J476" s="227">
        <f>ROUND(I476*H476,2)</f>
        <v>0</v>
      </c>
      <c r="K476" s="223" t="s">
        <v>764</v>
      </c>
      <c r="L476" s="46"/>
      <c r="M476" s="228" t="s">
        <v>1</v>
      </c>
      <c r="N476" s="229" t="s">
        <v>42</v>
      </c>
      <c r="O476" s="93"/>
      <c r="P476" s="230">
        <f>O476*H476</f>
        <v>0</v>
      </c>
      <c r="Q476" s="230">
        <v>0.0011800000000000001</v>
      </c>
      <c r="R476" s="230">
        <f>Q476*H476</f>
        <v>0.08848584000000001</v>
      </c>
      <c r="S476" s="230">
        <v>0</v>
      </c>
      <c r="T476" s="231">
        <f>S476*H476</f>
        <v>0</v>
      </c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R476" s="232" t="s">
        <v>253</v>
      </c>
      <c r="AT476" s="232" t="s">
        <v>248</v>
      </c>
      <c r="AU476" s="232" t="s">
        <v>87</v>
      </c>
      <c r="AY476" s="19" t="s">
        <v>245</v>
      </c>
      <c r="BE476" s="233">
        <f>IF(N476="základní",J476,0)</f>
        <v>0</v>
      </c>
      <c r="BF476" s="233">
        <f>IF(N476="snížená",J476,0)</f>
        <v>0</v>
      </c>
      <c r="BG476" s="233">
        <f>IF(N476="zákl. přenesená",J476,0)</f>
        <v>0</v>
      </c>
      <c r="BH476" s="233">
        <f>IF(N476="sníž. přenesená",J476,0)</f>
        <v>0</v>
      </c>
      <c r="BI476" s="233">
        <f>IF(N476="nulová",J476,0)</f>
        <v>0</v>
      </c>
      <c r="BJ476" s="19" t="s">
        <v>85</v>
      </c>
      <c r="BK476" s="233">
        <f>ROUND(I476*H476,2)</f>
        <v>0</v>
      </c>
      <c r="BL476" s="19" t="s">
        <v>253</v>
      </c>
      <c r="BM476" s="232" t="s">
        <v>4401</v>
      </c>
    </row>
    <row r="477" s="2" customFormat="1">
      <c r="A477" s="40"/>
      <c r="B477" s="41"/>
      <c r="C477" s="42"/>
      <c r="D477" s="234" t="s">
        <v>255</v>
      </c>
      <c r="E477" s="42"/>
      <c r="F477" s="235" t="s">
        <v>2817</v>
      </c>
      <c r="G477" s="42"/>
      <c r="H477" s="42"/>
      <c r="I477" s="236"/>
      <c r="J477" s="42"/>
      <c r="K477" s="42"/>
      <c r="L477" s="46"/>
      <c r="M477" s="237"/>
      <c r="N477" s="238"/>
      <c r="O477" s="93"/>
      <c r="P477" s="93"/>
      <c r="Q477" s="93"/>
      <c r="R477" s="93"/>
      <c r="S477" s="93"/>
      <c r="T477" s="94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255</v>
      </c>
      <c r="AU477" s="19" t="s">
        <v>87</v>
      </c>
    </row>
    <row r="478" s="2" customFormat="1">
      <c r="A478" s="40"/>
      <c r="B478" s="41"/>
      <c r="C478" s="42"/>
      <c r="D478" s="296" t="s">
        <v>766</v>
      </c>
      <c r="E478" s="42"/>
      <c r="F478" s="297" t="s">
        <v>2818</v>
      </c>
      <c r="G478" s="42"/>
      <c r="H478" s="42"/>
      <c r="I478" s="236"/>
      <c r="J478" s="42"/>
      <c r="K478" s="42"/>
      <c r="L478" s="46"/>
      <c r="M478" s="237"/>
      <c r="N478" s="238"/>
      <c r="O478" s="93"/>
      <c r="P478" s="93"/>
      <c r="Q478" s="93"/>
      <c r="R478" s="93"/>
      <c r="S478" s="93"/>
      <c r="T478" s="94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T478" s="19" t="s">
        <v>766</v>
      </c>
      <c r="AU478" s="19" t="s">
        <v>87</v>
      </c>
    </row>
    <row r="479" s="14" customFormat="1">
      <c r="A479" s="14"/>
      <c r="B479" s="249"/>
      <c r="C479" s="250"/>
      <c r="D479" s="234" t="s">
        <v>257</v>
      </c>
      <c r="E479" s="251" t="s">
        <v>1</v>
      </c>
      <c r="F479" s="252" t="s">
        <v>4402</v>
      </c>
      <c r="G479" s="250"/>
      <c r="H479" s="253">
        <v>13.476000000000001</v>
      </c>
      <c r="I479" s="254"/>
      <c r="J479" s="250"/>
      <c r="K479" s="250"/>
      <c r="L479" s="255"/>
      <c r="M479" s="256"/>
      <c r="N479" s="257"/>
      <c r="O479" s="257"/>
      <c r="P479" s="257"/>
      <c r="Q479" s="257"/>
      <c r="R479" s="257"/>
      <c r="S479" s="257"/>
      <c r="T479" s="258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9" t="s">
        <v>257</v>
      </c>
      <c r="AU479" s="259" t="s">
        <v>87</v>
      </c>
      <c r="AV479" s="14" t="s">
        <v>87</v>
      </c>
      <c r="AW479" s="14" t="s">
        <v>34</v>
      </c>
      <c r="AX479" s="14" t="s">
        <v>77</v>
      </c>
      <c r="AY479" s="259" t="s">
        <v>245</v>
      </c>
    </row>
    <row r="480" s="14" customFormat="1">
      <c r="A480" s="14"/>
      <c r="B480" s="249"/>
      <c r="C480" s="250"/>
      <c r="D480" s="234" t="s">
        <v>257</v>
      </c>
      <c r="E480" s="251" t="s">
        <v>1</v>
      </c>
      <c r="F480" s="252" t="s">
        <v>4403</v>
      </c>
      <c r="G480" s="250"/>
      <c r="H480" s="253">
        <v>14.214</v>
      </c>
      <c r="I480" s="254"/>
      <c r="J480" s="250"/>
      <c r="K480" s="250"/>
      <c r="L480" s="255"/>
      <c r="M480" s="256"/>
      <c r="N480" s="257"/>
      <c r="O480" s="257"/>
      <c r="P480" s="257"/>
      <c r="Q480" s="257"/>
      <c r="R480" s="257"/>
      <c r="S480" s="257"/>
      <c r="T480" s="258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9" t="s">
        <v>257</v>
      </c>
      <c r="AU480" s="259" t="s">
        <v>87</v>
      </c>
      <c r="AV480" s="14" t="s">
        <v>87</v>
      </c>
      <c r="AW480" s="14" t="s">
        <v>34</v>
      </c>
      <c r="AX480" s="14" t="s">
        <v>77</v>
      </c>
      <c r="AY480" s="259" t="s">
        <v>245</v>
      </c>
    </row>
    <row r="481" s="14" customFormat="1">
      <c r="A481" s="14"/>
      <c r="B481" s="249"/>
      <c r="C481" s="250"/>
      <c r="D481" s="234" t="s">
        <v>257</v>
      </c>
      <c r="E481" s="251" t="s">
        <v>1</v>
      </c>
      <c r="F481" s="252" t="s">
        <v>4404</v>
      </c>
      <c r="G481" s="250"/>
      <c r="H481" s="253">
        <v>16.122</v>
      </c>
      <c r="I481" s="254"/>
      <c r="J481" s="250"/>
      <c r="K481" s="250"/>
      <c r="L481" s="255"/>
      <c r="M481" s="256"/>
      <c r="N481" s="257"/>
      <c r="O481" s="257"/>
      <c r="P481" s="257"/>
      <c r="Q481" s="257"/>
      <c r="R481" s="257"/>
      <c r="S481" s="257"/>
      <c r="T481" s="258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9" t="s">
        <v>257</v>
      </c>
      <c r="AU481" s="259" t="s">
        <v>87</v>
      </c>
      <c r="AV481" s="14" t="s">
        <v>87</v>
      </c>
      <c r="AW481" s="14" t="s">
        <v>34</v>
      </c>
      <c r="AX481" s="14" t="s">
        <v>77</v>
      </c>
      <c r="AY481" s="259" t="s">
        <v>245</v>
      </c>
    </row>
    <row r="482" s="14" customFormat="1">
      <c r="A482" s="14"/>
      <c r="B482" s="249"/>
      <c r="C482" s="250"/>
      <c r="D482" s="234" t="s">
        <v>257</v>
      </c>
      <c r="E482" s="251" t="s">
        <v>1</v>
      </c>
      <c r="F482" s="252" t="s">
        <v>4405</v>
      </c>
      <c r="G482" s="250"/>
      <c r="H482" s="253">
        <v>13.096</v>
      </c>
      <c r="I482" s="254"/>
      <c r="J482" s="250"/>
      <c r="K482" s="250"/>
      <c r="L482" s="255"/>
      <c r="M482" s="256"/>
      <c r="N482" s="257"/>
      <c r="O482" s="257"/>
      <c r="P482" s="257"/>
      <c r="Q482" s="257"/>
      <c r="R482" s="257"/>
      <c r="S482" s="257"/>
      <c r="T482" s="258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9" t="s">
        <v>257</v>
      </c>
      <c r="AU482" s="259" t="s">
        <v>87</v>
      </c>
      <c r="AV482" s="14" t="s">
        <v>87</v>
      </c>
      <c r="AW482" s="14" t="s">
        <v>34</v>
      </c>
      <c r="AX482" s="14" t="s">
        <v>77</v>
      </c>
      <c r="AY482" s="259" t="s">
        <v>245</v>
      </c>
    </row>
    <row r="483" s="14" customFormat="1">
      <c r="A483" s="14"/>
      <c r="B483" s="249"/>
      <c r="C483" s="250"/>
      <c r="D483" s="234" t="s">
        <v>257</v>
      </c>
      <c r="E483" s="251" t="s">
        <v>1</v>
      </c>
      <c r="F483" s="252" t="s">
        <v>4406</v>
      </c>
      <c r="G483" s="250"/>
      <c r="H483" s="253">
        <v>3.254</v>
      </c>
      <c r="I483" s="254"/>
      <c r="J483" s="250"/>
      <c r="K483" s="250"/>
      <c r="L483" s="255"/>
      <c r="M483" s="256"/>
      <c r="N483" s="257"/>
      <c r="O483" s="257"/>
      <c r="P483" s="257"/>
      <c r="Q483" s="257"/>
      <c r="R483" s="257"/>
      <c r="S483" s="257"/>
      <c r="T483" s="258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9" t="s">
        <v>257</v>
      </c>
      <c r="AU483" s="259" t="s">
        <v>87</v>
      </c>
      <c r="AV483" s="14" t="s">
        <v>87</v>
      </c>
      <c r="AW483" s="14" t="s">
        <v>34</v>
      </c>
      <c r="AX483" s="14" t="s">
        <v>77</v>
      </c>
      <c r="AY483" s="259" t="s">
        <v>245</v>
      </c>
    </row>
    <row r="484" s="14" customFormat="1">
      <c r="A484" s="14"/>
      <c r="B484" s="249"/>
      <c r="C484" s="250"/>
      <c r="D484" s="234" t="s">
        <v>257</v>
      </c>
      <c r="E484" s="251" t="s">
        <v>1</v>
      </c>
      <c r="F484" s="252" t="s">
        <v>4407</v>
      </c>
      <c r="G484" s="250"/>
      <c r="H484" s="253">
        <v>4.0380000000000003</v>
      </c>
      <c r="I484" s="254"/>
      <c r="J484" s="250"/>
      <c r="K484" s="250"/>
      <c r="L484" s="255"/>
      <c r="M484" s="256"/>
      <c r="N484" s="257"/>
      <c r="O484" s="257"/>
      <c r="P484" s="257"/>
      <c r="Q484" s="257"/>
      <c r="R484" s="257"/>
      <c r="S484" s="257"/>
      <c r="T484" s="258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9" t="s">
        <v>257</v>
      </c>
      <c r="AU484" s="259" t="s">
        <v>87</v>
      </c>
      <c r="AV484" s="14" t="s">
        <v>87</v>
      </c>
      <c r="AW484" s="14" t="s">
        <v>34</v>
      </c>
      <c r="AX484" s="14" t="s">
        <v>77</v>
      </c>
      <c r="AY484" s="259" t="s">
        <v>245</v>
      </c>
    </row>
    <row r="485" s="14" customFormat="1">
      <c r="A485" s="14"/>
      <c r="B485" s="249"/>
      <c r="C485" s="250"/>
      <c r="D485" s="234" t="s">
        <v>257</v>
      </c>
      <c r="E485" s="251" t="s">
        <v>1</v>
      </c>
      <c r="F485" s="252" t="s">
        <v>4408</v>
      </c>
      <c r="G485" s="250"/>
      <c r="H485" s="253">
        <v>6.5460000000000003</v>
      </c>
      <c r="I485" s="254"/>
      <c r="J485" s="250"/>
      <c r="K485" s="250"/>
      <c r="L485" s="255"/>
      <c r="M485" s="256"/>
      <c r="N485" s="257"/>
      <c r="O485" s="257"/>
      <c r="P485" s="257"/>
      <c r="Q485" s="257"/>
      <c r="R485" s="257"/>
      <c r="S485" s="257"/>
      <c r="T485" s="258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9" t="s">
        <v>257</v>
      </c>
      <c r="AU485" s="259" t="s">
        <v>87</v>
      </c>
      <c r="AV485" s="14" t="s">
        <v>87</v>
      </c>
      <c r="AW485" s="14" t="s">
        <v>34</v>
      </c>
      <c r="AX485" s="14" t="s">
        <v>77</v>
      </c>
      <c r="AY485" s="259" t="s">
        <v>245</v>
      </c>
    </row>
    <row r="486" s="14" customFormat="1">
      <c r="A486" s="14"/>
      <c r="B486" s="249"/>
      <c r="C486" s="250"/>
      <c r="D486" s="234" t="s">
        <v>257</v>
      </c>
      <c r="E486" s="251" t="s">
        <v>1</v>
      </c>
      <c r="F486" s="252" t="s">
        <v>4409</v>
      </c>
      <c r="G486" s="250"/>
      <c r="H486" s="253">
        <v>4.242</v>
      </c>
      <c r="I486" s="254"/>
      <c r="J486" s="250"/>
      <c r="K486" s="250"/>
      <c r="L486" s="255"/>
      <c r="M486" s="256"/>
      <c r="N486" s="257"/>
      <c r="O486" s="257"/>
      <c r="P486" s="257"/>
      <c r="Q486" s="257"/>
      <c r="R486" s="257"/>
      <c r="S486" s="257"/>
      <c r="T486" s="258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9" t="s">
        <v>257</v>
      </c>
      <c r="AU486" s="259" t="s">
        <v>87</v>
      </c>
      <c r="AV486" s="14" t="s">
        <v>87</v>
      </c>
      <c r="AW486" s="14" t="s">
        <v>34</v>
      </c>
      <c r="AX486" s="14" t="s">
        <v>77</v>
      </c>
      <c r="AY486" s="259" t="s">
        <v>245</v>
      </c>
    </row>
    <row r="487" s="15" customFormat="1">
      <c r="A487" s="15"/>
      <c r="B487" s="260"/>
      <c r="C487" s="261"/>
      <c r="D487" s="234" t="s">
        <v>257</v>
      </c>
      <c r="E487" s="262" t="s">
        <v>1</v>
      </c>
      <c r="F487" s="263" t="s">
        <v>266</v>
      </c>
      <c r="G487" s="261"/>
      <c r="H487" s="264">
        <v>74.988000000000014</v>
      </c>
      <c r="I487" s="265"/>
      <c r="J487" s="261"/>
      <c r="K487" s="261"/>
      <c r="L487" s="266"/>
      <c r="M487" s="267"/>
      <c r="N487" s="268"/>
      <c r="O487" s="268"/>
      <c r="P487" s="268"/>
      <c r="Q487" s="268"/>
      <c r="R487" s="268"/>
      <c r="S487" s="268"/>
      <c r="T487" s="269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T487" s="270" t="s">
        <v>257</v>
      </c>
      <c r="AU487" s="270" t="s">
        <v>87</v>
      </c>
      <c r="AV487" s="15" t="s">
        <v>253</v>
      </c>
      <c r="AW487" s="15" t="s">
        <v>34</v>
      </c>
      <c r="AX487" s="15" t="s">
        <v>85</v>
      </c>
      <c r="AY487" s="270" t="s">
        <v>245</v>
      </c>
    </row>
    <row r="488" s="2" customFormat="1" ht="21.75" customHeight="1">
      <c r="A488" s="40"/>
      <c r="B488" s="41"/>
      <c r="C488" s="221" t="s">
        <v>3136</v>
      </c>
      <c r="D488" s="221" t="s">
        <v>248</v>
      </c>
      <c r="E488" s="222" t="s">
        <v>2820</v>
      </c>
      <c r="F488" s="223" t="s">
        <v>2821</v>
      </c>
      <c r="G488" s="224" t="s">
        <v>275</v>
      </c>
      <c r="H488" s="225">
        <v>74.988</v>
      </c>
      <c r="I488" s="226"/>
      <c r="J488" s="227">
        <f>ROUND(I488*H488,2)</f>
        <v>0</v>
      </c>
      <c r="K488" s="223" t="s">
        <v>764</v>
      </c>
      <c r="L488" s="46"/>
      <c r="M488" s="228" t="s">
        <v>1</v>
      </c>
      <c r="N488" s="229" t="s">
        <v>42</v>
      </c>
      <c r="O488" s="93"/>
      <c r="P488" s="230">
        <f>O488*H488</f>
        <v>0</v>
      </c>
      <c r="Q488" s="230">
        <v>4.0000000000000003E-05</v>
      </c>
      <c r="R488" s="230">
        <f>Q488*H488</f>
        <v>0.0029995200000000003</v>
      </c>
      <c r="S488" s="230">
        <v>0</v>
      </c>
      <c r="T488" s="231">
        <f>S488*H488</f>
        <v>0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32" t="s">
        <v>253</v>
      </c>
      <c r="AT488" s="232" t="s">
        <v>248</v>
      </c>
      <c r="AU488" s="232" t="s">
        <v>87</v>
      </c>
      <c r="AY488" s="19" t="s">
        <v>245</v>
      </c>
      <c r="BE488" s="233">
        <f>IF(N488="základní",J488,0)</f>
        <v>0</v>
      </c>
      <c r="BF488" s="233">
        <f>IF(N488="snížená",J488,0)</f>
        <v>0</v>
      </c>
      <c r="BG488" s="233">
        <f>IF(N488="zákl. přenesená",J488,0)</f>
        <v>0</v>
      </c>
      <c r="BH488" s="233">
        <f>IF(N488="sníž. přenesená",J488,0)</f>
        <v>0</v>
      </c>
      <c r="BI488" s="233">
        <f>IF(N488="nulová",J488,0)</f>
        <v>0</v>
      </c>
      <c r="BJ488" s="19" t="s">
        <v>85</v>
      </c>
      <c r="BK488" s="233">
        <f>ROUND(I488*H488,2)</f>
        <v>0</v>
      </c>
      <c r="BL488" s="19" t="s">
        <v>253</v>
      </c>
      <c r="BM488" s="232" t="s">
        <v>4410</v>
      </c>
    </row>
    <row r="489" s="2" customFormat="1">
      <c r="A489" s="40"/>
      <c r="B489" s="41"/>
      <c r="C489" s="42"/>
      <c r="D489" s="234" t="s">
        <v>255</v>
      </c>
      <c r="E489" s="42"/>
      <c r="F489" s="235" t="s">
        <v>2823</v>
      </c>
      <c r="G489" s="42"/>
      <c r="H489" s="42"/>
      <c r="I489" s="236"/>
      <c r="J489" s="42"/>
      <c r="K489" s="42"/>
      <c r="L489" s="46"/>
      <c r="M489" s="237"/>
      <c r="N489" s="238"/>
      <c r="O489" s="93"/>
      <c r="P489" s="93"/>
      <c r="Q489" s="93"/>
      <c r="R489" s="93"/>
      <c r="S489" s="93"/>
      <c r="T489" s="94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T489" s="19" t="s">
        <v>255</v>
      </c>
      <c r="AU489" s="19" t="s">
        <v>87</v>
      </c>
    </row>
    <row r="490" s="2" customFormat="1">
      <c r="A490" s="40"/>
      <c r="B490" s="41"/>
      <c r="C490" s="42"/>
      <c r="D490" s="296" t="s">
        <v>766</v>
      </c>
      <c r="E490" s="42"/>
      <c r="F490" s="297" t="s">
        <v>2824</v>
      </c>
      <c r="G490" s="42"/>
      <c r="H490" s="42"/>
      <c r="I490" s="236"/>
      <c r="J490" s="42"/>
      <c r="K490" s="42"/>
      <c r="L490" s="46"/>
      <c r="M490" s="237"/>
      <c r="N490" s="238"/>
      <c r="O490" s="93"/>
      <c r="P490" s="93"/>
      <c r="Q490" s="93"/>
      <c r="R490" s="93"/>
      <c r="S490" s="93"/>
      <c r="T490" s="94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766</v>
      </c>
      <c r="AU490" s="19" t="s">
        <v>87</v>
      </c>
    </row>
    <row r="491" s="14" customFormat="1">
      <c r="A491" s="14"/>
      <c r="B491" s="249"/>
      <c r="C491" s="250"/>
      <c r="D491" s="234" t="s">
        <v>257</v>
      </c>
      <c r="E491" s="251" t="s">
        <v>1</v>
      </c>
      <c r="F491" s="252" t="s">
        <v>4411</v>
      </c>
      <c r="G491" s="250"/>
      <c r="H491" s="253">
        <v>74.988</v>
      </c>
      <c r="I491" s="254"/>
      <c r="J491" s="250"/>
      <c r="K491" s="250"/>
      <c r="L491" s="255"/>
      <c r="M491" s="256"/>
      <c r="N491" s="257"/>
      <c r="O491" s="257"/>
      <c r="P491" s="257"/>
      <c r="Q491" s="257"/>
      <c r="R491" s="257"/>
      <c r="S491" s="257"/>
      <c r="T491" s="258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9" t="s">
        <v>257</v>
      </c>
      <c r="AU491" s="259" t="s">
        <v>87</v>
      </c>
      <c r="AV491" s="14" t="s">
        <v>87</v>
      </c>
      <c r="AW491" s="14" t="s">
        <v>34</v>
      </c>
      <c r="AX491" s="14" t="s">
        <v>85</v>
      </c>
      <c r="AY491" s="259" t="s">
        <v>245</v>
      </c>
    </row>
    <row r="492" s="2" customFormat="1" ht="16.5" customHeight="1">
      <c r="A492" s="40"/>
      <c r="B492" s="41"/>
      <c r="C492" s="221" t="s">
        <v>3142</v>
      </c>
      <c r="D492" s="221" t="s">
        <v>248</v>
      </c>
      <c r="E492" s="222" t="s">
        <v>4412</v>
      </c>
      <c r="F492" s="223" t="s">
        <v>4413</v>
      </c>
      <c r="G492" s="224" t="s">
        <v>545</v>
      </c>
      <c r="H492" s="225">
        <v>7.7240000000000002</v>
      </c>
      <c r="I492" s="226"/>
      <c r="J492" s="227">
        <f>ROUND(I492*H492,2)</f>
        <v>0</v>
      </c>
      <c r="K492" s="223" t="s">
        <v>764</v>
      </c>
      <c r="L492" s="46"/>
      <c r="M492" s="228" t="s">
        <v>1</v>
      </c>
      <c r="N492" s="229" t="s">
        <v>42</v>
      </c>
      <c r="O492" s="93"/>
      <c r="P492" s="230">
        <f>O492*H492</f>
        <v>0</v>
      </c>
      <c r="Q492" s="230">
        <v>1.0384500000000001</v>
      </c>
      <c r="R492" s="230">
        <f>Q492*H492</f>
        <v>8.0209878000000003</v>
      </c>
      <c r="S492" s="230">
        <v>0</v>
      </c>
      <c r="T492" s="231">
        <f>S492*H492</f>
        <v>0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32" t="s">
        <v>253</v>
      </c>
      <c r="AT492" s="232" t="s">
        <v>248</v>
      </c>
      <c r="AU492" s="232" t="s">
        <v>87</v>
      </c>
      <c r="AY492" s="19" t="s">
        <v>245</v>
      </c>
      <c r="BE492" s="233">
        <f>IF(N492="základní",J492,0)</f>
        <v>0</v>
      </c>
      <c r="BF492" s="233">
        <f>IF(N492="snížená",J492,0)</f>
        <v>0</v>
      </c>
      <c r="BG492" s="233">
        <f>IF(N492="zákl. přenesená",J492,0)</f>
        <v>0</v>
      </c>
      <c r="BH492" s="233">
        <f>IF(N492="sníž. přenesená",J492,0)</f>
        <v>0</v>
      </c>
      <c r="BI492" s="233">
        <f>IF(N492="nulová",J492,0)</f>
        <v>0</v>
      </c>
      <c r="BJ492" s="19" t="s">
        <v>85</v>
      </c>
      <c r="BK492" s="233">
        <f>ROUND(I492*H492,2)</f>
        <v>0</v>
      </c>
      <c r="BL492" s="19" t="s">
        <v>253</v>
      </c>
      <c r="BM492" s="232" t="s">
        <v>4414</v>
      </c>
    </row>
    <row r="493" s="2" customFormat="1">
      <c r="A493" s="40"/>
      <c r="B493" s="41"/>
      <c r="C493" s="42"/>
      <c r="D493" s="234" t="s">
        <v>255</v>
      </c>
      <c r="E493" s="42"/>
      <c r="F493" s="235" t="s">
        <v>4415</v>
      </c>
      <c r="G493" s="42"/>
      <c r="H493" s="42"/>
      <c r="I493" s="236"/>
      <c r="J493" s="42"/>
      <c r="K493" s="42"/>
      <c r="L493" s="46"/>
      <c r="M493" s="237"/>
      <c r="N493" s="238"/>
      <c r="O493" s="93"/>
      <c r="P493" s="93"/>
      <c r="Q493" s="93"/>
      <c r="R493" s="93"/>
      <c r="S493" s="93"/>
      <c r="T493" s="94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255</v>
      </c>
      <c r="AU493" s="19" t="s">
        <v>87</v>
      </c>
    </row>
    <row r="494" s="2" customFormat="1">
      <c r="A494" s="40"/>
      <c r="B494" s="41"/>
      <c r="C494" s="42"/>
      <c r="D494" s="296" t="s">
        <v>766</v>
      </c>
      <c r="E494" s="42"/>
      <c r="F494" s="297" t="s">
        <v>4416</v>
      </c>
      <c r="G494" s="42"/>
      <c r="H494" s="42"/>
      <c r="I494" s="236"/>
      <c r="J494" s="42"/>
      <c r="K494" s="42"/>
      <c r="L494" s="46"/>
      <c r="M494" s="237"/>
      <c r="N494" s="238"/>
      <c r="O494" s="93"/>
      <c r="P494" s="93"/>
      <c r="Q494" s="93"/>
      <c r="R494" s="93"/>
      <c r="S494" s="93"/>
      <c r="T494" s="94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19" t="s">
        <v>766</v>
      </c>
      <c r="AU494" s="19" t="s">
        <v>87</v>
      </c>
    </row>
    <row r="495" s="14" customFormat="1">
      <c r="A495" s="14"/>
      <c r="B495" s="249"/>
      <c r="C495" s="250"/>
      <c r="D495" s="234" t="s">
        <v>257</v>
      </c>
      <c r="E495" s="251" t="s">
        <v>1</v>
      </c>
      <c r="F495" s="252" t="s">
        <v>4417</v>
      </c>
      <c r="G495" s="250"/>
      <c r="H495" s="253">
        <v>6.7930000000000001</v>
      </c>
      <c r="I495" s="254"/>
      <c r="J495" s="250"/>
      <c r="K495" s="250"/>
      <c r="L495" s="255"/>
      <c r="M495" s="256"/>
      <c r="N495" s="257"/>
      <c r="O495" s="257"/>
      <c r="P495" s="257"/>
      <c r="Q495" s="257"/>
      <c r="R495" s="257"/>
      <c r="S495" s="257"/>
      <c r="T495" s="258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9" t="s">
        <v>257</v>
      </c>
      <c r="AU495" s="259" t="s">
        <v>87</v>
      </c>
      <c r="AV495" s="14" t="s">
        <v>87</v>
      </c>
      <c r="AW495" s="14" t="s">
        <v>34</v>
      </c>
      <c r="AX495" s="14" t="s">
        <v>77</v>
      </c>
      <c r="AY495" s="259" t="s">
        <v>245</v>
      </c>
    </row>
    <row r="496" s="14" customFormat="1">
      <c r="A496" s="14"/>
      <c r="B496" s="249"/>
      <c r="C496" s="250"/>
      <c r="D496" s="234" t="s">
        <v>257</v>
      </c>
      <c r="E496" s="251" t="s">
        <v>1</v>
      </c>
      <c r="F496" s="252" t="s">
        <v>4418</v>
      </c>
      <c r="G496" s="250"/>
      <c r="H496" s="253">
        <v>0.93100000000000005</v>
      </c>
      <c r="I496" s="254"/>
      <c r="J496" s="250"/>
      <c r="K496" s="250"/>
      <c r="L496" s="255"/>
      <c r="M496" s="256"/>
      <c r="N496" s="257"/>
      <c r="O496" s="257"/>
      <c r="P496" s="257"/>
      <c r="Q496" s="257"/>
      <c r="R496" s="257"/>
      <c r="S496" s="257"/>
      <c r="T496" s="258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9" t="s">
        <v>257</v>
      </c>
      <c r="AU496" s="259" t="s">
        <v>87</v>
      </c>
      <c r="AV496" s="14" t="s">
        <v>87</v>
      </c>
      <c r="AW496" s="14" t="s">
        <v>34</v>
      </c>
      <c r="AX496" s="14" t="s">
        <v>77</v>
      </c>
      <c r="AY496" s="259" t="s">
        <v>245</v>
      </c>
    </row>
    <row r="497" s="15" customFormat="1">
      <c r="A497" s="15"/>
      <c r="B497" s="260"/>
      <c r="C497" s="261"/>
      <c r="D497" s="234" t="s">
        <v>257</v>
      </c>
      <c r="E497" s="262" t="s">
        <v>1</v>
      </c>
      <c r="F497" s="263" t="s">
        <v>266</v>
      </c>
      <c r="G497" s="261"/>
      <c r="H497" s="264">
        <v>7.7240000000000002</v>
      </c>
      <c r="I497" s="265"/>
      <c r="J497" s="261"/>
      <c r="K497" s="261"/>
      <c r="L497" s="266"/>
      <c r="M497" s="267"/>
      <c r="N497" s="268"/>
      <c r="O497" s="268"/>
      <c r="P497" s="268"/>
      <c r="Q497" s="268"/>
      <c r="R497" s="268"/>
      <c r="S497" s="268"/>
      <c r="T497" s="269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70" t="s">
        <v>257</v>
      </c>
      <c r="AU497" s="270" t="s">
        <v>87</v>
      </c>
      <c r="AV497" s="15" t="s">
        <v>253</v>
      </c>
      <c r="AW497" s="15" t="s">
        <v>34</v>
      </c>
      <c r="AX497" s="15" t="s">
        <v>85</v>
      </c>
      <c r="AY497" s="270" t="s">
        <v>245</v>
      </c>
    </row>
    <row r="498" s="2" customFormat="1" ht="16.5" customHeight="1">
      <c r="A498" s="40"/>
      <c r="B498" s="41"/>
      <c r="C498" s="221" t="s">
        <v>3148</v>
      </c>
      <c r="D498" s="221" t="s">
        <v>248</v>
      </c>
      <c r="E498" s="222" t="s">
        <v>4419</v>
      </c>
      <c r="F498" s="223" t="s">
        <v>4420</v>
      </c>
      <c r="G498" s="224" t="s">
        <v>545</v>
      </c>
      <c r="H498" s="225">
        <v>0.27700000000000002</v>
      </c>
      <c r="I498" s="226"/>
      <c r="J498" s="227">
        <f>ROUND(I498*H498,2)</f>
        <v>0</v>
      </c>
      <c r="K498" s="223" t="s">
        <v>764</v>
      </c>
      <c r="L498" s="46"/>
      <c r="M498" s="228" t="s">
        <v>1</v>
      </c>
      <c r="N498" s="229" t="s">
        <v>42</v>
      </c>
      <c r="O498" s="93"/>
      <c r="P498" s="230">
        <f>O498*H498</f>
        <v>0</v>
      </c>
      <c r="Q498" s="230">
        <v>1.06056</v>
      </c>
      <c r="R498" s="230">
        <f>Q498*H498</f>
        <v>0.29377512</v>
      </c>
      <c r="S498" s="230">
        <v>0</v>
      </c>
      <c r="T498" s="231">
        <f>S498*H498</f>
        <v>0</v>
      </c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R498" s="232" t="s">
        <v>253</v>
      </c>
      <c r="AT498" s="232" t="s">
        <v>248</v>
      </c>
      <c r="AU498" s="232" t="s">
        <v>87</v>
      </c>
      <c r="AY498" s="19" t="s">
        <v>245</v>
      </c>
      <c r="BE498" s="233">
        <f>IF(N498="základní",J498,0)</f>
        <v>0</v>
      </c>
      <c r="BF498" s="233">
        <f>IF(N498="snížená",J498,0)</f>
        <v>0</v>
      </c>
      <c r="BG498" s="233">
        <f>IF(N498="zákl. přenesená",J498,0)</f>
        <v>0</v>
      </c>
      <c r="BH498" s="233">
        <f>IF(N498="sníž. přenesená",J498,0)</f>
        <v>0</v>
      </c>
      <c r="BI498" s="233">
        <f>IF(N498="nulová",J498,0)</f>
        <v>0</v>
      </c>
      <c r="BJ498" s="19" t="s">
        <v>85</v>
      </c>
      <c r="BK498" s="233">
        <f>ROUND(I498*H498,2)</f>
        <v>0</v>
      </c>
      <c r="BL498" s="19" t="s">
        <v>253</v>
      </c>
      <c r="BM498" s="232" t="s">
        <v>4421</v>
      </c>
    </row>
    <row r="499" s="2" customFormat="1">
      <c r="A499" s="40"/>
      <c r="B499" s="41"/>
      <c r="C499" s="42"/>
      <c r="D499" s="234" t="s">
        <v>255</v>
      </c>
      <c r="E499" s="42"/>
      <c r="F499" s="235" t="s">
        <v>4422</v>
      </c>
      <c r="G499" s="42"/>
      <c r="H499" s="42"/>
      <c r="I499" s="236"/>
      <c r="J499" s="42"/>
      <c r="K499" s="42"/>
      <c r="L499" s="46"/>
      <c r="M499" s="237"/>
      <c r="N499" s="238"/>
      <c r="O499" s="93"/>
      <c r="P499" s="93"/>
      <c r="Q499" s="93"/>
      <c r="R499" s="93"/>
      <c r="S499" s="93"/>
      <c r="T499" s="94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T499" s="19" t="s">
        <v>255</v>
      </c>
      <c r="AU499" s="19" t="s">
        <v>87</v>
      </c>
    </row>
    <row r="500" s="2" customFormat="1">
      <c r="A500" s="40"/>
      <c r="B500" s="41"/>
      <c r="C500" s="42"/>
      <c r="D500" s="296" t="s">
        <v>766</v>
      </c>
      <c r="E500" s="42"/>
      <c r="F500" s="297" t="s">
        <v>4423</v>
      </c>
      <c r="G500" s="42"/>
      <c r="H500" s="42"/>
      <c r="I500" s="236"/>
      <c r="J500" s="42"/>
      <c r="K500" s="42"/>
      <c r="L500" s="46"/>
      <c r="M500" s="237"/>
      <c r="N500" s="238"/>
      <c r="O500" s="93"/>
      <c r="P500" s="93"/>
      <c r="Q500" s="93"/>
      <c r="R500" s="93"/>
      <c r="S500" s="93"/>
      <c r="T500" s="94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766</v>
      </c>
      <c r="AU500" s="19" t="s">
        <v>87</v>
      </c>
    </row>
    <row r="501" s="14" customFormat="1">
      <c r="A501" s="14"/>
      <c r="B501" s="249"/>
      <c r="C501" s="250"/>
      <c r="D501" s="234" t="s">
        <v>257</v>
      </c>
      <c r="E501" s="251" t="s">
        <v>1</v>
      </c>
      <c r="F501" s="252" t="s">
        <v>4424</v>
      </c>
      <c r="G501" s="250"/>
      <c r="H501" s="253">
        <v>0.27700000000000002</v>
      </c>
      <c r="I501" s="254"/>
      <c r="J501" s="250"/>
      <c r="K501" s="250"/>
      <c r="L501" s="255"/>
      <c r="M501" s="256"/>
      <c r="N501" s="257"/>
      <c r="O501" s="257"/>
      <c r="P501" s="257"/>
      <c r="Q501" s="257"/>
      <c r="R501" s="257"/>
      <c r="S501" s="257"/>
      <c r="T501" s="25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9" t="s">
        <v>257</v>
      </c>
      <c r="AU501" s="259" t="s">
        <v>87</v>
      </c>
      <c r="AV501" s="14" t="s">
        <v>87</v>
      </c>
      <c r="AW501" s="14" t="s">
        <v>34</v>
      </c>
      <c r="AX501" s="14" t="s">
        <v>85</v>
      </c>
      <c r="AY501" s="259" t="s">
        <v>245</v>
      </c>
    </row>
    <row r="502" s="2" customFormat="1" ht="16.5" customHeight="1">
      <c r="A502" s="40"/>
      <c r="B502" s="41"/>
      <c r="C502" s="221" t="s">
        <v>3156</v>
      </c>
      <c r="D502" s="221" t="s">
        <v>248</v>
      </c>
      <c r="E502" s="222" t="s">
        <v>3628</v>
      </c>
      <c r="F502" s="223" t="s">
        <v>3629</v>
      </c>
      <c r="G502" s="224" t="s">
        <v>317</v>
      </c>
      <c r="H502" s="225">
        <v>20</v>
      </c>
      <c r="I502" s="226"/>
      <c r="J502" s="227">
        <f>ROUND(I502*H502,2)</f>
        <v>0</v>
      </c>
      <c r="K502" s="223" t="s">
        <v>764</v>
      </c>
      <c r="L502" s="46"/>
      <c r="M502" s="228" t="s">
        <v>1</v>
      </c>
      <c r="N502" s="229" t="s">
        <v>42</v>
      </c>
      <c r="O502" s="93"/>
      <c r="P502" s="230">
        <f>O502*H502</f>
        <v>0</v>
      </c>
      <c r="Q502" s="230">
        <v>6.9999999999999994E-05</v>
      </c>
      <c r="R502" s="230">
        <f>Q502*H502</f>
        <v>0.0013999999999999998</v>
      </c>
      <c r="S502" s="230">
        <v>0</v>
      </c>
      <c r="T502" s="231">
        <f>S502*H502</f>
        <v>0</v>
      </c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R502" s="232" t="s">
        <v>253</v>
      </c>
      <c r="AT502" s="232" t="s">
        <v>248</v>
      </c>
      <c r="AU502" s="232" t="s">
        <v>87</v>
      </c>
      <c r="AY502" s="19" t="s">
        <v>245</v>
      </c>
      <c r="BE502" s="233">
        <f>IF(N502="základní",J502,0)</f>
        <v>0</v>
      </c>
      <c r="BF502" s="233">
        <f>IF(N502="snížená",J502,0)</f>
        <v>0</v>
      </c>
      <c r="BG502" s="233">
        <f>IF(N502="zákl. přenesená",J502,0)</f>
        <v>0</v>
      </c>
      <c r="BH502" s="233">
        <f>IF(N502="sníž. přenesená",J502,0)</f>
        <v>0</v>
      </c>
      <c r="BI502" s="233">
        <f>IF(N502="nulová",J502,0)</f>
        <v>0</v>
      </c>
      <c r="BJ502" s="19" t="s">
        <v>85</v>
      </c>
      <c r="BK502" s="233">
        <f>ROUND(I502*H502,2)</f>
        <v>0</v>
      </c>
      <c r="BL502" s="19" t="s">
        <v>253</v>
      </c>
      <c r="BM502" s="232" t="s">
        <v>4425</v>
      </c>
    </row>
    <row r="503" s="2" customFormat="1">
      <c r="A503" s="40"/>
      <c r="B503" s="41"/>
      <c r="C503" s="42"/>
      <c r="D503" s="234" t="s">
        <v>255</v>
      </c>
      <c r="E503" s="42"/>
      <c r="F503" s="235" t="s">
        <v>4426</v>
      </c>
      <c r="G503" s="42"/>
      <c r="H503" s="42"/>
      <c r="I503" s="236"/>
      <c r="J503" s="42"/>
      <c r="K503" s="42"/>
      <c r="L503" s="46"/>
      <c r="M503" s="237"/>
      <c r="N503" s="238"/>
      <c r="O503" s="93"/>
      <c r="P503" s="93"/>
      <c r="Q503" s="93"/>
      <c r="R503" s="93"/>
      <c r="S503" s="93"/>
      <c r="T503" s="94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T503" s="19" t="s">
        <v>255</v>
      </c>
      <c r="AU503" s="19" t="s">
        <v>87</v>
      </c>
    </row>
    <row r="504" s="2" customFormat="1">
      <c r="A504" s="40"/>
      <c r="B504" s="41"/>
      <c r="C504" s="42"/>
      <c r="D504" s="296" t="s">
        <v>766</v>
      </c>
      <c r="E504" s="42"/>
      <c r="F504" s="297" t="s">
        <v>3631</v>
      </c>
      <c r="G504" s="42"/>
      <c r="H504" s="42"/>
      <c r="I504" s="236"/>
      <c r="J504" s="42"/>
      <c r="K504" s="42"/>
      <c r="L504" s="46"/>
      <c r="M504" s="237"/>
      <c r="N504" s="238"/>
      <c r="O504" s="93"/>
      <c r="P504" s="93"/>
      <c r="Q504" s="93"/>
      <c r="R504" s="93"/>
      <c r="S504" s="93"/>
      <c r="T504" s="94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766</v>
      </c>
      <c r="AU504" s="19" t="s">
        <v>87</v>
      </c>
    </row>
    <row r="505" s="14" customFormat="1">
      <c r="A505" s="14"/>
      <c r="B505" s="249"/>
      <c r="C505" s="250"/>
      <c r="D505" s="234" t="s">
        <v>257</v>
      </c>
      <c r="E505" s="251" t="s">
        <v>1</v>
      </c>
      <c r="F505" s="252" t="s">
        <v>3632</v>
      </c>
      <c r="G505" s="250"/>
      <c r="H505" s="253">
        <v>20</v>
      </c>
      <c r="I505" s="254"/>
      <c r="J505" s="250"/>
      <c r="K505" s="250"/>
      <c r="L505" s="255"/>
      <c r="M505" s="256"/>
      <c r="N505" s="257"/>
      <c r="O505" s="257"/>
      <c r="P505" s="257"/>
      <c r="Q505" s="257"/>
      <c r="R505" s="257"/>
      <c r="S505" s="257"/>
      <c r="T505" s="258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9" t="s">
        <v>257</v>
      </c>
      <c r="AU505" s="259" t="s">
        <v>87</v>
      </c>
      <c r="AV505" s="14" t="s">
        <v>87</v>
      </c>
      <c r="AW505" s="14" t="s">
        <v>34</v>
      </c>
      <c r="AX505" s="14" t="s">
        <v>85</v>
      </c>
      <c r="AY505" s="259" t="s">
        <v>245</v>
      </c>
    </row>
    <row r="506" s="12" customFormat="1" ht="22.8" customHeight="1">
      <c r="A506" s="12"/>
      <c r="B506" s="205"/>
      <c r="C506" s="206"/>
      <c r="D506" s="207" t="s">
        <v>76</v>
      </c>
      <c r="E506" s="219" t="s">
        <v>253</v>
      </c>
      <c r="F506" s="219" t="s">
        <v>761</v>
      </c>
      <c r="G506" s="206"/>
      <c r="H506" s="206"/>
      <c r="I506" s="209"/>
      <c r="J506" s="220">
        <f>BK506</f>
        <v>0</v>
      </c>
      <c r="K506" s="206"/>
      <c r="L506" s="211"/>
      <c r="M506" s="212"/>
      <c r="N506" s="213"/>
      <c r="O506" s="213"/>
      <c r="P506" s="214">
        <f>SUM(P507:P597)</f>
        <v>0</v>
      </c>
      <c r="Q506" s="213"/>
      <c r="R506" s="214">
        <f>SUM(R507:R597)</f>
        <v>862.25273626000001</v>
      </c>
      <c r="S506" s="213"/>
      <c r="T506" s="215">
        <f>SUM(T507:T597)</f>
        <v>0</v>
      </c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R506" s="216" t="s">
        <v>253</v>
      </c>
      <c r="AT506" s="217" t="s">
        <v>76</v>
      </c>
      <c r="AU506" s="217" t="s">
        <v>85</v>
      </c>
      <c r="AY506" s="216" t="s">
        <v>245</v>
      </c>
      <c r="BK506" s="218">
        <f>SUM(BK507:BK597)</f>
        <v>0</v>
      </c>
    </row>
    <row r="507" s="2" customFormat="1" ht="16.5" customHeight="1">
      <c r="A507" s="40"/>
      <c r="B507" s="41"/>
      <c r="C507" s="221" t="s">
        <v>3160</v>
      </c>
      <c r="D507" s="221" t="s">
        <v>248</v>
      </c>
      <c r="E507" s="222" t="s">
        <v>4427</v>
      </c>
      <c r="F507" s="223" t="s">
        <v>4428</v>
      </c>
      <c r="G507" s="224" t="s">
        <v>545</v>
      </c>
      <c r="H507" s="225">
        <v>11.821999999999999</v>
      </c>
      <c r="I507" s="226"/>
      <c r="J507" s="227">
        <f>ROUND(I507*H507,2)</f>
        <v>0</v>
      </c>
      <c r="K507" s="223" t="s">
        <v>764</v>
      </c>
      <c r="L507" s="46"/>
      <c r="M507" s="228" t="s">
        <v>1</v>
      </c>
      <c r="N507" s="229" t="s">
        <v>42</v>
      </c>
      <c r="O507" s="93"/>
      <c r="P507" s="230">
        <f>O507*H507</f>
        <v>0</v>
      </c>
      <c r="Q507" s="230">
        <v>1.0492699999999999</v>
      </c>
      <c r="R507" s="230">
        <f>Q507*H507</f>
        <v>12.404469939999999</v>
      </c>
      <c r="S507" s="230">
        <v>0</v>
      </c>
      <c r="T507" s="231">
        <f>S507*H507</f>
        <v>0</v>
      </c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R507" s="232" t="s">
        <v>253</v>
      </c>
      <c r="AT507" s="232" t="s">
        <v>248</v>
      </c>
      <c r="AU507" s="232" t="s">
        <v>87</v>
      </c>
      <c r="AY507" s="19" t="s">
        <v>245</v>
      </c>
      <c r="BE507" s="233">
        <f>IF(N507="základní",J507,0)</f>
        <v>0</v>
      </c>
      <c r="BF507" s="233">
        <f>IF(N507="snížená",J507,0)</f>
        <v>0</v>
      </c>
      <c r="BG507" s="233">
        <f>IF(N507="zákl. přenesená",J507,0)</f>
        <v>0</v>
      </c>
      <c r="BH507" s="233">
        <f>IF(N507="sníž. přenesená",J507,0)</f>
        <v>0</v>
      </c>
      <c r="BI507" s="233">
        <f>IF(N507="nulová",J507,0)</f>
        <v>0</v>
      </c>
      <c r="BJ507" s="19" t="s">
        <v>85</v>
      </c>
      <c r="BK507" s="233">
        <f>ROUND(I507*H507,2)</f>
        <v>0</v>
      </c>
      <c r="BL507" s="19" t="s">
        <v>253</v>
      </c>
      <c r="BM507" s="232" t="s">
        <v>4429</v>
      </c>
    </row>
    <row r="508" s="2" customFormat="1">
      <c r="A508" s="40"/>
      <c r="B508" s="41"/>
      <c r="C508" s="42"/>
      <c r="D508" s="234" t="s">
        <v>255</v>
      </c>
      <c r="E508" s="42"/>
      <c r="F508" s="235" t="s">
        <v>4430</v>
      </c>
      <c r="G508" s="42"/>
      <c r="H508" s="42"/>
      <c r="I508" s="236"/>
      <c r="J508" s="42"/>
      <c r="K508" s="42"/>
      <c r="L508" s="46"/>
      <c r="M508" s="237"/>
      <c r="N508" s="238"/>
      <c r="O508" s="93"/>
      <c r="P508" s="93"/>
      <c r="Q508" s="93"/>
      <c r="R508" s="93"/>
      <c r="S508" s="93"/>
      <c r="T508" s="94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T508" s="19" t="s">
        <v>255</v>
      </c>
      <c r="AU508" s="19" t="s">
        <v>87</v>
      </c>
    </row>
    <row r="509" s="2" customFormat="1">
      <c r="A509" s="40"/>
      <c r="B509" s="41"/>
      <c r="C509" s="42"/>
      <c r="D509" s="296" t="s">
        <v>766</v>
      </c>
      <c r="E509" s="42"/>
      <c r="F509" s="297" t="s">
        <v>4431</v>
      </c>
      <c r="G509" s="42"/>
      <c r="H509" s="42"/>
      <c r="I509" s="236"/>
      <c r="J509" s="42"/>
      <c r="K509" s="42"/>
      <c r="L509" s="46"/>
      <c r="M509" s="237"/>
      <c r="N509" s="238"/>
      <c r="O509" s="93"/>
      <c r="P509" s="93"/>
      <c r="Q509" s="93"/>
      <c r="R509" s="93"/>
      <c r="S509" s="93"/>
      <c r="T509" s="94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T509" s="19" t="s">
        <v>766</v>
      </c>
      <c r="AU509" s="19" t="s">
        <v>87</v>
      </c>
    </row>
    <row r="510" s="14" customFormat="1">
      <c r="A510" s="14"/>
      <c r="B510" s="249"/>
      <c r="C510" s="250"/>
      <c r="D510" s="234" t="s">
        <v>257</v>
      </c>
      <c r="E510" s="251" t="s">
        <v>1</v>
      </c>
      <c r="F510" s="252" t="s">
        <v>4432</v>
      </c>
      <c r="G510" s="250"/>
      <c r="H510" s="253">
        <v>11.821999999999999</v>
      </c>
      <c r="I510" s="254"/>
      <c r="J510" s="250"/>
      <c r="K510" s="250"/>
      <c r="L510" s="255"/>
      <c r="M510" s="256"/>
      <c r="N510" s="257"/>
      <c r="O510" s="257"/>
      <c r="P510" s="257"/>
      <c r="Q510" s="257"/>
      <c r="R510" s="257"/>
      <c r="S510" s="257"/>
      <c r="T510" s="258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9" t="s">
        <v>257</v>
      </c>
      <c r="AU510" s="259" t="s">
        <v>87</v>
      </c>
      <c r="AV510" s="14" t="s">
        <v>87</v>
      </c>
      <c r="AW510" s="14" t="s">
        <v>34</v>
      </c>
      <c r="AX510" s="14" t="s">
        <v>85</v>
      </c>
      <c r="AY510" s="259" t="s">
        <v>245</v>
      </c>
    </row>
    <row r="511" s="2" customFormat="1" ht="16.5" customHeight="1">
      <c r="A511" s="40"/>
      <c r="B511" s="41"/>
      <c r="C511" s="221" t="s">
        <v>3167</v>
      </c>
      <c r="D511" s="221" t="s">
        <v>248</v>
      </c>
      <c r="E511" s="222" t="s">
        <v>3672</v>
      </c>
      <c r="F511" s="223" t="s">
        <v>3673</v>
      </c>
      <c r="G511" s="224" t="s">
        <v>545</v>
      </c>
      <c r="H511" s="225">
        <v>0.61399999999999999</v>
      </c>
      <c r="I511" s="226"/>
      <c r="J511" s="227">
        <f>ROUND(I511*H511,2)</f>
        <v>0</v>
      </c>
      <c r="K511" s="223" t="s">
        <v>764</v>
      </c>
      <c r="L511" s="46"/>
      <c r="M511" s="228" t="s">
        <v>1</v>
      </c>
      <c r="N511" s="229" t="s">
        <v>42</v>
      </c>
      <c r="O511" s="93"/>
      <c r="P511" s="230">
        <f>O511*H511</f>
        <v>0</v>
      </c>
      <c r="Q511" s="230">
        <v>1.06386</v>
      </c>
      <c r="R511" s="230">
        <f>Q511*H511</f>
        <v>0.65321004000000005</v>
      </c>
      <c r="S511" s="230">
        <v>0</v>
      </c>
      <c r="T511" s="231">
        <f>S511*H511</f>
        <v>0</v>
      </c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R511" s="232" t="s">
        <v>253</v>
      </c>
      <c r="AT511" s="232" t="s">
        <v>248</v>
      </c>
      <c r="AU511" s="232" t="s">
        <v>87</v>
      </c>
      <c r="AY511" s="19" t="s">
        <v>245</v>
      </c>
      <c r="BE511" s="233">
        <f>IF(N511="základní",J511,0)</f>
        <v>0</v>
      </c>
      <c r="BF511" s="233">
        <f>IF(N511="snížená",J511,0)</f>
        <v>0</v>
      </c>
      <c r="BG511" s="233">
        <f>IF(N511="zákl. přenesená",J511,0)</f>
        <v>0</v>
      </c>
      <c r="BH511" s="233">
        <f>IF(N511="sníž. přenesená",J511,0)</f>
        <v>0</v>
      </c>
      <c r="BI511" s="233">
        <f>IF(N511="nulová",J511,0)</f>
        <v>0</v>
      </c>
      <c r="BJ511" s="19" t="s">
        <v>85</v>
      </c>
      <c r="BK511" s="233">
        <f>ROUND(I511*H511,2)</f>
        <v>0</v>
      </c>
      <c r="BL511" s="19" t="s">
        <v>253</v>
      </c>
      <c r="BM511" s="232" t="s">
        <v>4433</v>
      </c>
    </row>
    <row r="512" s="2" customFormat="1">
      <c r="A512" s="40"/>
      <c r="B512" s="41"/>
      <c r="C512" s="42"/>
      <c r="D512" s="234" t="s">
        <v>255</v>
      </c>
      <c r="E512" s="42"/>
      <c r="F512" s="235" t="s">
        <v>4434</v>
      </c>
      <c r="G512" s="42"/>
      <c r="H512" s="42"/>
      <c r="I512" s="236"/>
      <c r="J512" s="42"/>
      <c r="K512" s="42"/>
      <c r="L512" s="46"/>
      <c r="M512" s="237"/>
      <c r="N512" s="238"/>
      <c r="O512" s="93"/>
      <c r="P512" s="93"/>
      <c r="Q512" s="93"/>
      <c r="R512" s="93"/>
      <c r="S512" s="93"/>
      <c r="T512" s="94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T512" s="19" t="s">
        <v>255</v>
      </c>
      <c r="AU512" s="19" t="s">
        <v>87</v>
      </c>
    </row>
    <row r="513" s="2" customFormat="1">
      <c r="A513" s="40"/>
      <c r="B513" s="41"/>
      <c r="C513" s="42"/>
      <c r="D513" s="296" t="s">
        <v>766</v>
      </c>
      <c r="E513" s="42"/>
      <c r="F513" s="297" t="s">
        <v>3675</v>
      </c>
      <c r="G513" s="42"/>
      <c r="H513" s="42"/>
      <c r="I513" s="236"/>
      <c r="J513" s="42"/>
      <c r="K513" s="42"/>
      <c r="L513" s="46"/>
      <c r="M513" s="237"/>
      <c r="N513" s="238"/>
      <c r="O513" s="93"/>
      <c r="P513" s="93"/>
      <c r="Q513" s="93"/>
      <c r="R513" s="93"/>
      <c r="S513" s="93"/>
      <c r="T513" s="94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T513" s="19" t="s">
        <v>766</v>
      </c>
      <c r="AU513" s="19" t="s">
        <v>87</v>
      </c>
    </row>
    <row r="514" s="14" customFormat="1">
      <c r="A514" s="14"/>
      <c r="B514" s="249"/>
      <c r="C514" s="250"/>
      <c r="D514" s="234" t="s">
        <v>257</v>
      </c>
      <c r="E514" s="251" t="s">
        <v>1</v>
      </c>
      <c r="F514" s="252" t="s">
        <v>4435</v>
      </c>
      <c r="G514" s="250"/>
      <c r="H514" s="253">
        <v>0.61399999999999999</v>
      </c>
      <c r="I514" s="254"/>
      <c r="J514" s="250"/>
      <c r="K514" s="250"/>
      <c r="L514" s="255"/>
      <c r="M514" s="256"/>
      <c r="N514" s="257"/>
      <c r="O514" s="257"/>
      <c r="P514" s="257"/>
      <c r="Q514" s="257"/>
      <c r="R514" s="257"/>
      <c r="S514" s="257"/>
      <c r="T514" s="258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9" t="s">
        <v>257</v>
      </c>
      <c r="AU514" s="259" t="s">
        <v>87</v>
      </c>
      <c r="AV514" s="14" t="s">
        <v>87</v>
      </c>
      <c r="AW514" s="14" t="s">
        <v>34</v>
      </c>
      <c r="AX514" s="14" t="s">
        <v>85</v>
      </c>
      <c r="AY514" s="259" t="s">
        <v>245</v>
      </c>
    </row>
    <row r="515" s="2" customFormat="1" ht="16.5" customHeight="1">
      <c r="A515" s="40"/>
      <c r="B515" s="41"/>
      <c r="C515" s="221" t="s">
        <v>3174</v>
      </c>
      <c r="D515" s="221" t="s">
        <v>248</v>
      </c>
      <c r="E515" s="222" t="s">
        <v>4436</v>
      </c>
      <c r="F515" s="223" t="s">
        <v>4437</v>
      </c>
      <c r="G515" s="224" t="s">
        <v>329</v>
      </c>
      <c r="H515" s="225">
        <v>18</v>
      </c>
      <c r="I515" s="226"/>
      <c r="J515" s="227">
        <f>ROUND(I515*H515,2)</f>
        <v>0</v>
      </c>
      <c r="K515" s="223" t="s">
        <v>764</v>
      </c>
      <c r="L515" s="46"/>
      <c r="M515" s="228" t="s">
        <v>1</v>
      </c>
      <c r="N515" s="229" t="s">
        <v>42</v>
      </c>
      <c r="O515" s="93"/>
      <c r="P515" s="230">
        <f>O515*H515</f>
        <v>0</v>
      </c>
      <c r="Q515" s="230">
        <v>0.012</v>
      </c>
      <c r="R515" s="230">
        <f>Q515*H515</f>
        <v>0.216</v>
      </c>
      <c r="S515" s="230">
        <v>0</v>
      </c>
      <c r="T515" s="231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32" t="s">
        <v>594</v>
      </c>
      <c r="AT515" s="232" t="s">
        <v>248</v>
      </c>
      <c r="AU515" s="232" t="s">
        <v>87</v>
      </c>
      <c r="AY515" s="19" t="s">
        <v>245</v>
      </c>
      <c r="BE515" s="233">
        <f>IF(N515="základní",J515,0)</f>
        <v>0</v>
      </c>
      <c r="BF515" s="233">
        <f>IF(N515="snížená",J515,0)</f>
        <v>0</v>
      </c>
      <c r="BG515" s="233">
        <f>IF(N515="zákl. přenesená",J515,0)</f>
        <v>0</v>
      </c>
      <c r="BH515" s="233">
        <f>IF(N515="sníž. přenesená",J515,0)</f>
        <v>0</v>
      </c>
      <c r="BI515" s="233">
        <f>IF(N515="nulová",J515,0)</f>
        <v>0</v>
      </c>
      <c r="BJ515" s="19" t="s">
        <v>85</v>
      </c>
      <c r="BK515" s="233">
        <f>ROUND(I515*H515,2)</f>
        <v>0</v>
      </c>
      <c r="BL515" s="19" t="s">
        <v>594</v>
      </c>
      <c r="BM515" s="232" t="s">
        <v>4438</v>
      </c>
    </row>
    <row r="516" s="2" customFormat="1">
      <c r="A516" s="40"/>
      <c r="B516" s="41"/>
      <c r="C516" s="42"/>
      <c r="D516" s="234" t="s">
        <v>255</v>
      </c>
      <c r="E516" s="42"/>
      <c r="F516" s="235" t="s">
        <v>4439</v>
      </c>
      <c r="G516" s="42"/>
      <c r="H516" s="42"/>
      <c r="I516" s="236"/>
      <c r="J516" s="42"/>
      <c r="K516" s="42"/>
      <c r="L516" s="46"/>
      <c r="M516" s="237"/>
      <c r="N516" s="238"/>
      <c r="O516" s="93"/>
      <c r="P516" s="93"/>
      <c r="Q516" s="93"/>
      <c r="R516" s="93"/>
      <c r="S516" s="93"/>
      <c r="T516" s="94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255</v>
      </c>
      <c r="AU516" s="19" t="s">
        <v>87</v>
      </c>
    </row>
    <row r="517" s="2" customFormat="1">
      <c r="A517" s="40"/>
      <c r="B517" s="41"/>
      <c r="C517" s="42"/>
      <c r="D517" s="296" t="s">
        <v>766</v>
      </c>
      <c r="E517" s="42"/>
      <c r="F517" s="297" t="s">
        <v>4440</v>
      </c>
      <c r="G517" s="42"/>
      <c r="H517" s="42"/>
      <c r="I517" s="236"/>
      <c r="J517" s="42"/>
      <c r="K517" s="42"/>
      <c r="L517" s="46"/>
      <c r="M517" s="237"/>
      <c r="N517" s="238"/>
      <c r="O517" s="93"/>
      <c r="P517" s="93"/>
      <c r="Q517" s="93"/>
      <c r="R517" s="93"/>
      <c r="S517" s="93"/>
      <c r="T517" s="94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766</v>
      </c>
      <c r="AU517" s="19" t="s">
        <v>87</v>
      </c>
    </row>
    <row r="518" s="14" customFormat="1">
      <c r="A518" s="14"/>
      <c r="B518" s="249"/>
      <c r="C518" s="250"/>
      <c r="D518" s="234" t="s">
        <v>257</v>
      </c>
      <c r="E518" s="251" t="s">
        <v>1</v>
      </c>
      <c r="F518" s="252" t="s">
        <v>4441</v>
      </c>
      <c r="G518" s="250"/>
      <c r="H518" s="253">
        <v>18</v>
      </c>
      <c r="I518" s="254"/>
      <c r="J518" s="250"/>
      <c r="K518" s="250"/>
      <c r="L518" s="255"/>
      <c r="M518" s="256"/>
      <c r="N518" s="257"/>
      <c r="O518" s="257"/>
      <c r="P518" s="257"/>
      <c r="Q518" s="257"/>
      <c r="R518" s="257"/>
      <c r="S518" s="257"/>
      <c r="T518" s="258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59" t="s">
        <v>257</v>
      </c>
      <c r="AU518" s="259" t="s">
        <v>87</v>
      </c>
      <c r="AV518" s="14" t="s">
        <v>87</v>
      </c>
      <c r="AW518" s="14" t="s">
        <v>34</v>
      </c>
      <c r="AX518" s="14" t="s">
        <v>85</v>
      </c>
      <c r="AY518" s="259" t="s">
        <v>245</v>
      </c>
    </row>
    <row r="519" s="2" customFormat="1" ht="16.5" customHeight="1">
      <c r="A519" s="40"/>
      <c r="B519" s="41"/>
      <c r="C519" s="283" t="s">
        <v>459</v>
      </c>
      <c r="D519" s="283" t="s">
        <v>551</v>
      </c>
      <c r="E519" s="284" t="s">
        <v>4442</v>
      </c>
      <c r="F519" s="285" t="s">
        <v>4443</v>
      </c>
      <c r="G519" s="286" t="s">
        <v>545</v>
      </c>
      <c r="H519" s="287">
        <v>34.473999999999997</v>
      </c>
      <c r="I519" s="288"/>
      <c r="J519" s="289">
        <f>ROUND(I519*H519,2)</f>
        <v>0</v>
      </c>
      <c r="K519" s="285" t="s">
        <v>764</v>
      </c>
      <c r="L519" s="290"/>
      <c r="M519" s="291" t="s">
        <v>1</v>
      </c>
      <c r="N519" s="292" t="s">
        <v>42</v>
      </c>
      <c r="O519" s="93"/>
      <c r="P519" s="230">
        <f>O519*H519</f>
        <v>0</v>
      </c>
      <c r="Q519" s="230">
        <v>1</v>
      </c>
      <c r="R519" s="230">
        <f>Q519*H519</f>
        <v>34.473999999999997</v>
      </c>
      <c r="S519" s="230">
        <v>0</v>
      </c>
      <c r="T519" s="231">
        <f>S519*H519</f>
        <v>0</v>
      </c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R519" s="232" t="s">
        <v>594</v>
      </c>
      <c r="AT519" s="232" t="s">
        <v>551</v>
      </c>
      <c r="AU519" s="232" t="s">
        <v>87</v>
      </c>
      <c r="AY519" s="19" t="s">
        <v>245</v>
      </c>
      <c r="BE519" s="233">
        <f>IF(N519="základní",J519,0)</f>
        <v>0</v>
      </c>
      <c r="BF519" s="233">
        <f>IF(N519="snížená",J519,0)</f>
        <v>0</v>
      </c>
      <c r="BG519" s="233">
        <f>IF(N519="zákl. přenesená",J519,0)</f>
        <v>0</v>
      </c>
      <c r="BH519" s="233">
        <f>IF(N519="sníž. přenesená",J519,0)</f>
        <v>0</v>
      </c>
      <c r="BI519" s="233">
        <f>IF(N519="nulová",J519,0)</f>
        <v>0</v>
      </c>
      <c r="BJ519" s="19" t="s">
        <v>85</v>
      </c>
      <c r="BK519" s="233">
        <f>ROUND(I519*H519,2)</f>
        <v>0</v>
      </c>
      <c r="BL519" s="19" t="s">
        <v>594</v>
      </c>
      <c r="BM519" s="232" t="s">
        <v>4444</v>
      </c>
    </row>
    <row r="520" s="2" customFormat="1">
      <c r="A520" s="40"/>
      <c r="B520" s="41"/>
      <c r="C520" s="42"/>
      <c r="D520" s="234" t="s">
        <v>255</v>
      </c>
      <c r="E520" s="42"/>
      <c r="F520" s="235" t="s">
        <v>4443</v>
      </c>
      <c r="G520" s="42"/>
      <c r="H520" s="42"/>
      <c r="I520" s="236"/>
      <c r="J520" s="42"/>
      <c r="K520" s="42"/>
      <c r="L520" s="46"/>
      <c r="M520" s="237"/>
      <c r="N520" s="238"/>
      <c r="O520" s="93"/>
      <c r="P520" s="93"/>
      <c r="Q520" s="93"/>
      <c r="R520" s="93"/>
      <c r="S520" s="93"/>
      <c r="T520" s="94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19" t="s">
        <v>255</v>
      </c>
      <c r="AU520" s="19" t="s">
        <v>87</v>
      </c>
    </row>
    <row r="521" s="14" customFormat="1">
      <c r="A521" s="14"/>
      <c r="B521" s="249"/>
      <c r="C521" s="250"/>
      <c r="D521" s="234" t="s">
        <v>257</v>
      </c>
      <c r="E521" s="251" t="s">
        <v>1</v>
      </c>
      <c r="F521" s="252" t="s">
        <v>4445</v>
      </c>
      <c r="G521" s="250"/>
      <c r="H521" s="253">
        <v>34.473999999999997</v>
      </c>
      <c r="I521" s="254"/>
      <c r="J521" s="250"/>
      <c r="K521" s="250"/>
      <c r="L521" s="255"/>
      <c r="M521" s="256"/>
      <c r="N521" s="257"/>
      <c r="O521" s="257"/>
      <c r="P521" s="257"/>
      <c r="Q521" s="257"/>
      <c r="R521" s="257"/>
      <c r="S521" s="257"/>
      <c r="T521" s="258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9" t="s">
        <v>257</v>
      </c>
      <c r="AU521" s="259" t="s">
        <v>87</v>
      </c>
      <c r="AV521" s="14" t="s">
        <v>87</v>
      </c>
      <c r="AW521" s="14" t="s">
        <v>34</v>
      </c>
      <c r="AX521" s="14" t="s">
        <v>85</v>
      </c>
      <c r="AY521" s="259" t="s">
        <v>245</v>
      </c>
    </row>
    <row r="522" s="2" customFormat="1" ht="16.5" customHeight="1">
      <c r="A522" s="40"/>
      <c r="B522" s="41"/>
      <c r="C522" s="221" t="s">
        <v>3188</v>
      </c>
      <c r="D522" s="221" t="s">
        <v>248</v>
      </c>
      <c r="E522" s="222" t="s">
        <v>791</v>
      </c>
      <c r="F522" s="223" t="s">
        <v>792</v>
      </c>
      <c r="G522" s="224" t="s">
        <v>793</v>
      </c>
      <c r="H522" s="225">
        <v>559</v>
      </c>
      <c r="I522" s="226"/>
      <c r="J522" s="227">
        <f>ROUND(I522*H522,2)</f>
        <v>0</v>
      </c>
      <c r="K522" s="223" t="s">
        <v>764</v>
      </c>
      <c r="L522" s="46"/>
      <c r="M522" s="228" t="s">
        <v>1</v>
      </c>
      <c r="N522" s="229" t="s">
        <v>42</v>
      </c>
      <c r="O522" s="93"/>
      <c r="P522" s="230">
        <f>O522*H522</f>
        <v>0</v>
      </c>
      <c r="Q522" s="230">
        <v>0</v>
      </c>
      <c r="R522" s="230">
        <f>Q522*H522</f>
        <v>0</v>
      </c>
      <c r="S522" s="230">
        <v>0</v>
      </c>
      <c r="T522" s="231">
        <f>S522*H522</f>
        <v>0</v>
      </c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R522" s="232" t="s">
        <v>594</v>
      </c>
      <c r="AT522" s="232" t="s">
        <v>248</v>
      </c>
      <c r="AU522" s="232" t="s">
        <v>87</v>
      </c>
      <c r="AY522" s="19" t="s">
        <v>245</v>
      </c>
      <c r="BE522" s="233">
        <f>IF(N522="základní",J522,0)</f>
        <v>0</v>
      </c>
      <c r="BF522" s="233">
        <f>IF(N522="snížená",J522,0)</f>
        <v>0</v>
      </c>
      <c r="BG522" s="233">
        <f>IF(N522="zákl. přenesená",J522,0)</f>
        <v>0</v>
      </c>
      <c r="BH522" s="233">
        <f>IF(N522="sníž. přenesená",J522,0)</f>
        <v>0</v>
      </c>
      <c r="BI522" s="233">
        <f>IF(N522="nulová",J522,0)</f>
        <v>0</v>
      </c>
      <c r="BJ522" s="19" t="s">
        <v>85</v>
      </c>
      <c r="BK522" s="233">
        <f>ROUND(I522*H522,2)</f>
        <v>0</v>
      </c>
      <c r="BL522" s="19" t="s">
        <v>594</v>
      </c>
      <c r="BM522" s="232" t="s">
        <v>4446</v>
      </c>
    </row>
    <row r="523" s="2" customFormat="1">
      <c r="A523" s="40"/>
      <c r="B523" s="41"/>
      <c r="C523" s="42"/>
      <c r="D523" s="234" t="s">
        <v>255</v>
      </c>
      <c r="E523" s="42"/>
      <c r="F523" s="235" t="s">
        <v>794</v>
      </c>
      <c r="G523" s="42"/>
      <c r="H523" s="42"/>
      <c r="I523" s="236"/>
      <c r="J523" s="42"/>
      <c r="K523" s="42"/>
      <c r="L523" s="46"/>
      <c r="M523" s="237"/>
      <c r="N523" s="238"/>
      <c r="O523" s="93"/>
      <c r="P523" s="93"/>
      <c r="Q523" s="93"/>
      <c r="R523" s="93"/>
      <c r="S523" s="93"/>
      <c r="T523" s="94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T523" s="19" t="s">
        <v>255</v>
      </c>
      <c r="AU523" s="19" t="s">
        <v>87</v>
      </c>
    </row>
    <row r="524" s="2" customFormat="1">
      <c r="A524" s="40"/>
      <c r="B524" s="41"/>
      <c r="C524" s="42"/>
      <c r="D524" s="296" t="s">
        <v>766</v>
      </c>
      <c r="E524" s="42"/>
      <c r="F524" s="297" t="s">
        <v>795</v>
      </c>
      <c r="G524" s="42"/>
      <c r="H524" s="42"/>
      <c r="I524" s="236"/>
      <c r="J524" s="42"/>
      <c r="K524" s="42"/>
      <c r="L524" s="46"/>
      <c r="M524" s="237"/>
      <c r="N524" s="238"/>
      <c r="O524" s="93"/>
      <c r="P524" s="93"/>
      <c r="Q524" s="93"/>
      <c r="R524" s="93"/>
      <c r="S524" s="93"/>
      <c r="T524" s="94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T524" s="19" t="s">
        <v>766</v>
      </c>
      <c r="AU524" s="19" t="s">
        <v>87</v>
      </c>
    </row>
    <row r="525" s="14" customFormat="1">
      <c r="A525" s="14"/>
      <c r="B525" s="249"/>
      <c r="C525" s="250"/>
      <c r="D525" s="234" t="s">
        <v>257</v>
      </c>
      <c r="E525" s="251" t="s">
        <v>1</v>
      </c>
      <c r="F525" s="252" t="s">
        <v>4447</v>
      </c>
      <c r="G525" s="250"/>
      <c r="H525" s="253">
        <v>559</v>
      </c>
      <c r="I525" s="254"/>
      <c r="J525" s="250"/>
      <c r="K525" s="250"/>
      <c r="L525" s="255"/>
      <c r="M525" s="256"/>
      <c r="N525" s="257"/>
      <c r="O525" s="257"/>
      <c r="P525" s="257"/>
      <c r="Q525" s="257"/>
      <c r="R525" s="257"/>
      <c r="S525" s="257"/>
      <c r="T525" s="258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9" t="s">
        <v>257</v>
      </c>
      <c r="AU525" s="259" t="s">
        <v>87</v>
      </c>
      <c r="AV525" s="14" t="s">
        <v>87</v>
      </c>
      <c r="AW525" s="14" t="s">
        <v>34</v>
      </c>
      <c r="AX525" s="14" t="s">
        <v>85</v>
      </c>
      <c r="AY525" s="259" t="s">
        <v>245</v>
      </c>
    </row>
    <row r="526" s="2" customFormat="1" ht="16.5" customHeight="1">
      <c r="A526" s="40"/>
      <c r="B526" s="41"/>
      <c r="C526" s="283" t="s">
        <v>3194</v>
      </c>
      <c r="D526" s="283" t="s">
        <v>551</v>
      </c>
      <c r="E526" s="284" t="s">
        <v>4448</v>
      </c>
      <c r="F526" s="285" t="s">
        <v>4449</v>
      </c>
      <c r="G526" s="286" t="s">
        <v>317</v>
      </c>
      <c r="H526" s="287">
        <v>71.903999999999996</v>
      </c>
      <c r="I526" s="288"/>
      <c r="J526" s="289">
        <f>ROUND(I526*H526,2)</f>
        <v>0</v>
      </c>
      <c r="K526" s="285" t="s">
        <v>764</v>
      </c>
      <c r="L526" s="290"/>
      <c r="M526" s="291" t="s">
        <v>1</v>
      </c>
      <c r="N526" s="292" t="s">
        <v>42</v>
      </c>
      <c r="O526" s="93"/>
      <c r="P526" s="230">
        <f>O526*H526</f>
        <v>0</v>
      </c>
      <c r="Q526" s="230">
        <v>0.0030100000000000001</v>
      </c>
      <c r="R526" s="230">
        <f>Q526*H526</f>
        <v>0.21643103999999999</v>
      </c>
      <c r="S526" s="230">
        <v>0</v>
      </c>
      <c r="T526" s="231">
        <f>S526*H526</f>
        <v>0</v>
      </c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R526" s="232" t="s">
        <v>594</v>
      </c>
      <c r="AT526" s="232" t="s">
        <v>551</v>
      </c>
      <c r="AU526" s="232" t="s">
        <v>87</v>
      </c>
      <c r="AY526" s="19" t="s">
        <v>245</v>
      </c>
      <c r="BE526" s="233">
        <f>IF(N526="základní",J526,0)</f>
        <v>0</v>
      </c>
      <c r="BF526" s="233">
        <f>IF(N526="snížená",J526,0)</f>
        <v>0</v>
      </c>
      <c r="BG526" s="233">
        <f>IF(N526="zákl. přenesená",J526,0)</f>
        <v>0</v>
      </c>
      <c r="BH526" s="233">
        <f>IF(N526="sníž. přenesená",J526,0)</f>
        <v>0</v>
      </c>
      <c r="BI526" s="233">
        <f>IF(N526="nulová",J526,0)</f>
        <v>0</v>
      </c>
      <c r="BJ526" s="19" t="s">
        <v>85</v>
      </c>
      <c r="BK526" s="233">
        <f>ROUND(I526*H526,2)</f>
        <v>0</v>
      </c>
      <c r="BL526" s="19" t="s">
        <v>594</v>
      </c>
      <c r="BM526" s="232" t="s">
        <v>4450</v>
      </c>
    </row>
    <row r="527" s="2" customFormat="1">
      <c r="A527" s="40"/>
      <c r="B527" s="41"/>
      <c r="C527" s="42"/>
      <c r="D527" s="234" t="s">
        <v>255</v>
      </c>
      <c r="E527" s="42"/>
      <c r="F527" s="235" t="s">
        <v>4449</v>
      </c>
      <c r="G527" s="42"/>
      <c r="H527" s="42"/>
      <c r="I527" s="236"/>
      <c r="J527" s="42"/>
      <c r="K527" s="42"/>
      <c r="L527" s="46"/>
      <c r="M527" s="237"/>
      <c r="N527" s="238"/>
      <c r="O527" s="93"/>
      <c r="P527" s="93"/>
      <c r="Q527" s="93"/>
      <c r="R527" s="93"/>
      <c r="S527" s="93"/>
      <c r="T527" s="94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T527" s="19" t="s">
        <v>255</v>
      </c>
      <c r="AU527" s="19" t="s">
        <v>87</v>
      </c>
    </row>
    <row r="528" s="14" customFormat="1">
      <c r="A528" s="14"/>
      <c r="B528" s="249"/>
      <c r="C528" s="250"/>
      <c r="D528" s="234" t="s">
        <v>257</v>
      </c>
      <c r="E528" s="251" t="s">
        <v>1</v>
      </c>
      <c r="F528" s="252" t="s">
        <v>4451</v>
      </c>
      <c r="G528" s="250"/>
      <c r="H528" s="253">
        <v>71.903999999999996</v>
      </c>
      <c r="I528" s="254"/>
      <c r="J528" s="250"/>
      <c r="K528" s="250"/>
      <c r="L528" s="255"/>
      <c r="M528" s="256"/>
      <c r="N528" s="257"/>
      <c r="O528" s="257"/>
      <c r="P528" s="257"/>
      <c r="Q528" s="257"/>
      <c r="R528" s="257"/>
      <c r="S528" s="257"/>
      <c r="T528" s="258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9" t="s">
        <v>257</v>
      </c>
      <c r="AU528" s="259" t="s">
        <v>87</v>
      </c>
      <c r="AV528" s="14" t="s">
        <v>87</v>
      </c>
      <c r="AW528" s="14" t="s">
        <v>34</v>
      </c>
      <c r="AX528" s="14" t="s">
        <v>85</v>
      </c>
      <c r="AY528" s="259" t="s">
        <v>245</v>
      </c>
    </row>
    <row r="529" s="2" customFormat="1" ht="16.5" customHeight="1">
      <c r="A529" s="40"/>
      <c r="B529" s="41"/>
      <c r="C529" s="283" t="s">
        <v>3446</v>
      </c>
      <c r="D529" s="283" t="s">
        <v>551</v>
      </c>
      <c r="E529" s="284" t="s">
        <v>4452</v>
      </c>
      <c r="F529" s="285" t="s">
        <v>4453</v>
      </c>
      <c r="G529" s="286" t="s">
        <v>317</v>
      </c>
      <c r="H529" s="287">
        <v>84.671999999999997</v>
      </c>
      <c r="I529" s="288"/>
      <c r="J529" s="289">
        <f>ROUND(I529*H529,2)</f>
        <v>0</v>
      </c>
      <c r="K529" s="285" t="s">
        <v>764</v>
      </c>
      <c r="L529" s="290"/>
      <c r="M529" s="291" t="s">
        <v>1</v>
      </c>
      <c r="N529" s="292" t="s">
        <v>42</v>
      </c>
      <c r="O529" s="93"/>
      <c r="P529" s="230">
        <f>O529*H529</f>
        <v>0</v>
      </c>
      <c r="Q529" s="230">
        <v>0.0035000000000000001</v>
      </c>
      <c r="R529" s="230">
        <f>Q529*H529</f>
        <v>0.296352</v>
      </c>
      <c r="S529" s="230">
        <v>0</v>
      </c>
      <c r="T529" s="231">
        <f>S529*H529</f>
        <v>0</v>
      </c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R529" s="232" t="s">
        <v>594</v>
      </c>
      <c r="AT529" s="232" t="s">
        <v>551</v>
      </c>
      <c r="AU529" s="232" t="s">
        <v>87</v>
      </c>
      <c r="AY529" s="19" t="s">
        <v>245</v>
      </c>
      <c r="BE529" s="233">
        <f>IF(N529="základní",J529,0)</f>
        <v>0</v>
      </c>
      <c r="BF529" s="233">
        <f>IF(N529="snížená",J529,0)</f>
        <v>0</v>
      </c>
      <c r="BG529" s="233">
        <f>IF(N529="zákl. přenesená",J529,0)</f>
        <v>0</v>
      </c>
      <c r="BH529" s="233">
        <f>IF(N529="sníž. přenesená",J529,0)</f>
        <v>0</v>
      </c>
      <c r="BI529" s="233">
        <f>IF(N529="nulová",J529,0)</f>
        <v>0</v>
      </c>
      <c r="BJ529" s="19" t="s">
        <v>85</v>
      </c>
      <c r="BK529" s="233">
        <f>ROUND(I529*H529,2)</f>
        <v>0</v>
      </c>
      <c r="BL529" s="19" t="s">
        <v>594</v>
      </c>
      <c r="BM529" s="232" t="s">
        <v>4454</v>
      </c>
    </row>
    <row r="530" s="2" customFormat="1">
      <c r="A530" s="40"/>
      <c r="B530" s="41"/>
      <c r="C530" s="42"/>
      <c r="D530" s="234" t="s">
        <v>255</v>
      </c>
      <c r="E530" s="42"/>
      <c r="F530" s="235" t="s">
        <v>4453</v>
      </c>
      <c r="G530" s="42"/>
      <c r="H530" s="42"/>
      <c r="I530" s="236"/>
      <c r="J530" s="42"/>
      <c r="K530" s="42"/>
      <c r="L530" s="46"/>
      <c r="M530" s="237"/>
      <c r="N530" s="238"/>
      <c r="O530" s="93"/>
      <c r="P530" s="93"/>
      <c r="Q530" s="93"/>
      <c r="R530" s="93"/>
      <c r="S530" s="93"/>
      <c r="T530" s="94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T530" s="19" t="s">
        <v>255</v>
      </c>
      <c r="AU530" s="19" t="s">
        <v>87</v>
      </c>
    </row>
    <row r="531" s="14" customFormat="1">
      <c r="A531" s="14"/>
      <c r="B531" s="249"/>
      <c r="C531" s="250"/>
      <c r="D531" s="234" t="s">
        <v>257</v>
      </c>
      <c r="E531" s="251" t="s">
        <v>1</v>
      </c>
      <c r="F531" s="252" t="s">
        <v>4455</v>
      </c>
      <c r="G531" s="250"/>
      <c r="H531" s="253">
        <v>84.671999999999997</v>
      </c>
      <c r="I531" s="254"/>
      <c r="J531" s="250"/>
      <c r="K531" s="250"/>
      <c r="L531" s="255"/>
      <c r="M531" s="256"/>
      <c r="N531" s="257"/>
      <c r="O531" s="257"/>
      <c r="P531" s="257"/>
      <c r="Q531" s="257"/>
      <c r="R531" s="257"/>
      <c r="S531" s="257"/>
      <c r="T531" s="258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9" t="s">
        <v>257</v>
      </c>
      <c r="AU531" s="259" t="s">
        <v>87</v>
      </c>
      <c r="AV531" s="14" t="s">
        <v>87</v>
      </c>
      <c r="AW531" s="14" t="s">
        <v>34</v>
      </c>
      <c r="AX531" s="14" t="s">
        <v>85</v>
      </c>
      <c r="AY531" s="259" t="s">
        <v>245</v>
      </c>
    </row>
    <row r="532" s="2" customFormat="1" ht="16.5" customHeight="1">
      <c r="A532" s="40"/>
      <c r="B532" s="41"/>
      <c r="C532" s="221" t="s">
        <v>3449</v>
      </c>
      <c r="D532" s="221" t="s">
        <v>248</v>
      </c>
      <c r="E532" s="222" t="s">
        <v>3689</v>
      </c>
      <c r="F532" s="223" t="s">
        <v>4456</v>
      </c>
      <c r="G532" s="224" t="s">
        <v>2717</v>
      </c>
      <c r="H532" s="225">
        <v>21.399999999999999</v>
      </c>
      <c r="I532" s="226"/>
      <c r="J532" s="227">
        <f>ROUND(I532*H532,2)</f>
        <v>0</v>
      </c>
      <c r="K532" s="223" t="s">
        <v>764</v>
      </c>
      <c r="L532" s="46"/>
      <c r="M532" s="228" t="s">
        <v>1</v>
      </c>
      <c r="N532" s="229" t="s">
        <v>42</v>
      </c>
      <c r="O532" s="93"/>
      <c r="P532" s="230">
        <f>O532*H532</f>
        <v>0</v>
      </c>
      <c r="Q532" s="230">
        <v>0.22797999999999999</v>
      </c>
      <c r="R532" s="230">
        <f>Q532*H532</f>
        <v>4.8787719999999997</v>
      </c>
      <c r="S532" s="230">
        <v>0</v>
      </c>
      <c r="T532" s="231">
        <f>S532*H532</f>
        <v>0</v>
      </c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R532" s="232" t="s">
        <v>253</v>
      </c>
      <c r="AT532" s="232" t="s">
        <v>248</v>
      </c>
      <c r="AU532" s="232" t="s">
        <v>87</v>
      </c>
      <c r="AY532" s="19" t="s">
        <v>245</v>
      </c>
      <c r="BE532" s="233">
        <f>IF(N532="základní",J532,0)</f>
        <v>0</v>
      </c>
      <c r="BF532" s="233">
        <f>IF(N532="snížená",J532,0)</f>
        <v>0</v>
      </c>
      <c r="BG532" s="233">
        <f>IF(N532="zákl. přenesená",J532,0)</f>
        <v>0</v>
      </c>
      <c r="BH532" s="233">
        <f>IF(N532="sníž. přenesená",J532,0)</f>
        <v>0</v>
      </c>
      <c r="BI532" s="233">
        <f>IF(N532="nulová",J532,0)</f>
        <v>0</v>
      </c>
      <c r="BJ532" s="19" t="s">
        <v>85</v>
      </c>
      <c r="BK532" s="233">
        <f>ROUND(I532*H532,2)</f>
        <v>0</v>
      </c>
      <c r="BL532" s="19" t="s">
        <v>253</v>
      </c>
      <c r="BM532" s="232" t="s">
        <v>4457</v>
      </c>
    </row>
    <row r="533" s="2" customFormat="1">
      <c r="A533" s="40"/>
      <c r="B533" s="41"/>
      <c r="C533" s="42"/>
      <c r="D533" s="234" t="s">
        <v>255</v>
      </c>
      <c r="E533" s="42"/>
      <c r="F533" s="235" t="s">
        <v>4458</v>
      </c>
      <c r="G533" s="42"/>
      <c r="H533" s="42"/>
      <c r="I533" s="236"/>
      <c r="J533" s="42"/>
      <c r="K533" s="42"/>
      <c r="L533" s="46"/>
      <c r="M533" s="237"/>
      <c r="N533" s="238"/>
      <c r="O533" s="93"/>
      <c r="P533" s="93"/>
      <c r="Q533" s="93"/>
      <c r="R533" s="93"/>
      <c r="S533" s="93"/>
      <c r="T533" s="94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T533" s="19" t="s">
        <v>255</v>
      </c>
      <c r="AU533" s="19" t="s">
        <v>87</v>
      </c>
    </row>
    <row r="534" s="2" customFormat="1">
      <c r="A534" s="40"/>
      <c r="B534" s="41"/>
      <c r="C534" s="42"/>
      <c r="D534" s="296" t="s">
        <v>766</v>
      </c>
      <c r="E534" s="42"/>
      <c r="F534" s="297" t="s">
        <v>3692</v>
      </c>
      <c r="G534" s="42"/>
      <c r="H534" s="42"/>
      <c r="I534" s="236"/>
      <c r="J534" s="42"/>
      <c r="K534" s="42"/>
      <c r="L534" s="46"/>
      <c r="M534" s="237"/>
      <c r="N534" s="238"/>
      <c r="O534" s="93"/>
      <c r="P534" s="93"/>
      <c r="Q534" s="93"/>
      <c r="R534" s="93"/>
      <c r="S534" s="93"/>
      <c r="T534" s="94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766</v>
      </c>
      <c r="AU534" s="19" t="s">
        <v>87</v>
      </c>
    </row>
    <row r="535" s="14" customFormat="1">
      <c r="A535" s="14"/>
      <c r="B535" s="249"/>
      <c r="C535" s="250"/>
      <c r="D535" s="234" t="s">
        <v>257</v>
      </c>
      <c r="E535" s="251" t="s">
        <v>1</v>
      </c>
      <c r="F535" s="252" t="s">
        <v>4459</v>
      </c>
      <c r="G535" s="250"/>
      <c r="H535" s="253">
        <v>21.399999999999999</v>
      </c>
      <c r="I535" s="254"/>
      <c r="J535" s="250"/>
      <c r="K535" s="250"/>
      <c r="L535" s="255"/>
      <c r="M535" s="256"/>
      <c r="N535" s="257"/>
      <c r="O535" s="257"/>
      <c r="P535" s="257"/>
      <c r="Q535" s="257"/>
      <c r="R535" s="257"/>
      <c r="S535" s="257"/>
      <c r="T535" s="258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9" t="s">
        <v>257</v>
      </c>
      <c r="AU535" s="259" t="s">
        <v>87</v>
      </c>
      <c r="AV535" s="14" t="s">
        <v>87</v>
      </c>
      <c r="AW535" s="14" t="s">
        <v>34</v>
      </c>
      <c r="AX535" s="14" t="s">
        <v>85</v>
      </c>
      <c r="AY535" s="259" t="s">
        <v>245</v>
      </c>
    </row>
    <row r="536" s="2" customFormat="1" ht="16.5" customHeight="1">
      <c r="A536" s="40"/>
      <c r="B536" s="41"/>
      <c r="C536" s="221" t="s">
        <v>3452</v>
      </c>
      <c r="D536" s="221" t="s">
        <v>248</v>
      </c>
      <c r="E536" s="222" t="s">
        <v>2832</v>
      </c>
      <c r="F536" s="223" t="s">
        <v>2833</v>
      </c>
      <c r="G536" s="224" t="s">
        <v>275</v>
      </c>
      <c r="H536" s="225">
        <v>267.39999999999998</v>
      </c>
      <c r="I536" s="226"/>
      <c r="J536" s="227">
        <f>ROUND(I536*H536,2)</f>
        <v>0</v>
      </c>
      <c r="K536" s="223" t="s">
        <v>764</v>
      </c>
      <c r="L536" s="46"/>
      <c r="M536" s="228" t="s">
        <v>1</v>
      </c>
      <c r="N536" s="229" t="s">
        <v>42</v>
      </c>
      <c r="O536" s="93"/>
      <c r="P536" s="230">
        <f>O536*H536</f>
        <v>0</v>
      </c>
      <c r="Q536" s="230">
        <v>0.24787000000000001</v>
      </c>
      <c r="R536" s="230">
        <f>Q536*H536</f>
        <v>66.28043799999999</v>
      </c>
      <c r="S536" s="230">
        <v>0</v>
      </c>
      <c r="T536" s="231">
        <f>S536*H536</f>
        <v>0</v>
      </c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R536" s="232" t="s">
        <v>253</v>
      </c>
      <c r="AT536" s="232" t="s">
        <v>248</v>
      </c>
      <c r="AU536" s="232" t="s">
        <v>87</v>
      </c>
      <c r="AY536" s="19" t="s">
        <v>245</v>
      </c>
      <c r="BE536" s="233">
        <f>IF(N536="základní",J536,0)</f>
        <v>0</v>
      </c>
      <c r="BF536" s="233">
        <f>IF(N536="snížená",J536,0)</f>
        <v>0</v>
      </c>
      <c r="BG536" s="233">
        <f>IF(N536="zákl. přenesená",J536,0)</f>
        <v>0</v>
      </c>
      <c r="BH536" s="233">
        <f>IF(N536="sníž. přenesená",J536,0)</f>
        <v>0</v>
      </c>
      <c r="BI536" s="233">
        <f>IF(N536="nulová",J536,0)</f>
        <v>0</v>
      </c>
      <c r="BJ536" s="19" t="s">
        <v>85</v>
      </c>
      <c r="BK536" s="233">
        <f>ROUND(I536*H536,2)</f>
        <v>0</v>
      </c>
      <c r="BL536" s="19" t="s">
        <v>253</v>
      </c>
      <c r="BM536" s="232" t="s">
        <v>4460</v>
      </c>
    </row>
    <row r="537" s="2" customFormat="1">
      <c r="A537" s="40"/>
      <c r="B537" s="41"/>
      <c r="C537" s="42"/>
      <c r="D537" s="234" t="s">
        <v>255</v>
      </c>
      <c r="E537" s="42"/>
      <c r="F537" s="235" t="s">
        <v>2835</v>
      </c>
      <c r="G537" s="42"/>
      <c r="H537" s="42"/>
      <c r="I537" s="236"/>
      <c r="J537" s="42"/>
      <c r="K537" s="42"/>
      <c r="L537" s="46"/>
      <c r="M537" s="237"/>
      <c r="N537" s="238"/>
      <c r="O537" s="93"/>
      <c r="P537" s="93"/>
      <c r="Q537" s="93"/>
      <c r="R537" s="93"/>
      <c r="S537" s="93"/>
      <c r="T537" s="94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T537" s="19" t="s">
        <v>255</v>
      </c>
      <c r="AU537" s="19" t="s">
        <v>87</v>
      </c>
    </row>
    <row r="538" s="2" customFormat="1">
      <c r="A538" s="40"/>
      <c r="B538" s="41"/>
      <c r="C538" s="42"/>
      <c r="D538" s="296" t="s">
        <v>766</v>
      </c>
      <c r="E538" s="42"/>
      <c r="F538" s="297" t="s">
        <v>2836</v>
      </c>
      <c r="G538" s="42"/>
      <c r="H538" s="42"/>
      <c r="I538" s="236"/>
      <c r="J538" s="42"/>
      <c r="K538" s="42"/>
      <c r="L538" s="46"/>
      <c r="M538" s="237"/>
      <c r="N538" s="238"/>
      <c r="O538" s="93"/>
      <c r="P538" s="93"/>
      <c r="Q538" s="93"/>
      <c r="R538" s="93"/>
      <c r="S538" s="93"/>
      <c r="T538" s="94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T538" s="19" t="s">
        <v>766</v>
      </c>
      <c r="AU538" s="19" t="s">
        <v>87</v>
      </c>
    </row>
    <row r="539" s="14" customFormat="1">
      <c r="A539" s="14"/>
      <c r="B539" s="249"/>
      <c r="C539" s="250"/>
      <c r="D539" s="234" t="s">
        <v>257</v>
      </c>
      <c r="E539" s="251" t="s">
        <v>1</v>
      </c>
      <c r="F539" s="252" t="s">
        <v>4461</v>
      </c>
      <c r="G539" s="250"/>
      <c r="H539" s="253">
        <v>134.19999999999999</v>
      </c>
      <c r="I539" s="254"/>
      <c r="J539" s="250"/>
      <c r="K539" s="250"/>
      <c r="L539" s="255"/>
      <c r="M539" s="256"/>
      <c r="N539" s="257"/>
      <c r="O539" s="257"/>
      <c r="P539" s="257"/>
      <c r="Q539" s="257"/>
      <c r="R539" s="257"/>
      <c r="S539" s="257"/>
      <c r="T539" s="258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9" t="s">
        <v>257</v>
      </c>
      <c r="AU539" s="259" t="s">
        <v>87</v>
      </c>
      <c r="AV539" s="14" t="s">
        <v>87</v>
      </c>
      <c r="AW539" s="14" t="s">
        <v>34</v>
      </c>
      <c r="AX539" s="14" t="s">
        <v>77</v>
      </c>
      <c r="AY539" s="259" t="s">
        <v>245</v>
      </c>
    </row>
    <row r="540" s="14" customFormat="1">
      <c r="A540" s="14"/>
      <c r="B540" s="249"/>
      <c r="C540" s="250"/>
      <c r="D540" s="234" t="s">
        <v>257</v>
      </c>
      <c r="E540" s="251" t="s">
        <v>1</v>
      </c>
      <c r="F540" s="252" t="s">
        <v>4462</v>
      </c>
      <c r="G540" s="250"/>
      <c r="H540" s="253">
        <v>133.19999999999999</v>
      </c>
      <c r="I540" s="254"/>
      <c r="J540" s="250"/>
      <c r="K540" s="250"/>
      <c r="L540" s="255"/>
      <c r="M540" s="256"/>
      <c r="N540" s="257"/>
      <c r="O540" s="257"/>
      <c r="P540" s="257"/>
      <c r="Q540" s="257"/>
      <c r="R540" s="257"/>
      <c r="S540" s="257"/>
      <c r="T540" s="258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59" t="s">
        <v>257</v>
      </c>
      <c r="AU540" s="259" t="s">
        <v>87</v>
      </c>
      <c r="AV540" s="14" t="s">
        <v>87</v>
      </c>
      <c r="AW540" s="14" t="s">
        <v>34</v>
      </c>
      <c r="AX540" s="14" t="s">
        <v>77</v>
      </c>
      <c r="AY540" s="259" t="s">
        <v>245</v>
      </c>
    </row>
    <row r="541" s="15" customFormat="1">
      <c r="A541" s="15"/>
      <c r="B541" s="260"/>
      <c r="C541" s="261"/>
      <c r="D541" s="234" t="s">
        <v>257</v>
      </c>
      <c r="E541" s="262" t="s">
        <v>1</v>
      </c>
      <c r="F541" s="263" t="s">
        <v>266</v>
      </c>
      <c r="G541" s="261"/>
      <c r="H541" s="264">
        <v>267.39999999999998</v>
      </c>
      <c r="I541" s="265"/>
      <c r="J541" s="261"/>
      <c r="K541" s="261"/>
      <c r="L541" s="266"/>
      <c r="M541" s="267"/>
      <c r="N541" s="268"/>
      <c r="O541" s="268"/>
      <c r="P541" s="268"/>
      <c r="Q541" s="268"/>
      <c r="R541" s="268"/>
      <c r="S541" s="268"/>
      <c r="T541" s="269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T541" s="270" t="s">
        <v>257</v>
      </c>
      <c r="AU541" s="270" t="s">
        <v>87</v>
      </c>
      <c r="AV541" s="15" t="s">
        <v>253</v>
      </c>
      <c r="AW541" s="15" t="s">
        <v>34</v>
      </c>
      <c r="AX541" s="15" t="s">
        <v>85</v>
      </c>
      <c r="AY541" s="270" t="s">
        <v>245</v>
      </c>
    </row>
    <row r="542" s="2" customFormat="1" ht="16.5" customHeight="1">
      <c r="A542" s="40"/>
      <c r="B542" s="41"/>
      <c r="C542" s="221" t="s">
        <v>3454</v>
      </c>
      <c r="D542" s="221" t="s">
        <v>248</v>
      </c>
      <c r="E542" s="222" t="s">
        <v>2838</v>
      </c>
      <c r="F542" s="223" t="s">
        <v>2839</v>
      </c>
      <c r="G542" s="224" t="s">
        <v>275</v>
      </c>
      <c r="H542" s="225">
        <v>2.8599999999999999</v>
      </c>
      <c r="I542" s="226"/>
      <c r="J542" s="227">
        <f>ROUND(I542*H542,2)</f>
        <v>0</v>
      </c>
      <c r="K542" s="223" t="s">
        <v>764</v>
      </c>
      <c r="L542" s="46"/>
      <c r="M542" s="228" t="s">
        <v>1</v>
      </c>
      <c r="N542" s="229" t="s">
        <v>42</v>
      </c>
      <c r="O542" s="93"/>
      <c r="P542" s="230">
        <f>O542*H542</f>
        <v>0</v>
      </c>
      <c r="Q542" s="230">
        <v>0.02266</v>
      </c>
      <c r="R542" s="230">
        <f>Q542*H542</f>
        <v>0.064807599999999993</v>
      </c>
      <c r="S542" s="230">
        <v>0</v>
      </c>
      <c r="T542" s="231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32" t="s">
        <v>253</v>
      </c>
      <c r="AT542" s="232" t="s">
        <v>248</v>
      </c>
      <c r="AU542" s="232" t="s">
        <v>87</v>
      </c>
      <c r="AY542" s="19" t="s">
        <v>245</v>
      </c>
      <c r="BE542" s="233">
        <f>IF(N542="základní",J542,0)</f>
        <v>0</v>
      </c>
      <c r="BF542" s="233">
        <f>IF(N542="snížená",J542,0)</f>
        <v>0</v>
      </c>
      <c r="BG542" s="233">
        <f>IF(N542="zákl. přenesená",J542,0)</f>
        <v>0</v>
      </c>
      <c r="BH542" s="233">
        <f>IF(N542="sníž. přenesená",J542,0)</f>
        <v>0</v>
      </c>
      <c r="BI542" s="233">
        <f>IF(N542="nulová",J542,0)</f>
        <v>0</v>
      </c>
      <c r="BJ542" s="19" t="s">
        <v>85</v>
      </c>
      <c r="BK542" s="233">
        <f>ROUND(I542*H542,2)</f>
        <v>0</v>
      </c>
      <c r="BL542" s="19" t="s">
        <v>253</v>
      </c>
      <c r="BM542" s="232" t="s">
        <v>4463</v>
      </c>
    </row>
    <row r="543" s="2" customFormat="1">
      <c r="A543" s="40"/>
      <c r="B543" s="41"/>
      <c r="C543" s="42"/>
      <c r="D543" s="234" t="s">
        <v>255</v>
      </c>
      <c r="E543" s="42"/>
      <c r="F543" s="235" t="s">
        <v>2841</v>
      </c>
      <c r="G543" s="42"/>
      <c r="H543" s="42"/>
      <c r="I543" s="236"/>
      <c r="J543" s="42"/>
      <c r="K543" s="42"/>
      <c r="L543" s="46"/>
      <c r="M543" s="237"/>
      <c r="N543" s="238"/>
      <c r="O543" s="93"/>
      <c r="P543" s="93"/>
      <c r="Q543" s="93"/>
      <c r="R543" s="93"/>
      <c r="S543" s="93"/>
      <c r="T543" s="94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T543" s="19" t="s">
        <v>255</v>
      </c>
      <c r="AU543" s="19" t="s">
        <v>87</v>
      </c>
    </row>
    <row r="544" s="2" customFormat="1">
      <c r="A544" s="40"/>
      <c r="B544" s="41"/>
      <c r="C544" s="42"/>
      <c r="D544" s="296" t="s">
        <v>766</v>
      </c>
      <c r="E544" s="42"/>
      <c r="F544" s="297" t="s">
        <v>2842</v>
      </c>
      <c r="G544" s="42"/>
      <c r="H544" s="42"/>
      <c r="I544" s="236"/>
      <c r="J544" s="42"/>
      <c r="K544" s="42"/>
      <c r="L544" s="46"/>
      <c r="M544" s="237"/>
      <c r="N544" s="238"/>
      <c r="O544" s="93"/>
      <c r="P544" s="93"/>
      <c r="Q544" s="93"/>
      <c r="R544" s="93"/>
      <c r="S544" s="93"/>
      <c r="T544" s="94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766</v>
      </c>
      <c r="AU544" s="19" t="s">
        <v>87</v>
      </c>
    </row>
    <row r="545" s="13" customFormat="1">
      <c r="A545" s="13"/>
      <c r="B545" s="239"/>
      <c r="C545" s="240"/>
      <c r="D545" s="234" t="s">
        <v>257</v>
      </c>
      <c r="E545" s="241" t="s">
        <v>1</v>
      </c>
      <c r="F545" s="242" t="s">
        <v>2843</v>
      </c>
      <c r="G545" s="240"/>
      <c r="H545" s="241" t="s">
        <v>1</v>
      </c>
      <c r="I545" s="243"/>
      <c r="J545" s="240"/>
      <c r="K545" s="240"/>
      <c r="L545" s="244"/>
      <c r="M545" s="245"/>
      <c r="N545" s="246"/>
      <c r="O545" s="246"/>
      <c r="P545" s="246"/>
      <c r="Q545" s="246"/>
      <c r="R545" s="246"/>
      <c r="S545" s="246"/>
      <c r="T545" s="247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8" t="s">
        <v>257</v>
      </c>
      <c r="AU545" s="248" t="s">
        <v>87</v>
      </c>
      <c r="AV545" s="13" t="s">
        <v>85</v>
      </c>
      <c r="AW545" s="13" t="s">
        <v>34</v>
      </c>
      <c r="AX545" s="13" t="s">
        <v>77</v>
      </c>
      <c r="AY545" s="248" t="s">
        <v>245</v>
      </c>
    </row>
    <row r="546" s="14" customFormat="1">
      <c r="A546" s="14"/>
      <c r="B546" s="249"/>
      <c r="C546" s="250"/>
      <c r="D546" s="234" t="s">
        <v>257</v>
      </c>
      <c r="E546" s="251" t="s">
        <v>1</v>
      </c>
      <c r="F546" s="252" t="s">
        <v>4464</v>
      </c>
      <c r="G546" s="250"/>
      <c r="H546" s="253">
        <v>2.8599999999999999</v>
      </c>
      <c r="I546" s="254"/>
      <c r="J546" s="250"/>
      <c r="K546" s="250"/>
      <c r="L546" s="255"/>
      <c r="M546" s="256"/>
      <c r="N546" s="257"/>
      <c r="O546" s="257"/>
      <c r="P546" s="257"/>
      <c r="Q546" s="257"/>
      <c r="R546" s="257"/>
      <c r="S546" s="257"/>
      <c r="T546" s="25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9" t="s">
        <v>257</v>
      </c>
      <c r="AU546" s="259" t="s">
        <v>87</v>
      </c>
      <c r="AV546" s="14" t="s">
        <v>87</v>
      </c>
      <c r="AW546" s="14" t="s">
        <v>34</v>
      </c>
      <c r="AX546" s="14" t="s">
        <v>77</v>
      </c>
      <c r="AY546" s="259" t="s">
        <v>245</v>
      </c>
    </row>
    <row r="547" s="15" customFormat="1">
      <c r="A547" s="15"/>
      <c r="B547" s="260"/>
      <c r="C547" s="261"/>
      <c r="D547" s="234" t="s">
        <v>257</v>
      </c>
      <c r="E547" s="262" t="s">
        <v>1</v>
      </c>
      <c r="F547" s="263" t="s">
        <v>266</v>
      </c>
      <c r="G547" s="261"/>
      <c r="H547" s="264">
        <v>2.8599999999999999</v>
      </c>
      <c r="I547" s="265"/>
      <c r="J547" s="261"/>
      <c r="K547" s="261"/>
      <c r="L547" s="266"/>
      <c r="M547" s="267"/>
      <c r="N547" s="268"/>
      <c r="O547" s="268"/>
      <c r="P547" s="268"/>
      <c r="Q547" s="268"/>
      <c r="R547" s="268"/>
      <c r="S547" s="268"/>
      <c r="T547" s="269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70" t="s">
        <v>257</v>
      </c>
      <c r="AU547" s="270" t="s">
        <v>87</v>
      </c>
      <c r="AV547" s="15" t="s">
        <v>253</v>
      </c>
      <c r="AW547" s="15" t="s">
        <v>34</v>
      </c>
      <c r="AX547" s="15" t="s">
        <v>85</v>
      </c>
      <c r="AY547" s="270" t="s">
        <v>245</v>
      </c>
    </row>
    <row r="548" s="2" customFormat="1" ht="16.5" customHeight="1">
      <c r="A548" s="40"/>
      <c r="B548" s="41"/>
      <c r="C548" s="221" t="s">
        <v>3456</v>
      </c>
      <c r="D548" s="221" t="s">
        <v>248</v>
      </c>
      <c r="E548" s="222" t="s">
        <v>2845</v>
      </c>
      <c r="F548" s="223" t="s">
        <v>2846</v>
      </c>
      <c r="G548" s="224" t="s">
        <v>275</v>
      </c>
      <c r="H548" s="225">
        <v>2.8599999999999999</v>
      </c>
      <c r="I548" s="226"/>
      <c r="J548" s="227">
        <f>ROUND(I548*H548,2)</f>
        <v>0</v>
      </c>
      <c r="K548" s="223" t="s">
        <v>764</v>
      </c>
      <c r="L548" s="46"/>
      <c r="M548" s="228" t="s">
        <v>1</v>
      </c>
      <c r="N548" s="229" t="s">
        <v>42</v>
      </c>
      <c r="O548" s="93"/>
      <c r="P548" s="230">
        <f>O548*H548</f>
        <v>0</v>
      </c>
      <c r="Q548" s="230">
        <v>0.02266</v>
      </c>
      <c r="R548" s="230">
        <f>Q548*H548</f>
        <v>0.064807599999999993</v>
      </c>
      <c r="S548" s="230">
        <v>0</v>
      </c>
      <c r="T548" s="231">
        <f>S548*H548</f>
        <v>0</v>
      </c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R548" s="232" t="s">
        <v>253</v>
      </c>
      <c r="AT548" s="232" t="s">
        <v>248</v>
      </c>
      <c r="AU548" s="232" t="s">
        <v>87</v>
      </c>
      <c r="AY548" s="19" t="s">
        <v>245</v>
      </c>
      <c r="BE548" s="233">
        <f>IF(N548="základní",J548,0)</f>
        <v>0</v>
      </c>
      <c r="BF548" s="233">
        <f>IF(N548="snížená",J548,0)</f>
        <v>0</v>
      </c>
      <c r="BG548" s="233">
        <f>IF(N548="zákl. přenesená",J548,0)</f>
        <v>0</v>
      </c>
      <c r="BH548" s="233">
        <f>IF(N548="sníž. přenesená",J548,0)</f>
        <v>0</v>
      </c>
      <c r="BI548" s="233">
        <f>IF(N548="nulová",J548,0)</f>
        <v>0</v>
      </c>
      <c r="BJ548" s="19" t="s">
        <v>85</v>
      </c>
      <c r="BK548" s="233">
        <f>ROUND(I548*H548,2)</f>
        <v>0</v>
      </c>
      <c r="BL548" s="19" t="s">
        <v>253</v>
      </c>
      <c r="BM548" s="232" t="s">
        <v>4465</v>
      </c>
    </row>
    <row r="549" s="2" customFormat="1">
      <c r="A549" s="40"/>
      <c r="B549" s="41"/>
      <c r="C549" s="42"/>
      <c r="D549" s="234" t="s">
        <v>255</v>
      </c>
      <c r="E549" s="42"/>
      <c r="F549" s="235" t="s">
        <v>2848</v>
      </c>
      <c r="G549" s="42"/>
      <c r="H549" s="42"/>
      <c r="I549" s="236"/>
      <c r="J549" s="42"/>
      <c r="K549" s="42"/>
      <c r="L549" s="46"/>
      <c r="M549" s="237"/>
      <c r="N549" s="238"/>
      <c r="O549" s="93"/>
      <c r="P549" s="93"/>
      <c r="Q549" s="93"/>
      <c r="R549" s="93"/>
      <c r="S549" s="93"/>
      <c r="T549" s="94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T549" s="19" t="s">
        <v>255</v>
      </c>
      <c r="AU549" s="19" t="s">
        <v>87</v>
      </c>
    </row>
    <row r="550" s="2" customFormat="1">
      <c r="A550" s="40"/>
      <c r="B550" s="41"/>
      <c r="C550" s="42"/>
      <c r="D550" s="296" t="s">
        <v>766</v>
      </c>
      <c r="E550" s="42"/>
      <c r="F550" s="297" t="s">
        <v>2849</v>
      </c>
      <c r="G550" s="42"/>
      <c r="H550" s="42"/>
      <c r="I550" s="236"/>
      <c r="J550" s="42"/>
      <c r="K550" s="42"/>
      <c r="L550" s="46"/>
      <c r="M550" s="237"/>
      <c r="N550" s="238"/>
      <c r="O550" s="93"/>
      <c r="P550" s="93"/>
      <c r="Q550" s="93"/>
      <c r="R550" s="93"/>
      <c r="S550" s="93"/>
      <c r="T550" s="94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766</v>
      </c>
      <c r="AU550" s="19" t="s">
        <v>87</v>
      </c>
    </row>
    <row r="551" s="13" customFormat="1">
      <c r="A551" s="13"/>
      <c r="B551" s="239"/>
      <c r="C551" s="240"/>
      <c r="D551" s="234" t="s">
        <v>257</v>
      </c>
      <c r="E551" s="241" t="s">
        <v>1</v>
      </c>
      <c r="F551" s="242" t="s">
        <v>2850</v>
      </c>
      <c r="G551" s="240"/>
      <c r="H551" s="241" t="s">
        <v>1</v>
      </c>
      <c r="I551" s="243"/>
      <c r="J551" s="240"/>
      <c r="K551" s="240"/>
      <c r="L551" s="244"/>
      <c r="M551" s="245"/>
      <c r="N551" s="246"/>
      <c r="O551" s="246"/>
      <c r="P551" s="246"/>
      <c r="Q551" s="246"/>
      <c r="R551" s="246"/>
      <c r="S551" s="246"/>
      <c r="T551" s="247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8" t="s">
        <v>257</v>
      </c>
      <c r="AU551" s="248" t="s">
        <v>87</v>
      </c>
      <c r="AV551" s="13" t="s">
        <v>85</v>
      </c>
      <c r="AW551" s="13" t="s">
        <v>34</v>
      </c>
      <c r="AX551" s="13" t="s">
        <v>77</v>
      </c>
      <c r="AY551" s="248" t="s">
        <v>245</v>
      </c>
    </row>
    <row r="552" s="14" customFormat="1">
      <c r="A552" s="14"/>
      <c r="B552" s="249"/>
      <c r="C552" s="250"/>
      <c r="D552" s="234" t="s">
        <v>257</v>
      </c>
      <c r="E552" s="251" t="s">
        <v>1</v>
      </c>
      <c r="F552" s="252" t="s">
        <v>4466</v>
      </c>
      <c r="G552" s="250"/>
      <c r="H552" s="253">
        <v>2.8599999999999999</v>
      </c>
      <c r="I552" s="254"/>
      <c r="J552" s="250"/>
      <c r="K552" s="250"/>
      <c r="L552" s="255"/>
      <c r="M552" s="256"/>
      <c r="N552" s="257"/>
      <c r="O552" s="257"/>
      <c r="P552" s="257"/>
      <c r="Q552" s="257"/>
      <c r="R552" s="257"/>
      <c r="S552" s="257"/>
      <c r="T552" s="258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9" t="s">
        <v>257</v>
      </c>
      <c r="AU552" s="259" t="s">
        <v>87</v>
      </c>
      <c r="AV552" s="14" t="s">
        <v>87</v>
      </c>
      <c r="AW552" s="14" t="s">
        <v>34</v>
      </c>
      <c r="AX552" s="14" t="s">
        <v>77</v>
      </c>
      <c r="AY552" s="259" t="s">
        <v>245</v>
      </c>
    </row>
    <row r="553" s="15" customFormat="1">
      <c r="A553" s="15"/>
      <c r="B553" s="260"/>
      <c r="C553" s="261"/>
      <c r="D553" s="234" t="s">
        <v>257</v>
      </c>
      <c r="E553" s="262" t="s">
        <v>1</v>
      </c>
      <c r="F553" s="263" t="s">
        <v>266</v>
      </c>
      <c r="G553" s="261"/>
      <c r="H553" s="264">
        <v>2.8599999999999999</v>
      </c>
      <c r="I553" s="265"/>
      <c r="J553" s="261"/>
      <c r="K553" s="261"/>
      <c r="L553" s="266"/>
      <c r="M553" s="267"/>
      <c r="N553" s="268"/>
      <c r="O553" s="268"/>
      <c r="P553" s="268"/>
      <c r="Q553" s="268"/>
      <c r="R553" s="268"/>
      <c r="S553" s="268"/>
      <c r="T553" s="269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70" t="s">
        <v>257</v>
      </c>
      <c r="AU553" s="270" t="s">
        <v>87</v>
      </c>
      <c r="AV553" s="15" t="s">
        <v>253</v>
      </c>
      <c r="AW553" s="15" t="s">
        <v>34</v>
      </c>
      <c r="AX553" s="15" t="s">
        <v>85</v>
      </c>
      <c r="AY553" s="270" t="s">
        <v>245</v>
      </c>
    </row>
    <row r="554" s="2" customFormat="1" ht="16.5" customHeight="1">
      <c r="A554" s="40"/>
      <c r="B554" s="41"/>
      <c r="C554" s="221" t="s">
        <v>3458</v>
      </c>
      <c r="D554" s="221" t="s">
        <v>248</v>
      </c>
      <c r="E554" s="222" t="s">
        <v>3706</v>
      </c>
      <c r="F554" s="223" t="s">
        <v>3707</v>
      </c>
      <c r="G554" s="224" t="s">
        <v>251</v>
      </c>
      <c r="H554" s="225">
        <v>10.23</v>
      </c>
      <c r="I554" s="226"/>
      <c r="J554" s="227">
        <f>ROUND(I554*H554,2)</f>
        <v>0</v>
      </c>
      <c r="K554" s="223" t="s">
        <v>764</v>
      </c>
      <c r="L554" s="46"/>
      <c r="M554" s="228" t="s">
        <v>1</v>
      </c>
      <c r="N554" s="229" t="s">
        <v>42</v>
      </c>
      <c r="O554" s="93"/>
      <c r="P554" s="230">
        <f>O554*H554</f>
        <v>0</v>
      </c>
      <c r="Q554" s="230">
        <v>2.5058699999999998</v>
      </c>
      <c r="R554" s="230">
        <f>Q554*H554</f>
        <v>25.635050100000001</v>
      </c>
      <c r="S554" s="230">
        <v>0</v>
      </c>
      <c r="T554" s="231">
        <f>S554*H554</f>
        <v>0</v>
      </c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R554" s="232" t="s">
        <v>253</v>
      </c>
      <c r="AT554" s="232" t="s">
        <v>248</v>
      </c>
      <c r="AU554" s="232" t="s">
        <v>87</v>
      </c>
      <c r="AY554" s="19" t="s">
        <v>245</v>
      </c>
      <c r="BE554" s="233">
        <f>IF(N554="základní",J554,0)</f>
        <v>0</v>
      </c>
      <c r="BF554" s="233">
        <f>IF(N554="snížená",J554,0)</f>
        <v>0</v>
      </c>
      <c r="BG554" s="233">
        <f>IF(N554="zákl. přenesená",J554,0)</f>
        <v>0</v>
      </c>
      <c r="BH554" s="233">
        <f>IF(N554="sníž. přenesená",J554,0)</f>
        <v>0</v>
      </c>
      <c r="BI554" s="233">
        <f>IF(N554="nulová",J554,0)</f>
        <v>0</v>
      </c>
      <c r="BJ554" s="19" t="s">
        <v>85</v>
      </c>
      <c r="BK554" s="233">
        <f>ROUND(I554*H554,2)</f>
        <v>0</v>
      </c>
      <c r="BL554" s="19" t="s">
        <v>253</v>
      </c>
      <c r="BM554" s="232" t="s">
        <v>4467</v>
      </c>
    </row>
    <row r="555" s="2" customFormat="1">
      <c r="A555" s="40"/>
      <c r="B555" s="41"/>
      <c r="C555" s="42"/>
      <c r="D555" s="234" t="s">
        <v>255</v>
      </c>
      <c r="E555" s="42"/>
      <c r="F555" s="235" t="s">
        <v>4468</v>
      </c>
      <c r="G555" s="42"/>
      <c r="H555" s="42"/>
      <c r="I555" s="236"/>
      <c r="J555" s="42"/>
      <c r="K555" s="42"/>
      <c r="L555" s="46"/>
      <c r="M555" s="237"/>
      <c r="N555" s="238"/>
      <c r="O555" s="93"/>
      <c r="P555" s="93"/>
      <c r="Q555" s="93"/>
      <c r="R555" s="93"/>
      <c r="S555" s="93"/>
      <c r="T555" s="94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T555" s="19" t="s">
        <v>255</v>
      </c>
      <c r="AU555" s="19" t="s">
        <v>87</v>
      </c>
    </row>
    <row r="556" s="2" customFormat="1">
      <c r="A556" s="40"/>
      <c r="B556" s="41"/>
      <c r="C556" s="42"/>
      <c r="D556" s="296" t="s">
        <v>766</v>
      </c>
      <c r="E556" s="42"/>
      <c r="F556" s="297" t="s">
        <v>3709</v>
      </c>
      <c r="G556" s="42"/>
      <c r="H556" s="42"/>
      <c r="I556" s="236"/>
      <c r="J556" s="42"/>
      <c r="K556" s="42"/>
      <c r="L556" s="46"/>
      <c r="M556" s="237"/>
      <c r="N556" s="238"/>
      <c r="O556" s="93"/>
      <c r="P556" s="93"/>
      <c r="Q556" s="93"/>
      <c r="R556" s="93"/>
      <c r="S556" s="93"/>
      <c r="T556" s="94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T556" s="19" t="s">
        <v>766</v>
      </c>
      <c r="AU556" s="19" t="s">
        <v>87</v>
      </c>
    </row>
    <row r="557" s="14" customFormat="1">
      <c r="A557" s="14"/>
      <c r="B557" s="249"/>
      <c r="C557" s="250"/>
      <c r="D557" s="234" t="s">
        <v>257</v>
      </c>
      <c r="E557" s="251" t="s">
        <v>1</v>
      </c>
      <c r="F557" s="252" t="s">
        <v>4469</v>
      </c>
      <c r="G557" s="250"/>
      <c r="H557" s="253">
        <v>10.23</v>
      </c>
      <c r="I557" s="254"/>
      <c r="J557" s="250"/>
      <c r="K557" s="250"/>
      <c r="L557" s="255"/>
      <c r="M557" s="256"/>
      <c r="N557" s="257"/>
      <c r="O557" s="257"/>
      <c r="P557" s="257"/>
      <c r="Q557" s="257"/>
      <c r="R557" s="257"/>
      <c r="S557" s="257"/>
      <c r="T557" s="258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9" t="s">
        <v>257</v>
      </c>
      <c r="AU557" s="259" t="s">
        <v>87</v>
      </c>
      <c r="AV557" s="14" t="s">
        <v>87</v>
      </c>
      <c r="AW557" s="14" t="s">
        <v>34</v>
      </c>
      <c r="AX557" s="14" t="s">
        <v>77</v>
      </c>
      <c r="AY557" s="259" t="s">
        <v>245</v>
      </c>
    </row>
    <row r="558" s="15" customFormat="1">
      <c r="A558" s="15"/>
      <c r="B558" s="260"/>
      <c r="C558" s="261"/>
      <c r="D558" s="234" t="s">
        <v>257</v>
      </c>
      <c r="E558" s="262" t="s">
        <v>1</v>
      </c>
      <c r="F558" s="263" t="s">
        <v>266</v>
      </c>
      <c r="G558" s="261"/>
      <c r="H558" s="264">
        <v>10.23</v>
      </c>
      <c r="I558" s="265"/>
      <c r="J558" s="261"/>
      <c r="K558" s="261"/>
      <c r="L558" s="266"/>
      <c r="M558" s="267"/>
      <c r="N558" s="268"/>
      <c r="O558" s="268"/>
      <c r="P558" s="268"/>
      <c r="Q558" s="268"/>
      <c r="R558" s="268"/>
      <c r="S558" s="268"/>
      <c r="T558" s="269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70" t="s">
        <v>257</v>
      </c>
      <c r="AU558" s="270" t="s">
        <v>87</v>
      </c>
      <c r="AV558" s="15" t="s">
        <v>253</v>
      </c>
      <c r="AW558" s="15" t="s">
        <v>34</v>
      </c>
      <c r="AX558" s="15" t="s">
        <v>85</v>
      </c>
      <c r="AY558" s="270" t="s">
        <v>245</v>
      </c>
    </row>
    <row r="559" s="2" customFormat="1" ht="21.75" customHeight="1">
      <c r="A559" s="40"/>
      <c r="B559" s="41"/>
      <c r="C559" s="221" t="s">
        <v>3461</v>
      </c>
      <c r="D559" s="221" t="s">
        <v>248</v>
      </c>
      <c r="E559" s="222" t="s">
        <v>2852</v>
      </c>
      <c r="F559" s="223" t="s">
        <v>2853</v>
      </c>
      <c r="G559" s="224" t="s">
        <v>275</v>
      </c>
      <c r="H559" s="225">
        <v>267.39999999999998</v>
      </c>
      <c r="I559" s="226"/>
      <c r="J559" s="227">
        <f>ROUND(I559*H559,2)</f>
        <v>0</v>
      </c>
      <c r="K559" s="223" t="s">
        <v>764</v>
      </c>
      <c r="L559" s="46"/>
      <c r="M559" s="228" t="s">
        <v>1</v>
      </c>
      <c r="N559" s="229" t="s">
        <v>42</v>
      </c>
      <c r="O559" s="93"/>
      <c r="P559" s="230">
        <f>O559*H559</f>
        <v>0</v>
      </c>
      <c r="Q559" s="230">
        <v>1.0311999999999999</v>
      </c>
      <c r="R559" s="230">
        <f>Q559*H559</f>
        <v>275.74287999999996</v>
      </c>
      <c r="S559" s="230">
        <v>0</v>
      </c>
      <c r="T559" s="231">
        <f>S559*H559</f>
        <v>0</v>
      </c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R559" s="232" t="s">
        <v>253</v>
      </c>
      <c r="AT559" s="232" t="s">
        <v>248</v>
      </c>
      <c r="AU559" s="232" t="s">
        <v>87</v>
      </c>
      <c r="AY559" s="19" t="s">
        <v>245</v>
      </c>
      <c r="BE559" s="233">
        <f>IF(N559="základní",J559,0)</f>
        <v>0</v>
      </c>
      <c r="BF559" s="233">
        <f>IF(N559="snížená",J559,0)</f>
        <v>0</v>
      </c>
      <c r="BG559" s="233">
        <f>IF(N559="zákl. přenesená",J559,0)</f>
        <v>0</v>
      </c>
      <c r="BH559" s="233">
        <f>IF(N559="sníž. přenesená",J559,0)</f>
        <v>0</v>
      </c>
      <c r="BI559" s="233">
        <f>IF(N559="nulová",J559,0)</f>
        <v>0</v>
      </c>
      <c r="BJ559" s="19" t="s">
        <v>85</v>
      </c>
      <c r="BK559" s="233">
        <f>ROUND(I559*H559,2)</f>
        <v>0</v>
      </c>
      <c r="BL559" s="19" t="s">
        <v>253</v>
      </c>
      <c r="BM559" s="232" t="s">
        <v>4470</v>
      </c>
    </row>
    <row r="560" s="2" customFormat="1">
      <c r="A560" s="40"/>
      <c r="B560" s="41"/>
      <c r="C560" s="42"/>
      <c r="D560" s="234" t="s">
        <v>255</v>
      </c>
      <c r="E560" s="42"/>
      <c r="F560" s="235" t="s">
        <v>2855</v>
      </c>
      <c r="G560" s="42"/>
      <c r="H560" s="42"/>
      <c r="I560" s="236"/>
      <c r="J560" s="42"/>
      <c r="K560" s="42"/>
      <c r="L560" s="46"/>
      <c r="M560" s="237"/>
      <c r="N560" s="238"/>
      <c r="O560" s="93"/>
      <c r="P560" s="93"/>
      <c r="Q560" s="93"/>
      <c r="R560" s="93"/>
      <c r="S560" s="93"/>
      <c r="T560" s="94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255</v>
      </c>
      <c r="AU560" s="19" t="s">
        <v>87</v>
      </c>
    </row>
    <row r="561" s="2" customFormat="1">
      <c r="A561" s="40"/>
      <c r="B561" s="41"/>
      <c r="C561" s="42"/>
      <c r="D561" s="296" t="s">
        <v>766</v>
      </c>
      <c r="E561" s="42"/>
      <c r="F561" s="297" t="s">
        <v>2856</v>
      </c>
      <c r="G561" s="42"/>
      <c r="H561" s="42"/>
      <c r="I561" s="236"/>
      <c r="J561" s="42"/>
      <c r="K561" s="42"/>
      <c r="L561" s="46"/>
      <c r="M561" s="237"/>
      <c r="N561" s="238"/>
      <c r="O561" s="93"/>
      <c r="P561" s="93"/>
      <c r="Q561" s="93"/>
      <c r="R561" s="93"/>
      <c r="S561" s="93"/>
      <c r="T561" s="94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T561" s="19" t="s">
        <v>766</v>
      </c>
      <c r="AU561" s="19" t="s">
        <v>87</v>
      </c>
    </row>
    <row r="562" s="14" customFormat="1">
      <c r="A562" s="14"/>
      <c r="B562" s="249"/>
      <c r="C562" s="250"/>
      <c r="D562" s="234" t="s">
        <v>257</v>
      </c>
      <c r="E562" s="251" t="s">
        <v>1</v>
      </c>
      <c r="F562" s="252" t="s">
        <v>4461</v>
      </c>
      <c r="G562" s="250"/>
      <c r="H562" s="253">
        <v>134.19999999999999</v>
      </c>
      <c r="I562" s="254"/>
      <c r="J562" s="250"/>
      <c r="K562" s="250"/>
      <c r="L562" s="255"/>
      <c r="M562" s="256"/>
      <c r="N562" s="257"/>
      <c r="O562" s="257"/>
      <c r="P562" s="257"/>
      <c r="Q562" s="257"/>
      <c r="R562" s="257"/>
      <c r="S562" s="257"/>
      <c r="T562" s="258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9" t="s">
        <v>257</v>
      </c>
      <c r="AU562" s="259" t="s">
        <v>87</v>
      </c>
      <c r="AV562" s="14" t="s">
        <v>87</v>
      </c>
      <c r="AW562" s="14" t="s">
        <v>34</v>
      </c>
      <c r="AX562" s="14" t="s">
        <v>77</v>
      </c>
      <c r="AY562" s="259" t="s">
        <v>245</v>
      </c>
    </row>
    <row r="563" s="14" customFormat="1">
      <c r="A563" s="14"/>
      <c r="B563" s="249"/>
      <c r="C563" s="250"/>
      <c r="D563" s="234" t="s">
        <v>257</v>
      </c>
      <c r="E563" s="251" t="s">
        <v>1</v>
      </c>
      <c r="F563" s="252" t="s">
        <v>4462</v>
      </c>
      <c r="G563" s="250"/>
      <c r="H563" s="253">
        <v>133.19999999999999</v>
      </c>
      <c r="I563" s="254"/>
      <c r="J563" s="250"/>
      <c r="K563" s="250"/>
      <c r="L563" s="255"/>
      <c r="M563" s="256"/>
      <c r="N563" s="257"/>
      <c r="O563" s="257"/>
      <c r="P563" s="257"/>
      <c r="Q563" s="257"/>
      <c r="R563" s="257"/>
      <c r="S563" s="257"/>
      <c r="T563" s="258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9" t="s">
        <v>257</v>
      </c>
      <c r="AU563" s="259" t="s">
        <v>87</v>
      </c>
      <c r="AV563" s="14" t="s">
        <v>87</v>
      </c>
      <c r="AW563" s="14" t="s">
        <v>34</v>
      </c>
      <c r="AX563" s="14" t="s">
        <v>77</v>
      </c>
      <c r="AY563" s="259" t="s">
        <v>245</v>
      </c>
    </row>
    <row r="564" s="15" customFormat="1">
      <c r="A564" s="15"/>
      <c r="B564" s="260"/>
      <c r="C564" s="261"/>
      <c r="D564" s="234" t="s">
        <v>257</v>
      </c>
      <c r="E564" s="262" t="s">
        <v>1</v>
      </c>
      <c r="F564" s="263" t="s">
        <v>266</v>
      </c>
      <c r="G564" s="261"/>
      <c r="H564" s="264">
        <v>267.39999999999998</v>
      </c>
      <c r="I564" s="265"/>
      <c r="J564" s="261"/>
      <c r="K564" s="261"/>
      <c r="L564" s="266"/>
      <c r="M564" s="267"/>
      <c r="N564" s="268"/>
      <c r="O564" s="268"/>
      <c r="P564" s="268"/>
      <c r="Q564" s="268"/>
      <c r="R564" s="268"/>
      <c r="S564" s="268"/>
      <c r="T564" s="269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270" t="s">
        <v>257</v>
      </c>
      <c r="AU564" s="270" t="s">
        <v>87</v>
      </c>
      <c r="AV564" s="15" t="s">
        <v>253</v>
      </c>
      <c r="AW564" s="15" t="s">
        <v>34</v>
      </c>
      <c r="AX564" s="15" t="s">
        <v>85</v>
      </c>
      <c r="AY564" s="270" t="s">
        <v>245</v>
      </c>
    </row>
    <row r="565" s="2" customFormat="1" ht="16.5" customHeight="1">
      <c r="A565" s="40"/>
      <c r="B565" s="41"/>
      <c r="C565" s="221" t="s">
        <v>1547</v>
      </c>
      <c r="D565" s="221" t="s">
        <v>248</v>
      </c>
      <c r="E565" s="222" t="s">
        <v>3638</v>
      </c>
      <c r="F565" s="223" t="s">
        <v>3639</v>
      </c>
      <c r="G565" s="224" t="s">
        <v>251</v>
      </c>
      <c r="H565" s="225">
        <v>68.561000000000007</v>
      </c>
      <c r="I565" s="226"/>
      <c r="J565" s="227">
        <f>ROUND(I565*H565,2)</f>
        <v>0</v>
      </c>
      <c r="K565" s="223" t="s">
        <v>764</v>
      </c>
      <c r="L565" s="46"/>
      <c r="M565" s="228" t="s">
        <v>1</v>
      </c>
      <c r="N565" s="229" t="s">
        <v>42</v>
      </c>
      <c r="O565" s="93"/>
      <c r="P565" s="230">
        <f>O565*H565</f>
        <v>0</v>
      </c>
      <c r="Q565" s="230">
        <v>2.5022000000000002</v>
      </c>
      <c r="R565" s="230">
        <f>Q565*H565</f>
        <v>171.55333420000002</v>
      </c>
      <c r="S565" s="230">
        <v>0</v>
      </c>
      <c r="T565" s="231">
        <f>S565*H565</f>
        <v>0</v>
      </c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R565" s="232" t="s">
        <v>253</v>
      </c>
      <c r="AT565" s="232" t="s">
        <v>248</v>
      </c>
      <c r="AU565" s="232" t="s">
        <v>87</v>
      </c>
      <c r="AY565" s="19" t="s">
        <v>245</v>
      </c>
      <c r="BE565" s="233">
        <f>IF(N565="základní",J565,0)</f>
        <v>0</v>
      </c>
      <c r="BF565" s="233">
        <f>IF(N565="snížená",J565,0)</f>
        <v>0</v>
      </c>
      <c r="BG565" s="233">
        <f>IF(N565="zákl. přenesená",J565,0)</f>
        <v>0</v>
      </c>
      <c r="BH565" s="233">
        <f>IF(N565="sníž. přenesená",J565,0)</f>
        <v>0</v>
      </c>
      <c r="BI565" s="233">
        <f>IF(N565="nulová",J565,0)</f>
        <v>0</v>
      </c>
      <c r="BJ565" s="19" t="s">
        <v>85</v>
      </c>
      <c r="BK565" s="233">
        <f>ROUND(I565*H565,2)</f>
        <v>0</v>
      </c>
      <c r="BL565" s="19" t="s">
        <v>253</v>
      </c>
      <c r="BM565" s="232" t="s">
        <v>4471</v>
      </c>
    </row>
    <row r="566" s="2" customFormat="1">
      <c r="A566" s="40"/>
      <c r="B566" s="41"/>
      <c r="C566" s="42"/>
      <c r="D566" s="234" t="s">
        <v>255</v>
      </c>
      <c r="E566" s="42"/>
      <c r="F566" s="235" t="s">
        <v>4472</v>
      </c>
      <c r="G566" s="42"/>
      <c r="H566" s="42"/>
      <c r="I566" s="236"/>
      <c r="J566" s="42"/>
      <c r="K566" s="42"/>
      <c r="L566" s="46"/>
      <c r="M566" s="237"/>
      <c r="N566" s="238"/>
      <c r="O566" s="93"/>
      <c r="P566" s="93"/>
      <c r="Q566" s="93"/>
      <c r="R566" s="93"/>
      <c r="S566" s="93"/>
      <c r="T566" s="94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T566" s="19" t="s">
        <v>255</v>
      </c>
      <c r="AU566" s="19" t="s">
        <v>87</v>
      </c>
    </row>
    <row r="567" s="2" customFormat="1">
      <c r="A567" s="40"/>
      <c r="B567" s="41"/>
      <c r="C567" s="42"/>
      <c r="D567" s="296" t="s">
        <v>766</v>
      </c>
      <c r="E567" s="42"/>
      <c r="F567" s="297" t="s">
        <v>3641</v>
      </c>
      <c r="G567" s="42"/>
      <c r="H567" s="42"/>
      <c r="I567" s="236"/>
      <c r="J567" s="42"/>
      <c r="K567" s="42"/>
      <c r="L567" s="46"/>
      <c r="M567" s="237"/>
      <c r="N567" s="238"/>
      <c r="O567" s="93"/>
      <c r="P567" s="93"/>
      <c r="Q567" s="93"/>
      <c r="R567" s="93"/>
      <c r="S567" s="93"/>
      <c r="T567" s="94"/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T567" s="19" t="s">
        <v>766</v>
      </c>
      <c r="AU567" s="19" t="s">
        <v>87</v>
      </c>
    </row>
    <row r="568" s="14" customFormat="1">
      <c r="A568" s="14"/>
      <c r="B568" s="249"/>
      <c r="C568" s="250"/>
      <c r="D568" s="234" t="s">
        <v>257</v>
      </c>
      <c r="E568" s="251" t="s">
        <v>1</v>
      </c>
      <c r="F568" s="252" t="s">
        <v>4473</v>
      </c>
      <c r="G568" s="250"/>
      <c r="H568" s="253">
        <v>68.561000000000007</v>
      </c>
      <c r="I568" s="254"/>
      <c r="J568" s="250"/>
      <c r="K568" s="250"/>
      <c r="L568" s="255"/>
      <c r="M568" s="256"/>
      <c r="N568" s="257"/>
      <c r="O568" s="257"/>
      <c r="P568" s="257"/>
      <c r="Q568" s="257"/>
      <c r="R568" s="257"/>
      <c r="S568" s="257"/>
      <c r="T568" s="258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59" t="s">
        <v>257</v>
      </c>
      <c r="AU568" s="259" t="s">
        <v>87</v>
      </c>
      <c r="AV568" s="14" t="s">
        <v>87</v>
      </c>
      <c r="AW568" s="14" t="s">
        <v>34</v>
      </c>
      <c r="AX568" s="14" t="s">
        <v>85</v>
      </c>
      <c r="AY568" s="259" t="s">
        <v>245</v>
      </c>
    </row>
    <row r="569" s="2" customFormat="1" ht="16.5" customHeight="1">
      <c r="A569" s="40"/>
      <c r="B569" s="41"/>
      <c r="C569" s="221" t="s">
        <v>3825</v>
      </c>
      <c r="D569" s="221" t="s">
        <v>248</v>
      </c>
      <c r="E569" s="222" t="s">
        <v>3648</v>
      </c>
      <c r="F569" s="223" t="s">
        <v>3649</v>
      </c>
      <c r="G569" s="224" t="s">
        <v>275</v>
      </c>
      <c r="H569" s="225">
        <v>9.1199999999999992</v>
      </c>
      <c r="I569" s="226"/>
      <c r="J569" s="227">
        <f>ROUND(I569*H569,2)</f>
        <v>0</v>
      </c>
      <c r="K569" s="223" t="s">
        <v>764</v>
      </c>
      <c r="L569" s="46"/>
      <c r="M569" s="228" t="s">
        <v>1</v>
      </c>
      <c r="N569" s="229" t="s">
        <v>42</v>
      </c>
      <c r="O569" s="93"/>
      <c r="P569" s="230">
        <f>O569*H569</f>
        <v>0</v>
      </c>
      <c r="Q569" s="230">
        <v>0.0074400000000000004</v>
      </c>
      <c r="R569" s="230">
        <f>Q569*H569</f>
        <v>0.067852800000000005</v>
      </c>
      <c r="S569" s="230">
        <v>0</v>
      </c>
      <c r="T569" s="231">
        <f>S569*H569</f>
        <v>0</v>
      </c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R569" s="232" t="s">
        <v>594</v>
      </c>
      <c r="AT569" s="232" t="s">
        <v>248</v>
      </c>
      <c r="AU569" s="232" t="s">
        <v>87</v>
      </c>
      <c r="AY569" s="19" t="s">
        <v>245</v>
      </c>
      <c r="BE569" s="233">
        <f>IF(N569="základní",J569,0)</f>
        <v>0</v>
      </c>
      <c r="BF569" s="233">
        <f>IF(N569="snížená",J569,0)</f>
        <v>0</v>
      </c>
      <c r="BG569" s="233">
        <f>IF(N569="zákl. přenesená",J569,0)</f>
        <v>0</v>
      </c>
      <c r="BH569" s="233">
        <f>IF(N569="sníž. přenesená",J569,0)</f>
        <v>0</v>
      </c>
      <c r="BI569" s="233">
        <f>IF(N569="nulová",J569,0)</f>
        <v>0</v>
      </c>
      <c r="BJ569" s="19" t="s">
        <v>85</v>
      </c>
      <c r="BK569" s="233">
        <f>ROUND(I569*H569,2)</f>
        <v>0</v>
      </c>
      <c r="BL569" s="19" t="s">
        <v>594</v>
      </c>
      <c r="BM569" s="232" t="s">
        <v>4474</v>
      </c>
    </row>
    <row r="570" s="2" customFormat="1">
      <c r="A570" s="40"/>
      <c r="B570" s="41"/>
      <c r="C570" s="42"/>
      <c r="D570" s="234" t="s">
        <v>255</v>
      </c>
      <c r="E570" s="42"/>
      <c r="F570" s="235" t="s">
        <v>4475</v>
      </c>
      <c r="G570" s="42"/>
      <c r="H570" s="42"/>
      <c r="I570" s="236"/>
      <c r="J570" s="42"/>
      <c r="K570" s="42"/>
      <c r="L570" s="46"/>
      <c r="M570" s="237"/>
      <c r="N570" s="238"/>
      <c r="O570" s="93"/>
      <c r="P570" s="93"/>
      <c r="Q570" s="93"/>
      <c r="R570" s="93"/>
      <c r="S570" s="93"/>
      <c r="T570" s="94"/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T570" s="19" t="s">
        <v>255</v>
      </c>
      <c r="AU570" s="19" t="s">
        <v>87</v>
      </c>
    </row>
    <row r="571" s="2" customFormat="1">
      <c r="A571" s="40"/>
      <c r="B571" s="41"/>
      <c r="C571" s="42"/>
      <c r="D571" s="296" t="s">
        <v>766</v>
      </c>
      <c r="E571" s="42"/>
      <c r="F571" s="297" t="s">
        <v>3651</v>
      </c>
      <c r="G571" s="42"/>
      <c r="H571" s="42"/>
      <c r="I571" s="236"/>
      <c r="J571" s="42"/>
      <c r="K571" s="42"/>
      <c r="L571" s="46"/>
      <c r="M571" s="237"/>
      <c r="N571" s="238"/>
      <c r="O571" s="93"/>
      <c r="P571" s="93"/>
      <c r="Q571" s="93"/>
      <c r="R571" s="93"/>
      <c r="S571" s="93"/>
      <c r="T571" s="94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T571" s="19" t="s">
        <v>766</v>
      </c>
      <c r="AU571" s="19" t="s">
        <v>87</v>
      </c>
    </row>
    <row r="572" s="14" customFormat="1">
      <c r="A572" s="14"/>
      <c r="B572" s="249"/>
      <c r="C572" s="250"/>
      <c r="D572" s="234" t="s">
        <v>257</v>
      </c>
      <c r="E572" s="251" t="s">
        <v>1</v>
      </c>
      <c r="F572" s="252" t="s">
        <v>4476</v>
      </c>
      <c r="G572" s="250"/>
      <c r="H572" s="253">
        <v>9.1199999999999992</v>
      </c>
      <c r="I572" s="254"/>
      <c r="J572" s="250"/>
      <c r="K572" s="250"/>
      <c r="L572" s="255"/>
      <c r="M572" s="256"/>
      <c r="N572" s="257"/>
      <c r="O572" s="257"/>
      <c r="P572" s="257"/>
      <c r="Q572" s="257"/>
      <c r="R572" s="257"/>
      <c r="S572" s="257"/>
      <c r="T572" s="258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9" t="s">
        <v>257</v>
      </c>
      <c r="AU572" s="259" t="s">
        <v>87</v>
      </c>
      <c r="AV572" s="14" t="s">
        <v>87</v>
      </c>
      <c r="AW572" s="14" t="s">
        <v>34</v>
      </c>
      <c r="AX572" s="14" t="s">
        <v>85</v>
      </c>
      <c r="AY572" s="259" t="s">
        <v>245</v>
      </c>
    </row>
    <row r="573" s="2" customFormat="1" ht="16.5" customHeight="1">
      <c r="A573" s="40"/>
      <c r="B573" s="41"/>
      <c r="C573" s="221" t="s">
        <v>3828</v>
      </c>
      <c r="D573" s="221" t="s">
        <v>248</v>
      </c>
      <c r="E573" s="222" t="s">
        <v>4477</v>
      </c>
      <c r="F573" s="223" t="s">
        <v>4478</v>
      </c>
      <c r="G573" s="224" t="s">
        <v>275</v>
      </c>
      <c r="H573" s="225">
        <v>66.780000000000001</v>
      </c>
      <c r="I573" s="226"/>
      <c r="J573" s="227">
        <f>ROUND(I573*H573,2)</f>
        <v>0</v>
      </c>
      <c r="K573" s="223" t="s">
        <v>764</v>
      </c>
      <c r="L573" s="46"/>
      <c r="M573" s="228" t="s">
        <v>1</v>
      </c>
      <c r="N573" s="229" t="s">
        <v>42</v>
      </c>
      <c r="O573" s="93"/>
      <c r="P573" s="230">
        <f>O573*H573</f>
        <v>0</v>
      </c>
      <c r="Q573" s="230">
        <v>0.017639999999999999</v>
      </c>
      <c r="R573" s="230">
        <f>Q573*H573</f>
        <v>1.1779991999999999</v>
      </c>
      <c r="S573" s="230">
        <v>0</v>
      </c>
      <c r="T573" s="231">
        <f>S573*H573</f>
        <v>0</v>
      </c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R573" s="232" t="s">
        <v>594</v>
      </c>
      <c r="AT573" s="232" t="s">
        <v>248</v>
      </c>
      <c r="AU573" s="232" t="s">
        <v>87</v>
      </c>
      <c r="AY573" s="19" t="s">
        <v>245</v>
      </c>
      <c r="BE573" s="233">
        <f>IF(N573="základní",J573,0)</f>
        <v>0</v>
      </c>
      <c r="BF573" s="233">
        <f>IF(N573="snížená",J573,0)</f>
        <v>0</v>
      </c>
      <c r="BG573" s="233">
        <f>IF(N573="zákl. přenesená",J573,0)</f>
        <v>0</v>
      </c>
      <c r="BH573" s="233">
        <f>IF(N573="sníž. přenesená",J573,0)</f>
        <v>0</v>
      </c>
      <c r="BI573" s="233">
        <f>IF(N573="nulová",J573,0)</f>
        <v>0</v>
      </c>
      <c r="BJ573" s="19" t="s">
        <v>85</v>
      </c>
      <c r="BK573" s="233">
        <f>ROUND(I573*H573,2)</f>
        <v>0</v>
      </c>
      <c r="BL573" s="19" t="s">
        <v>594</v>
      </c>
      <c r="BM573" s="232" t="s">
        <v>4479</v>
      </c>
    </row>
    <row r="574" s="2" customFormat="1">
      <c r="A574" s="40"/>
      <c r="B574" s="41"/>
      <c r="C574" s="42"/>
      <c r="D574" s="234" t="s">
        <v>255</v>
      </c>
      <c r="E574" s="42"/>
      <c r="F574" s="235" t="s">
        <v>4480</v>
      </c>
      <c r="G574" s="42"/>
      <c r="H574" s="42"/>
      <c r="I574" s="236"/>
      <c r="J574" s="42"/>
      <c r="K574" s="42"/>
      <c r="L574" s="46"/>
      <c r="M574" s="237"/>
      <c r="N574" s="238"/>
      <c r="O574" s="93"/>
      <c r="P574" s="93"/>
      <c r="Q574" s="93"/>
      <c r="R574" s="93"/>
      <c r="S574" s="93"/>
      <c r="T574" s="94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T574" s="19" t="s">
        <v>255</v>
      </c>
      <c r="AU574" s="19" t="s">
        <v>87</v>
      </c>
    </row>
    <row r="575" s="2" customFormat="1">
      <c r="A575" s="40"/>
      <c r="B575" s="41"/>
      <c r="C575" s="42"/>
      <c r="D575" s="296" t="s">
        <v>766</v>
      </c>
      <c r="E575" s="42"/>
      <c r="F575" s="297" t="s">
        <v>4481</v>
      </c>
      <c r="G575" s="42"/>
      <c r="H575" s="42"/>
      <c r="I575" s="236"/>
      <c r="J575" s="42"/>
      <c r="K575" s="42"/>
      <c r="L575" s="46"/>
      <c r="M575" s="237"/>
      <c r="N575" s="238"/>
      <c r="O575" s="93"/>
      <c r="P575" s="93"/>
      <c r="Q575" s="93"/>
      <c r="R575" s="93"/>
      <c r="S575" s="93"/>
      <c r="T575" s="94"/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T575" s="19" t="s">
        <v>766</v>
      </c>
      <c r="AU575" s="19" t="s">
        <v>87</v>
      </c>
    </row>
    <row r="576" s="14" customFormat="1">
      <c r="A576" s="14"/>
      <c r="B576" s="249"/>
      <c r="C576" s="250"/>
      <c r="D576" s="234" t="s">
        <v>257</v>
      </c>
      <c r="E576" s="251" t="s">
        <v>1</v>
      </c>
      <c r="F576" s="252" t="s">
        <v>4482</v>
      </c>
      <c r="G576" s="250"/>
      <c r="H576" s="253">
        <v>6.9000000000000004</v>
      </c>
      <c r="I576" s="254"/>
      <c r="J576" s="250"/>
      <c r="K576" s="250"/>
      <c r="L576" s="255"/>
      <c r="M576" s="256"/>
      <c r="N576" s="257"/>
      <c r="O576" s="257"/>
      <c r="P576" s="257"/>
      <c r="Q576" s="257"/>
      <c r="R576" s="257"/>
      <c r="S576" s="257"/>
      <c r="T576" s="258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59" t="s">
        <v>257</v>
      </c>
      <c r="AU576" s="259" t="s">
        <v>87</v>
      </c>
      <c r="AV576" s="14" t="s">
        <v>87</v>
      </c>
      <c r="AW576" s="14" t="s">
        <v>34</v>
      </c>
      <c r="AX576" s="14" t="s">
        <v>77</v>
      </c>
      <c r="AY576" s="259" t="s">
        <v>245</v>
      </c>
    </row>
    <row r="577" s="14" customFormat="1">
      <c r="A577" s="14"/>
      <c r="B577" s="249"/>
      <c r="C577" s="250"/>
      <c r="D577" s="234" t="s">
        <v>257</v>
      </c>
      <c r="E577" s="251" t="s">
        <v>1</v>
      </c>
      <c r="F577" s="252" t="s">
        <v>4483</v>
      </c>
      <c r="G577" s="250"/>
      <c r="H577" s="253">
        <v>36.670000000000002</v>
      </c>
      <c r="I577" s="254"/>
      <c r="J577" s="250"/>
      <c r="K577" s="250"/>
      <c r="L577" s="255"/>
      <c r="M577" s="256"/>
      <c r="N577" s="257"/>
      <c r="O577" s="257"/>
      <c r="P577" s="257"/>
      <c r="Q577" s="257"/>
      <c r="R577" s="257"/>
      <c r="S577" s="257"/>
      <c r="T577" s="258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9" t="s">
        <v>257</v>
      </c>
      <c r="AU577" s="259" t="s">
        <v>87</v>
      </c>
      <c r="AV577" s="14" t="s">
        <v>87</v>
      </c>
      <c r="AW577" s="14" t="s">
        <v>34</v>
      </c>
      <c r="AX577" s="14" t="s">
        <v>77</v>
      </c>
      <c r="AY577" s="259" t="s">
        <v>245</v>
      </c>
    </row>
    <row r="578" s="14" customFormat="1">
      <c r="A578" s="14"/>
      <c r="B578" s="249"/>
      <c r="C578" s="250"/>
      <c r="D578" s="234" t="s">
        <v>257</v>
      </c>
      <c r="E578" s="251" t="s">
        <v>1</v>
      </c>
      <c r="F578" s="252" t="s">
        <v>4484</v>
      </c>
      <c r="G578" s="250"/>
      <c r="H578" s="253">
        <v>23.210000000000001</v>
      </c>
      <c r="I578" s="254"/>
      <c r="J578" s="250"/>
      <c r="K578" s="250"/>
      <c r="L578" s="255"/>
      <c r="M578" s="256"/>
      <c r="N578" s="257"/>
      <c r="O578" s="257"/>
      <c r="P578" s="257"/>
      <c r="Q578" s="257"/>
      <c r="R578" s="257"/>
      <c r="S578" s="257"/>
      <c r="T578" s="258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9" t="s">
        <v>257</v>
      </c>
      <c r="AU578" s="259" t="s">
        <v>87</v>
      </c>
      <c r="AV578" s="14" t="s">
        <v>87</v>
      </c>
      <c r="AW578" s="14" t="s">
        <v>34</v>
      </c>
      <c r="AX578" s="14" t="s">
        <v>77</v>
      </c>
      <c r="AY578" s="259" t="s">
        <v>245</v>
      </c>
    </row>
    <row r="579" s="15" customFormat="1">
      <c r="A579" s="15"/>
      <c r="B579" s="260"/>
      <c r="C579" s="261"/>
      <c r="D579" s="234" t="s">
        <v>257</v>
      </c>
      <c r="E579" s="262" t="s">
        <v>1</v>
      </c>
      <c r="F579" s="263" t="s">
        <v>266</v>
      </c>
      <c r="G579" s="261"/>
      <c r="H579" s="264">
        <v>66.780000000000001</v>
      </c>
      <c r="I579" s="265"/>
      <c r="J579" s="261"/>
      <c r="K579" s="261"/>
      <c r="L579" s="266"/>
      <c r="M579" s="267"/>
      <c r="N579" s="268"/>
      <c r="O579" s="268"/>
      <c r="P579" s="268"/>
      <c r="Q579" s="268"/>
      <c r="R579" s="268"/>
      <c r="S579" s="268"/>
      <c r="T579" s="269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T579" s="270" t="s">
        <v>257</v>
      </c>
      <c r="AU579" s="270" t="s">
        <v>87</v>
      </c>
      <c r="AV579" s="15" t="s">
        <v>253</v>
      </c>
      <c r="AW579" s="15" t="s">
        <v>34</v>
      </c>
      <c r="AX579" s="15" t="s">
        <v>85</v>
      </c>
      <c r="AY579" s="270" t="s">
        <v>245</v>
      </c>
    </row>
    <row r="580" s="2" customFormat="1" ht="16.5" customHeight="1">
      <c r="A580" s="40"/>
      <c r="B580" s="41"/>
      <c r="C580" s="221" t="s">
        <v>3831</v>
      </c>
      <c r="D580" s="221" t="s">
        <v>248</v>
      </c>
      <c r="E580" s="222" t="s">
        <v>3658</v>
      </c>
      <c r="F580" s="223" t="s">
        <v>3659</v>
      </c>
      <c r="G580" s="224" t="s">
        <v>275</v>
      </c>
      <c r="H580" s="225">
        <v>9.1199999999999992</v>
      </c>
      <c r="I580" s="226"/>
      <c r="J580" s="227">
        <f>ROUND(I580*H580,2)</f>
        <v>0</v>
      </c>
      <c r="K580" s="223" t="s">
        <v>764</v>
      </c>
      <c r="L580" s="46"/>
      <c r="M580" s="228" t="s">
        <v>1</v>
      </c>
      <c r="N580" s="229" t="s">
        <v>42</v>
      </c>
      <c r="O580" s="93"/>
      <c r="P580" s="230">
        <f>O580*H580</f>
        <v>0</v>
      </c>
      <c r="Q580" s="230">
        <v>0</v>
      </c>
      <c r="R580" s="230">
        <f>Q580*H580</f>
        <v>0</v>
      </c>
      <c r="S580" s="230">
        <v>0</v>
      </c>
      <c r="T580" s="231">
        <f>S580*H580</f>
        <v>0</v>
      </c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R580" s="232" t="s">
        <v>253</v>
      </c>
      <c r="AT580" s="232" t="s">
        <v>248</v>
      </c>
      <c r="AU580" s="232" t="s">
        <v>87</v>
      </c>
      <c r="AY580" s="19" t="s">
        <v>245</v>
      </c>
      <c r="BE580" s="233">
        <f>IF(N580="základní",J580,0)</f>
        <v>0</v>
      </c>
      <c r="BF580" s="233">
        <f>IF(N580="snížená",J580,0)</f>
        <v>0</v>
      </c>
      <c r="BG580" s="233">
        <f>IF(N580="zákl. přenesená",J580,0)</f>
        <v>0</v>
      </c>
      <c r="BH580" s="233">
        <f>IF(N580="sníž. přenesená",J580,0)</f>
        <v>0</v>
      </c>
      <c r="BI580" s="233">
        <f>IF(N580="nulová",J580,0)</f>
        <v>0</v>
      </c>
      <c r="BJ580" s="19" t="s">
        <v>85</v>
      </c>
      <c r="BK580" s="233">
        <f>ROUND(I580*H580,2)</f>
        <v>0</v>
      </c>
      <c r="BL580" s="19" t="s">
        <v>253</v>
      </c>
      <c r="BM580" s="232" t="s">
        <v>4485</v>
      </c>
    </row>
    <row r="581" s="2" customFormat="1">
      <c r="A581" s="40"/>
      <c r="B581" s="41"/>
      <c r="C581" s="42"/>
      <c r="D581" s="234" t="s">
        <v>255</v>
      </c>
      <c r="E581" s="42"/>
      <c r="F581" s="235" t="s">
        <v>4486</v>
      </c>
      <c r="G581" s="42"/>
      <c r="H581" s="42"/>
      <c r="I581" s="236"/>
      <c r="J581" s="42"/>
      <c r="K581" s="42"/>
      <c r="L581" s="46"/>
      <c r="M581" s="237"/>
      <c r="N581" s="238"/>
      <c r="O581" s="93"/>
      <c r="P581" s="93"/>
      <c r="Q581" s="93"/>
      <c r="R581" s="93"/>
      <c r="S581" s="93"/>
      <c r="T581" s="94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T581" s="19" t="s">
        <v>255</v>
      </c>
      <c r="AU581" s="19" t="s">
        <v>87</v>
      </c>
    </row>
    <row r="582" s="2" customFormat="1">
      <c r="A582" s="40"/>
      <c r="B582" s="41"/>
      <c r="C582" s="42"/>
      <c r="D582" s="296" t="s">
        <v>766</v>
      </c>
      <c r="E582" s="42"/>
      <c r="F582" s="297" t="s">
        <v>3661</v>
      </c>
      <c r="G582" s="42"/>
      <c r="H582" s="42"/>
      <c r="I582" s="236"/>
      <c r="J582" s="42"/>
      <c r="K582" s="42"/>
      <c r="L582" s="46"/>
      <c r="M582" s="237"/>
      <c r="N582" s="238"/>
      <c r="O582" s="93"/>
      <c r="P582" s="93"/>
      <c r="Q582" s="93"/>
      <c r="R582" s="93"/>
      <c r="S582" s="93"/>
      <c r="T582" s="94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T582" s="19" t="s">
        <v>766</v>
      </c>
      <c r="AU582" s="19" t="s">
        <v>87</v>
      </c>
    </row>
    <row r="583" s="14" customFormat="1">
      <c r="A583" s="14"/>
      <c r="B583" s="249"/>
      <c r="C583" s="250"/>
      <c r="D583" s="234" t="s">
        <v>257</v>
      </c>
      <c r="E583" s="251" t="s">
        <v>1</v>
      </c>
      <c r="F583" s="252" t="s">
        <v>4487</v>
      </c>
      <c r="G583" s="250"/>
      <c r="H583" s="253">
        <v>9.1199999999999992</v>
      </c>
      <c r="I583" s="254"/>
      <c r="J583" s="250"/>
      <c r="K583" s="250"/>
      <c r="L583" s="255"/>
      <c r="M583" s="256"/>
      <c r="N583" s="257"/>
      <c r="O583" s="257"/>
      <c r="P583" s="257"/>
      <c r="Q583" s="257"/>
      <c r="R583" s="257"/>
      <c r="S583" s="257"/>
      <c r="T583" s="258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9" t="s">
        <v>257</v>
      </c>
      <c r="AU583" s="259" t="s">
        <v>87</v>
      </c>
      <c r="AV583" s="14" t="s">
        <v>87</v>
      </c>
      <c r="AW583" s="14" t="s">
        <v>34</v>
      </c>
      <c r="AX583" s="14" t="s">
        <v>85</v>
      </c>
      <c r="AY583" s="259" t="s">
        <v>245</v>
      </c>
    </row>
    <row r="584" s="2" customFormat="1" ht="16.5" customHeight="1">
      <c r="A584" s="40"/>
      <c r="B584" s="41"/>
      <c r="C584" s="221" t="s">
        <v>3834</v>
      </c>
      <c r="D584" s="221" t="s">
        <v>248</v>
      </c>
      <c r="E584" s="222" t="s">
        <v>4488</v>
      </c>
      <c r="F584" s="223" t="s">
        <v>4489</v>
      </c>
      <c r="G584" s="224" t="s">
        <v>275</v>
      </c>
      <c r="H584" s="225">
        <v>66.780000000000001</v>
      </c>
      <c r="I584" s="226"/>
      <c r="J584" s="227">
        <f>ROUND(I584*H584,2)</f>
        <v>0</v>
      </c>
      <c r="K584" s="223" t="s">
        <v>764</v>
      </c>
      <c r="L584" s="46"/>
      <c r="M584" s="228" t="s">
        <v>1</v>
      </c>
      <c r="N584" s="229" t="s">
        <v>42</v>
      </c>
      <c r="O584" s="93"/>
      <c r="P584" s="230">
        <f>O584*H584</f>
        <v>0</v>
      </c>
      <c r="Q584" s="230">
        <v>0</v>
      </c>
      <c r="R584" s="230">
        <f>Q584*H584</f>
        <v>0</v>
      </c>
      <c r="S584" s="230">
        <v>0</v>
      </c>
      <c r="T584" s="231">
        <f>S584*H584</f>
        <v>0</v>
      </c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R584" s="232" t="s">
        <v>594</v>
      </c>
      <c r="AT584" s="232" t="s">
        <v>248</v>
      </c>
      <c r="AU584" s="232" t="s">
        <v>87</v>
      </c>
      <c r="AY584" s="19" t="s">
        <v>245</v>
      </c>
      <c r="BE584" s="233">
        <f>IF(N584="základní",J584,0)</f>
        <v>0</v>
      </c>
      <c r="BF584" s="233">
        <f>IF(N584="snížená",J584,0)</f>
        <v>0</v>
      </c>
      <c r="BG584" s="233">
        <f>IF(N584="zákl. přenesená",J584,0)</f>
        <v>0</v>
      </c>
      <c r="BH584" s="233">
        <f>IF(N584="sníž. přenesená",J584,0)</f>
        <v>0</v>
      </c>
      <c r="BI584" s="233">
        <f>IF(N584="nulová",J584,0)</f>
        <v>0</v>
      </c>
      <c r="BJ584" s="19" t="s">
        <v>85</v>
      </c>
      <c r="BK584" s="233">
        <f>ROUND(I584*H584,2)</f>
        <v>0</v>
      </c>
      <c r="BL584" s="19" t="s">
        <v>594</v>
      </c>
      <c r="BM584" s="232" t="s">
        <v>4490</v>
      </c>
    </row>
    <row r="585" s="2" customFormat="1">
      <c r="A585" s="40"/>
      <c r="B585" s="41"/>
      <c r="C585" s="42"/>
      <c r="D585" s="234" t="s">
        <v>255</v>
      </c>
      <c r="E585" s="42"/>
      <c r="F585" s="235" t="s">
        <v>4491</v>
      </c>
      <c r="G585" s="42"/>
      <c r="H585" s="42"/>
      <c r="I585" s="236"/>
      <c r="J585" s="42"/>
      <c r="K585" s="42"/>
      <c r="L585" s="46"/>
      <c r="M585" s="237"/>
      <c r="N585" s="238"/>
      <c r="O585" s="93"/>
      <c r="P585" s="93"/>
      <c r="Q585" s="93"/>
      <c r="R585" s="93"/>
      <c r="S585" s="93"/>
      <c r="T585" s="94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T585" s="19" t="s">
        <v>255</v>
      </c>
      <c r="AU585" s="19" t="s">
        <v>87</v>
      </c>
    </row>
    <row r="586" s="2" customFormat="1">
      <c r="A586" s="40"/>
      <c r="B586" s="41"/>
      <c r="C586" s="42"/>
      <c r="D586" s="296" t="s">
        <v>766</v>
      </c>
      <c r="E586" s="42"/>
      <c r="F586" s="297" t="s">
        <v>4492</v>
      </c>
      <c r="G586" s="42"/>
      <c r="H586" s="42"/>
      <c r="I586" s="236"/>
      <c r="J586" s="42"/>
      <c r="K586" s="42"/>
      <c r="L586" s="46"/>
      <c r="M586" s="237"/>
      <c r="N586" s="238"/>
      <c r="O586" s="93"/>
      <c r="P586" s="93"/>
      <c r="Q586" s="93"/>
      <c r="R586" s="93"/>
      <c r="S586" s="93"/>
      <c r="T586" s="94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T586" s="19" t="s">
        <v>766</v>
      </c>
      <c r="AU586" s="19" t="s">
        <v>87</v>
      </c>
    </row>
    <row r="587" s="2" customFormat="1" ht="16.5" customHeight="1">
      <c r="A587" s="40"/>
      <c r="B587" s="41"/>
      <c r="C587" s="221" t="s">
        <v>3837</v>
      </c>
      <c r="D587" s="221" t="s">
        <v>248</v>
      </c>
      <c r="E587" s="222" t="s">
        <v>4493</v>
      </c>
      <c r="F587" s="223" t="s">
        <v>4494</v>
      </c>
      <c r="G587" s="224" t="s">
        <v>275</v>
      </c>
      <c r="H587" s="225">
        <v>116.017</v>
      </c>
      <c r="I587" s="226"/>
      <c r="J587" s="227">
        <f>ROUND(I587*H587,2)</f>
        <v>0</v>
      </c>
      <c r="K587" s="223" t="s">
        <v>764</v>
      </c>
      <c r="L587" s="46"/>
      <c r="M587" s="228" t="s">
        <v>1</v>
      </c>
      <c r="N587" s="229" t="s">
        <v>42</v>
      </c>
      <c r="O587" s="93"/>
      <c r="P587" s="230">
        <f>O587*H587</f>
        <v>0</v>
      </c>
      <c r="Q587" s="230">
        <v>0.01282</v>
      </c>
      <c r="R587" s="230">
        <f>Q587*H587</f>
        <v>1.48733794</v>
      </c>
      <c r="S587" s="230">
        <v>0</v>
      </c>
      <c r="T587" s="231">
        <f>S587*H587</f>
        <v>0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32" t="s">
        <v>253</v>
      </c>
      <c r="AT587" s="232" t="s">
        <v>248</v>
      </c>
      <c r="AU587" s="232" t="s">
        <v>87</v>
      </c>
      <c r="AY587" s="19" t="s">
        <v>245</v>
      </c>
      <c r="BE587" s="233">
        <f>IF(N587="základní",J587,0)</f>
        <v>0</v>
      </c>
      <c r="BF587" s="233">
        <f>IF(N587="snížená",J587,0)</f>
        <v>0</v>
      </c>
      <c r="BG587" s="233">
        <f>IF(N587="zákl. přenesená",J587,0)</f>
        <v>0</v>
      </c>
      <c r="BH587" s="233">
        <f>IF(N587="sníž. přenesená",J587,0)</f>
        <v>0</v>
      </c>
      <c r="BI587" s="233">
        <f>IF(N587="nulová",J587,0)</f>
        <v>0</v>
      </c>
      <c r="BJ587" s="19" t="s">
        <v>85</v>
      </c>
      <c r="BK587" s="233">
        <f>ROUND(I587*H587,2)</f>
        <v>0</v>
      </c>
      <c r="BL587" s="19" t="s">
        <v>253</v>
      </c>
      <c r="BM587" s="232" t="s">
        <v>4495</v>
      </c>
    </row>
    <row r="588" s="2" customFormat="1">
      <c r="A588" s="40"/>
      <c r="B588" s="41"/>
      <c r="C588" s="42"/>
      <c r="D588" s="234" t="s">
        <v>255</v>
      </c>
      <c r="E588" s="42"/>
      <c r="F588" s="235" t="s">
        <v>4496</v>
      </c>
      <c r="G588" s="42"/>
      <c r="H588" s="42"/>
      <c r="I588" s="236"/>
      <c r="J588" s="42"/>
      <c r="K588" s="42"/>
      <c r="L588" s="46"/>
      <c r="M588" s="237"/>
      <c r="N588" s="238"/>
      <c r="O588" s="93"/>
      <c r="P588" s="93"/>
      <c r="Q588" s="93"/>
      <c r="R588" s="93"/>
      <c r="S588" s="93"/>
      <c r="T588" s="94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T588" s="19" t="s">
        <v>255</v>
      </c>
      <c r="AU588" s="19" t="s">
        <v>87</v>
      </c>
    </row>
    <row r="589" s="2" customFormat="1">
      <c r="A589" s="40"/>
      <c r="B589" s="41"/>
      <c r="C589" s="42"/>
      <c r="D589" s="296" t="s">
        <v>766</v>
      </c>
      <c r="E589" s="42"/>
      <c r="F589" s="297" t="s">
        <v>4497</v>
      </c>
      <c r="G589" s="42"/>
      <c r="H589" s="42"/>
      <c r="I589" s="236"/>
      <c r="J589" s="42"/>
      <c r="K589" s="42"/>
      <c r="L589" s="46"/>
      <c r="M589" s="237"/>
      <c r="N589" s="238"/>
      <c r="O589" s="93"/>
      <c r="P589" s="93"/>
      <c r="Q589" s="93"/>
      <c r="R589" s="93"/>
      <c r="S589" s="93"/>
      <c r="T589" s="94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766</v>
      </c>
      <c r="AU589" s="19" t="s">
        <v>87</v>
      </c>
    </row>
    <row r="590" s="14" customFormat="1">
      <c r="A590" s="14"/>
      <c r="B590" s="249"/>
      <c r="C590" s="250"/>
      <c r="D590" s="234" t="s">
        <v>257</v>
      </c>
      <c r="E590" s="251" t="s">
        <v>1</v>
      </c>
      <c r="F590" s="252" t="s">
        <v>4498</v>
      </c>
      <c r="G590" s="250"/>
      <c r="H590" s="253">
        <v>116.017</v>
      </c>
      <c r="I590" s="254"/>
      <c r="J590" s="250"/>
      <c r="K590" s="250"/>
      <c r="L590" s="255"/>
      <c r="M590" s="256"/>
      <c r="N590" s="257"/>
      <c r="O590" s="257"/>
      <c r="P590" s="257"/>
      <c r="Q590" s="257"/>
      <c r="R590" s="257"/>
      <c r="S590" s="257"/>
      <c r="T590" s="258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9" t="s">
        <v>257</v>
      </c>
      <c r="AU590" s="259" t="s">
        <v>87</v>
      </c>
      <c r="AV590" s="14" t="s">
        <v>87</v>
      </c>
      <c r="AW590" s="14" t="s">
        <v>34</v>
      </c>
      <c r="AX590" s="14" t="s">
        <v>85</v>
      </c>
      <c r="AY590" s="259" t="s">
        <v>245</v>
      </c>
    </row>
    <row r="591" s="2" customFormat="1" ht="16.5" customHeight="1">
      <c r="A591" s="40"/>
      <c r="B591" s="41"/>
      <c r="C591" s="283" t="s">
        <v>3840</v>
      </c>
      <c r="D591" s="283" t="s">
        <v>551</v>
      </c>
      <c r="E591" s="284" t="s">
        <v>4499</v>
      </c>
      <c r="F591" s="285" t="s">
        <v>4500</v>
      </c>
      <c r="G591" s="286" t="s">
        <v>275</v>
      </c>
      <c r="H591" s="287">
        <v>121.818</v>
      </c>
      <c r="I591" s="288"/>
      <c r="J591" s="289">
        <f>ROUND(I591*H591,2)</f>
        <v>0</v>
      </c>
      <c r="K591" s="285" t="s">
        <v>1</v>
      </c>
      <c r="L591" s="290"/>
      <c r="M591" s="291" t="s">
        <v>1</v>
      </c>
      <c r="N591" s="292" t="s">
        <v>42</v>
      </c>
      <c r="O591" s="93"/>
      <c r="P591" s="230">
        <f>O591*H591</f>
        <v>0</v>
      </c>
      <c r="Q591" s="230">
        <v>0.034099999999999998</v>
      </c>
      <c r="R591" s="230">
        <f>Q591*H591</f>
        <v>4.1539937999999994</v>
      </c>
      <c r="S591" s="230">
        <v>0</v>
      </c>
      <c r="T591" s="231">
        <f>S591*H591</f>
        <v>0</v>
      </c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R591" s="232" t="s">
        <v>326</v>
      </c>
      <c r="AT591" s="232" t="s">
        <v>551</v>
      </c>
      <c r="AU591" s="232" t="s">
        <v>87</v>
      </c>
      <c r="AY591" s="19" t="s">
        <v>245</v>
      </c>
      <c r="BE591" s="233">
        <f>IF(N591="základní",J591,0)</f>
        <v>0</v>
      </c>
      <c r="BF591" s="233">
        <f>IF(N591="snížená",J591,0)</f>
        <v>0</v>
      </c>
      <c r="BG591" s="233">
        <f>IF(N591="zákl. přenesená",J591,0)</f>
        <v>0</v>
      </c>
      <c r="BH591" s="233">
        <f>IF(N591="sníž. přenesená",J591,0)</f>
        <v>0</v>
      </c>
      <c r="BI591" s="233">
        <f>IF(N591="nulová",J591,0)</f>
        <v>0</v>
      </c>
      <c r="BJ591" s="19" t="s">
        <v>85</v>
      </c>
      <c r="BK591" s="233">
        <f>ROUND(I591*H591,2)</f>
        <v>0</v>
      </c>
      <c r="BL591" s="19" t="s">
        <v>253</v>
      </c>
      <c r="BM591" s="232" t="s">
        <v>4501</v>
      </c>
    </row>
    <row r="592" s="2" customFormat="1">
      <c r="A592" s="40"/>
      <c r="B592" s="41"/>
      <c r="C592" s="42"/>
      <c r="D592" s="234" t="s">
        <v>255</v>
      </c>
      <c r="E592" s="42"/>
      <c r="F592" s="235" t="s">
        <v>4500</v>
      </c>
      <c r="G592" s="42"/>
      <c r="H592" s="42"/>
      <c r="I592" s="236"/>
      <c r="J592" s="42"/>
      <c r="K592" s="42"/>
      <c r="L592" s="46"/>
      <c r="M592" s="237"/>
      <c r="N592" s="238"/>
      <c r="O592" s="93"/>
      <c r="P592" s="93"/>
      <c r="Q592" s="93"/>
      <c r="R592" s="93"/>
      <c r="S592" s="93"/>
      <c r="T592" s="94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T592" s="19" t="s">
        <v>255</v>
      </c>
      <c r="AU592" s="19" t="s">
        <v>87</v>
      </c>
    </row>
    <row r="593" s="14" customFormat="1">
      <c r="A593" s="14"/>
      <c r="B593" s="249"/>
      <c r="C593" s="250"/>
      <c r="D593" s="234" t="s">
        <v>257</v>
      </c>
      <c r="E593" s="251" t="s">
        <v>1</v>
      </c>
      <c r="F593" s="252" t="s">
        <v>4502</v>
      </c>
      <c r="G593" s="250"/>
      <c r="H593" s="253">
        <v>121.818</v>
      </c>
      <c r="I593" s="254"/>
      <c r="J593" s="250"/>
      <c r="K593" s="250"/>
      <c r="L593" s="255"/>
      <c r="M593" s="256"/>
      <c r="N593" s="257"/>
      <c r="O593" s="257"/>
      <c r="P593" s="257"/>
      <c r="Q593" s="257"/>
      <c r="R593" s="257"/>
      <c r="S593" s="257"/>
      <c r="T593" s="258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59" t="s">
        <v>257</v>
      </c>
      <c r="AU593" s="259" t="s">
        <v>87</v>
      </c>
      <c r="AV593" s="14" t="s">
        <v>87</v>
      </c>
      <c r="AW593" s="14" t="s">
        <v>34</v>
      </c>
      <c r="AX593" s="14" t="s">
        <v>85</v>
      </c>
      <c r="AY593" s="259" t="s">
        <v>245</v>
      </c>
    </row>
    <row r="594" s="2" customFormat="1" ht="16.5" customHeight="1">
      <c r="A594" s="40"/>
      <c r="B594" s="41"/>
      <c r="C594" s="221" t="s">
        <v>3843</v>
      </c>
      <c r="D594" s="221" t="s">
        <v>248</v>
      </c>
      <c r="E594" s="222" t="s">
        <v>4503</v>
      </c>
      <c r="F594" s="223" t="s">
        <v>4504</v>
      </c>
      <c r="G594" s="224" t="s">
        <v>251</v>
      </c>
      <c r="H594" s="225">
        <v>107.3</v>
      </c>
      <c r="I594" s="226"/>
      <c r="J594" s="227">
        <f>ROUND(I594*H594,2)</f>
        <v>0</v>
      </c>
      <c r="K594" s="223" t="s">
        <v>764</v>
      </c>
      <c r="L594" s="46"/>
      <c r="M594" s="228" t="s">
        <v>1</v>
      </c>
      <c r="N594" s="229" t="s">
        <v>42</v>
      </c>
      <c r="O594" s="93"/>
      <c r="P594" s="230">
        <f>O594*H594</f>
        <v>0</v>
      </c>
      <c r="Q594" s="230">
        <v>2.4500000000000002</v>
      </c>
      <c r="R594" s="230">
        <f>Q594*H594</f>
        <v>262.88499999999999</v>
      </c>
      <c r="S594" s="230">
        <v>0</v>
      </c>
      <c r="T594" s="231">
        <f>S594*H594</f>
        <v>0</v>
      </c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R594" s="232" t="s">
        <v>253</v>
      </c>
      <c r="AT594" s="232" t="s">
        <v>248</v>
      </c>
      <c r="AU594" s="232" t="s">
        <v>87</v>
      </c>
      <c r="AY594" s="19" t="s">
        <v>245</v>
      </c>
      <c r="BE594" s="233">
        <f>IF(N594="základní",J594,0)</f>
        <v>0</v>
      </c>
      <c r="BF594" s="233">
        <f>IF(N594="snížená",J594,0)</f>
        <v>0</v>
      </c>
      <c r="BG594" s="233">
        <f>IF(N594="zákl. přenesená",J594,0)</f>
        <v>0</v>
      </c>
      <c r="BH594" s="233">
        <f>IF(N594="sníž. přenesená",J594,0)</f>
        <v>0</v>
      </c>
      <c r="BI594" s="233">
        <f>IF(N594="nulová",J594,0)</f>
        <v>0</v>
      </c>
      <c r="BJ594" s="19" t="s">
        <v>85</v>
      </c>
      <c r="BK594" s="233">
        <f>ROUND(I594*H594,2)</f>
        <v>0</v>
      </c>
      <c r="BL594" s="19" t="s">
        <v>253</v>
      </c>
      <c r="BM594" s="232" t="s">
        <v>4505</v>
      </c>
    </row>
    <row r="595" s="2" customFormat="1">
      <c r="A595" s="40"/>
      <c r="B595" s="41"/>
      <c r="C595" s="42"/>
      <c r="D595" s="234" t="s">
        <v>255</v>
      </c>
      <c r="E595" s="42"/>
      <c r="F595" s="235" t="s">
        <v>4506</v>
      </c>
      <c r="G595" s="42"/>
      <c r="H595" s="42"/>
      <c r="I595" s="236"/>
      <c r="J595" s="42"/>
      <c r="K595" s="42"/>
      <c r="L595" s="46"/>
      <c r="M595" s="237"/>
      <c r="N595" s="238"/>
      <c r="O595" s="93"/>
      <c r="P595" s="93"/>
      <c r="Q595" s="93"/>
      <c r="R595" s="93"/>
      <c r="S595" s="93"/>
      <c r="T595" s="94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T595" s="19" t="s">
        <v>255</v>
      </c>
      <c r="AU595" s="19" t="s">
        <v>87</v>
      </c>
    </row>
    <row r="596" s="2" customFormat="1">
      <c r="A596" s="40"/>
      <c r="B596" s="41"/>
      <c r="C596" s="42"/>
      <c r="D596" s="296" t="s">
        <v>766</v>
      </c>
      <c r="E596" s="42"/>
      <c r="F596" s="297" t="s">
        <v>4507</v>
      </c>
      <c r="G596" s="42"/>
      <c r="H596" s="42"/>
      <c r="I596" s="236"/>
      <c r="J596" s="42"/>
      <c r="K596" s="42"/>
      <c r="L596" s="46"/>
      <c r="M596" s="237"/>
      <c r="N596" s="238"/>
      <c r="O596" s="93"/>
      <c r="P596" s="93"/>
      <c r="Q596" s="93"/>
      <c r="R596" s="93"/>
      <c r="S596" s="93"/>
      <c r="T596" s="94"/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T596" s="19" t="s">
        <v>766</v>
      </c>
      <c r="AU596" s="19" t="s">
        <v>87</v>
      </c>
    </row>
    <row r="597" s="14" customFormat="1">
      <c r="A597" s="14"/>
      <c r="B597" s="249"/>
      <c r="C597" s="250"/>
      <c r="D597" s="234" t="s">
        <v>257</v>
      </c>
      <c r="E597" s="251" t="s">
        <v>1</v>
      </c>
      <c r="F597" s="252" t="s">
        <v>4508</v>
      </c>
      <c r="G597" s="250"/>
      <c r="H597" s="253">
        <v>107.3</v>
      </c>
      <c r="I597" s="254"/>
      <c r="J597" s="250"/>
      <c r="K597" s="250"/>
      <c r="L597" s="255"/>
      <c r="M597" s="256"/>
      <c r="N597" s="257"/>
      <c r="O597" s="257"/>
      <c r="P597" s="257"/>
      <c r="Q597" s="257"/>
      <c r="R597" s="257"/>
      <c r="S597" s="257"/>
      <c r="T597" s="258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9" t="s">
        <v>257</v>
      </c>
      <c r="AU597" s="259" t="s">
        <v>87</v>
      </c>
      <c r="AV597" s="14" t="s">
        <v>87</v>
      </c>
      <c r="AW597" s="14" t="s">
        <v>34</v>
      </c>
      <c r="AX597" s="14" t="s">
        <v>85</v>
      </c>
      <c r="AY597" s="259" t="s">
        <v>245</v>
      </c>
    </row>
    <row r="598" s="12" customFormat="1" ht="22.8" customHeight="1">
      <c r="A598" s="12"/>
      <c r="B598" s="205"/>
      <c r="C598" s="206"/>
      <c r="D598" s="207" t="s">
        <v>76</v>
      </c>
      <c r="E598" s="219" t="s">
        <v>246</v>
      </c>
      <c r="F598" s="219" t="s">
        <v>247</v>
      </c>
      <c r="G598" s="206"/>
      <c r="H598" s="206"/>
      <c r="I598" s="209"/>
      <c r="J598" s="220">
        <f>BK598</f>
        <v>0</v>
      </c>
      <c r="K598" s="206"/>
      <c r="L598" s="211"/>
      <c r="M598" s="212"/>
      <c r="N598" s="213"/>
      <c r="O598" s="213"/>
      <c r="P598" s="214">
        <f>SUM(P599:P614)</f>
        <v>0</v>
      </c>
      <c r="Q598" s="213"/>
      <c r="R598" s="214">
        <f>SUM(R599:R614)</f>
        <v>162.81472700000001</v>
      </c>
      <c r="S598" s="213"/>
      <c r="T598" s="215">
        <f>SUM(T599:T614)</f>
        <v>0</v>
      </c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R598" s="216" t="s">
        <v>85</v>
      </c>
      <c r="AT598" s="217" t="s">
        <v>76</v>
      </c>
      <c r="AU598" s="217" t="s">
        <v>85</v>
      </c>
      <c r="AY598" s="216" t="s">
        <v>245</v>
      </c>
      <c r="BK598" s="218">
        <f>SUM(BK599:BK614)</f>
        <v>0</v>
      </c>
    </row>
    <row r="599" s="2" customFormat="1" ht="16.5" customHeight="1">
      <c r="A599" s="40"/>
      <c r="B599" s="41"/>
      <c r="C599" s="221" t="s">
        <v>2509</v>
      </c>
      <c r="D599" s="221" t="s">
        <v>248</v>
      </c>
      <c r="E599" s="222" t="s">
        <v>3715</v>
      </c>
      <c r="F599" s="223" t="s">
        <v>3716</v>
      </c>
      <c r="G599" s="224" t="s">
        <v>251</v>
      </c>
      <c r="H599" s="225">
        <v>71.849999999999994</v>
      </c>
      <c r="I599" s="226"/>
      <c r="J599" s="227">
        <f>ROUND(I599*H599,2)</f>
        <v>0</v>
      </c>
      <c r="K599" s="223" t="s">
        <v>764</v>
      </c>
      <c r="L599" s="46"/>
      <c r="M599" s="228" t="s">
        <v>1</v>
      </c>
      <c r="N599" s="229" t="s">
        <v>42</v>
      </c>
      <c r="O599" s="93"/>
      <c r="P599" s="230">
        <f>O599*H599</f>
        <v>0</v>
      </c>
      <c r="Q599" s="230">
        <v>1.964</v>
      </c>
      <c r="R599" s="230">
        <f>Q599*H599</f>
        <v>141.11339999999998</v>
      </c>
      <c r="S599" s="230">
        <v>0</v>
      </c>
      <c r="T599" s="231">
        <f>S599*H599</f>
        <v>0</v>
      </c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R599" s="232" t="s">
        <v>594</v>
      </c>
      <c r="AT599" s="232" t="s">
        <v>248</v>
      </c>
      <c r="AU599" s="232" t="s">
        <v>87</v>
      </c>
      <c r="AY599" s="19" t="s">
        <v>245</v>
      </c>
      <c r="BE599" s="233">
        <f>IF(N599="základní",J599,0)</f>
        <v>0</v>
      </c>
      <c r="BF599" s="233">
        <f>IF(N599="snížená",J599,0)</f>
        <v>0</v>
      </c>
      <c r="BG599" s="233">
        <f>IF(N599="zákl. přenesená",J599,0)</f>
        <v>0</v>
      </c>
      <c r="BH599" s="233">
        <f>IF(N599="sníž. přenesená",J599,0)</f>
        <v>0</v>
      </c>
      <c r="BI599" s="233">
        <f>IF(N599="nulová",J599,0)</f>
        <v>0</v>
      </c>
      <c r="BJ599" s="19" t="s">
        <v>85</v>
      </c>
      <c r="BK599" s="233">
        <f>ROUND(I599*H599,2)</f>
        <v>0</v>
      </c>
      <c r="BL599" s="19" t="s">
        <v>594</v>
      </c>
      <c r="BM599" s="232" t="s">
        <v>4509</v>
      </c>
    </row>
    <row r="600" s="2" customFormat="1">
      <c r="A600" s="40"/>
      <c r="B600" s="41"/>
      <c r="C600" s="42"/>
      <c r="D600" s="234" t="s">
        <v>255</v>
      </c>
      <c r="E600" s="42"/>
      <c r="F600" s="235" t="s">
        <v>4510</v>
      </c>
      <c r="G600" s="42"/>
      <c r="H600" s="42"/>
      <c r="I600" s="236"/>
      <c r="J600" s="42"/>
      <c r="K600" s="42"/>
      <c r="L600" s="46"/>
      <c r="M600" s="237"/>
      <c r="N600" s="238"/>
      <c r="O600" s="93"/>
      <c r="P600" s="93"/>
      <c r="Q600" s="93"/>
      <c r="R600" s="93"/>
      <c r="S600" s="93"/>
      <c r="T600" s="94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T600" s="19" t="s">
        <v>255</v>
      </c>
      <c r="AU600" s="19" t="s">
        <v>87</v>
      </c>
    </row>
    <row r="601" s="2" customFormat="1">
      <c r="A601" s="40"/>
      <c r="B601" s="41"/>
      <c r="C601" s="42"/>
      <c r="D601" s="296" t="s">
        <v>766</v>
      </c>
      <c r="E601" s="42"/>
      <c r="F601" s="297" t="s">
        <v>3718</v>
      </c>
      <c r="G601" s="42"/>
      <c r="H601" s="42"/>
      <c r="I601" s="236"/>
      <c r="J601" s="42"/>
      <c r="K601" s="42"/>
      <c r="L601" s="46"/>
      <c r="M601" s="237"/>
      <c r="N601" s="238"/>
      <c r="O601" s="93"/>
      <c r="P601" s="93"/>
      <c r="Q601" s="93"/>
      <c r="R601" s="93"/>
      <c r="S601" s="93"/>
      <c r="T601" s="94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T601" s="19" t="s">
        <v>766</v>
      </c>
      <c r="AU601" s="19" t="s">
        <v>87</v>
      </c>
    </row>
    <row r="602" s="14" customFormat="1">
      <c r="A602" s="14"/>
      <c r="B602" s="249"/>
      <c r="C602" s="250"/>
      <c r="D602" s="234" t="s">
        <v>257</v>
      </c>
      <c r="E602" s="251" t="s">
        <v>1</v>
      </c>
      <c r="F602" s="252" t="s">
        <v>4511</v>
      </c>
      <c r="G602" s="250"/>
      <c r="H602" s="253">
        <v>71.849999999999994</v>
      </c>
      <c r="I602" s="254"/>
      <c r="J602" s="250"/>
      <c r="K602" s="250"/>
      <c r="L602" s="255"/>
      <c r="M602" s="256"/>
      <c r="N602" s="257"/>
      <c r="O602" s="257"/>
      <c r="P602" s="257"/>
      <c r="Q602" s="257"/>
      <c r="R602" s="257"/>
      <c r="S602" s="257"/>
      <c r="T602" s="258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9" t="s">
        <v>257</v>
      </c>
      <c r="AU602" s="259" t="s">
        <v>87</v>
      </c>
      <c r="AV602" s="14" t="s">
        <v>87</v>
      </c>
      <c r="AW602" s="14" t="s">
        <v>34</v>
      </c>
      <c r="AX602" s="14" t="s">
        <v>85</v>
      </c>
      <c r="AY602" s="259" t="s">
        <v>245</v>
      </c>
    </row>
    <row r="603" s="2" customFormat="1" ht="16.5" customHeight="1">
      <c r="A603" s="40"/>
      <c r="B603" s="41"/>
      <c r="C603" s="221" t="s">
        <v>3848</v>
      </c>
      <c r="D603" s="221" t="s">
        <v>248</v>
      </c>
      <c r="E603" s="222" t="s">
        <v>4512</v>
      </c>
      <c r="F603" s="223" t="s">
        <v>4513</v>
      </c>
      <c r="G603" s="224" t="s">
        <v>275</v>
      </c>
      <c r="H603" s="225">
        <v>233.09999999999999</v>
      </c>
      <c r="I603" s="226"/>
      <c r="J603" s="227">
        <f>ROUND(I603*H603,2)</f>
        <v>0</v>
      </c>
      <c r="K603" s="223" t="s">
        <v>764</v>
      </c>
      <c r="L603" s="46"/>
      <c r="M603" s="228" t="s">
        <v>1</v>
      </c>
      <c r="N603" s="229" t="s">
        <v>42</v>
      </c>
      <c r="O603" s="93"/>
      <c r="P603" s="230">
        <f>O603*H603</f>
        <v>0</v>
      </c>
      <c r="Q603" s="230">
        <v>0.037170000000000002</v>
      </c>
      <c r="R603" s="230">
        <f>Q603*H603</f>
        <v>8.6643270000000001</v>
      </c>
      <c r="S603" s="230">
        <v>0</v>
      </c>
      <c r="T603" s="231">
        <f>S603*H603</f>
        <v>0</v>
      </c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R603" s="232" t="s">
        <v>594</v>
      </c>
      <c r="AT603" s="232" t="s">
        <v>248</v>
      </c>
      <c r="AU603" s="232" t="s">
        <v>87</v>
      </c>
      <c r="AY603" s="19" t="s">
        <v>245</v>
      </c>
      <c r="BE603" s="233">
        <f>IF(N603="základní",J603,0)</f>
        <v>0</v>
      </c>
      <c r="BF603" s="233">
        <f>IF(N603="snížená",J603,0)</f>
        <v>0</v>
      </c>
      <c r="BG603" s="233">
        <f>IF(N603="zákl. přenesená",J603,0)</f>
        <v>0</v>
      </c>
      <c r="BH603" s="233">
        <f>IF(N603="sníž. přenesená",J603,0)</f>
        <v>0</v>
      </c>
      <c r="BI603" s="233">
        <f>IF(N603="nulová",J603,0)</f>
        <v>0</v>
      </c>
      <c r="BJ603" s="19" t="s">
        <v>85</v>
      </c>
      <c r="BK603" s="233">
        <f>ROUND(I603*H603,2)</f>
        <v>0</v>
      </c>
      <c r="BL603" s="19" t="s">
        <v>594</v>
      </c>
      <c r="BM603" s="232" t="s">
        <v>4514</v>
      </c>
    </row>
    <row r="604" s="2" customFormat="1">
      <c r="A604" s="40"/>
      <c r="B604" s="41"/>
      <c r="C604" s="42"/>
      <c r="D604" s="234" t="s">
        <v>255</v>
      </c>
      <c r="E604" s="42"/>
      <c r="F604" s="235" t="s">
        <v>4515</v>
      </c>
      <c r="G604" s="42"/>
      <c r="H604" s="42"/>
      <c r="I604" s="236"/>
      <c r="J604" s="42"/>
      <c r="K604" s="42"/>
      <c r="L604" s="46"/>
      <c r="M604" s="237"/>
      <c r="N604" s="238"/>
      <c r="O604" s="93"/>
      <c r="P604" s="93"/>
      <c r="Q604" s="93"/>
      <c r="R604" s="93"/>
      <c r="S604" s="93"/>
      <c r="T604" s="94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T604" s="19" t="s">
        <v>255</v>
      </c>
      <c r="AU604" s="19" t="s">
        <v>87</v>
      </c>
    </row>
    <row r="605" s="2" customFormat="1">
      <c r="A605" s="40"/>
      <c r="B605" s="41"/>
      <c r="C605" s="42"/>
      <c r="D605" s="296" t="s">
        <v>766</v>
      </c>
      <c r="E605" s="42"/>
      <c r="F605" s="297" t="s">
        <v>4516</v>
      </c>
      <c r="G605" s="42"/>
      <c r="H605" s="42"/>
      <c r="I605" s="236"/>
      <c r="J605" s="42"/>
      <c r="K605" s="42"/>
      <c r="L605" s="46"/>
      <c r="M605" s="237"/>
      <c r="N605" s="238"/>
      <c r="O605" s="93"/>
      <c r="P605" s="93"/>
      <c r="Q605" s="93"/>
      <c r="R605" s="93"/>
      <c r="S605" s="93"/>
      <c r="T605" s="94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T605" s="19" t="s">
        <v>766</v>
      </c>
      <c r="AU605" s="19" t="s">
        <v>87</v>
      </c>
    </row>
    <row r="606" s="14" customFormat="1">
      <c r="A606" s="14"/>
      <c r="B606" s="249"/>
      <c r="C606" s="250"/>
      <c r="D606" s="234" t="s">
        <v>257</v>
      </c>
      <c r="E606" s="251" t="s">
        <v>1</v>
      </c>
      <c r="F606" s="252" t="s">
        <v>4517</v>
      </c>
      <c r="G606" s="250"/>
      <c r="H606" s="253">
        <v>233.09999999999999</v>
      </c>
      <c r="I606" s="254"/>
      <c r="J606" s="250"/>
      <c r="K606" s="250"/>
      <c r="L606" s="255"/>
      <c r="M606" s="256"/>
      <c r="N606" s="257"/>
      <c r="O606" s="257"/>
      <c r="P606" s="257"/>
      <c r="Q606" s="257"/>
      <c r="R606" s="257"/>
      <c r="S606" s="257"/>
      <c r="T606" s="258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9" t="s">
        <v>257</v>
      </c>
      <c r="AU606" s="259" t="s">
        <v>87</v>
      </c>
      <c r="AV606" s="14" t="s">
        <v>87</v>
      </c>
      <c r="AW606" s="14" t="s">
        <v>34</v>
      </c>
      <c r="AX606" s="14" t="s">
        <v>85</v>
      </c>
      <c r="AY606" s="259" t="s">
        <v>245</v>
      </c>
    </row>
    <row r="607" s="2" customFormat="1" ht="16.5" customHeight="1">
      <c r="A607" s="40"/>
      <c r="B607" s="41"/>
      <c r="C607" s="221" t="s">
        <v>3851</v>
      </c>
      <c r="D607" s="221" t="s">
        <v>248</v>
      </c>
      <c r="E607" s="222" t="s">
        <v>3721</v>
      </c>
      <c r="F607" s="223" t="s">
        <v>3722</v>
      </c>
      <c r="G607" s="224" t="s">
        <v>275</v>
      </c>
      <c r="H607" s="225">
        <v>100</v>
      </c>
      <c r="I607" s="226"/>
      <c r="J607" s="227">
        <f>ROUND(I607*H607,2)</f>
        <v>0</v>
      </c>
      <c r="K607" s="223" t="s">
        <v>764</v>
      </c>
      <c r="L607" s="46"/>
      <c r="M607" s="228" t="s">
        <v>1</v>
      </c>
      <c r="N607" s="229" t="s">
        <v>42</v>
      </c>
      <c r="O607" s="93"/>
      <c r="P607" s="230">
        <f>O607*H607</f>
        <v>0</v>
      </c>
      <c r="Q607" s="230">
        <v>0.00071000000000000002</v>
      </c>
      <c r="R607" s="230">
        <f>Q607*H607</f>
        <v>0.071000000000000008</v>
      </c>
      <c r="S607" s="230">
        <v>0</v>
      </c>
      <c r="T607" s="231">
        <f>S607*H607</f>
        <v>0</v>
      </c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R607" s="232" t="s">
        <v>253</v>
      </c>
      <c r="AT607" s="232" t="s">
        <v>248</v>
      </c>
      <c r="AU607" s="232" t="s">
        <v>87</v>
      </c>
      <c r="AY607" s="19" t="s">
        <v>245</v>
      </c>
      <c r="BE607" s="233">
        <f>IF(N607="základní",J607,0)</f>
        <v>0</v>
      </c>
      <c r="BF607" s="233">
        <f>IF(N607="snížená",J607,0)</f>
        <v>0</v>
      </c>
      <c r="BG607" s="233">
        <f>IF(N607="zákl. přenesená",J607,0)</f>
        <v>0</v>
      </c>
      <c r="BH607" s="233">
        <f>IF(N607="sníž. přenesená",J607,0)</f>
        <v>0</v>
      </c>
      <c r="BI607" s="233">
        <f>IF(N607="nulová",J607,0)</f>
        <v>0</v>
      </c>
      <c r="BJ607" s="19" t="s">
        <v>85</v>
      </c>
      <c r="BK607" s="233">
        <f>ROUND(I607*H607,2)</f>
        <v>0</v>
      </c>
      <c r="BL607" s="19" t="s">
        <v>253</v>
      </c>
      <c r="BM607" s="232" t="s">
        <v>4518</v>
      </c>
    </row>
    <row r="608" s="2" customFormat="1">
      <c r="A608" s="40"/>
      <c r="B608" s="41"/>
      <c r="C608" s="42"/>
      <c r="D608" s="234" t="s">
        <v>255</v>
      </c>
      <c r="E608" s="42"/>
      <c r="F608" s="235" t="s">
        <v>4519</v>
      </c>
      <c r="G608" s="42"/>
      <c r="H608" s="42"/>
      <c r="I608" s="236"/>
      <c r="J608" s="42"/>
      <c r="K608" s="42"/>
      <c r="L608" s="46"/>
      <c r="M608" s="237"/>
      <c r="N608" s="238"/>
      <c r="O608" s="93"/>
      <c r="P608" s="93"/>
      <c r="Q608" s="93"/>
      <c r="R608" s="93"/>
      <c r="S608" s="93"/>
      <c r="T608" s="94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19" t="s">
        <v>255</v>
      </c>
      <c r="AU608" s="19" t="s">
        <v>87</v>
      </c>
    </row>
    <row r="609" s="2" customFormat="1">
      <c r="A609" s="40"/>
      <c r="B609" s="41"/>
      <c r="C609" s="42"/>
      <c r="D609" s="296" t="s">
        <v>766</v>
      </c>
      <c r="E609" s="42"/>
      <c r="F609" s="297" t="s">
        <v>3724</v>
      </c>
      <c r="G609" s="42"/>
      <c r="H609" s="42"/>
      <c r="I609" s="236"/>
      <c r="J609" s="42"/>
      <c r="K609" s="42"/>
      <c r="L609" s="46"/>
      <c r="M609" s="237"/>
      <c r="N609" s="238"/>
      <c r="O609" s="93"/>
      <c r="P609" s="93"/>
      <c r="Q609" s="93"/>
      <c r="R609" s="93"/>
      <c r="S609" s="93"/>
      <c r="T609" s="94"/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T609" s="19" t="s">
        <v>766</v>
      </c>
      <c r="AU609" s="19" t="s">
        <v>87</v>
      </c>
    </row>
    <row r="610" s="14" customFormat="1">
      <c r="A610" s="14"/>
      <c r="B610" s="249"/>
      <c r="C610" s="250"/>
      <c r="D610" s="234" t="s">
        <v>257</v>
      </c>
      <c r="E610" s="251" t="s">
        <v>1</v>
      </c>
      <c r="F610" s="252" t="s">
        <v>4520</v>
      </c>
      <c r="G610" s="250"/>
      <c r="H610" s="253">
        <v>100</v>
      </c>
      <c r="I610" s="254"/>
      <c r="J610" s="250"/>
      <c r="K610" s="250"/>
      <c r="L610" s="255"/>
      <c r="M610" s="256"/>
      <c r="N610" s="257"/>
      <c r="O610" s="257"/>
      <c r="P610" s="257"/>
      <c r="Q610" s="257"/>
      <c r="R610" s="257"/>
      <c r="S610" s="257"/>
      <c r="T610" s="258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9" t="s">
        <v>257</v>
      </c>
      <c r="AU610" s="259" t="s">
        <v>87</v>
      </c>
      <c r="AV610" s="14" t="s">
        <v>87</v>
      </c>
      <c r="AW610" s="14" t="s">
        <v>34</v>
      </c>
      <c r="AX610" s="14" t="s">
        <v>85</v>
      </c>
      <c r="AY610" s="259" t="s">
        <v>245</v>
      </c>
    </row>
    <row r="611" s="2" customFormat="1" ht="16.5" customHeight="1">
      <c r="A611" s="40"/>
      <c r="B611" s="41"/>
      <c r="C611" s="221" t="s">
        <v>3858</v>
      </c>
      <c r="D611" s="221" t="s">
        <v>248</v>
      </c>
      <c r="E611" s="222" t="s">
        <v>3725</v>
      </c>
      <c r="F611" s="223" t="s">
        <v>4521</v>
      </c>
      <c r="G611" s="224" t="s">
        <v>275</v>
      </c>
      <c r="H611" s="225">
        <v>100</v>
      </c>
      <c r="I611" s="226"/>
      <c r="J611" s="227">
        <f>ROUND(I611*H611,2)</f>
        <v>0</v>
      </c>
      <c r="K611" s="223" t="s">
        <v>764</v>
      </c>
      <c r="L611" s="46"/>
      <c r="M611" s="228" t="s">
        <v>1</v>
      </c>
      <c r="N611" s="229" t="s">
        <v>42</v>
      </c>
      <c r="O611" s="93"/>
      <c r="P611" s="230">
        <f>O611*H611</f>
        <v>0</v>
      </c>
      <c r="Q611" s="230">
        <v>0.12966</v>
      </c>
      <c r="R611" s="230">
        <f>Q611*H611</f>
        <v>12.965999999999999</v>
      </c>
      <c r="S611" s="230">
        <v>0</v>
      </c>
      <c r="T611" s="231">
        <f>S611*H611</f>
        <v>0</v>
      </c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R611" s="232" t="s">
        <v>253</v>
      </c>
      <c r="AT611" s="232" t="s">
        <v>248</v>
      </c>
      <c r="AU611" s="232" t="s">
        <v>87</v>
      </c>
      <c r="AY611" s="19" t="s">
        <v>245</v>
      </c>
      <c r="BE611" s="233">
        <f>IF(N611="základní",J611,0)</f>
        <v>0</v>
      </c>
      <c r="BF611" s="233">
        <f>IF(N611="snížená",J611,0)</f>
        <v>0</v>
      </c>
      <c r="BG611" s="233">
        <f>IF(N611="zákl. přenesená",J611,0)</f>
        <v>0</v>
      </c>
      <c r="BH611" s="233">
        <f>IF(N611="sníž. přenesená",J611,0)</f>
        <v>0</v>
      </c>
      <c r="BI611" s="233">
        <f>IF(N611="nulová",J611,0)</f>
        <v>0</v>
      </c>
      <c r="BJ611" s="19" t="s">
        <v>85</v>
      </c>
      <c r="BK611" s="233">
        <f>ROUND(I611*H611,2)</f>
        <v>0</v>
      </c>
      <c r="BL611" s="19" t="s">
        <v>253</v>
      </c>
      <c r="BM611" s="232" t="s">
        <v>4522</v>
      </c>
    </row>
    <row r="612" s="2" customFormat="1">
      <c r="A612" s="40"/>
      <c r="B612" s="41"/>
      <c r="C612" s="42"/>
      <c r="D612" s="234" t="s">
        <v>255</v>
      </c>
      <c r="E612" s="42"/>
      <c r="F612" s="235" t="s">
        <v>4523</v>
      </c>
      <c r="G612" s="42"/>
      <c r="H612" s="42"/>
      <c r="I612" s="236"/>
      <c r="J612" s="42"/>
      <c r="K612" s="42"/>
      <c r="L612" s="46"/>
      <c r="M612" s="237"/>
      <c r="N612" s="238"/>
      <c r="O612" s="93"/>
      <c r="P612" s="93"/>
      <c r="Q612" s="93"/>
      <c r="R612" s="93"/>
      <c r="S612" s="93"/>
      <c r="T612" s="94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T612" s="19" t="s">
        <v>255</v>
      </c>
      <c r="AU612" s="19" t="s">
        <v>87</v>
      </c>
    </row>
    <row r="613" s="2" customFormat="1">
      <c r="A613" s="40"/>
      <c r="B613" s="41"/>
      <c r="C613" s="42"/>
      <c r="D613" s="296" t="s">
        <v>766</v>
      </c>
      <c r="E613" s="42"/>
      <c r="F613" s="297" t="s">
        <v>3728</v>
      </c>
      <c r="G613" s="42"/>
      <c r="H613" s="42"/>
      <c r="I613" s="236"/>
      <c r="J613" s="42"/>
      <c r="K613" s="42"/>
      <c r="L613" s="46"/>
      <c r="M613" s="237"/>
      <c r="N613" s="238"/>
      <c r="O613" s="93"/>
      <c r="P613" s="93"/>
      <c r="Q613" s="93"/>
      <c r="R613" s="93"/>
      <c r="S613" s="93"/>
      <c r="T613" s="94"/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T613" s="19" t="s">
        <v>766</v>
      </c>
      <c r="AU613" s="19" t="s">
        <v>87</v>
      </c>
    </row>
    <row r="614" s="14" customFormat="1">
      <c r="A614" s="14"/>
      <c r="B614" s="249"/>
      <c r="C614" s="250"/>
      <c r="D614" s="234" t="s">
        <v>257</v>
      </c>
      <c r="E614" s="251" t="s">
        <v>1</v>
      </c>
      <c r="F614" s="252" t="s">
        <v>4524</v>
      </c>
      <c r="G614" s="250"/>
      <c r="H614" s="253">
        <v>100</v>
      </c>
      <c r="I614" s="254"/>
      <c r="J614" s="250"/>
      <c r="K614" s="250"/>
      <c r="L614" s="255"/>
      <c r="M614" s="256"/>
      <c r="N614" s="257"/>
      <c r="O614" s="257"/>
      <c r="P614" s="257"/>
      <c r="Q614" s="257"/>
      <c r="R614" s="257"/>
      <c r="S614" s="257"/>
      <c r="T614" s="258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59" t="s">
        <v>257</v>
      </c>
      <c r="AU614" s="259" t="s">
        <v>87</v>
      </c>
      <c r="AV614" s="14" t="s">
        <v>87</v>
      </c>
      <c r="AW614" s="14" t="s">
        <v>34</v>
      </c>
      <c r="AX614" s="14" t="s">
        <v>85</v>
      </c>
      <c r="AY614" s="259" t="s">
        <v>245</v>
      </c>
    </row>
    <row r="615" s="12" customFormat="1" ht="22.8" customHeight="1">
      <c r="A615" s="12"/>
      <c r="B615" s="205"/>
      <c r="C615" s="206"/>
      <c r="D615" s="207" t="s">
        <v>76</v>
      </c>
      <c r="E615" s="219" t="s">
        <v>305</v>
      </c>
      <c r="F615" s="219" t="s">
        <v>2858</v>
      </c>
      <c r="G615" s="206"/>
      <c r="H615" s="206"/>
      <c r="I615" s="209"/>
      <c r="J615" s="220">
        <f>BK615</f>
        <v>0</v>
      </c>
      <c r="K615" s="206"/>
      <c r="L615" s="211"/>
      <c r="M615" s="212"/>
      <c r="N615" s="213"/>
      <c r="O615" s="213"/>
      <c r="P615" s="214">
        <f>SUM(P616:P625)</f>
        <v>0</v>
      </c>
      <c r="Q615" s="213"/>
      <c r="R615" s="214">
        <f>SUM(R616:R625)</f>
        <v>0.29985199999999995</v>
      </c>
      <c r="S615" s="213"/>
      <c r="T615" s="215">
        <f>SUM(T616:T625)</f>
        <v>0</v>
      </c>
      <c r="U615" s="12"/>
      <c r="V615" s="12"/>
      <c r="W615" s="12"/>
      <c r="X615" s="12"/>
      <c r="Y615" s="12"/>
      <c r="Z615" s="12"/>
      <c r="AA615" s="12"/>
      <c r="AB615" s="12"/>
      <c r="AC615" s="12"/>
      <c r="AD615" s="12"/>
      <c r="AE615" s="12"/>
      <c r="AR615" s="216" t="s">
        <v>85</v>
      </c>
      <c r="AT615" s="217" t="s">
        <v>76</v>
      </c>
      <c r="AU615" s="217" t="s">
        <v>85</v>
      </c>
      <c r="AY615" s="216" t="s">
        <v>245</v>
      </c>
      <c r="BK615" s="218">
        <f>SUM(BK616:BK625)</f>
        <v>0</v>
      </c>
    </row>
    <row r="616" s="2" customFormat="1" ht="16.5" customHeight="1">
      <c r="A616" s="40"/>
      <c r="B616" s="41"/>
      <c r="C616" s="221" t="s">
        <v>3861</v>
      </c>
      <c r="D616" s="221" t="s">
        <v>248</v>
      </c>
      <c r="E616" s="222" t="s">
        <v>2866</v>
      </c>
      <c r="F616" s="223" t="s">
        <v>2867</v>
      </c>
      <c r="G616" s="224" t="s">
        <v>793</v>
      </c>
      <c r="H616" s="225">
        <v>2103.6999999999998</v>
      </c>
      <c r="I616" s="226"/>
      <c r="J616" s="227">
        <f>ROUND(I616*H616,2)</f>
        <v>0</v>
      </c>
      <c r="K616" s="223" t="s">
        <v>764</v>
      </c>
      <c r="L616" s="46"/>
      <c r="M616" s="228" t="s">
        <v>1</v>
      </c>
      <c r="N616" s="229" t="s">
        <v>42</v>
      </c>
      <c r="O616" s="93"/>
      <c r="P616" s="230">
        <f>O616*H616</f>
        <v>0</v>
      </c>
      <c r="Q616" s="230">
        <v>0.00013999999999999999</v>
      </c>
      <c r="R616" s="230">
        <f>Q616*H616</f>
        <v>0.29451799999999995</v>
      </c>
      <c r="S616" s="230">
        <v>0</v>
      </c>
      <c r="T616" s="231">
        <f>S616*H616</f>
        <v>0</v>
      </c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R616" s="232" t="s">
        <v>594</v>
      </c>
      <c r="AT616" s="232" t="s">
        <v>248</v>
      </c>
      <c r="AU616" s="232" t="s">
        <v>87</v>
      </c>
      <c r="AY616" s="19" t="s">
        <v>245</v>
      </c>
      <c r="BE616" s="233">
        <f>IF(N616="základní",J616,0)</f>
        <v>0</v>
      </c>
      <c r="BF616" s="233">
        <f>IF(N616="snížená",J616,0)</f>
        <v>0</v>
      </c>
      <c r="BG616" s="233">
        <f>IF(N616="zákl. přenesená",J616,0)</f>
        <v>0</v>
      </c>
      <c r="BH616" s="233">
        <f>IF(N616="sníž. přenesená",J616,0)</f>
        <v>0</v>
      </c>
      <c r="BI616" s="233">
        <f>IF(N616="nulová",J616,0)</f>
        <v>0</v>
      </c>
      <c r="BJ616" s="19" t="s">
        <v>85</v>
      </c>
      <c r="BK616" s="233">
        <f>ROUND(I616*H616,2)</f>
        <v>0</v>
      </c>
      <c r="BL616" s="19" t="s">
        <v>594</v>
      </c>
      <c r="BM616" s="232" t="s">
        <v>4525</v>
      </c>
    </row>
    <row r="617" s="2" customFormat="1">
      <c r="A617" s="40"/>
      <c r="B617" s="41"/>
      <c r="C617" s="42"/>
      <c r="D617" s="234" t="s">
        <v>255</v>
      </c>
      <c r="E617" s="42"/>
      <c r="F617" s="235" t="s">
        <v>2869</v>
      </c>
      <c r="G617" s="42"/>
      <c r="H617" s="42"/>
      <c r="I617" s="236"/>
      <c r="J617" s="42"/>
      <c r="K617" s="42"/>
      <c r="L617" s="46"/>
      <c r="M617" s="237"/>
      <c r="N617" s="238"/>
      <c r="O617" s="93"/>
      <c r="P617" s="93"/>
      <c r="Q617" s="93"/>
      <c r="R617" s="93"/>
      <c r="S617" s="93"/>
      <c r="T617" s="94"/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T617" s="19" t="s">
        <v>255</v>
      </c>
      <c r="AU617" s="19" t="s">
        <v>87</v>
      </c>
    </row>
    <row r="618" s="2" customFormat="1">
      <c r="A618" s="40"/>
      <c r="B618" s="41"/>
      <c r="C618" s="42"/>
      <c r="D618" s="296" t="s">
        <v>766</v>
      </c>
      <c r="E618" s="42"/>
      <c r="F618" s="297" t="s">
        <v>2870</v>
      </c>
      <c r="G618" s="42"/>
      <c r="H618" s="42"/>
      <c r="I618" s="236"/>
      <c r="J618" s="42"/>
      <c r="K618" s="42"/>
      <c r="L618" s="46"/>
      <c r="M618" s="237"/>
      <c r="N618" s="238"/>
      <c r="O618" s="93"/>
      <c r="P618" s="93"/>
      <c r="Q618" s="93"/>
      <c r="R618" s="93"/>
      <c r="S618" s="93"/>
      <c r="T618" s="94"/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T618" s="19" t="s">
        <v>766</v>
      </c>
      <c r="AU618" s="19" t="s">
        <v>87</v>
      </c>
    </row>
    <row r="619" s="14" customFormat="1">
      <c r="A619" s="14"/>
      <c r="B619" s="249"/>
      <c r="C619" s="250"/>
      <c r="D619" s="234" t="s">
        <v>257</v>
      </c>
      <c r="E619" s="251" t="s">
        <v>1</v>
      </c>
      <c r="F619" s="252" t="s">
        <v>4526</v>
      </c>
      <c r="G619" s="250"/>
      <c r="H619" s="253">
        <v>2103.6999999999998</v>
      </c>
      <c r="I619" s="254"/>
      <c r="J619" s="250"/>
      <c r="K619" s="250"/>
      <c r="L619" s="255"/>
      <c r="M619" s="256"/>
      <c r="N619" s="257"/>
      <c r="O619" s="257"/>
      <c r="P619" s="257"/>
      <c r="Q619" s="257"/>
      <c r="R619" s="257"/>
      <c r="S619" s="257"/>
      <c r="T619" s="258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9" t="s">
        <v>257</v>
      </c>
      <c r="AU619" s="259" t="s">
        <v>87</v>
      </c>
      <c r="AV619" s="14" t="s">
        <v>87</v>
      </c>
      <c r="AW619" s="14" t="s">
        <v>34</v>
      </c>
      <c r="AX619" s="14" t="s">
        <v>85</v>
      </c>
      <c r="AY619" s="259" t="s">
        <v>245</v>
      </c>
    </row>
    <row r="620" s="2" customFormat="1" ht="16.5" customHeight="1">
      <c r="A620" s="40"/>
      <c r="B620" s="41"/>
      <c r="C620" s="221" t="s">
        <v>3867</v>
      </c>
      <c r="D620" s="221" t="s">
        <v>248</v>
      </c>
      <c r="E620" s="222" t="s">
        <v>3733</v>
      </c>
      <c r="F620" s="223" t="s">
        <v>3734</v>
      </c>
      <c r="G620" s="224" t="s">
        <v>317</v>
      </c>
      <c r="H620" s="225">
        <v>25.399999999999999</v>
      </c>
      <c r="I620" s="226"/>
      <c r="J620" s="227">
        <f>ROUND(I620*H620,2)</f>
        <v>0</v>
      </c>
      <c r="K620" s="223" t="s">
        <v>764</v>
      </c>
      <c r="L620" s="46"/>
      <c r="M620" s="228" t="s">
        <v>1</v>
      </c>
      <c r="N620" s="229" t="s">
        <v>42</v>
      </c>
      <c r="O620" s="93"/>
      <c r="P620" s="230">
        <f>O620*H620</f>
        <v>0</v>
      </c>
      <c r="Q620" s="230">
        <v>0.00021000000000000001</v>
      </c>
      <c r="R620" s="230">
        <f>Q620*H620</f>
        <v>0.0053340000000000002</v>
      </c>
      <c r="S620" s="230">
        <v>0</v>
      </c>
      <c r="T620" s="231">
        <f>S620*H620</f>
        <v>0</v>
      </c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R620" s="232" t="s">
        <v>253</v>
      </c>
      <c r="AT620" s="232" t="s">
        <v>248</v>
      </c>
      <c r="AU620" s="232" t="s">
        <v>87</v>
      </c>
      <c r="AY620" s="19" t="s">
        <v>245</v>
      </c>
      <c r="BE620" s="233">
        <f>IF(N620="základní",J620,0)</f>
        <v>0</v>
      </c>
      <c r="BF620" s="233">
        <f>IF(N620="snížená",J620,0)</f>
        <v>0</v>
      </c>
      <c r="BG620" s="233">
        <f>IF(N620="zákl. přenesená",J620,0)</f>
        <v>0</v>
      </c>
      <c r="BH620" s="233">
        <f>IF(N620="sníž. přenesená",J620,0)</f>
        <v>0</v>
      </c>
      <c r="BI620" s="233">
        <f>IF(N620="nulová",J620,0)</f>
        <v>0</v>
      </c>
      <c r="BJ620" s="19" t="s">
        <v>85</v>
      </c>
      <c r="BK620" s="233">
        <f>ROUND(I620*H620,2)</f>
        <v>0</v>
      </c>
      <c r="BL620" s="19" t="s">
        <v>253</v>
      </c>
      <c r="BM620" s="232" t="s">
        <v>4527</v>
      </c>
    </row>
    <row r="621" s="2" customFormat="1">
      <c r="A621" s="40"/>
      <c r="B621" s="41"/>
      <c r="C621" s="42"/>
      <c r="D621" s="234" t="s">
        <v>255</v>
      </c>
      <c r="E621" s="42"/>
      <c r="F621" s="235" t="s">
        <v>3736</v>
      </c>
      <c r="G621" s="42"/>
      <c r="H621" s="42"/>
      <c r="I621" s="236"/>
      <c r="J621" s="42"/>
      <c r="K621" s="42"/>
      <c r="L621" s="46"/>
      <c r="M621" s="237"/>
      <c r="N621" s="238"/>
      <c r="O621" s="93"/>
      <c r="P621" s="93"/>
      <c r="Q621" s="93"/>
      <c r="R621" s="93"/>
      <c r="S621" s="93"/>
      <c r="T621" s="94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T621" s="19" t="s">
        <v>255</v>
      </c>
      <c r="AU621" s="19" t="s">
        <v>87</v>
      </c>
    </row>
    <row r="622" s="2" customFormat="1">
      <c r="A622" s="40"/>
      <c r="B622" s="41"/>
      <c r="C622" s="42"/>
      <c r="D622" s="296" t="s">
        <v>766</v>
      </c>
      <c r="E622" s="42"/>
      <c r="F622" s="297" t="s">
        <v>3737</v>
      </c>
      <c r="G622" s="42"/>
      <c r="H622" s="42"/>
      <c r="I622" s="236"/>
      <c r="J622" s="42"/>
      <c r="K622" s="42"/>
      <c r="L622" s="46"/>
      <c r="M622" s="237"/>
      <c r="N622" s="238"/>
      <c r="O622" s="93"/>
      <c r="P622" s="93"/>
      <c r="Q622" s="93"/>
      <c r="R622" s="93"/>
      <c r="S622" s="93"/>
      <c r="T622" s="94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T622" s="19" t="s">
        <v>766</v>
      </c>
      <c r="AU622" s="19" t="s">
        <v>87</v>
      </c>
    </row>
    <row r="623" s="13" customFormat="1">
      <c r="A623" s="13"/>
      <c r="B623" s="239"/>
      <c r="C623" s="240"/>
      <c r="D623" s="234" t="s">
        <v>257</v>
      </c>
      <c r="E623" s="241" t="s">
        <v>1</v>
      </c>
      <c r="F623" s="242" t="s">
        <v>3738</v>
      </c>
      <c r="G623" s="240"/>
      <c r="H623" s="241" t="s">
        <v>1</v>
      </c>
      <c r="I623" s="243"/>
      <c r="J623" s="240"/>
      <c r="K623" s="240"/>
      <c r="L623" s="244"/>
      <c r="M623" s="245"/>
      <c r="N623" s="246"/>
      <c r="O623" s="246"/>
      <c r="P623" s="246"/>
      <c r="Q623" s="246"/>
      <c r="R623" s="246"/>
      <c r="S623" s="246"/>
      <c r="T623" s="247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8" t="s">
        <v>257</v>
      </c>
      <c r="AU623" s="248" t="s">
        <v>87</v>
      </c>
      <c r="AV623" s="13" t="s">
        <v>85</v>
      </c>
      <c r="AW623" s="13" t="s">
        <v>34</v>
      </c>
      <c r="AX623" s="13" t="s">
        <v>77</v>
      </c>
      <c r="AY623" s="248" t="s">
        <v>245</v>
      </c>
    </row>
    <row r="624" s="14" customFormat="1">
      <c r="A624" s="14"/>
      <c r="B624" s="249"/>
      <c r="C624" s="250"/>
      <c r="D624" s="234" t="s">
        <v>257</v>
      </c>
      <c r="E624" s="251" t="s">
        <v>1</v>
      </c>
      <c r="F624" s="252" t="s">
        <v>4528</v>
      </c>
      <c r="G624" s="250"/>
      <c r="H624" s="253">
        <v>25.399999999999999</v>
      </c>
      <c r="I624" s="254"/>
      <c r="J624" s="250"/>
      <c r="K624" s="250"/>
      <c r="L624" s="255"/>
      <c r="M624" s="256"/>
      <c r="N624" s="257"/>
      <c r="O624" s="257"/>
      <c r="P624" s="257"/>
      <c r="Q624" s="257"/>
      <c r="R624" s="257"/>
      <c r="S624" s="257"/>
      <c r="T624" s="258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9" t="s">
        <v>257</v>
      </c>
      <c r="AU624" s="259" t="s">
        <v>87</v>
      </c>
      <c r="AV624" s="14" t="s">
        <v>87</v>
      </c>
      <c r="AW624" s="14" t="s">
        <v>34</v>
      </c>
      <c r="AX624" s="14" t="s">
        <v>77</v>
      </c>
      <c r="AY624" s="259" t="s">
        <v>245</v>
      </c>
    </row>
    <row r="625" s="15" customFormat="1">
      <c r="A625" s="15"/>
      <c r="B625" s="260"/>
      <c r="C625" s="261"/>
      <c r="D625" s="234" t="s">
        <v>257</v>
      </c>
      <c r="E625" s="262" t="s">
        <v>1</v>
      </c>
      <c r="F625" s="263" t="s">
        <v>266</v>
      </c>
      <c r="G625" s="261"/>
      <c r="H625" s="264">
        <v>25.399999999999999</v>
      </c>
      <c r="I625" s="265"/>
      <c r="J625" s="261"/>
      <c r="K625" s="261"/>
      <c r="L625" s="266"/>
      <c r="M625" s="267"/>
      <c r="N625" s="268"/>
      <c r="O625" s="268"/>
      <c r="P625" s="268"/>
      <c r="Q625" s="268"/>
      <c r="R625" s="268"/>
      <c r="S625" s="268"/>
      <c r="T625" s="269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70" t="s">
        <v>257</v>
      </c>
      <c r="AU625" s="270" t="s">
        <v>87</v>
      </c>
      <c r="AV625" s="15" t="s">
        <v>253</v>
      </c>
      <c r="AW625" s="15" t="s">
        <v>34</v>
      </c>
      <c r="AX625" s="15" t="s">
        <v>85</v>
      </c>
      <c r="AY625" s="270" t="s">
        <v>245</v>
      </c>
    </row>
    <row r="626" s="12" customFormat="1" ht="22.8" customHeight="1">
      <c r="A626" s="12"/>
      <c r="B626" s="205"/>
      <c r="C626" s="206"/>
      <c r="D626" s="207" t="s">
        <v>76</v>
      </c>
      <c r="E626" s="219" t="s">
        <v>335</v>
      </c>
      <c r="F626" s="219" t="s">
        <v>831</v>
      </c>
      <c r="G626" s="206"/>
      <c r="H626" s="206"/>
      <c r="I626" s="209"/>
      <c r="J626" s="220">
        <f>BK626</f>
        <v>0</v>
      </c>
      <c r="K626" s="206"/>
      <c r="L626" s="211"/>
      <c r="M626" s="212"/>
      <c r="N626" s="213"/>
      <c r="O626" s="213"/>
      <c r="P626" s="214">
        <f>SUM(P627:P887)</f>
        <v>0</v>
      </c>
      <c r="Q626" s="213"/>
      <c r="R626" s="214">
        <f>SUM(R627:R887)</f>
        <v>47.752156070000012</v>
      </c>
      <c r="S626" s="213"/>
      <c r="T626" s="215">
        <f>SUM(T627:T887)</f>
        <v>393.79199999999997</v>
      </c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R626" s="216" t="s">
        <v>85</v>
      </c>
      <c r="AT626" s="217" t="s">
        <v>76</v>
      </c>
      <c r="AU626" s="217" t="s">
        <v>85</v>
      </c>
      <c r="AY626" s="216" t="s">
        <v>245</v>
      </c>
      <c r="BK626" s="218">
        <f>SUM(BK627:BK887)</f>
        <v>0</v>
      </c>
    </row>
    <row r="627" s="2" customFormat="1" ht="16.5" customHeight="1">
      <c r="A627" s="40"/>
      <c r="B627" s="41"/>
      <c r="C627" s="221" t="s">
        <v>3870</v>
      </c>
      <c r="D627" s="221" t="s">
        <v>248</v>
      </c>
      <c r="E627" s="222" t="s">
        <v>2872</v>
      </c>
      <c r="F627" s="223" t="s">
        <v>2873</v>
      </c>
      <c r="G627" s="224" t="s">
        <v>317</v>
      </c>
      <c r="H627" s="225">
        <v>99.859999999999999</v>
      </c>
      <c r="I627" s="226"/>
      <c r="J627" s="227">
        <f>ROUND(I627*H627,2)</f>
        <v>0</v>
      </c>
      <c r="K627" s="223" t="s">
        <v>764</v>
      </c>
      <c r="L627" s="46"/>
      <c r="M627" s="228" t="s">
        <v>1</v>
      </c>
      <c r="N627" s="229" t="s">
        <v>42</v>
      </c>
      <c r="O627" s="93"/>
      <c r="P627" s="230">
        <f>O627*H627</f>
        <v>0</v>
      </c>
      <c r="Q627" s="230">
        <v>0.00117</v>
      </c>
      <c r="R627" s="230">
        <f>Q627*H627</f>
        <v>0.1168362</v>
      </c>
      <c r="S627" s="230">
        <v>0</v>
      </c>
      <c r="T627" s="231">
        <f>S627*H627</f>
        <v>0</v>
      </c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R627" s="232" t="s">
        <v>253</v>
      </c>
      <c r="AT627" s="232" t="s">
        <v>248</v>
      </c>
      <c r="AU627" s="232" t="s">
        <v>87</v>
      </c>
      <c r="AY627" s="19" t="s">
        <v>245</v>
      </c>
      <c r="BE627" s="233">
        <f>IF(N627="základní",J627,0)</f>
        <v>0</v>
      </c>
      <c r="BF627" s="233">
        <f>IF(N627="snížená",J627,0)</f>
        <v>0</v>
      </c>
      <c r="BG627" s="233">
        <f>IF(N627="zákl. přenesená",J627,0)</f>
        <v>0</v>
      </c>
      <c r="BH627" s="233">
        <f>IF(N627="sníž. přenesená",J627,0)</f>
        <v>0</v>
      </c>
      <c r="BI627" s="233">
        <f>IF(N627="nulová",J627,0)</f>
        <v>0</v>
      </c>
      <c r="BJ627" s="19" t="s">
        <v>85</v>
      </c>
      <c r="BK627" s="233">
        <f>ROUND(I627*H627,2)</f>
        <v>0</v>
      </c>
      <c r="BL627" s="19" t="s">
        <v>253</v>
      </c>
      <c r="BM627" s="232" t="s">
        <v>4529</v>
      </c>
    </row>
    <row r="628" s="2" customFormat="1">
      <c r="A628" s="40"/>
      <c r="B628" s="41"/>
      <c r="C628" s="42"/>
      <c r="D628" s="234" t="s">
        <v>255</v>
      </c>
      <c r="E628" s="42"/>
      <c r="F628" s="235" t="s">
        <v>2875</v>
      </c>
      <c r="G628" s="42"/>
      <c r="H628" s="42"/>
      <c r="I628" s="236"/>
      <c r="J628" s="42"/>
      <c r="K628" s="42"/>
      <c r="L628" s="46"/>
      <c r="M628" s="237"/>
      <c r="N628" s="238"/>
      <c r="O628" s="93"/>
      <c r="P628" s="93"/>
      <c r="Q628" s="93"/>
      <c r="R628" s="93"/>
      <c r="S628" s="93"/>
      <c r="T628" s="94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T628" s="19" t="s">
        <v>255</v>
      </c>
      <c r="AU628" s="19" t="s">
        <v>87</v>
      </c>
    </row>
    <row r="629" s="2" customFormat="1">
      <c r="A629" s="40"/>
      <c r="B629" s="41"/>
      <c r="C629" s="42"/>
      <c r="D629" s="296" t="s">
        <v>766</v>
      </c>
      <c r="E629" s="42"/>
      <c r="F629" s="297" t="s">
        <v>2876</v>
      </c>
      <c r="G629" s="42"/>
      <c r="H629" s="42"/>
      <c r="I629" s="236"/>
      <c r="J629" s="42"/>
      <c r="K629" s="42"/>
      <c r="L629" s="46"/>
      <c r="M629" s="237"/>
      <c r="N629" s="238"/>
      <c r="O629" s="93"/>
      <c r="P629" s="93"/>
      <c r="Q629" s="93"/>
      <c r="R629" s="93"/>
      <c r="S629" s="93"/>
      <c r="T629" s="94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T629" s="19" t="s">
        <v>766</v>
      </c>
      <c r="AU629" s="19" t="s">
        <v>87</v>
      </c>
    </row>
    <row r="630" s="2" customFormat="1" ht="16.5" customHeight="1">
      <c r="A630" s="40"/>
      <c r="B630" s="41"/>
      <c r="C630" s="283" t="s">
        <v>3874</v>
      </c>
      <c r="D630" s="283" t="s">
        <v>551</v>
      </c>
      <c r="E630" s="284" t="s">
        <v>3741</v>
      </c>
      <c r="F630" s="285" t="s">
        <v>3742</v>
      </c>
      <c r="G630" s="286" t="s">
        <v>545</v>
      </c>
      <c r="H630" s="287">
        <v>0.40400000000000003</v>
      </c>
      <c r="I630" s="288"/>
      <c r="J630" s="289">
        <f>ROUND(I630*H630,2)</f>
        <v>0</v>
      </c>
      <c r="K630" s="285" t="s">
        <v>764</v>
      </c>
      <c r="L630" s="290"/>
      <c r="M630" s="291" t="s">
        <v>1</v>
      </c>
      <c r="N630" s="292" t="s">
        <v>42</v>
      </c>
      <c r="O630" s="93"/>
      <c r="P630" s="230">
        <f>O630*H630</f>
        <v>0</v>
      </c>
      <c r="Q630" s="230">
        <v>1</v>
      </c>
      <c r="R630" s="230">
        <f>Q630*H630</f>
        <v>0.40400000000000003</v>
      </c>
      <c r="S630" s="230">
        <v>0</v>
      </c>
      <c r="T630" s="231">
        <f>S630*H630</f>
        <v>0</v>
      </c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R630" s="232" t="s">
        <v>326</v>
      </c>
      <c r="AT630" s="232" t="s">
        <v>551</v>
      </c>
      <c r="AU630" s="232" t="s">
        <v>87</v>
      </c>
      <c r="AY630" s="19" t="s">
        <v>245</v>
      </c>
      <c r="BE630" s="233">
        <f>IF(N630="základní",J630,0)</f>
        <v>0</v>
      </c>
      <c r="BF630" s="233">
        <f>IF(N630="snížená",J630,0)</f>
        <v>0</v>
      </c>
      <c r="BG630" s="233">
        <f>IF(N630="zákl. přenesená",J630,0)</f>
        <v>0</v>
      </c>
      <c r="BH630" s="233">
        <f>IF(N630="sníž. přenesená",J630,0)</f>
        <v>0</v>
      </c>
      <c r="BI630" s="233">
        <f>IF(N630="nulová",J630,0)</f>
        <v>0</v>
      </c>
      <c r="BJ630" s="19" t="s">
        <v>85</v>
      </c>
      <c r="BK630" s="233">
        <f>ROUND(I630*H630,2)</f>
        <v>0</v>
      </c>
      <c r="BL630" s="19" t="s">
        <v>253</v>
      </c>
      <c r="BM630" s="232" t="s">
        <v>4530</v>
      </c>
    </row>
    <row r="631" s="2" customFormat="1">
      <c r="A631" s="40"/>
      <c r="B631" s="41"/>
      <c r="C631" s="42"/>
      <c r="D631" s="234" t="s">
        <v>255</v>
      </c>
      <c r="E631" s="42"/>
      <c r="F631" s="235" t="s">
        <v>3742</v>
      </c>
      <c r="G631" s="42"/>
      <c r="H631" s="42"/>
      <c r="I631" s="236"/>
      <c r="J631" s="42"/>
      <c r="K631" s="42"/>
      <c r="L631" s="46"/>
      <c r="M631" s="237"/>
      <c r="N631" s="238"/>
      <c r="O631" s="93"/>
      <c r="P631" s="93"/>
      <c r="Q631" s="93"/>
      <c r="R631" s="93"/>
      <c r="S631" s="93"/>
      <c r="T631" s="94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T631" s="19" t="s">
        <v>255</v>
      </c>
      <c r="AU631" s="19" t="s">
        <v>87</v>
      </c>
    </row>
    <row r="632" s="14" customFormat="1">
      <c r="A632" s="14"/>
      <c r="B632" s="249"/>
      <c r="C632" s="250"/>
      <c r="D632" s="234" t="s">
        <v>257</v>
      </c>
      <c r="E632" s="251" t="s">
        <v>1</v>
      </c>
      <c r="F632" s="252" t="s">
        <v>4531</v>
      </c>
      <c r="G632" s="250"/>
      <c r="H632" s="253">
        <v>0.025000000000000001</v>
      </c>
      <c r="I632" s="254"/>
      <c r="J632" s="250"/>
      <c r="K632" s="250"/>
      <c r="L632" s="255"/>
      <c r="M632" s="256"/>
      <c r="N632" s="257"/>
      <c r="O632" s="257"/>
      <c r="P632" s="257"/>
      <c r="Q632" s="257"/>
      <c r="R632" s="257"/>
      <c r="S632" s="257"/>
      <c r="T632" s="258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59" t="s">
        <v>257</v>
      </c>
      <c r="AU632" s="259" t="s">
        <v>87</v>
      </c>
      <c r="AV632" s="14" t="s">
        <v>87</v>
      </c>
      <c r="AW632" s="14" t="s">
        <v>34</v>
      </c>
      <c r="AX632" s="14" t="s">
        <v>77</v>
      </c>
      <c r="AY632" s="259" t="s">
        <v>245</v>
      </c>
    </row>
    <row r="633" s="14" customFormat="1">
      <c r="A633" s="14"/>
      <c r="B633" s="249"/>
      <c r="C633" s="250"/>
      <c r="D633" s="234" t="s">
        <v>257</v>
      </c>
      <c r="E633" s="251" t="s">
        <v>1</v>
      </c>
      <c r="F633" s="252" t="s">
        <v>4532</v>
      </c>
      <c r="G633" s="250"/>
      <c r="H633" s="253">
        <v>0.024</v>
      </c>
      <c r="I633" s="254"/>
      <c r="J633" s="250"/>
      <c r="K633" s="250"/>
      <c r="L633" s="255"/>
      <c r="M633" s="256"/>
      <c r="N633" s="257"/>
      <c r="O633" s="257"/>
      <c r="P633" s="257"/>
      <c r="Q633" s="257"/>
      <c r="R633" s="257"/>
      <c r="S633" s="257"/>
      <c r="T633" s="258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9" t="s">
        <v>257</v>
      </c>
      <c r="AU633" s="259" t="s">
        <v>87</v>
      </c>
      <c r="AV633" s="14" t="s">
        <v>87</v>
      </c>
      <c r="AW633" s="14" t="s">
        <v>34</v>
      </c>
      <c r="AX633" s="14" t="s">
        <v>77</v>
      </c>
      <c r="AY633" s="259" t="s">
        <v>245</v>
      </c>
    </row>
    <row r="634" s="14" customFormat="1">
      <c r="A634" s="14"/>
      <c r="B634" s="249"/>
      <c r="C634" s="250"/>
      <c r="D634" s="234" t="s">
        <v>257</v>
      </c>
      <c r="E634" s="251" t="s">
        <v>1</v>
      </c>
      <c r="F634" s="252" t="s">
        <v>4533</v>
      </c>
      <c r="G634" s="250"/>
      <c r="H634" s="253">
        <v>0.024</v>
      </c>
      <c r="I634" s="254"/>
      <c r="J634" s="250"/>
      <c r="K634" s="250"/>
      <c r="L634" s="255"/>
      <c r="M634" s="256"/>
      <c r="N634" s="257"/>
      <c r="O634" s="257"/>
      <c r="P634" s="257"/>
      <c r="Q634" s="257"/>
      <c r="R634" s="257"/>
      <c r="S634" s="257"/>
      <c r="T634" s="258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9" t="s">
        <v>257</v>
      </c>
      <c r="AU634" s="259" t="s">
        <v>87</v>
      </c>
      <c r="AV634" s="14" t="s">
        <v>87</v>
      </c>
      <c r="AW634" s="14" t="s">
        <v>34</v>
      </c>
      <c r="AX634" s="14" t="s">
        <v>77</v>
      </c>
      <c r="AY634" s="259" t="s">
        <v>245</v>
      </c>
    </row>
    <row r="635" s="14" customFormat="1">
      <c r="A635" s="14"/>
      <c r="B635" s="249"/>
      <c r="C635" s="250"/>
      <c r="D635" s="234" t="s">
        <v>257</v>
      </c>
      <c r="E635" s="251" t="s">
        <v>1</v>
      </c>
      <c r="F635" s="252" t="s">
        <v>4534</v>
      </c>
      <c r="G635" s="250"/>
      <c r="H635" s="253">
        <v>0.024</v>
      </c>
      <c r="I635" s="254"/>
      <c r="J635" s="250"/>
      <c r="K635" s="250"/>
      <c r="L635" s="255"/>
      <c r="M635" s="256"/>
      <c r="N635" s="257"/>
      <c r="O635" s="257"/>
      <c r="P635" s="257"/>
      <c r="Q635" s="257"/>
      <c r="R635" s="257"/>
      <c r="S635" s="257"/>
      <c r="T635" s="258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9" t="s">
        <v>257</v>
      </c>
      <c r="AU635" s="259" t="s">
        <v>87</v>
      </c>
      <c r="AV635" s="14" t="s">
        <v>87</v>
      </c>
      <c r="AW635" s="14" t="s">
        <v>34</v>
      </c>
      <c r="AX635" s="14" t="s">
        <v>77</v>
      </c>
      <c r="AY635" s="259" t="s">
        <v>245</v>
      </c>
    </row>
    <row r="636" s="14" customFormat="1">
      <c r="A636" s="14"/>
      <c r="B636" s="249"/>
      <c r="C636" s="250"/>
      <c r="D636" s="234" t="s">
        <v>257</v>
      </c>
      <c r="E636" s="251" t="s">
        <v>1</v>
      </c>
      <c r="F636" s="252" t="s">
        <v>4535</v>
      </c>
      <c r="G636" s="250"/>
      <c r="H636" s="253">
        <v>0.025000000000000001</v>
      </c>
      <c r="I636" s="254"/>
      <c r="J636" s="250"/>
      <c r="K636" s="250"/>
      <c r="L636" s="255"/>
      <c r="M636" s="256"/>
      <c r="N636" s="257"/>
      <c r="O636" s="257"/>
      <c r="P636" s="257"/>
      <c r="Q636" s="257"/>
      <c r="R636" s="257"/>
      <c r="S636" s="257"/>
      <c r="T636" s="258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9" t="s">
        <v>257</v>
      </c>
      <c r="AU636" s="259" t="s">
        <v>87</v>
      </c>
      <c r="AV636" s="14" t="s">
        <v>87</v>
      </c>
      <c r="AW636" s="14" t="s">
        <v>34</v>
      </c>
      <c r="AX636" s="14" t="s">
        <v>77</v>
      </c>
      <c r="AY636" s="259" t="s">
        <v>245</v>
      </c>
    </row>
    <row r="637" s="14" customFormat="1">
      <c r="A637" s="14"/>
      <c r="B637" s="249"/>
      <c r="C637" s="250"/>
      <c r="D637" s="234" t="s">
        <v>257</v>
      </c>
      <c r="E637" s="251" t="s">
        <v>1</v>
      </c>
      <c r="F637" s="252" t="s">
        <v>4536</v>
      </c>
      <c r="G637" s="250"/>
      <c r="H637" s="253">
        <v>0.033000000000000002</v>
      </c>
      <c r="I637" s="254"/>
      <c r="J637" s="250"/>
      <c r="K637" s="250"/>
      <c r="L637" s="255"/>
      <c r="M637" s="256"/>
      <c r="N637" s="257"/>
      <c r="O637" s="257"/>
      <c r="P637" s="257"/>
      <c r="Q637" s="257"/>
      <c r="R637" s="257"/>
      <c r="S637" s="257"/>
      <c r="T637" s="258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59" t="s">
        <v>257</v>
      </c>
      <c r="AU637" s="259" t="s">
        <v>87</v>
      </c>
      <c r="AV637" s="14" t="s">
        <v>87</v>
      </c>
      <c r="AW637" s="14" t="s">
        <v>34</v>
      </c>
      <c r="AX637" s="14" t="s">
        <v>77</v>
      </c>
      <c r="AY637" s="259" t="s">
        <v>245</v>
      </c>
    </row>
    <row r="638" s="14" customFormat="1">
      <c r="A638" s="14"/>
      <c r="B638" s="249"/>
      <c r="C638" s="250"/>
      <c r="D638" s="234" t="s">
        <v>257</v>
      </c>
      <c r="E638" s="251" t="s">
        <v>1</v>
      </c>
      <c r="F638" s="252" t="s">
        <v>4537</v>
      </c>
      <c r="G638" s="250"/>
      <c r="H638" s="253">
        <v>0.024</v>
      </c>
      <c r="I638" s="254"/>
      <c r="J638" s="250"/>
      <c r="K638" s="250"/>
      <c r="L638" s="255"/>
      <c r="M638" s="256"/>
      <c r="N638" s="257"/>
      <c r="O638" s="257"/>
      <c r="P638" s="257"/>
      <c r="Q638" s="257"/>
      <c r="R638" s="257"/>
      <c r="S638" s="257"/>
      <c r="T638" s="258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9" t="s">
        <v>257</v>
      </c>
      <c r="AU638" s="259" t="s">
        <v>87</v>
      </c>
      <c r="AV638" s="14" t="s">
        <v>87</v>
      </c>
      <c r="AW638" s="14" t="s">
        <v>34</v>
      </c>
      <c r="AX638" s="14" t="s">
        <v>77</v>
      </c>
      <c r="AY638" s="259" t="s">
        <v>245</v>
      </c>
    </row>
    <row r="639" s="14" customFormat="1">
      <c r="A639" s="14"/>
      <c r="B639" s="249"/>
      <c r="C639" s="250"/>
      <c r="D639" s="234" t="s">
        <v>257</v>
      </c>
      <c r="E639" s="251" t="s">
        <v>1</v>
      </c>
      <c r="F639" s="252" t="s">
        <v>4538</v>
      </c>
      <c r="G639" s="250"/>
      <c r="H639" s="253">
        <v>0.024</v>
      </c>
      <c r="I639" s="254"/>
      <c r="J639" s="250"/>
      <c r="K639" s="250"/>
      <c r="L639" s="255"/>
      <c r="M639" s="256"/>
      <c r="N639" s="257"/>
      <c r="O639" s="257"/>
      <c r="P639" s="257"/>
      <c r="Q639" s="257"/>
      <c r="R639" s="257"/>
      <c r="S639" s="257"/>
      <c r="T639" s="258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9" t="s">
        <v>257</v>
      </c>
      <c r="AU639" s="259" t="s">
        <v>87</v>
      </c>
      <c r="AV639" s="14" t="s">
        <v>87</v>
      </c>
      <c r="AW639" s="14" t="s">
        <v>34</v>
      </c>
      <c r="AX639" s="14" t="s">
        <v>77</v>
      </c>
      <c r="AY639" s="259" t="s">
        <v>245</v>
      </c>
    </row>
    <row r="640" s="14" customFormat="1">
      <c r="A640" s="14"/>
      <c r="B640" s="249"/>
      <c r="C640" s="250"/>
      <c r="D640" s="234" t="s">
        <v>257</v>
      </c>
      <c r="E640" s="251" t="s">
        <v>1</v>
      </c>
      <c r="F640" s="252" t="s">
        <v>4539</v>
      </c>
      <c r="G640" s="250"/>
      <c r="H640" s="253">
        <v>0.024</v>
      </c>
      <c r="I640" s="254"/>
      <c r="J640" s="250"/>
      <c r="K640" s="250"/>
      <c r="L640" s="255"/>
      <c r="M640" s="256"/>
      <c r="N640" s="257"/>
      <c r="O640" s="257"/>
      <c r="P640" s="257"/>
      <c r="Q640" s="257"/>
      <c r="R640" s="257"/>
      <c r="S640" s="257"/>
      <c r="T640" s="258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9" t="s">
        <v>257</v>
      </c>
      <c r="AU640" s="259" t="s">
        <v>87</v>
      </c>
      <c r="AV640" s="14" t="s">
        <v>87</v>
      </c>
      <c r="AW640" s="14" t="s">
        <v>34</v>
      </c>
      <c r="AX640" s="14" t="s">
        <v>77</v>
      </c>
      <c r="AY640" s="259" t="s">
        <v>245</v>
      </c>
    </row>
    <row r="641" s="14" customFormat="1">
      <c r="A641" s="14"/>
      <c r="B641" s="249"/>
      <c r="C641" s="250"/>
      <c r="D641" s="234" t="s">
        <v>257</v>
      </c>
      <c r="E641" s="251" t="s">
        <v>1</v>
      </c>
      <c r="F641" s="252" t="s">
        <v>4540</v>
      </c>
      <c r="G641" s="250"/>
      <c r="H641" s="253">
        <v>0.025000000000000001</v>
      </c>
      <c r="I641" s="254"/>
      <c r="J641" s="250"/>
      <c r="K641" s="250"/>
      <c r="L641" s="255"/>
      <c r="M641" s="256"/>
      <c r="N641" s="257"/>
      <c r="O641" s="257"/>
      <c r="P641" s="257"/>
      <c r="Q641" s="257"/>
      <c r="R641" s="257"/>
      <c r="S641" s="257"/>
      <c r="T641" s="258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9" t="s">
        <v>257</v>
      </c>
      <c r="AU641" s="259" t="s">
        <v>87</v>
      </c>
      <c r="AV641" s="14" t="s">
        <v>87</v>
      </c>
      <c r="AW641" s="14" t="s">
        <v>34</v>
      </c>
      <c r="AX641" s="14" t="s">
        <v>77</v>
      </c>
      <c r="AY641" s="259" t="s">
        <v>245</v>
      </c>
    </row>
    <row r="642" s="14" customFormat="1">
      <c r="A642" s="14"/>
      <c r="B642" s="249"/>
      <c r="C642" s="250"/>
      <c r="D642" s="234" t="s">
        <v>257</v>
      </c>
      <c r="E642" s="251" t="s">
        <v>1</v>
      </c>
      <c r="F642" s="252" t="s">
        <v>4541</v>
      </c>
      <c r="G642" s="250"/>
      <c r="H642" s="253">
        <v>0.034000000000000002</v>
      </c>
      <c r="I642" s="254"/>
      <c r="J642" s="250"/>
      <c r="K642" s="250"/>
      <c r="L642" s="255"/>
      <c r="M642" s="256"/>
      <c r="N642" s="257"/>
      <c r="O642" s="257"/>
      <c r="P642" s="257"/>
      <c r="Q642" s="257"/>
      <c r="R642" s="257"/>
      <c r="S642" s="257"/>
      <c r="T642" s="258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9" t="s">
        <v>257</v>
      </c>
      <c r="AU642" s="259" t="s">
        <v>87</v>
      </c>
      <c r="AV642" s="14" t="s">
        <v>87</v>
      </c>
      <c r="AW642" s="14" t="s">
        <v>34</v>
      </c>
      <c r="AX642" s="14" t="s">
        <v>77</v>
      </c>
      <c r="AY642" s="259" t="s">
        <v>245</v>
      </c>
    </row>
    <row r="643" s="14" customFormat="1">
      <c r="A643" s="14"/>
      <c r="B643" s="249"/>
      <c r="C643" s="250"/>
      <c r="D643" s="234" t="s">
        <v>257</v>
      </c>
      <c r="E643" s="251" t="s">
        <v>1</v>
      </c>
      <c r="F643" s="252" t="s">
        <v>4542</v>
      </c>
      <c r="G643" s="250"/>
      <c r="H643" s="253">
        <v>0.042000000000000003</v>
      </c>
      <c r="I643" s="254"/>
      <c r="J643" s="250"/>
      <c r="K643" s="250"/>
      <c r="L643" s="255"/>
      <c r="M643" s="256"/>
      <c r="N643" s="257"/>
      <c r="O643" s="257"/>
      <c r="P643" s="257"/>
      <c r="Q643" s="257"/>
      <c r="R643" s="257"/>
      <c r="S643" s="257"/>
      <c r="T643" s="258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9" t="s">
        <v>257</v>
      </c>
      <c r="AU643" s="259" t="s">
        <v>87</v>
      </c>
      <c r="AV643" s="14" t="s">
        <v>87</v>
      </c>
      <c r="AW643" s="14" t="s">
        <v>34</v>
      </c>
      <c r="AX643" s="14" t="s">
        <v>77</v>
      </c>
      <c r="AY643" s="259" t="s">
        <v>245</v>
      </c>
    </row>
    <row r="644" s="14" customFormat="1">
      <c r="A644" s="14"/>
      <c r="B644" s="249"/>
      <c r="C644" s="250"/>
      <c r="D644" s="234" t="s">
        <v>257</v>
      </c>
      <c r="E644" s="251" t="s">
        <v>1</v>
      </c>
      <c r="F644" s="252" t="s">
        <v>4543</v>
      </c>
      <c r="G644" s="250"/>
      <c r="H644" s="253">
        <v>0.042000000000000003</v>
      </c>
      <c r="I644" s="254"/>
      <c r="J644" s="250"/>
      <c r="K644" s="250"/>
      <c r="L644" s="255"/>
      <c r="M644" s="256"/>
      <c r="N644" s="257"/>
      <c r="O644" s="257"/>
      <c r="P644" s="257"/>
      <c r="Q644" s="257"/>
      <c r="R644" s="257"/>
      <c r="S644" s="257"/>
      <c r="T644" s="258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9" t="s">
        <v>257</v>
      </c>
      <c r="AU644" s="259" t="s">
        <v>87</v>
      </c>
      <c r="AV644" s="14" t="s">
        <v>87</v>
      </c>
      <c r="AW644" s="14" t="s">
        <v>34</v>
      </c>
      <c r="AX644" s="14" t="s">
        <v>77</v>
      </c>
      <c r="AY644" s="259" t="s">
        <v>245</v>
      </c>
    </row>
    <row r="645" s="14" customFormat="1">
      <c r="A645" s="14"/>
      <c r="B645" s="249"/>
      <c r="C645" s="250"/>
      <c r="D645" s="234" t="s">
        <v>257</v>
      </c>
      <c r="E645" s="251" t="s">
        <v>1</v>
      </c>
      <c r="F645" s="252" t="s">
        <v>4544</v>
      </c>
      <c r="G645" s="250"/>
      <c r="H645" s="253">
        <v>0.034000000000000002</v>
      </c>
      <c r="I645" s="254"/>
      <c r="J645" s="250"/>
      <c r="K645" s="250"/>
      <c r="L645" s="255"/>
      <c r="M645" s="256"/>
      <c r="N645" s="257"/>
      <c r="O645" s="257"/>
      <c r="P645" s="257"/>
      <c r="Q645" s="257"/>
      <c r="R645" s="257"/>
      <c r="S645" s="257"/>
      <c r="T645" s="258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9" t="s">
        <v>257</v>
      </c>
      <c r="AU645" s="259" t="s">
        <v>87</v>
      </c>
      <c r="AV645" s="14" t="s">
        <v>87</v>
      </c>
      <c r="AW645" s="14" t="s">
        <v>34</v>
      </c>
      <c r="AX645" s="14" t="s">
        <v>77</v>
      </c>
      <c r="AY645" s="259" t="s">
        <v>245</v>
      </c>
    </row>
    <row r="646" s="15" customFormat="1">
      <c r="A646" s="15"/>
      <c r="B646" s="260"/>
      <c r="C646" s="261"/>
      <c r="D646" s="234" t="s">
        <v>257</v>
      </c>
      <c r="E646" s="262" t="s">
        <v>1</v>
      </c>
      <c r="F646" s="263" t="s">
        <v>266</v>
      </c>
      <c r="G646" s="261"/>
      <c r="H646" s="264">
        <v>0.40400000000000003</v>
      </c>
      <c r="I646" s="265"/>
      <c r="J646" s="261"/>
      <c r="K646" s="261"/>
      <c r="L646" s="266"/>
      <c r="M646" s="267"/>
      <c r="N646" s="268"/>
      <c r="O646" s="268"/>
      <c r="P646" s="268"/>
      <c r="Q646" s="268"/>
      <c r="R646" s="268"/>
      <c r="S646" s="268"/>
      <c r="T646" s="269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70" t="s">
        <v>257</v>
      </c>
      <c r="AU646" s="270" t="s">
        <v>87</v>
      </c>
      <c r="AV646" s="15" t="s">
        <v>253</v>
      </c>
      <c r="AW646" s="15" t="s">
        <v>34</v>
      </c>
      <c r="AX646" s="15" t="s">
        <v>85</v>
      </c>
      <c r="AY646" s="270" t="s">
        <v>245</v>
      </c>
    </row>
    <row r="647" s="2" customFormat="1" ht="16.5" customHeight="1">
      <c r="A647" s="40"/>
      <c r="B647" s="41"/>
      <c r="C647" s="283" t="s">
        <v>3877</v>
      </c>
      <c r="D647" s="283" t="s">
        <v>551</v>
      </c>
      <c r="E647" s="284" t="s">
        <v>2882</v>
      </c>
      <c r="F647" s="285" t="s">
        <v>2883</v>
      </c>
      <c r="G647" s="286" t="s">
        <v>545</v>
      </c>
      <c r="H647" s="287">
        <v>0.33700000000000002</v>
      </c>
      <c r="I647" s="288"/>
      <c r="J647" s="289">
        <f>ROUND(I647*H647,2)</f>
        <v>0</v>
      </c>
      <c r="K647" s="285" t="s">
        <v>764</v>
      </c>
      <c r="L647" s="290"/>
      <c r="M647" s="291" t="s">
        <v>1</v>
      </c>
      <c r="N647" s="292" t="s">
        <v>42</v>
      </c>
      <c r="O647" s="93"/>
      <c r="P647" s="230">
        <f>O647*H647</f>
        <v>0</v>
      </c>
      <c r="Q647" s="230">
        <v>1</v>
      </c>
      <c r="R647" s="230">
        <f>Q647*H647</f>
        <v>0.33700000000000002</v>
      </c>
      <c r="S647" s="230">
        <v>0</v>
      </c>
      <c r="T647" s="231">
        <f>S647*H647</f>
        <v>0</v>
      </c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R647" s="232" t="s">
        <v>326</v>
      </c>
      <c r="AT647" s="232" t="s">
        <v>551</v>
      </c>
      <c r="AU647" s="232" t="s">
        <v>87</v>
      </c>
      <c r="AY647" s="19" t="s">
        <v>245</v>
      </c>
      <c r="BE647" s="233">
        <f>IF(N647="základní",J647,0)</f>
        <v>0</v>
      </c>
      <c r="BF647" s="233">
        <f>IF(N647="snížená",J647,0)</f>
        <v>0</v>
      </c>
      <c r="BG647" s="233">
        <f>IF(N647="zákl. přenesená",J647,0)</f>
        <v>0</v>
      </c>
      <c r="BH647" s="233">
        <f>IF(N647="sníž. přenesená",J647,0)</f>
        <v>0</v>
      </c>
      <c r="BI647" s="233">
        <f>IF(N647="nulová",J647,0)</f>
        <v>0</v>
      </c>
      <c r="BJ647" s="19" t="s">
        <v>85</v>
      </c>
      <c r="BK647" s="233">
        <f>ROUND(I647*H647,2)</f>
        <v>0</v>
      </c>
      <c r="BL647" s="19" t="s">
        <v>253</v>
      </c>
      <c r="BM647" s="232" t="s">
        <v>4545</v>
      </c>
    </row>
    <row r="648" s="2" customFormat="1">
      <c r="A648" s="40"/>
      <c r="B648" s="41"/>
      <c r="C648" s="42"/>
      <c r="D648" s="234" t="s">
        <v>255</v>
      </c>
      <c r="E648" s="42"/>
      <c r="F648" s="235" t="s">
        <v>2883</v>
      </c>
      <c r="G648" s="42"/>
      <c r="H648" s="42"/>
      <c r="I648" s="236"/>
      <c r="J648" s="42"/>
      <c r="K648" s="42"/>
      <c r="L648" s="46"/>
      <c r="M648" s="237"/>
      <c r="N648" s="238"/>
      <c r="O648" s="93"/>
      <c r="P648" s="93"/>
      <c r="Q648" s="93"/>
      <c r="R648" s="93"/>
      <c r="S648" s="93"/>
      <c r="T648" s="94"/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  <c r="AE648" s="40"/>
      <c r="AT648" s="19" t="s">
        <v>255</v>
      </c>
      <c r="AU648" s="19" t="s">
        <v>87</v>
      </c>
    </row>
    <row r="649" s="14" customFormat="1">
      <c r="A649" s="14"/>
      <c r="B649" s="249"/>
      <c r="C649" s="250"/>
      <c r="D649" s="234" t="s">
        <v>257</v>
      </c>
      <c r="E649" s="251" t="s">
        <v>1</v>
      </c>
      <c r="F649" s="252" t="s">
        <v>4546</v>
      </c>
      <c r="G649" s="250"/>
      <c r="H649" s="253">
        <v>0.019</v>
      </c>
      <c r="I649" s="254"/>
      <c r="J649" s="250"/>
      <c r="K649" s="250"/>
      <c r="L649" s="255"/>
      <c r="M649" s="256"/>
      <c r="N649" s="257"/>
      <c r="O649" s="257"/>
      <c r="P649" s="257"/>
      <c r="Q649" s="257"/>
      <c r="R649" s="257"/>
      <c r="S649" s="257"/>
      <c r="T649" s="258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59" t="s">
        <v>257</v>
      </c>
      <c r="AU649" s="259" t="s">
        <v>87</v>
      </c>
      <c r="AV649" s="14" t="s">
        <v>87</v>
      </c>
      <c r="AW649" s="14" t="s">
        <v>34</v>
      </c>
      <c r="AX649" s="14" t="s">
        <v>77</v>
      </c>
      <c r="AY649" s="259" t="s">
        <v>245</v>
      </c>
    </row>
    <row r="650" s="14" customFormat="1">
      <c r="A650" s="14"/>
      <c r="B650" s="249"/>
      <c r="C650" s="250"/>
      <c r="D650" s="234" t="s">
        <v>257</v>
      </c>
      <c r="E650" s="251" t="s">
        <v>1</v>
      </c>
      <c r="F650" s="252" t="s">
        <v>4547</v>
      </c>
      <c r="G650" s="250"/>
      <c r="H650" s="253">
        <v>0.019</v>
      </c>
      <c r="I650" s="254"/>
      <c r="J650" s="250"/>
      <c r="K650" s="250"/>
      <c r="L650" s="255"/>
      <c r="M650" s="256"/>
      <c r="N650" s="257"/>
      <c r="O650" s="257"/>
      <c r="P650" s="257"/>
      <c r="Q650" s="257"/>
      <c r="R650" s="257"/>
      <c r="S650" s="257"/>
      <c r="T650" s="258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9" t="s">
        <v>257</v>
      </c>
      <c r="AU650" s="259" t="s">
        <v>87</v>
      </c>
      <c r="AV650" s="14" t="s">
        <v>87</v>
      </c>
      <c r="AW650" s="14" t="s">
        <v>34</v>
      </c>
      <c r="AX650" s="14" t="s">
        <v>77</v>
      </c>
      <c r="AY650" s="259" t="s">
        <v>245</v>
      </c>
    </row>
    <row r="651" s="14" customFormat="1">
      <c r="A651" s="14"/>
      <c r="B651" s="249"/>
      <c r="C651" s="250"/>
      <c r="D651" s="234" t="s">
        <v>257</v>
      </c>
      <c r="E651" s="251" t="s">
        <v>1</v>
      </c>
      <c r="F651" s="252" t="s">
        <v>4548</v>
      </c>
      <c r="G651" s="250"/>
      <c r="H651" s="253">
        <v>0.019</v>
      </c>
      <c r="I651" s="254"/>
      <c r="J651" s="250"/>
      <c r="K651" s="250"/>
      <c r="L651" s="255"/>
      <c r="M651" s="256"/>
      <c r="N651" s="257"/>
      <c r="O651" s="257"/>
      <c r="P651" s="257"/>
      <c r="Q651" s="257"/>
      <c r="R651" s="257"/>
      <c r="S651" s="257"/>
      <c r="T651" s="258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9" t="s">
        <v>257</v>
      </c>
      <c r="AU651" s="259" t="s">
        <v>87</v>
      </c>
      <c r="AV651" s="14" t="s">
        <v>87</v>
      </c>
      <c r="AW651" s="14" t="s">
        <v>34</v>
      </c>
      <c r="AX651" s="14" t="s">
        <v>77</v>
      </c>
      <c r="AY651" s="259" t="s">
        <v>245</v>
      </c>
    </row>
    <row r="652" s="14" customFormat="1">
      <c r="A652" s="14"/>
      <c r="B652" s="249"/>
      <c r="C652" s="250"/>
      <c r="D652" s="234" t="s">
        <v>257</v>
      </c>
      <c r="E652" s="251" t="s">
        <v>1</v>
      </c>
      <c r="F652" s="252" t="s">
        <v>4549</v>
      </c>
      <c r="G652" s="250"/>
      <c r="H652" s="253">
        <v>0.019</v>
      </c>
      <c r="I652" s="254"/>
      <c r="J652" s="250"/>
      <c r="K652" s="250"/>
      <c r="L652" s="255"/>
      <c r="M652" s="256"/>
      <c r="N652" s="257"/>
      <c r="O652" s="257"/>
      <c r="P652" s="257"/>
      <c r="Q652" s="257"/>
      <c r="R652" s="257"/>
      <c r="S652" s="257"/>
      <c r="T652" s="258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59" t="s">
        <v>257</v>
      </c>
      <c r="AU652" s="259" t="s">
        <v>87</v>
      </c>
      <c r="AV652" s="14" t="s">
        <v>87</v>
      </c>
      <c r="AW652" s="14" t="s">
        <v>34</v>
      </c>
      <c r="AX652" s="14" t="s">
        <v>77</v>
      </c>
      <c r="AY652" s="259" t="s">
        <v>245</v>
      </c>
    </row>
    <row r="653" s="14" customFormat="1">
      <c r="A653" s="14"/>
      <c r="B653" s="249"/>
      <c r="C653" s="250"/>
      <c r="D653" s="234" t="s">
        <v>257</v>
      </c>
      <c r="E653" s="251" t="s">
        <v>1</v>
      </c>
      <c r="F653" s="252" t="s">
        <v>4550</v>
      </c>
      <c r="G653" s="250"/>
      <c r="H653" s="253">
        <v>0.021999999999999999</v>
      </c>
      <c r="I653" s="254"/>
      <c r="J653" s="250"/>
      <c r="K653" s="250"/>
      <c r="L653" s="255"/>
      <c r="M653" s="256"/>
      <c r="N653" s="257"/>
      <c r="O653" s="257"/>
      <c r="P653" s="257"/>
      <c r="Q653" s="257"/>
      <c r="R653" s="257"/>
      <c r="S653" s="257"/>
      <c r="T653" s="258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59" t="s">
        <v>257</v>
      </c>
      <c r="AU653" s="259" t="s">
        <v>87</v>
      </c>
      <c r="AV653" s="14" t="s">
        <v>87</v>
      </c>
      <c r="AW653" s="14" t="s">
        <v>34</v>
      </c>
      <c r="AX653" s="14" t="s">
        <v>77</v>
      </c>
      <c r="AY653" s="259" t="s">
        <v>245</v>
      </c>
    </row>
    <row r="654" s="14" customFormat="1">
      <c r="A654" s="14"/>
      <c r="B654" s="249"/>
      <c r="C654" s="250"/>
      <c r="D654" s="234" t="s">
        <v>257</v>
      </c>
      <c r="E654" s="251" t="s">
        <v>1</v>
      </c>
      <c r="F654" s="252" t="s">
        <v>4551</v>
      </c>
      <c r="G654" s="250"/>
      <c r="H654" s="253">
        <v>0.024</v>
      </c>
      <c r="I654" s="254"/>
      <c r="J654" s="250"/>
      <c r="K654" s="250"/>
      <c r="L654" s="255"/>
      <c r="M654" s="256"/>
      <c r="N654" s="257"/>
      <c r="O654" s="257"/>
      <c r="P654" s="257"/>
      <c r="Q654" s="257"/>
      <c r="R654" s="257"/>
      <c r="S654" s="257"/>
      <c r="T654" s="258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9" t="s">
        <v>257</v>
      </c>
      <c r="AU654" s="259" t="s">
        <v>87</v>
      </c>
      <c r="AV654" s="14" t="s">
        <v>87</v>
      </c>
      <c r="AW654" s="14" t="s">
        <v>34</v>
      </c>
      <c r="AX654" s="14" t="s">
        <v>77</v>
      </c>
      <c r="AY654" s="259" t="s">
        <v>245</v>
      </c>
    </row>
    <row r="655" s="14" customFormat="1">
      <c r="A655" s="14"/>
      <c r="B655" s="249"/>
      <c r="C655" s="250"/>
      <c r="D655" s="234" t="s">
        <v>257</v>
      </c>
      <c r="E655" s="251" t="s">
        <v>1</v>
      </c>
      <c r="F655" s="252" t="s">
        <v>4552</v>
      </c>
      <c r="G655" s="250"/>
      <c r="H655" s="253">
        <v>0.019</v>
      </c>
      <c r="I655" s="254"/>
      <c r="J655" s="250"/>
      <c r="K655" s="250"/>
      <c r="L655" s="255"/>
      <c r="M655" s="256"/>
      <c r="N655" s="257"/>
      <c r="O655" s="257"/>
      <c r="P655" s="257"/>
      <c r="Q655" s="257"/>
      <c r="R655" s="257"/>
      <c r="S655" s="257"/>
      <c r="T655" s="258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9" t="s">
        <v>257</v>
      </c>
      <c r="AU655" s="259" t="s">
        <v>87</v>
      </c>
      <c r="AV655" s="14" t="s">
        <v>87</v>
      </c>
      <c r="AW655" s="14" t="s">
        <v>34</v>
      </c>
      <c r="AX655" s="14" t="s">
        <v>77</v>
      </c>
      <c r="AY655" s="259" t="s">
        <v>245</v>
      </c>
    </row>
    <row r="656" s="14" customFormat="1">
      <c r="A656" s="14"/>
      <c r="B656" s="249"/>
      <c r="C656" s="250"/>
      <c r="D656" s="234" t="s">
        <v>257</v>
      </c>
      <c r="E656" s="251" t="s">
        <v>1</v>
      </c>
      <c r="F656" s="252" t="s">
        <v>4553</v>
      </c>
      <c r="G656" s="250"/>
      <c r="H656" s="253">
        <v>0.017999999999999999</v>
      </c>
      <c r="I656" s="254"/>
      <c r="J656" s="250"/>
      <c r="K656" s="250"/>
      <c r="L656" s="255"/>
      <c r="M656" s="256"/>
      <c r="N656" s="257"/>
      <c r="O656" s="257"/>
      <c r="P656" s="257"/>
      <c r="Q656" s="257"/>
      <c r="R656" s="257"/>
      <c r="S656" s="257"/>
      <c r="T656" s="258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59" t="s">
        <v>257</v>
      </c>
      <c r="AU656" s="259" t="s">
        <v>87</v>
      </c>
      <c r="AV656" s="14" t="s">
        <v>87</v>
      </c>
      <c r="AW656" s="14" t="s">
        <v>34</v>
      </c>
      <c r="AX656" s="14" t="s">
        <v>77</v>
      </c>
      <c r="AY656" s="259" t="s">
        <v>245</v>
      </c>
    </row>
    <row r="657" s="14" customFormat="1">
      <c r="A657" s="14"/>
      <c r="B657" s="249"/>
      <c r="C657" s="250"/>
      <c r="D657" s="234" t="s">
        <v>257</v>
      </c>
      <c r="E657" s="251" t="s">
        <v>1</v>
      </c>
      <c r="F657" s="252" t="s">
        <v>4554</v>
      </c>
      <c r="G657" s="250"/>
      <c r="H657" s="253">
        <v>0.019</v>
      </c>
      <c r="I657" s="254"/>
      <c r="J657" s="250"/>
      <c r="K657" s="250"/>
      <c r="L657" s="255"/>
      <c r="M657" s="256"/>
      <c r="N657" s="257"/>
      <c r="O657" s="257"/>
      <c r="P657" s="257"/>
      <c r="Q657" s="257"/>
      <c r="R657" s="257"/>
      <c r="S657" s="257"/>
      <c r="T657" s="258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T657" s="259" t="s">
        <v>257</v>
      </c>
      <c r="AU657" s="259" t="s">
        <v>87</v>
      </c>
      <c r="AV657" s="14" t="s">
        <v>87</v>
      </c>
      <c r="AW657" s="14" t="s">
        <v>34</v>
      </c>
      <c r="AX657" s="14" t="s">
        <v>77</v>
      </c>
      <c r="AY657" s="259" t="s">
        <v>245</v>
      </c>
    </row>
    <row r="658" s="14" customFormat="1">
      <c r="A658" s="14"/>
      <c r="B658" s="249"/>
      <c r="C658" s="250"/>
      <c r="D658" s="234" t="s">
        <v>257</v>
      </c>
      <c r="E658" s="251" t="s">
        <v>1</v>
      </c>
      <c r="F658" s="252" t="s">
        <v>4555</v>
      </c>
      <c r="G658" s="250"/>
      <c r="H658" s="253">
        <v>0.021999999999999999</v>
      </c>
      <c r="I658" s="254"/>
      <c r="J658" s="250"/>
      <c r="K658" s="250"/>
      <c r="L658" s="255"/>
      <c r="M658" s="256"/>
      <c r="N658" s="257"/>
      <c r="O658" s="257"/>
      <c r="P658" s="257"/>
      <c r="Q658" s="257"/>
      <c r="R658" s="257"/>
      <c r="S658" s="257"/>
      <c r="T658" s="258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59" t="s">
        <v>257</v>
      </c>
      <c r="AU658" s="259" t="s">
        <v>87</v>
      </c>
      <c r="AV658" s="14" t="s">
        <v>87</v>
      </c>
      <c r="AW658" s="14" t="s">
        <v>34</v>
      </c>
      <c r="AX658" s="14" t="s">
        <v>77</v>
      </c>
      <c r="AY658" s="259" t="s">
        <v>245</v>
      </c>
    </row>
    <row r="659" s="14" customFormat="1">
      <c r="A659" s="14"/>
      <c r="B659" s="249"/>
      <c r="C659" s="250"/>
      <c r="D659" s="234" t="s">
        <v>257</v>
      </c>
      <c r="E659" s="251" t="s">
        <v>1</v>
      </c>
      <c r="F659" s="252" t="s">
        <v>4556</v>
      </c>
      <c r="G659" s="250"/>
      <c r="H659" s="253">
        <v>0.032000000000000001</v>
      </c>
      <c r="I659" s="254"/>
      <c r="J659" s="250"/>
      <c r="K659" s="250"/>
      <c r="L659" s="255"/>
      <c r="M659" s="256"/>
      <c r="N659" s="257"/>
      <c r="O659" s="257"/>
      <c r="P659" s="257"/>
      <c r="Q659" s="257"/>
      <c r="R659" s="257"/>
      <c r="S659" s="257"/>
      <c r="T659" s="258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9" t="s">
        <v>257</v>
      </c>
      <c r="AU659" s="259" t="s">
        <v>87</v>
      </c>
      <c r="AV659" s="14" t="s">
        <v>87</v>
      </c>
      <c r="AW659" s="14" t="s">
        <v>34</v>
      </c>
      <c r="AX659" s="14" t="s">
        <v>77</v>
      </c>
      <c r="AY659" s="259" t="s">
        <v>245</v>
      </c>
    </row>
    <row r="660" s="14" customFormat="1">
      <c r="A660" s="14"/>
      <c r="B660" s="249"/>
      <c r="C660" s="250"/>
      <c r="D660" s="234" t="s">
        <v>257</v>
      </c>
      <c r="E660" s="251" t="s">
        <v>1</v>
      </c>
      <c r="F660" s="252" t="s">
        <v>4557</v>
      </c>
      <c r="G660" s="250"/>
      <c r="H660" s="253">
        <v>0.036999999999999998</v>
      </c>
      <c r="I660" s="254"/>
      <c r="J660" s="250"/>
      <c r="K660" s="250"/>
      <c r="L660" s="255"/>
      <c r="M660" s="256"/>
      <c r="N660" s="257"/>
      <c r="O660" s="257"/>
      <c r="P660" s="257"/>
      <c r="Q660" s="257"/>
      <c r="R660" s="257"/>
      <c r="S660" s="257"/>
      <c r="T660" s="258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59" t="s">
        <v>257</v>
      </c>
      <c r="AU660" s="259" t="s">
        <v>87</v>
      </c>
      <c r="AV660" s="14" t="s">
        <v>87</v>
      </c>
      <c r="AW660" s="14" t="s">
        <v>34</v>
      </c>
      <c r="AX660" s="14" t="s">
        <v>77</v>
      </c>
      <c r="AY660" s="259" t="s">
        <v>245</v>
      </c>
    </row>
    <row r="661" s="14" customFormat="1">
      <c r="A661" s="14"/>
      <c r="B661" s="249"/>
      <c r="C661" s="250"/>
      <c r="D661" s="234" t="s">
        <v>257</v>
      </c>
      <c r="E661" s="251" t="s">
        <v>1</v>
      </c>
      <c r="F661" s="252" t="s">
        <v>4558</v>
      </c>
      <c r="G661" s="250"/>
      <c r="H661" s="253">
        <v>0.035999999999999997</v>
      </c>
      <c r="I661" s="254"/>
      <c r="J661" s="250"/>
      <c r="K661" s="250"/>
      <c r="L661" s="255"/>
      <c r="M661" s="256"/>
      <c r="N661" s="257"/>
      <c r="O661" s="257"/>
      <c r="P661" s="257"/>
      <c r="Q661" s="257"/>
      <c r="R661" s="257"/>
      <c r="S661" s="257"/>
      <c r="T661" s="258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59" t="s">
        <v>257</v>
      </c>
      <c r="AU661" s="259" t="s">
        <v>87</v>
      </c>
      <c r="AV661" s="14" t="s">
        <v>87</v>
      </c>
      <c r="AW661" s="14" t="s">
        <v>34</v>
      </c>
      <c r="AX661" s="14" t="s">
        <v>77</v>
      </c>
      <c r="AY661" s="259" t="s">
        <v>245</v>
      </c>
    </row>
    <row r="662" s="14" customFormat="1">
      <c r="A662" s="14"/>
      <c r="B662" s="249"/>
      <c r="C662" s="250"/>
      <c r="D662" s="234" t="s">
        <v>257</v>
      </c>
      <c r="E662" s="251" t="s">
        <v>1</v>
      </c>
      <c r="F662" s="252" t="s">
        <v>4559</v>
      </c>
      <c r="G662" s="250"/>
      <c r="H662" s="253">
        <v>0.032000000000000001</v>
      </c>
      <c r="I662" s="254"/>
      <c r="J662" s="250"/>
      <c r="K662" s="250"/>
      <c r="L662" s="255"/>
      <c r="M662" s="256"/>
      <c r="N662" s="257"/>
      <c r="O662" s="257"/>
      <c r="P662" s="257"/>
      <c r="Q662" s="257"/>
      <c r="R662" s="257"/>
      <c r="S662" s="257"/>
      <c r="T662" s="258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59" t="s">
        <v>257</v>
      </c>
      <c r="AU662" s="259" t="s">
        <v>87</v>
      </c>
      <c r="AV662" s="14" t="s">
        <v>87</v>
      </c>
      <c r="AW662" s="14" t="s">
        <v>34</v>
      </c>
      <c r="AX662" s="14" t="s">
        <v>77</v>
      </c>
      <c r="AY662" s="259" t="s">
        <v>245</v>
      </c>
    </row>
    <row r="663" s="15" customFormat="1">
      <c r="A663" s="15"/>
      <c r="B663" s="260"/>
      <c r="C663" s="261"/>
      <c r="D663" s="234" t="s">
        <v>257</v>
      </c>
      <c r="E663" s="262" t="s">
        <v>1</v>
      </c>
      <c r="F663" s="263" t="s">
        <v>266</v>
      </c>
      <c r="G663" s="261"/>
      <c r="H663" s="264">
        <v>0.33699999999999997</v>
      </c>
      <c r="I663" s="265"/>
      <c r="J663" s="261"/>
      <c r="K663" s="261"/>
      <c r="L663" s="266"/>
      <c r="M663" s="267"/>
      <c r="N663" s="268"/>
      <c r="O663" s="268"/>
      <c r="P663" s="268"/>
      <c r="Q663" s="268"/>
      <c r="R663" s="268"/>
      <c r="S663" s="268"/>
      <c r="T663" s="269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T663" s="270" t="s">
        <v>257</v>
      </c>
      <c r="AU663" s="270" t="s">
        <v>87</v>
      </c>
      <c r="AV663" s="15" t="s">
        <v>253</v>
      </c>
      <c r="AW663" s="15" t="s">
        <v>34</v>
      </c>
      <c r="AX663" s="15" t="s">
        <v>85</v>
      </c>
      <c r="AY663" s="270" t="s">
        <v>245</v>
      </c>
    </row>
    <row r="664" s="2" customFormat="1" ht="16.5" customHeight="1">
      <c r="A664" s="40"/>
      <c r="B664" s="41"/>
      <c r="C664" s="283" t="s">
        <v>3880</v>
      </c>
      <c r="D664" s="283" t="s">
        <v>551</v>
      </c>
      <c r="E664" s="284" t="s">
        <v>2886</v>
      </c>
      <c r="F664" s="285" t="s">
        <v>2887</v>
      </c>
      <c r="G664" s="286" t="s">
        <v>545</v>
      </c>
      <c r="H664" s="287">
        <v>0.54200000000000004</v>
      </c>
      <c r="I664" s="288"/>
      <c r="J664" s="289">
        <f>ROUND(I664*H664,2)</f>
        <v>0</v>
      </c>
      <c r="K664" s="285" t="s">
        <v>764</v>
      </c>
      <c r="L664" s="290"/>
      <c r="M664" s="291" t="s">
        <v>1</v>
      </c>
      <c r="N664" s="292" t="s">
        <v>42</v>
      </c>
      <c r="O664" s="93"/>
      <c r="P664" s="230">
        <f>O664*H664</f>
        <v>0</v>
      </c>
      <c r="Q664" s="230">
        <v>1</v>
      </c>
      <c r="R664" s="230">
        <f>Q664*H664</f>
        <v>0.54200000000000004</v>
      </c>
      <c r="S664" s="230">
        <v>0</v>
      </c>
      <c r="T664" s="231">
        <f>S664*H664</f>
        <v>0</v>
      </c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R664" s="232" t="s">
        <v>326</v>
      </c>
      <c r="AT664" s="232" t="s">
        <v>551</v>
      </c>
      <c r="AU664" s="232" t="s">
        <v>87</v>
      </c>
      <c r="AY664" s="19" t="s">
        <v>245</v>
      </c>
      <c r="BE664" s="233">
        <f>IF(N664="základní",J664,0)</f>
        <v>0</v>
      </c>
      <c r="BF664" s="233">
        <f>IF(N664="snížená",J664,0)</f>
        <v>0</v>
      </c>
      <c r="BG664" s="233">
        <f>IF(N664="zákl. přenesená",J664,0)</f>
        <v>0</v>
      </c>
      <c r="BH664" s="233">
        <f>IF(N664="sníž. přenesená",J664,0)</f>
        <v>0</v>
      </c>
      <c r="BI664" s="233">
        <f>IF(N664="nulová",J664,0)</f>
        <v>0</v>
      </c>
      <c r="BJ664" s="19" t="s">
        <v>85</v>
      </c>
      <c r="BK664" s="233">
        <f>ROUND(I664*H664,2)</f>
        <v>0</v>
      </c>
      <c r="BL664" s="19" t="s">
        <v>253</v>
      </c>
      <c r="BM664" s="232" t="s">
        <v>4560</v>
      </c>
    </row>
    <row r="665" s="2" customFormat="1">
      <c r="A665" s="40"/>
      <c r="B665" s="41"/>
      <c r="C665" s="42"/>
      <c r="D665" s="234" t="s">
        <v>255</v>
      </c>
      <c r="E665" s="42"/>
      <c r="F665" s="235" t="s">
        <v>2887</v>
      </c>
      <c r="G665" s="42"/>
      <c r="H665" s="42"/>
      <c r="I665" s="236"/>
      <c r="J665" s="42"/>
      <c r="K665" s="42"/>
      <c r="L665" s="46"/>
      <c r="M665" s="237"/>
      <c r="N665" s="238"/>
      <c r="O665" s="93"/>
      <c r="P665" s="93"/>
      <c r="Q665" s="93"/>
      <c r="R665" s="93"/>
      <c r="S665" s="93"/>
      <c r="T665" s="94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T665" s="19" t="s">
        <v>255</v>
      </c>
      <c r="AU665" s="19" t="s">
        <v>87</v>
      </c>
    </row>
    <row r="666" s="14" customFormat="1">
      <c r="A666" s="14"/>
      <c r="B666" s="249"/>
      <c r="C666" s="250"/>
      <c r="D666" s="234" t="s">
        <v>257</v>
      </c>
      <c r="E666" s="251" t="s">
        <v>1</v>
      </c>
      <c r="F666" s="252" t="s">
        <v>4561</v>
      </c>
      <c r="G666" s="250"/>
      <c r="H666" s="253">
        <v>0.032000000000000001</v>
      </c>
      <c r="I666" s="254"/>
      <c r="J666" s="250"/>
      <c r="K666" s="250"/>
      <c r="L666" s="255"/>
      <c r="M666" s="256"/>
      <c r="N666" s="257"/>
      <c r="O666" s="257"/>
      <c r="P666" s="257"/>
      <c r="Q666" s="257"/>
      <c r="R666" s="257"/>
      <c r="S666" s="257"/>
      <c r="T666" s="258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59" t="s">
        <v>257</v>
      </c>
      <c r="AU666" s="259" t="s">
        <v>87</v>
      </c>
      <c r="AV666" s="14" t="s">
        <v>87</v>
      </c>
      <c r="AW666" s="14" t="s">
        <v>34</v>
      </c>
      <c r="AX666" s="14" t="s">
        <v>77</v>
      </c>
      <c r="AY666" s="259" t="s">
        <v>245</v>
      </c>
    </row>
    <row r="667" s="14" customFormat="1">
      <c r="A667" s="14"/>
      <c r="B667" s="249"/>
      <c r="C667" s="250"/>
      <c r="D667" s="234" t="s">
        <v>257</v>
      </c>
      <c r="E667" s="251" t="s">
        <v>1</v>
      </c>
      <c r="F667" s="252" t="s">
        <v>4562</v>
      </c>
      <c r="G667" s="250"/>
      <c r="H667" s="253">
        <v>0.019</v>
      </c>
      <c r="I667" s="254"/>
      <c r="J667" s="250"/>
      <c r="K667" s="250"/>
      <c r="L667" s="255"/>
      <c r="M667" s="256"/>
      <c r="N667" s="257"/>
      <c r="O667" s="257"/>
      <c r="P667" s="257"/>
      <c r="Q667" s="257"/>
      <c r="R667" s="257"/>
      <c r="S667" s="257"/>
      <c r="T667" s="258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59" t="s">
        <v>257</v>
      </c>
      <c r="AU667" s="259" t="s">
        <v>87</v>
      </c>
      <c r="AV667" s="14" t="s">
        <v>87</v>
      </c>
      <c r="AW667" s="14" t="s">
        <v>34</v>
      </c>
      <c r="AX667" s="14" t="s">
        <v>77</v>
      </c>
      <c r="AY667" s="259" t="s">
        <v>245</v>
      </c>
    </row>
    <row r="668" s="14" customFormat="1">
      <c r="A668" s="14"/>
      <c r="B668" s="249"/>
      <c r="C668" s="250"/>
      <c r="D668" s="234" t="s">
        <v>257</v>
      </c>
      <c r="E668" s="251" t="s">
        <v>1</v>
      </c>
      <c r="F668" s="252" t="s">
        <v>4563</v>
      </c>
      <c r="G668" s="250"/>
      <c r="H668" s="253">
        <v>0.029999999999999999</v>
      </c>
      <c r="I668" s="254"/>
      <c r="J668" s="250"/>
      <c r="K668" s="250"/>
      <c r="L668" s="255"/>
      <c r="M668" s="256"/>
      <c r="N668" s="257"/>
      <c r="O668" s="257"/>
      <c r="P668" s="257"/>
      <c r="Q668" s="257"/>
      <c r="R668" s="257"/>
      <c r="S668" s="257"/>
      <c r="T668" s="258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59" t="s">
        <v>257</v>
      </c>
      <c r="AU668" s="259" t="s">
        <v>87</v>
      </c>
      <c r="AV668" s="14" t="s">
        <v>87</v>
      </c>
      <c r="AW668" s="14" t="s">
        <v>34</v>
      </c>
      <c r="AX668" s="14" t="s">
        <v>77</v>
      </c>
      <c r="AY668" s="259" t="s">
        <v>245</v>
      </c>
    </row>
    <row r="669" s="14" customFormat="1">
      <c r="A669" s="14"/>
      <c r="B669" s="249"/>
      <c r="C669" s="250"/>
      <c r="D669" s="234" t="s">
        <v>257</v>
      </c>
      <c r="E669" s="251" t="s">
        <v>1</v>
      </c>
      <c r="F669" s="252" t="s">
        <v>4564</v>
      </c>
      <c r="G669" s="250"/>
      <c r="H669" s="253">
        <v>0.031</v>
      </c>
      <c r="I669" s="254"/>
      <c r="J669" s="250"/>
      <c r="K669" s="250"/>
      <c r="L669" s="255"/>
      <c r="M669" s="256"/>
      <c r="N669" s="257"/>
      <c r="O669" s="257"/>
      <c r="P669" s="257"/>
      <c r="Q669" s="257"/>
      <c r="R669" s="257"/>
      <c r="S669" s="257"/>
      <c r="T669" s="258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9" t="s">
        <v>257</v>
      </c>
      <c r="AU669" s="259" t="s">
        <v>87</v>
      </c>
      <c r="AV669" s="14" t="s">
        <v>87</v>
      </c>
      <c r="AW669" s="14" t="s">
        <v>34</v>
      </c>
      <c r="AX669" s="14" t="s">
        <v>77</v>
      </c>
      <c r="AY669" s="259" t="s">
        <v>245</v>
      </c>
    </row>
    <row r="670" s="14" customFormat="1">
      <c r="A670" s="14"/>
      <c r="B670" s="249"/>
      <c r="C670" s="250"/>
      <c r="D670" s="234" t="s">
        <v>257</v>
      </c>
      <c r="E670" s="251" t="s">
        <v>1</v>
      </c>
      <c r="F670" s="252" t="s">
        <v>4565</v>
      </c>
      <c r="G670" s="250"/>
      <c r="H670" s="253">
        <v>0.035999999999999997</v>
      </c>
      <c r="I670" s="254"/>
      <c r="J670" s="250"/>
      <c r="K670" s="250"/>
      <c r="L670" s="255"/>
      <c r="M670" s="256"/>
      <c r="N670" s="257"/>
      <c r="O670" s="257"/>
      <c r="P670" s="257"/>
      <c r="Q670" s="257"/>
      <c r="R670" s="257"/>
      <c r="S670" s="257"/>
      <c r="T670" s="258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59" t="s">
        <v>257</v>
      </c>
      <c r="AU670" s="259" t="s">
        <v>87</v>
      </c>
      <c r="AV670" s="14" t="s">
        <v>87</v>
      </c>
      <c r="AW670" s="14" t="s">
        <v>34</v>
      </c>
      <c r="AX670" s="14" t="s">
        <v>77</v>
      </c>
      <c r="AY670" s="259" t="s">
        <v>245</v>
      </c>
    </row>
    <row r="671" s="14" customFormat="1">
      <c r="A671" s="14"/>
      <c r="B671" s="249"/>
      <c r="C671" s="250"/>
      <c r="D671" s="234" t="s">
        <v>257</v>
      </c>
      <c r="E671" s="251" t="s">
        <v>1</v>
      </c>
      <c r="F671" s="252" t="s">
        <v>4566</v>
      </c>
      <c r="G671" s="250"/>
      <c r="H671" s="253">
        <v>0.040000000000000001</v>
      </c>
      <c r="I671" s="254"/>
      <c r="J671" s="250"/>
      <c r="K671" s="250"/>
      <c r="L671" s="255"/>
      <c r="M671" s="256"/>
      <c r="N671" s="257"/>
      <c r="O671" s="257"/>
      <c r="P671" s="257"/>
      <c r="Q671" s="257"/>
      <c r="R671" s="257"/>
      <c r="S671" s="257"/>
      <c r="T671" s="258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9" t="s">
        <v>257</v>
      </c>
      <c r="AU671" s="259" t="s">
        <v>87</v>
      </c>
      <c r="AV671" s="14" t="s">
        <v>87</v>
      </c>
      <c r="AW671" s="14" t="s">
        <v>34</v>
      </c>
      <c r="AX671" s="14" t="s">
        <v>77</v>
      </c>
      <c r="AY671" s="259" t="s">
        <v>245</v>
      </c>
    </row>
    <row r="672" s="14" customFormat="1">
      <c r="A672" s="14"/>
      <c r="B672" s="249"/>
      <c r="C672" s="250"/>
      <c r="D672" s="234" t="s">
        <v>257</v>
      </c>
      <c r="E672" s="251" t="s">
        <v>1</v>
      </c>
      <c r="F672" s="252" t="s">
        <v>4567</v>
      </c>
      <c r="G672" s="250"/>
      <c r="H672" s="253">
        <v>0.031</v>
      </c>
      <c r="I672" s="254"/>
      <c r="J672" s="250"/>
      <c r="K672" s="250"/>
      <c r="L672" s="255"/>
      <c r="M672" s="256"/>
      <c r="N672" s="257"/>
      <c r="O672" s="257"/>
      <c r="P672" s="257"/>
      <c r="Q672" s="257"/>
      <c r="R672" s="257"/>
      <c r="S672" s="257"/>
      <c r="T672" s="258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9" t="s">
        <v>257</v>
      </c>
      <c r="AU672" s="259" t="s">
        <v>87</v>
      </c>
      <c r="AV672" s="14" t="s">
        <v>87</v>
      </c>
      <c r="AW672" s="14" t="s">
        <v>34</v>
      </c>
      <c r="AX672" s="14" t="s">
        <v>77</v>
      </c>
      <c r="AY672" s="259" t="s">
        <v>245</v>
      </c>
    </row>
    <row r="673" s="14" customFormat="1">
      <c r="A673" s="14"/>
      <c r="B673" s="249"/>
      <c r="C673" s="250"/>
      <c r="D673" s="234" t="s">
        <v>257</v>
      </c>
      <c r="E673" s="251" t="s">
        <v>1</v>
      </c>
      <c r="F673" s="252" t="s">
        <v>4568</v>
      </c>
      <c r="G673" s="250"/>
      <c r="H673" s="253">
        <v>0.029999999999999999</v>
      </c>
      <c r="I673" s="254"/>
      <c r="J673" s="250"/>
      <c r="K673" s="250"/>
      <c r="L673" s="255"/>
      <c r="M673" s="256"/>
      <c r="N673" s="257"/>
      <c r="O673" s="257"/>
      <c r="P673" s="257"/>
      <c r="Q673" s="257"/>
      <c r="R673" s="257"/>
      <c r="S673" s="257"/>
      <c r="T673" s="258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9" t="s">
        <v>257</v>
      </c>
      <c r="AU673" s="259" t="s">
        <v>87</v>
      </c>
      <c r="AV673" s="14" t="s">
        <v>87</v>
      </c>
      <c r="AW673" s="14" t="s">
        <v>34</v>
      </c>
      <c r="AX673" s="14" t="s">
        <v>77</v>
      </c>
      <c r="AY673" s="259" t="s">
        <v>245</v>
      </c>
    </row>
    <row r="674" s="14" customFormat="1">
      <c r="A674" s="14"/>
      <c r="B674" s="249"/>
      <c r="C674" s="250"/>
      <c r="D674" s="234" t="s">
        <v>257</v>
      </c>
      <c r="E674" s="251" t="s">
        <v>1</v>
      </c>
      <c r="F674" s="252" t="s">
        <v>4569</v>
      </c>
      <c r="G674" s="250"/>
      <c r="H674" s="253">
        <v>0.031</v>
      </c>
      <c r="I674" s="254"/>
      <c r="J674" s="250"/>
      <c r="K674" s="250"/>
      <c r="L674" s="255"/>
      <c r="M674" s="256"/>
      <c r="N674" s="257"/>
      <c r="O674" s="257"/>
      <c r="P674" s="257"/>
      <c r="Q674" s="257"/>
      <c r="R674" s="257"/>
      <c r="S674" s="257"/>
      <c r="T674" s="258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59" t="s">
        <v>257</v>
      </c>
      <c r="AU674" s="259" t="s">
        <v>87</v>
      </c>
      <c r="AV674" s="14" t="s">
        <v>87</v>
      </c>
      <c r="AW674" s="14" t="s">
        <v>34</v>
      </c>
      <c r="AX674" s="14" t="s">
        <v>77</v>
      </c>
      <c r="AY674" s="259" t="s">
        <v>245</v>
      </c>
    </row>
    <row r="675" s="14" customFormat="1">
      <c r="A675" s="14"/>
      <c r="B675" s="249"/>
      <c r="C675" s="250"/>
      <c r="D675" s="234" t="s">
        <v>257</v>
      </c>
      <c r="E675" s="251" t="s">
        <v>1</v>
      </c>
      <c r="F675" s="252" t="s">
        <v>4570</v>
      </c>
      <c r="G675" s="250"/>
      <c r="H675" s="253">
        <v>0.035999999999999997</v>
      </c>
      <c r="I675" s="254"/>
      <c r="J675" s="250"/>
      <c r="K675" s="250"/>
      <c r="L675" s="255"/>
      <c r="M675" s="256"/>
      <c r="N675" s="257"/>
      <c r="O675" s="257"/>
      <c r="P675" s="257"/>
      <c r="Q675" s="257"/>
      <c r="R675" s="257"/>
      <c r="S675" s="257"/>
      <c r="T675" s="258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59" t="s">
        <v>257</v>
      </c>
      <c r="AU675" s="259" t="s">
        <v>87</v>
      </c>
      <c r="AV675" s="14" t="s">
        <v>87</v>
      </c>
      <c r="AW675" s="14" t="s">
        <v>34</v>
      </c>
      <c r="AX675" s="14" t="s">
        <v>77</v>
      </c>
      <c r="AY675" s="259" t="s">
        <v>245</v>
      </c>
    </row>
    <row r="676" s="14" customFormat="1">
      <c r="A676" s="14"/>
      <c r="B676" s="249"/>
      <c r="C676" s="250"/>
      <c r="D676" s="234" t="s">
        <v>257</v>
      </c>
      <c r="E676" s="251" t="s">
        <v>1</v>
      </c>
      <c r="F676" s="252" t="s">
        <v>4571</v>
      </c>
      <c r="G676" s="250"/>
      <c r="H676" s="253">
        <v>0.051999999999999998</v>
      </c>
      <c r="I676" s="254"/>
      <c r="J676" s="250"/>
      <c r="K676" s="250"/>
      <c r="L676" s="255"/>
      <c r="M676" s="256"/>
      <c r="N676" s="257"/>
      <c r="O676" s="257"/>
      <c r="P676" s="257"/>
      <c r="Q676" s="257"/>
      <c r="R676" s="257"/>
      <c r="S676" s="257"/>
      <c r="T676" s="258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59" t="s">
        <v>257</v>
      </c>
      <c r="AU676" s="259" t="s">
        <v>87</v>
      </c>
      <c r="AV676" s="14" t="s">
        <v>87</v>
      </c>
      <c r="AW676" s="14" t="s">
        <v>34</v>
      </c>
      <c r="AX676" s="14" t="s">
        <v>77</v>
      </c>
      <c r="AY676" s="259" t="s">
        <v>245</v>
      </c>
    </row>
    <row r="677" s="14" customFormat="1">
      <c r="A677" s="14"/>
      <c r="B677" s="249"/>
      <c r="C677" s="250"/>
      <c r="D677" s="234" t="s">
        <v>257</v>
      </c>
      <c r="E677" s="251" t="s">
        <v>1</v>
      </c>
      <c r="F677" s="252" t="s">
        <v>4572</v>
      </c>
      <c r="G677" s="250"/>
      <c r="H677" s="253">
        <v>0.060999999999999999</v>
      </c>
      <c r="I677" s="254"/>
      <c r="J677" s="250"/>
      <c r="K677" s="250"/>
      <c r="L677" s="255"/>
      <c r="M677" s="256"/>
      <c r="N677" s="257"/>
      <c r="O677" s="257"/>
      <c r="P677" s="257"/>
      <c r="Q677" s="257"/>
      <c r="R677" s="257"/>
      <c r="S677" s="257"/>
      <c r="T677" s="258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9" t="s">
        <v>257</v>
      </c>
      <c r="AU677" s="259" t="s">
        <v>87</v>
      </c>
      <c r="AV677" s="14" t="s">
        <v>87</v>
      </c>
      <c r="AW677" s="14" t="s">
        <v>34</v>
      </c>
      <c r="AX677" s="14" t="s">
        <v>77</v>
      </c>
      <c r="AY677" s="259" t="s">
        <v>245</v>
      </c>
    </row>
    <row r="678" s="14" customFormat="1">
      <c r="A678" s="14"/>
      <c r="B678" s="249"/>
      <c r="C678" s="250"/>
      <c r="D678" s="234" t="s">
        <v>257</v>
      </c>
      <c r="E678" s="251" t="s">
        <v>1</v>
      </c>
      <c r="F678" s="252" t="s">
        <v>4573</v>
      </c>
      <c r="G678" s="250"/>
      <c r="H678" s="253">
        <v>0.059999999999999998</v>
      </c>
      <c r="I678" s="254"/>
      <c r="J678" s="250"/>
      <c r="K678" s="250"/>
      <c r="L678" s="255"/>
      <c r="M678" s="256"/>
      <c r="N678" s="257"/>
      <c r="O678" s="257"/>
      <c r="P678" s="257"/>
      <c r="Q678" s="257"/>
      <c r="R678" s="257"/>
      <c r="S678" s="257"/>
      <c r="T678" s="258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9" t="s">
        <v>257</v>
      </c>
      <c r="AU678" s="259" t="s">
        <v>87</v>
      </c>
      <c r="AV678" s="14" t="s">
        <v>87</v>
      </c>
      <c r="AW678" s="14" t="s">
        <v>34</v>
      </c>
      <c r="AX678" s="14" t="s">
        <v>77</v>
      </c>
      <c r="AY678" s="259" t="s">
        <v>245</v>
      </c>
    </row>
    <row r="679" s="14" customFormat="1">
      <c r="A679" s="14"/>
      <c r="B679" s="249"/>
      <c r="C679" s="250"/>
      <c r="D679" s="234" t="s">
        <v>257</v>
      </c>
      <c r="E679" s="251" t="s">
        <v>1</v>
      </c>
      <c r="F679" s="252" t="s">
        <v>4574</v>
      </c>
      <c r="G679" s="250"/>
      <c r="H679" s="253">
        <v>0.052999999999999998</v>
      </c>
      <c r="I679" s="254"/>
      <c r="J679" s="250"/>
      <c r="K679" s="250"/>
      <c r="L679" s="255"/>
      <c r="M679" s="256"/>
      <c r="N679" s="257"/>
      <c r="O679" s="257"/>
      <c r="P679" s="257"/>
      <c r="Q679" s="257"/>
      <c r="R679" s="257"/>
      <c r="S679" s="257"/>
      <c r="T679" s="258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9" t="s">
        <v>257</v>
      </c>
      <c r="AU679" s="259" t="s">
        <v>87</v>
      </c>
      <c r="AV679" s="14" t="s">
        <v>87</v>
      </c>
      <c r="AW679" s="14" t="s">
        <v>34</v>
      </c>
      <c r="AX679" s="14" t="s">
        <v>77</v>
      </c>
      <c r="AY679" s="259" t="s">
        <v>245</v>
      </c>
    </row>
    <row r="680" s="15" customFormat="1">
      <c r="A680" s="15"/>
      <c r="B680" s="260"/>
      <c r="C680" s="261"/>
      <c r="D680" s="234" t="s">
        <v>257</v>
      </c>
      <c r="E680" s="262" t="s">
        <v>1</v>
      </c>
      <c r="F680" s="263" t="s">
        <v>266</v>
      </c>
      <c r="G680" s="261"/>
      <c r="H680" s="264">
        <v>0.54200000000000004</v>
      </c>
      <c r="I680" s="265"/>
      <c r="J680" s="261"/>
      <c r="K680" s="261"/>
      <c r="L680" s="266"/>
      <c r="M680" s="267"/>
      <c r="N680" s="268"/>
      <c r="O680" s="268"/>
      <c r="P680" s="268"/>
      <c r="Q680" s="268"/>
      <c r="R680" s="268"/>
      <c r="S680" s="268"/>
      <c r="T680" s="269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70" t="s">
        <v>257</v>
      </c>
      <c r="AU680" s="270" t="s">
        <v>87</v>
      </c>
      <c r="AV680" s="15" t="s">
        <v>253</v>
      </c>
      <c r="AW680" s="15" t="s">
        <v>34</v>
      </c>
      <c r="AX680" s="15" t="s">
        <v>85</v>
      </c>
      <c r="AY680" s="270" t="s">
        <v>245</v>
      </c>
    </row>
    <row r="681" s="2" customFormat="1" ht="16.5" customHeight="1">
      <c r="A681" s="40"/>
      <c r="B681" s="41"/>
      <c r="C681" s="283" t="s">
        <v>3885</v>
      </c>
      <c r="D681" s="283" t="s">
        <v>551</v>
      </c>
      <c r="E681" s="284" t="s">
        <v>3754</v>
      </c>
      <c r="F681" s="285" t="s">
        <v>3755</v>
      </c>
      <c r="G681" s="286" t="s">
        <v>545</v>
      </c>
      <c r="H681" s="287">
        <v>0.29999999999999999</v>
      </c>
      <c r="I681" s="288"/>
      <c r="J681" s="289">
        <f>ROUND(I681*H681,2)</f>
        <v>0</v>
      </c>
      <c r="K681" s="285" t="s">
        <v>1</v>
      </c>
      <c r="L681" s="290"/>
      <c r="M681" s="291" t="s">
        <v>1</v>
      </c>
      <c r="N681" s="292" t="s">
        <v>42</v>
      </c>
      <c r="O681" s="93"/>
      <c r="P681" s="230">
        <f>O681*H681</f>
        <v>0</v>
      </c>
      <c r="Q681" s="230">
        <v>1</v>
      </c>
      <c r="R681" s="230">
        <f>Q681*H681</f>
        <v>0.29999999999999999</v>
      </c>
      <c r="S681" s="230">
        <v>0</v>
      </c>
      <c r="T681" s="231">
        <f>S681*H681</f>
        <v>0</v>
      </c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R681" s="232" t="s">
        <v>326</v>
      </c>
      <c r="AT681" s="232" t="s">
        <v>551</v>
      </c>
      <c r="AU681" s="232" t="s">
        <v>87</v>
      </c>
      <c r="AY681" s="19" t="s">
        <v>245</v>
      </c>
      <c r="BE681" s="233">
        <f>IF(N681="základní",J681,0)</f>
        <v>0</v>
      </c>
      <c r="BF681" s="233">
        <f>IF(N681="snížená",J681,0)</f>
        <v>0</v>
      </c>
      <c r="BG681" s="233">
        <f>IF(N681="zákl. přenesená",J681,0)</f>
        <v>0</v>
      </c>
      <c r="BH681" s="233">
        <f>IF(N681="sníž. přenesená",J681,0)</f>
        <v>0</v>
      </c>
      <c r="BI681" s="233">
        <f>IF(N681="nulová",J681,0)</f>
        <v>0</v>
      </c>
      <c r="BJ681" s="19" t="s">
        <v>85</v>
      </c>
      <c r="BK681" s="233">
        <f>ROUND(I681*H681,2)</f>
        <v>0</v>
      </c>
      <c r="BL681" s="19" t="s">
        <v>253</v>
      </c>
      <c r="BM681" s="232" t="s">
        <v>4575</v>
      </c>
    </row>
    <row r="682" s="2" customFormat="1">
      <c r="A682" s="40"/>
      <c r="B682" s="41"/>
      <c r="C682" s="42"/>
      <c r="D682" s="234" t="s">
        <v>255</v>
      </c>
      <c r="E682" s="42"/>
      <c r="F682" s="235" t="s">
        <v>3755</v>
      </c>
      <c r="G682" s="42"/>
      <c r="H682" s="42"/>
      <c r="I682" s="236"/>
      <c r="J682" s="42"/>
      <c r="K682" s="42"/>
      <c r="L682" s="46"/>
      <c r="M682" s="237"/>
      <c r="N682" s="238"/>
      <c r="O682" s="93"/>
      <c r="P682" s="93"/>
      <c r="Q682" s="93"/>
      <c r="R682" s="93"/>
      <c r="S682" s="93"/>
      <c r="T682" s="94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T682" s="19" t="s">
        <v>255</v>
      </c>
      <c r="AU682" s="19" t="s">
        <v>87</v>
      </c>
    </row>
    <row r="683" s="14" customFormat="1">
      <c r="A683" s="14"/>
      <c r="B683" s="249"/>
      <c r="C683" s="250"/>
      <c r="D683" s="234" t="s">
        <v>257</v>
      </c>
      <c r="E683" s="251" t="s">
        <v>1</v>
      </c>
      <c r="F683" s="252" t="s">
        <v>4576</v>
      </c>
      <c r="G683" s="250"/>
      <c r="H683" s="253">
        <v>0.29999999999999999</v>
      </c>
      <c r="I683" s="254"/>
      <c r="J683" s="250"/>
      <c r="K683" s="250"/>
      <c r="L683" s="255"/>
      <c r="M683" s="256"/>
      <c r="N683" s="257"/>
      <c r="O683" s="257"/>
      <c r="P683" s="257"/>
      <c r="Q683" s="257"/>
      <c r="R683" s="257"/>
      <c r="S683" s="257"/>
      <c r="T683" s="258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9" t="s">
        <v>257</v>
      </c>
      <c r="AU683" s="259" t="s">
        <v>87</v>
      </c>
      <c r="AV683" s="14" t="s">
        <v>87</v>
      </c>
      <c r="AW683" s="14" t="s">
        <v>34</v>
      </c>
      <c r="AX683" s="14" t="s">
        <v>77</v>
      </c>
      <c r="AY683" s="259" t="s">
        <v>245</v>
      </c>
    </row>
    <row r="684" s="15" customFormat="1">
      <c r="A684" s="15"/>
      <c r="B684" s="260"/>
      <c r="C684" s="261"/>
      <c r="D684" s="234" t="s">
        <v>257</v>
      </c>
      <c r="E684" s="262" t="s">
        <v>1</v>
      </c>
      <c r="F684" s="263" t="s">
        <v>266</v>
      </c>
      <c r="G684" s="261"/>
      <c r="H684" s="264">
        <v>0.29999999999999999</v>
      </c>
      <c r="I684" s="265"/>
      <c r="J684" s="261"/>
      <c r="K684" s="261"/>
      <c r="L684" s="266"/>
      <c r="M684" s="267"/>
      <c r="N684" s="268"/>
      <c r="O684" s="268"/>
      <c r="P684" s="268"/>
      <c r="Q684" s="268"/>
      <c r="R684" s="268"/>
      <c r="S684" s="268"/>
      <c r="T684" s="269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T684" s="270" t="s">
        <v>257</v>
      </c>
      <c r="AU684" s="270" t="s">
        <v>87</v>
      </c>
      <c r="AV684" s="15" t="s">
        <v>253</v>
      </c>
      <c r="AW684" s="15" t="s">
        <v>34</v>
      </c>
      <c r="AX684" s="15" t="s">
        <v>85</v>
      </c>
      <c r="AY684" s="270" t="s">
        <v>245</v>
      </c>
    </row>
    <row r="685" s="2" customFormat="1" ht="16.5" customHeight="1">
      <c r="A685" s="40"/>
      <c r="B685" s="41"/>
      <c r="C685" s="283" t="s">
        <v>3891</v>
      </c>
      <c r="D685" s="283" t="s">
        <v>551</v>
      </c>
      <c r="E685" s="284" t="s">
        <v>4577</v>
      </c>
      <c r="F685" s="285" t="s">
        <v>4578</v>
      </c>
      <c r="G685" s="286" t="s">
        <v>317</v>
      </c>
      <c r="H685" s="287">
        <v>0.66600000000000004</v>
      </c>
      <c r="I685" s="288"/>
      <c r="J685" s="289">
        <f>ROUND(I685*H685,2)</f>
        <v>0</v>
      </c>
      <c r="K685" s="285" t="s">
        <v>764</v>
      </c>
      <c r="L685" s="290"/>
      <c r="M685" s="291" t="s">
        <v>1</v>
      </c>
      <c r="N685" s="292" t="s">
        <v>42</v>
      </c>
      <c r="O685" s="93"/>
      <c r="P685" s="230">
        <f>O685*H685</f>
        <v>0</v>
      </c>
      <c r="Q685" s="230">
        <v>0.0068500000000000002</v>
      </c>
      <c r="R685" s="230">
        <f>Q685*H685</f>
        <v>0.0045621000000000004</v>
      </c>
      <c r="S685" s="230">
        <v>0</v>
      </c>
      <c r="T685" s="231">
        <f>S685*H685</f>
        <v>0</v>
      </c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R685" s="232" t="s">
        <v>326</v>
      </c>
      <c r="AT685" s="232" t="s">
        <v>551</v>
      </c>
      <c r="AU685" s="232" t="s">
        <v>87</v>
      </c>
      <c r="AY685" s="19" t="s">
        <v>245</v>
      </c>
      <c r="BE685" s="233">
        <f>IF(N685="základní",J685,0)</f>
        <v>0</v>
      </c>
      <c r="BF685" s="233">
        <f>IF(N685="snížená",J685,0)</f>
        <v>0</v>
      </c>
      <c r="BG685" s="233">
        <f>IF(N685="zákl. přenesená",J685,0)</f>
        <v>0</v>
      </c>
      <c r="BH685" s="233">
        <f>IF(N685="sníž. přenesená",J685,0)</f>
        <v>0</v>
      </c>
      <c r="BI685" s="233">
        <f>IF(N685="nulová",J685,0)</f>
        <v>0</v>
      </c>
      <c r="BJ685" s="19" t="s">
        <v>85</v>
      </c>
      <c r="BK685" s="233">
        <f>ROUND(I685*H685,2)</f>
        <v>0</v>
      </c>
      <c r="BL685" s="19" t="s">
        <v>253</v>
      </c>
      <c r="BM685" s="232" t="s">
        <v>4579</v>
      </c>
    </row>
    <row r="686" s="2" customFormat="1">
      <c r="A686" s="40"/>
      <c r="B686" s="41"/>
      <c r="C686" s="42"/>
      <c r="D686" s="234" t="s">
        <v>255</v>
      </c>
      <c r="E686" s="42"/>
      <c r="F686" s="235" t="s">
        <v>4578</v>
      </c>
      <c r="G686" s="42"/>
      <c r="H686" s="42"/>
      <c r="I686" s="236"/>
      <c r="J686" s="42"/>
      <c r="K686" s="42"/>
      <c r="L686" s="46"/>
      <c r="M686" s="237"/>
      <c r="N686" s="238"/>
      <c r="O686" s="93"/>
      <c r="P686" s="93"/>
      <c r="Q686" s="93"/>
      <c r="R686" s="93"/>
      <c r="S686" s="93"/>
      <c r="T686" s="94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T686" s="19" t="s">
        <v>255</v>
      </c>
      <c r="AU686" s="19" t="s">
        <v>87</v>
      </c>
    </row>
    <row r="687" s="14" customFormat="1">
      <c r="A687" s="14"/>
      <c r="B687" s="249"/>
      <c r="C687" s="250"/>
      <c r="D687" s="234" t="s">
        <v>257</v>
      </c>
      <c r="E687" s="251" t="s">
        <v>1</v>
      </c>
      <c r="F687" s="252" t="s">
        <v>4580</v>
      </c>
      <c r="G687" s="250"/>
      <c r="H687" s="253">
        <v>0.083000000000000004</v>
      </c>
      <c r="I687" s="254"/>
      <c r="J687" s="250"/>
      <c r="K687" s="250"/>
      <c r="L687" s="255"/>
      <c r="M687" s="256"/>
      <c r="N687" s="257"/>
      <c r="O687" s="257"/>
      <c r="P687" s="257"/>
      <c r="Q687" s="257"/>
      <c r="R687" s="257"/>
      <c r="S687" s="257"/>
      <c r="T687" s="258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59" t="s">
        <v>257</v>
      </c>
      <c r="AU687" s="259" t="s">
        <v>87</v>
      </c>
      <c r="AV687" s="14" t="s">
        <v>87</v>
      </c>
      <c r="AW687" s="14" t="s">
        <v>34</v>
      </c>
      <c r="AX687" s="14" t="s">
        <v>77</v>
      </c>
      <c r="AY687" s="259" t="s">
        <v>245</v>
      </c>
    </row>
    <row r="688" s="14" customFormat="1">
      <c r="A688" s="14"/>
      <c r="B688" s="249"/>
      <c r="C688" s="250"/>
      <c r="D688" s="234" t="s">
        <v>257</v>
      </c>
      <c r="E688" s="251" t="s">
        <v>1</v>
      </c>
      <c r="F688" s="252" t="s">
        <v>4581</v>
      </c>
      <c r="G688" s="250"/>
      <c r="H688" s="253">
        <v>0.053999999999999999</v>
      </c>
      <c r="I688" s="254"/>
      <c r="J688" s="250"/>
      <c r="K688" s="250"/>
      <c r="L688" s="255"/>
      <c r="M688" s="256"/>
      <c r="N688" s="257"/>
      <c r="O688" s="257"/>
      <c r="P688" s="257"/>
      <c r="Q688" s="257"/>
      <c r="R688" s="257"/>
      <c r="S688" s="257"/>
      <c r="T688" s="258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9" t="s">
        <v>257</v>
      </c>
      <c r="AU688" s="259" t="s">
        <v>87</v>
      </c>
      <c r="AV688" s="14" t="s">
        <v>87</v>
      </c>
      <c r="AW688" s="14" t="s">
        <v>34</v>
      </c>
      <c r="AX688" s="14" t="s">
        <v>77</v>
      </c>
      <c r="AY688" s="259" t="s">
        <v>245</v>
      </c>
    </row>
    <row r="689" s="14" customFormat="1">
      <c r="A689" s="14"/>
      <c r="B689" s="249"/>
      <c r="C689" s="250"/>
      <c r="D689" s="234" t="s">
        <v>257</v>
      </c>
      <c r="E689" s="251" t="s">
        <v>1</v>
      </c>
      <c r="F689" s="252" t="s">
        <v>4582</v>
      </c>
      <c r="G689" s="250"/>
      <c r="H689" s="253">
        <v>0.129</v>
      </c>
      <c r="I689" s="254"/>
      <c r="J689" s="250"/>
      <c r="K689" s="250"/>
      <c r="L689" s="255"/>
      <c r="M689" s="256"/>
      <c r="N689" s="257"/>
      <c r="O689" s="257"/>
      <c r="P689" s="257"/>
      <c r="Q689" s="257"/>
      <c r="R689" s="257"/>
      <c r="S689" s="257"/>
      <c r="T689" s="258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9" t="s">
        <v>257</v>
      </c>
      <c r="AU689" s="259" t="s">
        <v>87</v>
      </c>
      <c r="AV689" s="14" t="s">
        <v>87</v>
      </c>
      <c r="AW689" s="14" t="s">
        <v>34</v>
      </c>
      <c r="AX689" s="14" t="s">
        <v>77</v>
      </c>
      <c r="AY689" s="259" t="s">
        <v>245</v>
      </c>
    </row>
    <row r="690" s="14" customFormat="1">
      <c r="A690" s="14"/>
      <c r="B690" s="249"/>
      <c r="C690" s="250"/>
      <c r="D690" s="234" t="s">
        <v>257</v>
      </c>
      <c r="E690" s="251" t="s">
        <v>1</v>
      </c>
      <c r="F690" s="252" t="s">
        <v>4583</v>
      </c>
      <c r="G690" s="250"/>
      <c r="H690" s="253">
        <v>0.13500000000000001</v>
      </c>
      <c r="I690" s="254"/>
      <c r="J690" s="250"/>
      <c r="K690" s="250"/>
      <c r="L690" s="255"/>
      <c r="M690" s="256"/>
      <c r="N690" s="257"/>
      <c r="O690" s="257"/>
      <c r="P690" s="257"/>
      <c r="Q690" s="257"/>
      <c r="R690" s="257"/>
      <c r="S690" s="257"/>
      <c r="T690" s="258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9" t="s">
        <v>257</v>
      </c>
      <c r="AU690" s="259" t="s">
        <v>87</v>
      </c>
      <c r="AV690" s="14" t="s">
        <v>87</v>
      </c>
      <c r="AW690" s="14" t="s">
        <v>34</v>
      </c>
      <c r="AX690" s="14" t="s">
        <v>77</v>
      </c>
      <c r="AY690" s="259" t="s">
        <v>245</v>
      </c>
    </row>
    <row r="691" s="14" customFormat="1">
      <c r="A691" s="14"/>
      <c r="B691" s="249"/>
      <c r="C691" s="250"/>
      <c r="D691" s="234" t="s">
        <v>257</v>
      </c>
      <c r="E691" s="251" t="s">
        <v>1</v>
      </c>
      <c r="F691" s="252" t="s">
        <v>4584</v>
      </c>
      <c r="G691" s="250"/>
      <c r="H691" s="253">
        <v>0.090999999999999998</v>
      </c>
      <c r="I691" s="254"/>
      <c r="J691" s="250"/>
      <c r="K691" s="250"/>
      <c r="L691" s="255"/>
      <c r="M691" s="256"/>
      <c r="N691" s="257"/>
      <c r="O691" s="257"/>
      <c r="P691" s="257"/>
      <c r="Q691" s="257"/>
      <c r="R691" s="257"/>
      <c r="S691" s="257"/>
      <c r="T691" s="258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59" t="s">
        <v>257</v>
      </c>
      <c r="AU691" s="259" t="s">
        <v>87</v>
      </c>
      <c r="AV691" s="14" t="s">
        <v>87</v>
      </c>
      <c r="AW691" s="14" t="s">
        <v>34</v>
      </c>
      <c r="AX691" s="14" t="s">
        <v>77</v>
      </c>
      <c r="AY691" s="259" t="s">
        <v>245</v>
      </c>
    </row>
    <row r="692" s="14" customFormat="1">
      <c r="A692" s="14"/>
      <c r="B692" s="249"/>
      <c r="C692" s="250"/>
      <c r="D692" s="234" t="s">
        <v>257</v>
      </c>
      <c r="E692" s="251" t="s">
        <v>1</v>
      </c>
      <c r="F692" s="252" t="s">
        <v>4585</v>
      </c>
      <c r="G692" s="250"/>
      <c r="H692" s="253">
        <v>0.090999999999999998</v>
      </c>
      <c r="I692" s="254"/>
      <c r="J692" s="250"/>
      <c r="K692" s="250"/>
      <c r="L692" s="255"/>
      <c r="M692" s="256"/>
      <c r="N692" s="257"/>
      <c r="O692" s="257"/>
      <c r="P692" s="257"/>
      <c r="Q692" s="257"/>
      <c r="R692" s="257"/>
      <c r="S692" s="257"/>
      <c r="T692" s="258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9" t="s">
        <v>257</v>
      </c>
      <c r="AU692" s="259" t="s">
        <v>87</v>
      </c>
      <c r="AV692" s="14" t="s">
        <v>87</v>
      </c>
      <c r="AW692" s="14" t="s">
        <v>34</v>
      </c>
      <c r="AX692" s="14" t="s">
        <v>77</v>
      </c>
      <c r="AY692" s="259" t="s">
        <v>245</v>
      </c>
    </row>
    <row r="693" s="14" customFormat="1">
      <c r="A693" s="14"/>
      <c r="B693" s="249"/>
      <c r="C693" s="250"/>
      <c r="D693" s="234" t="s">
        <v>257</v>
      </c>
      <c r="E693" s="251" t="s">
        <v>1</v>
      </c>
      <c r="F693" s="252" t="s">
        <v>4586</v>
      </c>
      <c r="G693" s="250"/>
      <c r="H693" s="253">
        <v>0.083000000000000004</v>
      </c>
      <c r="I693" s="254"/>
      <c r="J693" s="250"/>
      <c r="K693" s="250"/>
      <c r="L693" s="255"/>
      <c r="M693" s="256"/>
      <c r="N693" s="257"/>
      <c r="O693" s="257"/>
      <c r="P693" s="257"/>
      <c r="Q693" s="257"/>
      <c r="R693" s="257"/>
      <c r="S693" s="257"/>
      <c r="T693" s="258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9" t="s">
        <v>257</v>
      </c>
      <c r="AU693" s="259" t="s">
        <v>87</v>
      </c>
      <c r="AV693" s="14" t="s">
        <v>87</v>
      </c>
      <c r="AW693" s="14" t="s">
        <v>34</v>
      </c>
      <c r="AX693" s="14" t="s">
        <v>77</v>
      </c>
      <c r="AY693" s="259" t="s">
        <v>245</v>
      </c>
    </row>
    <row r="694" s="15" customFormat="1">
      <c r="A694" s="15"/>
      <c r="B694" s="260"/>
      <c r="C694" s="261"/>
      <c r="D694" s="234" t="s">
        <v>257</v>
      </c>
      <c r="E694" s="262" t="s">
        <v>1</v>
      </c>
      <c r="F694" s="263" t="s">
        <v>266</v>
      </c>
      <c r="G694" s="261"/>
      <c r="H694" s="264">
        <v>0.66599999999999993</v>
      </c>
      <c r="I694" s="265"/>
      <c r="J694" s="261"/>
      <c r="K694" s="261"/>
      <c r="L694" s="266"/>
      <c r="M694" s="267"/>
      <c r="N694" s="268"/>
      <c r="O694" s="268"/>
      <c r="P694" s="268"/>
      <c r="Q694" s="268"/>
      <c r="R694" s="268"/>
      <c r="S694" s="268"/>
      <c r="T694" s="269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T694" s="270" t="s">
        <v>257</v>
      </c>
      <c r="AU694" s="270" t="s">
        <v>87</v>
      </c>
      <c r="AV694" s="15" t="s">
        <v>253</v>
      </c>
      <c r="AW694" s="15" t="s">
        <v>34</v>
      </c>
      <c r="AX694" s="15" t="s">
        <v>85</v>
      </c>
      <c r="AY694" s="270" t="s">
        <v>245</v>
      </c>
    </row>
    <row r="695" s="2" customFormat="1" ht="16.5" customHeight="1">
      <c r="A695" s="40"/>
      <c r="B695" s="41"/>
      <c r="C695" s="283" t="s">
        <v>2154</v>
      </c>
      <c r="D695" s="283" t="s">
        <v>551</v>
      </c>
      <c r="E695" s="284" t="s">
        <v>4587</v>
      </c>
      <c r="F695" s="285" t="s">
        <v>4588</v>
      </c>
      <c r="G695" s="286" t="s">
        <v>545</v>
      </c>
      <c r="H695" s="287">
        <v>0.17899999999999999</v>
      </c>
      <c r="I695" s="288"/>
      <c r="J695" s="289">
        <f>ROUND(I695*H695,2)</f>
        <v>0</v>
      </c>
      <c r="K695" s="285" t="s">
        <v>1</v>
      </c>
      <c r="L695" s="290"/>
      <c r="M695" s="291" t="s">
        <v>1</v>
      </c>
      <c r="N695" s="292" t="s">
        <v>42</v>
      </c>
      <c r="O695" s="93"/>
      <c r="P695" s="230">
        <f>O695*H695</f>
        <v>0</v>
      </c>
      <c r="Q695" s="230">
        <v>1</v>
      </c>
      <c r="R695" s="230">
        <f>Q695*H695</f>
        <v>0.17899999999999999</v>
      </c>
      <c r="S695" s="230">
        <v>0</v>
      </c>
      <c r="T695" s="231">
        <f>S695*H695</f>
        <v>0</v>
      </c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R695" s="232" t="s">
        <v>326</v>
      </c>
      <c r="AT695" s="232" t="s">
        <v>551</v>
      </c>
      <c r="AU695" s="232" t="s">
        <v>87</v>
      </c>
      <c r="AY695" s="19" t="s">
        <v>245</v>
      </c>
      <c r="BE695" s="233">
        <f>IF(N695="základní",J695,0)</f>
        <v>0</v>
      </c>
      <c r="BF695" s="233">
        <f>IF(N695="snížená",J695,0)</f>
        <v>0</v>
      </c>
      <c r="BG695" s="233">
        <f>IF(N695="zákl. přenesená",J695,0)</f>
        <v>0</v>
      </c>
      <c r="BH695" s="233">
        <f>IF(N695="sníž. přenesená",J695,0)</f>
        <v>0</v>
      </c>
      <c r="BI695" s="233">
        <f>IF(N695="nulová",J695,0)</f>
        <v>0</v>
      </c>
      <c r="BJ695" s="19" t="s">
        <v>85</v>
      </c>
      <c r="BK695" s="233">
        <f>ROUND(I695*H695,2)</f>
        <v>0</v>
      </c>
      <c r="BL695" s="19" t="s">
        <v>253</v>
      </c>
      <c r="BM695" s="232" t="s">
        <v>4589</v>
      </c>
    </row>
    <row r="696" s="2" customFormat="1">
      <c r="A696" s="40"/>
      <c r="B696" s="41"/>
      <c r="C696" s="42"/>
      <c r="D696" s="234" t="s">
        <v>255</v>
      </c>
      <c r="E696" s="42"/>
      <c r="F696" s="235" t="s">
        <v>4588</v>
      </c>
      <c r="G696" s="42"/>
      <c r="H696" s="42"/>
      <c r="I696" s="236"/>
      <c r="J696" s="42"/>
      <c r="K696" s="42"/>
      <c r="L696" s="46"/>
      <c r="M696" s="237"/>
      <c r="N696" s="238"/>
      <c r="O696" s="93"/>
      <c r="P696" s="93"/>
      <c r="Q696" s="93"/>
      <c r="R696" s="93"/>
      <c r="S696" s="93"/>
      <c r="T696" s="94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T696" s="19" t="s">
        <v>255</v>
      </c>
      <c r="AU696" s="19" t="s">
        <v>87</v>
      </c>
    </row>
    <row r="697" s="14" customFormat="1">
      <c r="A697" s="14"/>
      <c r="B697" s="249"/>
      <c r="C697" s="250"/>
      <c r="D697" s="234" t="s">
        <v>257</v>
      </c>
      <c r="E697" s="251" t="s">
        <v>1</v>
      </c>
      <c r="F697" s="252" t="s">
        <v>4590</v>
      </c>
      <c r="G697" s="250"/>
      <c r="H697" s="253">
        <v>0.024</v>
      </c>
      <c r="I697" s="254"/>
      <c r="J697" s="250"/>
      <c r="K697" s="250"/>
      <c r="L697" s="255"/>
      <c r="M697" s="256"/>
      <c r="N697" s="257"/>
      <c r="O697" s="257"/>
      <c r="P697" s="257"/>
      <c r="Q697" s="257"/>
      <c r="R697" s="257"/>
      <c r="S697" s="257"/>
      <c r="T697" s="258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9" t="s">
        <v>257</v>
      </c>
      <c r="AU697" s="259" t="s">
        <v>87</v>
      </c>
      <c r="AV697" s="14" t="s">
        <v>87</v>
      </c>
      <c r="AW697" s="14" t="s">
        <v>34</v>
      </c>
      <c r="AX697" s="14" t="s">
        <v>77</v>
      </c>
      <c r="AY697" s="259" t="s">
        <v>245</v>
      </c>
    </row>
    <row r="698" s="14" customFormat="1">
      <c r="A698" s="14"/>
      <c r="B698" s="249"/>
      <c r="C698" s="250"/>
      <c r="D698" s="234" t="s">
        <v>257</v>
      </c>
      <c r="E698" s="251" t="s">
        <v>1</v>
      </c>
      <c r="F698" s="252" t="s">
        <v>4591</v>
      </c>
      <c r="G698" s="250"/>
      <c r="H698" s="253">
        <v>0.012999999999999999</v>
      </c>
      <c r="I698" s="254"/>
      <c r="J698" s="250"/>
      <c r="K698" s="250"/>
      <c r="L698" s="255"/>
      <c r="M698" s="256"/>
      <c r="N698" s="257"/>
      <c r="O698" s="257"/>
      <c r="P698" s="257"/>
      <c r="Q698" s="257"/>
      <c r="R698" s="257"/>
      <c r="S698" s="257"/>
      <c r="T698" s="258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9" t="s">
        <v>257</v>
      </c>
      <c r="AU698" s="259" t="s">
        <v>87</v>
      </c>
      <c r="AV698" s="14" t="s">
        <v>87</v>
      </c>
      <c r="AW698" s="14" t="s">
        <v>34</v>
      </c>
      <c r="AX698" s="14" t="s">
        <v>77</v>
      </c>
      <c r="AY698" s="259" t="s">
        <v>245</v>
      </c>
    </row>
    <row r="699" s="14" customFormat="1">
      <c r="A699" s="14"/>
      <c r="B699" s="249"/>
      <c r="C699" s="250"/>
      <c r="D699" s="234" t="s">
        <v>257</v>
      </c>
      <c r="E699" s="251" t="s">
        <v>1</v>
      </c>
      <c r="F699" s="252" t="s">
        <v>4592</v>
      </c>
      <c r="G699" s="250"/>
      <c r="H699" s="253">
        <v>0.035000000000000003</v>
      </c>
      <c r="I699" s="254"/>
      <c r="J699" s="250"/>
      <c r="K699" s="250"/>
      <c r="L699" s="255"/>
      <c r="M699" s="256"/>
      <c r="N699" s="257"/>
      <c r="O699" s="257"/>
      <c r="P699" s="257"/>
      <c r="Q699" s="257"/>
      <c r="R699" s="257"/>
      <c r="S699" s="257"/>
      <c r="T699" s="258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9" t="s">
        <v>257</v>
      </c>
      <c r="AU699" s="259" t="s">
        <v>87</v>
      </c>
      <c r="AV699" s="14" t="s">
        <v>87</v>
      </c>
      <c r="AW699" s="14" t="s">
        <v>34</v>
      </c>
      <c r="AX699" s="14" t="s">
        <v>77</v>
      </c>
      <c r="AY699" s="259" t="s">
        <v>245</v>
      </c>
    </row>
    <row r="700" s="14" customFormat="1">
      <c r="A700" s="14"/>
      <c r="B700" s="249"/>
      <c r="C700" s="250"/>
      <c r="D700" s="234" t="s">
        <v>257</v>
      </c>
      <c r="E700" s="251" t="s">
        <v>1</v>
      </c>
      <c r="F700" s="252" t="s">
        <v>4593</v>
      </c>
      <c r="G700" s="250"/>
      <c r="H700" s="253">
        <v>0.035000000000000003</v>
      </c>
      <c r="I700" s="254"/>
      <c r="J700" s="250"/>
      <c r="K700" s="250"/>
      <c r="L700" s="255"/>
      <c r="M700" s="256"/>
      <c r="N700" s="257"/>
      <c r="O700" s="257"/>
      <c r="P700" s="257"/>
      <c r="Q700" s="257"/>
      <c r="R700" s="257"/>
      <c r="S700" s="257"/>
      <c r="T700" s="258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9" t="s">
        <v>257</v>
      </c>
      <c r="AU700" s="259" t="s">
        <v>87</v>
      </c>
      <c r="AV700" s="14" t="s">
        <v>87</v>
      </c>
      <c r="AW700" s="14" t="s">
        <v>34</v>
      </c>
      <c r="AX700" s="14" t="s">
        <v>77</v>
      </c>
      <c r="AY700" s="259" t="s">
        <v>245</v>
      </c>
    </row>
    <row r="701" s="14" customFormat="1">
      <c r="A701" s="14"/>
      <c r="B701" s="249"/>
      <c r="C701" s="250"/>
      <c r="D701" s="234" t="s">
        <v>257</v>
      </c>
      <c r="E701" s="251" t="s">
        <v>1</v>
      </c>
      <c r="F701" s="252" t="s">
        <v>4594</v>
      </c>
      <c r="G701" s="250"/>
      <c r="H701" s="253">
        <v>0.024</v>
      </c>
      <c r="I701" s="254"/>
      <c r="J701" s="250"/>
      <c r="K701" s="250"/>
      <c r="L701" s="255"/>
      <c r="M701" s="256"/>
      <c r="N701" s="257"/>
      <c r="O701" s="257"/>
      <c r="P701" s="257"/>
      <c r="Q701" s="257"/>
      <c r="R701" s="257"/>
      <c r="S701" s="257"/>
      <c r="T701" s="258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9" t="s">
        <v>257</v>
      </c>
      <c r="AU701" s="259" t="s">
        <v>87</v>
      </c>
      <c r="AV701" s="14" t="s">
        <v>87</v>
      </c>
      <c r="AW701" s="14" t="s">
        <v>34</v>
      </c>
      <c r="AX701" s="14" t="s">
        <v>77</v>
      </c>
      <c r="AY701" s="259" t="s">
        <v>245</v>
      </c>
    </row>
    <row r="702" s="14" customFormat="1">
      <c r="A702" s="14"/>
      <c r="B702" s="249"/>
      <c r="C702" s="250"/>
      <c r="D702" s="234" t="s">
        <v>257</v>
      </c>
      <c r="E702" s="251" t="s">
        <v>1</v>
      </c>
      <c r="F702" s="252" t="s">
        <v>4595</v>
      </c>
      <c r="G702" s="250"/>
      <c r="H702" s="253">
        <v>0.024</v>
      </c>
      <c r="I702" s="254"/>
      <c r="J702" s="250"/>
      <c r="K702" s="250"/>
      <c r="L702" s="255"/>
      <c r="M702" s="256"/>
      <c r="N702" s="257"/>
      <c r="O702" s="257"/>
      <c r="P702" s="257"/>
      <c r="Q702" s="257"/>
      <c r="R702" s="257"/>
      <c r="S702" s="257"/>
      <c r="T702" s="258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59" t="s">
        <v>257</v>
      </c>
      <c r="AU702" s="259" t="s">
        <v>87</v>
      </c>
      <c r="AV702" s="14" t="s">
        <v>87</v>
      </c>
      <c r="AW702" s="14" t="s">
        <v>34</v>
      </c>
      <c r="AX702" s="14" t="s">
        <v>77</v>
      </c>
      <c r="AY702" s="259" t="s">
        <v>245</v>
      </c>
    </row>
    <row r="703" s="14" customFormat="1">
      <c r="A703" s="14"/>
      <c r="B703" s="249"/>
      <c r="C703" s="250"/>
      <c r="D703" s="234" t="s">
        <v>257</v>
      </c>
      <c r="E703" s="251" t="s">
        <v>1</v>
      </c>
      <c r="F703" s="252" t="s">
        <v>4596</v>
      </c>
      <c r="G703" s="250"/>
      <c r="H703" s="253">
        <v>0.024</v>
      </c>
      <c r="I703" s="254"/>
      <c r="J703" s="250"/>
      <c r="K703" s="250"/>
      <c r="L703" s="255"/>
      <c r="M703" s="256"/>
      <c r="N703" s="257"/>
      <c r="O703" s="257"/>
      <c r="P703" s="257"/>
      <c r="Q703" s="257"/>
      <c r="R703" s="257"/>
      <c r="S703" s="257"/>
      <c r="T703" s="258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9" t="s">
        <v>257</v>
      </c>
      <c r="AU703" s="259" t="s">
        <v>87</v>
      </c>
      <c r="AV703" s="14" t="s">
        <v>87</v>
      </c>
      <c r="AW703" s="14" t="s">
        <v>34</v>
      </c>
      <c r="AX703" s="14" t="s">
        <v>77</v>
      </c>
      <c r="AY703" s="259" t="s">
        <v>245</v>
      </c>
    </row>
    <row r="704" s="15" customFormat="1">
      <c r="A704" s="15"/>
      <c r="B704" s="260"/>
      <c r="C704" s="261"/>
      <c r="D704" s="234" t="s">
        <v>257</v>
      </c>
      <c r="E704" s="262" t="s">
        <v>1</v>
      </c>
      <c r="F704" s="263" t="s">
        <v>266</v>
      </c>
      <c r="G704" s="261"/>
      <c r="H704" s="264">
        <v>0.17899999999999999</v>
      </c>
      <c r="I704" s="265"/>
      <c r="J704" s="261"/>
      <c r="K704" s="261"/>
      <c r="L704" s="266"/>
      <c r="M704" s="267"/>
      <c r="N704" s="268"/>
      <c r="O704" s="268"/>
      <c r="P704" s="268"/>
      <c r="Q704" s="268"/>
      <c r="R704" s="268"/>
      <c r="S704" s="268"/>
      <c r="T704" s="269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T704" s="270" t="s">
        <v>257</v>
      </c>
      <c r="AU704" s="270" t="s">
        <v>87</v>
      </c>
      <c r="AV704" s="15" t="s">
        <v>253</v>
      </c>
      <c r="AW704" s="15" t="s">
        <v>34</v>
      </c>
      <c r="AX704" s="15" t="s">
        <v>85</v>
      </c>
      <c r="AY704" s="270" t="s">
        <v>245</v>
      </c>
    </row>
    <row r="705" s="2" customFormat="1" ht="16.5" customHeight="1">
      <c r="A705" s="40"/>
      <c r="B705" s="41"/>
      <c r="C705" s="283" t="s">
        <v>3900</v>
      </c>
      <c r="D705" s="283" t="s">
        <v>551</v>
      </c>
      <c r="E705" s="284" t="s">
        <v>4597</v>
      </c>
      <c r="F705" s="285" t="s">
        <v>4598</v>
      </c>
      <c r="G705" s="286" t="s">
        <v>545</v>
      </c>
      <c r="H705" s="287">
        <v>0.014</v>
      </c>
      <c r="I705" s="288"/>
      <c r="J705" s="289">
        <f>ROUND(I705*H705,2)</f>
        <v>0</v>
      </c>
      <c r="K705" s="285" t="s">
        <v>764</v>
      </c>
      <c r="L705" s="290"/>
      <c r="M705" s="291" t="s">
        <v>1</v>
      </c>
      <c r="N705" s="292" t="s">
        <v>42</v>
      </c>
      <c r="O705" s="93"/>
      <c r="P705" s="230">
        <f>O705*H705</f>
        <v>0</v>
      </c>
      <c r="Q705" s="230">
        <v>1</v>
      </c>
      <c r="R705" s="230">
        <f>Q705*H705</f>
        <v>0.014</v>
      </c>
      <c r="S705" s="230">
        <v>0</v>
      </c>
      <c r="T705" s="231">
        <f>S705*H705</f>
        <v>0</v>
      </c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  <c r="AR705" s="232" t="s">
        <v>326</v>
      </c>
      <c r="AT705" s="232" t="s">
        <v>551</v>
      </c>
      <c r="AU705" s="232" t="s">
        <v>87</v>
      </c>
      <c r="AY705" s="19" t="s">
        <v>245</v>
      </c>
      <c r="BE705" s="233">
        <f>IF(N705="základní",J705,0)</f>
        <v>0</v>
      </c>
      <c r="BF705" s="233">
        <f>IF(N705="snížená",J705,0)</f>
        <v>0</v>
      </c>
      <c r="BG705" s="233">
        <f>IF(N705="zákl. přenesená",J705,0)</f>
        <v>0</v>
      </c>
      <c r="BH705" s="233">
        <f>IF(N705="sníž. přenesená",J705,0)</f>
        <v>0</v>
      </c>
      <c r="BI705" s="233">
        <f>IF(N705="nulová",J705,0)</f>
        <v>0</v>
      </c>
      <c r="BJ705" s="19" t="s">
        <v>85</v>
      </c>
      <c r="BK705" s="233">
        <f>ROUND(I705*H705,2)</f>
        <v>0</v>
      </c>
      <c r="BL705" s="19" t="s">
        <v>253</v>
      </c>
      <c r="BM705" s="232" t="s">
        <v>4599</v>
      </c>
    </row>
    <row r="706" s="2" customFormat="1">
      <c r="A706" s="40"/>
      <c r="B706" s="41"/>
      <c r="C706" s="42"/>
      <c r="D706" s="234" t="s">
        <v>255</v>
      </c>
      <c r="E706" s="42"/>
      <c r="F706" s="235" t="s">
        <v>4598</v>
      </c>
      <c r="G706" s="42"/>
      <c r="H706" s="42"/>
      <c r="I706" s="236"/>
      <c r="J706" s="42"/>
      <c r="K706" s="42"/>
      <c r="L706" s="46"/>
      <c r="M706" s="237"/>
      <c r="N706" s="238"/>
      <c r="O706" s="93"/>
      <c r="P706" s="93"/>
      <c r="Q706" s="93"/>
      <c r="R706" s="93"/>
      <c r="S706" s="93"/>
      <c r="T706" s="94"/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T706" s="19" t="s">
        <v>255</v>
      </c>
      <c r="AU706" s="19" t="s">
        <v>87</v>
      </c>
    </row>
    <row r="707" s="14" customFormat="1">
      <c r="A707" s="14"/>
      <c r="B707" s="249"/>
      <c r="C707" s="250"/>
      <c r="D707" s="234" t="s">
        <v>257</v>
      </c>
      <c r="E707" s="251" t="s">
        <v>1</v>
      </c>
      <c r="F707" s="252" t="s">
        <v>4600</v>
      </c>
      <c r="G707" s="250"/>
      <c r="H707" s="253">
        <v>0.0070000000000000001</v>
      </c>
      <c r="I707" s="254"/>
      <c r="J707" s="250"/>
      <c r="K707" s="250"/>
      <c r="L707" s="255"/>
      <c r="M707" s="256"/>
      <c r="N707" s="257"/>
      <c r="O707" s="257"/>
      <c r="P707" s="257"/>
      <c r="Q707" s="257"/>
      <c r="R707" s="257"/>
      <c r="S707" s="257"/>
      <c r="T707" s="258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59" t="s">
        <v>257</v>
      </c>
      <c r="AU707" s="259" t="s">
        <v>87</v>
      </c>
      <c r="AV707" s="14" t="s">
        <v>87</v>
      </c>
      <c r="AW707" s="14" t="s">
        <v>34</v>
      </c>
      <c r="AX707" s="14" t="s">
        <v>77</v>
      </c>
      <c r="AY707" s="259" t="s">
        <v>245</v>
      </c>
    </row>
    <row r="708" s="14" customFormat="1">
      <c r="A708" s="14"/>
      <c r="B708" s="249"/>
      <c r="C708" s="250"/>
      <c r="D708" s="234" t="s">
        <v>257</v>
      </c>
      <c r="E708" s="251" t="s">
        <v>1</v>
      </c>
      <c r="F708" s="252" t="s">
        <v>4601</v>
      </c>
      <c r="G708" s="250"/>
      <c r="H708" s="253">
        <v>0.0070000000000000001</v>
      </c>
      <c r="I708" s="254"/>
      <c r="J708" s="250"/>
      <c r="K708" s="250"/>
      <c r="L708" s="255"/>
      <c r="M708" s="256"/>
      <c r="N708" s="257"/>
      <c r="O708" s="257"/>
      <c r="P708" s="257"/>
      <c r="Q708" s="257"/>
      <c r="R708" s="257"/>
      <c r="S708" s="257"/>
      <c r="T708" s="258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9" t="s">
        <v>257</v>
      </c>
      <c r="AU708" s="259" t="s">
        <v>87</v>
      </c>
      <c r="AV708" s="14" t="s">
        <v>87</v>
      </c>
      <c r="AW708" s="14" t="s">
        <v>34</v>
      </c>
      <c r="AX708" s="14" t="s">
        <v>77</v>
      </c>
      <c r="AY708" s="259" t="s">
        <v>245</v>
      </c>
    </row>
    <row r="709" s="15" customFormat="1">
      <c r="A709" s="15"/>
      <c r="B709" s="260"/>
      <c r="C709" s="261"/>
      <c r="D709" s="234" t="s">
        <v>257</v>
      </c>
      <c r="E709" s="262" t="s">
        <v>1</v>
      </c>
      <c r="F709" s="263" t="s">
        <v>266</v>
      </c>
      <c r="G709" s="261"/>
      <c r="H709" s="264">
        <v>0.014</v>
      </c>
      <c r="I709" s="265"/>
      <c r="J709" s="261"/>
      <c r="K709" s="261"/>
      <c r="L709" s="266"/>
      <c r="M709" s="267"/>
      <c r="N709" s="268"/>
      <c r="O709" s="268"/>
      <c r="P709" s="268"/>
      <c r="Q709" s="268"/>
      <c r="R709" s="268"/>
      <c r="S709" s="268"/>
      <c r="T709" s="269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70" t="s">
        <v>257</v>
      </c>
      <c r="AU709" s="270" t="s">
        <v>87</v>
      </c>
      <c r="AV709" s="15" t="s">
        <v>253</v>
      </c>
      <c r="AW709" s="15" t="s">
        <v>34</v>
      </c>
      <c r="AX709" s="15" t="s">
        <v>85</v>
      </c>
      <c r="AY709" s="270" t="s">
        <v>245</v>
      </c>
    </row>
    <row r="710" s="2" customFormat="1" ht="16.5" customHeight="1">
      <c r="A710" s="40"/>
      <c r="B710" s="41"/>
      <c r="C710" s="283" t="s">
        <v>3903</v>
      </c>
      <c r="D710" s="283" t="s">
        <v>551</v>
      </c>
      <c r="E710" s="284" t="s">
        <v>4602</v>
      </c>
      <c r="F710" s="285" t="s">
        <v>4603</v>
      </c>
      <c r="G710" s="286" t="s">
        <v>545</v>
      </c>
      <c r="H710" s="287">
        <v>0.10100000000000001</v>
      </c>
      <c r="I710" s="288"/>
      <c r="J710" s="289">
        <f>ROUND(I710*H710,2)</f>
        <v>0</v>
      </c>
      <c r="K710" s="285" t="s">
        <v>764</v>
      </c>
      <c r="L710" s="290"/>
      <c r="M710" s="291" t="s">
        <v>1</v>
      </c>
      <c r="N710" s="292" t="s">
        <v>42</v>
      </c>
      <c r="O710" s="93"/>
      <c r="P710" s="230">
        <f>O710*H710</f>
        <v>0</v>
      </c>
      <c r="Q710" s="230">
        <v>1</v>
      </c>
      <c r="R710" s="230">
        <f>Q710*H710</f>
        <v>0.10100000000000001</v>
      </c>
      <c r="S710" s="230">
        <v>0</v>
      </c>
      <c r="T710" s="231">
        <f>S710*H710</f>
        <v>0</v>
      </c>
      <c r="U710" s="40"/>
      <c r="V710" s="40"/>
      <c r="W710" s="40"/>
      <c r="X710" s="40"/>
      <c r="Y710" s="40"/>
      <c r="Z710" s="40"/>
      <c r="AA710" s="40"/>
      <c r="AB710" s="40"/>
      <c r="AC710" s="40"/>
      <c r="AD710" s="40"/>
      <c r="AE710" s="40"/>
      <c r="AR710" s="232" t="s">
        <v>326</v>
      </c>
      <c r="AT710" s="232" t="s">
        <v>551</v>
      </c>
      <c r="AU710" s="232" t="s">
        <v>87</v>
      </c>
      <c r="AY710" s="19" t="s">
        <v>245</v>
      </c>
      <c r="BE710" s="233">
        <f>IF(N710="základní",J710,0)</f>
        <v>0</v>
      </c>
      <c r="BF710" s="233">
        <f>IF(N710="snížená",J710,0)</f>
        <v>0</v>
      </c>
      <c r="BG710" s="233">
        <f>IF(N710="zákl. přenesená",J710,0)</f>
        <v>0</v>
      </c>
      <c r="BH710" s="233">
        <f>IF(N710="sníž. přenesená",J710,0)</f>
        <v>0</v>
      </c>
      <c r="BI710" s="233">
        <f>IF(N710="nulová",J710,0)</f>
        <v>0</v>
      </c>
      <c r="BJ710" s="19" t="s">
        <v>85</v>
      </c>
      <c r="BK710" s="233">
        <f>ROUND(I710*H710,2)</f>
        <v>0</v>
      </c>
      <c r="BL710" s="19" t="s">
        <v>253</v>
      </c>
      <c r="BM710" s="232" t="s">
        <v>4604</v>
      </c>
    </row>
    <row r="711" s="2" customFormat="1">
      <c r="A711" s="40"/>
      <c r="B711" s="41"/>
      <c r="C711" s="42"/>
      <c r="D711" s="234" t="s">
        <v>255</v>
      </c>
      <c r="E711" s="42"/>
      <c r="F711" s="235" t="s">
        <v>4603</v>
      </c>
      <c r="G711" s="42"/>
      <c r="H711" s="42"/>
      <c r="I711" s="236"/>
      <c r="J711" s="42"/>
      <c r="K711" s="42"/>
      <c r="L711" s="46"/>
      <c r="M711" s="237"/>
      <c r="N711" s="238"/>
      <c r="O711" s="93"/>
      <c r="P711" s="93"/>
      <c r="Q711" s="93"/>
      <c r="R711" s="93"/>
      <c r="S711" s="93"/>
      <c r="T711" s="94"/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  <c r="AE711" s="40"/>
      <c r="AT711" s="19" t="s">
        <v>255</v>
      </c>
      <c r="AU711" s="19" t="s">
        <v>87</v>
      </c>
    </row>
    <row r="712" s="14" customFormat="1">
      <c r="A712" s="14"/>
      <c r="B712" s="249"/>
      <c r="C712" s="250"/>
      <c r="D712" s="234" t="s">
        <v>257</v>
      </c>
      <c r="E712" s="251" t="s">
        <v>1</v>
      </c>
      <c r="F712" s="252" t="s">
        <v>4605</v>
      </c>
      <c r="G712" s="250"/>
      <c r="H712" s="253">
        <v>0.012999999999999999</v>
      </c>
      <c r="I712" s="254"/>
      <c r="J712" s="250"/>
      <c r="K712" s="250"/>
      <c r="L712" s="255"/>
      <c r="M712" s="256"/>
      <c r="N712" s="257"/>
      <c r="O712" s="257"/>
      <c r="P712" s="257"/>
      <c r="Q712" s="257"/>
      <c r="R712" s="257"/>
      <c r="S712" s="257"/>
      <c r="T712" s="258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59" t="s">
        <v>257</v>
      </c>
      <c r="AU712" s="259" t="s">
        <v>87</v>
      </c>
      <c r="AV712" s="14" t="s">
        <v>87</v>
      </c>
      <c r="AW712" s="14" t="s">
        <v>34</v>
      </c>
      <c r="AX712" s="14" t="s">
        <v>77</v>
      </c>
      <c r="AY712" s="259" t="s">
        <v>245</v>
      </c>
    </row>
    <row r="713" s="14" customFormat="1">
      <c r="A713" s="14"/>
      <c r="B713" s="249"/>
      <c r="C713" s="250"/>
      <c r="D713" s="234" t="s">
        <v>257</v>
      </c>
      <c r="E713" s="251" t="s">
        <v>1</v>
      </c>
      <c r="F713" s="252" t="s">
        <v>4606</v>
      </c>
      <c r="G713" s="250"/>
      <c r="H713" s="253">
        <v>0.025000000000000001</v>
      </c>
      <c r="I713" s="254"/>
      <c r="J713" s="250"/>
      <c r="K713" s="250"/>
      <c r="L713" s="255"/>
      <c r="M713" s="256"/>
      <c r="N713" s="257"/>
      <c r="O713" s="257"/>
      <c r="P713" s="257"/>
      <c r="Q713" s="257"/>
      <c r="R713" s="257"/>
      <c r="S713" s="257"/>
      <c r="T713" s="258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9" t="s">
        <v>257</v>
      </c>
      <c r="AU713" s="259" t="s">
        <v>87</v>
      </c>
      <c r="AV713" s="14" t="s">
        <v>87</v>
      </c>
      <c r="AW713" s="14" t="s">
        <v>34</v>
      </c>
      <c r="AX713" s="14" t="s">
        <v>77</v>
      </c>
      <c r="AY713" s="259" t="s">
        <v>245</v>
      </c>
    </row>
    <row r="714" s="14" customFormat="1">
      <c r="A714" s="14"/>
      <c r="B714" s="249"/>
      <c r="C714" s="250"/>
      <c r="D714" s="234" t="s">
        <v>257</v>
      </c>
      <c r="E714" s="251" t="s">
        <v>1</v>
      </c>
      <c r="F714" s="252" t="s">
        <v>4607</v>
      </c>
      <c r="G714" s="250"/>
      <c r="H714" s="253">
        <v>0.025000000000000001</v>
      </c>
      <c r="I714" s="254"/>
      <c r="J714" s="250"/>
      <c r="K714" s="250"/>
      <c r="L714" s="255"/>
      <c r="M714" s="256"/>
      <c r="N714" s="257"/>
      <c r="O714" s="257"/>
      <c r="P714" s="257"/>
      <c r="Q714" s="257"/>
      <c r="R714" s="257"/>
      <c r="S714" s="257"/>
      <c r="T714" s="258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9" t="s">
        <v>257</v>
      </c>
      <c r="AU714" s="259" t="s">
        <v>87</v>
      </c>
      <c r="AV714" s="14" t="s">
        <v>87</v>
      </c>
      <c r="AW714" s="14" t="s">
        <v>34</v>
      </c>
      <c r="AX714" s="14" t="s">
        <v>77</v>
      </c>
      <c r="AY714" s="259" t="s">
        <v>245</v>
      </c>
    </row>
    <row r="715" s="14" customFormat="1">
      <c r="A715" s="14"/>
      <c r="B715" s="249"/>
      <c r="C715" s="250"/>
      <c r="D715" s="234" t="s">
        <v>257</v>
      </c>
      <c r="E715" s="251" t="s">
        <v>1</v>
      </c>
      <c r="F715" s="252" t="s">
        <v>4608</v>
      </c>
      <c r="G715" s="250"/>
      <c r="H715" s="253">
        <v>0.019</v>
      </c>
      <c r="I715" s="254"/>
      <c r="J715" s="250"/>
      <c r="K715" s="250"/>
      <c r="L715" s="255"/>
      <c r="M715" s="256"/>
      <c r="N715" s="257"/>
      <c r="O715" s="257"/>
      <c r="P715" s="257"/>
      <c r="Q715" s="257"/>
      <c r="R715" s="257"/>
      <c r="S715" s="257"/>
      <c r="T715" s="258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59" t="s">
        <v>257</v>
      </c>
      <c r="AU715" s="259" t="s">
        <v>87</v>
      </c>
      <c r="AV715" s="14" t="s">
        <v>87</v>
      </c>
      <c r="AW715" s="14" t="s">
        <v>34</v>
      </c>
      <c r="AX715" s="14" t="s">
        <v>77</v>
      </c>
      <c r="AY715" s="259" t="s">
        <v>245</v>
      </c>
    </row>
    <row r="716" s="14" customFormat="1">
      <c r="A716" s="14"/>
      <c r="B716" s="249"/>
      <c r="C716" s="250"/>
      <c r="D716" s="234" t="s">
        <v>257</v>
      </c>
      <c r="E716" s="251" t="s">
        <v>1</v>
      </c>
      <c r="F716" s="252" t="s">
        <v>4609</v>
      </c>
      <c r="G716" s="250"/>
      <c r="H716" s="253">
        <v>0.019</v>
      </c>
      <c r="I716" s="254"/>
      <c r="J716" s="250"/>
      <c r="K716" s="250"/>
      <c r="L716" s="255"/>
      <c r="M716" s="256"/>
      <c r="N716" s="257"/>
      <c r="O716" s="257"/>
      <c r="P716" s="257"/>
      <c r="Q716" s="257"/>
      <c r="R716" s="257"/>
      <c r="S716" s="257"/>
      <c r="T716" s="258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9" t="s">
        <v>257</v>
      </c>
      <c r="AU716" s="259" t="s">
        <v>87</v>
      </c>
      <c r="AV716" s="14" t="s">
        <v>87</v>
      </c>
      <c r="AW716" s="14" t="s">
        <v>34</v>
      </c>
      <c r="AX716" s="14" t="s">
        <v>77</v>
      </c>
      <c r="AY716" s="259" t="s">
        <v>245</v>
      </c>
    </row>
    <row r="717" s="15" customFormat="1">
      <c r="A717" s="15"/>
      <c r="B717" s="260"/>
      <c r="C717" s="261"/>
      <c r="D717" s="234" t="s">
        <v>257</v>
      </c>
      <c r="E717" s="262" t="s">
        <v>1</v>
      </c>
      <c r="F717" s="263" t="s">
        <v>266</v>
      </c>
      <c r="G717" s="261"/>
      <c r="H717" s="264">
        <v>0.10100000000000001</v>
      </c>
      <c r="I717" s="265"/>
      <c r="J717" s="261"/>
      <c r="K717" s="261"/>
      <c r="L717" s="266"/>
      <c r="M717" s="267"/>
      <c r="N717" s="268"/>
      <c r="O717" s="268"/>
      <c r="P717" s="268"/>
      <c r="Q717" s="268"/>
      <c r="R717" s="268"/>
      <c r="S717" s="268"/>
      <c r="T717" s="269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T717" s="270" t="s">
        <v>257</v>
      </c>
      <c r="AU717" s="270" t="s">
        <v>87</v>
      </c>
      <c r="AV717" s="15" t="s">
        <v>253</v>
      </c>
      <c r="AW717" s="15" t="s">
        <v>34</v>
      </c>
      <c r="AX717" s="15" t="s">
        <v>85</v>
      </c>
      <c r="AY717" s="270" t="s">
        <v>245</v>
      </c>
    </row>
    <row r="718" s="2" customFormat="1" ht="16.5" customHeight="1">
      <c r="A718" s="40"/>
      <c r="B718" s="41"/>
      <c r="C718" s="283" t="s">
        <v>3908</v>
      </c>
      <c r="D718" s="283" t="s">
        <v>551</v>
      </c>
      <c r="E718" s="284" t="s">
        <v>2894</v>
      </c>
      <c r="F718" s="285" t="s">
        <v>2895</v>
      </c>
      <c r="G718" s="286" t="s">
        <v>329</v>
      </c>
      <c r="H718" s="287">
        <v>228</v>
      </c>
      <c r="I718" s="288"/>
      <c r="J718" s="289">
        <f>ROUND(I718*H718,2)</f>
        <v>0</v>
      </c>
      <c r="K718" s="285" t="s">
        <v>1</v>
      </c>
      <c r="L718" s="290"/>
      <c r="M718" s="291" t="s">
        <v>1</v>
      </c>
      <c r="N718" s="292" t="s">
        <v>42</v>
      </c>
      <c r="O718" s="93"/>
      <c r="P718" s="230">
        <f>O718*H718</f>
        <v>0</v>
      </c>
      <c r="Q718" s="230">
        <v>0</v>
      </c>
      <c r="R718" s="230">
        <f>Q718*H718</f>
        <v>0</v>
      </c>
      <c r="S718" s="230">
        <v>0</v>
      </c>
      <c r="T718" s="231">
        <f>S718*H718</f>
        <v>0</v>
      </c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R718" s="232" t="s">
        <v>326</v>
      </c>
      <c r="AT718" s="232" t="s">
        <v>551</v>
      </c>
      <c r="AU718" s="232" t="s">
        <v>87</v>
      </c>
      <c r="AY718" s="19" t="s">
        <v>245</v>
      </c>
      <c r="BE718" s="233">
        <f>IF(N718="základní",J718,0)</f>
        <v>0</v>
      </c>
      <c r="BF718" s="233">
        <f>IF(N718="snížená",J718,0)</f>
        <v>0</v>
      </c>
      <c r="BG718" s="233">
        <f>IF(N718="zákl. přenesená",J718,0)</f>
        <v>0</v>
      </c>
      <c r="BH718" s="233">
        <f>IF(N718="sníž. přenesená",J718,0)</f>
        <v>0</v>
      </c>
      <c r="BI718" s="233">
        <f>IF(N718="nulová",J718,0)</f>
        <v>0</v>
      </c>
      <c r="BJ718" s="19" t="s">
        <v>85</v>
      </c>
      <c r="BK718" s="233">
        <f>ROUND(I718*H718,2)</f>
        <v>0</v>
      </c>
      <c r="BL718" s="19" t="s">
        <v>253</v>
      </c>
      <c r="BM718" s="232" t="s">
        <v>4610</v>
      </c>
    </row>
    <row r="719" s="2" customFormat="1">
      <c r="A719" s="40"/>
      <c r="B719" s="41"/>
      <c r="C719" s="42"/>
      <c r="D719" s="234" t="s">
        <v>255</v>
      </c>
      <c r="E719" s="42"/>
      <c r="F719" s="235" t="s">
        <v>2895</v>
      </c>
      <c r="G719" s="42"/>
      <c r="H719" s="42"/>
      <c r="I719" s="236"/>
      <c r="J719" s="42"/>
      <c r="K719" s="42"/>
      <c r="L719" s="46"/>
      <c r="M719" s="237"/>
      <c r="N719" s="238"/>
      <c r="O719" s="93"/>
      <c r="P719" s="93"/>
      <c r="Q719" s="93"/>
      <c r="R719" s="93"/>
      <c r="S719" s="93"/>
      <c r="T719" s="94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T719" s="19" t="s">
        <v>255</v>
      </c>
      <c r="AU719" s="19" t="s">
        <v>87</v>
      </c>
    </row>
    <row r="720" s="13" customFormat="1">
      <c r="A720" s="13"/>
      <c r="B720" s="239"/>
      <c r="C720" s="240"/>
      <c r="D720" s="234" t="s">
        <v>257</v>
      </c>
      <c r="E720" s="241" t="s">
        <v>1</v>
      </c>
      <c r="F720" s="242" t="s">
        <v>2897</v>
      </c>
      <c r="G720" s="240"/>
      <c r="H720" s="241" t="s">
        <v>1</v>
      </c>
      <c r="I720" s="243"/>
      <c r="J720" s="240"/>
      <c r="K720" s="240"/>
      <c r="L720" s="244"/>
      <c r="M720" s="245"/>
      <c r="N720" s="246"/>
      <c r="O720" s="246"/>
      <c r="P720" s="246"/>
      <c r="Q720" s="246"/>
      <c r="R720" s="246"/>
      <c r="S720" s="246"/>
      <c r="T720" s="247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48" t="s">
        <v>257</v>
      </c>
      <c r="AU720" s="248" t="s">
        <v>87</v>
      </c>
      <c r="AV720" s="13" t="s">
        <v>85</v>
      </c>
      <c r="AW720" s="13" t="s">
        <v>34</v>
      </c>
      <c r="AX720" s="13" t="s">
        <v>77</v>
      </c>
      <c r="AY720" s="248" t="s">
        <v>245</v>
      </c>
    </row>
    <row r="721" s="14" customFormat="1">
      <c r="A721" s="14"/>
      <c r="B721" s="249"/>
      <c r="C721" s="250"/>
      <c r="D721" s="234" t="s">
        <v>257</v>
      </c>
      <c r="E721" s="251" t="s">
        <v>1</v>
      </c>
      <c r="F721" s="252" t="s">
        <v>4611</v>
      </c>
      <c r="G721" s="250"/>
      <c r="H721" s="253">
        <v>228</v>
      </c>
      <c r="I721" s="254"/>
      <c r="J721" s="250"/>
      <c r="K721" s="250"/>
      <c r="L721" s="255"/>
      <c r="M721" s="256"/>
      <c r="N721" s="257"/>
      <c r="O721" s="257"/>
      <c r="P721" s="257"/>
      <c r="Q721" s="257"/>
      <c r="R721" s="257"/>
      <c r="S721" s="257"/>
      <c r="T721" s="258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9" t="s">
        <v>257</v>
      </c>
      <c r="AU721" s="259" t="s">
        <v>87</v>
      </c>
      <c r="AV721" s="14" t="s">
        <v>87</v>
      </c>
      <c r="AW721" s="14" t="s">
        <v>34</v>
      </c>
      <c r="AX721" s="14" t="s">
        <v>77</v>
      </c>
      <c r="AY721" s="259" t="s">
        <v>245</v>
      </c>
    </row>
    <row r="722" s="15" customFormat="1">
      <c r="A722" s="15"/>
      <c r="B722" s="260"/>
      <c r="C722" s="261"/>
      <c r="D722" s="234" t="s">
        <v>257</v>
      </c>
      <c r="E722" s="262" t="s">
        <v>1</v>
      </c>
      <c r="F722" s="263" t="s">
        <v>266</v>
      </c>
      <c r="G722" s="261"/>
      <c r="H722" s="264">
        <v>228</v>
      </c>
      <c r="I722" s="265"/>
      <c r="J722" s="261"/>
      <c r="K722" s="261"/>
      <c r="L722" s="266"/>
      <c r="M722" s="267"/>
      <c r="N722" s="268"/>
      <c r="O722" s="268"/>
      <c r="P722" s="268"/>
      <c r="Q722" s="268"/>
      <c r="R722" s="268"/>
      <c r="S722" s="268"/>
      <c r="T722" s="269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T722" s="270" t="s">
        <v>257</v>
      </c>
      <c r="AU722" s="270" t="s">
        <v>87</v>
      </c>
      <c r="AV722" s="15" t="s">
        <v>253</v>
      </c>
      <c r="AW722" s="15" t="s">
        <v>34</v>
      </c>
      <c r="AX722" s="15" t="s">
        <v>85</v>
      </c>
      <c r="AY722" s="270" t="s">
        <v>245</v>
      </c>
    </row>
    <row r="723" s="2" customFormat="1" ht="16.5" customHeight="1">
      <c r="A723" s="40"/>
      <c r="B723" s="41"/>
      <c r="C723" s="221" t="s">
        <v>3910</v>
      </c>
      <c r="D723" s="221" t="s">
        <v>248</v>
      </c>
      <c r="E723" s="222" t="s">
        <v>2899</v>
      </c>
      <c r="F723" s="223" t="s">
        <v>2900</v>
      </c>
      <c r="G723" s="224" t="s">
        <v>317</v>
      </c>
      <c r="H723" s="225">
        <v>99.859999999999999</v>
      </c>
      <c r="I723" s="226"/>
      <c r="J723" s="227">
        <f>ROUND(I723*H723,2)</f>
        <v>0</v>
      </c>
      <c r="K723" s="223" t="s">
        <v>764</v>
      </c>
      <c r="L723" s="46"/>
      <c r="M723" s="228" t="s">
        <v>1</v>
      </c>
      <c r="N723" s="229" t="s">
        <v>42</v>
      </c>
      <c r="O723" s="93"/>
      <c r="P723" s="230">
        <f>O723*H723</f>
        <v>0</v>
      </c>
      <c r="Q723" s="230">
        <v>0.00058</v>
      </c>
      <c r="R723" s="230">
        <f>Q723*H723</f>
        <v>0.057918799999999999</v>
      </c>
      <c r="S723" s="230">
        <v>0</v>
      </c>
      <c r="T723" s="231">
        <f>S723*H723</f>
        <v>0</v>
      </c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R723" s="232" t="s">
        <v>594</v>
      </c>
      <c r="AT723" s="232" t="s">
        <v>248</v>
      </c>
      <c r="AU723" s="232" t="s">
        <v>87</v>
      </c>
      <c r="AY723" s="19" t="s">
        <v>245</v>
      </c>
      <c r="BE723" s="233">
        <f>IF(N723="základní",J723,0)</f>
        <v>0</v>
      </c>
      <c r="BF723" s="233">
        <f>IF(N723="snížená",J723,0)</f>
        <v>0</v>
      </c>
      <c r="BG723" s="233">
        <f>IF(N723="zákl. přenesená",J723,0)</f>
        <v>0</v>
      </c>
      <c r="BH723" s="233">
        <f>IF(N723="sníž. přenesená",J723,0)</f>
        <v>0</v>
      </c>
      <c r="BI723" s="233">
        <f>IF(N723="nulová",J723,0)</f>
        <v>0</v>
      </c>
      <c r="BJ723" s="19" t="s">
        <v>85</v>
      </c>
      <c r="BK723" s="233">
        <f>ROUND(I723*H723,2)</f>
        <v>0</v>
      </c>
      <c r="BL723" s="19" t="s">
        <v>594</v>
      </c>
      <c r="BM723" s="232" t="s">
        <v>4612</v>
      </c>
    </row>
    <row r="724" s="2" customFormat="1">
      <c r="A724" s="40"/>
      <c r="B724" s="41"/>
      <c r="C724" s="42"/>
      <c r="D724" s="234" t="s">
        <v>255</v>
      </c>
      <c r="E724" s="42"/>
      <c r="F724" s="235" t="s">
        <v>2902</v>
      </c>
      <c r="G724" s="42"/>
      <c r="H724" s="42"/>
      <c r="I724" s="236"/>
      <c r="J724" s="42"/>
      <c r="K724" s="42"/>
      <c r="L724" s="46"/>
      <c r="M724" s="237"/>
      <c r="N724" s="238"/>
      <c r="O724" s="93"/>
      <c r="P724" s="93"/>
      <c r="Q724" s="93"/>
      <c r="R724" s="93"/>
      <c r="S724" s="93"/>
      <c r="T724" s="94"/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T724" s="19" t="s">
        <v>255</v>
      </c>
      <c r="AU724" s="19" t="s">
        <v>87</v>
      </c>
    </row>
    <row r="725" s="2" customFormat="1">
      <c r="A725" s="40"/>
      <c r="B725" s="41"/>
      <c r="C725" s="42"/>
      <c r="D725" s="296" t="s">
        <v>766</v>
      </c>
      <c r="E725" s="42"/>
      <c r="F725" s="297" t="s">
        <v>2903</v>
      </c>
      <c r="G725" s="42"/>
      <c r="H725" s="42"/>
      <c r="I725" s="236"/>
      <c r="J725" s="42"/>
      <c r="K725" s="42"/>
      <c r="L725" s="46"/>
      <c r="M725" s="237"/>
      <c r="N725" s="238"/>
      <c r="O725" s="93"/>
      <c r="P725" s="93"/>
      <c r="Q725" s="93"/>
      <c r="R725" s="93"/>
      <c r="S725" s="93"/>
      <c r="T725" s="94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T725" s="19" t="s">
        <v>766</v>
      </c>
      <c r="AU725" s="19" t="s">
        <v>87</v>
      </c>
    </row>
    <row r="726" s="13" customFormat="1">
      <c r="A726" s="13"/>
      <c r="B726" s="239"/>
      <c r="C726" s="240"/>
      <c r="D726" s="234" t="s">
        <v>257</v>
      </c>
      <c r="E726" s="241" t="s">
        <v>1</v>
      </c>
      <c r="F726" s="242" t="s">
        <v>4613</v>
      </c>
      <c r="G726" s="240"/>
      <c r="H726" s="241" t="s">
        <v>1</v>
      </c>
      <c r="I726" s="243"/>
      <c r="J726" s="240"/>
      <c r="K726" s="240"/>
      <c r="L726" s="244"/>
      <c r="M726" s="245"/>
      <c r="N726" s="246"/>
      <c r="O726" s="246"/>
      <c r="P726" s="246"/>
      <c r="Q726" s="246"/>
      <c r="R726" s="246"/>
      <c r="S726" s="246"/>
      <c r="T726" s="247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8" t="s">
        <v>257</v>
      </c>
      <c r="AU726" s="248" t="s">
        <v>87</v>
      </c>
      <c r="AV726" s="13" t="s">
        <v>85</v>
      </c>
      <c r="AW726" s="13" t="s">
        <v>34</v>
      </c>
      <c r="AX726" s="13" t="s">
        <v>77</v>
      </c>
      <c r="AY726" s="248" t="s">
        <v>245</v>
      </c>
    </row>
    <row r="727" s="14" customFormat="1">
      <c r="A727" s="14"/>
      <c r="B727" s="249"/>
      <c r="C727" s="250"/>
      <c r="D727" s="234" t="s">
        <v>257</v>
      </c>
      <c r="E727" s="251" t="s">
        <v>1</v>
      </c>
      <c r="F727" s="252" t="s">
        <v>4614</v>
      </c>
      <c r="G727" s="250"/>
      <c r="H727" s="253">
        <v>71.099999999999994</v>
      </c>
      <c r="I727" s="254"/>
      <c r="J727" s="250"/>
      <c r="K727" s="250"/>
      <c r="L727" s="255"/>
      <c r="M727" s="256"/>
      <c r="N727" s="257"/>
      <c r="O727" s="257"/>
      <c r="P727" s="257"/>
      <c r="Q727" s="257"/>
      <c r="R727" s="257"/>
      <c r="S727" s="257"/>
      <c r="T727" s="258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9" t="s">
        <v>257</v>
      </c>
      <c r="AU727" s="259" t="s">
        <v>87</v>
      </c>
      <c r="AV727" s="14" t="s">
        <v>87</v>
      </c>
      <c r="AW727" s="14" t="s">
        <v>34</v>
      </c>
      <c r="AX727" s="14" t="s">
        <v>77</v>
      </c>
      <c r="AY727" s="259" t="s">
        <v>245</v>
      </c>
    </row>
    <row r="728" s="13" customFormat="1">
      <c r="A728" s="13"/>
      <c r="B728" s="239"/>
      <c r="C728" s="240"/>
      <c r="D728" s="234" t="s">
        <v>257</v>
      </c>
      <c r="E728" s="241" t="s">
        <v>1</v>
      </c>
      <c r="F728" s="242" t="s">
        <v>4615</v>
      </c>
      <c r="G728" s="240"/>
      <c r="H728" s="241" t="s">
        <v>1</v>
      </c>
      <c r="I728" s="243"/>
      <c r="J728" s="240"/>
      <c r="K728" s="240"/>
      <c r="L728" s="244"/>
      <c r="M728" s="245"/>
      <c r="N728" s="246"/>
      <c r="O728" s="246"/>
      <c r="P728" s="246"/>
      <c r="Q728" s="246"/>
      <c r="R728" s="246"/>
      <c r="S728" s="246"/>
      <c r="T728" s="247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8" t="s">
        <v>257</v>
      </c>
      <c r="AU728" s="248" t="s">
        <v>87</v>
      </c>
      <c r="AV728" s="13" t="s">
        <v>85</v>
      </c>
      <c r="AW728" s="13" t="s">
        <v>34</v>
      </c>
      <c r="AX728" s="13" t="s">
        <v>77</v>
      </c>
      <c r="AY728" s="248" t="s">
        <v>245</v>
      </c>
    </row>
    <row r="729" s="14" customFormat="1">
      <c r="A729" s="14"/>
      <c r="B729" s="249"/>
      <c r="C729" s="250"/>
      <c r="D729" s="234" t="s">
        <v>257</v>
      </c>
      <c r="E729" s="251" t="s">
        <v>1</v>
      </c>
      <c r="F729" s="252" t="s">
        <v>4616</v>
      </c>
      <c r="G729" s="250"/>
      <c r="H729" s="253">
        <v>28.760000000000002</v>
      </c>
      <c r="I729" s="254"/>
      <c r="J729" s="250"/>
      <c r="K729" s="250"/>
      <c r="L729" s="255"/>
      <c r="M729" s="256"/>
      <c r="N729" s="257"/>
      <c r="O729" s="257"/>
      <c r="P729" s="257"/>
      <c r="Q729" s="257"/>
      <c r="R729" s="257"/>
      <c r="S729" s="257"/>
      <c r="T729" s="258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9" t="s">
        <v>257</v>
      </c>
      <c r="AU729" s="259" t="s">
        <v>87</v>
      </c>
      <c r="AV729" s="14" t="s">
        <v>87</v>
      </c>
      <c r="AW729" s="14" t="s">
        <v>34</v>
      </c>
      <c r="AX729" s="14" t="s">
        <v>77</v>
      </c>
      <c r="AY729" s="259" t="s">
        <v>245</v>
      </c>
    </row>
    <row r="730" s="15" customFormat="1">
      <c r="A730" s="15"/>
      <c r="B730" s="260"/>
      <c r="C730" s="261"/>
      <c r="D730" s="234" t="s">
        <v>257</v>
      </c>
      <c r="E730" s="262" t="s">
        <v>1</v>
      </c>
      <c r="F730" s="263" t="s">
        <v>266</v>
      </c>
      <c r="G730" s="261"/>
      <c r="H730" s="264">
        <v>99.859999999999999</v>
      </c>
      <c r="I730" s="265"/>
      <c r="J730" s="261"/>
      <c r="K730" s="261"/>
      <c r="L730" s="266"/>
      <c r="M730" s="267"/>
      <c r="N730" s="268"/>
      <c r="O730" s="268"/>
      <c r="P730" s="268"/>
      <c r="Q730" s="268"/>
      <c r="R730" s="268"/>
      <c r="S730" s="268"/>
      <c r="T730" s="269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T730" s="270" t="s">
        <v>257</v>
      </c>
      <c r="AU730" s="270" t="s">
        <v>87</v>
      </c>
      <c r="AV730" s="15" t="s">
        <v>253</v>
      </c>
      <c r="AW730" s="15" t="s">
        <v>34</v>
      </c>
      <c r="AX730" s="15" t="s">
        <v>85</v>
      </c>
      <c r="AY730" s="270" t="s">
        <v>245</v>
      </c>
    </row>
    <row r="731" s="2" customFormat="1" ht="16.5" customHeight="1">
      <c r="A731" s="40"/>
      <c r="B731" s="41"/>
      <c r="C731" s="221" t="s">
        <v>3914</v>
      </c>
      <c r="D731" s="221" t="s">
        <v>248</v>
      </c>
      <c r="E731" s="222" t="s">
        <v>2905</v>
      </c>
      <c r="F731" s="223" t="s">
        <v>2906</v>
      </c>
      <c r="G731" s="224" t="s">
        <v>329</v>
      </c>
      <c r="H731" s="225">
        <v>2</v>
      </c>
      <c r="I731" s="226"/>
      <c r="J731" s="227">
        <f>ROUND(I731*H731,2)</f>
        <v>0</v>
      </c>
      <c r="K731" s="223" t="s">
        <v>764</v>
      </c>
      <c r="L731" s="46"/>
      <c r="M731" s="228" t="s">
        <v>1</v>
      </c>
      <c r="N731" s="229" t="s">
        <v>42</v>
      </c>
      <c r="O731" s="93"/>
      <c r="P731" s="230">
        <f>O731*H731</f>
        <v>0</v>
      </c>
      <c r="Q731" s="230">
        <v>0.00069999999999999999</v>
      </c>
      <c r="R731" s="230">
        <f>Q731*H731</f>
        <v>0.0014</v>
      </c>
      <c r="S731" s="230">
        <v>0</v>
      </c>
      <c r="T731" s="231">
        <f>S731*H731</f>
        <v>0</v>
      </c>
      <c r="U731" s="40"/>
      <c r="V731" s="40"/>
      <c r="W731" s="40"/>
      <c r="X731" s="40"/>
      <c r="Y731" s="40"/>
      <c r="Z731" s="40"/>
      <c r="AA731" s="40"/>
      <c r="AB731" s="40"/>
      <c r="AC731" s="40"/>
      <c r="AD731" s="40"/>
      <c r="AE731" s="40"/>
      <c r="AR731" s="232" t="s">
        <v>253</v>
      </c>
      <c r="AT731" s="232" t="s">
        <v>248</v>
      </c>
      <c r="AU731" s="232" t="s">
        <v>87</v>
      </c>
      <c r="AY731" s="19" t="s">
        <v>245</v>
      </c>
      <c r="BE731" s="233">
        <f>IF(N731="základní",J731,0)</f>
        <v>0</v>
      </c>
      <c r="BF731" s="233">
        <f>IF(N731="snížená",J731,0)</f>
        <v>0</v>
      </c>
      <c r="BG731" s="233">
        <f>IF(N731="zákl. přenesená",J731,0)</f>
        <v>0</v>
      </c>
      <c r="BH731" s="233">
        <f>IF(N731="sníž. přenesená",J731,0)</f>
        <v>0</v>
      </c>
      <c r="BI731" s="233">
        <f>IF(N731="nulová",J731,0)</f>
        <v>0</v>
      </c>
      <c r="BJ731" s="19" t="s">
        <v>85</v>
      </c>
      <c r="BK731" s="233">
        <f>ROUND(I731*H731,2)</f>
        <v>0</v>
      </c>
      <c r="BL731" s="19" t="s">
        <v>253</v>
      </c>
      <c r="BM731" s="232" t="s">
        <v>4617</v>
      </c>
    </row>
    <row r="732" s="2" customFormat="1">
      <c r="A732" s="40"/>
      <c r="B732" s="41"/>
      <c r="C732" s="42"/>
      <c r="D732" s="234" t="s">
        <v>255</v>
      </c>
      <c r="E732" s="42"/>
      <c r="F732" s="235" t="s">
        <v>2908</v>
      </c>
      <c r="G732" s="42"/>
      <c r="H732" s="42"/>
      <c r="I732" s="236"/>
      <c r="J732" s="42"/>
      <c r="K732" s="42"/>
      <c r="L732" s="46"/>
      <c r="M732" s="237"/>
      <c r="N732" s="238"/>
      <c r="O732" s="93"/>
      <c r="P732" s="93"/>
      <c r="Q732" s="93"/>
      <c r="R732" s="93"/>
      <c r="S732" s="93"/>
      <c r="T732" s="94"/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T732" s="19" t="s">
        <v>255</v>
      </c>
      <c r="AU732" s="19" t="s">
        <v>87</v>
      </c>
    </row>
    <row r="733" s="2" customFormat="1">
      <c r="A733" s="40"/>
      <c r="B733" s="41"/>
      <c r="C733" s="42"/>
      <c r="D733" s="296" t="s">
        <v>766</v>
      </c>
      <c r="E733" s="42"/>
      <c r="F733" s="297" t="s">
        <v>2909</v>
      </c>
      <c r="G733" s="42"/>
      <c r="H733" s="42"/>
      <c r="I733" s="236"/>
      <c r="J733" s="42"/>
      <c r="K733" s="42"/>
      <c r="L733" s="46"/>
      <c r="M733" s="237"/>
      <c r="N733" s="238"/>
      <c r="O733" s="93"/>
      <c r="P733" s="93"/>
      <c r="Q733" s="93"/>
      <c r="R733" s="93"/>
      <c r="S733" s="93"/>
      <c r="T733" s="94"/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T733" s="19" t="s">
        <v>766</v>
      </c>
      <c r="AU733" s="19" t="s">
        <v>87</v>
      </c>
    </row>
    <row r="734" s="14" customFormat="1">
      <c r="A734" s="14"/>
      <c r="B734" s="249"/>
      <c r="C734" s="250"/>
      <c r="D734" s="234" t="s">
        <v>257</v>
      </c>
      <c r="E734" s="251" t="s">
        <v>1</v>
      </c>
      <c r="F734" s="252" t="s">
        <v>4618</v>
      </c>
      <c r="G734" s="250"/>
      <c r="H734" s="253">
        <v>2</v>
      </c>
      <c r="I734" s="254"/>
      <c r="J734" s="250"/>
      <c r="K734" s="250"/>
      <c r="L734" s="255"/>
      <c r="M734" s="256"/>
      <c r="N734" s="257"/>
      <c r="O734" s="257"/>
      <c r="P734" s="257"/>
      <c r="Q734" s="257"/>
      <c r="R734" s="257"/>
      <c r="S734" s="257"/>
      <c r="T734" s="258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59" t="s">
        <v>257</v>
      </c>
      <c r="AU734" s="259" t="s">
        <v>87</v>
      </c>
      <c r="AV734" s="14" t="s">
        <v>87</v>
      </c>
      <c r="AW734" s="14" t="s">
        <v>34</v>
      </c>
      <c r="AX734" s="14" t="s">
        <v>77</v>
      </c>
      <c r="AY734" s="259" t="s">
        <v>245</v>
      </c>
    </row>
    <row r="735" s="15" customFormat="1">
      <c r="A735" s="15"/>
      <c r="B735" s="260"/>
      <c r="C735" s="261"/>
      <c r="D735" s="234" t="s">
        <v>257</v>
      </c>
      <c r="E735" s="262" t="s">
        <v>1</v>
      </c>
      <c r="F735" s="263" t="s">
        <v>266</v>
      </c>
      <c r="G735" s="261"/>
      <c r="H735" s="264">
        <v>2</v>
      </c>
      <c r="I735" s="265"/>
      <c r="J735" s="261"/>
      <c r="K735" s="261"/>
      <c r="L735" s="266"/>
      <c r="M735" s="267"/>
      <c r="N735" s="268"/>
      <c r="O735" s="268"/>
      <c r="P735" s="268"/>
      <c r="Q735" s="268"/>
      <c r="R735" s="268"/>
      <c r="S735" s="268"/>
      <c r="T735" s="269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70" t="s">
        <v>257</v>
      </c>
      <c r="AU735" s="270" t="s">
        <v>87</v>
      </c>
      <c r="AV735" s="15" t="s">
        <v>253</v>
      </c>
      <c r="AW735" s="15" t="s">
        <v>34</v>
      </c>
      <c r="AX735" s="15" t="s">
        <v>85</v>
      </c>
      <c r="AY735" s="270" t="s">
        <v>245</v>
      </c>
    </row>
    <row r="736" s="2" customFormat="1" ht="16.5" customHeight="1">
      <c r="A736" s="40"/>
      <c r="B736" s="41"/>
      <c r="C736" s="283" t="s">
        <v>3917</v>
      </c>
      <c r="D736" s="283" t="s">
        <v>551</v>
      </c>
      <c r="E736" s="284" t="s">
        <v>2911</v>
      </c>
      <c r="F736" s="285" t="s">
        <v>2912</v>
      </c>
      <c r="G736" s="286" t="s">
        <v>329</v>
      </c>
      <c r="H736" s="287">
        <v>2</v>
      </c>
      <c r="I736" s="288"/>
      <c r="J736" s="289">
        <f>ROUND(I736*H736,2)</f>
        <v>0</v>
      </c>
      <c r="K736" s="285" t="s">
        <v>764</v>
      </c>
      <c r="L736" s="290"/>
      <c r="M736" s="291" t="s">
        <v>1</v>
      </c>
      <c r="N736" s="292" t="s">
        <v>42</v>
      </c>
      <c r="O736" s="93"/>
      <c r="P736" s="230">
        <f>O736*H736</f>
        <v>0</v>
      </c>
      <c r="Q736" s="230">
        <v>0.0025000000000000001</v>
      </c>
      <c r="R736" s="230">
        <f>Q736*H736</f>
        <v>0.0050000000000000001</v>
      </c>
      <c r="S736" s="230">
        <v>0</v>
      </c>
      <c r="T736" s="231">
        <f>S736*H736</f>
        <v>0</v>
      </c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R736" s="232" t="s">
        <v>326</v>
      </c>
      <c r="AT736" s="232" t="s">
        <v>551</v>
      </c>
      <c r="AU736" s="232" t="s">
        <v>87</v>
      </c>
      <c r="AY736" s="19" t="s">
        <v>245</v>
      </c>
      <c r="BE736" s="233">
        <f>IF(N736="základní",J736,0)</f>
        <v>0</v>
      </c>
      <c r="BF736" s="233">
        <f>IF(N736="snížená",J736,0)</f>
        <v>0</v>
      </c>
      <c r="BG736" s="233">
        <f>IF(N736="zákl. přenesená",J736,0)</f>
        <v>0</v>
      </c>
      <c r="BH736" s="233">
        <f>IF(N736="sníž. přenesená",J736,0)</f>
        <v>0</v>
      </c>
      <c r="BI736" s="233">
        <f>IF(N736="nulová",J736,0)</f>
        <v>0</v>
      </c>
      <c r="BJ736" s="19" t="s">
        <v>85</v>
      </c>
      <c r="BK736" s="233">
        <f>ROUND(I736*H736,2)</f>
        <v>0</v>
      </c>
      <c r="BL736" s="19" t="s">
        <v>253</v>
      </c>
      <c r="BM736" s="232" t="s">
        <v>4619</v>
      </c>
    </row>
    <row r="737" s="2" customFormat="1">
      <c r="A737" s="40"/>
      <c r="B737" s="41"/>
      <c r="C737" s="42"/>
      <c r="D737" s="234" t="s">
        <v>255</v>
      </c>
      <c r="E737" s="42"/>
      <c r="F737" s="235" t="s">
        <v>2912</v>
      </c>
      <c r="G737" s="42"/>
      <c r="H737" s="42"/>
      <c r="I737" s="236"/>
      <c r="J737" s="42"/>
      <c r="K737" s="42"/>
      <c r="L737" s="46"/>
      <c r="M737" s="237"/>
      <c r="N737" s="238"/>
      <c r="O737" s="93"/>
      <c r="P737" s="93"/>
      <c r="Q737" s="93"/>
      <c r="R737" s="93"/>
      <c r="S737" s="93"/>
      <c r="T737" s="94"/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  <c r="AE737" s="40"/>
      <c r="AT737" s="19" t="s">
        <v>255</v>
      </c>
      <c r="AU737" s="19" t="s">
        <v>87</v>
      </c>
    </row>
    <row r="738" s="14" customFormat="1">
      <c r="A738" s="14"/>
      <c r="B738" s="249"/>
      <c r="C738" s="250"/>
      <c r="D738" s="234" t="s">
        <v>257</v>
      </c>
      <c r="E738" s="251" t="s">
        <v>1</v>
      </c>
      <c r="F738" s="252" t="s">
        <v>87</v>
      </c>
      <c r="G738" s="250"/>
      <c r="H738" s="253">
        <v>2</v>
      </c>
      <c r="I738" s="254"/>
      <c r="J738" s="250"/>
      <c r="K738" s="250"/>
      <c r="L738" s="255"/>
      <c r="M738" s="256"/>
      <c r="N738" s="257"/>
      <c r="O738" s="257"/>
      <c r="P738" s="257"/>
      <c r="Q738" s="257"/>
      <c r="R738" s="257"/>
      <c r="S738" s="257"/>
      <c r="T738" s="258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9" t="s">
        <v>257</v>
      </c>
      <c r="AU738" s="259" t="s">
        <v>87</v>
      </c>
      <c r="AV738" s="14" t="s">
        <v>87</v>
      </c>
      <c r="AW738" s="14" t="s">
        <v>34</v>
      </c>
      <c r="AX738" s="14" t="s">
        <v>77</v>
      </c>
      <c r="AY738" s="259" t="s">
        <v>245</v>
      </c>
    </row>
    <row r="739" s="15" customFormat="1">
      <c r="A739" s="15"/>
      <c r="B739" s="260"/>
      <c r="C739" s="261"/>
      <c r="D739" s="234" t="s">
        <v>257</v>
      </c>
      <c r="E739" s="262" t="s">
        <v>1</v>
      </c>
      <c r="F739" s="263" t="s">
        <v>266</v>
      </c>
      <c r="G739" s="261"/>
      <c r="H739" s="264">
        <v>2</v>
      </c>
      <c r="I739" s="265"/>
      <c r="J739" s="261"/>
      <c r="K739" s="261"/>
      <c r="L739" s="266"/>
      <c r="M739" s="267"/>
      <c r="N739" s="268"/>
      <c r="O739" s="268"/>
      <c r="P739" s="268"/>
      <c r="Q739" s="268"/>
      <c r="R739" s="268"/>
      <c r="S739" s="268"/>
      <c r="T739" s="269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T739" s="270" t="s">
        <v>257</v>
      </c>
      <c r="AU739" s="270" t="s">
        <v>87</v>
      </c>
      <c r="AV739" s="15" t="s">
        <v>253</v>
      </c>
      <c r="AW739" s="15" t="s">
        <v>34</v>
      </c>
      <c r="AX739" s="15" t="s">
        <v>85</v>
      </c>
      <c r="AY739" s="270" t="s">
        <v>245</v>
      </c>
    </row>
    <row r="740" s="2" customFormat="1" ht="16.5" customHeight="1">
      <c r="A740" s="40"/>
      <c r="B740" s="41"/>
      <c r="C740" s="221" t="s">
        <v>3921</v>
      </c>
      <c r="D740" s="221" t="s">
        <v>248</v>
      </c>
      <c r="E740" s="222" t="s">
        <v>3775</v>
      </c>
      <c r="F740" s="223" t="s">
        <v>3776</v>
      </c>
      <c r="G740" s="224" t="s">
        <v>275</v>
      </c>
      <c r="H740" s="225">
        <v>3.1000000000000001</v>
      </c>
      <c r="I740" s="226"/>
      <c r="J740" s="227">
        <f>ROUND(I740*H740,2)</f>
        <v>0</v>
      </c>
      <c r="K740" s="223" t="s">
        <v>764</v>
      </c>
      <c r="L740" s="46"/>
      <c r="M740" s="228" t="s">
        <v>1</v>
      </c>
      <c r="N740" s="229" t="s">
        <v>42</v>
      </c>
      <c r="O740" s="93"/>
      <c r="P740" s="230">
        <f>O740*H740</f>
        <v>0</v>
      </c>
      <c r="Q740" s="230">
        <v>0.0025999999999999999</v>
      </c>
      <c r="R740" s="230">
        <f>Q740*H740</f>
        <v>0.0080599999999999995</v>
      </c>
      <c r="S740" s="230">
        <v>0</v>
      </c>
      <c r="T740" s="231">
        <f>S740*H740</f>
        <v>0</v>
      </c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R740" s="232" t="s">
        <v>253</v>
      </c>
      <c r="AT740" s="232" t="s">
        <v>248</v>
      </c>
      <c r="AU740" s="232" t="s">
        <v>87</v>
      </c>
      <c r="AY740" s="19" t="s">
        <v>245</v>
      </c>
      <c r="BE740" s="233">
        <f>IF(N740="základní",J740,0)</f>
        <v>0</v>
      </c>
      <c r="BF740" s="233">
        <f>IF(N740="snížená",J740,0)</f>
        <v>0</v>
      </c>
      <c r="BG740" s="233">
        <f>IF(N740="zákl. přenesená",J740,0)</f>
        <v>0</v>
      </c>
      <c r="BH740" s="233">
        <f>IF(N740="sníž. přenesená",J740,0)</f>
        <v>0</v>
      </c>
      <c r="BI740" s="233">
        <f>IF(N740="nulová",J740,0)</f>
        <v>0</v>
      </c>
      <c r="BJ740" s="19" t="s">
        <v>85</v>
      </c>
      <c r="BK740" s="233">
        <f>ROUND(I740*H740,2)</f>
        <v>0</v>
      </c>
      <c r="BL740" s="19" t="s">
        <v>253</v>
      </c>
      <c r="BM740" s="232" t="s">
        <v>4620</v>
      </c>
    </row>
    <row r="741" s="2" customFormat="1">
      <c r="A741" s="40"/>
      <c r="B741" s="41"/>
      <c r="C741" s="42"/>
      <c r="D741" s="234" t="s">
        <v>255</v>
      </c>
      <c r="E741" s="42"/>
      <c r="F741" s="235" t="s">
        <v>4621</v>
      </c>
      <c r="G741" s="42"/>
      <c r="H741" s="42"/>
      <c r="I741" s="236"/>
      <c r="J741" s="42"/>
      <c r="K741" s="42"/>
      <c r="L741" s="46"/>
      <c r="M741" s="237"/>
      <c r="N741" s="238"/>
      <c r="O741" s="93"/>
      <c r="P741" s="93"/>
      <c r="Q741" s="93"/>
      <c r="R741" s="93"/>
      <c r="S741" s="93"/>
      <c r="T741" s="94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T741" s="19" t="s">
        <v>255</v>
      </c>
      <c r="AU741" s="19" t="s">
        <v>87</v>
      </c>
    </row>
    <row r="742" s="2" customFormat="1">
      <c r="A742" s="40"/>
      <c r="B742" s="41"/>
      <c r="C742" s="42"/>
      <c r="D742" s="296" t="s">
        <v>766</v>
      </c>
      <c r="E742" s="42"/>
      <c r="F742" s="297" t="s">
        <v>3778</v>
      </c>
      <c r="G742" s="42"/>
      <c r="H742" s="42"/>
      <c r="I742" s="236"/>
      <c r="J742" s="42"/>
      <c r="K742" s="42"/>
      <c r="L742" s="46"/>
      <c r="M742" s="237"/>
      <c r="N742" s="238"/>
      <c r="O742" s="93"/>
      <c r="P742" s="93"/>
      <c r="Q742" s="93"/>
      <c r="R742" s="93"/>
      <c r="S742" s="93"/>
      <c r="T742" s="94"/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T742" s="19" t="s">
        <v>766</v>
      </c>
      <c r="AU742" s="19" t="s">
        <v>87</v>
      </c>
    </row>
    <row r="743" s="14" customFormat="1">
      <c r="A743" s="14"/>
      <c r="B743" s="249"/>
      <c r="C743" s="250"/>
      <c r="D743" s="234" t="s">
        <v>257</v>
      </c>
      <c r="E743" s="251" t="s">
        <v>1</v>
      </c>
      <c r="F743" s="252" t="s">
        <v>4622</v>
      </c>
      <c r="G743" s="250"/>
      <c r="H743" s="253">
        <v>3.1000000000000001</v>
      </c>
      <c r="I743" s="254"/>
      <c r="J743" s="250"/>
      <c r="K743" s="250"/>
      <c r="L743" s="255"/>
      <c r="M743" s="256"/>
      <c r="N743" s="257"/>
      <c r="O743" s="257"/>
      <c r="P743" s="257"/>
      <c r="Q743" s="257"/>
      <c r="R743" s="257"/>
      <c r="S743" s="257"/>
      <c r="T743" s="258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T743" s="259" t="s">
        <v>257</v>
      </c>
      <c r="AU743" s="259" t="s">
        <v>87</v>
      </c>
      <c r="AV743" s="14" t="s">
        <v>87</v>
      </c>
      <c r="AW743" s="14" t="s">
        <v>34</v>
      </c>
      <c r="AX743" s="14" t="s">
        <v>85</v>
      </c>
      <c r="AY743" s="259" t="s">
        <v>245</v>
      </c>
    </row>
    <row r="744" s="2" customFormat="1" ht="16.5" customHeight="1">
      <c r="A744" s="40"/>
      <c r="B744" s="41"/>
      <c r="C744" s="221" t="s">
        <v>3924</v>
      </c>
      <c r="D744" s="221" t="s">
        <v>248</v>
      </c>
      <c r="E744" s="222" t="s">
        <v>2914</v>
      </c>
      <c r="F744" s="223" t="s">
        <v>2915</v>
      </c>
      <c r="G744" s="224" t="s">
        <v>317</v>
      </c>
      <c r="H744" s="225">
        <v>109.25</v>
      </c>
      <c r="I744" s="226"/>
      <c r="J744" s="227">
        <f>ROUND(I744*H744,2)</f>
        <v>0</v>
      </c>
      <c r="K744" s="223" t="s">
        <v>764</v>
      </c>
      <c r="L744" s="46"/>
      <c r="M744" s="228" t="s">
        <v>1</v>
      </c>
      <c r="N744" s="229" t="s">
        <v>42</v>
      </c>
      <c r="O744" s="93"/>
      <c r="P744" s="230">
        <f>O744*H744</f>
        <v>0</v>
      </c>
      <c r="Q744" s="230">
        <v>0.14041999999999999</v>
      </c>
      <c r="R744" s="230">
        <f>Q744*H744</f>
        <v>15.340884999999998</v>
      </c>
      <c r="S744" s="230">
        <v>0</v>
      </c>
      <c r="T744" s="231">
        <f>S744*H744</f>
        <v>0</v>
      </c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R744" s="232" t="s">
        <v>253</v>
      </c>
      <c r="AT744" s="232" t="s">
        <v>248</v>
      </c>
      <c r="AU744" s="232" t="s">
        <v>87</v>
      </c>
      <c r="AY744" s="19" t="s">
        <v>245</v>
      </c>
      <c r="BE744" s="233">
        <f>IF(N744="základní",J744,0)</f>
        <v>0</v>
      </c>
      <c r="BF744" s="233">
        <f>IF(N744="snížená",J744,0)</f>
        <v>0</v>
      </c>
      <c r="BG744" s="233">
        <f>IF(N744="zákl. přenesená",J744,0)</f>
        <v>0</v>
      </c>
      <c r="BH744" s="233">
        <f>IF(N744="sníž. přenesená",J744,0)</f>
        <v>0</v>
      </c>
      <c r="BI744" s="233">
        <f>IF(N744="nulová",J744,0)</f>
        <v>0</v>
      </c>
      <c r="BJ744" s="19" t="s">
        <v>85</v>
      </c>
      <c r="BK744" s="233">
        <f>ROUND(I744*H744,2)</f>
        <v>0</v>
      </c>
      <c r="BL744" s="19" t="s">
        <v>253</v>
      </c>
      <c r="BM744" s="232" t="s">
        <v>4623</v>
      </c>
    </row>
    <row r="745" s="2" customFormat="1">
      <c r="A745" s="40"/>
      <c r="B745" s="41"/>
      <c r="C745" s="42"/>
      <c r="D745" s="234" t="s">
        <v>255</v>
      </c>
      <c r="E745" s="42"/>
      <c r="F745" s="235" t="s">
        <v>2917</v>
      </c>
      <c r="G745" s="42"/>
      <c r="H745" s="42"/>
      <c r="I745" s="236"/>
      <c r="J745" s="42"/>
      <c r="K745" s="42"/>
      <c r="L745" s="46"/>
      <c r="M745" s="237"/>
      <c r="N745" s="238"/>
      <c r="O745" s="93"/>
      <c r="P745" s="93"/>
      <c r="Q745" s="93"/>
      <c r="R745" s="93"/>
      <c r="S745" s="93"/>
      <c r="T745" s="94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T745" s="19" t="s">
        <v>255</v>
      </c>
      <c r="AU745" s="19" t="s">
        <v>87</v>
      </c>
    </row>
    <row r="746" s="2" customFormat="1">
      <c r="A746" s="40"/>
      <c r="B746" s="41"/>
      <c r="C746" s="42"/>
      <c r="D746" s="296" t="s">
        <v>766</v>
      </c>
      <c r="E746" s="42"/>
      <c r="F746" s="297" t="s">
        <v>2918</v>
      </c>
      <c r="G746" s="42"/>
      <c r="H746" s="42"/>
      <c r="I746" s="236"/>
      <c r="J746" s="42"/>
      <c r="K746" s="42"/>
      <c r="L746" s="46"/>
      <c r="M746" s="237"/>
      <c r="N746" s="238"/>
      <c r="O746" s="93"/>
      <c r="P746" s="93"/>
      <c r="Q746" s="93"/>
      <c r="R746" s="93"/>
      <c r="S746" s="93"/>
      <c r="T746" s="94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T746" s="19" t="s">
        <v>766</v>
      </c>
      <c r="AU746" s="19" t="s">
        <v>87</v>
      </c>
    </row>
    <row r="747" s="14" customFormat="1">
      <c r="A747" s="14"/>
      <c r="B747" s="249"/>
      <c r="C747" s="250"/>
      <c r="D747" s="234" t="s">
        <v>257</v>
      </c>
      <c r="E747" s="251" t="s">
        <v>1</v>
      </c>
      <c r="F747" s="252" t="s">
        <v>4624</v>
      </c>
      <c r="G747" s="250"/>
      <c r="H747" s="253">
        <v>101.25</v>
      </c>
      <c r="I747" s="254"/>
      <c r="J747" s="250"/>
      <c r="K747" s="250"/>
      <c r="L747" s="255"/>
      <c r="M747" s="256"/>
      <c r="N747" s="257"/>
      <c r="O747" s="257"/>
      <c r="P747" s="257"/>
      <c r="Q747" s="257"/>
      <c r="R747" s="257"/>
      <c r="S747" s="257"/>
      <c r="T747" s="258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59" t="s">
        <v>257</v>
      </c>
      <c r="AU747" s="259" t="s">
        <v>87</v>
      </c>
      <c r="AV747" s="14" t="s">
        <v>87</v>
      </c>
      <c r="AW747" s="14" t="s">
        <v>34</v>
      </c>
      <c r="AX747" s="14" t="s">
        <v>77</v>
      </c>
      <c r="AY747" s="259" t="s">
        <v>245</v>
      </c>
    </row>
    <row r="748" s="14" customFormat="1">
      <c r="A748" s="14"/>
      <c r="B748" s="249"/>
      <c r="C748" s="250"/>
      <c r="D748" s="234" t="s">
        <v>257</v>
      </c>
      <c r="E748" s="251" t="s">
        <v>1</v>
      </c>
      <c r="F748" s="252" t="s">
        <v>4625</v>
      </c>
      <c r="G748" s="250"/>
      <c r="H748" s="253">
        <v>8</v>
      </c>
      <c r="I748" s="254"/>
      <c r="J748" s="250"/>
      <c r="K748" s="250"/>
      <c r="L748" s="255"/>
      <c r="M748" s="256"/>
      <c r="N748" s="257"/>
      <c r="O748" s="257"/>
      <c r="P748" s="257"/>
      <c r="Q748" s="257"/>
      <c r="R748" s="257"/>
      <c r="S748" s="257"/>
      <c r="T748" s="258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9" t="s">
        <v>257</v>
      </c>
      <c r="AU748" s="259" t="s">
        <v>87</v>
      </c>
      <c r="AV748" s="14" t="s">
        <v>87</v>
      </c>
      <c r="AW748" s="14" t="s">
        <v>34</v>
      </c>
      <c r="AX748" s="14" t="s">
        <v>77</v>
      </c>
      <c r="AY748" s="259" t="s">
        <v>245</v>
      </c>
    </row>
    <row r="749" s="15" customFormat="1">
      <c r="A749" s="15"/>
      <c r="B749" s="260"/>
      <c r="C749" s="261"/>
      <c r="D749" s="234" t="s">
        <v>257</v>
      </c>
      <c r="E749" s="262" t="s">
        <v>1</v>
      </c>
      <c r="F749" s="263" t="s">
        <v>266</v>
      </c>
      <c r="G749" s="261"/>
      <c r="H749" s="264">
        <v>109.25</v>
      </c>
      <c r="I749" s="265"/>
      <c r="J749" s="261"/>
      <c r="K749" s="261"/>
      <c r="L749" s="266"/>
      <c r="M749" s="267"/>
      <c r="N749" s="268"/>
      <c r="O749" s="268"/>
      <c r="P749" s="268"/>
      <c r="Q749" s="268"/>
      <c r="R749" s="268"/>
      <c r="S749" s="268"/>
      <c r="T749" s="269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T749" s="270" t="s">
        <v>257</v>
      </c>
      <c r="AU749" s="270" t="s">
        <v>87</v>
      </c>
      <c r="AV749" s="15" t="s">
        <v>253</v>
      </c>
      <c r="AW749" s="15" t="s">
        <v>34</v>
      </c>
      <c r="AX749" s="15" t="s">
        <v>85</v>
      </c>
      <c r="AY749" s="270" t="s">
        <v>245</v>
      </c>
    </row>
    <row r="750" s="2" customFormat="1" ht="16.5" customHeight="1">
      <c r="A750" s="40"/>
      <c r="B750" s="41"/>
      <c r="C750" s="283" t="s">
        <v>2162</v>
      </c>
      <c r="D750" s="283" t="s">
        <v>551</v>
      </c>
      <c r="E750" s="284" t="s">
        <v>3782</v>
      </c>
      <c r="F750" s="285" t="s">
        <v>3783</v>
      </c>
      <c r="G750" s="286" t="s">
        <v>317</v>
      </c>
      <c r="H750" s="287">
        <v>112.52800000000001</v>
      </c>
      <c r="I750" s="288"/>
      <c r="J750" s="289">
        <f>ROUND(I750*H750,2)</f>
        <v>0</v>
      </c>
      <c r="K750" s="285" t="s">
        <v>764</v>
      </c>
      <c r="L750" s="290"/>
      <c r="M750" s="291" t="s">
        <v>1</v>
      </c>
      <c r="N750" s="292" t="s">
        <v>42</v>
      </c>
      <c r="O750" s="93"/>
      <c r="P750" s="230">
        <f>O750*H750</f>
        <v>0</v>
      </c>
      <c r="Q750" s="230">
        <v>0.056000000000000001</v>
      </c>
      <c r="R750" s="230">
        <f>Q750*H750</f>
        <v>6.3015680000000005</v>
      </c>
      <c r="S750" s="230">
        <v>0</v>
      </c>
      <c r="T750" s="231">
        <f>S750*H750</f>
        <v>0</v>
      </c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R750" s="232" t="s">
        <v>326</v>
      </c>
      <c r="AT750" s="232" t="s">
        <v>551</v>
      </c>
      <c r="AU750" s="232" t="s">
        <v>87</v>
      </c>
      <c r="AY750" s="19" t="s">
        <v>245</v>
      </c>
      <c r="BE750" s="233">
        <f>IF(N750="základní",J750,0)</f>
        <v>0</v>
      </c>
      <c r="BF750" s="233">
        <f>IF(N750="snížená",J750,0)</f>
        <v>0</v>
      </c>
      <c r="BG750" s="233">
        <f>IF(N750="zákl. přenesená",J750,0)</f>
        <v>0</v>
      </c>
      <c r="BH750" s="233">
        <f>IF(N750="sníž. přenesená",J750,0)</f>
        <v>0</v>
      </c>
      <c r="BI750" s="233">
        <f>IF(N750="nulová",J750,0)</f>
        <v>0</v>
      </c>
      <c r="BJ750" s="19" t="s">
        <v>85</v>
      </c>
      <c r="BK750" s="233">
        <f>ROUND(I750*H750,2)</f>
        <v>0</v>
      </c>
      <c r="BL750" s="19" t="s">
        <v>253</v>
      </c>
      <c r="BM750" s="232" t="s">
        <v>4626</v>
      </c>
    </row>
    <row r="751" s="2" customFormat="1">
      <c r="A751" s="40"/>
      <c r="B751" s="41"/>
      <c r="C751" s="42"/>
      <c r="D751" s="234" t="s">
        <v>255</v>
      </c>
      <c r="E751" s="42"/>
      <c r="F751" s="235" t="s">
        <v>3783</v>
      </c>
      <c r="G751" s="42"/>
      <c r="H751" s="42"/>
      <c r="I751" s="236"/>
      <c r="J751" s="42"/>
      <c r="K751" s="42"/>
      <c r="L751" s="46"/>
      <c r="M751" s="237"/>
      <c r="N751" s="238"/>
      <c r="O751" s="93"/>
      <c r="P751" s="93"/>
      <c r="Q751" s="93"/>
      <c r="R751" s="93"/>
      <c r="S751" s="93"/>
      <c r="T751" s="94"/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T751" s="19" t="s">
        <v>255</v>
      </c>
      <c r="AU751" s="19" t="s">
        <v>87</v>
      </c>
    </row>
    <row r="752" s="14" customFormat="1">
      <c r="A752" s="14"/>
      <c r="B752" s="249"/>
      <c r="C752" s="250"/>
      <c r="D752" s="234" t="s">
        <v>257</v>
      </c>
      <c r="E752" s="251" t="s">
        <v>1</v>
      </c>
      <c r="F752" s="252" t="s">
        <v>4627</v>
      </c>
      <c r="G752" s="250"/>
      <c r="H752" s="253">
        <v>112.52800000000001</v>
      </c>
      <c r="I752" s="254"/>
      <c r="J752" s="250"/>
      <c r="K752" s="250"/>
      <c r="L752" s="255"/>
      <c r="M752" s="256"/>
      <c r="N752" s="257"/>
      <c r="O752" s="257"/>
      <c r="P752" s="257"/>
      <c r="Q752" s="257"/>
      <c r="R752" s="257"/>
      <c r="S752" s="257"/>
      <c r="T752" s="258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T752" s="259" t="s">
        <v>257</v>
      </c>
      <c r="AU752" s="259" t="s">
        <v>87</v>
      </c>
      <c r="AV752" s="14" t="s">
        <v>87</v>
      </c>
      <c r="AW752" s="14" t="s">
        <v>34</v>
      </c>
      <c r="AX752" s="14" t="s">
        <v>85</v>
      </c>
      <c r="AY752" s="259" t="s">
        <v>245</v>
      </c>
    </row>
    <row r="753" s="2" customFormat="1" ht="16.5" customHeight="1">
      <c r="A753" s="40"/>
      <c r="B753" s="41"/>
      <c r="C753" s="221" t="s">
        <v>2054</v>
      </c>
      <c r="D753" s="221" t="s">
        <v>248</v>
      </c>
      <c r="E753" s="222" t="s">
        <v>3798</v>
      </c>
      <c r="F753" s="223" t="s">
        <v>3799</v>
      </c>
      <c r="G753" s="224" t="s">
        <v>317</v>
      </c>
      <c r="H753" s="225">
        <v>20</v>
      </c>
      <c r="I753" s="226"/>
      <c r="J753" s="227">
        <f>ROUND(I753*H753,2)</f>
        <v>0</v>
      </c>
      <c r="K753" s="223" t="s">
        <v>764</v>
      </c>
      <c r="L753" s="46"/>
      <c r="M753" s="228" t="s">
        <v>1</v>
      </c>
      <c r="N753" s="229" t="s">
        <v>42</v>
      </c>
      <c r="O753" s="93"/>
      <c r="P753" s="230">
        <f>O753*H753</f>
        <v>0</v>
      </c>
      <c r="Q753" s="230">
        <v>0.00027999999999999998</v>
      </c>
      <c r="R753" s="230">
        <f>Q753*H753</f>
        <v>0.0055999999999999991</v>
      </c>
      <c r="S753" s="230">
        <v>0</v>
      </c>
      <c r="T753" s="231">
        <f>S753*H753</f>
        <v>0</v>
      </c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R753" s="232" t="s">
        <v>253</v>
      </c>
      <c r="AT753" s="232" t="s">
        <v>248</v>
      </c>
      <c r="AU753" s="232" t="s">
        <v>87</v>
      </c>
      <c r="AY753" s="19" t="s">
        <v>245</v>
      </c>
      <c r="BE753" s="233">
        <f>IF(N753="základní",J753,0)</f>
        <v>0</v>
      </c>
      <c r="BF753" s="233">
        <f>IF(N753="snížená",J753,0)</f>
        <v>0</v>
      </c>
      <c r="BG753" s="233">
        <f>IF(N753="zákl. přenesená",J753,0)</f>
        <v>0</v>
      </c>
      <c r="BH753" s="233">
        <f>IF(N753="sníž. přenesená",J753,0)</f>
        <v>0</v>
      </c>
      <c r="BI753" s="233">
        <f>IF(N753="nulová",J753,0)</f>
        <v>0</v>
      </c>
      <c r="BJ753" s="19" t="s">
        <v>85</v>
      </c>
      <c r="BK753" s="233">
        <f>ROUND(I753*H753,2)</f>
        <v>0</v>
      </c>
      <c r="BL753" s="19" t="s">
        <v>253</v>
      </c>
      <c r="BM753" s="232" t="s">
        <v>4628</v>
      </c>
    </row>
    <row r="754" s="2" customFormat="1">
      <c r="A754" s="40"/>
      <c r="B754" s="41"/>
      <c r="C754" s="42"/>
      <c r="D754" s="234" t="s">
        <v>255</v>
      </c>
      <c r="E754" s="42"/>
      <c r="F754" s="235" t="s">
        <v>4629</v>
      </c>
      <c r="G754" s="42"/>
      <c r="H754" s="42"/>
      <c r="I754" s="236"/>
      <c r="J754" s="42"/>
      <c r="K754" s="42"/>
      <c r="L754" s="46"/>
      <c r="M754" s="237"/>
      <c r="N754" s="238"/>
      <c r="O754" s="93"/>
      <c r="P754" s="93"/>
      <c r="Q754" s="93"/>
      <c r="R754" s="93"/>
      <c r="S754" s="93"/>
      <c r="T754" s="94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T754" s="19" t="s">
        <v>255</v>
      </c>
      <c r="AU754" s="19" t="s">
        <v>87</v>
      </c>
    </row>
    <row r="755" s="2" customFormat="1">
      <c r="A755" s="40"/>
      <c r="B755" s="41"/>
      <c r="C755" s="42"/>
      <c r="D755" s="296" t="s">
        <v>766</v>
      </c>
      <c r="E755" s="42"/>
      <c r="F755" s="297" t="s">
        <v>3801</v>
      </c>
      <c r="G755" s="42"/>
      <c r="H755" s="42"/>
      <c r="I755" s="236"/>
      <c r="J755" s="42"/>
      <c r="K755" s="42"/>
      <c r="L755" s="46"/>
      <c r="M755" s="237"/>
      <c r="N755" s="238"/>
      <c r="O755" s="93"/>
      <c r="P755" s="93"/>
      <c r="Q755" s="93"/>
      <c r="R755" s="93"/>
      <c r="S755" s="93"/>
      <c r="T755" s="94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T755" s="19" t="s">
        <v>766</v>
      </c>
      <c r="AU755" s="19" t="s">
        <v>87</v>
      </c>
    </row>
    <row r="756" s="14" customFormat="1">
      <c r="A756" s="14"/>
      <c r="B756" s="249"/>
      <c r="C756" s="250"/>
      <c r="D756" s="234" t="s">
        <v>257</v>
      </c>
      <c r="E756" s="251" t="s">
        <v>1</v>
      </c>
      <c r="F756" s="252" t="s">
        <v>4630</v>
      </c>
      <c r="G756" s="250"/>
      <c r="H756" s="253">
        <v>20</v>
      </c>
      <c r="I756" s="254"/>
      <c r="J756" s="250"/>
      <c r="K756" s="250"/>
      <c r="L756" s="255"/>
      <c r="M756" s="256"/>
      <c r="N756" s="257"/>
      <c r="O756" s="257"/>
      <c r="P756" s="257"/>
      <c r="Q756" s="257"/>
      <c r="R756" s="257"/>
      <c r="S756" s="257"/>
      <c r="T756" s="258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59" t="s">
        <v>257</v>
      </c>
      <c r="AU756" s="259" t="s">
        <v>87</v>
      </c>
      <c r="AV756" s="14" t="s">
        <v>87</v>
      </c>
      <c r="AW756" s="14" t="s">
        <v>34</v>
      </c>
      <c r="AX756" s="14" t="s">
        <v>85</v>
      </c>
      <c r="AY756" s="259" t="s">
        <v>245</v>
      </c>
    </row>
    <row r="757" s="2" customFormat="1" ht="16.5" customHeight="1">
      <c r="A757" s="40"/>
      <c r="B757" s="41"/>
      <c r="C757" s="221" t="s">
        <v>3943</v>
      </c>
      <c r="D757" s="221" t="s">
        <v>248</v>
      </c>
      <c r="E757" s="222" t="s">
        <v>3803</v>
      </c>
      <c r="F757" s="223" t="s">
        <v>3804</v>
      </c>
      <c r="G757" s="224" t="s">
        <v>317</v>
      </c>
      <c r="H757" s="225">
        <v>20</v>
      </c>
      <c r="I757" s="226"/>
      <c r="J757" s="227">
        <f>ROUND(I757*H757,2)</f>
        <v>0</v>
      </c>
      <c r="K757" s="223" t="s">
        <v>764</v>
      </c>
      <c r="L757" s="46"/>
      <c r="M757" s="228" t="s">
        <v>1</v>
      </c>
      <c r="N757" s="229" t="s">
        <v>42</v>
      </c>
      <c r="O757" s="93"/>
      <c r="P757" s="230">
        <f>O757*H757</f>
        <v>0</v>
      </c>
      <c r="Q757" s="230">
        <v>0</v>
      </c>
      <c r="R757" s="230">
        <f>Q757*H757</f>
        <v>0</v>
      </c>
      <c r="S757" s="230">
        <v>0</v>
      </c>
      <c r="T757" s="231">
        <f>S757*H757</f>
        <v>0</v>
      </c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R757" s="232" t="s">
        <v>253</v>
      </c>
      <c r="AT757" s="232" t="s">
        <v>248</v>
      </c>
      <c r="AU757" s="232" t="s">
        <v>87</v>
      </c>
      <c r="AY757" s="19" t="s">
        <v>245</v>
      </c>
      <c r="BE757" s="233">
        <f>IF(N757="základní",J757,0)</f>
        <v>0</v>
      </c>
      <c r="BF757" s="233">
        <f>IF(N757="snížená",J757,0)</f>
        <v>0</v>
      </c>
      <c r="BG757" s="233">
        <f>IF(N757="zákl. přenesená",J757,0)</f>
        <v>0</v>
      </c>
      <c r="BH757" s="233">
        <f>IF(N757="sníž. přenesená",J757,0)</f>
        <v>0</v>
      </c>
      <c r="BI757" s="233">
        <f>IF(N757="nulová",J757,0)</f>
        <v>0</v>
      </c>
      <c r="BJ757" s="19" t="s">
        <v>85</v>
      </c>
      <c r="BK757" s="233">
        <f>ROUND(I757*H757,2)</f>
        <v>0</v>
      </c>
      <c r="BL757" s="19" t="s">
        <v>253</v>
      </c>
      <c r="BM757" s="232" t="s">
        <v>4631</v>
      </c>
    </row>
    <row r="758" s="2" customFormat="1">
      <c r="A758" s="40"/>
      <c r="B758" s="41"/>
      <c r="C758" s="42"/>
      <c r="D758" s="234" t="s">
        <v>255</v>
      </c>
      <c r="E758" s="42"/>
      <c r="F758" s="235" t="s">
        <v>4632</v>
      </c>
      <c r="G758" s="42"/>
      <c r="H758" s="42"/>
      <c r="I758" s="236"/>
      <c r="J758" s="42"/>
      <c r="K758" s="42"/>
      <c r="L758" s="46"/>
      <c r="M758" s="237"/>
      <c r="N758" s="238"/>
      <c r="O758" s="93"/>
      <c r="P758" s="93"/>
      <c r="Q758" s="93"/>
      <c r="R758" s="93"/>
      <c r="S758" s="93"/>
      <c r="T758" s="94"/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T758" s="19" t="s">
        <v>255</v>
      </c>
      <c r="AU758" s="19" t="s">
        <v>87</v>
      </c>
    </row>
    <row r="759" s="2" customFormat="1">
      <c r="A759" s="40"/>
      <c r="B759" s="41"/>
      <c r="C759" s="42"/>
      <c r="D759" s="296" t="s">
        <v>766</v>
      </c>
      <c r="E759" s="42"/>
      <c r="F759" s="297" t="s">
        <v>3806</v>
      </c>
      <c r="G759" s="42"/>
      <c r="H759" s="42"/>
      <c r="I759" s="236"/>
      <c r="J759" s="42"/>
      <c r="K759" s="42"/>
      <c r="L759" s="46"/>
      <c r="M759" s="237"/>
      <c r="N759" s="238"/>
      <c r="O759" s="93"/>
      <c r="P759" s="93"/>
      <c r="Q759" s="93"/>
      <c r="R759" s="93"/>
      <c r="S759" s="93"/>
      <c r="T759" s="94"/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T759" s="19" t="s">
        <v>766</v>
      </c>
      <c r="AU759" s="19" t="s">
        <v>87</v>
      </c>
    </row>
    <row r="760" s="14" customFormat="1">
      <c r="A760" s="14"/>
      <c r="B760" s="249"/>
      <c r="C760" s="250"/>
      <c r="D760" s="234" t="s">
        <v>257</v>
      </c>
      <c r="E760" s="251" t="s">
        <v>1</v>
      </c>
      <c r="F760" s="252" t="s">
        <v>4630</v>
      </c>
      <c r="G760" s="250"/>
      <c r="H760" s="253">
        <v>20</v>
      </c>
      <c r="I760" s="254"/>
      <c r="J760" s="250"/>
      <c r="K760" s="250"/>
      <c r="L760" s="255"/>
      <c r="M760" s="256"/>
      <c r="N760" s="257"/>
      <c r="O760" s="257"/>
      <c r="P760" s="257"/>
      <c r="Q760" s="257"/>
      <c r="R760" s="257"/>
      <c r="S760" s="257"/>
      <c r="T760" s="258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59" t="s">
        <v>257</v>
      </c>
      <c r="AU760" s="259" t="s">
        <v>87</v>
      </c>
      <c r="AV760" s="14" t="s">
        <v>87</v>
      </c>
      <c r="AW760" s="14" t="s">
        <v>34</v>
      </c>
      <c r="AX760" s="14" t="s">
        <v>85</v>
      </c>
      <c r="AY760" s="259" t="s">
        <v>245</v>
      </c>
    </row>
    <row r="761" s="2" customFormat="1" ht="16.5" customHeight="1">
      <c r="A761" s="40"/>
      <c r="B761" s="41"/>
      <c r="C761" s="221" t="s">
        <v>3948</v>
      </c>
      <c r="D761" s="221" t="s">
        <v>248</v>
      </c>
      <c r="E761" s="222" t="s">
        <v>2920</v>
      </c>
      <c r="F761" s="223" t="s">
        <v>2921</v>
      </c>
      <c r="G761" s="224" t="s">
        <v>275</v>
      </c>
      <c r="H761" s="225">
        <v>9.3249999999999993</v>
      </c>
      <c r="I761" s="226"/>
      <c r="J761" s="227">
        <f>ROUND(I761*H761,2)</f>
        <v>0</v>
      </c>
      <c r="K761" s="223" t="s">
        <v>764</v>
      </c>
      <c r="L761" s="46"/>
      <c r="M761" s="228" t="s">
        <v>1</v>
      </c>
      <c r="N761" s="229" t="s">
        <v>42</v>
      </c>
      <c r="O761" s="93"/>
      <c r="P761" s="230">
        <f>O761*H761</f>
        <v>0</v>
      </c>
      <c r="Q761" s="230">
        <v>0.00063000000000000003</v>
      </c>
      <c r="R761" s="230">
        <f>Q761*H761</f>
        <v>0.0058747499999999998</v>
      </c>
      <c r="S761" s="230">
        <v>0</v>
      </c>
      <c r="T761" s="231">
        <f>S761*H761</f>
        <v>0</v>
      </c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  <c r="AE761" s="40"/>
      <c r="AR761" s="232" t="s">
        <v>594</v>
      </c>
      <c r="AT761" s="232" t="s">
        <v>248</v>
      </c>
      <c r="AU761" s="232" t="s">
        <v>87</v>
      </c>
      <c r="AY761" s="19" t="s">
        <v>245</v>
      </c>
      <c r="BE761" s="233">
        <f>IF(N761="základní",J761,0)</f>
        <v>0</v>
      </c>
      <c r="BF761" s="233">
        <f>IF(N761="snížená",J761,0)</f>
        <v>0</v>
      </c>
      <c r="BG761" s="233">
        <f>IF(N761="zákl. přenesená",J761,0)</f>
        <v>0</v>
      </c>
      <c r="BH761" s="233">
        <f>IF(N761="sníž. přenesená",J761,0)</f>
        <v>0</v>
      </c>
      <c r="BI761" s="233">
        <f>IF(N761="nulová",J761,0)</f>
        <v>0</v>
      </c>
      <c r="BJ761" s="19" t="s">
        <v>85</v>
      </c>
      <c r="BK761" s="233">
        <f>ROUND(I761*H761,2)</f>
        <v>0</v>
      </c>
      <c r="BL761" s="19" t="s">
        <v>594</v>
      </c>
      <c r="BM761" s="232" t="s">
        <v>4633</v>
      </c>
    </row>
    <row r="762" s="2" customFormat="1">
      <c r="A762" s="40"/>
      <c r="B762" s="41"/>
      <c r="C762" s="42"/>
      <c r="D762" s="234" t="s">
        <v>255</v>
      </c>
      <c r="E762" s="42"/>
      <c r="F762" s="235" t="s">
        <v>2923</v>
      </c>
      <c r="G762" s="42"/>
      <c r="H762" s="42"/>
      <c r="I762" s="236"/>
      <c r="J762" s="42"/>
      <c r="K762" s="42"/>
      <c r="L762" s="46"/>
      <c r="M762" s="237"/>
      <c r="N762" s="238"/>
      <c r="O762" s="93"/>
      <c r="P762" s="93"/>
      <c r="Q762" s="93"/>
      <c r="R762" s="93"/>
      <c r="S762" s="93"/>
      <c r="T762" s="94"/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T762" s="19" t="s">
        <v>255</v>
      </c>
      <c r="AU762" s="19" t="s">
        <v>87</v>
      </c>
    </row>
    <row r="763" s="2" customFormat="1">
      <c r="A763" s="40"/>
      <c r="B763" s="41"/>
      <c r="C763" s="42"/>
      <c r="D763" s="296" t="s">
        <v>766</v>
      </c>
      <c r="E763" s="42"/>
      <c r="F763" s="297" t="s">
        <v>2924</v>
      </c>
      <c r="G763" s="42"/>
      <c r="H763" s="42"/>
      <c r="I763" s="236"/>
      <c r="J763" s="42"/>
      <c r="K763" s="42"/>
      <c r="L763" s="46"/>
      <c r="M763" s="237"/>
      <c r="N763" s="238"/>
      <c r="O763" s="93"/>
      <c r="P763" s="93"/>
      <c r="Q763" s="93"/>
      <c r="R763" s="93"/>
      <c r="S763" s="93"/>
      <c r="T763" s="94"/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T763" s="19" t="s">
        <v>766</v>
      </c>
      <c r="AU763" s="19" t="s">
        <v>87</v>
      </c>
    </row>
    <row r="764" s="14" customFormat="1">
      <c r="A764" s="14"/>
      <c r="B764" s="249"/>
      <c r="C764" s="250"/>
      <c r="D764" s="234" t="s">
        <v>257</v>
      </c>
      <c r="E764" s="251" t="s">
        <v>1</v>
      </c>
      <c r="F764" s="252" t="s">
        <v>4634</v>
      </c>
      <c r="G764" s="250"/>
      <c r="H764" s="253">
        <v>9.3249999999999993</v>
      </c>
      <c r="I764" s="254"/>
      <c r="J764" s="250"/>
      <c r="K764" s="250"/>
      <c r="L764" s="255"/>
      <c r="M764" s="256"/>
      <c r="N764" s="257"/>
      <c r="O764" s="257"/>
      <c r="P764" s="257"/>
      <c r="Q764" s="257"/>
      <c r="R764" s="257"/>
      <c r="S764" s="257"/>
      <c r="T764" s="258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59" t="s">
        <v>257</v>
      </c>
      <c r="AU764" s="259" t="s">
        <v>87</v>
      </c>
      <c r="AV764" s="14" t="s">
        <v>87</v>
      </c>
      <c r="AW764" s="14" t="s">
        <v>34</v>
      </c>
      <c r="AX764" s="14" t="s">
        <v>85</v>
      </c>
      <c r="AY764" s="259" t="s">
        <v>245</v>
      </c>
    </row>
    <row r="765" s="2" customFormat="1" ht="16.5" customHeight="1">
      <c r="A765" s="40"/>
      <c r="B765" s="41"/>
      <c r="C765" s="221" t="s">
        <v>3954</v>
      </c>
      <c r="D765" s="221" t="s">
        <v>248</v>
      </c>
      <c r="E765" s="222" t="s">
        <v>2932</v>
      </c>
      <c r="F765" s="223" t="s">
        <v>2933</v>
      </c>
      <c r="G765" s="224" t="s">
        <v>317</v>
      </c>
      <c r="H765" s="225">
        <v>50</v>
      </c>
      <c r="I765" s="226"/>
      <c r="J765" s="227">
        <f>ROUND(I765*H765,2)</f>
        <v>0</v>
      </c>
      <c r="K765" s="223" t="s">
        <v>764</v>
      </c>
      <c r="L765" s="46"/>
      <c r="M765" s="228" t="s">
        <v>1</v>
      </c>
      <c r="N765" s="229" t="s">
        <v>42</v>
      </c>
      <c r="O765" s="93"/>
      <c r="P765" s="230">
        <f>O765*H765</f>
        <v>0</v>
      </c>
      <c r="Q765" s="230">
        <v>0.00017000000000000001</v>
      </c>
      <c r="R765" s="230">
        <f>Q765*H765</f>
        <v>0.0085000000000000006</v>
      </c>
      <c r="S765" s="230">
        <v>0</v>
      </c>
      <c r="T765" s="231">
        <f>S765*H765</f>
        <v>0</v>
      </c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R765" s="232" t="s">
        <v>594</v>
      </c>
      <c r="AT765" s="232" t="s">
        <v>248</v>
      </c>
      <c r="AU765" s="232" t="s">
        <v>87</v>
      </c>
      <c r="AY765" s="19" t="s">
        <v>245</v>
      </c>
      <c r="BE765" s="233">
        <f>IF(N765="základní",J765,0)</f>
        <v>0</v>
      </c>
      <c r="BF765" s="233">
        <f>IF(N765="snížená",J765,0)</f>
        <v>0</v>
      </c>
      <c r="BG765" s="233">
        <f>IF(N765="zákl. přenesená",J765,0)</f>
        <v>0</v>
      </c>
      <c r="BH765" s="233">
        <f>IF(N765="sníž. přenesená",J765,0)</f>
        <v>0</v>
      </c>
      <c r="BI765" s="233">
        <f>IF(N765="nulová",J765,0)</f>
        <v>0</v>
      </c>
      <c r="BJ765" s="19" t="s">
        <v>85</v>
      </c>
      <c r="BK765" s="233">
        <f>ROUND(I765*H765,2)</f>
        <v>0</v>
      </c>
      <c r="BL765" s="19" t="s">
        <v>594</v>
      </c>
      <c r="BM765" s="232" t="s">
        <v>4635</v>
      </c>
    </row>
    <row r="766" s="2" customFormat="1">
      <c r="A766" s="40"/>
      <c r="B766" s="41"/>
      <c r="C766" s="42"/>
      <c r="D766" s="234" t="s">
        <v>255</v>
      </c>
      <c r="E766" s="42"/>
      <c r="F766" s="235" t="s">
        <v>2935</v>
      </c>
      <c r="G766" s="42"/>
      <c r="H766" s="42"/>
      <c r="I766" s="236"/>
      <c r="J766" s="42"/>
      <c r="K766" s="42"/>
      <c r="L766" s="46"/>
      <c r="M766" s="237"/>
      <c r="N766" s="238"/>
      <c r="O766" s="93"/>
      <c r="P766" s="93"/>
      <c r="Q766" s="93"/>
      <c r="R766" s="93"/>
      <c r="S766" s="93"/>
      <c r="T766" s="94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T766" s="19" t="s">
        <v>255</v>
      </c>
      <c r="AU766" s="19" t="s">
        <v>87</v>
      </c>
    </row>
    <row r="767" s="2" customFormat="1">
      <c r="A767" s="40"/>
      <c r="B767" s="41"/>
      <c r="C767" s="42"/>
      <c r="D767" s="296" t="s">
        <v>766</v>
      </c>
      <c r="E767" s="42"/>
      <c r="F767" s="297" t="s">
        <v>2936</v>
      </c>
      <c r="G767" s="42"/>
      <c r="H767" s="42"/>
      <c r="I767" s="236"/>
      <c r="J767" s="42"/>
      <c r="K767" s="42"/>
      <c r="L767" s="46"/>
      <c r="M767" s="237"/>
      <c r="N767" s="238"/>
      <c r="O767" s="93"/>
      <c r="P767" s="93"/>
      <c r="Q767" s="93"/>
      <c r="R767" s="93"/>
      <c r="S767" s="93"/>
      <c r="T767" s="94"/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T767" s="19" t="s">
        <v>766</v>
      </c>
      <c r="AU767" s="19" t="s">
        <v>87</v>
      </c>
    </row>
    <row r="768" s="14" customFormat="1">
      <c r="A768" s="14"/>
      <c r="B768" s="249"/>
      <c r="C768" s="250"/>
      <c r="D768" s="234" t="s">
        <v>257</v>
      </c>
      <c r="E768" s="251" t="s">
        <v>1</v>
      </c>
      <c r="F768" s="252" t="s">
        <v>3550</v>
      </c>
      <c r="G768" s="250"/>
      <c r="H768" s="253">
        <v>50</v>
      </c>
      <c r="I768" s="254"/>
      <c r="J768" s="250"/>
      <c r="K768" s="250"/>
      <c r="L768" s="255"/>
      <c r="M768" s="256"/>
      <c r="N768" s="257"/>
      <c r="O768" s="257"/>
      <c r="P768" s="257"/>
      <c r="Q768" s="257"/>
      <c r="R768" s="257"/>
      <c r="S768" s="257"/>
      <c r="T768" s="258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59" t="s">
        <v>257</v>
      </c>
      <c r="AU768" s="259" t="s">
        <v>87</v>
      </c>
      <c r="AV768" s="14" t="s">
        <v>87</v>
      </c>
      <c r="AW768" s="14" t="s">
        <v>34</v>
      </c>
      <c r="AX768" s="14" t="s">
        <v>85</v>
      </c>
      <c r="AY768" s="259" t="s">
        <v>245</v>
      </c>
    </row>
    <row r="769" s="2" customFormat="1" ht="16.5" customHeight="1">
      <c r="A769" s="40"/>
      <c r="B769" s="41"/>
      <c r="C769" s="221" t="s">
        <v>3959</v>
      </c>
      <c r="D769" s="221" t="s">
        <v>248</v>
      </c>
      <c r="E769" s="222" t="s">
        <v>2926</v>
      </c>
      <c r="F769" s="223" t="s">
        <v>2927</v>
      </c>
      <c r="G769" s="224" t="s">
        <v>317</v>
      </c>
      <c r="H769" s="225">
        <v>32</v>
      </c>
      <c r="I769" s="226"/>
      <c r="J769" s="227">
        <f>ROUND(I769*H769,2)</f>
        <v>0</v>
      </c>
      <c r="K769" s="223" t="s">
        <v>764</v>
      </c>
      <c r="L769" s="46"/>
      <c r="M769" s="228" t="s">
        <v>1</v>
      </c>
      <c r="N769" s="229" t="s">
        <v>42</v>
      </c>
      <c r="O769" s="93"/>
      <c r="P769" s="230">
        <f>O769*H769</f>
        <v>0</v>
      </c>
      <c r="Q769" s="230">
        <v>0.0034499999999999999</v>
      </c>
      <c r="R769" s="230">
        <f>Q769*H769</f>
        <v>0.1104</v>
      </c>
      <c r="S769" s="230">
        <v>0</v>
      </c>
      <c r="T769" s="231">
        <f>S769*H769</f>
        <v>0</v>
      </c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R769" s="232" t="s">
        <v>594</v>
      </c>
      <c r="AT769" s="232" t="s">
        <v>248</v>
      </c>
      <c r="AU769" s="232" t="s">
        <v>87</v>
      </c>
      <c r="AY769" s="19" t="s">
        <v>245</v>
      </c>
      <c r="BE769" s="233">
        <f>IF(N769="základní",J769,0)</f>
        <v>0</v>
      </c>
      <c r="BF769" s="233">
        <f>IF(N769="snížená",J769,0)</f>
        <v>0</v>
      </c>
      <c r="BG769" s="233">
        <f>IF(N769="zákl. přenesená",J769,0)</f>
        <v>0</v>
      </c>
      <c r="BH769" s="233">
        <f>IF(N769="sníž. přenesená",J769,0)</f>
        <v>0</v>
      </c>
      <c r="BI769" s="233">
        <f>IF(N769="nulová",J769,0)</f>
        <v>0</v>
      </c>
      <c r="BJ769" s="19" t="s">
        <v>85</v>
      </c>
      <c r="BK769" s="233">
        <f>ROUND(I769*H769,2)</f>
        <v>0</v>
      </c>
      <c r="BL769" s="19" t="s">
        <v>594</v>
      </c>
      <c r="BM769" s="232" t="s">
        <v>4636</v>
      </c>
    </row>
    <row r="770" s="2" customFormat="1">
      <c r="A770" s="40"/>
      <c r="B770" s="41"/>
      <c r="C770" s="42"/>
      <c r="D770" s="234" t="s">
        <v>255</v>
      </c>
      <c r="E770" s="42"/>
      <c r="F770" s="235" t="s">
        <v>2929</v>
      </c>
      <c r="G770" s="42"/>
      <c r="H770" s="42"/>
      <c r="I770" s="236"/>
      <c r="J770" s="42"/>
      <c r="K770" s="42"/>
      <c r="L770" s="46"/>
      <c r="M770" s="237"/>
      <c r="N770" s="238"/>
      <c r="O770" s="93"/>
      <c r="P770" s="93"/>
      <c r="Q770" s="93"/>
      <c r="R770" s="93"/>
      <c r="S770" s="93"/>
      <c r="T770" s="94"/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T770" s="19" t="s">
        <v>255</v>
      </c>
      <c r="AU770" s="19" t="s">
        <v>87</v>
      </c>
    </row>
    <row r="771" s="2" customFormat="1">
      <c r="A771" s="40"/>
      <c r="B771" s="41"/>
      <c r="C771" s="42"/>
      <c r="D771" s="296" t="s">
        <v>766</v>
      </c>
      <c r="E771" s="42"/>
      <c r="F771" s="297" t="s">
        <v>2930</v>
      </c>
      <c r="G771" s="42"/>
      <c r="H771" s="42"/>
      <c r="I771" s="236"/>
      <c r="J771" s="42"/>
      <c r="K771" s="42"/>
      <c r="L771" s="46"/>
      <c r="M771" s="237"/>
      <c r="N771" s="238"/>
      <c r="O771" s="93"/>
      <c r="P771" s="93"/>
      <c r="Q771" s="93"/>
      <c r="R771" s="93"/>
      <c r="S771" s="93"/>
      <c r="T771" s="94"/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T771" s="19" t="s">
        <v>766</v>
      </c>
      <c r="AU771" s="19" t="s">
        <v>87</v>
      </c>
    </row>
    <row r="772" s="14" customFormat="1">
      <c r="A772" s="14"/>
      <c r="B772" s="249"/>
      <c r="C772" s="250"/>
      <c r="D772" s="234" t="s">
        <v>257</v>
      </c>
      <c r="E772" s="251" t="s">
        <v>1</v>
      </c>
      <c r="F772" s="252" t="s">
        <v>4637</v>
      </c>
      <c r="G772" s="250"/>
      <c r="H772" s="253">
        <v>32</v>
      </c>
      <c r="I772" s="254"/>
      <c r="J772" s="250"/>
      <c r="K772" s="250"/>
      <c r="L772" s="255"/>
      <c r="M772" s="256"/>
      <c r="N772" s="257"/>
      <c r="O772" s="257"/>
      <c r="P772" s="257"/>
      <c r="Q772" s="257"/>
      <c r="R772" s="257"/>
      <c r="S772" s="257"/>
      <c r="T772" s="258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9" t="s">
        <v>257</v>
      </c>
      <c r="AU772" s="259" t="s">
        <v>87</v>
      </c>
      <c r="AV772" s="14" t="s">
        <v>87</v>
      </c>
      <c r="AW772" s="14" t="s">
        <v>34</v>
      </c>
      <c r="AX772" s="14" t="s">
        <v>85</v>
      </c>
      <c r="AY772" s="259" t="s">
        <v>245</v>
      </c>
    </row>
    <row r="773" s="2" customFormat="1" ht="16.5" customHeight="1">
      <c r="A773" s="40"/>
      <c r="B773" s="41"/>
      <c r="C773" s="221" t="s">
        <v>3965</v>
      </c>
      <c r="D773" s="221" t="s">
        <v>248</v>
      </c>
      <c r="E773" s="222" t="s">
        <v>2938</v>
      </c>
      <c r="F773" s="223" t="s">
        <v>2939</v>
      </c>
      <c r="G773" s="224" t="s">
        <v>275</v>
      </c>
      <c r="H773" s="225">
        <v>20</v>
      </c>
      <c r="I773" s="226"/>
      <c r="J773" s="227">
        <f>ROUND(I773*H773,2)</f>
        <v>0</v>
      </c>
      <c r="K773" s="223" t="s">
        <v>764</v>
      </c>
      <c r="L773" s="46"/>
      <c r="M773" s="228" t="s">
        <v>1</v>
      </c>
      <c r="N773" s="229" t="s">
        <v>42</v>
      </c>
      <c r="O773" s="93"/>
      <c r="P773" s="230">
        <f>O773*H773</f>
        <v>0</v>
      </c>
      <c r="Q773" s="230">
        <v>0.00042000000000000002</v>
      </c>
      <c r="R773" s="230">
        <f>Q773*H773</f>
        <v>0.0084000000000000012</v>
      </c>
      <c r="S773" s="230">
        <v>0</v>
      </c>
      <c r="T773" s="231">
        <f>S773*H773</f>
        <v>0</v>
      </c>
      <c r="U773" s="40"/>
      <c r="V773" s="40"/>
      <c r="W773" s="40"/>
      <c r="X773" s="40"/>
      <c r="Y773" s="40"/>
      <c r="Z773" s="40"/>
      <c r="AA773" s="40"/>
      <c r="AB773" s="40"/>
      <c r="AC773" s="40"/>
      <c r="AD773" s="40"/>
      <c r="AE773" s="40"/>
      <c r="AR773" s="232" t="s">
        <v>594</v>
      </c>
      <c r="AT773" s="232" t="s">
        <v>248</v>
      </c>
      <c r="AU773" s="232" t="s">
        <v>87</v>
      </c>
      <c r="AY773" s="19" t="s">
        <v>245</v>
      </c>
      <c r="BE773" s="233">
        <f>IF(N773="základní",J773,0)</f>
        <v>0</v>
      </c>
      <c r="BF773" s="233">
        <f>IF(N773="snížená",J773,0)</f>
        <v>0</v>
      </c>
      <c r="BG773" s="233">
        <f>IF(N773="zákl. přenesená",J773,0)</f>
        <v>0</v>
      </c>
      <c r="BH773" s="233">
        <f>IF(N773="sníž. přenesená",J773,0)</f>
        <v>0</v>
      </c>
      <c r="BI773" s="233">
        <f>IF(N773="nulová",J773,0)</f>
        <v>0</v>
      </c>
      <c r="BJ773" s="19" t="s">
        <v>85</v>
      </c>
      <c r="BK773" s="233">
        <f>ROUND(I773*H773,2)</f>
        <v>0</v>
      </c>
      <c r="BL773" s="19" t="s">
        <v>594</v>
      </c>
      <c r="BM773" s="232" t="s">
        <v>4638</v>
      </c>
    </row>
    <row r="774" s="2" customFormat="1">
      <c r="A774" s="40"/>
      <c r="B774" s="41"/>
      <c r="C774" s="42"/>
      <c r="D774" s="234" t="s">
        <v>255</v>
      </c>
      <c r="E774" s="42"/>
      <c r="F774" s="235" t="s">
        <v>2941</v>
      </c>
      <c r="G774" s="42"/>
      <c r="H774" s="42"/>
      <c r="I774" s="236"/>
      <c r="J774" s="42"/>
      <c r="K774" s="42"/>
      <c r="L774" s="46"/>
      <c r="M774" s="237"/>
      <c r="N774" s="238"/>
      <c r="O774" s="93"/>
      <c r="P774" s="93"/>
      <c r="Q774" s="93"/>
      <c r="R774" s="93"/>
      <c r="S774" s="93"/>
      <c r="T774" s="94"/>
      <c r="U774" s="40"/>
      <c r="V774" s="40"/>
      <c r="W774" s="40"/>
      <c r="X774" s="40"/>
      <c r="Y774" s="40"/>
      <c r="Z774" s="40"/>
      <c r="AA774" s="40"/>
      <c r="AB774" s="40"/>
      <c r="AC774" s="40"/>
      <c r="AD774" s="40"/>
      <c r="AE774" s="40"/>
      <c r="AT774" s="19" t="s">
        <v>255</v>
      </c>
      <c r="AU774" s="19" t="s">
        <v>87</v>
      </c>
    </row>
    <row r="775" s="2" customFormat="1">
      <c r="A775" s="40"/>
      <c r="B775" s="41"/>
      <c r="C775" s="42"/>
      <c r="D775" s="296" t="s">
        <v>766</v>
      </c>
      <c r="E775" s="42"/>
      <c r="F775" s="297" t="s">
        <v>2942</v>
      </c>
      <c r="G775" s="42"/>
      <c r="H775" s="42"/>
      <c r="I775" s="236"/>
      <c r="J775" s="42"/>
      <c r="K775" s="42"/>
      <c r="L775" s="46"/>
      <c r="M775" s="237"/>
      <c r="N775" s="238"/>
      <c r="O775" s="93"/>
      <c r="P775" s="93"/>
      <c r="Q775" s="93"/>
      <c r="R775" s="93"/>
      <c r="S775" s="93"/>
      <c r="T775" s="94"/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T775" s="19" t="s">
        <v>766</v>
      </c>
      <c r="AU775" s="19" t="s">
        <v>87</v>
      </c>
    </row>
    <row r="776" s="14" customFormat="1">
      <c r="A776" s="14"/>
      <c r="B776" s="249"/>
      <c r="C776" s="250"/>
      <c r="D776" s="234" t="s">
        <v>257</v>
      </c>
      <c r="E776" s="251" t="s">
        <v>1</v>
      </c>
      <c r="F776" s="252" t="s">
        <v>2943</v>
      </c>
      <c r="G776" s="250"/>
      <c r="H776" s="253">
        <v>20</v>
      </c>
      <c r="I776" s="254"/>
      <c r="J776" s="250"/>
      <c r="K776" s="250"/>
      <c r="L776" s="255"/>
      <c r="M776" s="256"/>
      <c r="N776" s="257"/>
      <c r="O776" s="257"/>
      <c r="P776" s="257"/>
      <c r="Q776" s="257"/>
      <c r="R776" s="257"/>
      <c r="S776" s="257"/>
      <c r="T776" s="258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9" t="s">
        <v>257</v>
      </c>
      <c r="AU776" s="259" t="s">
        <v>87</v>
      </c>
      <c r="AV776" s="14" t="s">
        <v>87</v>
      </c>
      <c r="AW776" s="14" t="s">
        <v>34</v>
      </c>
      <c r="AX776" s="14" t="s">
        <v>85</v>
      </c>
      <c r="AY776" s="259" t="s">
        <v>245</v>
      </c>
    </row>
    <row r="777" s="2" customFormat="1" ht="16.5" customHeight="1">
      <c r="A777" s="40"/>
      <c r="B777" s="41"/>
      <c r="C777" s="221" t="s">
        <v>3971</v>
      </c>
      <c r="D777" s="221" t="s">
        <v>248</v>
      </c>
      <c r="E777" s="222" t="s">
        <v>2944</v>
      </c>
      <c r="F777" s="223" t="s">
        <v>2945</v>
      </c>
      <c r="G777" s="224" t="s">
        <v>329</v>
      </c>
      <c r="H777" s="225">
        <v>2</v>
      </c>
      <c r="I777" s="226"/>
      <c r="J777" s="227">
        <f>ROUND(I777*H777,2)</f>
        <v>0</v>
      </c>
      <c r="K777" s="223" t="s">
        <v>764</v>
      </c>
      <c r="L777" s="46"/>
      <c r="M777" s="228" t="s">
        <v>1</v>
      </c>
      <c r="N777" s="229" t="s">
        <v>42</v>
      </c>
      <c r="O777" s="93"/>
      <c r="P777" s="230">
        <f>O777*H777</f>
        <v>0</v>
      </c>
      <c r="Q777" s="230">
        <v>0.0064900000000000001</v>
      </c>
      <c r="R777" s="230">
        <f>Q777*H777</f>
        <v>0.01298</v>
      </c>
      <c r="S777" s="230">
        <v>0</v>
      </c>
      <c r="T777" s="231">
        <f>S777*H777</f>
        <v>0</v>
      </c>
      <c r="U777" s="40"/>
      <c r="V777" s="40"/>
      <c r="W777" s="40"/>
      <c r="X777" s="40"/>
      <c r="Y777" s="40"/>
      <c r="Z777" s="40"/>
      <c r="AA777" s="40"/>
      <c r="AB777" s="40"/>
      <c r="AC777" s="40"/>
      <c r="AD777" s="40"/>
      <c r="AE777" s="40"/>
      <c r="AR777" s="232" t="s">
        <v>253</v>
      </c>
      <c r="AT777" s="232" t="s">
        <v>248</v>
      </c>
      <c r="AU777" s="232" t="s">
        <v>87</v>
      </c>
      <c r="AY777" s="19" t="s">
        <v>245</v>
      </c>
      <c r="BE777" s="233">
        <f>IF(N777="základní",J777,0)</f>
        <v>0</v>
      </c>
      <c r="BF777" s="233">
        <f>IF(N777="snížená",J777,0)</f>
        <v>0</v>
      </c>
      <c r="BG777" s="233">
        <f>IF(N777="zákl. přenesená",J777,0)</f>
        <v>0</v>
      </c>
      <c r="BH777" s="233">
        <f>IF(N777="sníž. přenesená",J777,0)</f>
        <v>0</v>
      </c>
      <c r="BI777" s="233">
        <f>IF(N777="nulová",J777,0)</f>
        <v>0</v>
      </c>
      <c r="BJ777" s="19" t="s">
        <v>85</v>
      </c>
      <c r="BK777" s="233">
        <f>ROUND(I777*H777,2)</f>
        <v>0</v>
      </c>
      <c r="BL777" s="19" t="s">
        <v>253</v>
      </c>
      <c r="BM777" s="232" t="s">
        <v>4639</v>
      </c>
    </row>
    <row r="778" s="2" customFormat="1">
      <c r="A778" s="40"/>
      <c r="B778" s="41"/>
      <c r="C778" s="42"/>
      <c r="D778" s="234" t="s">
        <v>255</v>
      </c>
      <c r="E778" s="42"/>
      <c r="F778" s="235" t="s">
        <v>2947</v>
      </c>
      <c r="G778" s="42"/>
      <c r="H778" s="42"/>
      <c r="I778" s="236"/>
      <c r="J778" s="42"/>
      <c r="K778" s="42"/>
      <c r="L778" s="46"/>
      <c r="M778" s="237"/>
      <c r="N778" s="238"/>
      <c r="O778" s="93"/>
      <c r="P778" s="93"/>
      <c r="Q778" s="93"/>
      <c r="R778" s="93"/>
      <c r="S778" s="93"/>
      <c r="T778" s="94"/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T778" s="19" t="s">
        <v>255</v>
      </c>
      <c r="AU778" s="19" t="s">
        <v>87</v>
      </c>
    </row>
    <row r="779" s="2" customFormat="1">
      <c r="A779" s="40"/>
      <c r="B779" s="41"/>
      <c r="C779" s="42"/>
      <c r="D779" s="296" t="s">
        <v>766</v>
      </c>
      <c r="E779" s="42"/>
      <c r="F779" s="297" t="s">
        <v>2948</v>
      </c>
      <c r="G779" s="42"/>
      <c r="H779" s="42"/>
      <c r="I779" s="236"/>
      <c r="J779" s="42"/>
      <c r="K779" s="42"/>
      <c r="L779" s="46"/>
      <c r="M779" s="237"/>
      <c r="N779" s="238"/>
      <c r="O779" s="93"/>
      <c r="P779" s="93"/>
      <c r="Q779" s="93"/>
      <c r="R779" s="93"/>
      <c r="S779" s="93"/>
      <c r="T779" s="94"/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T779" s="19" t="s">
        <v>766</v>
      </c>
      <c r="AU779" s="19" t="s">
        <v>87</v>
      </c>
    </row>
    <row r="780" s="14" customFormat="1">
      <c r="A780" s="14"/>
      <c r="B780" s="249"/>
      <c r="C780" s="250"/>
      <c r="D780" s="234" t="s">
        <v>257</v>
      </c>
      <c r="E780" s="251" t="s">
        <v>1</v>
      </c>
      <c r="F780" s="252" t="s">
        <v>2949</v>
      </c>
      <c r="G780" s="250"/>
      <c r="H780" s="253">
        <v>2</v>
      </c>
      <c r="I780" s="254"/>
      <c r="J780" s="250"/>
      <c r="K780" s="250"/>
      <c r="L780" s="255"/>
      <c r="M780" s="256"/>
      <c r="N780" s="257"/>
      <c r="O780" s="257"/>
      <c r="P780" s="257"/>
      <c r="Q780" s="257"/>
      <c r="R780" s="257"/>
      <c r="S780" s="257"/>
      <c r="T780" s="258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9" t="s">
        <v>257</v>
      </c>
      <c r="AU780" s="259" t="s">
        <v>87</v>
      </c>
      <c r="AV780" s="14" t="s">
        <v>87</v>
      </c>
      <c r="AW780" s="14" t="s">
        <v>34</v>
      </c>
      <c r="AX780" s="14" t="s">
        <v>77</v>
      </c>
      <c r="AY780" s="259" t="s">
        <v>245</v>
      </c>
    </row>
    <row r="781" s="15" customFormat="1">
      <c r="A781" s="15"/>
      <c r="B781" s="260"/>
      <c r="C781" s="261"/>
      <c r="D781" s="234" t="s">
        <v>257</v>
      </c>
      <c r="E781" s="262" t="s">
        <v>1</v>
      </c>
      <c r="F781" s="263" t="s">
        <v>266</v>
      </c>
      <c r="G781" s="261"/>
      <c r="H781" s="264">
        <v>2</v>
      </c>
      <c r="I781" s="265"/>
      <c r="J781" s="261"/>
      <c r="K781" s="261"/>
      <c r="L781" s="266"/>
      <c r="M781" s="267"/>
      <c r="N781" s="268"/>
      <c r="O781" s="268"/>
      <c r="P781" s="268"/>
      <c r="Q781" s="268"/>
      <c r="R781" s="268"/>
      <c r="S781" s="268"/>
      <c r="T781" s="269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70" t="s">
        <v>257</v>
      </c>
      <c r="AU781" s="270" t="s">
        <v>87</v>
      </c>
      <c r="AV781" s="15" t="s">
        <v>253</v>
      </c>
      <c r="AW781" s="15" t="s">
        <v>34</v>
      </c>
      <c r="AX781" s="15" t="s">
        <v>85</v>
      </c>
      <c r="AY781" s="270" t="s">
        <v>245</v>
      </c>
    </row>
    <row r="782" s="2" customFormat="1" ht="16.5" customHeight="1">
      <c r="A782" s="40"/>
      <c r="B782" s="41"/>
      <c r="C782" s="221" t="s">
        <v>3976</v>
      </c>
      <c r="D782" s="221" t="s">
        <v>248</v>
      </c>
      <c r="E782" s="222" t="s">
        <v>2950</v>
      </c>
      <c r="F782" s="223" t="s">
        <v>2951</v>
      </c>
      <c r="G782" s="224" t="s">
        <v>251</v>
      </c>
      <c r="H782" s="225">
        <v>220</v>
      </c>
      <c r="I782" s="226"/>
      <c r="J782" s="227">
        <f>ROUND(I782*H782,2)</f>
        <v>0</v>
      </c>
      <c r="K782" s="223" t="s">
        <v>764</v>
      </c>
      <c r="L782" s="46"/>
      <c r="M782" s="228" t="s">
        <v>1</v>
      </c>
      <c r="N782" s="229" t="s">
        <v>42</v>
      </c>
      <c r="O782" s="93"/>
      <c r="P782" s="230">
        <f>O782*H782</f>
        <v>0</v>
      </c>
      <c r="Q782" s="230">
        <v>0</v>
      </c>
      <c r="R782" s="230">
        <f>Q782*H782</f>
        <v>0</v>
      </c>
      <c r="S782" s="230">
        <v>0</v>
      </c>
      <c r="T782" s="231">
        <f>S782*H782</f>
        <v>0</v>
      </c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  <c r="AE782" s="40"/>
      <c r="AR782" s="232" t="s">
        <v>253</v>
      </c>
      <c r="AT782" s="232" t="s">
        <v>248</v>
      </c>
      <c r="AU782" s="232" t="s">
        <v>87</v>
      </c>
      <c r="AY782" s="19" t="s">
        <v>245</v>
      </c>
      <c r="BE782" s="233">
        <f>IF(N782="základní",J782,0)</f>
        <v>0</v>
      </c>
      <c r="BF782" s="233">
        <f>IF(N782="snížená",J782,0)</f>
        <v>0</v>
      </c>
      <c r="BG782" s="233">
        <f>IF(N782="zákl. přenesená",J782,0)</f>
        <v>0</v>
      </c>
      <c r="BH782" s="233">
        <f>IF(N782="sníž. přenesená",J782,0)</f>
        <v>0</v>
      </c>
      <c r="BI782" s="233">
        <f>IF(N782="nulová",J782,0)</f>
        <v>0</v>
      </c>
      <c r="BJ782" s="19" t="s">
        <v>85</v>
      </c>
      <c r="BK782" s="233">
        <f>ROUND(I782*H782,2)</f>
        <v>0</v>
      </c>
      <c r="BL782" s="19" t="s">
        <v>253</v>
      </c>
      <c r="BM782" s="232" t="s">
        <v>4640</v>
      </c>
    </row>
    <row r="783" s="2" customFormat="1">
      <c r="A783" s="40"/>
      <c r="B783" s="41"/>
      <c r="C783" s="42"/>
      <c r="D783" s="234" t="s">
        <v>255</v>
      </c>
      <c r="E783" s="42"/>
      <c r="F783" s="235" t="s">
        <v>2953</v>
      </c>
      <c r="G783" s="42"/>
      <c r="H783" s="42"/>
      <c r="I783" s="236"/>
      <c r="J783" s="42"/>
      <c r="K783" s="42"/>
      <c r="L783" s="46"/>
      <c r="M783" s="237"/>
      <c r="N783" s="238"/>
      <c r="O783" s="93"/>
      <c r="P783" s="93"/>
      <c r="Q783" s="93"/>
      <c r="R783" s="93"/>
      <c r="S783" s="93"/>
      <c r="T783" s="94"/>
      <c r="U783" s="40"/>
      <c r="V783" s="40"/>
      <c r="W783" s="40"/>
      <c r="X783" s="40"/>
      <c r="Y783" s="40"/>
      <c r="Z783" s="40"/>
      <c r="AA783" s="40"/>
      <c r="AB783" s="40"/>
      <c r="AC783" s="40"/>
      <c r="AD783" s="40"/>
      <c r="AE783" s="40"/>
      <c r="AT783" s="19" t="s">
        <v>255</v>
      </c>
      <c r="AU783" s="19" t="s">
        <v>87</v>
      </c>
    </row>
    <row r="784" s="2" customFormat="1">
      <c r="A784" s="40"/>
      <c r="B784" s="41"/>
      <c r="C784" s="42"/>
      <c r="D784" s="296" t="s">
        <v>766</v>
      </c>
      <c r="E784" s="42"/>
      <c r="F784" s="297" t="s">
        <v>2954</v>
      </c>
      <c r="G784" s="42"/>
      <c r="H784" s="42"/>
      <c r="I784" s="236"/>
      <c r="J784" s="42"/>
      <c r="K784" s="42"/>
      <c r="L784" s="46"/>
      <c r="M784" s="237"/>
      <c r="N784" s="238"/>
      <c r="O784" s="93"/>
      <c r="P784" s="93"/>
      <c r="Q784" s="93"/>
      <c r="R784" s="93"/>
      <c r="S784" s="93"/>
      <c r="T784" s="94"/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  <c r="AE784" s="40"/>
      <c r="AT784" s="19" t="s">
        <v>766</v>
      </c>
      <c r="AU784" s="19" t="s">
        <v>87</v>
      </c>
    </row>
    <row r="785" s="14" customFormat="1">
      <c r="A785" s="14"/>
      <c r="B785" s="249"/>
      <c r="C785" s="250"/>
      <c r="D785" s="234" t="s">
        <v>257</v>
      </c>
      <c r="E785" s="251" t="s">
        <v>1</v>
      </c>
      <c r="F785" s="252" t="s">
        <v>4641</v>
      </c>
      <c r="G785" s="250"/>
      <c r="H785" s="253">
        <v>220</v>
      </c>
      <c r="I785" s="254"/>
      <c r="J785" s="250"/>
      <c r="K785" s="250"/>
      <c r="L785" s="255"/>
      <c r="M785" s="256"/>
      <c r="N785" s="257"/>
      <c r="O785" s="257"/>
      <c r="P785" s="257"/>
      <c r="Q785" s="257"/>
      <c r="R785" s="257"/>
      <c r="S785" s="257"/>
      <c r="T785" s="258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59" t="s">
        <v>257</v>
      </c>
      <c r="AU785" s="259" t="s">
        <v>87</v>
      </c>
      <c r="AV785" s="14" t="s">
        <v>87</v>
      </c>
      <c r="AW785" s="14" t="s">
        <v>34</v>
      </c>
      <c r="AX785" s="14" t="s">
        <v>85</v>
      </c>
      <c r="AY785" s="259" t="s">
        <v>245</v>
      </c>
    </row>
    <row r="786" s="2" customFormat="1" ht="24.15" customHeight="1">
      <c r="A786" s="40"/>
      <c r="B786" s="41"/>
      <c r="C786" s="221" t="s">
        <v>1698</v>
      </c>
      <c r="D786" s="221" t="s">
        <v>248</v>
      </c>
      <c r="E786" s="222" t="s">
        <v>2956</v>
      </c>
      <c r="F786" s="223" t="s">
        <v>2957</v>
      </c>
      <c r="G786" s="224" t="s">
        <v>251</v>
      </c>
      <c r="H786" s="225">
        <v>6600</v>
      </c>
      <c r="I786" s="226"/>
      <c r="J786" s="227">
        <f>ROUND(I786*H786,2)</f>
        <v>0</v>
      </c>
      <c r="K786" s="223" t="s">
        <v>764</v>
      </c>
      <c r="L786" s="46"/>
      <c r="M786" s="228" t="s">
        <v>1</v>
      </c>
      <c r="N786" s="229" t="s">
        <v>42</v>
      </c>
      <c r="O786" s="93"/>
      <c r="P786" s="230">
        <f>O786*H786</f>
        <v>0</v>
      </c>
      <c r="Q786" s="230">
        <v>0</v>
      </c>
      <c r="R786" s="230">
        <f>Q786*H786</f>
        <v>0</v>
      </c>
      <c r="S786" s="230">
        <v>0</v>
      </c>
      <c r="T786" s="231">
        <f>S786*H786</f>
        <v>0</v>
      </c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R786" s="232" t="s">
        <v>253</v>
      </c>
      <c r="AT786" s="232" t="s">
        <v>248</v>
      </c>
      <c r="AU786" s="232" t="s">
        <v>87</v>
      </c>
      <c r="AY786" s="19" t="s">
        <v>245</v>
      </c>
      <c r="BE786" s="233">
        <f>IF(N786="základní",J786,0)</f>
        <v>0</v>
      </c>
      <c r="BF786" s="233">
        <f>IF(N786="snížená",J786,0)</f>
        <v>0</v>
      </c>
      <c r="BG786" s="233">
        <f>IF(N786="zákl. přenesená",J786,0)</f>
        <v>0</v>
      </c>
      <c r="BH786" s="233">
        <f>IF(N786="sníž. přenesená",J786,0)</f>
        <v>0</v>
      </c>
      <c r="BI786" s="233">
        <f>IF(N786="nulová",J786,0)</f>
        <v>0</v>
      </c>
      <c r="BJ786" s="19" t="s">
        <v>85</v>
      </c>
      <c r="BK786" s="233">
        <f>ROUND(I786*H786,2)</f>
        <v>0</v>
      </c>
      <c r="BL786" s="19" t="s">
        <v>253</v>
      </c>
      <c r="BM786" s="232" t="s">
        <v>4642</v>
      </c>
    </row>
    <row r="787" s="2" customFormat="1">
      <c r="A787" s="40"/>
      <c r="B787" s="41"/>
      <c r="C787" s="42"/>
      <c r="D787" s="234" t="s">
        <v>255</v>
      </c>
      <c r="E787" s="42"/>
      <c r="F787" s="235" t="s">
        <v>2959</v>
      </c>
      <c r="G787" s="42"/>
      <c r="H787" s="42"/>
      <c r="I787" s="236"/>
      <c r="J787" s="42"/>
      <c r="K787" s="42"/>
      <c r="L787" s="46"/>
      <c r="M787" s="237"/>
      <c r="N787" s="238"/>
      <c r="O787" s="93"/>
      <c r="P787" s="93"/>
      <c r="Q787" s="93"/>
      <c r="R787" s="93"/>
      <c r="S787" s="93"/>
      <c r="T787" s="94"/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  <c r="AE787" s="40"/>
      <c r="AT787" s="19" t="s">
        <v>255</v>
      </c>
      <c r="AU787" s="19" t="s">
        <v>87</v>
      </c>
    </row>
    <row r="788" s="2" customFormat="1">
      <c r="A788" s="40"/>
      <c r="B788" s="41"/>
      <c r="C788" s="42"/>
      <c r="D788" s="296" t="s">
        <v>766</v>
      </c>
      <c r="E788" s="42"/>
      <c r="F788" s="297" t="s">
        <v>2960</v>
      </c>
      <c r="G788" s="42"/>
      <c r="H788" s="42"/>
      <c r="I788" s="236"/>
      <c r="J788" s="42"/>
      <c r="K788" s="42"/>
      <c r="L788" s="46"/>
      <c r="M788" s="237"/>
      <c r="N788" s="238"/>
      <c r="O788" s="93"/>
      <c r="P788" s="93"/>
      <c r="Q788" s="93"/>
      <c r="R788" s="93"/>
      <c r="S788" s="93"/>
      <c r="T788" s="94"/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  <c r="AE788" s="40"/>
      <c r="AT788" s="19" t="s">
        <v>766</v>
      </c>
      <c r="AU788" s="19" t="s">
        <v>87</v>
      </c>
    </row>
    <row r="789" s="14" customFormat="1">
      <c r="A789" s="14"/>
      <c r="B789" s="249"/>
      <c r="C789" s="250"/>
      <c r="D789" s="234" t="s">
        <v>257</v>
      </c>
      <c r="E789" s="251" t="s">
        <v>1</v>
      </c>
      <c r="F789" s="252" t="s">
        <v>4643</v>
      </c>
      <c r="G789" s="250"/>
      <c r="H789" s="253">
        <v>6600</v>
      </c>
      <c r="I789" s="254"/>
      <c r="J789" s="250"/>
      <c r="K789" s="250"/>
      <c r="L789" s="255"/>
      <c r="M789" s="256"/>
      <c r="N789" s="257"/>
      <c r="O789" s="257"/>
      <c r="P789" s="257"/>
      <c r="Q789" s="257"/>
      <c r="R789" s="257"/>
      <c r="S789" s="257"/>
      <c r="T789" s="258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9" t="s">
        <v>257</v>
      </c>
      <c r="AU789" s="259" t="s">
        <v>87</v>
      </c>
      <c r="AV789" s="14" t="s">
        <v>87</v>
      </c>
      <c r="AW789" s="14" t="s">
        <v>34</v>
      </c>
      <c r="AX789" s="14" t="s">
        <v>85</v>
      </c>
      <c r="AY789" s="259" t="s">
        <v>245</v>
      </c>
    </row>
    <row r="790" s="2" customFormat="1" ht="21.75" customHeight="1">
      <c r="A790" s="40"/>
      <c r="B790" s="41"/>
      <c r="C790" s="221" t="s">
        <v>3985</v>
      </c>
      <c r="D790" s="221" t="s">
        <v>248</v>
      </c>
      <c r="E790" s="222" t="s">
        <v>2962</v>
      </c>
      <c r="F790" s="223" t="s">
        <v>2963</v>
      </c>
      <c r="G790" s="224" t="s">
        <v>251</v>
      </c>
      <c r="H790" s="225">
        <v>220</v>
      </c>
      <c r="I790" s="226"/>
      <c r="J790" s="227">
        <f>ROUND(I790*H790,2)</f>
        <v>0</v>
      </c>
      <c r="K790" s="223" t="s">
        <v>764</v>
      </c>
      <c r="L790" s="46"/>
      <c r="M790" s="228" t="s">
        <v>1</v>
      </c>
      <c r="N790" s="229" t="s">
        <v>42</v>
      </c>
      <c r="O790" s="93"/>
      <c r="P790" s="230">
        <f>O790*H790</f>
        <v>0</v>
      </c>
      <c r="Q790" s="230">
        <v>0</v>
      </c>
      <c r="R790" s="230">
        <f>Q790*H790</f>
        <v>0</v>
      </c>
      <c r="S790" s="230">
        <v>0</v>
      </c>
      <c r="T790" s="231">
        <f>S790*H790</f>
        <v>0</v>
      </c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R790" s="232" t="s">
        <v>253</v>
      </c>
      <c r="AT790" s="232" t="s">
        <v>248</v>
      </c>
      <c r="AU790" s="232" t="s">
        <v>87</v>
      </c>
      <c r="AY790" s="19" t="s">
        <v>245</v>
      </c>
      <c r="BE790" s="233">
        <f>IF(N790="základní",J790,0)</f>
        <v>0</v>
      </c>
      <c r="BF790" s="233">
        <f>IF(N790="snížená",J790,0)</f>
        <v>0</v>
      </c>
      <c r="BG790" s="233">
        <f>IF(N790="zákl. přenesená",J790,0)</f>
        <v>0</v>
      </c>
      <c r="BH790" s="233">
        <f>IF(N790="sníž. přenesená",J790,0)</f>
        <v>0</v>
      </c>
      <c r="BI790" s="233">
        <f>IF(N790="nulová",J790,0)</f>
        <v>0</v>
      </c>
      <c r="BJ790" s="19" t="s">
        <v>85</v>
      </c>
      <c r="BK790" s="233">
        <f>ROUND(I790*H790,2)</f>
        <v>0</v>
      </c>
      <c r="BL790" s="19" t="s">
        <v>253</v>
      </c>
      <c r="BM790" s="232" t="s">
        <v>4644</v>
      </c>
    </row>
    <row r="791" s="2" customFormat="1">
      <c r="A791" s="40"/>
      <c r="B791" s="41"/>
      <c r="C791" s="42"/>
      <c r="D791" s="234" t="s">
        <v>255</v>
      </c>
      <c r="E791" s="42"/>
      <c r="F791" s="235" t="s">
        <v>2965</v>
      </c>
      <c r="G791" s="42"/>
      <c r="H791" s="42"/>
      <c r="I791" s="236"/>
      <c r="J791" s="42"/>
      <c r="K791" s="42"/>
      <c r="L791" s="46"/>
      <c r="M791" s="237"/>
      <c r="N791" s="238"/>
      <c r="O791" s="93"/>
      <c r="P791" s="93"/>
      <c r="Q791" s="93"/>
      <c r="R791" s="93"/>
      <c r="S791" s="93"/>
      <c r="T791" s="94"/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T791" s="19" t="s">
        <v>255</v>
      </c>
      <c r="AU791" s="19" t="s">
        <v>87</v>
      </c>
    </row>
    <row r="792" s="2" customFormat="1">
      <c r="A792" s="40"/>
      <c r="B792" s="41"/>
      <c r="C792" s="42"/>
      <c r="D792" s="296" t="s">
        <v>766</v>
      </c>
      <c r="E792" s="42"/>
      <c r="F792" s="297" t="s">
        <v>2966</v>
      </c>
      <c r="G792" s="42"/>
      <c r="H792" s="42"/>
      <c r="I792" s="236"/>
      <c r="J792" s="42"/>
      <c r="K792" s="42"/>
      <c r="L792" s="46"/>
      <c r="M792" s="237"/>
      <c r="N792" s="238"/>
      <c r="O792" s="93"/>
      <c r="P792" s="93"/>
      <c r="Q792" s="93"/>
      <c r="R792" s="93"/>
      <c r="S792" s="93"/>
      <c r="T792" s="94"/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T792" s="19" t="s">
        <v>766</v>
      </c>
      <c r="AU792" s="19" t="s">
        <v>87</v>
      </c>
    </row>
    <row r="793" s="14" customFormat="1">
      <c r="A793" s="14"/>
      <c r="B793" s="249"/>
      <c r="C793" s="250"/>
      <c r="D793" s="234" t="s">
        <v>257</v>
      </c>
      <c r="E793" s="251" t="s">
        <v>1</v>
      </c>
      <c r="F793" s="252" t="s">
        <v>4645</v>
      </c>
      <c r="G793" s="250"/>
      <c r="H793" s="253">
        <v>220</v>
      </c>
      <c r="I793" s="254"/>
      <c r="J793" s="250"/>
      <c r="K793" s="250"/>
      <c r="L793" s="255"/>
      <c r="M793" s="256"/>
      <c r="N793" s="257"/>
      <c r="O793" s="257"/>
      <c r="P793" s="257"/>
      <c r="Q793" s="257"/>
      <c r="R793" s="257"/>
      <c r="S793" s="257"/>
      <c r="T793" s="258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59" t="s">
        <v>257</v>
      </c>
      <c r="AU793" s="259" t="s">
        <v>87</v>
      </c>
      <c r="AV793" s="14" t="s">
        <v>87</v>
      </c>
      <c r="AW793" s="14" t="s">
        <v>34</v>
      </c>
      <c r="AX793" s="14" t="s">
        <v>85</v>
      </c>
      <c r="AY793" s="259" t="s">
        <v>245</v>
      </c>
    </row>
    <row r="794" s="2" customFormat="1" ht="16.5" customHeight="1">
      <c r="A794" s="40"/>
      <c r="B794" s="41"/>
      <c r="C794" s="221" t="s">
        <v>1646</v>
      </c>
      <c r="D794" s="221" t="s">
        <v>248</v>
      </c>
      <c r="E794" s="222" t="s">
        <v>4646</v>
      </c>
      <c r="F794" s="223" t="s">
        <v>4647</v>
      </c>
      <c r="G794" s="224" t="s">
        <v>545</v>
      </c>
      <c r="H794" s="225">
        <v>3</v>
      </c>
      <c r="I794" s="226"/>
      <c r="J794" s="227">
        <f>ROUND(I794*H794,2)</f>
        <v>0</v>
      </c>
      <c r="K794" s="223" t="s">
        <v>764</v>
      </c>
      <c r="L794" s="46"/>
      <c r="M794" s="228" t="s">
        <v>1</v>
      </c>
      <c r="N794" s="229" t="s">
        <v>42</v>
      </c>
      <c r="O794" s="93"/>
      <c r="P794" s="230">
        <f>O794*H794</f>
        <v>0</v>
      </c>
      <c r="Q794" s="230">
        <v>0.0044000000000000003</v>
      </c>
      <c r="R794" s="230">
        <f>Q794*H794</f>
        <v>0.0132</v>
      </c>
      <c r="S794" s="230">
        <v>0</v>
      </c>
      <c r="T794" s="231">
        <f>S794*H794</f>
        <v>0</v>
      </c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R794" s="232" t="s">
        <v>253</v>
      </c>
      <c r="AT794" s="232" t="s">
        <v>248</v>
      </c>
      <c r="AU794" s="232" t="s">
        <v>87</v>
      </c>
      <c r="AY794" s="19" t="s">
        <v>245</v>
      </c>
      <c r="BE794" s="233">
        <f>IF(N794="základní",J794,0)</f>
        <v>0</v>
      </c>
      <c r="BF794" s="233">
        <f>IF(N794="snížená",J794,0)</f>
        <v>0</v>
      </c>
      <c r="BG794" s="233">
        <f>IF(N794="zákl. přenesená",J794,0)</f>
        <v>0</v>
      </c>
      <c r="BH794" s="233">
        <f>IF(N794="sníž. přenesená",J794,0)</f>
        <v>0</v>
      </c>
      <c r="BI794" s="233">
        <f>IF(N794="nulová",J794,0)</f>
        <v>0</v>
      </c>
      <c r="BJ794" s="19" t="s">
        <v>85</v>
      </c>
      <c r="BK794" s="233">
        <f>ROUND(I794*H794,2)</f>
        <v>0</v>
      </c>
      <c r="BL794" s="19" t="s">
        <v>253</v>
      </c>
      <c r="BM794" s="232" t="s">
        <v>4648</v>
      </c>
    </row>
    <row r="795" s="2" customFormat="1">
      <c r="A795" s="40"/>
      <c r="B795" s="41"/>
      <c r="C795" s="42"/>
      <c r="D795" s="234" t="s">
        <v>255</v>
      </c>
      <c r="E795" s="42"/>
      <c r="F795" s="235" t="s">
        <v>4649</v>
      </c>
      <c r="G795" s="42"/>
      <c r="H795" s="42"/>
      <c r="I795" s="236"/>
      <c r="J795" s="42"/>
      <c r="K795" s="42"/>
      <c r="L795" s="46"/>
      <c r="M795" s="237"/>
      <c r="N795" s="238"/>
      <c r="O795" s="93"/>
      <c r="P795" s="93"/>
      <c r="Q795" s="93"/>
      <c r="R795" s="93"/>
      <c r="S795" s="93"/>
      <c r="T795" s="94"/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T795" s="19" t="s">
        <v>255</v>
      </c>
      <c r="AU795" s="19" t="s">
        <v>87</v>
      </c>
    </row>
    <row r="796" s="2" customFormat="1">
      <c r="A796" s="40"/>
      <c r="B796" s="41"/>
      <c r="C796" s="42"/>
      <c r="D796" s="296" t="s">
        <v>766</v>
      </c>
      <c r="E796" s="42"/>
      <c r="F796" s="297" t="s">
        <v>4650</v>
      </c>
      <c r="G796" s="42"/>
      <c r="H796" s="42"/>
      <c r="I796" s="236"/>
      <c r="J796" s="42"/>
      <c r="K796" s="42"/>
      <c r="L796" s="46"/>
      <c r="M796" s="237"/>
      <c r="N796" s="238"/>
      <c r="O796" s="93"/>
      <c r="P796" s="93"/>
      <c r="Q796" s="93"/>
      <c r="R796" s="93"/>
      <c r="S796" s="93"/>
      <c r="T796" s="94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  <c r="AE796" s="40"/>
      <c r="AT796" s="19" t="s">
        <v>766</v>
      </c>
      <c r="AU796" s="19" t="s">
        <v>87</v>
      </c>
    </row>
    <row r="797" s="14" customFormat="1">
      <c r="A797" s="14"/>
      <c r="B797" s="249"/>
      <c r="C797" s="250"/>
      <c r="D797" s="234" t="s">
        <v>257</v>
      </c>
      <c r="E797" s="251" t="s">
        <v>1</v>
      </c>
      <c r="F797" s="252" t="s">
        <v>4651</v>
      </c>
      <c r="G797" s="250"/>
      <c r="H797" s="253">
        <v>3</v>
      </c>
      <c r="I797" s="254"/>
      <c r="J797" s="250"/>
      <c r="K797" s="250"/>
      <c r="L797" s="255"/>
      <c r="M797" s="256"/>
      <c r="N797" s="257"/>
      <c r="O797" s="257"/>
      <c r="P797" s="257"/>
      <c r="Q797" s="257"/>
      <c r="R797" s="257"/>
      <c r="S797" s="257"/>
      <c r="T797" s="258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59" t="s">
        <v>257</v>
      </c>
      <c r="AU797" s="259" t="s">
        <v>87</v>
      </c>
      <c r="AV797" s="14" t="s">
        <v>87</v>
      </c>
      <c r="AW797" s="14" t="s">
        <v>34</v>
      </c>
      <c r="AX797" s="14" t="s">
        <v>85</v>
      </c>
      <c r="AY797" s="259" t="s">
        <v>245</v>
      </c>
    </row>
    <row r="798" s="2" customFormat="1" ht="16.5" customHeight="1">
      <c r="A798" s="40"/>
      <c r="B798" s="41"/>
      <c r="C798" s="221" t="s">
        <v>3994</v>
      </c>
      <c r="D798" s="221" t="s">
        <v>248</v>
      </c>
      <c r="E798" s="222" t="s">
        <v>4652</v>
      </c>
      <c r="F798" s="223" t="s">
        <v>4653</v>
      </c>
      <c r="G798" s="224" t="s">
        <v>545</v>
      </c>
      <c r="H798" s="225">
        <v>3</v>
      </c>
      <c r="I798" s="226"/>
      <c r="J798" s="227">
        <f>ROUND(I798*H798,2)</f>
        <v>0</v>
      </c>
      <c r="K798" s="223" t="s">
        <v>764</v>
      </c>
      <c r="L798" s="46"/>
      <c r="M798" s="228" t="s">
        <v>1</v>
      </c>
      <c r="N798" s="229" t="s">
        <v>42</v>
      </c>
      <c r="O798" s="93"/>
      <c r="P798" s="230">
        <f>O798*H798</f>
        <v>0</v>
      </c>
      <c r="Q798" s="230">
        <v>0</v>
      </c>
      <c r="R798" s="230">
        <f>Q798*H798</f>
        <v>0</v>
      </c>
      <c r="S798" s="230">
        <v>0</v>
      </c>
      <c r="T798" s="231">
        <f>S798*H798</f>
        <v>0</v>
      </c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R798" s="232" t="s">
        <v>253</v>
      </c>
      <c r="AT798" s="232" t="s">
        <v>248</v>
      </c>
      <c r="AU798" s="232" t="s">
        <v>87</v>
      </c>
      <c r="AY798" s="19" t="s">
        <v>245</v>
      </c>
      <c r="BE798" s="233">
        <f>IF(N798="základní",J798,0)</f>
        <v>0</v>
      </c>
      <c r="BF798" s="233">
        <f>IF(N798="snížená",J798,0)</f>
        <v>0</v>
      </c>
      <c r="BG798" s="233">
        <f>IF(N798="zákl. přenesená",J798,0)</f>
        <v>0</v>
      </c>
      <c r="BH798" s="233">
        <f>IF(N798="sníž. přenesená",J798,0)</f>
        <v>0</v>
      </c>
      <c r="BI798" s="233">
        <f>IF(N798="nulová",J798,0)</f>
        <v>0</v>
      </c>
      <c r="BJ798" s="19" t="s">
        <v>85</v>
      </c>
      <c r="BK798" s="233">
        <f>ROUND(I798*H798,2)</f>
        <v>0</v>
      </c>
      <c r="BL798" s="19" t="s">
        <v>253</v>
      </c>
      <c r="BM798" s="232" t="s">
        <v>4654</v>
      </c>
    </row>
    <row r="799" s="2" customFormat="1">
      <c r="A799" s="40"/>
      <c r="B799" s="41"/>
      <c r="C799" s="42"/>
      <c r="D799" s="234" t="s">
        <v>255</v>
      </c>
      <c r="E799" s="42"/>
      <c r="F799" s="235" t="s">
        <v>4655</v>
      </c>
      <c r="G799" s="42"/>
      <c r="H799" s="42"/>
      <c r="I799" s="236"/>
      <c r="J799" s="42"/>
      <c r="K799" s="42"/>
      <c r="L799" s="46"/>
      <c r="M799" s="237"/>
      <c r="N799" s="238"/>
      <c r="O799" s="93"/>
      <c r="P799" s="93"/>
      <c r="Q799" s="93"/>
      <c r="R799" s="93"/>
      <c r="S799" s="93"/>
      <c r="T799" s="94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T799" s="19" t="s">
        <v>255</v>
      </c>
      <c r="AU799" s="19" t="s">
        <v>87</v>
      </c>
    </row>
    <row r="800" s="2" customFormat="1">
      <c r="A800" s="40"/>
      <c r="B800" s="41"/>
      <c r="C800" s="42"/>
      <c r="D800" s="296" t="s">
        <v>766</v>
      </c>
      <c r="E800" s="42"/>
      <c r="F800" s="297" t="s">
        <v>4656</v>
      </c>
      <c r="G800" s="42"/>
      <c r="H800" s="42"/>
      <c r="I800" s="236"/>
      <c r="J800" s="42"/>
      <c r="K800" s="42"/>
      <c r="L800" s="46"/>
      <c r="M800" s="237"/>
      <c r="N800" s="238"/>
      <c r="O800" s="93"/>
      <c r="P800" s="93"/>
      <c r="Q800" s="93"/>
      <c r="R800" s="93"/>
      <c r="S800" s="93"/>
      <c r="T800" s="94"/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  <c r="AE800" s="40"/>
      <c r="AT800" s="19" t="s">
        <v>766</v>
      </c>
      <c r="AU800" s="19" t="s">
        <v>87</v>
      </c>
    </row>
    <row r="801" s="2" customFormat="1" ht="16.5" customHeight="1">
      <c r="A801" s="40"/>
      <c r="B801" s="41"/>
      <c r="C801" s="221" t="s">
        <v>4000</v>
      </c>
      <c r="D801" s="221" t="s">
        <v>248</v>
      </c>
      <c r="E801" s="222" t="s">
        <v>4657</v>
      </c>
      <c r="F801" s="223" t="s">
        <v>4658</v>
      </c>
      <c r="G801" s="224" t="s">
        <v>545</v>
      </c>
      <c r="H801" s="225">
        <v>6</v>
      </c>
      <c r="I801" s="226"/>
      <c r="J801" s="227">
        <f>ROUND(I801*H801,2)</f>
        <v>0</v>
      </c>
      <c r="K801" s="223" t="s">
        <v>764</v>
      </c>
      <c r="L801" s="46"/>
      <c r="M801" s="228" t="s">
        <v>1</v>
      </c>
      <c r="N801" s="229" t="s">
        <v>42</v>
      </c>
      <c r="O801" s="93"/>
      <c r="P801" s="230">
        <f>O801*H801</f>
        <v>0</v>
      </c>
      <c r="Q801" s="230">
        <v>0</v>
      </c>
      <c r="R801" s="230">
        <f>Q801*H801</f>
        <v>0</v>
      </c>
      <c r="S801" s="230">
        <v>0</v>
      </c>
      <c r="T801" s="231">
        <f>S801*H801</f>
        <v>0</v>
      </c>
      <c r="U801" s="40"/>
      <c r="V801" s="40"/>
      <c r="W801" s="40"/>
      <c r="X801" s="40"/>
      <c r="Y801" s="40"/>
      <c r="Z801" s="40"/>
      <c r="AA801" s="40"/>
      <c r="AB801" s="40"/>
      <c r="AC801" s="40"/>
      <c r="AD801" s="40"/>
      <c r="AE801" s="40"/>
      <c r="AR801" s="232" t="s">
        <v>253</v>
      </c>
      <c r="AT801" s="232" t="s">
        <v>248</v>
      </c>
      <c r="AU801" s="232" t="s">
        <v>87</v>
      </c>
      <c r="AY801" s="19" t="s">
        <v>245</v>
      </c>
      <c r="BE801" s="233">
        <f>IF(N801="základní",J801,0)</f>
        <v>0</v>
      </c>
      <c r="BF801" s="233">
        <f>IF(N801="snížená",J801,0)</f>
        <v>0</v>
      </c>
      <c r="BG801" s="233">
        <f>IF(N801="zákl. přenesená",J801,0)</f>
        <v>0</v>
      </c>
      <c r="BH801" s="233">
        <f>IF(N801="sníž. přenesená",J801,0)</f>
        <v>0</v>
      </c>
      <c r="BI801" s="233">
        <f>IF(N801="nulová",J801,0)</f>
        <v>0</v>
      </c>
      <c r="BJ801" s="19" t="s">
        <v>85</v>
      </c>
      <c r="BK801" s="233">
        <f>ROUND(I801*H801,2)</f>
        <v>0</v>
      </c>
      <c r="BL801" s="19" t="s">
        <v>253</v>
      </c>
      <c r="BM801" s="232" t="s">
        <v>4659</v>
      </c>
    </row>
    <row r="802" s="2" customFormat="1">
      <c r="A802" s="40"/>
      <c r="B802" s="41"/>
      <c r="C802" s="42"/>
      <c r="D802" s="234" t="s">
        <v>255</v>
      </c>
      <c r="E802" s="42"/>
      <c r="F802" s="235" t="s">
        <v>4660</v>
      </c>
      <c r="G802" s="42"/>
      <c r="H802" s="42"/>
      <c r="I802" s="236"/>
      <c r="J802" s="42"/>
      <c r="K802" s="42"/>
      <c r="L802" s="46"/>
      <c r="M802" s="237"/>
      <c r="N802" s="238"/>
      <c r="O802" s="93"/>
      <c r="P802" s="93"/>
      <c r="Q802" s="93"/>
      <c r="R802" s="93"/>
      <c r="S802" s="93"/>
      <c r="T802" s="94"/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  <c r="AE802" s="40"/>
      <c r="AT802" s="19" t="s">
        <v>255</v>
      </c>
      <c r="AU802" s="19" t="s">
        <v>87</v>
      </c>
    </row>
    <row r="803" s="2" customFormat="1">
      <c r="A803" s="40"/>
      <c r="B803" s="41"/>
      <c r="C803" s="42"/>
      <c r="D803" s="296" t="s">
        <v>766</v>
      </c>
      <c r="E803" s="42"/>
      <c r="F803" s="297" t="s">
        <v>4661</v>
      </c>
      <c r="G803" s="42"/>
      <c r="H803" s="42"/>
      <c r="I803" s="236"/>
      <c r="J803" s="42"/>
      <c r="K803" s="42"/>
      <c r="L803" s="46"/>
      <c r="M803" s="237"/>
      <c r="N803" s="238"/>
      <c r="O803" s="93"/>
      <c r="P803" s="93"/>
      <c r="Q803" s="93"/>
      <c r="R803" s="93"/>
      <c r="S803" s="93"/>
      <c r="T803" s="94"/>
      <c r="U803" s="40"/>
      <c r="V803" s="40"/>
      <c r="W803" s="40"/>
      <c r="X803" s="40"/>
      <c r="Y803" s="40"/>
      <c r="Z803" s="40"/>
      <c r="AA803" s="40"/>
      <c r="AB803" s="40"/>
      <c r="AC803" s="40"/>
      <c r="AD803" s="40"/>
      <c r="AE803" s="40"/>
      <c r="AT803" s="19" t="s">
        <v>766</v>
      </c>
      <c r="AU803" s="19" t="s">
        <v>87</v>
      </c>
    </row>
    <row r="804" s="14" customFormat="1">
      <c r="A804" s="14"/>
      <c r="B804" s="249"/>
      <c r="C804" s="250"/>
      <c r="D804" s="234" t="s">
        <v>257</v>
      </c>
      <c r="E804" s="251" t="s">
        <v>1</v>
      </c>
      <c r="F804" s="252" t="s">
        <v>4662</v>
      </c>
      <c r="G804" s="250"/>
      <c r="H804" s="253">
        <v>6</v>
      </c>
      <c r="I804" s="254"/>
      <c r="J804" s="250"/>
      <c r="K804" s="250"/>
      <c r="L804" s="255"/>
      <c r="M804" s="256"/>
      <c r="N804" s="257"/>
      <c r="O804" s="257"/>
      <c r="P804" s="257"/>
      <c r="Q804" s="257"/>
      <c r="R804" s="257"/>
      <c r="S804" s="257"/>
      <c r="T804" s="258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9" t="s">
        <v>257</v>
      </c>
      <c r="AU804" s="259" t="s">
        <v>87</v>
      </c>
      <c r="AV804" s="14" t="s">
        <v>87</v>
      </c>
      <c r="AW804" s="14" t="s">
        <v>34</v>
      </c>
      <c r="AX804" s="14" t="s">
        <v>85</v>
      </c>
      <c r="AY804" s="259" t="s">
        <v>245</v>
      </c>
    </row>
    <row r="805" s="2" customFormat="1" ht="16.5" customHeight="1">
      <c r="A805" s="40"/>
      <c r="B805" s="41"/>
      <c r="C805" s="221" t="s">
        <v>2230</v>
      </c>
      <c r="D805" s="221" t="s">
        <v>248</v>
      </c>
      <c r="E805" s="222" t="s">
        <v>4663</v>
      </c>
      <c r="F805" s="223" t="s">
        <v>4664</v>
      </c>
      <c r="G805" s="224" t="s">
        <v>251</v>
      </c>
      <c r="H805" s="225">
        <v>3.6000000000000001</v>
      </c>
      <c r="I805" s="226"/>
      <c r="J805" s="227">
        <f>ROUND(I805*H805,2)</f>
        <v>0</v>
      </c>
      <c r="K805" s="223" t="s">
        <v>764</v>
      </c>
      <c r="L805" s="46"/>
      <c r="M805" s="228" t="s">
        <v>1</v>
      </c>
      <c r="N805" s="229" t="s">
        <v>42</v>
      </c>
      <c r="O805" s="93"/>
      <c r="P805" s="230">
        <f>O805*H805</f>
        <v>0</v>
      </c>
      <c r="Q805" s="230">
        <v>0.12</v>
      </c>
      <c r="R805" s="230">
        <f>Q805*H805</f>
        <v>0.432</v>
      </c>
      <c r="S805" s="230">
        <v>2.2000000000000002</v>
      </c>
      <c r="T805" s="231">
        <f>S805*H805</f>
        <v>7.9200000000000008</v>
      </c>
      <c r="U805" s="40"/>
      <c r="V805" s="40"/>
      <c r="W805" s="40"/>
      <c r="X805" s="40"/>
      <c r="Y805" s="40"/>
      <c r="Z805" s="40"/>
      <c r="AA805" s="40"/>
      <c r="AB805" s="40"/>
      <c r="AC805" s="40"/>
      <c r="AD805" s="40"/>
      <c r="AE805" s="40"/>
      <c r="AR805" s="232" t="s">
        <v>253</v>
      </c>
      <c r="AT805" s="232" t="s">
        <v>248</v>
      </c>
      <c r="AU805" s="232" t="s">
        <v>87</v>
      </c>
      <c r="AY805" s="19" t="s">
        <v>245</v>
      </c>
      <c r="BE805" s="233">
        <f>IF(N805="základní",J805,0)</f>
        <v>0</v>
      </c>
      <c r="BF805" s="233">
        <f>IF(N805="snížená",J805,0)</f>
        <v>0</v>
      </c>
      <c r="BG805" s="233">
        <f>IF(N805="zákl. přenesená",J805,0)</f>
        <v>0</v>
      </c>
      <c r="BH805" s="233">
        <f>IF(N805="sníž. přenesená",J805,0)</f>
        <v>0</v>
      </c>
      <c r="BI805" s="233">
        <f>IF(N805="nulová",J805,0)</f>
        <v>0</v>
      </c>
      <c r="BJ805" s="19" t="s">
        <v>85</v>
      </c>
      <c r="BK805" s="233">
        <f>ROUND(I805*H805,2)</f>
        <v>0</v>
      </c>
      <c r="BL805" s="19" t="s">
        <v>253</v>
      </c>
      <c r="BM805" s="232" t="s">
        <v>4665</v>
      </c>
    </row>
    <row r="806" s="2" customFormat="1">
      <c r="A806" s="40"/>
      <c r="B806" s="41"/>
      <c r="C806" s="42"/>
      <c r="D806" s="234" t="s">
        <v>255</v>
      </c>
      <c r="E806" s="42"/>
      <c r="F806" s="235" t="s">
        <v>4666</v>
      </c>
      <c r="G806" s="42"/>
      <c r="H806" s="42"/>
      <c r="I806" s="236"/>
      <c r="J806" s="42"/>
      <c r="K806" s="42"/>
      <c r="L806" s="46"/>
      <c r="M806" s="237"/>
      <c r="N806" s="238"/>
      <c r="O806" s="93"/>
      <c r="P806" s="93"/>
      <c r="Q806" s="93"/>
      <c r="R806" s="93"/>
      <c r="S806" s="93"/>
      <c r="T806" s="94"/>
      <c r="U806" s="40"/>
      <c r="V806" s="40"/>
      <c r="W806" s="40"/>
      <c r="X806" s="40"/>
      <c r="Y806" s="40"/>
      <c r="Z806" s="40"/>
      <c r="AA806" s="40"/>
      <c r="AB806" s="40"/>
      <c r="AC806" s="40"/>
      <c r="AD806" s="40"/>
      <c r="AE806" s="40"/>
      <c r="AT806" s="19" t="s">
        <v>255</v>
      </c>
      <c r="AU806" s="19" t="s">
        <v>87</v>
      </c>
    </row>
    <row r="807" s="2" customFormat="1">
      <c r="A807" s="40"/>
      <c r="B807" s="41"/>
      <c r="C807" s="42"/>
      <c r="D807" s="296" t="s">
        <v>766</v>
      </c>
      <c r="E807" s="42"/>
      <c r="F807" s="297" t="s">
        <v>4667</v>
      </c>
      <c r="G807" s="42"/>
      <c r="H807" s="42"/>
      <c r="I807" s="236"/>
      <c r="J807" s="42"/>
      <c r="K807" s="42"/>
      <c r="L807" s="46"/>
      <c r="M807" s="237"/>
      <c r="N807" s="238"/>
      <c r="O807" s="93"/>
      <c r="P807" s="93"/>
      <c r="Q807" s="93"/>
      <c r="R807" s="93"/>
      <c r="S807" s="93"/>
      <c r="T807" s="94"/>
      <c r="U807" s="40"/>
      <c r="V807" s="40"/>
      <c r="W807" s="40"/>
      <c r="X807" s="40"/>
      <c r="Y807" s="40"/>
      <c r="Z807" s="40"/>
      <c r="AA807" s="40"/>
      <c r="AB807" s="40"/>
      <c r="AC807" s="40"/>
      <c r="AD807" s="40"/>
      <c r="AE807" s="40"/>
      <c r="AT807" s="19" t="s">
        <v>766</v>
      </c>
      <c r="AU807" s="19" t="s">
        <v>87</v>
      </c>
    </row>
    <row r="808" s="14" customFormat="1">
      <c r="A808" s="14"/>
      <c r="B808" s="249"/>
      <c r="C808" s="250"/>
      <c r="D808" s="234" t="s">
        <v>257</v>
      </c>
      <c r="E808" s="251" t="s">
        <v>1</v>
      </c>
      <c r="F808" s="252" t="s">
        <v>4668</v>
      </c>
      <c r="G808" s="250"/>
      <c r="H808" s="253">
        <v>3.6000000000000001</v>
      </c>
      <c r="I808" s="254"/>
      <c r="J808" s="250"/>
      <c r="K808" s="250"/>
      <c r="L808" s="255"/>
      <c r="M808" s="256"/>
      <c r="N808" s="257"/>
      <c r="O808" s="257"/>
      <c r="P808" s="257"/>
      <c r="Q808" s="257"/>
      <c r="R808" s="257"/>
      <c r="S808" s="257"/>
      <c r="T808" s="258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59" t="s">
        <v>257</v>
      </c>
      <c r="AU808" s="259" t="s">
        <v>87</v>
      </c>
      <c r="AV808" s="14" t="s">
        <v>87</v>
      </c>
      <c r="AW808" s="14" t="s">
        <v>34</v>
      </c>
      <c r="AX808" s="14" t="s">
        <v>85</v>
      </c>
      <c r="AY808" s="259" t="s">
        <v>245</v>
      </c>
    </row>
    <row r="809" s="2" customFormat="1" ht="16.5" customHeight="1">
      <c r="A809" s="40"/>
      <c r="B809" s="41"/>
      <c r="C809" s="221" t="s">
        <v>1836</v>
      </c>
      <c r="D809" s="221" t="s">
        <v>248</v>
      </c>
      <c r="E809" s="222" t="s">
        <v>3852</v>
      </c>
      <c r="F809" s="223" t="s">
        <v>3853</v>
      </c>
      <c r="G809" s="224" t="s">
        <v>251</v>
      </c>
      <c r="H809" s="225">
        <v>25.640000000000001</v>
      </c>
      <c r="I809" s="226"/>
      <c r="J809" s="227">
        <f>ROUND(I809*H809,2)</f>
        <v>0</v>
      </c>
      <c r="K809" s="223" t="s">
        <v>764</v>
      </c>
      <c r="L809" s="46"/>
      <c r="M809" s="228" t="s">
        <v>1</v>
      </c>
      <c r="N809" s="229" t="s">
        <v>42</v>
      </c>
      <c r="O809" s="93"/>
      <c r="P809" s="230">
        <f>O809*H809</f>
        <v>0</v>
      </c>
      <c r="Q809" s="230">
        <v>0.12</v>
      </c>
      <c r="R809" s="230">
        <f>Q809*H809</f>
        <v>3.0768</v>
      </c>
      <c r="S809" s="230">
        <v>2.4900000000000002</v>
      </c>
      <c r="T809" s="231">
        <f>S809*H809</f>
        <v>63.843600000000009</v>
      </c>
      <c r="U809" s="40"/>
      <c r="V809" s="40"/>
      <c r="W809" s="40"/>
      <c r="X809" s="40"/>
      <c r="Y809" s="40"/>
      <c r="Z809" s="40"/>
      <c r="AA809" s="40"/>
      <c r="AB809" s="40"/>
      <c r="AC809" s="40"/>
      <c r="AD809" s="40"/>
      <c r="AE809" s="40"/>
      <c r="AR809" s="232" t="s">
        <v>253</v>
      </c>
      <c r="AT809" s="232" t="s">
        <v>248</v>
      </c>
      <c r="AU809" s="232" t="s">
        <v>87</v>
      </c>
      <c r="AY809" s="19" t="s">
        <v>245</v>
      </c>
      <c r="BE809" s="233">
        <f>IF(N809="základní",J809,0)</f>
        <v>0</v>
      </c>
      <c r="BF809" s="233">
        <f>IF(N809="snížená",J809,0)</f>
        <v>0</v>
      </c>
      <c r="BG809" s="233">
        <f>IF(N809="zákl. přenesená",J809,0)</f>
        <v>0</v>
      </c>
      <c r="BH809" s="233">
        <f>IF(N809="sníž. přenesená",J809,0)</f>
        <v>0</v>
      </c>
      <c r="BI809" s="233">
        <f>IF(N809="nulová",J809,0)</f>
        <v>0</v>
      </c>
      <c r="BJ809" s="19" t="s">
        <v>85</v>
      </c>
      <c r="BK809" s="233">
        <f>ROUND(I809*H809,2)</f>
        <v>0</v>
      </c>
      <c r="BL809" s="19" t="s">
        <v>253</v>
      </c>
      <c r="BM809" s="232" t="s">
        <v>4669</v>
      </c>
    </row>
    <row r="810" s="2" customFormat="1">
      <c r="A810" s="40"/>
      <c r="B810" s="41"/>
      <c r="C810" s="42"/>
      <c r="D810" s="234" t="s">
        <v>255</v>
      </c>
      <c r="E810" s="42"/>
      <c r="F810" s="235" t="s">
        <v>4670</v>
      </c>
      <c r="G810" s="42"/>
      <c r="H810" s="42"/>
      <c r="I810" s="236"/>
      <c r="J810" s="42"/>
      <c r="K810" s="42"/>
      <c r="L810" s="46"/>
      <c r="M810" s="237"/>
      <c r="N810" s="238"/>
      <c r="O810" s="93"/>
      <c r="P810" s="93"/>
      <c r="Q810" s="93"/>
      <c r="R810" s="93"/>
      <c r="S810" s="93"/>
      <c r="T810" s="94"/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  <c r="AE810" s="40"/>
      <c r="AT810" s="19" t="s">
        <v>255</v>
      </c>
      <c r="AU810" s="19" t="s">
        <v>87</v>
      </c>
    </row>
    <row r="811" s="2" customFormat="1">
      <c r="A811" s="40"/>
      <c r="B811" s="41"/>
      <c r="C811" s="42"/>
      <c r="D811" s="296" t="s">
        <v>766</v>
      </c>
      <c r="E811" s="42"/>
      <c r="F811" s="297" t="s">
        <v>3855</v>
      </c>
      <c r="G811" s="42"/>
      <c r="H811" s="42"/>
      <c r="I811" s="236"/>
      <c r="J811" s="42"/>
      <c r="K811" s="42"/>
      <c r="L811" s="46"/>
      <c r="M811" s="237"/>
      <c r="N811" s="238"/>
      <c r="O811" s="93"/>
      <c r="P811" s="93"/>
      <c r="Q811" s="93"/>
      <c r="R811" s="93"/>
      <c r="S811" s="93"/>
      <c r="T811" s="94"/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T811" s="19" t="s">
        <v>766</v>
      </c>
      <c r="AU811" s="19" t="s">
        <v>87</v>
      </c>
    </row>
    <row r="812" s="14" customFormat="1">
      <c r="A812" s="14"/>
      <c r="B812" s="249"/>
      <c r="C812" s="250"/>
      <c r="D812" s="234" t="s">
        <v>257</v>
      </c>
      <c r="E812" s="251" t="s">
        <v>1</v>
      </c>
      <c r="F812" s="252" t="s">
        <v>4671</v>
      </c>
      <c r="G812" s="250"/>
      <c r="H812" s="253">
        <v>2</v>
      </c>
      <c r="I812" s="254"/>
      <c r="J812" s="250"/>
      <c r="K812" s="250"/>
      <c r="L812" s="255"/>
      <c r="M812" s="256"/>
      <c r="N812" s="257"/>
      <c r="O812" s="257"/>
      <c r="P812" s="257"/>
      <c r="Q812" s="257"/>
      <c r="R812" s="257"/>
      <c r="S812" s="257"/>
      <c r="T812" s="258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59" t="s">
        <v>257</v>
      </c>
      <c r="AU812" s="259" t="s">
        <v>87</v>
      </c>
      <c r="AV812" s="14" t="s">
        <v>87</v>
      </c>
      <c r="AW812" s="14" t="s">
        <v>34</v>
      </c>
      <c r="AX812" s="14" t="s">
        <v>77</v>
      </c>
      <c r="AY812" s="259" t="s">
        <v>245</v>
      </c>
    </row>
    <row r="813" s="14" customFormat="1">
      <c r="A813" s="14"/>
      <c r="B813" s="249"/>
      <c r="C813" s="250"/>
      <c r="D813" s="234" t="s">
        <v>257</v>
      </c>
      <c r="E813" s="251" t="s">
        <v>1</v>
      </c>
      <c r="F813" s="252" t="s">
        <v>4672</v>
      </c>
      <c r="G813" s="250"/>
      <c r="H813" s="253">
        <v>3</v>
      </c>
      <c r="I813" s="254"/>
      <c r="J813" s="250"/>
      <c r="K813" s="250"/>
      <c r="L813" s="255"/>
      <c r="M813" s="256"/>
      <c r="N813" s="257"/>
      <c r="O813" s="257"/>
      <c r="P813" s="257"/>
      <c r="Q813" s="257"/>
      <c r="R813" s="257"/>
      <c r="S813" s="257"/>
      <c r="T813" s="258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59" t="s">
        <v>257</v>
      </c>
      <c r="AU813" s="259" t="s">
        <v>87</v>
      </c>
      <c r="AV813" s="14" t="s">
        <v>87</v>
      </c>
      <c r="AW813" s="14" t="s">
        <v>34</v>
      </c>
      <c r="AX813" s="14" t="s">
        <v>77</v>
      </c>
      <c r="AY813" s="259" t="s">
        <v>245</v>
      </c>
    </row>
    <row r="814" s="14" customFormat="1">
      <c r="A814" s="14"/>
      <c r="B814" s="249"/>
      <c r="C814" s="250"/>
      <c r="D814" s="234" t="s">
        <v>257</v>
      </c>
      <c r="E814" s="251" t="s">
        <v>1</v>
      </c>
      <c r="F814" s="252" t="s">
        <v>4673</v>
      </c>
      <c r="G814" s="250"/>
      <c r="H814" s="253">
        <v>20.640000000000001</v>
      </c>
      <c r="I814" s="254"/>
      <c r="J814" s="250"/>
      <c r="K814" s="250"/>
      <c r="L814" s="255"/>
      <c r="M814" s="256"/>
      <c r="N814" s="257"/>
      <c r="O814" s="257"/>
      <c r="P814" s="257"/>
      <c r="Q814" s="257"/>
      <c r="R814" s="257"/>
      <c r="S814" s="257"/>
      <c r="T814" s="258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9" t="s">
        <v>257</v>
      </c>
      <c r="AU814" s="259" t="s">
        <v>87</v>
      </c>
      <c r="AV814" s="14" t="s">
        <v>87</v>
      </c>
      <c r="AW814" s="14" t="s">
        <v>34</v>
      </c>
      <c r="AX814" s="14" t="s">
        <v>77</v>
      </c>
      <c r="AY814" s="259" t="s">
        <v>245</v>
      </c>
    </row>
    <row r="815" s="15" customFormat="1">
      <c r="A815" s="15"/>
      <c r="B815" s="260"/>
      <c r="C815" s="261"/>
      <c r="D815" s="234" t="s">
        <v>257</v>
      </c>
      <c r="E815" s="262" t="s">
        <v>1</v>
      </c>
      <c r="F815" s="263" t="s">
        <v>266</v>
      </c>
      <c r="G815" s="261"/>
      <c r="H815" s="264">
        <v>25.640000000000001</v>
      </c>
      <c r="I815" s="265"/>
      <c r="J815" s="261"/>
      <c r="K815" s="261"/>
      <c r="L815" s="266"/>
      <c r="M815" s="267"/>
      <c r="N815" s="268"/>
      <c r="O815" s="268"/>
      <c r="P815" s="268"/>
      <c r="Q815" s="268"/>
      <c r="R815" s="268"/>
      <c r="S815" s="268"/>
      <c r="T815" s="269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70" t="s">
        <v>257</v>
      </c>
      <c r="AU815" s="270" t="s">
        <v>87</v>
      </c>
      <c r="AV815" s="15" t="s">
        <v>253</v>
      </c>
      <c r="AW815" s="15" t="s">
        <v>34</v>
      </c>
      <c r="AX815" s="15" t="s">
        <v>85</v>
      </c>
      <c r="AY815" s="270" t="s">
        <v>245</v>
      </c>
    </row>
    <row r="816" s="2" customFormat="1" ht="16.5" customHeight="1">
      <c r="A816" s="40"/>
      <c r="B816" s="41"/>
      <c r="C816" s="221" t="s">
        <v>4016</v>
      </c>
      <c r="D816" s="221" t="s">
        <v>248</v>
      </c>
      <c r="E816" s="222" t="s">
        <v>2982</v>
      </c>
      <c r="F816" s="223" t="s">
        <v>2983</v>
      </c>
      <c r="G816" s="224" t="s">
        <v>251</v>
      </c>
      <c r="H816" s="225">
        <v>116.262</v>
      </c>
      <c r="I816" s="226"/>
      <c r="J816" s="227">
        <f>ROUND(I816*H816,2)</f>
        <v>0</v>
      </c>
      <c r="K816" s="223" t="s">
        <v>764</v>
      </c>
      <c r="L816" s="46"/>
      <c r="M816" s="228" t="s">
        <v>1</v>
      </c>
      <c r="N816" s="229" t="s">
        <v>42</v>
      </c>
      <c r="O816" s="93"/>
      <c r="P816" s="230">
        <f>O816*H816</f>
        <v>0</v>
      </c>
      <c r="Q816" s="230">
        <v>0.12171</v>
      </c>
      <c r="R816" s="230">
        <f>Q816*H816</f>
        <v>14.150248019999999</v>
      </c>
      <c r="S816" s="230">
        <v>2.3999999999999999</v>
      </c>
      <c r="T816" s="231">
        <f>S816*H816</f>
        <v>279.02879999999999</v>
      </c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R816" s="232" t="s">
        <v>253</v>
      </c>
      <c r="AT816" s="232" t="s">
        <v>248</v>
      </c>
      <c r="AU816" s="232" t="s">
        <v>87</v>
      </c>
      <c r="AY816" s="19" t="s">
        <v>245</v>
      </c>
      <c r="BE816" s="233">
        <f>IF(N816="základní",J816,0)</f>
        <v>0</v>
      </c>
      <c r="BF816" s="233">
        <f>IF(N816="snížená",J816,0)</f>
        <v>0</v>
      </c>
      <c r="BG816" s="233">
        <f>IF(N816="zákl. přenesená",J816,0)</f>
        <v>0</v>
      </c>
      <c r="BH816" s="233">
        <f>IF(N816="sníž. přenesená",J816,0)</f>
        <v>0</v>
      </c>
      <c r="BI816" s="233">
        <f>IF(N816="nulová",J816,0)</f>
        <v>0</v>
      </c>
      <c r="BJ816" s="19" t="s">
        <v>85</v>
      </c>
      <c r="BK816" s="233">
        <f>ROUND(I816*H816,2)</f>
        <v>0</v>
      </c>
      <c r="BL816" s="19" t="s">
        <v>253</v>
      </c>
      <c r="BM816" s="232" t="s">
        <v>4674</v>
      </c>
    </row>
    <row r="817" s="2" customFormat="1">
      <c r="A817" s="40"/>
      <c r="B817" s="41"/>
      <c r="C817" s="42"/>
      <c r="D817" s="234" t="s">
        <v>255</v>
      </c>
      <c r="E817" s="42"/>
      <c r="F817" s="235" t="s">
        <v>2985</v>
      </c>
      <c r="G817" s="42"/>
      <c r="H817" s="42"/>
      <c r="I817" s="236"/>
      <c r="J817" s="42"/>
      <c r="K817" s="42"/>
      <c r="L817" s="46"/>
      <c r="M817" s="237"/>
      <c r="N817" s="238"/>
      <c r="O817" s="93"/>
      <c r="P817" s="93"/>
      <c r="Q817" s="93"/>
      <c r="R817" s="93"/>
      <c r="S817" s="93"/>
      <c r="T817" s="94"/>
      <c r="U817" s="40"/>
      <c r="V817" s="40"/>
      <c r="W817" s="40"/>
      <c r="X817" s="40"/>
      <c r="Y817" s="40"/>
      <c r="Z817" s="40"/>
      <c r="AA817" s="40"/>
      <c r="AB817" s="40"/>
      <c r="AC817" s="40"/>
      <c r="AD817" s="40"/>
      <c r="AE817" s="40"/>
      <c r="AT817" s="19" t="s">
        <v>255</v>
      </c>
      <c r="AU817" s="19" t="s">
        <v>87</v>
      </c>
    </row>
    <row r="818" s="2" customFormat="1">
      <c r="A818" s="40"/>
      <c r="B818" s="41"/>
      <c r="C818" s="42"/>
      <c r="D818" s="296" t="s">
        <v>766</v>
      </c>
      <c r="E818" s="42"/>
      <c r="F818" s="297" t="s">
        <v>2986</v>
      </c>
      <c r="G818" s="42"/>
      <c r="H818" s="42"/>
      <c r="I818" s="236"/>
      <c r="J818" s="42"/>
      <c r="K818" s="42"/>
      <c r="L818" s="46"/>
      <c r="M818" s="237"/>
      <c r="N818" s="238"/>
      <c r="O818" s="93"/>
      <c r="P818" s="93"/>
      <c r="Q818" s="93"/>
      <c r="R818" s="93"/>
      <c r="S818" s="93"/>
      <c r="T818" s="94"/>
      <c r="U818" s="40"/>
      <c r="V818" s="40"/>
      <c r="W818" s="40"/>
      <c r="X818" s="40"/>
      <c r="Y818" s="40"/>
      <c r="Z818" s="40"/>
      <c r="AA818" s="40"/>
      <c r="AB818" s="40"/>
      <c r="AC818" s="40"/>
      <c r="AD818" s="40"/>
      <c r="AE818" s="40"/>
      <c r="AT818" s="19" t="s">
        <v>766</v>
      </c>
      <c r="AU818" s="19" t="s">
        <v>87</v>
      </c>
    </row>
    <row r="819" s="14" customFormat="1">
      <c r="A819" s="14"/>
      <c r="B819" s="249"/>
      <c r="C819" s="250"/>
      <c r="D819" s="234" t="s">
        <v>257</v>
      </c>
      <c r="E819" s="251" t="s">
        <v>1</v>
      </c>
      <c r="F819" s="252" t="s">
        <v>4675</v>
      </c>
      <c r="G819" s="250"/>
      <c r="H819" s="253">
        <v>8</v>
      </c>
      <c r="I819" s="254"/>
      <c r="J819" s="250"/>
      <c r="K819" s="250"/>
      <c r="L819" s="255"/>
      <c r="M819" s="256"/>
      <c r="N819" s="257"/>
      <c r="O819" s="257"/>
      <c r="P819" s="257"/>
      <c r="Q819" s="257"/>
      <c r="R819" s="257"/>
      <c r="S819" s="257"/>
      <c r="T819" s="258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59" t="s">
        <v>257</v>
      </c>
      <c r="AU819" s="259" t="s">
        <v>87</v>
      </c>
      <c r="AV819" s="14" t="s">
        <v>87</v>
      </c>
      <c r="AW819" s="14" t="s">
        <v>34</v>
      </c>
      <c r="AX819" s="14" t="s">
        <v>77</v>
      </c>
      <c r="AY819" s="259" t="s">
        <v>245</v>
      </c>
    </row>
    <row r="820" s="14" customFormat="1">
      <c r="A820" s="14"/>
      <c r="B820" s="249"/>
      <c r="C820" s="250"/>
      <c r="D820" s="234" t="s">
        <v>257</v>
      </c>
      <c r="E820" s="251" t="s">
        <v>1</v>
      </c>
      <c r="F820" s="252" t="s">
        <v>4676</v>
      </c>
      <c r="G820" s="250"/>
      <c r="H820" s="253">
        <v>5.2060000000000004</v>
      </c>
      <c r="I820" s="254"/>
      <c r="J820" s="250"/>
      <c r="K820" s="250"/>
      <c r="L820" s="255"/>
      <c r="M820" s="256"/>
      <c r="N820" s="257"/>
      <c r="O820" s="257"/>
      <c r="P820" s="257"/>
      <c r="Q820" s="257"/>
      <c r="R820" s="257"/>
      <c r="S820" s="257"/>
      <c r="T820" s="258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9" t="s">
        <v>257</v>
      </c>
      <c r="AU820" s="259" t="s">
        <v>87</v>
      </c>
      <c r="AV820" s="14" t="s">
        <v>87</v>
      </c>
      <c r="AW820" s="14" t="s">
        <v>34</v>
      </c>
      <c r="AX820" s="14" t="s">
        <v>77</v>
      </c>
      <c r="AY820" s="259" t="s">
        <v>245</v>
      </c>
    </row>
    <row r="821" s="14" customFormat="1">
      <c r="A821" s="14"/>
      <c r="B821" s="249"/>
      <c r="C821" s="250"/>
      <c r="D821" s="234" t="s">
        <v>257</v>
      </c>
      <c r="E821" s="251" t="s">
        <v>1</v>
      </c>
      <c r="F821" s="252" t="s">
        <v>4677</v>
      </c>
      <c r="G821" s="250"/>
      <c r="H821" s="253">
        <v>75.168000000000006</v>
      </c>
      <c r="I821" s="254"/>
      <c r="J821" s="250"/>
      <c r="K821" s="250"/>
      <c r="L821" s="255"/>
      <c r="M821" s="256"/>
      <c r="N821" s="257"/>
      <c r="O821" s="257"/>
      <c r="P821" s="257"/>
      <c r="Q821" s="257"/>
      <c r="R821" s="257"/>
      <c r="S821" s="257"/>
      <c r="T821" s="258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9" t="s">
        <v>257</v>
      </c>
      <c r="AU821" s="259" t="s">
        <v>87</v>
      </c>
      <c r="AV821" s="14" t="s">
        <v>87</v>
      </c>
      <c r="AW821" s="14" t="s">
        <v>34</v>
      </c>
      <c r="AX821" s="14" t="s">
        <v>77</v>
      </c>
      <c r="AY821" s="259" t="s">
        <v>245</v>
      </c>
    </row>
    <row r="822" s="14" customFormat="1">
      <c r="A822" s="14"/>
      <c r="B822" s="249"/>
      <c r="C822" s="250"/>
      <c r="D822" s="234" t="s">
        <v>257</v>
      </c>
      <c r="E822" s="251" t="s">
        <v>1</v>
      </c>
      <c r="F822" s="252" t="s">
        <v>4678</v>
      </c>
      <c r="G822" s="250"/>
      <c r="H822" s="253">
        <v>24</v>
      </c>
      <c r="I822" s="254"/>
      <c r="J822" s="250"/>
      <c r="K822" s="250"/>
      <c r="L822" s="255"/>
      <c r="M822" s="256"/>
      <c r="N822" s="257"/>
      <c r="O822" s="257"/>
      <c r="P822" s="257"/>
      <c r="Q822" s="257"/>
      <c r="R822" s="257"/>
      <c r="S822" s="257"/>
      <c r="T822" s="258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59" t="s">
        <v>257</v>
      </c>
      <c r="AU822" s="259" t="s">
        <v>87</v>
      </c>
      <c r="AV822" s="14" t="s">
        <v>87</v>
      </c>
      <c r="AW822" s="14" t="s">
        <v>34</v>
      </c>
      <c r="AX822" s="14" t="s">
        <v>77</v>
      </c>
      <c r="AY822" s="259" t="s">
        <v>245</v>
      </c>
    </row>
    <row r="823" s="14" customFormat="1">
      <c r="A823" s="14"/>
      <c r="B823" s="249"/>
      <c r="C823" s="250"/>
      <c r="D823" s="234" t="s">
        <v>257</v>
      </c>
      <c r="E823" s="251" t="s">
        <v>1</v>
      </c>
      <c r="F823" s="252" t="s">
        <v>4679</v>
      </c>
      <c r="G823" s="250"/>
      <c r="H823" s="253">
        <v>3.8879999999999999</v>
      </c>
      <c r="I823" s="254"/>
      <c r="J823" s="250"/>
      <c r="K823" s="250"/>
      <c r="L823" s="255"/>
      <c r="M823" s="256"/>
      <c r="N823" s="257"/>
      <c r="O823" s="257"/>
      <c r="P823" s="257"/>
      <c r="Q823" s="257"/>
      <c r="R823" s="257"/>
      <c r="S823" s="257"/>
      <c r="T823" s="258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59" t="s">
        <v>257</v>
      </c>
      <c r="AU823" s="259" t="s">
        <v>87</v>
      </c>
      <c r="AV823" s="14" t="s">
        <v>87</v>
      </c>
      <c r="AW823" s="14" t="s">
        <v>34</v>
      </c>
      <c r="AX823" s="14" t="s">
        <v>77</v>
      </c>
      <c r="AY823" s="259" t="s">
        <v>245</v>
      </c>
    </row>
    <row r="824" s="15" customFormat="1">
      <c r="A824" s="15"/>
      <c r="B824" s="260"/>
      <c r="C824" s="261"/>
      <c r="D824" s="234" t="s">
        <v>257</v>
      </c>
      <c r="E824" s="262" t="s">
        <v>1</v>
      </c>
      <c r="F824" s="263" t="s">
        <v>266</v>
      </c>
      <c r="G824" s="261"/>
      <c r="H824" s="264">
        <v>116.26200000000002</v>
      </c>
      <c r="I824" s="265"/>
      <c r="J824" s="261"/>
      <c r="K824" s="261"/>
      <c r="L824" s="266"/>
      <c r="M824" s="267"/>
      <c r="N824" s="268"/>
      <c r="O824" s="268"/>
      <c r="P824" s="268"/>
      <c r="Q824" s="268"/>
      <c r="R824" s="268"/>
      <c r="S824" s="268"/>
      <c r="T824" s="269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T824" s="270" t="s">
        <v>257</v>
      </c>
      <c r="AU824" s="270" t="s">
        <v>87</v>
      </c>
      <c r="AV824" s="15" t="s">
        <v>253</v>
      </c>
      <c r="AW824" s="15" t="s">
        <v>34</v>
      </c>
      <c r="AX824" s="15" t="s">
        <v>85</v>
      </c>
      <c r="AY824" s="270" t="s">
        <v>245</v>
      </c>
    </row>
    <row r="825" s="2" customFormat="1" ht="16.5" customHeight="1">
      <c r="A825" s="40"/>
      <c r="B825" s="41"/>
      <c r="C825" s="221" t="s">
        <v>2228</v>
      </c>
      <c r="D825" s="221" t="s">
        <v>248</v>
      </c>
      <c r="E825" s="222" t="s">
        <v>4680</v>
      </c>
      <c r="F825" s="223" t="s">
        <v>4681</v>
      </c>
      <c r="G825" s="224" t="s">
        <v>793</v>
      </c>
      <c r="H825" s="225">
        <v>26775</v>
      </c>
      <c r="I825" s="226"/>
      <c r="J825" s="227">
        <f>ROUND(I825*H825,2)</f>
        <v>0</v>
      </c>
      <c r="K825" s="223" t="s">
        <v>764</v>
      </c>
      <c r="L825" s="46"/>
      <c r="M825" s="228" t="s">
        <v>1</v>
      </c>
      <c r="N825" s="229" t="s">
        <v>42</v>
      </c>
      <c r="O825" s="93"/>
      <c r="P825" s="230">
        <f>O825*H825</f>
        <v>0</v>
      </c>
      <c r="Q825" s="230">
        <v>0</v>
      </c>
      <c r="R825" s="230">
        <f>Q825*H825</f>
        <v>0</v>
      </c>
      <c r="S825" s="230">
        <v>0.001</v>
      </c>
      <c r="T825" s="231">
        <f>S825*H825</f>
        <v>26.775000000000002</v>
      </c>
      <c r="U825" s="40"/>
      <c r="V825" s="40"/>
      <c r="W825" s="40"/>
      <c r="X825" s="40"/>
      <c r="Y825" s="40"/>
      <c r="Z825" s="40"/>
      <c r="AA825" s="40"/>
      <c r="AB825" s="40"/>
      <c r="AC825" s="40"/>
      <c r="AD825" s="40"/>
      <c r="AE825" s="40"/>
      <c r="AR825" s="232" t="s">
        <v>253</v>
      </c>
      <c r="AT825" s="232" t="s">
        <v>248</v>
      </c>
      <c r="AU825" s="232" t="s">
        <v>87</v>
      </c>
      <c r="AY825" s="19" t="s">
        <v>245</v>
      </c>
      <c r="BE825" s="233">
        <f>IF(N825="základní",J825,0)</f>
        <v>0</v>
      </c>
      <c r="BF825" s="233">
        <f>IF(N825="snížená",J825,0)</f>
        <v>0</v>
      </c>
      <c r="BG825" s="233">
        <f>IF(N825="zákl. přenesená",J825,0)</f>
        <v>0</v>
      </c>
      <c r="BH825" s="233">
        <f>IF(N825="sníž. přenesená",J825,0)</f>
        <v>0</v>
      </c>
      <c r="BI825" s="233">
        <f>IF(N825="nulová",J825,0)</f>
        <v>0</v>
      </c>
      <c r="BJ825" s="19" t="s">
        <v>85</v>
      </c>
      <c r="BK825" s="233">
        <f>ROUND(I825*H825,2)</f>
        <v>0</v>
      </c>
      <c r="BL825" s="19" t="s">
        <v>253</v>
      </c>
      <c r="BM825" s="232" t="s">
        <v>4682</v>
      </c>
    </row>
    <row r="826" s="2" customFormat="1">
      <c r="A826" s="40"/>
      <c r="B826" s="41"/>
      <c r="C826" s="42"/>
      <c r="D826" s="234" t="s">
        <v>255</v>
      </c>
      <c r="E826" s="42"/>
      <c r="F826" s="235" t="s">
        <v>4683</v>
      </c>
      <c r="G826" s="42"/>
      <c r="H826" s="42"/>
      <c r="I826" s="236"/>
      <c r="J826" s="42"/>
      <c r="K826" s="42"/>
      <c r="L826" s="46"/>
      <c r="M826" s="237"/>
      <c r="N826" s="238"/>
      <c r="O826" s="93"/>
      <c r="P826" s="93"/>
      <c r="Q826" s="93"/>
      <c r="R826" s="93"/>
      <c r="S826" s="93"/>
      <c r="T826" s="94"/>
      <c r="U826" s="40"/>
      <c r="V826" s="40"/>
      <c r="W826" s="40"/>
      <c r="X826" s="40"/>
      <c r="Y826" s="40"/>
      <c r="Z826" s="40"/>
      <c r="AA826" s="40"/>
      <c r="AB826" s="40"/>
      <c r="AC826" s="40"/>
      <c r="AD826" s="40"/>
      <c r="AE826" s="40"/>
      <c r="AT826" s="19" t="s">
        <v>255</v>
      </c>
      <c r="AU826" s="19" t="s">
        <v>87</v>
      </c>
    </row>
    <row r="827" s="2" customFormat="1">
      <c r="A827" s="40"/>
      <c r="B827" s="41"/>
      <c r="C827" s="42"/>
      <c r="D827" s="296" t="s">
        <v>766</v>
      </c>
      <c r="E827" s="42"/>
      <c r="F827" s="297" t="s">
        <v>4684</v>
      </c>
      <c r="G827" s="42"/>
      <c r="H827" s="42"/>
      <c r="I827" s="236"/>
      <c r="J827" s="42"/>
      <c r="K827" s="42"/>
      <c r="L827" s="46"/>
      <c r="M827" s="237"/>
      <c r="N827" s="238"/>
      <c r="O827" s="93"/>
      <c r="P827" s="93"/>
      <c r="Q827" s="93"/>
      <c r="R827" s="93"/>
      <c r="S827" s="93"/>
      <c r="T827" s="94"/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  <c r="AE827" s="40"/>
      <c r="AT827" s="19" t="s">
        <v>766</v>
      </c>
      <c r="AU827" s="19" t="s">
        <v>87</v>
      </c>
    </row>
    <row r="828" s="14" customFormat="1">
      <c r="A828" s="14"/>
      <c r="B828" s="249"/>
      <c r="C828" s="250"/>
      <c r="D828" s="234" t="s">
        <v>257</v>
      </c>
      <c r="E828" s="251" t="s">
        <v>1</v>
      </c>
      <c r="F828" s="252" t="s">
        <v>4685</v>
      </c>
      <c r="G828" s="250"/>
      <c r="H828" s="253">
        <v>26775</v>
      </c>
      <c r="I828" s="254"/>
      <c r="J828" s="250"/>
      <c r="K828" s="250"/>
      <c r="L828" s="255"/>
      <c r="M828" s="256"/>
      <c r="N828" s="257"/>
      <c r="O828" s="257"/>
      <c r="P828" s="257"/>
      <c r="Q828" s="257"/>
      <c r="R828" s="257"/>
      <c r="S828" s="257"/>
      <c r="T828" s="258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9" t="s">
        <v>257</v>
      </c>
      <c r="AU828" s="259" t="s">
        <v>87</v>
      </c>
      <c r="AV828" s="14" t="s">
        <v>87</v>
      </c>
      <c r="AW828" s="14" t="s">
        <v>34</v>
      </c>
      <c r="AX828" s="14" t="s">
        <v>85</v>
      </c>
      <c r="AY828" s="259" t="s">
        <v>245</v>
      </c>
    </row>
    <row r="829" s="2" customFormat="1" ht="16.5" customHeight="1">
      <c r="A829" s="40"/>
      <c r="B829" s="41"/>
      <c r="C829" s="221" t="s">
        <v>4029</v>
      </c>
      <c r="D829" s="221" t="s">
        <v>248</v>
      </c>
      <c r="E829" s="222" t="s">
        <v>3862</v>
      </c>
      <c r="F829" s="223" t="s">
        <v>3863</v>
      </c>
      <c r="G829" s="224" t="s">
        <v>317</v>
      </c>
      <c r="H829" s="225">
        <v>49.700000000000003</v>
      </c>
      <c r="I829" s="226"/>
      <c r="J829" s="227">
        <f>ROUND(I829*H829,2)</f>
        <v>0</v>
      </c>
      <c r="K829" s="223" t="s">
        <v>764</v>
      </c>
      <c r="L829" s="46"/>
      <c r="M829" s="228" t="s">
        <v>1</v>
      </c>
      <c r="N829" s="229" t="s">
        <v>42</v>
      </c>
      <c r="O829" s="93"/>
      <c r="P829" s="230">
        <f>O829*H829</f>
        <v>0</v>
      </c>
      <c r="Q829" s="230">
        <v>8.0000000000000007E-05</v>
      </c>
      <c r="R829" s="230">
        <f>Q829*H829</f>
        <v>0.0039760000000000004</v>
      </c>
      <c r="S829" s="230">
        <v>0.017999999999999999</v>
      </c>
      <c r="T829" s="231">
        <f>S829*H829</f>
        <v>0.89459999999999995</v>
      </c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R829" s="232" t="s">
        <v>253</v>
      </c>
      <c r="AT829" s="232" t="s">
        <v>248</v>
      </c>
      <c r="AU829" s="232" t="s">
        <v>87</v>
      </c>
      <c r="AY829" s="19" t="s">
        <v>245</v>
      </c>
      <c r="BE829" s="233">
        <f>IF(N829="základní",J829,0)</f>
        <v>0</v>
      </c>
      <c r="BF829" s="233">
        <f>IF(N829="snížená",J829,0)</f>
        <v>0</v>
      </c>
      <c r="BG829" s="233">
        <f>IF(N829="zákl. přenesená",J829,0)</f>
        <v>0</v>
      </c>
      <c r="BH829" s="233">
        <f>IF(N829="sníž. přenesená",J829,0)</f>
        <v>0</v>
      </c>
      <c r="BI829" s="233">
        <f>IF(N829="nulová",J829,0)</f>
        <v>0</v>
      </c>
      <c r="BJ829" s="19" t="s">
        <v>85</v>
      </c>
      <c r="BK829" s="233">
        <f>ROUND(I829*H829,2)</f>
        <v>0</v>
      </c>
      <c r="BL829" s="19" t="s">
        <v>253</v>
      </c>
      <c r="BM829" s="232" t="s">
        <v>4686</v>
      </c>
    </row>
    <row r="830" s="2" customFormat="1">
      <c r="A830" s="40"/>
      <c r="B830" s="41"/>
      <c r="C830" s="42"/>
      <c r="D830" s="234" t="s">
        <v>255</v>
      </c>
      <c r="E830" s="42"/>
      <c r="F830" s="235" t="s">
        <v>4687</v>
      </c>
      <c r="G830" s="42"/>
      <c r="H830" s="42"/>
      <c r="I830" s="236"/>
      <c r="J830" s="42"/>
      <c r="K830" s="42"/>
      <c r="L830" s="46"/>
      <c r="M830" s="237"/>
      <c r="N830" s="238"/>
      <c r="O830" s="93"/>
      <c r="P830" s="93"/>
      <c r="Q830" s="93"/>
      <c r="R830" s="93"/>
      <c r="S830" s="93"/>
      <c r="T830" s="94"/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T830" s="19" t="s">
        <v>255</v>
      </c>
      <c r="AU830" s="19" t="s">
        <v>87</v>
      </c>
    </row>
    <row r="831" s="2" customFormat="1">
      <c r="A831" s="40"/>
      <c r="B831" s="41"/>
      <c r="C831" s="42"/>
      <c r="D831" s="296" t="s">
        <v>766</v>
      </c>
      <c r="E831" s="42"/>
      <c r="F831" s="297" t="s">
        <v>3865</v>
      </c>
      <c r="G831" s="42"/>
      <c r="H831" s="42"/>
      <c r="I831" s="236"/>
      <c r="J831" s="42"/>
      <c r="K831" s="42"/>
      <c r="L831" s="46"/>
      <c r="M831" s="237"/>
      <c r="N831" s="238"/>
      <c r="O831" s="93"/>
      <c r="P831" s="93"/>
      <c r="Q831" s="93"/>
      <c r="R831" s="93"/>
      <c r="S831" s="93"/>
      <c r="T831" s="94"/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  <c r="AE831" s="40"/>
      <c r="AT831" s="19" t="s">
        <v>766</v>
      </c>
      <c r="AU831" s="19" t="s">
        <v>87</v>
      </c>
    </row>
    <row r="832" s="14" customFormat="1">
      <c r="A832" s="14"/>
      <c r="B832" s="249"/>
      <c r="C832" s="250"/>
      <c r="D832" s="234" t="s">
        <v>257</v>
      </c>
      <c r="E832" s="251" t="s">
        <v>1</v>
      </c>
      <c r="F832" s="252" t="s">
        <v>4688</v>
      </c>
      <c r="G832" s="250"/>
      <c r="H832" s="253">
        <v>49.700000000000003</v>
      </c>
      <c r="I832" s="254"/>
      <c r="J832" s="250"/>
      <c r="K832" s="250"/>
      <c r="L832" s="255"/>
      <c r="M832" s="256"/>
      <c r="N832" s="257"/>
      <c r="O832" s="257"/>
      <c r="P832" s="257"/>
      <c r="Q832" s="257"/>
      <c r="R832" s="257"/>
      <c r="S832" s="257"/>
      <c r="T832" s="258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9" t="s">
        <v>257</v>
      </c>
      <c r="AU832" s="259" t="s">
        <v>87</v>
      </c>
      <c r="AV832" s="14" t="s">
        <v>87</v>
      </c>
      <c r="AW832" s="14" t="s">
        <v>34</v>
      </c>
      <c r="AX832" s="14" t="s">
        <v>85</v>
      </c>
      <c r="AY832" s="259" t="s">
        <v>245</v>
      </c>
    </row>
    <row r="833" s="2" customFormat="1" ht="16.5" customHeight="1">
      <c r="A833" s="40"/>
      <c r="B833" s="41"/>
      <c r="C833" s="221" t="s">
        <v>4036</v>
      </c>
      <c r="D833" s="221" t="s">
        <v>248</v>
      </c>
      <c r="E833" s="222" t="s">
        <v>4689</v>
      </c>
      <c r="F833" s="223" t="s">
        <v>4690</v>
      </c>
      <c r="G833" s="224" t="s">
        <v>275</v>
      </c>
      <c r="H833" s="225">
        <v>68</v>
      </c>
      <c r="I833" s="226"/>
      <c r="J833" s="227">
        <f>ROUND(I833*H833,2)</f>
        <v>0</v>
      </c>
      <c r="K833" s="223" t="s">
        <v>764</v>
      </c>
      <c r="L833" s="46"/>
      <c r="M833" s="228" t="s">
        <v>1</v>
      </c>
      <c r="N833" s="229" t="s">
        <v>42</v>
      </c>
      <c r="O833" s="93"/>
      <c r="P833" s="230">
        <f>O833*H833</f>
        <v>0</v>
      </c>
      <c r="Q833" s="230">
        <v>0.00051000000000000004</v>
      </c>
      <c r="R833" s="230">
        <f>Q833*H833</f>
        <v>0.034680000000000002</v>
      </c>
      <c r="S833" s="230">
        <v>0</v>
      </c>
      <c r="T833" s="231">
        <f>S833*H833</f>
        <v>0</v>
      </c>
      <c r="U833" s="40"/>
      <c r="V833" s="40"/>
      <c r="W833" s="40"/>
      <c r="X833" s="40"/>
      <c r="Y833" s="40"/>
      <c r="Z833" s="40"/>
      <c r="AA833" s="40"/>
      <c r="AB833" s="40"/>
      <c r="AC833" s="40"/>
      <c r="AD833" s="40"/>
      <c r="AE833" s="40"/>
      <c r="AR833" s="232" t="s">
        <v>594</v>
      </c>
      <c r="AT833" s="232" t="s">
        <v>248</v>
      </c>
      <c r="AU833" s="232" t="s">
        <v>87</v>
      </c>
      <c r="AY833" s="19" t="s">
        <v>245</v>
      </c>
      <c r="BE833" s="233">
        <f>IF(N833="základní",J833,0)</f>
        <v>0</v>
      </c>
      <c r="BF833" s="233">
        <f>IF(N833="snížená",J833,0)</f>
        <v>0</v>
      </c>
      <c r="BG833" s="233">
        <f>IF(N833="zákl. přenesená",J833,0)</f>
        <v>0</v>
      </c>
      <c r="BH833" s="233">
        <f>IF(N833="sníž. přenesená",J833,0)</f>
        <v>0</v>
      </c>
      <c r="BI833" s="233">
        <f>IF(N833="nulová",J833,0)</f>
        <v>0</v>
      </c>
      <c r="BJ833" s="19" t="s">
        <v>85</v>
      </c>
      <c r="BK833" s="233">
        <f>ROUND(I833*H833,2)</f>
        <v>0</v>
      </c>
      <c r="BL833" s="19" t="s">
        <v>594</v>
      </c>
      <c r="BM833" s="232" t="s">
        <v>4691</v>
      </c>
    </row>
    <row r="834" s="2" customFormat="1">
      <c r="A834" s="40"/>
      <c r="B834" s="41"/>
      <c r="C834" s="42"/>
      <c r="D834" s="234" t="s">
        <v>255</v>
      </c>
      <c r="E834" s="42"/>
      <c r="F834" s="235" t="s">
        <v>4692</v>
      </c>
      <c r="G834" s="42"/>
      <c r="H834" s="42"/>
      <c r="I834" s="236"/>
      <c r="J834" s="42"/>
      <c r="K834" s="42"/>
      <c r="L834" s="46"/>
      <c r="M834" s="237"/>
      <c r="N834" s="238"/>
      <c r="O834" s="93"/>
      <c r="P834" s="93"/>
      <c r="Q834" s="93"/>
      <c r="R834" s="93"/>
      <c r="S834" s="93"/>
      <c r="T834" s="94"/>
      <c r="U834" s="40"/>
      <c r="V834" s="40"/>
      <c r="W834" s="40"/>
      <c r="X834" s="40"/>
      <c r="Y834" s="40"/>
      <c r="Z834" s="40"/>
      <c r="AA834" s="40"/>
      <c r="AB834" s="40"/>
      <c r="AC834" s="40"/>
      <c r="AD834" s="40"/>
      <c r="AE834" s="40"/>
      <c r="AT834" s="19" t="s">
        <v>255</v>
      </c>
      <c r="AU834" s="19" t="s">
        <v>87</v>
      </c>
    </row>
    <row r="835" s="2" customFormat="1">
      <c r="A835" s="40"/>
      <c r="B835" s="41"/>
      <c r="C835" s="42"/>
      <c r="D835" s="296" t="s">
        <v>766</v>
      </c>
      <c r="E835" s="42"/>
      <c r="F835" s="297" t="s">
        <v>4693</v>
      </c>
      <c r="G835" s="42"/>
      <c r="H835" s="42"/>
      <c r="I835" s="236"/>
      <c r="J835" s="42"/>
      <c r="K835" s="42"/>
      <c r="L835" s="46"/>
      <c r="M835" s="237"/>
      <c r="N835" s="238"/>
      <c r="O835" s="93"/>
      <c r="P835" s="93"/>
      <c r="Q835" s="93"/>
      <c r="R835" s="93"/>
      <c r="S835" s="93"/>
      <c r="T835" s="94"/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  <c r="AE835" s="40"/>
      <c r="AT835" s="19" t="s">
        <v>766</v>
      </c>
      <c r="AU835" s="19" t="s">
        <v>87</v>
      </c>
    </row>
    <row r="836" s="14" customFormat="1">
      <c r="A836" s="14"/>
      <c r="B836" s="249"/>
      <c r="C836" s="250"/>
      <c r="D836" s="234" t="s">
        <v>257</v>
      </c>
      <c r="E836" s="251" t="s">
        <v>1</v>
      </c>
      <c r="F836" s="252" t="s">
        <v>4694</v>
      </c>
      <c r="G836" s="250"/>
      <c r="H836" s="253">
        <v>68</v>
      </c>
      <c r="I836" s="254"/>
      <c r="J836" s="250"/>
      <c r="K836" s="250"/>
      <c r="L836" s="255"/>
      <c r="M836" s="256"/>
      <c r="N836" s="257"/>
      <c r="O836" s="257"/>
      <c r="P836" s="257"/>
      <c r="Q836" s="257"/>
      <c r="R836" s="257"/>
      <c r="S836" s="257"/>
      <c r="T836" s="258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59" t="s">
        <v>257</v>
      </c>
      <c r="AU836" s="259" t="s">
        <v>87</v>
      </c>
      <c r="AV836" s="14" t="s">
        <v>87</v>
      </c>
      <c r="AW836" s="14" t="s">
        <v>34</v>
      </c>
      <c r="AX836" s="14" t="s">
        <v>85</v>
      </c>
      <c r="AY836" s="259" t="s">
        <v>245</v>
      </c>
    </row>
    <row r="837" s="2" customFormat="1" ht="16.5" customHeight="1">
      <c r="A837" s="40"/>
      <c r="B837" s="41"/>
      <c r="C837" s="221" t="s">
        <v>4039</v>
      </c>
      <c r="D837" s="221" t="s">
        <v>248</v>
      </c>
      <c r="E837" s="222" t="s">
        <v>2988</v>
      </c>
      <c r="F837" s="223" t="s">
        <v>2989</v>
      </c>
      <c r="G837" s="224" t="s">
        <v>275</v>
      </c>
      <c r="H837" s="225">
        <v>140</v>
      </c>
      <c r="I837" s="226"/>
      <c r="J837" s="227">
        <f>ROUND(I837*H837,2)</f>
        <v>0</v>
      </c>
      <c r="K837" s="223" t="s">
        <v>764</v>
      </c>
      <c r="L837" s="46"/>
      <c r="M837" s="228" t="s">
        <v>1</v>
      </c>
      <c r="N837" s="229" t="s">
        <v>42</v>
      </c>
      <c r="O837" s="93"/>
      <c r="P837" s="230">
        <f>O837*H837</f>
        <v>0</v>
      </c>
      <c r="Q837" s="230">
        <v>0</v>
      </c>
      <c r="R837" s="230">
        <f>Q837*H837</f>
        <v>0</v>
      </c>
      <c r="S837" s="230">
        <v>0.070000000000000007</v>
      </c>
      <c r="T837" s="231">
        <f>S837*H837</f>
        <v>9.8000000000000007</v>
      </c>
      <c r="U837" s="40"/>
      <c r="V837" s="40"/>
      <c r="W837" s="40"/>
      <c r="X837" s="40"/>
      <c r="Y837" s="40"/>
      <c r="Z837" s="40"/>
      <c r="AA837" s="40"/>
      <c r="AB837" s="40"/>
      <c r="AC837" s="40"/>
      <c r="AD837" s="40"/>
      <c r="AE837" s="40"/>
      <c r="AR837" s="232" t="s">
        <v>253</v>
      </c>
      <c r="AT837" s="232" t="s">
        <v>248</v>
      </c>
      <c r="AU837" s="232" t="s">
        <v>87</v>
      </c>
      <c r="AY837" s="19" t="s">
        <v>245</v>
      </c>
      <c r="BE837" s="233">
        <f>IF(N837="základní",J837,0)</f>
        <v>0</v>
      </c>
      <c r="BF837" s="233">
        <f>IF(N837="snížená",J837,0)</f>
        <v>0</v>
      </c>
      <c r="BG837" s="233">
        <f>IF(N837="zákl. přenesená",J837,0)</f>
        <v>0</v>
      </c>
      <c r="BH837" s="233">
        <f>IF(N837="sníž. přenesená",J837,0)</f>
        <v>0</v>
      </c>
      <c r="BI837" s="233">
        <f>IF(N837="nulová",J837,0)</f>
        <v>0</v>
      </c>
      <c r="BJ837" s="19" t="s">
        <v>85</v>
      </c>
      <c r="BK837" s="233">
        <f>ROUND(I837*H837,2)</f>
        <v>0</v>
      </c>
      <c r="BL837" s="19" t="s">
        <v>253</v>
      </c>
      <c r="BM837" s="232" t="s">
        <v>4695</v>
      </c>
    </row>
    <row r="838" s="2" customFormat="1">
      <c r="A838" s="40"/>
      <c r="B838" s="41"/>
      <c r="C838" s="42"/>
      <c r="D838" s="234" t="s">
        <v>255</v>
      </c>
      <c r="E838" s="42"/>
      <c r="F838" s="235" t="s">
        <v>2991</v>
      </c>
      <c r="G838" s="42"/>
      <c r="H838" s="42"/>
      <c r="I838" s="236"/>
      <c r="J838" s="42"/>
      <c r="K838" s="42"/>
      <c r="L838" s="46"/>
      <c r="M838" s="237"/>
      <c r="N838" s="238"/>
      <c r="O838" s="93"/>
      <c r="P838" s="93"/>
      <c r="Q838" s="93"/>
      <c r="R838" s="93"/>
      <c r="S838" s="93"/>
      <c r="T838" s="94"/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T838" s="19" t="s">
        <v>255</v>
      </c>
      <c r="AU838" s="19" t="s">
        <v>87</v>
      </c>
    </row>
    <row r="839" s="2" customFormat="1">
      <c r="A839" s="40"/>
      <c r="B839" s="41"/>
      <c r="C839" s="42"/>
      <c r="D839" s="296" t="s">
        <v>766</v>
      </c>
      <c r="E839" s="42"/>
      <c r="F839" s="297" t="s">
        <v>2992</v>
      </c>
      <c r="G839" s="42"/>
      <c r="H839" s="42"/>
      <c r="I839" s="236"/>
      <c r="J839" s="42"/>
      <c r="K839" s="42"/>
      <c r="L839" s="46"/>
      <c r="M839" s="237"/>
      <c r="N839" s="238"/>
      <c r="O839" s="93"/>
      <c r="P839" s="93"/>
      <c r="Q839" s="93"/>
      <c r="R839" s="93"/>
      <c r="S839" s="93"/>
      <c r="T839" s="94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T839" s="19" t="s">
        <v>766</v>
      </c>
      <c r="AU839" s="19" t="s">
        <v>87</v>
      </c>
    </row>
    <row r="840" s="14" customFormat="1">
      <c r="A840" s="14"/>
      <c r="B840" s="249"/>
      <c r="C840" s="250"/>
      <c r="D840" s="234" t="s">
        <v>257</v>
      </c>
      <c r="E840" s="251" t="s">
        <v>1</v>
      </c>
      <c r="F840" s="252" t="s">
        <v>4696</v>
      </c>
      <c r="G840" s="250"/>
      <c r="H840" s="253">
        <v>140</v>
      </c>
      <c r="I840" s="254"/>
      <c r="J840" s="250"/>
      <c r="K840" s="250"/>
      <c r="L840" s="255"/>
      <c r="M840" s="256"/>
      <c r="N840" s="257"/>
      <c r="O840" s="257"/>
      <c r="P840" s="257"/>
      <c r="Q840" s="257"/>
      <c r="R840" s="257"/>
      <c r="S840" s="257"/>
      <c r="T840" s="258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9" t="s">
        <v>257</v>
      </c>
      <c r="AU840" s="259" t="s">
        <v>87</v>
      </c>
      <c r="AV840" s="14" t="s">
        <v>87</v>
      </c>
      <c r="AW840" s="14" t="s">
        <v>34</v>
      </c>
      <c r="AX840" s="14" t="s">
        <v>85</v>
      </c>
      <c r="AY840" s="259" t="s">
        <v>245</v>
      </c>
    </row>
    <row r="841" s="2" customFormat="1" ht="16.5" customHeight="1">
      <c r="A841" s="40"/>
      <c r="B841" s="41"/>
      <c r="C841" s="221" t="s">
        <v>4042</v>
      </c>
      <c r="D841" s="221" t="s">
        <v>248</v>
      </c>
      <c r="E841" s="222" t="s">
        <v>2994</v>
      </c>
      <c r="F841" s="223" t="s">
        <v>2995</v>
      </c>
      <c r="G841" s="224" t="s">
        <v>275</v>
      </c>
      <c r="H841" s="225">
        <v>320.80000000000001</v>
      </c>
      <c r="I841" s="226"/>
      <c r="J841" s="227">
        <f>ROUND(I841*H841,2)</f>
        <v>0</v>
      </c>
      <c r="K841" s="223" t="s">
        <v>764</v>
      </c>
      <c r="L841" s="46"/>
      <c r="M841" s="228" t="s">
        <v>1</v>
      </c>
      <c r="N841" s="229" t="s">
        <v>42</v>
      </c>
      <c r="O841" s="93"/>
      <c r="P841" s="230">
        <f>O841*H841</f>
        <v>0</v>
      </c>
      <c r="Q841" s="230">
        <v>0</v>
      </c>
      <c r="R841" s="230">
        <f>Q841*H841</f>
        <v>0</v>
      </c>
      <c r="S841" s="230">
        <v>0</v>
      </c>
      <c r="T841" s="231">
        <f>S841*H841</f>
        <v>0</v>
      </c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R841" s="232" t="s">
        <v>253</v>
      </c>
      <c r="AT841" s="232" t="s">
        <v>248</v>
      </c>
      <c r="AU841" s="232" t="s">
        <v>87</v>
      </c>
      <c r="AY841" s="19" t="s">
        <v>245</v>
      </c>
      <c r="BE841" s="233">
        <f>IF(N841="základní",J841,0)</f>
        <v>0</v>
      </c>
      <c r="BF841" s="233">
        <f>IF(N841="snížená",J841,0)</f>
        <v>0</v>
      </c>
      <c r="BG841" s="233">
        <f>IF(N841="zákl. přenesená",J841,0)</f>
        <v>0</v>
      </c>
      <c r="BH841" s="233">
        <f>IF(N841="sníž. přenesená",J841,0)</f>
        <v>0</v>
      </c>
      <c r="BI841" s="233">
        <f>IF(N841="nulová",J841,0)</f>
        <v>0</v>
      </c>
      <c r="BJ841" s="19" t="s">
        <v>85</v>
      </c>
      <c r="BK841" s="233">
        <f>ROUND(I841*H841,2)</f>
        <v>0</v>
      </c>
      <c r="BL841" s="19" t="s">
        <v>253</v>
      </c>
      <c r="BM841" s="232" t="s">
        <v>4697</v>
      </c>
    </row>
    <row r="842" s="2" customFormat="1">
      <c r="A842" s="40"/>
      <c r="B842" s="41"/>
      <c r="C842" s="42"/>
      <c r="D842" s="234" t="s">
        <v>255</v>
      </c>
      <c r="E842" s="42"/>
      <c r="F842" s="235" t="s">
        <v>2995</v>
      </c>
      <c r="G842" s="42"/>
      <c r="H842" s="42"/>
      <c r="I842" s="236"/>
      <c r="J842" s="42"/>
      <c r="K842" s="42"/>
      <c r="L842" s="46"/>
      <c r="M842" s="237"/>
      <c r="N842" s="238"/>
      <c r="O842" s="93"/>
      <c r="P842" s="93"/>
      <c r="Q842" s="93"/>
      <c r="R842" s="93"/>
      <c r="S842" s="93"/>
      <c r="T842" s="94"/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  <c r="AE842" s="40"/>
      <c r="AT842" s="19" t="s">
        <v>255</v>
      </c>
      <c r="AU842" s="19" t="s">
        <v>87</v>
      </c>
    </row>
    <row r="843" s="2" customFormat="1">
      <c r="A843" s="40"/>
      <c r="B843" s="41"/>
      <c r="C843" s="42"/>
      <c r="D843" s="296" t="s">
        <v>766</v>
      </c>
      <c r="E843" s="42"/>
      <c r="F843" s="297" t="s">
        <v>2997</v>
      </c>
      <c r="G843" s="42"/>
      <c r="H843" s="42"/>
      <c r="I843" s="236"/>
      <c r="J843" s="42"/>
      <c r="K843" s="42"/>
      <c r="L843" s="46"/>
      <c r="M843" s="237"/>
      <c r="N843" s="238"/>
      <c r="O843" s="93"/>
      <c r="P843" s="93"/>
      <c r="Q843" s="93"/>
      <c r="R843" s="93"/>
      <c r="S843" s="93"/>
      <c r="T843" s="94"/>
      <c r="U843" s="40"/>
      <c r="V843" s="40"/>
      <c r="W843" s="40"/>
      <c r="X843" s="40"/>
      <c r="Y843" s="40"/>
      <c r="Z843" s="40"/>
      <c r="AA843" s="40"/>
      <c r="AB843" s="40"/>
      <c r="AC843" s="40"/>
      <c r="AD843" s="40"/>
      <c r="AE843" s="40"/>
      <c r="AT843" s="19" t="s">
        <v>766</v>
      </c>
      <c r="AU843" s="19" t="s">
        <v>87</v>
      </c>
    </row>
    <row r="844" s="14" customFormat="1">
      <c r="A844" s="14"/>
      <c r="B844" s="249"/>
      <c r="C844" s="250"/>
      <c r="D844" s="234" t="s">
        <v>257</v>
      </c>
      <c r="E844" s="251" t="s">
        <v>1</v>
      </c>
      <c r="F844" s="252" t="s">
        <v>4698</v>
      </c>
      <c r="G844" s="250"/>
      <c r="H844" s="253">
        <v>280</v>
      </c>
      <c r="I844" s="254"/>
      <c r="J844" s="250"/>
      <c r="K844" s="250"/>
      <c r="L844" s="255"/>
      <c r="M844" s="256"/>
      <c r="N844" s="257"/>
      <c r="O844" s="257"/>
      <c r="P844" s="257"/>
      <c r="Q844" s="257"/>
      <c r="R844" s="257"/>
      <c r="S844" s="257"/>
      <c r="T844" s="258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9" t="s">
        <v>257</v>
      </c>
      <c r="AU844" s="259" t="s">
        <v>87</v>
      </c>
      <c r="AV844" s="14" t="s">
        <v>87</v>
      </c>
      <c r="AW844" s="14" t="s">
        <v>34</v>
      </c>
      <c r="AX844" s="14" t="s">
        <v>77</v>
      </c>
      <c r="AY844" s="259" t="s">
        <v>245</v>
      </c>
    </row>
    <row r="845" s="14" customFormat="1">
      <c r="A845" s="14"/>
      <c r="B845" s="249"/>
      <c r="C845" s="250"/>
      <c r="D845" s="234" t="s">
        <v>257</v>
      </c>
      <c r="E845" s="251" t="s">
        <v>1</v>
      </c>
      <c r="F845" s="252" t="s">
        <v>4699</v>
      </c>
      <c r="G845" s="250"/>
      <c r="H845" s="253">
        <v>40.799999999999997</v>
      </c>
      <c r="I845" s="254"/>
      <c r="J845" s="250"/>
      <c r="K845" s="250"/>
      <c r="L845" s="255"/>
      <c r="M845" s="256"/>
      <c r="N845" s="257"/>
      <c r="O845" s="257"/>
      <c r="P845" s="257"/>
      <c r="Q845" s="257"/>
      <c r="R845" s="257"/>
      <c r="S845" s="257"/>
      <c r="T845" s="258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9" t="s">
        <v>257</v>
      </c>
      <c r="AU845" s="259" t="s">
        <v>87</v>
      </c>
      <c r="AV845" s="14" t="s">
        <v>87</v>
      </c>
      <c r="AW845" s="14" t="s">
        <v>34</v>
      </c>
      <c r="AX845" s="14" t="s">
        <v>77</v>
      </c>
      <c r="AY845" s="259" t="s">
        <v>245</v>
      </c>
    </row>
    <row r="846" s="15" customFormat="1">
      <c r="A846" s="15"/>
      <c r="B846" s="260"/>
      <c r="C846" s="261"/>
      <c r="D846" s="234" t="s">
        <v>257</v>
      </c>
      <c r="E846" s="262" t="s">
        <v>1</v>
      </c>
      <c r="F846" s="263" t="s">
        <v>266</v>
      </c>
      <c r="G846" s="261"/>
      <c r="H846" s="264">
        <v>320.80000000000001</v>
      </c>
      <c r="I846" s="265"/>
      <c r="J846" s="261"/>
      <c r="K846" s="261"/>
      <c r="L846" s="266"/>
      <c r="M846" s="267"/>
      <c r="N846" s="268"/>
      <c r="O846" s="268"/>
      <c r="P846" s="268"/>
      <c r="Q846" s="268"/>
      <c r="R846" s="268"/>
      <c r="S846" s="268"/>
      <c r="T846" s="269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T846" s="270" t="s">
        <v>257</v>
      </c>
      <c r="AU846" s="270" t="s">
        <v>87</v>
      </c>
      <c r="AV846" s="15" t="s">
        <v>253</v>
      </c>
      <c r="AW846" s="15" t="s">
        <v>34</v>
      </c>
      <c r="AX846" s="15" t="s">
        <v>85</v>
      </c>
      <c r="AY846" s="270" t="s">
        <v>245</v>
      </c>
    </row>
    <row r="847" s="2" customFormat="1" ht="16.5" customHeight="1">
      <c r="A847" s="40"/>
      <c r="B847" s="41"/>
      <c r="C847" s="221" t="s">
        <v>4044</v>
      </c>
      <c r="D847" s="221" t="s">
        <v>248</v>
      </c>
      <c r="E847" s="222" t="s">
        <v>3376</v>
      </c>
      <c r="F847" s="223" t="s">
        <v>3377</v>
      </c>
      <c r="G847" s="224" t="s">
        <v>275</v>
      </c>
      <c r="H847" s="225">
        <v>140</v>
      </c>
      <c r="I847" s="226"/>
      <c r="J847" s="227">
        <f>ROUND(I847*H847,2)</f>
        <v>0</v>
      </c>
      <c r="K847" s="223" t="s">
        <v>764</v>
      </c>
      <c r="L847" s="46"/>
      <c r="M847" s="228" t="s">
        <v>1</v>
      </c>
      <c r="N847" s="229" t="s">
        <v>42</v>
      </c>
      <c r="O847" s="93"/>
      <c r="P847" s="230">
        <f>O847*H847</f>
        <v>0</v>
      </c>
      <c r="Q847" s="230">
        <v>0</v>
      </c>
      <c r="R847" s="230">
        <f>Q847*H847</f>
        <v>0</v>
      </c>
      <c r="S847" s="230">
        <v>0.0395</v>
      </c>
      <c r="T847" s="231">
        <f>S847*H847</f>
        <v>5.5300000000000002</v>
      </c>
      <c r="U847" s="40"/>
      <c r="V847" s="40"/>
      <c r="W847" s="40"/>
      <c r="X847" s="40"/>
      <c r="Y847" s="40"/>
      <c r="Z847" s="40"/>
      <c r="AA847" s="40"/>
      <c r="AB847" s="40"/>
      <c r="AC847" s="40"/>
      <c r="AD847" s="40"/>
      <c r="AE847" s="40"/>
      <c r="AR847" s="232" t="s">
        <v>253</v>
      </c>
      <c r="AT847" s="232" t="s">
        <v>248</v>
      </c>
      <c r="AU847" s="232" t="s">
        <v>87</v>
      </c>
      <c r="AY847" s="19" t="s">
        <v>245</v>
      </c>
      <c r="BE847" s="233">
        <f>IF(N847="základní",J847,0)</f>
        <v>0</v>
      </c>
      <c r="BF847" s="233">
        <f>IF(N847="snížená",J847,0)</f>
        <v>0</v>
      </c>
      <c r="BG847" s="233">
        <f>IF(N847="zákl. přenesená",J847,0)</f>
        <v>0</v>
      </c>
      <c r="BH847" s="233">
        <f>IF(N847="sníž. přenesená",J847,0)</f>
        <v>0</v>
      </c>
      <c r="BI847" s="233">
        <f>IF(N847="nulová",J847,0)</f>
        <v>0</v>
      </c>
      <c r="BJ847" s="19" t="s">
        <v>85</v>
      </c>
      <c r="BK847" s="233">
        <f>ROUND(I847*H847,2)</f>
        <v>0</v>
      </c>
      <c r="BL847" s="19" t="s">
        <v>253</v>
      </c>
      <c r="BM847" s="232" t="s">
        <v>4700</v>
      </c>
    </row>
    <row r="848" s="2" customFormat="1">
      <c r="A848" s="40"/>
      <c r="B848" s="41"/>
      <c r="C848" s="42"/>
      <c r="D848" s="234" t="s">
        <v>255</v>
      </c>
      <c r="E848" s="42"/>
      <c r="F848" s="235" t="s">
        <v>3379</v>
      </c>
      <c r="G848" s="42"/>
      <c r="H848" s="42"/>
      <c r="I848" s="236"/>
      <c r="J848" s="42"/>
      <c r="K848" s="42"/>
      <c r="L848" s="46"/>
      <c r="M848" s="237"/>
      <c r="N848" s="238"/>
      <c r="O848" s="93"/>
      <c r="P848" s="93"/>
      <c r="Q848" s="93"/>
      <c r="R848" s="93"/>
      <c r="S848" s="93"/>
      <c r="T848" s="94"/>
      <c r="U848" s="40"/>
      <c r="V848" s="40"/>
      <c r="W848" s="40"/>
      <c r="X848" s="40"/>
      <c r="Y848" s="40"/>
      <c r="Z848" s="40"/>
      <c r="AA848" s="40"/>
      <c r="AB848" s="40"/>
      <c r="AC848" s="40"/>
      <c r="AD848" s="40"/>
      <c r="AE848" s="40"/>
      <c r="AT848" s="19" t="s">
        <v>255</v>
      </c>
      <c r="AU848" s="19" t="s">
        <v>87</v>
      </c>
    </row>
    <row r="849" s="2" customFormat="1">
      <c r="A849" s="40"/>
      <c r="B849" s="41"/>
      <c r="C849" s="42"/>
      <c r="D849" s="296" t="s">
        <v>766</v>
      </c>
      <c r="E849" s="42"/>
      <c r="F849" s="297" t="s">
        <v>3380</v>
      </c>
      <c r="G849" s="42"/>
      <c r="H849" s="42"/>
      <c r="I849" s="236"/>
      <c r="J849" s="42"/>
      <c r="K849" s="42"/>
      <c r="L849" s="46"/>
      <c r="M849" s="237"/>
      <c r="N849" s="238"/>
      <c r="O849" s="93"/>
      <c r="P849" s="93"/>
      <c r="Q849" s="93"/>
      <c r="R849" s="93"/>
      <c r="S849" s="93"/>
      <c r="T849" s="94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T849" s="19" t="s">
        <v>766</v>
      </c>
      <c r="AU849" s="19" t="s">
        <v>87</v>
      </c>
    </row>
    <row r="850" s="14" customFormat="1">
      <c r="A850" s="14"/>
      <c r="B850" s="249"/>
      <c r="C850" s="250"/>
      <c r="D850" s="234" t="s">
        <v>257</v>
      </c>
      <c r="E850" s="251" t="s">
        <v>1</v>
      </c>
      <c r="F850" s="252" t="s">
        <v>4701</v>
      </c>
      <c r="G850" s="250"/>
      <c r="H850" s="253">
        <v>140</v>
      </c>
      <c r="I850" s="254"/>
      <c r="J850" s="250"/>
      <c r="K850" s="250"/>
      <c r="L850" s="255"/>
      <c r="M850" s="256"/>
      <c r="N850" s="257"/>
      <c r="O850" s="257"/>
      <c r="P850" s="257"/>
      <c r="Q850" s="257"/>
      <c r="R850" s="257"/>
      <c r="S850" s="257"/>
      <c r="T850" s="258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9" t="s">
        <v>257</v>
      </c>
      <c r="AU850" s="259" t="s">
        <v>87</v>
      </c>
      <c r="AV850" s="14" t="s">
        <v>87</v>
      </c>
      <c r="AW850" s="14" t="s">
        <v>34</v>
      </c>
      <c r="AX850" s="14" t="s">
        <v>85</v>
      </c>
      <c r="AY850" s="259" t="s">
        <v>245</v>
      </c>
    </row>
    <row r="851" s="2" customFormat="1" ht="16.5" customHeight="1">
      <c r="A851" s="40"/>
      <c r="B851" s="41"/>
      <c r="C851" s="221" t="s">
        <v>4046</v>
      </c>
      <c r="D851" s="221" t="s">
        <v>248</v>
      </c>
      <c r="E851" s="222" t="s">
        <v>3819</v>
      </c>
      <c r="F851" s="223" t="s">
        <v>3820</v>
      </c>
      <c r="G851" s="224" t="s">
        <v>275</v>
      </c>
      <c r="H851" s="225">
        <v>140</v>
      </c>
      <c r="I851" s="226"/>
      <c r="J851" s="227">
        <f>ROUND(I851*H851,2)</f>
        <v>0</v>
      </c>
      <c r="K851" s="223" t="s">
        <v>764</v>
      </c>
      <c r="L851" s="46"/>
      <c r="M851" s="228" t="s">
        <v>1</v>
      </c>
      <c r="N851" s="229" t="s">
        <v>42</v>
      </c>
      <c r="O851" s="93"/>
      <c r="P851" s="230">
        <f>O851*H851</f>
        <v>0</v>
      </c>
      <c r="Q851" s="230">
        <v>0.02324</v>
      </c>
      <c r="R851" s="230">
        <f>Q851*H851</f>
        <v>3.2536</v>
      </c>
      <c r="S851" s="230">
        <v>0</v>
      </c>
      <c r="T851" s="231">
        <f>S851*H851</f>
        <v>0</v>
      </c>
      <c r="U851" s="40"/>
      <c r="V851" s="40"/>
      <c r="W851" s="40"/>
      <c r="X851" s="40"/>
      <c r="Y851" s="40"/>
      <c r="Z851" s="40"/>
      <c r="AA851" s="40"/>
      <c r="AB851" s="40"/>
      <c r="AC851" s="40"/>
      <c r="AD851" s="40"/>
      <c r="AE851" s="40"/>
      <c r="AR851" s="232" t="s">
        <v>253</v>
      </c>
      <c r="AT851" s="232" t="s">
        <v>248</v>
      </c>
      <c r="AU851" s="232" t="s">
        <v>87</v>
      </c>
      <c r="AY851" s="19" t="s">
        <v>245</v>
      </c>
      <c r="BE851" s="233">
        <f>IF(N851="základní",J851,0)</f>
        <v>0</v>
      </c>
      <c r="BF851" s="233">
        <f>IF(N851="snížená",J851,0)</f>
        <v>0</v>
      </c>
      <c r="BG851" s="233">
        <f>IF(N851="zákl. přenesená",J851,0)</f>
        <v>0</v>
      </c>
      <c r="BH851" s="233">
        <f>IF(N851="sníž. přenesená",J851,0)</f>
        <v>0</v>
      </c>
      <c r="BI851" s="233">
        <f>IF(N851="nulová",J851,0)</f>
        <v>0</v>
      </c>
      <c r="BJ851" s="19" t="s">
        <v>85</v>
      </c>
      <c r="BK851" s="233">
        <f>ROUND(I851*H851,2)</f>
        <v>0</v>
      </c>
      <c r="BL851" s="19" t="s">
        <v>253</v>
      </c>
      <c r="BM851" s="232" t="s">
        <v>4702</v>
      </c>
    </row>
    <row r="852" s="2" customFormat="1">
      <c r="A852" s="40"/>
      <c r="B852" s="41"/>
      <c r="C852" s="42"/>
      <c r="D852" s="234" t="s">
        <v>255</v>
      </c>
      <c r="E852" s="42"/>
      <c r="F852" s="235" t="s">
        <v>4703</v>
      </c>
      <c r="G852" s="42"/>
      <c r="H852" s="42"/>
      <c r="I852" s="236"/>
      <c r="J852" s="42"/>
      <c r="K852" s="42"/>
      <c r="L852" s="46"/>
      <c r="M852" s="237"/>
      <c r="N852" s="238"/>
      <c r="O852" s="93"/>
      <c r="P852" s="93"/>
      <c r="Q852" s="93"/>
      <c r="R852" s="93"/>
      <c r="S852" s="93"/>
      <c r="T852" s="94"/>
      <c r="U852" s="40"/>
      <c r="V852" s="40"/>
      <c r="W852" s="40"/>
      <c r="X852" s="40"/>
      <c r="Y852" s="40"/>
      <c r="Z852" s="40"/>
      <c r="AA852" s="40"/>
      <c r="AB852" s="40"/>
      <c r="AC852" s="40"/>
      <c r="AD852" s="40"/>
      <c r="AE852" s="40"/>
      <c r="AT852" s="19" t="s">
        <v>255</v>
      </c>
      <c r="AU852" s="19" t="s">
        <v>87</v>
      </c>
    </row>
    <row r="853" s="2" customFormat="1">
      <c r="A853" s="40"/>
      <c r="B853" s="41"/>
      <c r="C853" s="42"/>
      <c r="D853" s="296" t="s">
        <v>766</v>
      </c>
      <c r="E853" s="42"/>
      <c r="F853" s="297" t="s">
        <v>3822</v>
      </c>
      <c r="G853" s="42"/>
      <c r="H853" s="42"/>
      <c r="I853" s="236"/>
      <c r="J853" s="42"/>
      <c r="K853" s="42"/>
      <c r="L853" s="46"/>
      <c r="M853" s="237"/>
      <c r="N853" s="238"/>
      <c r="O853" s="93"/>
      <c r="P853" s="93"/>
      <c r="Q853" s="93"/>
      <c r="R853" s="93"/>
      <c r="S853" s="93"/>
      <c r="T853" s="94"/>
      <c r="U853" s="40"/>
      <c r="V853" s="40"/>
      <c r="W853" s="40"/>
      <c r="X853" s="40"/>
      <c r="Y853" s="40"/>
      <c r="Z853" s="40"/>
      <c r="AA853" s="40"/>
      <c r="AB853" s="40"/>
      <c r="AC853" s="40"/>
      <c r="AD853" s="40"/>
      <c r="AE853" s="40"/>
      <c r="AT853" s="19" t="s">
        <v>766</v>
      </c>
      <c r="AU853" s="19" t="s">
        <v>87</v>
      </c>
    </row>
    <row r="854" s="14" customFormat="1">
      <c r="A854" s="14"/>
      <c r="B854" s="249"/>
      <c r="C854" s="250"/>
      <c r="D854" s="234" t="s">
        <v>257</v>
      </c>
      <c r="E854" s="251" t="s">
        <v>1</v>
      </c>
      <c r="F854" s="252" t="s">
        <v>4704</v>
      </c>
      <c r="G854" s="250"/>
      <c r="H854" s="253">
        <v>140</v>
      </c>
      <c r="I854" s="254"/>
      <c r="J854" s="250"/>
      <c r="K854" s="250"/>
      <c r="L854" s="255"/>
      <c r="M854" s="256"/>
      <c r="N854" s="257"/>
      <c r="O854" s="257"/>
      <c r="P854" s="257"/>
      <c r="Q854" s="257"/>
      <c r="R854" s="257"/>
      <c r="S854" s="257"/>
      <c r="T854" s="258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9" t="s">
        <v>257</v>
      </c>
      <c r="AU854" s="259" t="s">
        <v>87</v>
      </c>
      <c r="AV854" s="14" t="s">
        <v>87</v>
      </c>
      <c r="AW854" s="14" t="s">
        <v>34</v>
      </c>
      <c r="AX854" s="14" t="s">
        <v>77</v>
      </c>
      <c r="AY854" s="259" t="s">
        <v>245</v>
      </c>
    </row>
    <row r="855" s="15" customFormat="1">
      <c r="A855" s="15"/>
      <c r="B855" s="260"/>
      <c r="C855" s="261"/>
      <c r="D855" s="234" t="s">
        <v>257</v>
      </c>
      <c r="E855" s="262" t="s">
        <v>1</v>
      </c>
      <c r="F855" s="263" t="s">
        <v>266</v>
      </c>
      <c r="G855" s="261"/>
      <c r="H855" s="264">
        <v>140</v>
      </c>
      <c r="I855" s="265"/>
      <c r="J855" s="261"/>
      <c r="K855" s="261"/>
      <c r="L855" s="266"/>
      <c r="M855" s="267"/>
      <c r="N855" s="268"/>
      <c r="O855" s="268"/>
      <c r="P855" s="268"/>
      <c r="Q855" s="268"/>
      <c r="R855" s="268"/>
      <c r="S855" s="268"/>
      <c r="T855" s="269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T855" s="270" t="s">
        <v>257</v>
      </c>
      <c r="AU855" s="270" t="s">
        <v>87</v>
      </c>
      <c r="AV855" s="15" t="s">
        <v>253</v>
      </c>
      <c r="AW855" s="15" t="s">
        <v>34</v>
      </c>
      <c r="AX855" s="15" t="s">
        <v>85</v>
      </c>
      <c r="AY855" s="270" t="s">
        <v>245</v>
      </c>
    </row>
    <row r="856" s="2" customFormat="1" ht="16.5" customHeight="1">
      <c r="A856" s="40"/>
      <c r="B856" s="41"/>
      <c r="C856" s="221" t="s">
        <v>4048</v>
      </c>
      <c r="D856" s="221" t="s">
        <v>248</v>
      </c>
      <c r="E856" s="222" t="s">
        <v>3015</v>
      </c>
      <c r="F856" s="223" t="s">
        <v>3016</v>
      </c>
      <c r="G856" s="224" t="s">
        <v>275</v>
      </c>
      <c r="H856" s="225">
        <v>40.799999999999997</v>
      </c>
      <c r="I856" s="226"/>
      <c r="J856" s="227">
        <f>ROUND(I856*H856,2)</f>
        <v>0</v>
      </c>
      <c r="K856" s="223" t="s">
        <v>764</v>
      </c>
      <c r="L856" s="46"/>
      <c r="M856" s="228" t="s">
        <v>1</v>
      </c>
      <c r="N856" s="229" t="s">
        <v>42</v>
      </c>
      <c r="O856" s="93"/>
      <c r="P856" s="230">
        <f>O856*H856</f>
        <v>0</v>
      </c>
      <c r="Q856" s="230">
        <v>0.038850000000000003</v>
      </c>
      <c r="R856" s="230">
        <f>Q856*H856</f>
        <v>1.58508</v>
      </c>
      <c r="S856" s="230">
        <v>0</v>
      </c>
      <c r="T856" s="231">
        <f>S856*H856</f>
        <v>0</v>
      </c>
      <c r="U856" s="40"/>
      <c r="V856" s="40"/>
      <c r="W856" s="40"/>
      <c r="X856" s="40"/>
      <c r="Y856" s="40"/>
      <c r="Z856" s="40"/>
      <c r="AA856" s="40"/>
      <c r="AB856" s="40"/>
      <c r="AC856" s="40"/>
      <c r="AD856" s="40"/>
      <c r="AE856" s="40"/>
      <c r="AR856" s="232" t="s">
        <v>253</v>
      </c>
      <c r="AT856" s="232" t="s">
        <v>248</v>
      </c>
      <c r="AU856" s="232" t="s">
        <v>87</v>
      </c>
      <c r="AY856" s="19" t="s">
        <v>245</v>
      </c>
      <c r="BE856" s="233">
        <f>IF(N856="základní",J856,0)</f>
        <v>0</v>
      </c>
      <c r="BF856" s="233">
        <f>IF(N856="snížená",J856,0)</f>
        <v>0</v>
      </c>
      <c r="BG856" s="233">
        <f>IF(N856="zákl. přenesená",J856,0)</f>
        <v>0</v>
      </c>
      <c r="BH856" s="233">
        <f>IF(N856="sníž. přenesená",J856,0)</f>
        <v>0</v>
      </c>
      <c r="BI856" s="233">
        <f>IF(N856="nulová",J856,0)</f>
        <v>0</v>
      </c>
      <c r="BJ856" s="19" t="s">
        <v>85</v>
      </c>
      <c r="BK856" s="233">
        <f>ROUND(I856*H856,2)</f>
        <v>0</v>
      </c>
      <c r="BL856" s="19" t="s">
        <v>253</v>
      </c>
      <c r="BM856" s="232" t="s">
        <v>4705</v>
      </c>
    </row>
    <row r="857" s="2" customFormat="1">
      <c r="A857" s="40"/>
      <c r="B857" s="41"/>
      <c r="C857" s="42"/>
      <c r="D857" s="234" t="s">
        <v>255</v>
      </c>
      <c r="E857" s="42"/>
      <c r="F857" s="235" t="s">
        <v>3018</v>
      </c>
      <c r="G857" s="42"/>
      <c r="H857" s="42"/>
      <c r="I857" s="236"/>
      <c r="J857" s="42"/>
      <c r="K857" s="42"/>
      <c r="L857" s="46"/>
      <c r="M857" s="237"/>
      <c r="N857" s="238"/>
      <c r="O857" s="93"/>
      <c r="P857" s="93"/>
      <c r="Q857" s="93"/>
      <c r="R857" s="93"/>
      <c r="S857" s="93"/>
      <c r="T857" s="94"/>
      <c r="U857" s="40"/>
      <c r="V857" s="40"/>
      <c r="W857" s="40"/>
      <c r="X857" s="40"/>
      <c r="Y857" s="40"/>
      <c r="Z857" s="40"/>
      <c r="AA857" s="40"/>
      <c r="AB857" s="40"/>
      <c r="AC857" s="40"/>
      <c r="AD857" s="40"/>
      <c r="AE857" s="40"/>
      <c r="AT857" s="19" t="s">
        <v>255</v>
      </c>
      <c r="AU857" s="19" t="s">
        <v>87</v>
      </c>
    </row>
    <row r="858" s="2" customFormat="1">
      <c r="A858" s="40"/>
      <c r="B858" s="41"/>
      <c r="C858" s="42"/>
      <c r="D858" s="296" t="s">
        <v>766</v>
      </c>
      <c r="E858" s="42"/>
      <c r="F858" s="297" t="s">
        <v>3019</v>
      </c>
      <c r="G858" s="42"/>
      <c r="H858" s="42"/>
      <c r="I858" s="236"/>
      <c r="J858" s="42"/>
      <c r="K858" s="42"/>
      <c r="L858" s="46"/>
      <c r="M858" s="237"/>
      <c r="N858" s="238"/>
      <c r="O858" s="93"/>
      <c r="P858" s="93"/>
      <c r="Q858" s="93"/>
      <c r="R858" s="93"/>
      <c r="S858" s="93"/>
      <c r="T858" s="94"/>
      <c r="U858" s="40"/>
      <c r="V858" s="40"/>
      <c r="W858" s="40"/>
      <c r="X858" s="40"/>
      <c r="Y858" s="40"/>
      <c r="Z858" s="40"/>
      <c r="AA858" s="40"/>
      <c r="AB858" s="40"/>
      <c r="AC858" s="40"/>
      <c r="AD858" s="40"/>
      <c r="AE858" s="40"/>
      <c r="AT858" s="19" t="s">
        <v>766</v>
      </c>
      <c r="AU858" s="19" t="s">
        <v>87</v>
      </c>
    </row>
    <row r="859" s="14" customFormat="1">
      <c r="A859" s="14"/>
      <c r="B859" s="249"/>
      <c r="C859" s="250"/>
      <c r="D859" s="234" t="s">
        <v>257</v>
      </c>
      <c r="E859" s="251" t="s">
        <v>1</v>
      </c>
      <c r="F859" s="252" t="s">
        <v>4706</v>
      </c>
      <c r="G859" s="250"/>
      <c r="H859" s="253">
        <v>40.799999999999997</v>
      </c>
      <c r="I859" s="254"/>
      <c r="J859" s="250"/>
      <c r="K859" s="250"/>
      <c r="L859" s="255"/>
      <c r="M859" s="256"/>
      <c r="N859" s="257"/>
      <c r="O859" s="257"/>
      <c r="P859" s="257"/>
      <c r="Q859" s="257"/>
      <c r="R859" s="257"/>
      <c r="S859" s="257"/>
      <c r="T859" s="258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9" t="s">
        <v>257</v>
      </c>
      <c r="AU859" s="259" t="s">
        <v>87</v>
      </c>
      <c r="AV859" s="14" t="s">
        <v>87</v>
      </c>
      <c r="AW859" s="14" t="s">
        <v>34</v>
      </c>
      <c r="AX859" s="14" t="s">
        <v>77</v>
      </c>
      <c r="AY859" s="259" t="s">
        <v>245</v>
      </c>
    </row>
    <row r="860" s="15" customFormat="1">
      <c r="A860" s="15"/>
      <c r="B860" s="260"/>
      <c r="C860" s="261"/>
      <c r="D860" s="234" t="s">
        <v>257</v>
      </c>
      <c r="E860" s="262" t="s">
        <v>1</v>
      </c>
      <c r="F860" s="263" t="s">
        <v>266</v>
      </c>
      <c r="G860" s="261"/>
      <c r="H860" s="264">
        <v>40.799999999999997</v>
      </c>
      <c r="I860" s="265"/>
      <c r="J860" s="261"/>
      <c r="K860" s="261"/>
      <c r="L860" s="266"/>
      <c r="M860" s="267"/>
      <c r="N860" s="268"/>
      <c r="O860" s="268"/>
      <c r="P860" s="268"/>
      <c r="Q860" s="268"/>
      <c r="R860" s="268"/>
      <c r="S860" s="268"/>
      <c r="T860" s="269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T860" s="270" t="s">
        <v>257</v>
      </c>
      <c r="AU860" s="270" t="s">
        <v>87</v>
      </c>
      <c r="AV860" s="15" t="s">
        <v>253</v>
      </c>
      <c r="AW860" s="15" t="s">
        <v>34</v>
      </c>
      <c r="AX860" s="15" t="s">
        <v>85</v>
      </c>
      <c r="AY860" s="270" t="s">
        <v>245</v>
      </c>
    </row>
    <row r="861" s="2" customFormat="1" ht="16.5" customHeight="1">
      <c r="A861" s="40"/>
      <c r="B861" s="41"/>
      <c r="C861" s="221" t="s">
        <v>4051</v>
      </c>
      <c r="D861" s="221" t="s">
        <v>248</v>
      </c>
      <c r="E861" s="222" t="s">
        <v>3022</v>
      </c>
      <c r="F861" s="223" t="s">
        <v>3023</v>
      </c>
      <c r="G861" s="224" t="s">
        <v>275</v>
      </c>
      <c r="H861" s="225">
        <v>8.1600000000000001</v>
      </c>
      <c r="I861" s="226"/>
      <c r="J861" s="227">
        <f>ROUND(I861*H861,2)</f>
        <v>0</v>
      </c>
      <c r="K861" s="223" t="s">
        <v>764</v>
      </c>
      <c r="L861" s="46"/>
      <c r="M861" s="228" t="s">
        <v>1</v>
      </c>
      <c r="N861" s="229" t="s">
        <v>42</v>
      </c>
      <c r="O861" s="93"/>
      <c r="P861" s="230">
        <f>O861*H861</f>
        <v>0</v>
      </c>
      <c r="Q861" s="230">
        <v>0.10007000000000001</v>
      </c>
      <c r="R861" s="230">
        <f>Q861*H861</f>
        <v>0.81657120000000005</v>
      </c>
      <c r="S861" s="230">
        <v>0</v>
      </c>
      <c r="T861" s="231">
        <f>S861*H861</f>
        <v>0</v>
      </c>
      <c r="U861" s="40"/>
      <c r="V861" s="40"/>
      <c r="W861" s="40"/>
      <c r="X861" s="40"/>
      <c r="Y861" s="40"/>
      <c r="Z861" s="40"/>
      <c r="AA861" s="40"/>
      <c r="AB861" s="40"/>
      <c r="AC861" s="40"/>
      <c r="AD861" s="40"/>
      <c r="AE861" s="40"/>
      <c r="AR861" s="232" t="s">
        <v>253</v>
      </c>
      <c r="AT861" s="232" t="s">
        <v>248</v>
      </c>
      <c r="AU861" s="232" t="s">
        <v>87</v>
      </c>
      <c r="AY861" s="19" t="s">
        <v>245</v>
      </c>
      <c r="BE861" s="233">
        <f>IF(N861="základní",J861,0)</f>
        <v>0</v>
      </c>
      <c r="BF861" s="233">
        <f>IF(N861="snížená",J861,0)</f>
        <v>0</v>
      </c>
      <c r="BG861" s="233">
        <f>IF(N861="zákl. přenesená",J861,0)</f>
        <v>0</v>
      </c>
      <c r="BH861" s="233">
        <f>IF(N861="sníž. přenesená",J861,0)</f>
        <v>0</v>
      </c>
      <c r="BI861" s="233">
        <f>IF(N861="nulová",J861,0)</f>
        <v>0</v>
      </c>
      <c r="BJ861" s="19" t="s">
        <v>85</v>
      </c>
      <c r="BK861" s="233">
        <f>ROUND(I861*H861,2)</f>
        <v>0</v>
      </c>
      <c r="BL861" s="19" t="s">
        <v>253</v>
      </c>
      <c r="BM861" s="232" t="s">
        <v>4707</v>
      </c>
    </row>
    <row r="862" s="2" customFormat="1">
      <c r="A862" s="40"/>
      <c r="B862" s="41"/>
      <c r="C862" s="42"/>
      <c r="D862" s="234" t="s">
        <v>255</v>
      </c>
      <c r="E862" s="42"/>
      <c r="F862" s="235" t="s">
        <v>3025</v>
      </c>
      <c r="G862" s="42"/>
      <c r="H862" s="42"/>
      <c r="I862" s="236"/>
      <c r="J862" s="42"/>
      <c r="K862" s="42"/>
      <c r="L862" s="46"/>
      <c r="M862" s="237"/>
      <c r="N862" s="238"/>
      <c r="O862" s="93"/>
      <c r="P862" s="93"/>
      <c r="Q862" s="93"/>
      <c r="R862" s="93"/>
      <c r="S862" s="93"/>
      <c r="T862" s="94"/>
      <c r="U862" s="40"/>
      <c r="V862" s="40"/>
      <c r="W862" s="40"/>
      <c r="X862" s="40"/>
      <c r="Y862" s="40"/>
      <c r="Z862" s="40"/>
      <c r="AA862" s="40"/>
      <c r="AB862" s="40"/>
      <c r="AC862" s="40"/>
      <c r="AD862" s="40"/>
      <c r="AE862" s="40"/>
      <c r="AT862" s="19" t="s">
        <v>255</v>
      </c>
      <c r="AU862" s="19" t="s">
        <v>87</v>
      </c>
    </row>
    <row r="863" s="2" customFormat="1">
      <c r="A863" s="40"/>
      <c r="B863" s="41"/>
      <c r="C863" s="42"/>
      <c r="D863" s="296" t="s">
        <v>766</v>
      </c>
      <c r="E863" s="42"/>
      <c r="F863" s="297" t="s">
        <v>3026</v>
      </c>
      <c r="G863" s="42"/>
      <c r="H863" s="42"/>
      <c r="I863" s="236"/>
      <c r="J863" s="42"/>
      <c r="K863" s="42"/>
      <c r="L863" s="46"/>
      <c r="M863" s="237"/>
      <c r="N863" s="238"/>
      <c r="O863" s="93"/>
      <c r="P863" s="93"/>
      <c r="Q863" s="93"/>
      <c r="R863" s="93"/>
      <c r="S863" s="93"/>
      <c r="T863" s="94"/>
      <c r="U863" s="40"/>
      <c r="V863" s="40"/>
      <c r="W863" s="40"/>
      <c r="X863" s="40"/>
      <c r="Y863" s="40"/>
      <c r="Z863" s="40"/>
      <c r="AA863" s="40"/>
      <c r="AB863" s="40"/>
      <c r="AC863" s="40"/>
      <c r="AD863" s="40"/>
      <c r="AE863" s="40"/>
      <c r="AT863" s="19" t="s">
        <v>766</v>
      </c>
      <c r="AU863" s="19" t="s">
        <v>87</v>
      </c>
    </row>
    <row r="864" s="14" customFormat="1">
      <c r="A864" s="14"/>
      <c r="B864" s="249"/>
      <c r="C864" s="250"/>
      <c r="D864" s="234" t="s">
        <v>257</v>
      </c>
      <c r="E864" s="251" t="s">
        <v>1</v>
      </c>
      <c r="F864" s="252" t="s">
        <v>4708</v>
      </c>
      <c r="G864" s="250"/>
      <c r="H864" s="253">
        <v>8.1600000000000001</v>
      </c>
      <c r="I864" s="254"/>
      <c r="J864" s="250"/>
      <c r="K864" s="250"/>
      <c r="L864" s="255"/>
      <c r="M864" s="256"/>
      <c r="N864" s="257"/>
      <c r="O864" s="257"/>
      <c r="P864" s="257"/>
      <c r="Q864" s="257"/>
      <c r="R864" s="257"/>
      <c r="S864" s="257"/>
      <c r="T864" s="258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59" t="s">
        <v>257</v>
      </c>
      <c r="AU864" s="259" t="s">
        <v>87</v>
      </c>
      <c r="AV864" s="14" t="s">
        <v>87</v>
      </c>
      <c r="AW864" s="14" t="s">
        <v>34</v>
      </c>
      <c r="AX864" s="14" t="s">
        <v>85</v>
      </c>
      <c r="AY864" s="259" t="s">
        <v>245</v>
      </c>
    </row>
    <row r="865" s="2" customFormat="1" ht="16.5" customHeight="1">
      <c r="A865" s="40"/>
      <c r="B865" s="41"/>
      <c r="C865" s="221" t="s">
        <v>4054</v>
      </c>
      <c r="D865" s="221" t="s">
        <v>248</v>
      </c>
      <c r="E865" s="222" t="s">
        <v>3028</v>
      </c>
      <c r="F865" s="223" t="s">
        <v>3029</v>
      </c>
      <c r="G865" s="224" t="s">
        <v>275</v>
      </c>
      <c r="H865" s="225">
        <v>40.799999999999997</v>
      </c>
      <c r="I865" s="226"/>
      <c r="J865" s="227">
        <f>ROUND(I865*H865,2)</f>
        <v>0</v>
      </c>
      <c r="K865" s="223" t="s">
        <v>764</v>
      </c>
      <c r="L865" s="46"/>
      <c r="M865" s="228" t="s">
        <v>1</v>
      </c>
      <c r="N865" s="229" t="s">
        <v>42</v>
      </c>
      <c r="O865" s="93"/>
      <c r="P865" s="230">
        <f>O865*H865</f>
        <v>0</v>
      </c>
      <c r="Q865" s="230">
        <v>0.010670000000000001</v>
      </c>
      <c r="R865" s="230">
        <f>Q865*H865</f>
        <v>0.435336</v>
      </c>
      <c r="S865" s="230">
        <v>0</v>
      </c>
      <c r="T865" s="231">
        <f>S865*H865</f>
        <v>0</v>
      </c>
      <c r="U865" s="40"/>
      <c r="V865" s="40"/>
      <c r="W865" s="40"/>
      <c r="X865" s="40"/>
      <c r="Y865" s="40"/>
      <c r="Z865" s="40"/>
      <c r="AA865" s="40"/>
      <c r="AB865" s="40"/>
      <c r="AC865" s="40"/>
      <c r="AD865" s="40"/>
      <c r="AE865" s="40"/>
      <c r="AR865" s="232" t="s">
        <v>253</v>
      </c>
      <c r="AT865" s="232" t="s">
        <v>248</v>
      </c>
      <c r="AU865" s="232" t="s">
        <v>87</v>
      </c>
      <c r="AY865" s="19" t="s">
        <v>245</v>
      </c>
      <c r="BE865" s="233">
        <f>IF(N865="základní",J865,0)</f>
        <v>0</v>
      </c>
      <c r="BF865" s="233">
        <f>IF(N865="snížená",J865,0)</f>
        <v>0</v>
      </c>
      <c r="BG865" s="233">
        <f>IF(N865="zákl. přenesená",J865,0)</f>
        <v>0</v>
      </c>
      <c r="BH865" s="233">
        <f>IF(N865="sníž. přenesená",J865,0)</f>
        <v>0</v>
      </c>
      <c r="BI865" s="233">
        <f>IF(N865="nulová",J865,0)</f>
        <v>0</v>
      </c>
      <c r="BJ865" s="19" t="s">
        <v>85</v>
      </c>
      <c r="BK865" s="233">
        <f>ROUND(I865*H865,2)</f>
        <v>0</v>
      </c>
      <c r="BL865" s="19" t="s">
        <v>253</v>
      </c>
      <c r="BM865" s="232" t="s">
        <v>4709</v>
      </c>
    </row>
    <row r="866" s="2" customFormat="1">
      <c r="A866" s="40"/>
      <c r="B866" s="41"/>
      <c r="C866" s="42"/>
      <c r="D866" s="234" t="s">
        <v>255</v>
      </c>
      <c r="E866" s="42"/>
      <c r="F866" s="235" t="s">
        <v>3031</v>
      </c>
      <c r="G866" s="42"/>
      <c r="H866" s="42"/>
      <c r="I866" s="236"/>
      <c r="J866" s="42"/>
      <c r="K866" s="42"/>
      <c r="L866" s="46"/>
      <c r="M866" s="237"/>
      <c r="N866" s="238"/>
      <c r="O866" s="93"/>
      <c r="P866" s="93"/>
      <c r="Q866" s="93"/>
      <c r="R866" s="93"/>
      <c r="S866" s="93"/>
      <c r="T866" s="94"/>
      <c r="U866" s="40"/>
      <c r="V866" s="40"/>
      <c r="W866" s="40"/>
      <c r="X866" s="40"/>
      <c r="Y866" s="40"/>
      <c r="Z866" s="40"/>
      <c r="AA866" s="40"/>
      <c r="AB866" s="40"/>
      <c r="AC866" s="40"/>
      <c r="AD866" s="40"/>
      <c r="AE866" s="40"/>
      <c r="AT866" s="19" t="s">
        <v>255</v>
      </c>
      <c r="AU866" s="19" t="s">
        <v>87</v>
      </c>
    </row>
    <row r="867" s="2" customFormat="1">
      <c r="A867" s="40"/>
      <c r="B867" s="41"/>
      <c r="C867" s="42"/>
      <c r="D867" s="296" t="s">
        <v>766</v>
      </c>
      <c r="E867" s="42"/>
      <c r="F867" s="297" t="s">
        <v>3032</v>
      </c>
      <c r="G867" s="42"/>
      <c r="H867" s="42"/>
      <c r="I867" s="236"/>
      <c r="J867" s="42"/>
      <c r="K867" s="42"/>
      <c r="L867" s="46"/>
      <c r="M867" s="237"/>
      <c r="N867" s="238"/>
      <c r="O867" s="93"/>
      <c r="P867" s="93"/>
      <c r="Q867" s="93"/>
      <c r="R867" s="93"/>
      <c r="S867" s="93"/>
      <c r="T867" s="94"/>
      <c r="U867" s="40"/>
      <c r="V867" s="40"/>
      <c r="W867" s="40"/>
      <c r="X867" s="40"/>
      <c r="Y867" s="40"/>
      <c r="Z867" s="40"/>
      <c r="AA867" s="40"/>
      <c r="AB867" s="40"/>
      <c r="AC867" s="40"/>
      <c r="AD867" s="40"/>
      <c r="AE867" s="40"/>
      <c r="AT867" s="19" t="s">
        <v>766</v>
      </c>
      <c r="AU867" s="19" t="s">
        <v>87</v>
      </c>
    </row>
    <row r="868" s="14" customFormat="1">
      <c r="A868" s="14"/>
      <c r="B868" s="249"/>
      <c r="C868" s="250"/>
      <c r="D868" s="234" t="s">
        <v>257</v>
      </c>
      <c r="E868" s="251" t="s">
        <v>1</v>
      </c>
      <c r="F868" s="252" t="s">
        <v>4710</v>
      </c>
      <c r="G868" s="250"/>
      <c r="H868" s="253">
        <v>40.799999999999997</v>
      </c>
      <c r="I868" s="254"/>
      <c r="J868" s="250"/>
      <c r="K868" s="250"/>
      <c r="L868" s="255"/>
      <c r="M868" s="256"/>
      <c r="N868" s="257"/>
      <c r="O868" s="257"/>
      <c r="P868" s="257"/>
      <c r="Q868" s="257"/>
      <c r="R868" s="257"/>
      <c r="S868" s="257"/>
      <c r="T868" s="258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59" t="s">
        <v>257</v>
      </c>
      <c r="AU868" s="259" t="s">
        <v>87</v>
      </c>
      <c r="AV868" s="14" t="s">
        <v>87</v>
      </c>
      <c r="AW868" s="14" t="s">
        <v>34</v>
      </c>
      <c r="AX868" s="14" t="s">
        <v>77</v>
      </c>
      <c r="AY868" s="259" t="s">
        <v>245</v>
      </c>
    </row>
    <row r="869" s="15" customFormat="1">
      <c r="A869" s="15"/>
      <c r="B869" s="260"/>
      <c r="C869" s="261"/>
      <c r="D869" s="234" t="s">
        <v>257</v>
      </c>
      <c r="E869" s="262" t="s">
        <v>1</v>
      </c>
      <c r="F869" s="263" t="s">
        <v>266</v>
      </c>
      <c r="G869" s="261"/>
      <c r="H869" s="264">
        <v>40.799999999999997</v>
      </c>
      <c r="I869" s="265"/>
      <c r="J869" s="261"/>
      <c r="K869" s="261"/>
      <c r="L869" s="266"/>
      <c r="M869" s="267"/>
      <c r="N869" s="268"/>
      <c r="O869" s="268"/>
      <c r="P869" s="268"/>
      <c r="Q869" s="268"/>
      <c r="R869" s="268"/>
      <c r="S869" s="268"/>
      <c r="T869" s="269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T869" s="270" t="s">
        <v>257</v>
      </c>
      <c r="AU869" s="270" t="s">
        <v>87</v>
      </c>
      <c r="AV869" s="15" t="s">
        <v>253</v>
      </c>
      <c r="AW869" s="15" t="s">
        <v>34</v>
      </c>
      <c r="AX869" s="15" t="s">
        <v>85</v>
      </c>
      <c r="AY869" s="270" t="s">
        <v>245</v>
      </c>
    </row>
    <row r="870" s="2" customFormat="1" ht="16.5" customHeight="1">
      <c r="A870" s="40"/>
      <c r="B870" s="41"/>
      <c r="C870" s="221" t="s">
        <v>4711</v>
      </c>
      <c r="D870" s="221" t="s">
        <v>248</v>
      </c>
      <c r="E870" s="222" t="s">
        <v>3034</v>
      </c>
      <c r="F870" s="223" t="s">
        <v>3035</v>
      </c>
      <c r="G870" s="224" t="s">
        <v>275</v>
      </c>
      <c r="H870" s="225">
        <v>40.799999999999997</v>
      </c>
      <c r="I870" s="226"/>
      <c r="J870" s="227">
        <f>ROUND(I870*H870,2)</f>
        <v>0</v>
      </c>
      <c r="K870" s="223" t="s">
        <v>764</v>
      </c>
      <c r="L870" s="46"/>
      <c r="M870" s="228" t="s">
        <v>1</v>
      </c>
      <c r="N870" s="229" t="s">
        <v>42</v>
      </c>
      <c r="O870" s="93"/>
      <c r="P870" s="230">
        <f>O870*H870</f>
        <v>0</v>
      </c>
      <c r="Q870" s="230">
        <v>0.0020999999999999999</v>
      </c>
      <c r="R870" s="230">
        <f>Q870*H870</f>
        <v>0.085679999999999992</v>
      </c>
      <c r="S870" s="230">
        <v>0</v>
      </c>
      <c r="T870" s="231">
        <f>S870*H870</f>
        <v>0</v>
      </c>
      <c r="U870" s="40"/>
      <c r="V870" s="40"/>
      <c r="W870" s="40"/>
      <c r="X870" s="40"/>
      <c r="Y870" s="40"/>
      <c r="Z870" s="40"/>
      <c r="AA870" s="40"/>
      <c r="AB870" s="40"/>
      <c r="AC870" s="40"/>
      <c r="AD870" s="40"/>
      <c r="AE870" s="40"/>
      <c r="AR870" s="232" t="s">
        <v>253</v>
      </c>
      <c r="AT870" s="232" t="s">
        <v>248</v>
      </c>
      <c r="AU870" s="232" t="s">
        <v>87</v>
      </c>
      <c r="AY870" s="19" t="s">
        <v>245</v>
      </c>
      <c r="BE870" s="233">
        <f>IF(N870="základní",J870,0)</f>
        <v>0</v>
      </c>
      <c r="BF870" s="233">
        <f>IF(N870="snížená",J870,0)</f>
        <v>0</v>
      </c>
      <c r="BG870" s="233">
        <f>IF(N870="zákl. přenesená",J870,0)</f>
        <v>0</v>
      </c>
      <c r="BH870" s="233">
        <f>IF(N870="sníž. přenesená",J870,0)</f>
        <v>0</v>
      </c>
      <c r="BI870" s="233">
        <f>IF(N870="nulová",J870,0)</f>
        <v>0</v>
      </c>
      <c r="BJ870" s="19" t="s">
        <v>85</v>
      </c>
      <c r="BK870" s="233">
        <f>ROUND(I870*H870,2)</f>
        <v>0</v>
      </c>
      <c r="BL870" s="19" t="s">
        <v>253</v>
      </c>
      <c r="BM870" s="232" t="s">
        <v>4712</v>
      </c>
    </row>
    <row r="871" s="2" customFormat="1">
      <c r="A871" s="40"/>
      <c r="B871" s="41"/>
      <c r="C871" s="42"/>
      <c r="D871" s="234" t="s">
        <v>255</v>
      </c>
      <c r="E871" s="42"/>
      <c r="F871" s="235" t="s">
        <v>3037</v>
      </c>
      <c r="G871" s="42"/>
      <c r="H871" s="42"/>
      <c r="I871" s="236"/>
      <c r="J871" s="42"/>
      <c r="K871" s="42"/>
      <c r="L871" s="46"/>
      <c r="M871" s="237"/>
      <c r="N871" s="238"/>
      <c r="O871" s="93"/>
      <c r="P871" s="93"/>
      <c r="Q871" s="93"/>
      <c r="R871" s="93"/>
      <c r="S871" s="93"/>
      <c r="T871" s="94"/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  <c r="AE871" s="40"/>
      <c r="AT871" s="19" t="s">
        <v>255</v>
      </c>
      <c r="AU871" s="19" t="s">
        <v>87</v>
      </c>
    </row>
    <row r="872" s="2" customFormat="1">
      <c r="A872" s="40"/>
      <c r="B872" s="41"/>
      <c r="C872" s="42"/>
      <c r="D872" s="296" t="s">
        <v>766</v>
      </c>
      <c r="E872" s="42"/>
      <c r="F872" s="297" t="s">
        <v>3038</v>
      </c>
      <c r="G872" s="42"/>
      <c r="H872" s="42"/>
      <c r="I872" s="236"/>
      <c r="J872" s="42"/>
      <c r="K872" s="42"/>
      <c r="L872" s="46"/>
      <c r="M872" s="237"/>
      <c r="N872" s="238"/>
      <c r="O872" s="93"/>
      <c r="P872" s="93"/>
      <c r="Q872" s="93"/>
      <c r="R872" s="93"/>
      <c r="S872" s="93"/>
      <c r="T872" s="94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T872" s="19" t="s">
        <v>766</v>
      </c>
      <c r="AU872" s="19" t="s">
        <v>87</v>
      </c>
    </row>
    <row r="873" s="14" customFormat="1">
      <c r="A873" s="14"/>
      <c r="B873" s="249"/>
      <c r="C873" s="250"/>
      <c r="D873" s="234" t="s">
        <v>257</v>
      </c>
      <c r="E873" s="251" t="s">
        <v>1</v>
      </c>
      <c r="F873" s="252" t="s">
        <v>4710</v>
      </c>
      <c r="G873" s="250"/>
      <c r="H873" s="253">
        <v>40.799999999999997</v>
      </c>
      <c r="I873" s="254"/>
      <c r="J873" s="250"/>
      <c r="K873" s="250"/>
      <c r="L873" s="255"/>
      <c r="M873" s="256"/>
      <c r="N873" s="257"/>
      <c r="O873" s="257"/>
      <c r="P873" s="257"/>
      <c r="Q873" s="257"/>
      <c r="R873" s="257"/>
      <c r="S873" s="257"/>
      <c r="T873" s="258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59" t="s">
        <v>257</v>
      </c>
      <c r="AU873" s="259" t="s">
        <v>87</v>
      </c>
      <c r="AV873" s="14" t="s">
        <v>87</v>
      </c>
      <c r="AW873" s="14" t="s">
        <v>34</v>
      </c>
      <c r="AX873" s="14" t="s">
        <v>85</v>
      </c>
      <c r="AY873" s="259" t="s">
        <v>245</v>
      </c>
    </row>
    <row r="874" s="2" customFormat="1" ht="16.5" customHeight="1">
      <c r="A874" s="40"/>
      <c r="B874" s="41"/>
      <c r="C874" s="221" t="s">
        <v>4713</v>
      </c>
      <c r="D874" s="221" t="s">
        <v>248</v>
      </c>
      <c r="E874" s="222" t="s">
        <v>4714</v>
      </c>
      <c r="F874" s="223" t="s">
        <v>4715</v>
      </c>
      <c r="G874" s="224" t="s">
        <v>317</v>
      </c>
      <c r="H874" s="225">
        <v>24</v>
      </c>
      <c r="I874" s="226"/>
      <c r="J874" s="227">
        <f>ROUND(I874*H874,2)</f>
        <v>0</v>
      </c>
      <c r="K874" s="223" t="s">
        <v>1</v>
      </c>
      <c r="L874" s="46"/>
      <c r="M874" s="228" t="s">
        <v>1</v>
      </c>
      <c r="N874" s="229" t="s">
        <v>42</v>
      </c>
      <c r="O874" s="93"/>
      <c r="P874" s="230">
        <f>O874*H874</f>
        <v>0</v>
      </c>
      <c r="Q874" s="230">
        <v>0</v>
      </c>
      <c r="R874" s="230">
        <f>Q874*H874</f>
        <v>0</v>
      </c>
      <c r="S874" s="230">
        <v>0</v>
      </c>
      <c r="T874" s="231">
        <f>S874*H874</f>
        <v>0</v>
      </c>
      <c r="U874" s="40"/>
      <c r="V874" s="40"/>
      <c r="W874" s="40"/>
      <c r="X874" s="40"/>
      <c r="Y874" s="40"/>
      <c r="Z874" s="40"/>
      <c r="AA874" s="40"/>
      <c r="AB874" s="40"/>
      <c r="AC874" s="40"/>
      <c r="AD874" s="40"/>
      <c r="AE874" s="40"/>
      <c r="AR874" s="232" t="s">
        <v>594</v>
      </c>
      <c r="AT874" s="232" t="s">
        <v>248</v>
      </c>
      <c r="AU874" s="232" t="s">
        <v>87</v>
      </c>
      <c r="AY874" s="19" t="s">
        <v>245</v>
      </c>
      <c r="BE874" s="233">
        <f>IF(N874="základní",J874,0)</f>
        <v>0</v>
      </c>
      <c r="BF874" s="233">
        <f>IF(N874="snížená",J874,0)</f>
        <v>0</v>
      </c>
      <c r="BG874" s="233">
        <f>IF(N874="zákl. přenesená",J874,0)</f>
        <v>0</v>
      </c>
      <c r="BH874" s="233">
        <f>IF(N874="sníž. přenesená",J874,0)</f>
        <v>0</v>
      </c>
      <c r="BI874" s="233">
        <f>IF(N874="nulová",J874,0)</f>
        <v>0</v>
      </c>
      <c r="BJ874" s="19" t="s">
        <v>85</v>
      </c>
      <c r="BK874" s="233">
        <f>ROUND(I874*H874,2)</f>
        <v>0</v>
      </c>
      <c r="BL874" s="19" t="s">
        <v>594</v>
      </c>
      <c r="BM874" s="232" t="s">
        <v>4716</v>
      </c>
    </row>
    <row r="875" s="2" customFormat="1">
      <c r="A875" s="40"/>
      <c r="B875" s="41"/>
      <c r="C875" s="42"/>
      <c r="D875" s="234" t="s">
        <v>255</v>
      </c>
      <c r="E875" s="42"/>
      <c r="F875" s="235" t="s">
        <v>4715</v>
      </c>
      <c r="G875" s="42"/>
      <c r="H875" s="42"/>
      <c r="I875" s="236"/>
      <c r="J875" s="42"/>
      <c r="K875" s="42"/>
      <c r="L875" s="46"/>
      <c r="M875" s="237"/>
      <c r="N875" s="238"/>
      <c r="O875" s="93"/>
      <c r="P875" s="93"/>
      <c r="Q875" s="93"/>
      <c r="R875" s="93"/>
      <c r="S875" s="93"/>
      <c r="T875" s="94"/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T875" s="19" t="s">
        <v>255</v>
      </c>
      <c r="AU875" s="19" t="s">
        <v>87</v>
      </c>
    </row>
    <row r="876" s="14" customFormat="1">
      <c r="A876" s="14"/>
      <c r="B876" s="249"/>
      <c r="C876" s="250"/>
      <c r="D876" s="234" t="s">
        <v>257</v>
      </c>
      <c r="E876" s="251" t="s">
        <v>1</v>
      </c>
      <c r="F876" s="252" t="s">
        <v>4717</v>
      </c>
      <c r="G876" s="250"/>
      <c r="H876" s="253">
        <v>24</v>
      </c>
      <c r="I876" s="254"/>
      <c r="J876" s="250"/>
      <c r="K876" s="250"/>
      <c r="L876" s="255"/>
      <c r="M876" s="256"/>
      <c r="N876" s="257"/>
      <c r="O876" s="257"/>
      <c r="P876" s="257"/>
      <c r="Q876" s="257"/>
      <c r="R876" s="257"/>
      <c r="S876" s="257"/>
      <c r="T876" s="258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59" t="s">
        <v>257</v>
      </c>
      <c r="AU876" s="259" t="s">
        <v>87</v>
      </c>
      <c r="AV876" s="14" t="s">
        <v>87</v>
      </c>
      <c r="AW876" s="14" t="s">
        <v>34</v>
      </c>
      <c r="AX876" s="14" t="s">
        <v>85</v>
      </c>
      <c r="AY876" s="259" t="s">
        <v>245</v>
      </c>
    </row>
    <row r="877" s="2" customFormat="1" ht="16.5" customHeight="1">
      <c r="A877" s="40"/>
      <c r="B877" s="41"/>
      <c r="C877" s="221" t="s">
        <v>4718</v>
      </c>
      <c r="D877" s="221" t="s">
        <v>248</v>
      </c>
      <c r="E877" s="222" t="s">
        <v>4719</v>
      </c>
      <c r="F877" s="223" t="s">
        <v>4720</v>
      </c>
      <c r="G877" s="224" t="s">
        <v>251</v>
      </c>
      <c r="H877" s="225">
        <v>100</v>
      </c>
      <c r="I877" s="226"/>
      <c r="J877" s="227">
        <f>ROUND(I877*H877,2)</f>
        <v>0</v>
      </c>
      <c r="K877" s="223" t="s">
        <v>764</v>
      </c>
      <c r="L877" s="46"/>
      <c r="M877" s="228" t="s">
        <v>1</v>
      </c>
      <c r="N877" s="229" t="s">
        <v>42</v>
      </c>
      <c r="O877" s="93"/>
      <c r="P877" s="230">
        <f>O877*H877</f>
        <v>0</v>
      </c>
      <c r="Q877" s="230">
        <v>0</v>
      </c>
      <c r="R877" s="230">
        <f>Q877*H877</f>
        <v>0</v>
      </c>
      <c r="S877" s="230">
        <v>0</v>
      </c>
      <c r="T877" s="231">
        <f>S877*H877</f>
        <v>0</v>
      </c>
      <c r="U877" s="40"/>
      <c r="V877" s="40"/>
      <c r="W877" s="40"/>
      <c r="X877" s="40"/>
      <c r="Y877" s="40"/>
      <c r="Z877" s="40"/>
      <c r="AA877" s="40"/>
      <c r="AB877" s="40"/>
      <c r="AC877" s="40"/>
      <c r="AD877" s="40"/>
      <c r="AE877" s="40"/>
      <c r="AR877" s="232" t="s">
        <v>253</v>
      </c>
      <c r="AT877" s="232" t="s">
        <v>248</v>
      </c>
      <c r="AU877" s="232" t="s">
        <v>87</v>
      </c>
      <c r="AY877" s="19" t="s">
        <v>245</v>
      </c>
      <c r="BE877" s="233">
        <f>IF(N877="základní",J877,0)</f>
        <v>0</v>
      </c>
      <c r="BF877" s="233">
        <f>IF(N877="snížená",J877,0)</f>
        <v>0</v>
      </c>
      <c r="BG877" s="233">
        <f>IF(N877="zákl. přenesená",J877,0)</f>
        <v>0</v>
      </c>
      <c r="BH877" s="233">
        <f>IF(N877="sníž. přenesená",J877,0)</f>
        <v>0</v>
      </c>
      <c r="BI877" s="233">
        <f>IF(N877="nulová",J877,0)</f>
        <v>0</v>
      </c>
      <c r="BJ877" s="19" t="s">
        <v>85</v>
      </c>
      <c r="BK877" s="233">
        <f>ROUND(I877*H877,2)</f>
        <v>0</v>
      </c>
      <c r="BL877" s="19" t="s">
        <v>253</v>
      </c>
      <c r="BM877" s="232" t="s">
        <v>4721</v>
      </c>
    </row>
    <row r="878" s="2" customFormat="1">
      <c r="A878" s="40"/>
      <c r="B878" s="41"/>
      <c r="C878" s="42"/>
      <c r="D878" s="234" t="s">
        <v>255</v>
      </c>
      <c r="E878" s="42"/>
      <c r="F878" s="235" t="s">
        <v>4722</v>
      </c>
      <c r="G878" s="42"/>
      <c r="H878" s="42"/>
      <c r="I878" s="236"/>
      <c r="J878" s="42"/>
      <c r="K878" s="42"/>
      <c r="L878" s="46"/>
      <c r="M878" s="237"/>
      <c r="N878" s="238"/>
      <c r="O878" s="93"/>
      <c r="P878" s="93"/>
      <c r="Q878" s="93"/>
      <c r="R878" s="93"/>
      <c r="S878" s="93"/>
      <c r="T878" s="94"/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  <c r="AE878" s="40"/>
      <c r="AT878" s="19" t="s">
        <v>255</v>
      </c>
      <c r="AU878" s="19" t="s">
        <v>87</v>
      </c>
    </row>
    <row r="879" s="2" customFormat="1">
      <c r="A879" s="40"/>
      <c r="B879" s="41"/>
      <c r="C879" s="42"/>
      <c r="D879" s="296" t="s">
        <v>766</v>
      </c>
      <c r="E879" s="42"/>
      <c r="F879" s="297" t="s">
        <v>4723</v>
      </c>
      <c r="G879" s="42"/>
      <c r="H879" s="42"/>
      <c r="I879" s="236"/>
      <c r="J879" s="42"/>
      <c r="K879" s="42"/>
      <c r="L879" s="46"/>
      <c r="M879" s="237"/>
      <c r="N879" s="238"/>
      <c r="O879" s="93"/>
      <c r="P879" s="93"/>
      <c r="Q879" s="93"/>
      <c r="R879" s="93"/>
      <c r="S879" s="93"/>
      <c r="T879" s="94"/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  <c r="AE879" s="40"/>
      <c r="AT879" s="19" t="s">
        <v>766</v>
      </c>
      <c r="AU879" s="19" t="s">
        <v>87</v>
      </c>
    </row>
    <row r="880" s="2" customFormat="1" ht="21.75" customHeight="1">
      <c r="A880" s="40"/>
      <c r="B880" s="41"/>
      <c r="C880" s="221" t="s">
        <v>2152</v>
      </c>
      <c r="D880" s="221" t="s">
        <v>248</v>
      </c>
      <c r="E880" s="222" t="s">
        <v>4724</v>
      </c>
      <c r="F880" s="223" t="s">
        <v>4725</v>
      </c>
      <c r="G880" s="224" t="s">
        <v>251</v>
      </c>
      <c r="H880" s="225">
        <v>500</v>
      </c>
      <c r="I880" s="226"/>
      <c r="J880" s="227">
        <f>ROUND(I880*H880,2)</f>
        <v>0</v>
      </c>
      <c r="K880" s="223" t="s">
        <v>764</v>
      </c>
      <c r="L880" s="46"/>
      <c r="M880" s="228" t="s">
        <v>1</v>
      </c>
      <c r="N880" s="229" t="s">
        <v>42</v>
      </c>
      <c r="O880" s="93"/>
      <c r="P880" s="230">
        <f>O880*H880</f>
        <v>0</v>
      </c>
      <c r="Q880" s="230">
        <v>0</v>
      </c>
      <c r="R880" s="230">
        <f>Q880*H880</f>
        <v>0</v>
      </c>
      <c r="S880" s="230">
        <v>0</v>
      </c>
      <c r="T880" s="231">
        <f>S880*H880</f>
        <v>0</v>
      </c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R880" s="232" t="s">
        <v>253</v>
      </c>
      <c r="AT880" s="232" t="s">
        <v>248</v>
      </c>
      <c r="AU880" s="232" t="s">
        <v>87</v>
      </c>
      <c r="AY880" s="19" t="s">
        <v>245</v>
      </c>
      <c r="BE880" s="233">
        <f>IF(N880="základní",J880,0)</f>
        <v>0</v>
      </c>
      <c r="BF880" s="233">
        <f>IF(N880="snížená",J880,0)</f>
        <v>0</v>
      </c>
      <c r="BG880" s="233">
        <f>IF(N880="zákl. přenesená",J880,0)</f>
        <v>0</v>
      </c>
      <c r="BH880" s="233">
        <f>IF(N880="sníž. přenesená",J880,0)</f>
        <v>0</v>
      </c>
      <c r="BI880" s="233">
        <f>IF(N880="nulová",J880,0)</f>
        <v>0</v>
      </c>
      <c r="BJ880" s="19" t="s">
        <v>85</v>
      </c>
      <c r="BK880" s="233">
        <f>ROUND(I880*H880,2)</f>
        <v>0</v>
      </c>
      <c r="BL880" s="19" t="s">
        <v>253</v>
      </c>
      <c r="BM880" s="232" t="s">
        <v>4726</v>
      </c>
    </row>
    <row r="881" s="2" customFormat="1">
      <c r="A881" s="40"/>
      <c r="B881" s="41"/>
      <c r="C881" s="42"/>
      <c r="D881" s="234" t="s">
        <v>255</v>
      </c>
      <c r="E881" s="42"/>
      <c r="F881" s="235" t="s">
        <v>4727</v>
      </c>
      <c r="G881" s="42"/>
      <c r="H881" s="42"/>
      <c r="I881" s="236"/>
      <c r="J881" s="42"/>
      <c r="K881" s="42"/>
      <c r="L881" s="46"/>
      <c r="M881" s="237"/>
      <c r="N881" s="238"/>
      <c r="O881" s="93"/>
      <c r="P881" s="93"/>
      <c r="Q881" s="93"/>
      <c r="R881" s="93"/>
      <c r="S881" s="93"/>
      <c r="T881" s="94"/>
      <c r="U881" s="40"/>
      <c r="V881" s="40"/>
      <c r="W881" s="40"/>
      <c r="X881" s="40"/>
      <c r="Y881" s="40"/>
      <c r="Z881" s="40"/>
      <c r="AA881" s="40"/>
      <c r="AB881" s="40"/>
      <c r="AC881" s="40"/>
      <c r="AD881" s="40"/>
      <c r="AE881" s="40"/>
      <c r="AT881" s="19" t="s">
        <v>255</v>
      </c>
      <c r="AU881" s="19" t="s">
        <v>87</v>
      </c>
    </row>
    <row r="882" s="2" customFormat="1">
      <c r="A882" s="40"/>
      <c r="B882" s="41"/>
      <c r="C882" s="42"/>
      <c r="D882" s="296" t="s">
        <v>766</v>
      </c>
      <c r="E882" s="42"/>
      <c r="F882" s="297" t="s">
        <v>4728</v>
      </c>
      <c r="G882" s="42"/>
      <c r="H882" s="42"/>
      <c r="I882" s="236"/>
      <c r="J882" s="42"/>
      <c r="K882" s="42"/>
      <c r="L882" s="46"/>
      <c r="M882" s="237"/>
      <c r="N882" s="238"/>
      <c r="O882" s="93"/>
      <c r="P882" s="93"/>
      <c r="Q882" s="93"/>
      <c r="R882" s="93"/>
      <c r="S882" s="93"/>
      <c r="T882" s="94"/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T882" s="19" t="s">
        <v>766</v>
      </c>
      <c r="AU882" s="19" t="s">
        <v>87</v>
      </c>
    </row>
    <row r="883" s="14" customFormat="1">
      <c r="A883" s="14"/>
      <c r="B883" s="249"/>
      <c r="C883" s="250"/>
      <c r="D883" s="234" t="s">
        <v>257</v>
      </c>
      <c r="E883" s="251" t="s">
        <v>1</v>
      </c>
      <c r="F883" s="252" t="s">
        <v>4729</v>
      </c>
      <c r="G883" s="250"/>
      <c r="H883" s="253">
        <v>500</v>
      </c>
      <c r="I883" s="254"/>
      <c r="J883" s="250"/>
      <c r="K883" s="250"/>
      <c r="L883" s="255"/>
      <c r="M883" s="256"/>
      <c r="N883" s="257"/>
      <c r="O883" s="257"/>
      <c r="P883" s="257"/>
      <c r="Q883" s="257"/>
      <c r="R883" s="257"/>
      <c r="S883" s="257"/>
      <c r="T883" s="258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9" t="s">
        <v>257</v>
      </c>
      <c r="AU883" s="259" t="s">
        <v>87</v>
      </c>
      <c r="AV883" s="14" t="s">
        <v>87</v>
      </c>
      <c r="AW883" s="14" t="s">
        <v>34</v>
      </c>
      <c r="AX883" s="14" t="s">
        <v>85</v>
      </c>
      <c r="AY883" s="259" t="s">
        <v>245</v>
      </c>
    </row>
    <row r="884" s="2" customFormat="1" ht="16.5" customHeight="1">
      <c r="A884" s="40"/>
      <c r="B884" s="41"/>
      <c r="C884" s="221" t="s">
        <v>4730</v>
      </c>
      <c r="D884" s="221" t="s">
        <v>248</v>
      </c>
      <c r="E884" s="222" t="s">
        <v>4731</v>
      </c>
      <c r="F884" s="223" t="s">
        <v>4732</v>
      </c>
      <c r="G884" s="224" t="s">
        <v>545</v>
      </c>
      <c r="H884" s="225">
        <v>0.31</v>
      </c>
      <c r="I884" s="226"/>
      <c r="J884" s="227">
        <f>ROUND(I884*H884,2)</f>
        <v>0</v>
      </c>
      <c r="K884" s="223" t="s">
        <v>764</v>
      </c>
      <c r="L884" s="46"/>
      <c r="M884" s="228" t="s">
        <v>1</v>
      </c>
      <c r="N884" s="229" t="s">
        <v>42</v>
      </c>
      <c r="O884" s="93"/>
      <c r="P884" s="230">
        <f>O884*H884</f>
        <v>0</v>
      </c>
      <c r="Q884" s="230">
        <v>0</v>
      </c>
      <c r="R884" s="230">
        <f>Q884*H884</f>
        <v>0</v>
      </c>
      <c r="S884" s="230">
        <v>0</v>
      </c>
      <c r="T884" s="231">
        <f>S884*H884</f>
        <v>0</v>
      </c>
      <c r="U884" s="40"/>
      <c r="V884" s="40"/>
      <c r="W884" s="40"/>
      <c r="X884" s="40"/>
      <c r="Y884" s="40"/>
      <c r="Z884" s="40"/>
      <c r="AA884" s="40"/>
      <c r="AB884" s="40"/>
      <c r="AC884" s="40"/>
      <c r="AD884" s="40"/>
      <c r="AE884" s="40"/>
      <c r="AR884" s="232" t="s">
        <v>253</v>
      </c>
      <c r="AT884" s="232" t="s">
        <v>248</v>
      </c>
      <c r="AU884" s="232" t="s">
        <v>87</v>
      </c>
      <c r="AY884" s="19" t="s">
        <v>245</v>
      </c>
      <c r="BE884" s="233">
        <f>IF(N884="základní",J884,0)</f>
        <v>0</v>
      </c>
      <c r="BF884" s="233">
        <f>IF(N884="snížená",J884,0)</f>
        <v>0</v>
      </c>
      <c r="BG884" s="233">
        <f>IF(N884="zákl. přenesená",J884,0)</f>
        <v>0</v>
      </c>
      <c r="BH884" s="233">
        <f>IF(N884="sníž. přenesená",J884,0)</f>
        <v>0</v>
      </c>
      <c r="BI884" s="233">
        <f>IF(N884="nulová",J884,0)</f>
        <v>0</v>
      </c>
      <c r="BJ884" s="19" t="s">
        <v>85</v>
      </c>
      <c r="BK884" s="233">
        <f>ROUND(I884*H884,2)</f>
        <v>0</v>
      </c>
      <c r="BL884" s="19" t="s">
        <v>253</v>
      </c>
      <c r="BM884" s="232" t="s">
        <v>4733</v>
      </c>
    </row>
    <row r="885" s="2" customFormat="1">
      <c r="A885" s="40"/>
      <c r="B885" s="41"/>
      <c r="C885" s="42"/>
      <c r="D885" s="234" t="s">
        <v>255</v>
      </c>
      <c r="E885" s="42"/>
      <c r="F885" s="235" t="s">
        <v>4734</v>
      </c>
      <c r="G885" s="42"/>
      <c r="H885" s="42"/>
      <c r="I885" s="236"/>
      <c r="J885" s="42"/>
      <c r="K885" s="42"/>
      <c r="L885" s="46"/>
      <c r="M885" s="237"/>
      <c r="N885" s="238"/>
      <c r="O885" s="93"/>
      <c r="P885" s="93"/>
      <c r="Q885" s="93"/>
      <c r="R885" s="93"/>
      <c r="S885" s="93"/>
      <c r="T885" s="94"/>
      <c r="U885" s="40"/>
      <c r="V885" s="40"/>
      <c r="W885" s="40"/>
      <c r="X885" s="40"/>
      <c r="Y885" s="40"/>
      <c r="Z885" s="40"/>
      <c r="AA885" s="40"/>
      <c r="AB885" s="40"/>
      <c r="AC885" s="40"/>
      <c r="AD885" s="40"/>
      <c r="AE885" s="40"/>
      <c r="AT885" s="19" t="s">
        <v>255</v>
      </c>
      <c r="AU885" s="19" t="s">
        <v>87</v>
      </c>
    </row>
    <row r="886" s="2" customFormat="1">
      <c r="A886" s="40"/>
      <c r="B886" s="41"/>
      <c r="C886" s="42"/>
      <c r="D886" s="296" t="s">
        <v>766</v>
      </c>
      <c r="E886" s="42"/>
      <c r="F886" s="297" t="s">
        <v>4735</v>
      </c>
      <c r="G886" s="42"/>
      <c r="H886" s="42"/>
      <c r="I886" s="236"/>
      <c r="J886" s="42"/>
      <c r="K886" s="42"/>
      <c r="L886" s="46"/>
      <c r="M886" s="237"/>
      <c r="N886" s="238"/>
      <c r="O886" s="93"/>
      <c r="P886" s="93"/>
      <c r="Q886" s="93"/>
      <c r="R886" s="93"/>
      <c r="S886" s="93"/>
      <c r="T886" s="94"/>
      <c r="U886" s="40"/>
      <c r="V886" s="40"/>
      <c r="W886" s="40"/>
      <c r="X886" s="40"/>
      <c r="Y886" s="40"/>
      <c r="Z886" s="40"/>
      <c r="AA886" s="40"/>
      <c r="AB886" s="40"/>
      <c r="AC886" s="40"/>
      <c r="AD886" s="40"/>
      <c r="AE886" s="40"/>
      <c r="AT886" s="19" t="s">
        <v>766</v>
      </c>
      <c r="AU886" s="19" t="s">
        <v>87</v>
      </c>
    </row>
    <row r="887" s="14" customFormat="1">
      <c r="A887" s="14"/>
      <c r="B887" s="249"/>
      <c r="C887" s="250"/>
      <c r="D887" s="234" t="s">
        <v>257</v>
      </c>
      <c r="E887" s="251" t="s">
        <v>1</v>
      </c>
      <c r="F887" s="252" t="s">
        <v>4736</v>
      </c>
      <c r="G887" s="250"/>
      <c r="H887" s="253">
        <v>0.31</v>
      </c>
      <c r="I887" s="254"/>
      <c r="J887" s="250"/>
      <c r="K887" s="250"/>
      <c r="L887" s="255"/>
      <c r="M887" s="256"/>
      <c r="N887" s="257"/>
      <c r="O887" s="257"/>
      <c r="P887" s="257"/>
      <c r="Q887" s="257"/>
      <c r="R887" s="257"/>
      <c r="S887" s="257"/>
      <c r="T887" s="258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T887" s="259" t="s">
        <v>257</v>
      </c>
      <c r="AU887" s="259" t="s">
        <v>87</v>
      </c>
      <c r="AV887" s="14" t="s">
        <v>87</v>
      </c>
      <c r="AW887" s="14" t="s">
        <v>34</v>
      </c>
      <c r="AX887" s="14" t="s">
        <v>85</v>
      </c>
      <c r="AY887" s="259" t="s">
        <v>245</v>
      </c>
    </row>
    <row r="888" s="12" customFormat="1" ht="22.8" customHeight="1">
      <c r="A888" s="12"/>
      <c r="B888" s="205"/>
      <c r="C888" s="206"/>
      <c r="D888" s="207" t="s">
        <v>76</v>
      </c>
      <c r="E888" s="219" t="s">
        <v>865</v>
      </c>
      <c r="F888" s="219" t="s">
        <v>3055</v>
      </c>
      <c r="G888" s="206"/>
      <c r="H888" s="206"/>
      <c r="I888" s="209"/>
      <c r="J888" s="220">
        <f>BK888</f>
        <v>0</v>
      </c>
      <c r="K888" s="206"/>
      <c r="L888" s="211"/>
      <c r="M888" s="212"/>
      <c r="N888" s="213"/>
      <c r="O888" s="213"/>
      <c r="P888" s="214">
        <f>SUM(P889:P927)</f>
        <v>0</v>
      </c>
      <c r="Q888" s="213"/>
      <c r="R888" s="214">
        <f>SUM(R889:R927)</f>
        <v>0</v>
      </c>
      <c r="S888" s="213"/>
      <c r="T888" s="215">
        <f>SUM(T889:T927)</f>
        <v>0</v>
      </c>
      <c r="U888" s="12"/>
      <c r="V888" s="12"/>
      <c r="W888" s="12"/>
      <c r="X888" s="12"/>
      <c r="Y888" s="12"/>
      <c r="Z888" s="12"/>
      <c r="AA888" s="12"/>
      <c r="AB888" s="12"/>
      <c r="AC888" s="12"/>
      <c r="AD888" s="12"/>
      <c r="AE888" s="12"/>
      <c r="AR888" s="216" t="s">
        <v>253</v>
      </c>
      <c r="AT888" s="217" t="s">
        <v>76</v>
      </c>
      <c r="AU888" s="217" t="s">
        <v>85</v>
      </c>
      <c r="AY888" s="216" t="s">
        <v>245</v>
      </c>
      <c r="BK888" s="218">
        <f>SUM(BK889:BK927)</f>
        <v>0</v>
      </c>
    </row>
    <row r="889" s="2" customFormat="1" ht="24.15" customHeight="1">
      <c r="A889" s="40"/>
      <c r="B889" s="41"/>
      <c r="C889" s="221" t="s">
        <v>4737</v>
      </c>
      <c r="D889" s="221" t="s">
        <v>248</v>
      </c>
      <c r="E889" s="222" t="s">
        <v>867</v>
      </c>
      <c r="F889" s="223" t="s">
        <v>868</v>
      </c>
      <c r="G889" s="224" t="s">
        <v>545</v>
      </c>
      <c r="H889" s="225">
        <v>10.220000000000001</v>
      </c>
      <c r="I889" s="226"/>
      <c r="J889" s="227">
        <f>ROUND(I889*H889,2)</f>
        <v>0</v>
      </c>
      <c r="K889" s="223" t="s">
        <v>764</v>
      </c>
      <c r="L889" s="46"/>
      <c r="M889" s="228" t="s">
        <v>1</v>
      </c>
      <c r="N889" s="229" t="s">
        <v>42</v>
      </c>
      <c r="O889" s="93"/>
      <c r="P889" s="230">
        <f>O889*H889</f>
        <v>0</v>
      </c>
      <c r="Q889" s="230">
        <v>0</v>
      </c>
      <c r="R889" s="230">
        <f>Q889*H889</f>
        <v>0</v>
      </c>
      <c r="S889" s="230">
        <v>0</v>
      </c>
      <c r="T889" s="231">
        <f>S889*H889</f>
        <v>0</v>
      </c>
      <c r="U889" s="40"/>
      <c r="V889" s="40"/>
      <c r="W889" s="40"/>
      <c r="X889" s="40"/>
      <c r="Y889" s="40"/>
      <c r="Z889" s="40"/>
      <c r="AA889" s="40"/>
      <c r="AB889" s="40"/>
      <c r="AC889" s="40"/>
      <c r="AD889" s="40"/>
      <c r="AE889" s="40"/>
      <c r="AR889" s="232" t="s">
        <v>594</v>
      </c>
      <c r="AT889" s="232" t="s">
        <v>248</v>
      </c>
      <c r="AU889" s="232" t="s">
        <v>87</v>
      </c>
      <c r="AY889" s="19" t="s">
        <v>245</v>
      </c>
      <c r="BE889" s="233">
        <f>IF(N889="základní",J889,0)</f>
        <v>0</v>
      </c>
      <c r="BF889" s="233">
        <f>IF(N889="snížená",J889,0)</f>
        <v>0</v>
      </c>
      <c r="BG889" s="233">
        <f>IF(N889="zákl. přenesená",J889,0)</f>
        <v>0</v>
      </c>
      <c r="BH889" s="233">
        <f>IF(N889="sníž. přenesená",J889,0)</f>
        <v>0</v>
      </c>
      <c r="BI889" s="233">
        <f>IF(N889="nulová",J889,0)</f>
        <v>0</v>
      </c>
      <c r="BJ889" s="19" t="s">
        <v>85</v>
      </c>
      <c r="BK889" s="233">
        <f>ROUND(I889*H889,2)</f>
        <v>0</v>
      </c>
      <c r="BL889" s="19" t="s">
        <v>594</v>
      </c>
      <c r="BM889" s="232" t="s">
        <v>4738</v>
      </c>
    </row>
    <row r="890" s="2" customFormat="1">
      <c r="A890" s="40"/>
      <c r="B890" s="41"/>
      <c r="C890" s="42"/>
      <c r="D890" s="234" t="s">
        <v>255</v>
      </c>
      <c r="E890" s="42"/>
      <c r="F890" s="235" t="s">
        <v>869</v>
      </c>
      <c r="G890" s="42"/>
      <c r="H890" s="42"/>
      <c r="I890" s="236"/>
      <c r="J890" s="42"/>
      <c r="K890" s="42"/>
      <c r="L890" s="46"/>
      <c r="M890" s="237"/>
      <c r="N890" s="238"/>
      <c r="O890" s="93"/>
      <c r="P890" s="93"/>
      <c r="Q890" s="93"/>
      <c r="R890" s="93"/>
      <c r="S890" s="93"/>
      <c r="T890" s="94"/>
      <c r="U890" s="40"/>
      <c r="V890" s="40"/>
      <c r="W890" s="40"/>
      <c r="X890" s="40"/>
      <c r="Y890" s="40"/>
      <c r="Z890" s="40"/>
      <c r="AA890" s="40"/>
      <c r="AB890" s="40"/>
      <c r="AC890" s="40"/>
      <c r="AD890" s="40"/>
      <c r="AE890" s="40"/>
      <c r="AT890" s="19" t="s">
        <v>255</v>
      </c>
      <c r="AU890" s="19" t="s">
        <v>87</v>
      </c>
    </row>
    <row r="891" s="2" customFormat="1">
      <c r="A891" s="40"/>
      <c r="B891" s="41"/>
      <c r="C891" s="42"/>
      <c r="D891" s="296" t="s">
        <v>766</v>
      </c>
      <c r="E891" s="42"/>
      <c r="F891" s="297" t="s">
        <v>870</v>
      </c>
      <c r="G891" s="42"/>
      <c r="H891" s="42"/>
      <c r="I891" s="236"/>
      <c r="J891" s="42"/>
      <c r="K891" s="42"/>
      <c r="L891" s="46"/>
      <c r="M891" s="237"/>
      <c r="N891" s="238"/>
      <c r="O891" s="93"/>
      <c r="P891" s="93"/>
      <c r="Q891" s="93"/>
      <c r="R891" s="93"/>
      <c r="S891" s="93"/>
      <c r="T891" s="94"/>
      <c r="U891" s="40"/>
      <c r="V891" s="40"/>
      <c r="W891" s="40"/>
      <c r="X891" s="40"/>
      <c r="Y891" s="40"/>
      <c r="Z891" s="40"/>
      <c r="AA891" s="40"/>
      <c r="AB891" s="40"/>
      <c r="AC891" s="40"/>
      <c r="AD891" s="40"/>
      <c r="AE891" s="40"/>
      <c r="AT891" s="19" t="s">
        <v>766</v>
      </c>
      <c r="AU891" s="19" t="s">
        <v>87</v>
      </c>
    </row>
    <row r="892" s="13" customFormat="1">
      <c r="A892" s="13"/>
      <c r="B892" s="239"/>
      <c r="C892" s="240"/>
      <c r="D892" s="234" t="s">
        <v>257</v>
      </c>
      <c r="E892" s="241" t="s">
        <v>1</v>
      </c>
      <c r="F892" s="242" t="s">
        <v>4739</v>
      </c>
      <c r="G892" s="240"/>
      <c r="H892" s="241" t="s">
        <v>1</v>
      </c>
      <c r="I892" s="243"/>
      <c r="J892" s="240"/>
      <c r="K892" s="240"/>
      <c r="L892" s="244"/>
      <c r="M892" s="245"/>
      <c r="N892" s="246"/>
      <c r="O892" s="246"/>
      <c r="P892" s="246"/>
      <c r="Q892" s="246"/>
      <c r="R892" s="246"/>
      <c r="S892" s="246"/>
      <c r="T892" s="247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8" t="s">
        <v>257</v>
      </c>
      <c r="AU892" s="248" t="s">
        <v>87</v>
      </c>
      <c r="AV892" s="13" t="s">
        <v>85</v>
      </c>
      <c r="AW892" s="13" t="s">
        <v>34</v>
      </c>
      <c r="AX892" s="13" t="s">
        <v>77</v>
      </c>
      <c r="AY892" s="248" t="s">
        <v>245</v>
      </c>
    </row>
    <row r="893" s="14" customFormat="1">
      <c r="A893" s="14"/>
      <c r="B893" s="249"/>
      <c r="C893" s="250"/>
      <c r="D893" s="234" t="s">
        <v>257</v>
      </c>
      <c r="E893" s="251" t="s">
        <v>1</v>
      </c>
      <c r="F893" s="252" t="s">
        <v>4740</v>
      </c>
      <c r="G893" s="250"/>
      <c r="H893" s="253">
        <v>10.220000000000001</v>
      </c>
      <c r="I893" s="254"/>
      <c r="J893" s="250"/>
      <c r="K893" s="250"/>
      <c r="L893" s="255"/>
      <c r="M893" s="256"/>
      <c r="N893" s="257"/>
      <c r="O893" s="257"/>
      <c r="P893" s="257"/>
      <c r="Q893" s="257"/>
      <c r="R893" s="257"/>
      <c r="S893" s="257"/>
      <c r="T893" s="258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9" t="s">
        <v>257</v>
      </c>
      <c r="AU893" s="259" t="s">
        <v>87</v>
      </c>
      <c r="AV893" s="14" t="s">
        <v>87</v>
      </c>
      <c r="AW893" s="14" t="s">
        <v>34</v>
      </c>
      <c r="AX893" s="14" t="s">
        <v>77</v>
      </c>
      <c r="AY893" s="259" t="s">
        <v>245</v>
      </c>
    </row>
    <row r="894" s="15" customFormat="1">
      <c r="A894" s="15"/>
      <c r="B894" s="260"/>
      <c r="C894" s="261"/>
      <c r="D894" s="234" t="s">
        <v>257</v>
      </c>
      <c r="E894" s="262" t="s">
        <v>1</v>
      </c>
      <c r="F894" s="263" t="s">
        <v>266</v>
      </c>
      <c r="G894" s="261"/>
      <c r="H894" s="264">
        <v>10.220000000000001</v>
      </c>
      <c r="I894" s="265"/>
      <c r="J894" s="261"/>
      <c r="K894" s="261"/>
      <c r="L894" s="266"/>
      <c r="M894" s="267"/>
      <c r="N894" s="268"/>
      <c r="O894" s="268"/>
      <c r="P894" s="268"/>
      <c r="Q894" s="268"/>
      <c r="R894" s="268"/>
      <c r="S894" s="268"/>
      <c r="T894" s="269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T894" s="270" t="s">
        <v>257</v>
      </c>
      <c r="AU894" s="270" t="s">
        <v>87</v>
      </c>
      <c r="AV894" s="15" t="s">
        <v>253</v>
      </c>
      <c r="AW894" s="15" t="s">
        <v>34</v>
      </c>
      <c r="AX894" s="15" t="s">
        <v>85</v>
      </c>
      <c r="AY894" s="270" t="s">
        <v>245</v>
      </c>
    </row>
    <row r="895" s="2" customFormat="1" ht="24.15" customHeight="1">
      <c r="A895" s="40"/>
      <c r="B895" s="41"/>
      <c r="C895" s="221" t="s">
        <v>4741</v>
      </c>
      <c r="D895" s="221" t="s">
        <v>248</v>
      </c>
      <c r="E895" s="222" t="s">
        <v>3069</v>
      </c>
      <c r="F895" s="223" t="s">
        <v>3070</v>
      </c>
      <c r="G895" s="224" t="s">
        <v>545</v>
      </c>
      <c r="H895" s="225">
        <v>287.66399999999999</v>
      </c>
      <c r="I895" s="226"/>
      <c r="J895" s="227">
        <f>ROUND(I895*H895,2)</f>
        <v>0</v>
      </c>
      <c r="K895" s="223" t="s">
        <v>764</v>
      </c>
      <c r="L895" s="46"/>
      <c r="M895" s="228" t="s">
        <v>1</v>
      </c>
      <c r="N895" s="229" t="s">
        <v>42</v>
      </c>
      <c r="O895" s="93"/>
      <c r="P895" s="230">
        <f>O895*H895</f>
        <v>0</v>
      </c>
      <c r="Q895" s="230">
        <v>0</v>
      </c>
      <c r="R895" s="230">
        <f>Q895*H895</f>
        <v>0</v>
      </c>
      <c r="S895" s="230">
        <v>0</v>
      </c>
      <c r="T895" s="231">
        <f>S895*H895</f>
        <v>0</v>
      </c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  <c r="AE895" s="40"/>
      <c r="AR895" s="232" t="s">
        <v>253</v>
      </c>
      <c r="AT895" s="232" t="s">
        <v>248</v>
      </c>
      <c r="AU895" s="232" t="s">
        <v>87</v>
      </c>
      <c r="AY895" s="19" t="s">
        <v>245</v>
      </c>
      <c r="BE895" s="233">
        <f>IF(N895="základní",J895,0)</f>
        <v>0</v>
      </c>
      <c r="BF895" s="233">
        <f>IF(N895="snížená",J895,0)</f>
        <v>0</v>
      </c>
      <c r="BG895" s="233">
        <f>IF(N895="zákl. přenesená",J895,0)</f>
        <v>0</v>
      </c>
      <c r="BH895" s="233">
        <f>IF(N895="sníž. přenesená",J895,0)</f>
        <v>0</v>
      </c>
      <c r="BI895" s="233">
        <f>IF(N895="nulová",J895,0)</f>
        <v>0</v>
      </c>
      <c r="BJ895" s="19" t="s">
        <v>85</v>
      </c>
      <c r="BK895" s="233">
        <f>ROUND(I895*H895,2)</f>
        <v>0</v>
      </c>
      <c r="BL895" s="19" t="s">
        <v>253</v>
      </c>
      <c r="BM895" s="232" t="s">
        <v>4742</v>
      </c>
    </row>
    <row r="896" s="2" customFormat="1">
      <c r="A896" s="40"/>
      <c r="B896" s="41"/>
      <c r="C896" s="42"/>
      <c r="D896" s="234" t="s">
        <v>255</v>
      </c>
      <c r="E896" s="42"/>
      <c r="F896" s="235" t="s">
        <v>3072</v>
      </c>
      <c r="G896" s="42"/>
      <c r="H896" s="42"/>
      <c r="I896" s="236"/>
      <c r="J896" s="42"/>
      <c r="K896" s="42"/>
      <c r="L896" s="46"/>
      <c r="M896" s="237"/>
      <c r="N896" s="238"/>
      <c r="O896" s="93"/>
      <c r="P896" s="93"/>
      <c r="Q896" s="93"/>
      <c r="R896" s="93"/>
      <c r="S896" s="93"/>
      <c r="T896" s="94"/>
      <c r="U896" s="40"/>
      <c r="V896" s="40"/>
      <c r="W896" s="40"/>
      <c r="X896" s="40"/>
      <c r="Y896" s="40"/>
      <c r="Z896" s="40"/>
      <c r="AA896" s="40"/>
      <c r="AB896" s="40"/>
      <c r="AC896" s="40"/>
      <c r="AD896" s="40"/>
      <c r="AE896" s="40"/>
      <c r="AT896" s="19" t="s">
        <v>255</v>
      </c>
      <c r="AU896" s="19" t="s">
        <v>87</v>
      </c>
    </row>
    <row r="897" s="2" customFormat="1">
      <c r="A897" s="40"/>
      <c r="B897" s="41"/>
      <c r="C897" s="42"/>
      <c r="D897" s="296" t="s">
        <v>766</v>
      </c>
      <c r="E897" s="42"/>
      <c r="F897" s="297" t="s">
        <v>3073</v>
      </c>
      <c r="G897" s="42"/>
      <c r="H897" s="42"/>
      <c r="I897" s="236"/>
      <c r="J897" s="42"/>
      <c r="K897" s="42"/>
      <c r="L897" s="46"/>
      <c r="M897" s="237"/>
      <c r="N897" s="238"/>
      <c r="O897" s="93"/>
      <c r="P897" s="93"/>
      <c r="Q897" s="93"/>
      <c r="R897" s="93"/>
      <c r="S897" s="93"/>
      <c r="T897" s="94"/>
      <c r="U897" s="40"/>
      <c r="V897" s="40"/>
      <c r="W897" s="40"/>
      <c r="X897" s="40"/>
      <c r="Y897" s="40"/>
      <c r="Z897" s="40"/>
      <c r="AA897" s="40"/>
      <c r="AB897" s="40"/>
      <c r="AC897" s="40"/>
      <c r="AD897" s="40"/>
      <c r="AE897" s="40"/>
      <c r="AT897" s="19" t="s">
        <v>766</v>
      </c>
      <c r="AU897" s="19" t="s">
        <v>87</v>
      </c>
    </row>
    <row r="898" s="14" customFormat="1">
      <c r="A898" s="14"/>
      <c r="B898" s="249"/>
      <c r="C898" s="250"/>
      <c r="D898" s="234" t="s">
        <v>257</v>
      </c>
      <c r="E898" s="251" t="s">
        <v>1</v>
      </c>
      <c r="F898" s="252" t="s">
        <v>4743</v>
      </c>
      <c r="G898" s="250"/>
      <c r="H898" s="253">
        <v>287.66399999999999</v>
      </c>
      <c r="I898" s="254"/>
      <c r="J898" s="250"/>
      <c r="K898" s="250"/>
      <c r="L898" s="255"/>
      <c r="M898" s="256"/>
      <c r="N898" s="257"/>
      <c r="O898" s="257"/>
      <c r="P898" s="257"/>
      <c r="Q898" s="257"/>
      <c r="R898" s="257"/>
      <c r="S898" s="257"/>
      <c r="T898" s="258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9" t="s">
        <v>257</v>
      </c>
      <c r="AU898" s="259" t="s">
        <v>87</v>
      </c>
      <c r="AV898" s="14" t="s">
        <v>87</v>
      </c>
      <c r="AW898" s="14" t="s">
        <v>34</v>
      </c>
      <c r="AX898" s="14" t="s">
        <v>77</v>
      </c>
      <c r="AY898" s="259" t="s">
        <v>245</v>
      </c>
    </row>
    <row r="899" s="15" customFormat="1">
      <c r="A899" s="15"/>
      <c r="B899" s="260"/>
      <c r="C899" s="261"/>
      <c r="D899" s="234" t="s">
        <v>257</v>
      </c>
      <c r="E899" s="262" t="s">
        <v>1</v>
      </c>
      <c r="F899" s="263" t="s">
        <v>266</v>
      </c>
      <c r="G899" s="261"/>
      <c r="H899" s="264">
        <v>287.66399999999999</v>
      </c>
      <c r="I899" s="265"/>
      <c r="J899" s="261"/>
      <c r="K899" s="261"/>
      <c r="L899" s="266"/>
      <c r="M899" s="267"/>
      <c r="N899" s="268"/>
      <c r="O899" s="268"/>
      <c r="P899" s="268"/>
      <c r="Q899" s="268"/>
      <c r="R899" s="268"/>
      <c r="S899" s="268"/>
      <c r="T899" s="269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T899" s="270" t="s">
        <v>257</v>
      </c>
      <c r="AU899" s="270" t="s">
        <v>87</v>
      </c>
      <c r="AV899" s="15" t="s">
        <v>253</v>
      </c>
      <c r="AW899" s="15" t="s">
        <v>34</v>
      </c>
      <c r="AX899" s="15" t="s">
        <v>85</v>
      </c>
      <c r="AY899" s="270" t="s">
        <v>245</v>
      </c>
    </row>
    <row r="900" s="2" customFormat="1" ht="24.15" customHeight="1">
      <c r="A900" s="40"/>
      <c r="B900" s="41"/>
      <c r="C900" s="221" t="s">
        <v>4744</v>
      </c>
      <c r="D900" s="221" t="s">
        <v>248</v>
      </c>
      <c r="E900" s="222" t="s">
        <v>3881</v>
      </c>
      <c r="F900" s="223" t="s">
        <v>2690</v>
      </c>
      <c r="G900" s="224" t="s">
        <v>545</v>
      </c>
      <c r="H900" s="225">
        <v>64.099999999999994</v>
      </c>
      <c r="I900" s="226"/>
      <c r="J900" s="227">
        <f>ROUND(I900*H900,2)</f>
        <v>0</v>
      </c>
      <c r="K900" s="223" t="s">
        <v>764</v>
      </c>
      <c r="L900" s="46"/>
      <c r="M900" s="228" t="s">
        <v>1</v>
      </c>
      <c r="N900" s="229" t="s">
        <v>42</v>
      </c>
      <c r="O900" s="93"/>
      <c r="P900" s="230">
        <f>O900*H900</f>
        <v>0</v>
      </c>
      <c r="Q900" s="230">
        <v>0</v>
      </c>
      <c r="R900" s="230">
        <f>Q900*H900</f>
        <v>0</v>
      </c>
      <c r="S900" s="230">
        <v>0</v>
      </c>
      <c r="T900" s="231">
        <f>S900*H900</f>
        <v>0</v>
      </c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  <c r="AE900" s="40"/>
      <c r="AR900" s="232" t="s">
        <v>253</v>
      </c>
      <c r="AT900" s="232" t="s">
        <v>248</v>
      </c>
      <c r="AU900" s="232" t="s">
        <v>87</v>
      </c>
      <c r="AY900" s="19" t="s">
        <v>245</v>
      </c>
      <c r="BE900" s="233">
        <f>IF(N900="základní",J900,0)</f>
        <v>0</v>
      </c>
      <c r="BF900" s="233">
        <f>IF(N900="snížená",J900,0)</f>
        <v>0</v>
      </c>
      <c r="BG900" s="233">
        <f>IF(N900="zákl. přenesená",J900,0)</f>
        <v>0</v>
      </c>
      <c r="BH900" s="233">
        <f>IF(N900="sníž. přenesená",J900,0)</f>
        <v>0</v>
      </c>
      <c r="BI900" s="233">
        <f>IF(N900="nulová",J900,0)</f>
        <v>0</v>
      </c>
      <c r="BJ900" s="19" t="s">
        <v>85</v>
      </c>
      <c r="BK900" s="233">
        <f>ROUND(I900*H900,2)</f>
        <v>0</v>
      </c>
      <c r="BL900" s="19" t="s">
        <v>253</v>
      </c>
      <c r="BM900" s="232" t="s">
        <v>4745</v>
      </c>
    </row>
    <row r="901" s="2" customFormat="1">
      <c r="A901" s="40"/>
      <c r="B901" s="41"/>
      <c r="C901" s="42"/>
      <c r="D901" s="234" t="s">
        <v>255</v>
      </c>
      <c r="E901" s="42"/>
      <c r="F901" s="235" t="s">
        <v>2690</v>
      </c>
      <c r="G901" s="42"/>
      <c r="H901" s="42"/>
      <c r="I901" s="236"/>
      <c r="J901" s="42"/>
      <c r="K901" s="42"/>
      <c r="L901" s="46"/>
      <c r="M901" s="237"/>
      <c r="N901" s="238"/>
      <c r="O901" s="93"/>
      <c r="P901" s="93"/>
      <c r="Q901" s="93"/>
      <c r="R901" s="93"/>
      <c r="S901" s="93"/>
      <c r="T901" s="94"/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  <c r="AE901" s="40"/>
      <c r="AT901" s="19" t="s">
        <v>255</v>
      </c>
      <c r="AU901" s="19" t="s">
        <v>87</v>
      </c>
    </row>
    <row r="902" s="2" customFormat="1">
      <c r="A902" s="40"/>
      <c r="B902" s="41"/>
      <c r="C902" s="42"/>
      <c r="D902" s="296" t="s">
        <v>766</v>
      </c>
      <c r="E902" s="42"/>
      <c r="F902" s="297" t="s">
        <v>3883</v>
      </c>
      <c r="G902" s="42"/>
      <c r="H902" s="42"/>
      <c r="I902" s="236"/>
      <c r="J902" s="42"/>
      <c r="K902" s="42"/>
      <c r="L902" s="46"/>
      <c r="M902" s="237"/>
      <c r="N902" s="238"/>
      <c r="O902" s="93"/>
      <c r="P902" s="93"/>
      <c r="Q902" s="93"/>
      <c r="R902" s="93"/>
      <c r="S902" s="93"/>
      <c r="T902" s="94"/>
      <c r="U902" s="40"/>
      <c r="V902" s="40"/>
      <c r="W902" s="40"/>
      <c r="X902" s="40"/>
      <c r="Y902" s="40"/>
      <c r="Z902" s="40"/>
      <c r="AA902" s="40"/>
      <c r="AB902" s="40"/>
      <c r="AC902" s="40"/>
      <c r="AD902" s="40"/>
      <c r="AE902" s="40"/>
      <c r="AT902" s="19" t="s">
        <v>766</v>
      </c>
      <c r="AU902" s="19" t="s">
        <v>87</v>
      </c>
    </row>
    <row r="903" s="14" customFormat="1">
      <c r="A903" s="14"/>
      <c r="B903" s="249"/>
      <c r="C903" s="250"/>
      <c r="D903" s="234" t="s">
        <v>257</v>
      </c>
      <c r="E903" s="251" t="s">
        <v>1</v>
      </c>
      <c r="F903" s="252" t="s">
        <v>4746</v>
      </c>
      <c r="G903" s="250"/>
      <c r="H903" s="253">
        <v>64.099999999999994</v>
      </c>
      <c r="I903" s="254"/>
      <c r="J903" s="250"/>
      <c r="K903" s="250"/>
      <c r="L903" s="255"/>
      <c r="M903" s="256"/>
      <c r="N903" s="257"/>
      <c r="O903" s="257"/>
      <c r="P903" s="257"/>
      <c r="Q903" s="257"/>
      <c r="R903" s="257"/>
      <c r="S903" s="257"/>
      <c r="T903" s="258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59" t="s">
        <v>257</v>
      </c>
      <c r="AU903" s="259" t="s">
        <v>87</v>
      </c>
      <c r="AV903" s="14" t="s">
        <v>87</v>
      </c>
      <c r="AW903" s="14" t="s">
        <v>34</v>
      </c>
      <c r="AX903" s="14" t="s">
        <v>77</v>
      </c>
      <c r="AY903" s="259" t="s">
        <v>245</v>
      </c>
    </row>
    <row r="904" s="15" customFormat="1">
      <c r="A904" s="15"/>
      <c r="B904" s="260"/>
      <c r="C904" s="261"/>
      <c r="D904" s="234" t="s">
        <v>257</v>
      </c>
      <c r="E904" s="262" t="s">
        <v>1</v>
      </c>
      <c r="F904" s="263" t="s">
        <v>266</v>
      </c>
      <c r="G904" s="261"/>
      <c r="H904" s="264">
        <v>64.099999999999994</v>
      </c>
      <c r="I904" s="265"/>
      <c r="J904" s="261"/>
      <c r="K904" s="261"/>
      <c r="L904" s="266"/>
      <c r="M904" s="267"/>
      <c r="N904" s="268"/>
      <c r="O904" s="268"/>
      <c r="P904" s="268"/>
      <c r="Q904" s="268"/>
      <c r="R904" s="268"/>
      <c r="S904" s="268"/>
      <c r="T904" s="269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T904" s="270" t="s">
        <v>257</v>
      </c>
      <c r="AU904" s="270" t="s">
        <v>87</v>
      </c>
      <c r="AV904" s="15" t="s">
        <v>253</v>
      </c>
      <c r="AW904" s="15" t="s">
        <v>34</v>
      </c>
      <c r="AX904" s="15" t="s">
        <v>85</v>
      </c>
      <c r="AY904" s="270" t="s">
        <v>245</v>
      </c>
    </row>
    <row r="905" s="2" customFormat="1" ht="24.15" customHeight="1">
      <c r="A905" s="40"/>
      <c r="B905" s="41"/>
      <c r="C905" s="221" t="s">
        <v>4747</v>
      </c>
      <c r="D905" s="221" t="s">
        <v>248</v>
      </c>
      <c r="E905" s="222" t="s">
        <v>3886</v>
      </c>
      <c r="F905" s="223" t="s">
        <v>3887</v>
      </c>
      <c r="G905" s="224" t="s">
        <v>545</v>
      </c>
      <c r="H905" s="225">
        <v>11.5</v>
      </c>
      <c r="I905" s="226"/>
      <c r="J905" s="227">
        <f>ROUND(I905*H905,2)</f>
        <v>0</v>
      </c>
      <c r="K905" s="223" t="s">
        <v>764</v>
      </c>
      <c r="L905" s="46"/>
      <c r="M905" s="228" t="s">
        <v>1</v>
      </c>
      <c r="N905" s="229" t="s">
        <v>42</v>
      </c>
      <c r="O905" s="93"/>
      <c r="P905" s="230">
        <f>O905*H905</f>
        <v>0</v>
      </c>
      <c r="Q905" s="230">
        <v>0</v>
      </c>
      <c r="R905" s="230">
        <f>Q905*H905</f>
        <v>0</v>
      </c>
      <c r="S905" s="230">
        <v>0</v>
      </c>
      <c r="T905" s="231">
        <f>S905*H905</f>
        <v>0</v>
      </c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  <c r="AE905" s="40"/>
      <c r="AR905" s="232" t="s">
        <v>253</v>
      </c>
      <c r="AT905" s="232" t="s">
        <v>248</v>
      </c>
      <c r="AU905" s="232" t="s">
        <v>87</v>
      </c>
      <c r="AY905" s="19" t="s">
        <v>245</v>
      </c>
      <c r="BE905" s="233">
        <f>IF(N905="základní",J905,0)</f>
        <v>0</v>
      </c>
      <c r="BF905" s="233">
        <f>IF(N905="snížená",J905,0)</f>
        <v>0</v>
      </c>
      <c r="BG905" s="233">
        <f>IF(N905="zákl. přenesená",J905,0)</f>
        <v>0</v>
      </c>
      <c r="BH905" s="233">
        <f>IF(N905="sníž. přenesená",J905,0)</f>
        <v>0</v>
      </c>
      <c r="BI905" s="233">
        <f>IF(N905="nulová",J905,0)</f>
        <v>0</v>
      </c>
      <c r="BJ905" s="19" t="s">
        <v>85</v>
      </c>
      <c r="BK905" s="233">
        <f>ROUND(I905*H905,2)</f>
        <v>0</v>
      </c>
      <c r="BL905" s="19" t="s">
        <v>253</v>
      </c>
      <c r="BM905" s="232" t="s">
        <v>4748</v>
      </c>
    </row>
    <row r="906" s="2" customFormat="1">
      <c r="A906" s="40"/>
      <c r="B906" s="41"/>
      <c r="C906" s="42"/>
      <c r="D906" s="234" t="s">
        <v>255</v>
      </c>
      <c r="E906" s="42"/>
      <c r="F906" s="235" t="s">
        <v>3887</v>
      </c>
      <c r="G906" s="42"/>
      <c r="H906" s="42"/>
      <c r="I906" s="236"/>
      <c r="J906" s="42"/>
      <c r="K906" s="42"/>
      <c r="L906" s="46"/>
      <c r="M906" s="237"/>
      <c r="N906" s="238"/>
      <c r="O906" s="93"/>
      <c r="P906" s="93"/>
      <c r="Q906" s="93"/>
      <c r="R906" s="93"/>
      <c r="S906" s="93"/>
      <c r="T906" s="94"/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  <c r="AE906" s="40"/>
      <c r="AT906" s="19" t="s">
        <v>255</v>
      </c>
      <c r="AU906" s="19" t="s">
        <v>87</v>
      </c>
    </row>
    <row r="907" s="2" customFormat="1">
      <c r="A907" s="40"/>
      <c r="B907" s="41"/>
      <c r="C907" s="42"/>
      <c r="D907" s="296" t="s">
        <v>766</v>
      </c>
      <c r="E907" s="42"/>
      <c r="F907" s="297" t="s">
        <v>3889</v>
      </c>
      <c r="G907" s="42"/>
      <c r="H907" s="42"/>
      <c r="I907" s="236"/>
      <c r="J907" s="42"/>
      <c r="K907" s="42"/>
      <c r="L907" s="46"/>
      <c r="M907" s="237"/>
      <c r="N907" s="238"/>
      <c r="O907" s="93"/>
      <c r="P907" s="93"/>
      <c r="Q907" s="93"/>
      <c r="R907" s="93"/>
      <c r="S907" s="93"/>
      <c r="T907" s="94"/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  <c r="AE907" s="40"/>
      <c r="AT907" s="19" t="s">
        <v>766</v>
      </c>
      <c r="AU907" s="19" t="s">
        <v>87</v>
      </c>
    </row>
    <row r="908" s="14" customFormat="1">
      <c r="A908" s="14"/>
      <c r="B908" s="249"/>
      <c r="C908" s="250"/>
      <c r="D908" s="234" t="s">
        <v>257</v>
      </c>
      <c r="E908" s="251" t="s">
        <v>1</v>
      </c>
      <c r="F908" s="252" t="s">
        <v>4749</v>
      </c>
      <c r="G908" s="250"/>
      <c r="H908" s="253">
        <v>11.5</v>
      </c>
      <c r="I908" s="254"/>
      <c r="J908" s="250"/>
      <c r="K908" s="250"/>
      <c r="L908" s="255"/>
      <c r="M908" s="256"/>
      <c r="N908" s="257"/>
      <c r="O908" s="257"/>
      <c r="P908" s="257"/>
      <c r="Q908" s="257"/>
      <c r="R908" s="257"/>
      <c r="S908" s="257"/>
      <c r="T908" s="258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T908" s="259" t="s">
        <v>257</v>
      </c>
      <c r="AU908" s="259" t="s">
        <v>87</v>
      </c>
      <c r="AV908" s="14" t="s">
        <v>87</v>
      </c>
      <c r="AW908" s="14" t="s">
        <v>34</v>
      </c>
      <c r="AX908" s="14" t="s">
        <v>85</v>
      </c>
      <c r="AY908" s="259" t="s">
        <v>245</v>
      </c>
    </row>
    <row r="909" s="2" customFormat="1" ht="16.5" customHeight="1">
      <c r="A909" s="40"/>
      <c r="B909" s="41"/>
      <c r="C909" s="221" t="s">
        <v>4750</v>
      </c>
      <c r="D909" s="221" t="s">
        <v>248</v>
      </c>
      <c r="E909" s="222" t="s">
        <v>3075</v>
      </c>
      <c r="F909" s="223" t="s">
        <v>3076</v>
      </c>
      <c r="G909" s="224" t="s">
        <v>545</v>
      </c>
      <c r="H909" s="225">
        <v>488.61900000000003</v>
      </c>
      <c r="I909" s="226"/>
      <c r="J909" s="227">
        <f>ROUND(I909*H909,2)</f>
        <v>0</v>
      </c>
      <c r="K909" s="223" t="s">
        <v>764</v>
      </c>
      <c r="L909" s="46"/>
      <c r="M909" s="228" t="s">
        <v>1</v>
      </c>
      <c r="N909" s="229" t="s">
        <v>42</v>
      </c>
      <c r="O909" s="93"/>
      <c r="P909" s="230">
        <f>O909*H909</f>
        <v>0</v>
      </c>
      <c r="Q909" s="230">
        <v>0</v>
      </c>
      <c r="R909" s="230">
        <f>Q909*H909</f>
        <v>0</v>
      </c>
      <c r="S909" s="230">
        <v>0</v>
      </c>
      <c r="T909" s="231">
        <f>S909*H909</f>
        <v>0</v>
      </c>
      <c r="U909" s="40"/>
      <c r="V909" s="40"/>
      <c r="W909" s="40"/>
      <c r="X909" s="40"/>
      <c r="Y909" s="40"/>
      <c r="Z909" s="40"/>
      <c r="AA909" s="40"/>
      <c r="AB909" s="40"/>
      <c r="AC909" s="40"/>
      <c r="AD909" s="40"/>
      <c r="AE909" s="40"/>
      <c r="AR909" s="232" t="s">
        <v>253</v>
      </c>
      <c r="AT909" s="232" t="s">
        <v>248</v>
      </c>
      <c r="AU909" s="232" t="s">
        <v>87</v>
      </c>
      <c r="AY909" s="19" t="s">
        <v>245</v>
      </c>
      <c r="BE909" s="233">
        <f>IF(N909="základní",J909,0)</f>
        <v>0</v>
      </c>
      <c r="BF909" s="233">
        <f>IF(N909="snížená",J909,0)</f>
        <v>0</v>
      </c>
      <c r="BG909" s="233">
        <f>IF(N909="zákl. přenesená",J909,0)</f>
        <v>0</v>
      </c>
      <c r="BH909" s="233">
        <f>IF(N909="sníž. přenesená",J909,0)</f>
        <v>0</v>
      </c>
      <c r="BI909" s="233">
        <f>IF(N909="nulová",J909,0)</f>
        <v>0</v>
      </c>
      <c r="BJ909" s="19" t="s">
        <v>85</v>
      </c>
      <c r="BK909" s="233">
        <f>ROUND(I909*H909,2)</f>
        <v>0</v>
      </c>
      <c r="BL909" s="19" t="s">
        <v>253</v>
      </c>
      <c r="BM909" s="232" t="s">
        <v>4751</v>
      </c>
    </row>
    <row r="910" s="2" customFormat="1">
      <c r="A910" s="40"/>
      <c r="B910" s="41"/>
      <c r="C910" s="42"/>
      <c r="D910" s="234" t="s">
        <v>255</v>
      </c>
      <c r="E910" s="42"/>
      <c r="F910" s="235" t="s">
        <v>3078</v>
      </c>
      <c r="G910" s="42"/>
      <c r="H910" s="42"/>
      <c r="I910" s="236"/>
      <c r="J910" s="42"/>
      <c r="K910" s="42"/>
      <c r="L910" s="46"/>
      <c r="M910" s="237"/>
      <c r="N910" s="238"/>
      <c r="O910" s="93"/>
      <c r="P910" s="93"/>
      <c r="Q910" s="93"/>
      <c r="R910" s="93"/>
      <c r="S910" s="93"/>
      <c r="T910" s="94"/>
      <c r="U910" s="40"/>
      <c r="V910" s="40"/>
      <c r="W910" s="40"/>
      <c r="X910" s="40"/>
      <c r="Y910" s="40"/>
      <c r="Z910" s="40"/>
      <c r="AA910" s="40"/>
      <c r="AB910" s="40"/>
      <c r="AC910" s="40"/>
      <c r="AD910" s="40"/>
      <c r="AE910" s="40"/>
      <c r="AT910" s="19" t="s">
        <v>255</v>
      </c>
      <c r="AU910" s="19" t="s">
        <v>87</v>
      </c>
    </row>
    <row r="911" s="2" customFormat="1">
      <c r="A911" s="40"/>
      <c r="B911" s="41"/>
      <c r="C911" s="42"/>
      <c r="D911" s="296" t="s">
        <v>766</v>
      </c>
      <c r="E911" s="42"/>
      <c r="F911" s="297" t="s">
        <v>3079</v>
      </c>
      <c r="G911" s="42"/>
      <c r="H911" s="42"/>
      <c r="I911" s="236"/>
      <c r="J911" s="42"/>
      <c r="K911" s="42"/>
      <c r="L911" s="46"/>
      <c r="M911" s="237"/>
      <c r="N911" s="238"/>
      <c r="O911" s="93"/>
      <c r="P911" s="93"/>
      <c r="Q911" s="93"/>
      <c r="R911" s="93"/>
      <c r="S911" s="93"/>
      <c r="T911" s="94"/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  <c r="AE911" s="40"/>
      <c r="AT911" s="19" t="s">
        <v>766</v>
      </c>
      <c r="AU911" s="19" t="s">
        <v>87</v>
      </c>
    </row>
    <row r="912" s="14" customFormat="1">
      <c r="A912" s="14"/>
      <c r="B912" s="249"/>
      <c r="C912" s="250"/>
      <c r="D912" s="234" t="s">
        <v>257</v>
      </c>
      <c r="E912" s="251" t="s">
        <v>1</v>
      </c>
      <c r="F912" s="252" t="s">
        <v>4752</v>
      </c>
      <c r="G912" s="250"/>
      <c r="H912" s="253">
        <v>287.66899999999998</v>
      </c>
      <c r="I912" s="254"/>
      <c r="J912" s="250"/>
      <c r="K912" s="250"/>
      <c r="L912" s="255"/>
      <c r="M912" s="256"/>
      <c r="N912" s="257"/>
      <c r="O912" s="257"/>
      <c r="P912" s="257"/>
      <c r="Q912" s="257"/>
      <c r="R912" s="257"/>
      <c r="S912" s="257"/>
      <c r="T912" s="258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59" t="s">
        <v>257</v>
      </c>
      <c r="AU912" s="259" t="s">
        <v>87</v>
      </c>
      <c r="AV912" s="14" t="s">
        <v>87</v>
      </c>
      <c r="AW912" s="14" t="s">
        <v>34</v>
      </c>
      <c r="AX912" s="14" t="s">
        <v>77</v>
      </c>
      <c r="AY912" s="259" t="s">
        <v>245</v>
      </c>
    </row>
    <row r="913" s="14" customFormat="1">
      <c r="A913" s="14"/>
      <c r="B913" s="249"/>
      <c r="C913" s="250"/>
      <c r="D913" s="234" t="s">
        <v>257</v>
      </c>
      <c r="E913" s="251" t="s">
        <v>1</v>
      </c>
      <c r="F913" s="252" t="s">
        <v>4753</v>
      </c>
      <c r="G913" s="250"/>
      <c r="H913" s="253">
        <v>160.25</v>
      </c>
      <c r="I913" s="254"/>
      <c r="J913" s="250"/>
      <c r="K913" s="250"/>
      <c r="L913" s="255"/>
      <c r="M913" s="256"/>
      <c r="N913" s="257"/>
      <c r="O913" s="257"/>
      <c r="P913" s="257"/>
      <c r="Q913" s="257"/>
      <c r="R913" s="257"/>
      <c r="S913" s="257"/>
      <c r="T913" s="258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T913" s="259" t="s">
        <v>257</v>
      </c>
      <c r="AU913" s="259" t="s">
        <v>87</v>
      </c>
      <c r="AV913" s="14" t="s">
        <v>87</v>
      </c>
      <c r="AW913" s="14" t="s">
        <v>34</v>
      </c>
      <c r="AX913" s="14" t="s">
        <v>77</v>
      </c>
      <c r="AY913" s="259" t="s">
        <v>245</v>
      </c>
    </row>
    <row r="914" s="14" customFormat="1">
      <c r="A914" s="14"/>
      <c r="B914" s="249"/>
      <c r="C914" s="250"/>
      <c r="D914" s="234" t="s">
        <v>257</v>
      </c>
      <c r="E914" s="251" t="s">
        <v>1</v>
      </c>
      <c r="F914" s="252" t="s">
        <v>4754</v>
      </c>
      <c r="G914" s="250"/>
      <c r="H914" s="253">
        <v>11.5</v>
      </c>
      <c r="I914" s="254"/>
      <c r="J914" s="250"/>
      <c r="K914" s="250"/>
      <c r="L914" s="255"/>
      <c r="M914" s="256"/>
      <c r="N914" s="257"/>
      <c r="O914" s="257"/>
      <c r="P914" s="257"/>
      <c r="Q914" s="257"/>
      <c r="R914" s="257"/>
      <c r="S914" s="257"/>
      <c r="T914" s="258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T914" s="259" t="s">
        <v>257</v>
      </c>
      <c r="AU914" s="259" t="s">
        <v>87</v>
      </c>
      <c r="AV914" s="14" t="s">
        <v>87</v>
      </c>
      <c r="AW914" s="14" t="s">
        <v>34</v>
      </c>
      <c r="AX914" s="14" t="s">
        <v>77</v>
      </c>
      <c r="AY914" s="259" t="s">
        <v>245</v>
      </c>
    </row>
    <row r="915" s="14" customFormat="1">
      <c r="A915" s="14"/>
      <c r="B915" s="249"/>
      <c r="C915" s="250"/>
      <c r="D915" s="234" t="s">
        <v>257</v>
      </c>
      <c r="E915" s="251" t="s">
        <v>1</v>
      </c>
      <c r="F915" s="252" t="s">
        <v>4755</v>
      </c>
      <c r="G915" s="250"/>
      <c r="H915" s="253">
        <v>29.199999999999999</v>
      </c>
      <c r="I915" s="254"/>
      <c r="J915" s="250"/>
      <c r="K915" s="250"/>
      <c r="L915" s="255"/>
      <c r="M915" s="256"/>
      <c r="N915" s="257"/>
      <c r="O915" s="257"/>
      <c r="P915" s="257"/>
      <c r="Q915" s="257"/>
      <c r="R915" s="257"/>
      <c r="S915" s="257"/>
      <c r="T915" s="258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59" t="s">
        <v>257</v>
      </c>
      <c r="AU915" s="259" t="s">
        <v>87</v>
      </c>
      <c r="AV915" s="14" t="s">
        <v>87</v>
      </c>
      <c r="AW915" s="14" t="s">
        <v>34</v>
      </c>
      <c r="AX915" s="14" t="s">
        <v>77</v>
      </c>
      <c r="AY915" s="259" t="s">
        <v>245</v>
      </c>
    </row>
    <row r="916" s="15" customFormat="1">
      <c r="A916" s="15"/>
      <c r="B916" s="260"/>
      <c r="C916" s="261"/>
      <c r="D916" s="234" t="s">
        <v>257</v>
      </c>
      <c r="E916" s="262" t="s">
        <v>1</v>
      </c>
      <c r="F916" s="263" t="s">
        <v>266</v>
      </c>
      <c r="G916" s="261"/>
      <c r="H916" s="264">
        <v>488.61899999999997</v>
      </c>
      <c r="I916" s="265"/>
      <c r="J916" s="261"/>
      <c r="K916" s="261"/>
      <c r="L916" s="266"/>
      <c r="M916" s="267"/>
      <c r="N916" s="268"/>
      <c r="O916" s="268"/>
      <c r="P916" s="268"/>
      <c r="Q916" s="268"/>
      <c r="R916" s="268"/>
      <c r="S916" s="268"/>
      <c r="T916" s="269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T916" s="270" t="s">
        <v>257</v>
      </c>
      <c r="AU916" s="270" t="s">
        <v>87</v>
      </c>
      <c r="AV916" s="15" t="s">
        <v>253</v>
      </c>
      <c r="AW916" s="15" t="s">
        <v>34</v>
      </c>
      <c r="AX916" s="15" t="s">
        <v>85</v>
      </c>
      <c r="AY916" s="270" t="s">
        <v>245</v>
      </c>
    </row>
    <row r="917" s="2" customFormat="1" ht="16.5" customHeight="1">
      <c r="A917" s="40"/>
      <c r="B917" s="41"/>
      <c r="C917" s="221" t="s">
        <v>215</v>
      </c>
      <c r="D917" s="221" t="s">
        <v>248</v>
      </c>
      <c r="E917" s="222" t="s">
        <v>3084</v>
      </c>
      <c r="F917" s="223" t="s">
        <v>3085</v>
      </c>
      <c r="G917" s="224" t="s">
        <v>545</v>
      </c>
      <c r="H917" s="225">
        <v>23942.330999999998</v>
      </c>
      <c r="I917" s="226"/>
      <c r="J917" s="227">
        <f>ROUND(I917*H917,2)</f>
        <v>0</v>
      </c>
      <c r="K917" s="223" t="s">
        <v>764</v>
      </c>
      <c r="L917" s="46"/>
      <c r="M917" s="228" t="s">
        <v>1</v>
      </c>
      <c r="N917" s="229" t="s">
        <v>42</v>
      </c>
      <c r="O917" s="93"/>
      <c r="P917" s="230">
        <f>O917*H917</f>
        <v>0</v>
      </c>
      <c r="Q917" s="230">
        <v>0</v>
      </c>
      <c r="R917" s="230">
        <f>Q917*H917</f>
        <v>0</v>
      </c>
      <c r="S917" s="230">
        <v>0</v>
      </c>
      <c r="T917" s="231">
        <f>S917*H917</f>
        <v>0</v>
      </c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R917" s="232" t="s">
        <v>253</v>
      </c>
      <c r="AT917" s="232" t="s">
        <v>248</v>
      </c>
      <c r="AU917" s="232" t="s">
        <v>87</v>
      </c>
      <c r="AY917" s="19" t="s">
        <v>245</v>
      </c>
      <c r="BE917" s="233">
        <f>IF(N917="základní",J917,0)</f>
        <v>0</v>
      </c>
      <c r="BF917" s="233">
        <f>IF(N917="snížená",J917,0)</f>
        <v>0</v>
      </c>
      <c r="BG917" s="233">
        <f>IF(N917="zákl. přenesená",J917,0)</f>
        <v>0</v>
      </c>
      <c r="BH917" s="233">
        <f>IF(N917="sníž. přenesená",J917,0)</f>
        <v>0</v>
      </c>
      <c r="BI917" s="233">
        <f>IF(N917="nulová",J917,0)</f>
        <v>0</v>
      </c>
      <c r="BJ917" s="19" t="s">
        <v>85</v>
      </c>
      <c r="BK917" s="233">
        <f>ROUND(I917*H917,2)</f>
        <v>0</v>
      </c>
      <c r="BL917" s="19" t="s">
        <v>253</v>
      </c>
      <c r="BM917" s="232" t="s">
        <v>4756</v>
      </c>
    </row>
    <row r="918" s="2" customFormat="1">
      <c r="A918" s="40"/>
      <c r="B918" s="41"/>
      <c r="C918" s="42"/>
      <c r="D918" s="234" t="s">
        <v>255</v>
      </c>
      <c r="E918" s="42"/>
      <c r="F918" s="235" t="s">
        <v>3087</v>
      </c>
      <c r="G918" s="42"/>
      <c r="H918" s="42"/>
      <c r="I918" s="236"/>
      <c r="J918" s="42"/>
      <c r="K918" s="42"/>
      <c r="L918" s="46"/>
      <c r="M918" s="237"/>
      <c r="N918" s="238"/>
      <c r="O918" s="93"/>
      <c r="P918" s="93"/>
      <c r="Q918" s="93"/>
      <c r="R918" s="93"/>
      <c r="S918" s="93"/>
      <c r="T918" s="94"/>
      <c r="U918" s="40"/>
      <c r="V918" s="40"/>
      <c r="W918" s="40"/>
      <c r="X918" s="40"/>
      <c r="Y918" s="40"/>
      <c r="Z918" s="40"/>
      <c r="AA918" s="40"/>
      <c r="AB918" s="40"/>
      <c r="AC918" s="40"/>
      <c r="AD918" s="40"/>
      <c r="AE918" s="40"/>
      <c r="AT918" s="19" t="s">
        <v>255</v>
      </c>
      <c r="AU918" s="19" t="s">
        <v>87</v>
      </c>
    </row>
    <row r="919" s="2" customFormat="1">
      <c r="A919" s="40"/>
      <c r="B919" s="41"/>
      <c r="C919" s="42"/>
      <c r="D919" s="296" t="s">
        <v>766</v>
      </c>
      <c r="E919" s="42"/>
      <c r="F919" s="297" t="s">
        <v>3088</v>
      </c>
      <c r="G919" s="42"/>
      <c r="H919" s="42"/>
      <c r="I919" s="236"/>
      <c r="J919" s="42"/>
      <c r="K919" s="42"/>
      <c r="L919" s="46"/>
      <c r="M919" s="237"/>
      <c r="N919" s="238"/>
      <c r="O919" s="93"/>
      <c r="P919" s="93"/>
      <c r="Q919" s="93"/>
      <c r="R919" s="93"/>
      <c r="S919" s="93"/>
      <c r="T919" s="94"/>
      <c r="U919" s="40"/>
      <c r="V919" s="40"/>
      <c r="W919" s="40"/>
      <c r="X919" s="40"/>
      <c r="Y919" s="40"/>
      <c r="Z919" s="40"/>
      <c r="AA919" s="40"/>
      <c r="AB919" s="40"/>
      <c r="AC919" s="40"/>
      <c r="AD919" s="40"/>
      <c r="AE919" s="40"/>
      <c r="AT919" s="19" t="s">
        <v>766</v>
      </c>
      <c r="AU919" s="19" t="s">
        <v>87</v>
      </c>
    </row>
    <row r="920" s="14" customFormat="1">
      <c r="A920" s="14"/>
      <c r="B920" s="249"/>
      <c r="C920" s="250"/>
      <c r="D920" s="234" t="s">
        <v>257</v>
      </c>
      <c r="E920" s="251" t="s">
        <v>1</v>
      </c>
      <c r="F920" s="252" t="s">
        <v>4757</v>
      </c>
      <c r="G920" s="250"/>
      <c r="H920" s="253">
        <v>23942.330999999998</v>
      </c>
      <c r="I920" s="254"/>
      <c r="J920" s="250"/>
      <c r="K920" s="250"/>
      <c r="L920" s="255"/>
      <c r="M920" s="256"/>
      <c r="N920" s="257"/>
      <c r="O920" s="257"/>
      <c r="P920" s="257"/>
      <c r="Q920" s="257"/>
      <c r="R920" s="257"/>
      <c r="S920" s="257"/>
      <c r="T920" s="258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59" t="s">
        <v>257</v>
      </c>
      <c r="AU920" s="259" t="s">
        <v>87</v>
      </c>
      <c r="AV920" s="14" t="s">
        <v>87</v>
      </c>
      <c r="AW920" s="14" t="s">
        <v>34</v>
      </c>
      <c r="AX920" s="14" t="s">
        <v>85</v>
      </c>
      <c r="AY920" s="259" t="s">
        <v>245</v>
      </c>
    </row>
    <row r="921" s="2" customFormat="1" ht="16.5" customHeight="1">
      <c r="A921" s="40"/>
      <c r="B921" s="41"/>
      <c r="C921" s="221" t="s">
        <v>4758</v>
      </c>
      <c r="D921" s="221" t="s">
        <v>248</v>
      </c>
      <c r="E921" s="222" t="s">
        <v>3091</v>
      </c>
      <c r="F921" s="223" t="s">
        <v>3092</v>
      </c>
      <c r="G921" s="224" t="s">
        <v>3531</v>
      </c>
      <c r="H921" s="225">
        <v>488.61000000000001</v>
      </c>
      <c r="I921" s="226"/>
      <c r="J921" s="227">
        <f>ROUND(I921*H921,2)</f>
        <v>0</v>
      </c>
      <c r="K921" s="223" t="s">
        <v>764</v>
      </c>
      <c r="L921" s="46"/>
      <c r="M921" s="228" t="s">
        <v>1</v>
      </c>
      <c r="N921" s="229" t="s">
        <v>42</v>
      </c>
      <c r="O921" s="93"/>
      <c r="P921" s="230">
        <f>O921*H921</f>
        <v>0</v>
      </c>
      <c r="Q921" s="230">
        <v>0</v>
      </c>
      <c r="R921" s="230">
        <f>Q921*H921</f>
        <v>0</v>
      </c>
      <c r="S921" s="230">
        <v>0</v>
      </c>
      <c r="T921" s="231">
        <f>S921*H921</f>
        <v>0</v>
      </c>
      <c r="U921" s="40"/>
      <c r="V921" s="40"/>
      <c r="W921" s="40"/>
      <c r="X921" s="40"/>
      <c r="Y921" s="40"/>
      <c r="Z921" s="40"/>
      <c r="AA921" s="40"/>
      <c r="AB921" s="40"/>
      <c r="AC921" s="40"/>
      <c r="AD921" s="40"/>
      <c r="AE921" s="40"/>
      <c r="AR921" s="232" t="s">
        <v>253</v>
      </c>
      <c r="AT921" s="232" t="s">
        <v>248</v>
      </c>
      <c r="AU921" s="232" t="s">
        <v>87</v>
      </c>
      <c r="AY921" s="19" t="s">
        <v>245</v>
      </c>
      <c r="BE921" s="233">
        <f>IF(N921="základní",J921,0)</f>
        <v>0</v>
      </c>
      <c r="BF921" s="233">
        <f>IF(N921="snížená",J921,0)</f>
        <v>0</v>
      </c>
      <c r="BG921" s="233">
        <f>IF(N921="zákl. přenesená",J921,0)</f>
        <v>0</v>
      </c>
      <c r="BH921" s="233">
        <f>IF(N921="sníž. přenesená",J921,0)</f>
        <v>0</v>
      </c>
      <c r="BI921" s="233">
        <f>IF(N921="nulová",J921,0)</f>
        <v>0</v>
      </c>
      <c r="BJ921" s="19" t="s">
        <v>85</v>
      </c>
      <c r="BK921" s="233">
        <f>ROUND(I921*H921,2)</f>
        <v>0</v>
      </c>
      <c r="BL921" s="19" t="s">
        <v>253</v>
      </c>
      <c r="BM921" s="232" t="s">
        <v>4759</v>
      </c>
    </row>
    <row r="922" s="2" customFormat="1">
      <c r="A922" s="40"/>
      <c r="B922" s="41"/>
      <c r="C922" s="42"/>
      <c r="D922" s="234" t="s">
        <v>255</v>
      </c>
      <c r="E922" s="42"/>
      <c r="F922" s="235" t="s">
        <v>3094</v>
      </c>
      <c r="G922" s="42"/>
      <c r="H922" s="42"/>
      <c r="I922" s="236"/>
      <c r="J922" s="42"/>
      <c r="K922" s="42"/>
      <c r="L922" s="46"/>
      <c r="M922" s="237"/>
      <c r="N922" s="238"/>
      <c r="O922" s="93"/>
      <c r="P922" s="93"/>
      <c r="Q922" s="93"/>
      <c r="R922" s="93"/>
      <c r="S922" s="93"/>
      <c r="T922" s="94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T922" s="19" t="s">
        <v>255</v>
      </c>
      <c r="AU922" s="19" t="s">
        <v>87</v>
      </c>
    </row>
    <row r="923" s="2" customFormat="1">
      <c r="A923" s="40"/>
      <c r="B923" s="41"/>
      <c r="C923" s="42"/>
      <c r="D923" s="296" t="s">
        <v>766</v>
      </c>
      <c r="E923" s="42"/>
      <c r="F923" s="297" t="s">
        <v>3095</v>
      </c>
      <c r="G923" s="42"/>
      <c r="H923" s="42"/>
      <c r="I923" s="236"/>
      <c r="J923" s="42"/>
      <c r="K923" s="42"/>
      <c r="L923" s="46"/>
      <c r="M923" s="237"/>
      <c r="N923" s="238"/>
      <c r="O923" s="93"/>
      <c r="P923" s="93"/>
      <c r="Q923" s="93"/>
      <c r="R923" s="93"/>
      <c r="S923" s="93"/>
      <c r="T923" s="94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  <c r="AE923" s="40"/>
      <c r="AT923" s="19" t="s">
        <v>766</v>
      </c>
      <c r="AU923" s="19" t="s">
        <v>87</v>
      </c>
    </row>
    <row r="924" s="14" customFormat="1">
      <c r="A924" s="14"/>
      <c r="B924" s="249"/>
      <c r="C924" s="250"/>
      <c r="D924" s="234" t="s">
        <v>257</v>
      </c>
      <c r="E924" s="251" t="s">
        <v>1</v>
      </c>
      <c r="F924" s="252" t="s">
        <v>4760</v>
      </c>
      <c r="G924" s="250"/>
      <c r="H924" s="253">
        <v>488.61000000000001</v>
      </c>
      <c r="I924" s="254"/>
      <c r="J924" s="250"/>
      <c r="K924" s="250"/>
      <c r="L924" s="255"/>
      <c r="M924" s="256"/>
      <c r="N924" s="257"/>
      <c r="O924" s="257"/>
      <c r="P924" s="257"/>
      <c r="Q924" s="257"/>
      <c r="R924" s="257"/>
      <c r="S924" s="257"/>
      <c r="T924" s="258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59" t="s">
        <v>257</v>
      </c>
      <c r="AU924" s="259" t="s">
        <v>87</v>
      </c>
      <c r="AV924" s="14" t="s">
        <v>87</v>
      </c>
      <c r="AW924" s="14" t="s">
        <v>34</v>
      </c>
      <c r="AX924" s="14" t="s">
        <v>85</v>
      </c>
      <c r="AY924" s="259" t="s">
        <v>245</v>
      </c>
    </row>
    <row r="925" s="2" customFormat="1" ht="24.15" customHeight="1">
      <c r="A925" s="40"/>
      <c r="B925" s="41"/>
      <c r="C925" s="221" t="s">
        <v>4761</v>
      </c>
      <c r="D925" s="221" t="s">
        <v>248</v>
      </c>
      <c r="E925" s="222" t="s">
        <v>3904</v>
      </c>
      <c r="F925" s="223" t="s">
        <v>3905</v>
      </c>
      <c r="G925" s="224" t="s">
        <v>545</v>
      </c>
      <c r="H925" s="225">
        <v>525</v>
      </c>
      <c r="I925" s="226"/>
      <c r="J925" s="227">
        <f>ROUND(I925*H925,2)</f>
        <v>0</v>
      </c>
      <c r="K925" s="223" t="s">
        <v>1</v>
      </c>
      <c r="L925" s="46"/>
      <c r="M925" s="228" t="s">
        <v>1</v>
      </c>
      <c r="N925" s="229" t="s">
        <v>42</v>
      </c>
      <c r="O925" s="93"/>
      <c r="P925" s="230">
        <f>O925*H925</f>
        <v>0</v>
      </c>
      <c r="Q925" s="230">
        <v>0</v>
      </c>
      <c r="R925" s="230">
        <f>Q925*H925</f>
        <v>0</v>
      </c>
      <c r="S925" s="230">
        <v>0</v>
      </c>
      <c r="T925" s="231">
        <f>S925*H925</f>
        <v>0</v>
      </c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  <c r="AE925" s="40"/>
      <c r="AR925" s="232" t="s">
        <v>253</v>
      </c>
      <c r="AT925" s="232" t="s">
        <v>248</v>
      </c>
      <c r="AU925" s="232" t="s">
        <v>87</v>
      </c>
      <c r="AY925" s="19" t="s">
        <v>245</v>
      </c>
      <c r="BE925" s="233">
        <f>IF(N925="základní",J925,0)</f>
        <v>0</v>
      </c>
      <c r="BF925" s="233">
        <f>IF(N925="snížená",J925,0)</f>
        <v>0</v>
      </c>
      <c r="BG925" s="233">
        <f>IF(N925="zákl. přenesená",J925,0)</f>
        <v>0</v>
      </c>
      <c r="BH925" s="233">
        <f>IF(N925="sníž. přenesená",J925,0)</f>
        <v>0</v>
      </c>
      <c r="BI925" s="233">
        <f>IF(N925="nulová",J925,0)</f>
        <v>0</v>
      </c>
      <c r="BJ925" s="19" t="s">
        <v>85</v>
      </c>
      <c r="BK925" s="233">
        <f>ROUND(I925*H925,2)</f>
        <v>0</v>
      </c>
      <c r="BL925" s="19" t="s">
        <v>253</v>
      </c>
      <c r="BM925" s="232" t="s">
        <v>4762</v>
      </c>
    </row>
    <row r="926" s="2" customFormat="1">
      <c r="A926" s="40"/>
      <c r="B926" s="41"/>
      <c r="C926" s="42"/>
      <c r="D926" s="234" t="s">
        <v>255</v>
      </c>
      <c r="E926" s="42"/>
      <c r="F926" s="235" t="s">
        <v>3905</v>
      </c>
      <c r="G926" s="42"/>
      <c r="H926" s="42"/>
      <c r="I926" s="236"/>
      <c r="J926" s="42"/>
      <c r="K926" s="42"/>
      <c r="L926" s="46"/>
      <c r="M926" s="237"/>
      <c r="N926" s="238"/>
      <c r="O926" s="93"/>
      <c r="P926" s="93"/>
      <c r="Q926" s="93"/>
      <c r="R926" s="93"/>
      <c r="S926" s="93"/>
      <c r="T926" s="94"/>
      <c r="U926" s="40"/>
      <c r="V926" s="40"/>
      <c r="W926" s="40"/>
      <c r="X926" s="40"/>
      <c r="Y926" s="40"/>
      <c r="Z926" s="40"/>
      <c r="AA926" s="40"/>
      <c r="AB926" s="40"/>
      <c r="AC926" s="40"/>
      <c r="AD926" s="40"/>
      <c r="AE926" s="40"/>
      <c r="AT926" s="19" t="s">
        <v>255</v>
      </c>
      <c r="AU926" s="19" t="s">
        <v>87</v>
      </c>
    </row>
    <row r="927" s="14" customFormat="1">
      <c r="A927" s="14"/>
      <c r="B927" s="249"/>
      <c r="C927" s="250"/>
      <c r="D927" s="234" t="s">
        <v>257</v>
      </c>
      <c r="E927" s="251" t="s">
        <v>1</v>
      </c>
      <c r="F927" s="252" t="s">
        <v>4763</v>
      </c>
      <c r="G927" s="250"/>
      <c r="H927" s="253">
        <v>525</v>
      </c>
      <c r="I927" s="254"/>
      <c r="J927" s="250"/>
      <c r="K927" s="250"/>
      <c r="L927" s="255"/>
      <c r="M927" s="256"/>
      <c r="N927" s="257"/>
      <c r="O927" s="257"/>
      <c r="P927" s="257"/>
      <c r="Q927" s="257"/>
      <c r="R927" s="257"/>
      <c r="S927" s="257"/>
      <c r="T927" s="258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T927" s="259" t="s">
        <v>257</v>
      </c>
      <c r="AU927" s="259" t="s">
        <v>87</v>
      </c>
      <c r="AV927" s="14" t="s">
        <v>87</v>
      </c>
      <c r="AW927" s="14" t="s">
        <v>34</v>
      </c>
      <c r="AX927" s="14" t="s">
        <v>85</v>
      </c>
      <c r="AY927" s="259" t="s">
        <v>245</v>
      </c>
    </row>
    <row r="928" s="12" customFormat="1" ht="22.8" customHeight="1">
      <c r="A928" s="12"/>
      <c r="B928" s="205"/>
      <c r="C928" s="206"/>
      <c r="D928" s="207" t="s">
        <v>76</v>
      </c>
      <c r="E928" s="219" t="s">
        <v>878</v>
      </c>
      <c r="F928" s="219" t="s">
        <v>879</v>
      </c>
      <c r="G928" s="206"/>
      <c r="H928" s="206"/>
      <c r="I928" s="209"/>
      <c r="J928" s="220">
        <f>BK928</f>
        <v>0</v>
      </c>
      <c r="K928" s="206"/>
      <c r="L928" s="211"/>
      <c r="M928" s="212"/>
      <c r="N928" s="213"/>
      <c r="O928" s="213"/>
      <c r="P928" s="214">
        <f>P929+SUM(P930:P932)</f>
        <v>0</v>
      </c>
      <c r="Q928" s="213"/>
      <c r="R928" s="214">
        <f>R929+SUM(R930:R932)</f>
        <v>13.062151500000002</v>
      </c>
      <c r="S928" s="213"/>
      <c r="T928" s="215">
        <f>T929+SUM(T930:T932)</f>
        <v>0.39599999999999996</v>
      </c>
      <c r="U928" s="12"/>
      <c r="V928" s="12"/>
      <c r="W928" s="12"/>
      <c r="X928" s="12"/>
      <c r="Y928" s="12"/>
      <c r="Z928" s="12"/>
      <c r="AA928" s="12"/>
      <c r="AB928" s="12"/>
      <c r="AC928" s="12"/>
      <c r="AD928" s="12"/>
      <c r="AE928" s="12"/>
      <c r="AR928" s="216" t="s">
        <v>253</v>
      </c>
      <c r="AT928" s="217" t="s">
        <v>76</v>
      </c>
      <c r="AU928" s="217" t="s">
        <v>85</v>
      </c>
      <c r="AY928" s="216" t="s">
        <v>245</v>
      </c>
      <c r="BK928" s="218">
        <f>BK929+SUM(BK930:BK932)</f>
        <v>0</v>
      </c>
    </row>
    <row r="929" s="2" customFormat="1" ht="16.5" customHeight="1">
      <c r="A929" s="40"/>
      <c r="B929" s="41"/>
      <c r="C929" s="221" t="s">
        <v>4764</v>
      </c>
      <c r="D929" s="221" t="s">
        <v>248</v>
      </c>
      <c r="E929" s="222" t="s">
        <v>880</v>
      </c>
      <c r="F929" s="223" t="s">
        <v>881</v>
      </c>
      <c r="G929" s="224" t="s">
        <v>545</v>
      </c>
      <c r="H929" s="225">
        <v>1738.345</v>
      </c>
      <c r="I929" s="226"/>
      <c r="J929" s="227">
        <f>ROUND(I929*H929,2)</f>
        <v>0</v>
      </c>
      <c r="K929" s="223" t="s">
        <v>764</v>
      </c>
      <c r="L929" s="46"/>
      <c r="M929" s="228" t="s">
        <v>1</v>
      </c>
      <c r="N929" s="229" t="s">
        <v>42</v>
      </c>
      <c r="O929" s="93"/>
      <c r="P929" s="230">
        <f>O929*H929</f>
        <v>0</v>
      </c>
      <c r="Q929" s="230">
        <v>0</v>
      </c>
      <c r="R929" s="230">
        <f>Q929*H929</f>
        <v>0</v>
      </c>
      <c r="S929" s="230">
        <v>0</v>
      </c>
      <c r="T929" s="231">
        <f>S929*H929</f>
        <v>0</v>
      </c>
      <c r="U929" s="40"/>
      <c r="V929" s="40"/>
      <c r="W929" s="40"/>
      <c r="X929" s="40"/>
      <c r="Y929" s="40"/>
      <c r="Z929" s="40"/>
      <c r="AA929" s="40"/>
      <c r="AB929" s="40"/>
      <c r="AC929" s="40"/>
      <c r="AD929" s="40"/>
      <c r="AE929" s="40"/>
      <c r="AR929" s="232" t="s">
        <v>253</v>
      </c>
      <c r="AT929" s="232" t="s">
        <v>248</v>
      </c>
      <c r="AU929" s="232" t="s">
        <v>87</v>
      </c>
      <c r="AY929" s="19" t="s">
        <v>245</v>
      </c>
      <c r="BE929" s="233">
        <f>IF(N929="základní",J929,0)</f>
        <v>0</v>
      </c>
      <c r="BF929" s="233">
        <f>IF(N929="snížená",J929,0)</f>
        <v>0</v>
      </c>
      <c r="BG929" s="233">
        <f>IF(N929="zákl. přenesená",J929,0)</f>
        <v>0</v>
      </c>
      <c r="BH929" s="233">
        <f>IF(N929="sníž. přenesená",J929,0)</f>
        <v>0</v>
      </c>
      <c r="BI929" s="233">
        <f>IF(N929="nulová",J929,0)</f>
        <v>0</v>
      </c>
      <c r="BJ929" s="19" t="s">
        <v>85</v>
      </c>
      <c r="BK929" s="233">
        <f>ROUND(I929*H929,2)</f>
        <v>0</v>
      </c>
      <c r="BL929" s="19" t="s">
        <v>253</v>
      </c>
      <c r="BM929" s="232" t="s">
        <v>4765</v>
      </c>
    </row>
    <row r="930" s="2" customFormat="1">
      <c r="A930" s="40"/>
      <c r="B930" s="41"/>
      <c r="C930" s="42"/>
      <c r="D930" s="234" t="s">
        <v>255</v>
      </c>
      <c r="E930" s="42"/>
      <c r="F930" s="235" t="s">
        <v>882</v>
      </c>
      <c r="G930" s="42"/>
      <c r="H930" s="42"/>
      <c r="I930" s="236"/>
      <c r="J930" s="42"/>
      <c r="K930" s="42"/>
      <c r="L930" s="46"/>
      <c r="M930" s="237"/>
      <c r="N930" s="238"/>
      <c r="O930" s="93"/>
      <c r="P930" s="93"/>
      <c r="Q930" s="93"/>
      <c r="R930" s="93"/>
      <c r="S930" s="93"/>
      <c r="T930" s="94"/>
      <c r="U930" s="40"/>
      <c r="V930" s="40"/>
      <c r="W930" s="40"/>
      <c r="X930" s="40"/>
      <c r="Y930" s="40"/>
      <c r="Z930" s="40"/>
      <c r="AA930" s="40"/>
      <c r="AB930" s="40"/>
      <c r="AC930" s="40"/>
      <c r="AD930" s="40"/>
      <c r="AE930" s="40"/>
      <c r="AT930" s="19" t="s">
        <v>255</v>
      </c>
      <c r="AU930" s="19" t="s">
        <v>87</v>
      </c>
    </row>
    <row r="931" s="2" customFormat="1">
      <c r="A931" s="40"/>
      <c r="B931" s="41"/>
      <c r="C931" s="42"/>
      <c r="D931" s="296" t="s">
        <v>766</v>
      </c>
      <c r="E931" s="42"/>
      <c r="F931" s="297" t="s">
        <v>883</v>
      </c>
      <c r="G931" s="42"/>
      <c r="H931" s="42"/>
      <c r="I931" s="236"/>
      <c r="J931" s="42"/>
      <c r="K931" s="42"/>
      <c r="L931" s="46"/>
      <c r="M931" s="237"/>
      <c r="N931" s="238"/>
      <c r="O931" s="93"/>
      <c r="P931" s="93"/>
      <c r="Q931" s="93"/>
      <c r="R931" s="93"/>
      <c r="S931" s="93"/>
      <c r="T931" s="94"/>
      <c r="U931" s="40"/>
      <c r="V931" s="40"/>
      <c r="W931" s="40"/>
      <c r="X931" s="40"/>
      <c r="Y931" s="40"/>
      <c r="Z931" s="40"/>
      <c r="AA931" s="40"/>
      <c r="AB931" s="40"/>
      <c r="AC931" s="40"/>
      <c r="AD931" s="40"/>
      <c r="AE931" s="40"/>
      <c r="AT931" s="19" t="s">
        <v>766</v>
      </c>
      <c r="AU931" s="19" t="s">
        <v>87</v>
      </c>
    </row>
    <row r="932" s="12" customFormat="1" ht="20.88" customHeight="1">
      <c r="A932" s="12"/>
      <c r="B932" s="205"/>
      <c r="C932" s="206"/>
      <c r="D932" s="207" t="s">
        <v>76</v>
      </c>
      <c r="E932" s="219" t="s">
        <v>892</v>
      </c>
      <c r="F932" s="219" t="s">
        <v>893</v>
      </c>
      <c r="G932" s="206"/>
      <c r="H932" s="206"/>
      <c r="I932" s="209"/>
      <c r="J932" s="220">
        <f>BK932</f>
        <v>0</v>
      </c>
      <c r="K932" s="206"/>
      <c r="L932" s="211"/>
      <c r="M932" s="212"/>
      <c r="N932" s="213"/>
      <c r="O932" s="213"/>
      <c r="P932" s="214">
        <f>P933+P997+P1063+P1074</f>
        <v>0</v>
      </c>
      <c r="Q932" s="213"/>
      <c r="R932" s="214">
        <f>R933+R997+R1063+R1074</f>
        <v>13.062151500000002</v>
      </c>
      <c r="S932" s="213"/>
      <c r="T932" s="215">
        <f>T933+T997+T1063+T1074</f>
        <v>0.39599999999999996</v>
      </c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R932" s="216" t="s">
        <v>87</v>
      </c>
      <c r="AT932" s="217" t="s">
        <v>76</v>
      </c>
      <c r="AU932" s="217" t="s">
        <v>87</v>
      </c>
      <c r="AY932" s="216" t="s">
        <v>245</v>
      </c>
      <c r="BK932" s="218">
        <f>BK933+BK997+BK1063+BK1074</f>
        <v>0</v>
      </c>
    </row>
    <row r="933" s="17" customFormat="1" ht="20.88" customHeight="1">
      <c r="A933" s="17"/>
      <c r="B933" s="306"/>
      <c r="C933" s="307"/>
      <c r="D933" s="308" t="s">
        <v>76</v>
      </c>
      <c r="E933" s="308" t="s">
        <v>905</v>
      </c>
      <c r="F933" s="308" t="s">
        <v>906</v>
      </c>
      <c r="G933" s="307"/>
      <c r="H933" s="307"/>
      <c r="I933" s="309"/>
      <c r="J933" s="310">
        <f>BK933</f>
        <v>0</v>
      </c>
      <c r="K933" s="307"/>
      <c r="L933" s="311"/>
      <c r="M933" s="312"/>
      <c r="N933" s="313"/>
      <c r="O933" s="313"/>
      <c r="P933" s="314">
        <f>SUM(P934:P996)</f>
        <v>0</v>
      </c>
      <c r="Q933" s="313"/>
      <c r="R933" s="314">
        <f>SUM(R934:R996)</f>
        <v>10.461448000000001</v>
      </c>
      <c r="S933" s="313"/>
      <c r="T933" s="315">
        <f>SUM(T934:T996)</f>
        <v>0</v>
      </c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R933" s="316" t="s">
        <v>87</v>
      </c>
      <c r="AT933" s="317" t="s">
        <v>76</v>
      </c>
      <c r="AU933" s="317" t="s">
        <v>272</v>
      </c>
      <c r="AY933" s="316" t="s">
        <v>245</v>
      </c>
      <c r="BK933" s="318">
        <f>SUM(BK934:BK996)</f>
        <v>0</v>
      </c>
    </row>
    <row r="934" s="2" customFormat="1" ht="16.5" customHeight="1">
      <c r="A934" s="40"/>
      <c r="B934" s="41"/>
      <c r="C934" s="221" t="s">
        <v>4766</v>
      </c>
      <c r="D934" s="221" t="s">
        <v>248</v>
      </c>
      <c r="E934" s="222" t="s">
        <v>4767</v>
      </c>
      <c r="F934" s="223" t="s">
        <v>4768</v>
      </c>
      <c r="G934" s="224" t="s">
        <v>275</v>
      </c>
      <c r="H934" s="225">
        <v>161.19999999999999</v>
      </c>
      <c r="I934" s="226"/>
      <c r="J934" s="227">
        <f>ROUND(I934*H934,2)</f>
        <v>0</v>
      </c>
      <c r="K934" s="223" t="s">
        <v>764</v>
      </c>
      <c r="L934" s="46"/>
      <c r="M934" s="228" t="s">
        <v>1</v>
      </c>
      <c r="N934" s="229" t="s">
        <v>42</v>
      </c>
      <c r="O934" s="93"/>
      <c r="P934" s="230">
        <f>O934*H934</f>
        <v>0</v>
      </c>
      <c r="Q934" s="230">
        <v>0</v>
      </c>
      <c r="R934" s="230">
        <f>Q934*H934</f>
        <v>0</v>
      </c>
      <c r="S934" s="230">
        <v>0</v>
      </c>
      <c r="T934" s="231">
        <f>S934*H934</f>
        <v>0</v>
      </c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  <c r="AE934" s="40"/>
      <c r="AR934" s="232" t="s">
        <v>402</v>
      </c>
      <c r="AT934" s="232" t="s">
        <v>248</v>
      </c>
      <c r="AU934" s="232" t="s">
        <v>253</v>
      </c>
      <c r="AY934" s="19" t="s">
        <v>245</v>
      </c>
      <c r="BE934" s="233">
        <f>IF(N934="základní",J934,0)</f>
        <v>0</v>
      </c>
      <c r="BF934" s="233">
        <f>IF(N934="snížená",J934,0)</f>
        <v>0</v>
      </c>
      <c r="BG934" s="233">
        <f>IF(N934="zákl. přenesená",J934,0)</f>
        <v>0</v>
      </c>
      <c r="BH934" s="233">
        <f>IF(N934="sníž. přenesená",J934,0)</f>
        <v>0</v>
      </c>
      <c r="BI934" s="233">
        <f>IF(N934="nulová",J934,0)</f>
        <v>0</v>
      </c>
      <c r="BJ934" s="19" t="s">
        <v>85</v>
      </c>
      <c r="BK934" s="233">
        <f>ROUND(I934*H934,2)</f>
        <v>0</v>
      </c>
      <c r="BL934" s="19" t="s">
        <v>402</v>
      </c>
      <c r="BM934" s="232" t="s">
        <v>4769</v>
      </c>
    </row>
    <row r="935" s="2" customFormat="1">
      <c r="A935" s="40"/>
      <c r="B935" s="41"/>
      <c r="C935" s="42"/>
      <c r="D935" s="234" t="s">
        <v>255</v>
      </c>
      <c r="E935" s="42"/>
      <c r="F935" s="235" t="s">
        <v>4770</v>
      </c>
      <c r="G935" s="42"/>
      <c r="H935" s="42"/>
      <c r="I935" s="236"/>
      <c r="J935" s="42"/>
      <c r="K935" s="42"/>
      <c r="L935" s="46"/>
      <c r="M935" s="237"/>
      <c r="N935" s="238"/>
      <c r="O935" s="93"/>
      <c r="P935" s="93"/>
      <c r="Q935" s="93"/>
      <c r="R935" s="93"/>
      <c r="S935" s="93"/>
      <c r="T935" s="94"/>
      <c r="U935" s="40"/>
      <c r="V935" s="40"/>
      <c r="W935" s="40"/>
      <c r="X935" s="40"/>
      <c r="Y935" s="40"/>
      <c r="Z935" s="40"/>
      <c r="AA935" s="40"/>
      <c r="AB935" s="40"/>
      <c r="AC935" s="40"/>
      <c r="AD935" s="40"/>
      <c r="AE935" s="40"/>
      <c r="AT935" s="19" t="s">
        <v>255</v>
      </c>
      <c r="AU935" s="19" t="s">
        <v>253</v>
      </c>
    </row>
    <row r="936" s="2" customFormat="1">
      <c r="A936" s="40"/>
      <c r="B936" s="41"/>
      <c r="C936" s="42"/>
      <c r="D936" s="296" t="s">
        <v>766</v>
      </c>
      <c r="E936" s="42"/>
      <c r="F936" s="297" t="s">
        <v>4771</v>
      </c>
      <c r="G936" s="42"/>
      <c r="H936" s="42"/>
      <c r="I936" s="236"/>
      <c r="J936" s="42"/>
      <c r="K936" s="42"/>
      <c r="L936" s="46"/>
      <c r="M936" s="237"/>
      <c r="N936" s="238"/>
      <c r="O936" s="93"/>
      <c r="P936" s="93"/>
      <c r="Q936" s="93"/>
      <c r="R936" s="93"/>
      <c r="S936" s="93"/>
      <c r="T936" s="94"/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T936" s="19" t="s">
        <v>766</v>
      </c>
      <c r="AU936" s="19" t="s">
        <v>253</v>
      </c>
    </row>
    <row r="937" s="13" customFormat="1">
      <c r="A937" s="13"/>
      <c r="B937" s="239"/>
      <c r="C937" s="240"/>
      <c r="D937" s="234" t="s">
        <v>257</v>
      </c>
      <c r="E937" s="241" t="s">
        <v>1</v>
      </c>
      <c r="F937" s="242" t="s">
        <v>4772</v>
      </c>
      <c r="G937" s="240"/>
      <c r="H937" s="241" t="s">
        <v>1</v>
      </c>
      <c r="I937" s="243"/>
      <c r="J937" s="240"/>
      <c r="K937" s="240"/>
      <c r="L937" s="244"/>
      <c r="M937" s="245"/>
      <c r="N937" s="246"/>
      <c r="O937" s="246"/>
      <c r="P937" s="246"/>
      <c r="Q937" s="246"/>
      <c r="R937" s="246"/>
      <c r="S937" s="246"/>
      <c r="T937" s="247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8" t="s">
        <v>257</v>
      </c>
      <c r="AU937" s="248" t="s">
        <v>253</v>
      </c>
      <c r="AV937" s="13" t="s">
        <v>85</v>
      </c>
      <c r="AW937" s="13" t="s">
        <v>34</v>
      </c>
      <c r="AX937" s="13" t="s">
        <v>77</v>
      </c>
      <c r="AY937" s="248" t="s">
        <v>245</v>
      </c>
    </row>
    <row r="938" s="14" customFormat="1">
      <c r="A938" s="14"/>
      <c r="B938" s="249"/>
      <c r="C938" s="250"/>
      <c r="D938" s="234" t="s">
        <v>257</v>
      </c>
      <c r="E938" s="251" t="s">
        <v>1</v>
      </c>
      <c r="F938" s="252" t="s">
        <v>4773</v>
      </c>
      <c r="G938" s="250"/>
      <c r="H938" s="253">
        <v>161.19999999999999</v>
      </c>
      <c r="I938" s="254"/>
      <c r="J938" s="250"/>
      <c r="K938" s="250"/>
      <c r="L938" s="255"/>
      <c r="M938" s="256"/>
      <c r="N938" s="257"/>
      <c r="O938" s="257"/>
      <c r="P938" s="257"/>
      <c r="Q938" s="257"/>
      <c r="R938" s="257"/>
      <c r="S938" s="257"/>
      <c r="T938" s="258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59" t="s">
        <v>257</v>
      </c>
      <c r="AU938" s="259" t="s">
        <v>253</v>
      </c>
      <c r="AV938" s="14" t="s">
        <v>87</v>
      </c>
      <c r="AW938" s="14" t="s">
        <v>34</v>
      </c>
      <c r="AX938" s="14" t="s">
        <v>77</v>
      </c>
      <c r="AY938" s="259" t="s">
        <v>245</v>
      </c>
    </row>
    <row r="939" s="15" customFormat="1">
      <c r="A939" s="15"/>
      <c r="B939" s="260"/>
      <c r="C939" s="261"/>
      <c r="D939" s="234" t="s">
        <v>257</v>
      </c>
      <c r="E939" s="262" t="s">
        <v>1</v>
      </c>
      <c r="F939" s="263" t="s">
        <v>266</v>
      </c>
      <c r="G939" s="261"/>
      <c r="H939" s="264">
        <v>161.19999999999999</v>
      </c>
      <c r="I939" s="265"/>
      <c r="J939" s="261"/>
      <c r="K939" s="261"/>
      <c r="L939" s="266"/>
      <c r="M939" s="267"/>
      <c r="N939" s="268"/>
      <c r="O939" s="268"/>
      <c r="P939" s="268"/>
      <c r="Q939" s="268"/>
      <c r="R939" s="268"/>
      <c r="S939" s="268"/>
      <c r="T939" s="269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T939" s="270" t="s">
        <v>257</v>
      </c>
      <c r="AU939" s="270" t="s">
        <v>253</v>
      </c>
      <c r="AV939" s="15" t="s">
        <v>253</v>
      </c>
      <c r="AW939" s="15" t="s">
        <v>34</v>
      </c>
      <c r="AX939" s="15" t="s">
        <v>85</v>
      </c>
      <c r="AY939" s="270" t="s">
        <v>245</v>
      </c>
    </row>
    <row r="940" s="2" customFormat="1" ht="16.5" customHeight="1">
      <c r="A940" s="40"/>
      <c r="B940" s="41"/>
      <c r="C940" s="221" t="s">
        <v>4774</v>
      </c>
      <c r="D940" s="221" t="s">
        <v>248</v>
      </c>
      <c r="E940" s="222" t="s">
        <v>3149</v>
      </c>
      <c r="F940" s="223" t="s">
        <v>3150</v>
      </c>
      <c r="G940" s="224" t="s">
        <v>275</v>
      </c>
      <c r="H940" s="225">
        <v>306.08100000000002</v>
      </c>
      <c r="I940" s="226"/>
      <c r="J940" s="227">
        <f>ROUND(I940*H940,2)</f>
        <v>0</v>
      </c>
      <c r="K940" s="223" t="s">
        <v>764</v>
      </c>
      <c r="L940" s="46"/>
      <c r="M940" s="228" t="s">
        <v>1</v>
      </c>
      <c r="N940" s="229" t="s">
        <v>42</v>
      </c>
      <c r="O940" s="93"/>
      <c r="P940" s="230">
        <f>O940*H940</f>
        <v>0</v>
      </c>
      <c r="Q940" s="230">
        <v>0</v>
      </c>
      <c r="R940" s="230">
        <f>Q940*H940</f>
        <v>0</v>
      </c>
      <c r="S940" s="230">
        <v>0</v>
      </c>
      <c r="T940" s="231">
        <f>S940*H940</f>
        <v>0</v>
      </c>
      <c r="U940" s="40"/>
      <c r="V940" s="40"/>
      <c r="W940" s="40"/>
      <c r="X940" s="40"/>
      <c r="Y940" s="40"/>
      <c r="Z940" s="40"/>
      <c r="AA940" s="40"/>
      <c r="AB940" s="40"/>
      <c r="AC940" s="40"/>
      <c r="AD940" s="40"/>
      <c r="AE940" s="40"/>
      <c r="AR940" s="232" t="s">
        <v>402</v>
      </c>
      <c r="AT940" s="232" t="s">
        <v>248</v>
      </c>
      <c r="AU940" s="232" t="s">
        <v>253</v>
      </c>
      <c r="AY940" s="19" t="s">
        <v>245</v>
      </c>
      <c r="BE940" s="233">
        <f>IF(N940="základní",J940,0)</f>
        <v>0</v>
      </c>
      <c r="BF940" s="233">
        <f>IF(N940="snížená",J940,0)</f>
        <v>0</v>
      </c>
      <c r="BG940" s="233">
        <f>IF(N940="zákl. přenesená",J940,0)</f>
        <v>0</v>
      </c>
      <c r="BH940" s="233">
        <f>IF(N940="sníž. přenesená",J940,0)</f>
        <v>0</v>
      </c>
      <c r="BI940" s="233">
        <f>IF(N940="nulová",J940,0)</f>
        <v>0</v>
      </c>
      <c r="BJ940" s="19" t="s">
        <v>85</v>
      </c>
      <c r="BK940" s="233">
        <f>ROUND(I940*H940,2)</f>
        <v>0</v>
      </c>
      <c r="BL940" s="19" t="s">
        <v>402</v>
      </c>
      <c r="BM940" s="232" t="s">
        <v>4775</v>
      </c>
    </row>
    <row r="941" s="2" customFormat="1">
      <c r="A941" s="40"/>
      <c r="B941" s="41"/>
      <c r="C941" s="42"/>
      <c r="D941" s="234" t="s">
        <v>255</v>
      </c>
      <c r="E941" s="42"/>
      <c r="F941" s="235" t="s">
        <v>3152</v>
      </c>
      <c r="G941" s="42"/>
      <c r="H941" s="42"/>
      <c r="I941" s="236"/>
      <c r="J941" s="42"/>
      <c r="K941" s="42"/>
      <c r="L941" s="46"/>
      <c r="M941" s="237"/>
      <c r="N941" s="238"/>
      <c r="O941" s="93"/>
      <c r="P941" s="93"/>
      <c r="Q941" s="93"/>
      <c r="R941" s="93"/>
      <c r="S941" s="93"/>
      <c r="T941" s="94"/>
      <c r="U941" s="40"/>
      <c r="V941" s="40"/>
      <c r="W941" s="40"/>
      <c r="X941" s="40"/>
      <c r="Y941" s="40"/>
      <c r="Z941" s="40"/>
      <c r="AA941" s="40"/>
      <c r="AB941" s="40"/>
      <c r="AC941" s="40"/>
      <c r="AD941" s="40"/>
      <c r="AE941" s="40"/>
      <c r="AT941" s="19" t="s">
        <v>255</v>
      </c>
      <c r="AU941" s="19" t="s">
        <v>253</v>
      </c>
    </row>
    <row r="942" s="2" customFormat="1">
      <c r="A942" s="40"/>
      <c r="B942" s="41"/>
      <c r="C942" s="42"/>
      <c r="D942" s="296" t="s">
        <v>766</v>
      </c>
      <c r="E942" s="42"/>
      <c r="F942" s="297" t="s">
        <v>3153</v>
      </c>
      <c r="G942" s="42"/>
      <c r="H942" s="42"/>
      <c r="I942" s="236"/>
      <c r="J942" s="42"/>
      <c r="K942" s="42"/>
      <c r="L942" s="46"/>
      <c r="M942" s="237"/>
      <c r="N942" s="238"/>
      <c r="O942" s="93"/>
      <c r="P942" s="93"/>
      <c r="Q942" s="93"/>
      <c r="R942" s="93"/>
      <c r="S942" s="93"/>
      <c r="T942" s="94"/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  <c r="AE942" s="40"/>
      <c r="AT942" s="19" t="s">
        <v>766</v>
      </c>
      <c r="AU942" s="19" t="s">
        <v>253</v>
      </c>
    </row>
    <row r="943" s="13" customFormat="1">
      <c r="A943" s="13"/>
      <c r="B943" s="239"/>
      <c r="C943" s="240"/>
      <c r="D943" s="234" t="s">
        <v>257</v>
      </c>
      <c r="E943" s="241" t="s">
        <v>1</v>
      </c>
      <c r="F943" s="242" t="s">
        <v>4776</v>
      </c>
      <c r="G943" s="240"/>
      <c r="H943" s="241" t="s">
        <v>1</v>
      </c>
      <c r="I943" s="243"/>
      <c r="J943" s="240"/>
      <c r="K943" s="240"/>
      <c r="L943" s="244"/>
      <c r="M943" s="245"/>
      <c r="N943" s="246"/>
      <c r="O943" s="246"/>
      <c r="P943" s="246"/>
      <c r="Q943" s="246"/>
      <c r="R943" s="246"/>
      <c r="S943" s="246"/>
      <c r="T943" s="247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48" t="s">
        <v>257</v>
      </c>
      <c r="AU943" s="248" t="s">
        <v>253</v>
      </c>
      <c r="AV943" s="13" t="s">
        <v>85</v>
      </c>
      <c r="AW943" s="13" t="s">
        <v>34</v>
      </c>
      <c r="AX943" s="13" t="s">
        <v>77</v>
      </c>
      <c r="AY943" s="248" t="s">
        <v>245</v>
      </c>
    </row>
    <row r="944" s="14" customFormat="1">
      <c r="A944" s="14"/>
      <c r="B944" s="249"/>
      <c r="C944" s="250"/>
      <c r="D944" s="234" t="s">
        <v>257</v>
      </c>
      <c r="E944" s="251" t="s">
        <v>1</v>
      </c>
      <c r="F944" s="252" t="s">
        <v>4777</v>
      </c>
      <c r="G944" s="250"/>
      <c r="H944" s="253">
        <v>63.100000000000001</v>
      </c>
      <c r="I944" s="254"/>
      <c r="J944" s="250"/>
      <c r="K944" s="250"/>
      <c r="L944" s="255"/>
      <c r="M944" s="256"/>
      <c r="N944" s="257"/>
      <c r="O944" s="257"/>
      <c r="P944" s="257"/>
      <c r="Q944" s="257"/>
      <c r="R944" s="257"/>
      <c r="S944" s="257"/>
      <c r="T944" s="258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59" t="s">
        <v>257</v>
      </c>
      <c r="AU944" s="259" t="s">
        <v>253</v>
      </c>
      <c r="AV944" s="14" t="s">
        <v>87</v>
      </c>
      <c r="AW944" s="14" t="s">
        <v>34</v>
      </c>
      <c r="AX944" s="14" t="s">
        <v>77</v>
      </c>
      <c r="AY944" s="259" t="s">
        <v>245</v>
      </c>
    </row>
    <row r="945" s="13" customFormat="1">
      <c r="A945" s="13"/>
      <c r="B945" s="239"/>
      <c r="C945" s="240"/>
      <c r="D945" s="234" t="s">
        <v>257</v>
      </c>
      <c r="E945" s="241" t="s">
        <v>1</v>
      </c>
      <c r="F945" s="242" t="s">
        <v>4778</v>
      </c>
      <c r="G945" s="240"/>
      <c r="H945" s="241" t="s">
        <v>1</v>
      </c>
      <c r="I945" s="243"/>
      <c r="J945" s="240"/>
      <c r="K945" s="240"/>
      <c r="L945" s="244"/>
      <c r="M945" s="245"/>
      <c r="N945" s="246"/>
      <c r="O945" s="246"/>
      <c r="P945" s="246"/>
      <c r="Q945" s="246"/>
      <c r="R945" s="246"/>
      <c r="S945" s="246"/>
      <c r="T945" s="247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8" t="s">
        <v>257</v>
      </c>
      <c r="AU945" s="248" t="s">
        <v>253</v>
      </c>
      <c r="AV945" s="13" t="s">
        <v>85</v>
      </c>
      <c r="AW945" s="13" t="s">
        <v>34</v>
      </c>
      <c r="AX945" s="13" t="s">
        <v>77</v>
      </c>
      <c r="AY945" s="248" t="s">
        <v>245</v>
      </c>
    </row>
    <row r="946" s="14" customFormat="1">
      <c r="A946" s="14"/>
      <c r="B946" s="249"/>
      <c r="C946" s="250"/>
      <c r="D946" s="234" t="s">
        <v>257</v>
      </c>
      <c r="E946" s="251" t="s">
        <v>1</v>
      </c>
      <c r="F946" s="252" t="s">
        <v>4779</v>
      </c>
      <c r="G946" s="250"/>
      <c r="H946" s="253">
        <v>31.199999999999999</v>
      </c>
      <c r="I946" s="254"/>
      <c r="J946" s="250"/>
      <c r="K946" s="250"/>
      <c r="L946" s="255"/>
      <c r="M946" s="256"/>
      <c r="N946" s="257"/>
      <c r="O946" s="257"/>
      <c r="P946" s="257"/>
      <c r="Q946" s="257"/>
      <c r="R946" s="257"/>
      <c r="S946" s="257"/>
      <c r="T946" s="258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T946" s="259" t="s">
        <v>257</v>
      </c>
      <c r="AU946" s="259" t="s">
        <v>253</v>
      </c>
      <c r="AV946" s="14" t="s">
        <v>87</v>
      </c>
      <c r="AW946" s="14" t="s">
        <v>34</v>
      </c>
      <c r="AX946" s="14" t="s">
        <v>77</v>
      </c>
      <c r="AY946" s="259" t="s">
        <v>245</v>
      </c>
    </row>
    <row r="947" s="13" customFormat="1">
      <c r="A947" s="13"/>
      <c r="B947" s="239"/>
      <c r="C947" s="240"/>
      <c r="D947" s="234" t="s">
        <v>257</v>
      </c>
      <c r="E947" s="241" t="s">
        <v>1</v>
      </c>
      <c r="F947" s="242" t="s">
        <v>4780</v>
      </c>
      <c r="G947" s="240"/>
      <c r="H947" s="241" t="s">
        <v>1</v>
      </c>
      <c r="I947" s="243"/>
      <c r="J947" s="240"/>
      <c r="K947" s="240"/>
      <c r="L947" s="244"/>
      <c r="M947" s="245"/>
      <c r="N947" s="246"/>
      <c r="O947" s="246"/>
      <c r="P947" s="246"/>
      <c r="Q947" s="246"/>
      <c r="R947" s="246"/>
      <c r="S947" s="246"/>
      <c r="T947" s="247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48" t="s">
        <v>257</v>
      </c>
      <c r="AU947" s="248" t="s">
        <v>253</v>
      </c>
      <c r="AV947" s="13" t="s">
        <v>85</v>
      </c>
      <c r="AW947" s="13" t="s">
        <v>34</v>
      </c>
      <c r="AX947" s="13" t="s">
        <v>77</v>
      </c>
      <c r="AY947" s="248" t="s">
        <v>245</v>
      </c>
    </row>
    <row r="948" s="14" customFormat="1">
      <c r="A948" s="14"/>
      <c r="B948" s="249"/>
      <c r="C948" s="250"/>
      <c r="D948" s="234" t="s">
        <v>257</v>
      </c>
      <c r="E948" s="251" t="s">
        <v>1</v>
      </c>
      <c r="F948" s="252" t="s">
        <v>4781</v>
      </c>
      <c r="G948" s="250"/>
      <c r="H948" s="253">
        <v>211.78100000000001</v>
      </c>
      <c r="I948" s="254"/>
      <c r="J948" s="250"/>
      <c r="K948" s="250"/>
      <c r="L948" s="255"/>
      <c r="M948" s="256"/>
      <c r="N948" s="257"/>
      <c r="O948" s="257"/>
      <c r="P948" s="257"/>
      <c r="Q948" s="257"/>
      <c r="R948" s="257"/>
      <c r="S948" s="257"/>
      <c r="T948" s="258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T948" s="259" t="s">
        <v>257</v>
      </c>
      <c r="AU948" s="259" t="s">
        <v>253</v>
      </c>
      <c r="AV948" s="14" t="s">
        <v>87</v>
      </c>
      <c r="AW948" s="14" t="s">
        <v>34</v>
      </c>
      <c r="AX948" s="14" t="s">
        <v>77</v>
      </c>
      <c r="AY948" s="259" t="s">
        <v>245</v>
      </c>
    </row>
    <row r="949" s="15" customFormat="1">
      <c r="A949" s="15"/>
      <c r="B949" s="260"/>
      <c r="C949" s="261"/>
      <c r="D949" s="234" t="s">
        <v>257</v>
      </c>
      <c r="E949" s="262" t="s">
        <v>1</v>
      </c>
      <c r="F949" s="263" t="s">
        <v>266</v>
      </c>
      <c r="G949" s="261"/>
      <c r="H949" s="264">
        <v>306.08100000000002</v>
      </c>
      <c r="I949" s="265"/>
      <c r="J949" s="261"/>
      <c r="K949" s="261"/>
      <c r="L949" s="266"/>
      <c r="M949" s="267"/>
      <c r="N949" s="268"/>
      <c r="O949" s="268"/>
      <c r="P949" s="268"/>
      <c r="Q949" s="268"/>
      <c r="R949" s="268"/>
      <c r="S949" s="268"/>
      <c r="T949" s="269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70" t="s">
        <v>257</v>
      </c>
      <c r="AU949" s="270" t="s">
        <v>253</v>
      </c>
      <c r="AV949" s="15" t="s">
        <v>253</v>
      </c>
      <c r="AW949" s="15" t="s">
        <v>34</v>
      </c>
      <c r="AX949" s="15" t="s">
        <v>85</v>
      </c>
      <c r="AY949" s="270" t="s">
        <v>245</v>
      </c>
    </row>
    <row r="950" s="2" customFormat="1" ht="16.5" customHeight="1">
      <c r="A950" s="40"/>
      <c r="B950" s="41"/>
      <c r="C950" s="283" t="s">
        <v>4782</v>
      </c>
      <c r="D950" s="283" t="s">
        <v>551</v>
      </c>
      <c r="E950" s="284" t="s">
        <v>929</v>
      </c>
      <c r="F950" s="285" t="s">
        <v>930</v>
      </c>
      <c r="G950" s="286" t="s">
        <v>545</v>
      </c>
      <c r="H950" s="287">
        <v>10.220000000000001</v>
      </c>
      <c r="I950" s="288"/>
      <c r="J950" s="289">
        <f>ROUND(I950*H950,2)</f>
        <v>0</v>
      </c>
      <c r="K950" s="285" t="s">
        <v>1</v>
      </c>
      <c r="L950" s="290"/>
      <c r="M950" s="291" t="s">
        <v>1</v>
      </c>
      <c r="N950" s="292" t="s">
        <v>42</v>
      </c>
      <c r="O950" s="93"/>
      <c r="P950" s="230">
        <f>O950*H950</f>
        <v>0</v>
      </c>
      <c r="Q950" s="230">
        <v>1</v>
      </c>
      <c r="R950" s="230">
        <f>Q950*H950</f>
        <v>10.220000000000001</v>
      </c>
      <c r="S950" s="230">
        <v>0</v>
      </c>
      <c r="T950" s="231">
        <f>S950*H950</f>
        <v>0</v>
      </c>
      <c r="U950" s="40"/>
      <c r="V950" s="40"/>
      <c r="W950" s="40"/>
      <c r="X950" s="40"/>
      <c r="Y950" s="40"/>
      <c r="Z950" s="40"/>
      <c r="AA950" s="40"/>
      <c r="AB950" s="40"/>
      <c r="AC950" s="40"/>
      <c r="AD950" s="40"/>
      <c r="AE950" s="40"/>
      <c r="AR950" s="232" t="s">
        <v>326</v>
      </c>
      <c r="AT950" s="232" t="s">
        <v>551</v>
      </c>
      <c r="AU950" s="232" t="s">
        <v>253</v>
      </c>
      <c r="AY950" s="19" t="s">
        <v>245</v>
      </c>
      <c r="BE950" s="233">
        <f>IF(N950="základní",J950,0)</f>
        <v>0</v>
      </c>
      <c r="BF950" s="233">
        <f>IF(N950="snížená",J950,0)</f>
        <v>0</v>
      </c>
      <c r="BG950" s="233">
        <f>IF(N950="zákl. přenesená",J950,0)</f>
        <v>0</v>
      </c>
      <c r="BH950" s="233">
        <f>IF(N950="sníž. přenesená",J950,0)</f>
        <v>0</v>
      </c>
      <c r="BI950" s="233">
        <f>IF(N950="nulová",J950,0)</f>
        <v>0</v>
      </c>
      <c r="BJ950" s="19" t="s">
        <v>85</v>
      </c>
      <c r="BK950" s="233">
        <f>ROUND(I950*H950,2)</f>
        <v>0</v>
      </c>
      <c r="BL950" s="19" t="s">
        <v>253</v>
      </c>
      <c r="BM950" s="232" t="s">
        <v>4783</v>
      </c>
    </row>
    <row r="951" s="2" customFormat="1">
      <c r="A951" s="40"/>
      <c r="B951" s="41"/>
      <c r="C951" s="42"/>
      <c r="D951" s="234" t="s">
        <v>255</v>
      </c>
      <c r="E951" s="42"/>
      <c r="F951" s="235" t="s">
        <v>931</v>
      </c>
      <c r="G951" s="42"/>
      <c r="H951" s="42"/>
      <c r="I951" s="236"/>
      <c r="J951" s="42"/>
      <c r="K951" s="42"/>
      <c r="L951" s="46"/>
      <c r="M951" s="237"/>
      <c r="N951" s="238"/>
      <c r="O951" s="93"/>
      <c r="P951" s="93"/>
      <c r="Q951" s="93"/>
      <c r="R951" s="93"/>
      <c r="S951" s="93"/>
      <c r="T951" s="94"/>
      <c r="U951" s="40"/>
      <c r="V951" s="40"/>
      <c r="W951" s="40"/>
      <c r="X951" s="40"/>
      <c r="Y951" s="40"/>
      <c r="Z951" s="40"/>
      <c r="AA951" s="40"/>
      <c r="AB951" s="40"/>
      <c r="AC951" s="40"/>
      <c r="AD951" s="40"/>
      <c r="AE951" s="40"/>
      <c r="AT951" s="19" t="s">
        <v>255</v>
      </c>
      <c r="AU951" s="19" t="s">
        <v>253</v>
      </c>
    </row>
    <row r="952" s="13" customFormat="1">
      <c r="A952" s="13"/>
      <c r="B952" s="239"/>
      <c r="C952" s="240"/>
      <c r="D952" s="234" t="s">
        <v>257</v>
      </c>
      <c r="E952" s="241" t="s">
        <v>1</v>
      </c>
      <c r="F952" s="242" t="s">
        <v>3158</v>
      </c>
      <c r="G952" s="240"/>
      <c r="H952" s="241" t="s">
        <v>1</v>
      </c>
      <c r="I952" s="243"/>
      <c r="J952" s="240"/>
      <c r="K952" s="240"/>
      <c r="L952" s="244"/>
      <c r="M952" s="245"/>
      <c r="N952" s="246"/>
      <c r="O952" s="246"/>
      <c r="P952" s="246"/>
      <c r="Q952" s="246"/>
      <c r="R952" s="246"/>
      <c r="S952" s="246"/>
      <c r="T952" s="247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48" t="s">
        <v>257</v>
      </c>
      <c r="AU952" s="248" t="s">
        <v>253</v>
      </c>
      <c r="AV952" s="13" t="s">
        <v>85</v>
      </c>
      <c r="AW952" s="13" t="s">
        <v>34</v>
      </c>
      <c r="AX952" s="13" t="s">
        <v>77</v>
      </c>
      <c r="AY952" s="248" t="s">
        <v>245</v>
      </c>
    </row>
    <row r="953" s="14" customFormat="1">
      <c r="A953" s="14"/>
      <c r="B953" s="249"/>
      <c r="C953" s="250"/>
      <c r="D953" s="234" t="s">
        <v>257</v>
      </c>
      <c r="E953" s="251" t="s">
        <v>1</v>
      </c>
      <c r="F953" s="252" t="s">
        <v>4784</v>
      </c>
      <c r="G953" s="250"/>
      <c r="H953" s="253">
        <v>3.7719999999999998</v>
      </c>
      <c r="I953" s="254"/>
      <c r="J953" s="250"/>
      <c r="K953" s="250"/>
      <c r="L953" s="255"/>
      <c r="M953" s="256"/>
      <c r="N953" s="257"/>
      <c r="O953" s="257"/>
      <c r="P953" s="257"/>
      <c r="Q953" s="257"/>
      <c r="R953" s="257"/>
      <c r="S953" s="257"/>
      <c r="T953" s="258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9" t="s">
        <v>257</v>
      </c>
      <c r="AU953" s="259" t="s">
        <v>253</v>
      </c>
      <c r="AV953" s="14" t="s">
        <v>87</v>
      </c>
      <c r="AW953" s="14" t="s">
        <v>34</v>
      </c>
      <c r="AX953" s="14" t="s">
        <v>77</v>
      </c>
      <c r="AY953" s="259" t="s">
        <v>245</v>
      </c>
    </row>
    <row r="954" s="14" customFormat="1">
      <c r="A954" s="14"/>
      <c r="B954" s="249"/>
      <c r="C954" s="250"/>
      <c r="D954" s="234" t="s">
        <v>257</v>
      </c>
      <c r="E954" s="251" t="s">
        <v>1</v>
      </c>
      <c r="F954" s="252" t="s">
        <v>4785</v>
      </c>
      <c r="G954" s="250"/>
      <c r="H954" s="253">
        <v>6.4480000000000004</v>
      </c>
      <c r="I954" s="254"/>
      <c r="J954" s="250"/>
      <c r="K954" s="250"/>
      <c r="L954" s="255"/>
      <c r="M954" s="256"/>
      <c r="N954" s="257"/>
      <c r="O954" s="257"/>
      <c r="P954" s="257"/>
      <c r="Q954" s="257"/>
      <c r="R954" s="257"/>
      <c r="S954" s="257"/>
      <c r="T954" s="258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59" t="s">
        <v>257</v>
      </c>
      <c r="AU954" s="259" t="s">
        <v>253</v>
      </c>
      <c r="AV954" s="14" t="s">
        <v>87</v>
      </c>
      <c r="AW954" s="14" t="s">
        <v>34</v>
      </c>
      <c r="AX954" s="14" t="s">
        <v>77</v>
      </c>
      <c r="AY954" s="259" t="s">
        <v>245</v>
      </c>
    </row>
    <row r="955" s="15" customFormat="1">
      <c r="A955" s="15"/>
      <c r="B955" s="260"/>
      <c r="C955" s="261"/>
      <c r="D955" s="234" t="s">
        <v>257</v>
      </c>
      <c r="E955" s="262" t="s">
        <v>1</v>
      </c>
      <c r="F955" s="263" t="s">
        <v>266</v>
      </c>
      <c r="G955" s="261"/>
      <c r="H955" s="264">
        <v>10.220000000000001</v>
      </c>
      <c r="I955" s="265"/>
      <c r="J955" s="261"/>
      <c r="K955" s="261"/>
      <c r="L955" s="266"/>
      <c r="M955" s="267"/>
      <c r="N955" s="268"/>
      <c r="O955" s="268"/>
      <c r="P955" s="268"/>
      <c r="Q955" s="268"/>
      <c r="R955" s="268"/>
      <c r="S955" s="268"/>
      <c r="T955" s="269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T955" s="270" t="s">
        <v>257</v>
      </c>
      <c r="AU955" s="270" t="s">
        <v>253</v>
      </c>
      <c r="AV955" s="15" t="s">
        <v>253</v>
      </c>
      <c r="AW955" s="15" t="s">
        <v>34</v>
      </c>
      <c r="AX955" s="15" t="s">
        <v>85</v>
      </c>
      <c r="AY955" s="270" t="s">
        <v>245</v>
      </c>
    </row>
    <row r="956" s="2" customFormat="1" ht="16.5" customHeight="1">
      <c r="A956" s="40"/>
      <c r="B956" s="41"/>
      <c r="C956" s="221" t="s">
        <v>4786</v>
      </c>
      <c r="D956" s="221" t="s">
        <v>248</v>
      </c>
      <c r="E956" s="222" t="s">
        <v>3161</v>
      </c>
      <c r="F956" s="223" t="s">
        <v>3162</v>
      </c>
      <c r="G956" s="224" t="s">
        <v>275</v>
      </c>
      <c r="H956" s="225">
        <v>255.5</v>
      </c>
      <c r="I956" s="226"/>
      <c r="J956" s="227">
        <f>ROUND(I956*H956,2)</f>
        <v>0</v>
      </c>
      <c r="K956" s="223" t="s">
        <v>764</v>
      </c>
      <c r="L956" s="46"/>
      <c r="M956" s="228" t="s">
        <v>1</v>
      </c>
      <c r="N956" s="229" t="s">
        <v>42</v>
      </c>
      <c r="O956" s="93"/>
      <c r="P956" s="230">
        <f>O956*H956</f>
        <v>0</v>
      </c>
      <c r="Q956" s="230">
        <v>0</v>
      </c>
      <c r="R956" s="230">
        <f>Q956*H956</f>
        <v>0</v>
      </c>
      <c r="S956" s="230">
        <v>0</v>
      </c>
      <c r="T956" s="231">
        <f>S956*H956</f>
        <v>0</v>
      </c>
      <c r="U956" s="40"/>
      <c r="V956" s="40"/>
      <c r="W956" s="40"/>
      <c r="X956" s="40"/>
      <c r="Y956" s="40"/>
      <c r="Z956" s="40"/>
      <c r="AA956" s="40"/>
      <c r="AB956" s="40"/>
      <c r="AC956" s="40"/>
      <c r="AD956" s="40"/>
      <c r="AE956" s="40"/>
      <c r="AR956" s="232" t="s">
        <v>402</v>
      </c>
      <c r="AT956" s="232" t="s">
        <v>248</v>
      </c>
      <c r="AU956" s="232" t="s">
        <v>253</v>
      </c>
      <c r="AY956" s="19" t="s">
        <v>245</v>
      </c>
      <c r="BE956" s="233">
        <f>IF(N956="základní",J956,0)</f>
        <v>0</v>
      </c>
      <c r="BF956" s="233">
        <f>IF(N956="snížená",J956,0)</f>
        <v>0</v>
      </c>
      <c r="BG956" s="233">
        <f>IF(N956="zákl. přenesená",J956,0)</f>
        <v>0</v>
      </c>
      <c r="BH956" s="233">
        <f>IF(N956="sníž. přenesená",J956,0)</f>
        <v>0</v>
      </c>
      <c r="BI956" s="233">
        <f>IF(N956="nulová",J956,0)</f>
        <v>0</v>
      </c>
      <c r="BJ956" s="19" t="s">
        <v>85</v>
      </c>
      <c r="BK956" s="233">
        <f>ROUND(I956*H956,2)</f>
        <v>0</v>
      </c>
      <c r="BL956" s="19" t="s">
        <v>402</v>
      </c>
      <c r="BM956" s="232" t="s">
        <v>4787</v>
      </c>
    </row>
    <row r="957" s="2" customFormat="1">
      <c r="A957" s="40"/>
      <c r="B957" s="41"/>
      <c r="C957" s="42"/>
      <c r="D957" s="234" t="s">
        <v>255</v>
      </c>
      <c r="E957" s="42"/>
      <c r="F957" s="235" t="s">
        <v>3164</v>
      </c>
      <c r="G957" s="42"/>
      <c r="H957" s="42"/>
      <c r="I957" s="236"/>
      <c r="J957" s="42"/>
      <c r="K957" s="42"/>
      <c r="L957" s="46"/>
      <c r="M957" s="237"/>
      <c r="N957" s="238"/>
      <c r="O957" s="93"/>
      <c r="P957" s="93"/>
      <c r="Q957" s="93"/>
      <c r="R957" s="93"/>
      <c r="S957" s="93"/>
      <c r="T957" s="94"/>
      <c r="U957" s="40"/>
      <c r="V957" s="40"/>
      <c r="W957" s="40"/>
      <c r="X957" s="40"/>
      <c r="Y957" s="40"/>
      <c r="Z957" s="40"/>
      <c r="AA957" s="40"/>
      <c r="AB957" s="40"/>
      <c r="AC957" s="40"/>
      <c r="AD957" s="40"/>
      <c r="AE957" s="40"/>
      <c r="AT957" s="19" t="s">
        <v>255</v>
      </c>
      <c r="AU957" s="19" t="s">
        <v>253</v>
      </c>
    </row>
    <row r="958" s="2" customFormat="1">
      <c r="A958" s="40"/>
      <c r="B958" s="41"/>
      <c r="C958" s="42"/>
      <c r="D958" s="296" t="s">
        <v>766</v>
      </c>
      <c r="E958" s="42"/>
      <c r="F958" s="297" t="s">
        <v>3165</v>
      </c>
      <c r="G958" s="42"/>
      <c r="H958" s="42"/>
      <c r="I958" s="236"/>
      <c r="J958" s="42"/>
      <c r="K958" s="42"/>
      <c r="L958" s="46"/>
      <c r="M958" s="237"/>
      <c r="N958" s="238"/>
      <c r="O958" s="93"/>
      <c r="P958" s="93"/>
      <c r="Q958" s="93"/>
      <c r="R958" s="93"/>
      <c r="S958" s="93"/>
      <c r="T958" s="94"/>
      <c r="U958" s="40"/>
      <c r="V958" s="40"/>
      <c r="W958" s="40"/>
      <c r="X958" s="40"/>
      <c r="Y958" s="40"/>
      <c r="Z958" s="40"/>
      <c r="AA958" s="40"/>
      <c r="AB958" s="40"/>
      <c r="AC958" s="40"/>
      <c r="AD958" s="40"/>
      <c r="AE958" s="40"/>
      <c r="AT958" s="19" t="s">
        <v>766</v>
      </c>
      <c r="AU958" s="19" t="s">
        <v>253</v>
      </c>
    </row>
    <row r="959" s="13" customFormat="1">
      <c r="A959" s="13"/>
      <c r="B959" s="239"/>
      <c r="C959" s="240"/>
      <c r="D959" s="234" t="s">
        <v>257</v>
      </c>
      <c r="E959" s="241" t="s">
        <v>1</v>
      </c>
      <c r="F959" s="242" t="s">
        <v>4788</v>
      </c>
      <c r="G959" s="240"/>
      <c r="H959" s="241" t="s">
        <v>1</v>
      </c>
      <c r="I959" s="243"/>
      <c r="J959" s="240"/>
      <c r="K959" s="240"/>
      <c r="L959" s="244"/>
      <c r="M959" s="245"/>
      <c r="N959" s="246"/>
      <c r="O959" s="246"/>
      <c r="P959" s="246"/>
      <c r="Q959" s="246"/>
      <c r="R959" s="246"/>
      <c r="S959" s="246"/>
      <c r="T959" s="247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8" t="s">
        <v>257</v>
      </c>
      <c r="AU959" s="248" t="s">
        <v>253</v>
      </c>
      <c r="AV959" s="13" t="s">
        <v>85</v>
      </c>
      <c r="AW959" s="13" t="s">
        <v>34</v>
      </c>
      <c r="AX959" s="13" t="s">
        <v>77</v>
      </c>
      <c r="AY959" s="248" t="s">
        <v>245</v>
      </c>
    </row>
    <row r="960" s="14" customFormat="1">
      <c r="A960" s="14"/>
      <c r="B960" s="249"/>
      <c r="C960" s="250"/>
      <c r="D960" s="234" t="s">
        <v>257</v>
      </c>
      <c r="E960" s="251" t="s">
        <v>1</v>
      </c>
      <c r="F960" s="252" t="s">
        <v>4789</v>
      </c>
      <c r="G960" s="250"/>
      <c r="H960" s="253">
        <v>94.299999999999997</v>
      </c>
      <c r="I960" s="254"/>
      <c r="J960" s="250"/>
      <c r="K960" s="250"/>
      <c r="L960" s="255"/>
      <c r="M960" s="256"/>
      <c r="N960" s="257"/>
      <c r="O960" s="257"/>
      <c r="P960" s="257"/>
      <c r="Q960" s="257"/>
      <c r="R960" s="257"/>
      <c r="S960" s="257"/>
      <c r="T960" s="258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59" t="s">
        <v>257</v>
      </c>
      <c r="AU960" s="259" t="s">
        <v>253</v>
      </c>
      <c r="AV960" s="14" t="s">
        <v>87</v>
      </c>
      <c r="AW960" s="14" t="s">
        <v>34</v>
      </c>
      <c r="AX960" s="14" t="s">
        <v>77</v>
      </c>
      <c r="AY960" s="259" t="s">
        <v>245</v>
      </c>
    </row>
    <row r="961" s="13" customFormat="1">
      <c r="A961" s="13"/>
      <c r="B961" s="239"/>
      <c r="C961" s="240"/>
      <c r="D961" s="234" t="s">
        <v>257</v>
      </c>
      <c r="E961" s="241" t="s">
        <v>1</v>
      </c>
      <c r="F961" s="242" t="s">
        <v>4790</v>
      </c>
      <c r="G961" s="240"/>
      <c r="H961" s="241" t="s">
        <v>1</v>
      </c>
      <c r="I961" s="243"/>
      <c r="J961" s="240"/>
      <c r="K961" s="240"/>
      <c r="L961" s="244"/>
      <c r="M961" s="245"/>
      <c r="N961" s="246"/>
      <c r="O961" s="246"/>
      <c r="P961" s="246"/>
      <c r="Q961" s="246"/>
      <c r="R961" s="246"/>
      <c r="S961" s="246"/>
      <c r="T961" s="247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48" t="s">
        <v>257</v>
      </c>
      <c r="AU961" s="248" t="s">
        <v>253</v>
      </c>
      <c r="AV961" s="13" t="s">
        <v>85</v>
      </c>
      <c r="AW961" s="13" t="s">
        <v>34</v>
      </c>
      <c r="AX961" s="13" t="s">
        <v>77</v>
      </c>
      <c r="AY961" s="248" t="s">
        <v>245</v>
      </c>
    </row>
    <row r="962" s="14" customFormat="1">
      <c r="A962" s="14"/>
      <c r="B962" s="249"/>
      <c r="C962" s="250"/>
      <c r="D962" s="234" t="s">
        <v>257</v>
      </c>
      <c r="E962" s="251" t="s">
        <v>1</v>
      </c>
      <c r="F962" s="252" t="s">
        <v>4791</v>
      </c>
      <c r="G962" s="250"/>
      <c r="H962" s="253">
        <v>161.19999999999999</v>
      </c>
      <c r="I962" s="254"/>
      <c r="J962" s="250"/>
      <c r="K962" s="250"/>
      <c r="L962" s="255"/>
      <c r="M962" s="256"/>
      <c r="N962" s="257"/>
      <c r="O962" s="257"/>
      <c r="P962" s="257"/>
      <c r="Q962" s="257"/>
      <c r="R962" s="257"/>
      <c r="S962" s="257"/>
      <c r="T962" s="258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59" t="s">
        <v>257</v>
      </c>
      <c r="AU962" s="259" t="s">
        <v>253</v>
      </c>
      <c r="AV962" s="14" t="s">
        <v>87</v>
      </c>
      <c r="AW962" s="14" t="s">
        <v>34</v>
      </c>
      <c r="AX962" s="14" t="s">
        <v>77</v>
      </c>
      <c r="AY962" s="259" t="s">
        <v>245</v>
      </c>
    </row>
    <row r="963" s="15" customFormat="1">
      <c r="A963" s="15"/>
      <c r="B963" s="260"/>
      <c r="C963" s="261"/>
      <c r="D963" s="234" t="s">
        <v>257</v>
      </c>
      <c r="E963" s="262" t="s">
        <v>1</v>
      </c>
      <c r="F963" s="263" t="s">
        <v>266</v>
      </c>
      <c r="G963" s="261"/>
      <c r="H963" s="264">
        <v>255.5</v>
      </c>
      <c r="I963" s="265"/>
      <c r="J963" s="261"/>
      <c r="K963" s="261"/>
      <c r="L963" s="266"/>
      <c r="M963" s="267"/>
      <c r="N963" s="268"/>
      <c r="O963" s="268"/>
      <c r="P963" s="268"/>
      <c r="Q963" s="268"/>
      <c r="R963" s="268"/>
      <c r="S963" s="268"/>
      <c r="T963" s="269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T963" s="270" t="s">
        <v>257</v>
      </c>
      <c r="AU963" s="270" t="s">
        <v>253</v>
      </c>
      <c r="AV963" s="15" t="s">
        <v>253</v>
      </c>
      <c r="AW963" s="15" t="s">
        <v>34</v>
      </c>
      <c r="AX963" s="15" t="s">
        <v>85</v>
      </c>
      <c r="AY963" s="270" t="s">
        <v>245</v>
      </c>
    </row>
    <row r="964" s="2" customFormat="1" ht="16.5" customHeight="1">
      <c r="A964" s="40"/>
      <c r="B964" s="41"/>
      <c r="C964" s="221" t="s">
        <v>205</v>
      </c>
      <c r="D964" s="221" t="s">
        <v>248</v>
      </c>
      <c r="E964" s="222" t="s">
        <v>3168</v>
      </c>
      <c r="F964" s="223" t="s">
        <v>3169</v>
      </c>
      <c r="G964" s="224" t="s">
        <v>275</v>
      </c>
      <c r="H964" s="225">
        <v>255.5</v>
      </c>
      <c r="I964" s="226"/>
      <c r="J964" s="227">
        <f>ROUND(I964*H964,2)</f>
        <v>0</v>
      </c>
      <c r="K964" s="223" t="s">
        <v>764</v>
      </c>
      <c r="L964" s="46"/>
      <c r="M964" s="228" t="s">
        <v>1</v>
      </c>
      <c r="N964" s="229" t="s">
        <v>42</v>
      </c>
      <c r="O964" s="93"/>
      <c r="P964" s="230">
        <f>O964*H964</f>
        <v>0</v>
      </c>
      <c r="Q964" s="230">
        <v>0</v>
      </c>
      <c r="R964" s="230">
        <f>Q964*H964</f>
        <v>0</v>
      </c>
      <c r="S964" s="230">
        <v>0</v>
      </c>
      <c r="T964" s="231">
        <f>S964*H964</f>
        <v>0</v>
      </c>
      <c r="U964" s="40"/>
      <c r="V964" s="40"/>
      <c r="W964" s="40"/>
      <c r="X964" s="40"/>
      <c r="Y964" s="40"/>
      <c r="Z964" s="40"/>
      <c r="AA964" s="40"/>
      <c r="AB964" s="40"/>
      <c r="AC964" s="40"/>
      <c r="AD964" s="40"/>
      <c r="AE964" s="40"/>
      <c r="AR964" s="232" t="s">
        <v>402</v>
      </c>
      <c r="AT964" s="232" t="s">
        <v>248</v>
      </c>
      <c r="AU964" s="232" t="s">
        <v>253</v>
      </c>
      <c r="AY964" s="19" t="s">
        <v>245</v>
      </c>
      <c r="BE964" s="233">
        <f>IF(N964="základní",J964,0)</f>
        <v>0</v>
      </c>
      <c r="BF964" s="233">
        <f>IF(N964="snížená",J964,0)</f>
        <v>0</v>
      </c>
      <c r="BG964" s="233">
        <f>IF(N964="zákl. přenesená",J964,0)</f>
        <v>0</v>
      </c>
      <c r="BH964" s="233">
        <f>IF(N964="sníž. přenesená",J964,0)</f>
        <v>0</v>
      </c>
      <c r="BI964" s="233">
        <f>IF(N964="nulová",J964,0)</f>
        <v>0</v>
      </c>
      <c r="BJ964" s="19" t="s">
        <v>85</v>
      </c>
      <c r="BK964" s="233">
        <f>ROUND(I964*H964,2)</f>
        <v>0</v>
      </c>
      <c r="BL964" s="19" t="s">
        <v>402</v>
      </c>
      <c r="BM964" s="232" t="s">
        <v>4792</v>
      </c>
    </row>
    <row r="965" s="2" customFormat="1">
      <c r="A965" s="40"/>
      <c r="B965" s="41"/>
      <c r="C965" s="42"/>
      <c r="D965" s="234" t="s">
        <v>255</v>
      </c>
      <c r="E965" s="42"/>
      <c r="F965" s="235" t="s">
        <v>3171</v>
      </c>
      <c r="G965" s="42"/>
      <c r="H965" s="42"/>
      <c r="I965" s="236"/>
      <c r="J965" s="42"/>
      <c r="K965" s="42"/>
      <c r="L965" s="46"/>
      <c r="M965" s="237"/>
      <c r="N965" s="238"/>
      <c r="O965" s="93"/>
      <c r="P965" s="93"/>
      <c r="Q965" s="93"/>
      <c r="R965" s="93"/>
      <c r="S965" s="93"/>
      <c r="T965" s="94"/>
      <c r="U965" s="40"/>
      <c r="V965" s="40"/>
      <c r="W965" s="40"/>
      <c r="X965" s="40"/>
      <c r="Y965" s="40"/>
      <c r="Z965" s="40"/>
      <c r="AA965" s="40"/>
      <c r="AB965" s="40"/>
      <c r="AC965" s="40"/>
      <c r="AD965" s="40"/>
      <c r="AE965" s="40"/>
      <c r="AT965" s="19" t="s">
        <v>255</v>
      </c>
      <c r="AU965" s="19" t="s">
        <v>253</v>
      </c>
    </row>
    <row r="966" s="2" customFormat="1">
      <c r="A966" s="40"/>
      <c r="B966" s="41"/>
      <c r="C966" s="42"/>
      <c r="D966" s="296" t="s">
        <v>766</v>
      </c>
      <c r="E966" s="42"/>
      <c r="F966" s="297" t="s">
        <v>3172</v>
      </c>
      <c r="G966" s="42"/>
      <c r="H966" s="42"/>
      <c r="I966" s="236"/>
      <c r="J966" s="42"/>
      <c r="K966" s="42"/>
      <c r="L966" s="46"/>
      <c r="M966" s="237"/>
      <c r="N966" s="238"/>
      <c r="O966" s="93"/>
      <c r="P966" s="93"/>
      <c r="Q966" s="93"/>
      <c r="R966" s="93"/>
      <c r="S966" s="93"/>
      <c r="T966" s="94"/>
      <c r="U966" s="40"/>
      <c r="V966" s="40"/>
      <c r="W966" s="40"/>
      <c r="X966" s="40"/>
      <c r="Y966" s="40"/>
      <c r="Z966" s="40"/>
      <c r="AA966" s="40"/>
      <c r="AB966" s="40"/>
      <c r="AC966" s="40"/>
      <c r="AD966" s="40"/>
      <c r="AE966" s="40"/>
      <c r="AT966" s="19" t="s">
        <v>766</v>
      </c>
      <c r="AU966" s="19" t="s">
        <v>253</v>
      </c>
    </row>
    <row r="967" s="13" customFormat="1">
      <c r="A967" s="13"/>
      <c r="B967" s="239"/>
      <c r="C967" s="240"/>
      <c r="D967" s="234" t="s">
        <v>257</v>
      </c>
      <c r="E967" s="241" t="s">
        <v>1</v>
      </c>
      <c r="F967" s="242" t="s">
        <v>3173</v>
      </c>
      <c r="G967" s="240"/>
      <c r="H967" s="241" t="s">
        <v>1</v>
      </c>
      <c r="I967" s="243"/>
      <c r="J967" s="240"/>
      <c r="K967" s="240"/>
      <c r="L967" s="244"/>
      <c r="M967" s="245"/>
      <c r="N967" s="246"/>
      <c r="O967" s="246"/>
      <c r="P967" s="246"/>
      <c r="Q967" s="246"/>
      <c r="R967" s="246"/>
      <c r="S967" s="246"/>
      <c r="T967" s="247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8" t="s">
        <v>257</v>
      </c>
      <c r="AU967" s="248" t="s">
        <v>253</v>
      </c>
      <c r="AV967" s="13" t="s">
        <v>85</v>
      </c>
      <c r="AW967" s="13" t="s">
        <v>34</v>
      </c>
      <c r="AX967" s="13" t="s">
        <v>77</v>
      </c>
      <c r="AY967" s="248" t="s">
        <v>245</v>
      </c>
    </row>
    <row r="968" s="14" customFormat="1">
      <c r="A968" s="14"/>
      <c r="B968" s="249"/>
      <c r="C968" s="250"/>
      <c r="D968" s="234" t="s">
        <v>257</v>
      </c>
      <c r="E968" s="251" t="s">
        <v>1</v>
      </c>
      <c r="F968" s="252" t="s">
        <v>4789</v>
      </c>
      <c r="G968" s="250"/>
      <c r="H968" s="253">
        <v>94.299999999999997</v>
      </c>
      <c r="I968" s="254"/>
      <c r="J968" s="250"/>
      <c r="K968" s="250"/>
      <c r="L968" s="255"/>
      <c r="M968" s="256"/>
      <c r="N968" s="257"/>
      <c r="O968" s="257"/>
      <c r="P968" s="257"/>
      <c r="Q968" s="257"/>
      <c r="R968" s="257"/>
      <c r="S968" s="257"/>
      <c r="T968" s="258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59" t="s">
        <v>257</v>
      </c>
      <c r="AU968" s="259" t="s">
        <v>253</v>
      </c>
      <c r="AV968" s="14" t="s">
        <v>87</v>
      </c>
      <c r="AW968" s="14" t="s">
        <v>34</v>
      </c>
      <c r="AX968" s="14" t="s">
        <v>77</v>
      </c>
      <c r="AY968" s="259" t="s">
        <v>245</v>
      </c>
    </row>
    <row r="969" s="13" customFormat="1">
      <c r="A969" s="13"/>
      <c r="B969" s="239"/>
      <c r="C969" s="240"/>
      <c r="D969" s="234" t="s">
        <v>257</v>
      </c>
      <c r="E969" s="241" t="s">
        <v>1</v>
      </c>
      <c r="F969" s="242" t="s">
        <v>4790</v>
      </c>
      <c r="G969" s="240"/>
      <c r="H969" s="241" t="s">
        <v>1</v>
      </c>
      <c r="I969" s="243"/>
      <c r="J969" s="240"/>
      <c r="K969" s="240"/>
      <c r="L969" s="244"/>
      <c r="M969" s="245"/>
      <c r="N969" s="246"/>
      <c r="O969" s="246"/>
      <c r="P969" s="246"/>
      <c r="Q969" s="246"/>
      <c r="R969" s="246"/>
      <c r="S969" s="246"/>
      <c r="T969" s="247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8" t="s">
        <v>257</v>
      </c>
      <c r="AU969" s="248" t="s">
        <v>253</v>
      </c>
      <c r="AV969" s="13" t="s">
        <v>85</v>
      </c>
      <c r="AW969" s="13" t="s">
        <v>34</v>
      </c>
      <c r="AX969" s="13" t="s">
        <v>77</v>
      </c>
      <c r="AY969" s="248" t="s">
        <v>245</v>
      </c>
    </row>
    <row r="970" s="14" customFormat="1">
      <c r="A970" s="14"/>
      <c r="B970" s="249"/>
      <c r="C970" s="250"/>
      <c r="D970" s="234" t="s">
        <v>257</v>
      </c>
      <c r="E970" s="251" t="s">
        <v>1</v>
      </c>
      <c r="F970" s="252" t="s">
        <v>4791</v>
      </c>
      <c r="G970" s="250"/>
      <c r="H970" s="253">
        <v>161.19999999999999</v>
      </c>
      <c r="I970" s="254"/>
      <c r="J970" s="250"/>
      <c r="K970" s="250"/>
      <c r="L970" s="255"/>
      <c r="M970" s="256"/>
      <c r="N970" s="257"/>
      <c r="O970" s="257"/>
      <c r="P970" s="257"/>
      <c r="Q970" s="257"/>
      <c r="R970" s="257"/>
      <c r="S970" s="257"/>
      <c r="T970" s="258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59" t="s">
        <v>257</v>
      </c>
      <c r="AU970" s="259" t="s">
        <v>253</v>
      </c>
      <c r="AV970" s="14" t="s">
        <v>87</v>
      </c>
      <c r="AW970" s="14" t="s">
        <v>34</v>
      </c>
      <c r="AX970" s="14" t="s">
        <v>77</v>
      </c>
      <c r="AY970" s="259" t="s">
        <v>245</v>
      </c>
    </row>
    <row r="971" s="15" customFormat="1">
      <c r="A971" s="15"/>
      <c r="B971" s="260"/>
      <c r="C971" s="261"/>
      <c r="D971" s="234" t="s">
        <v>257</v>
      </c>
      <c r="E971" s="262" t="s">
        <v>1</v>
      </c>
      <c r="F971" s="263" t="s">
        <v>266</v>
      </c>
      <c r="G971" s="261"/>
      <c r="H971" s="264">
        <v>255.5</v>
      </c>
      <c r="I971" s="265"/>
      <c r="J971" s="261"/>
      <c r="K971" s="261"/>
      <c r="L971" s="266"/>
      <c r="M971" s="267"/>
      <c r="N971" s="268"/>
      <c r="O971" s="268"/>
      <c r="P971" s="268"/>
      <c r="Q971" s="268"/>
      <c r="R971" s="268"/>
      <c r="S971" s="268"/>
      <c r="T971" s="269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T971" s="270" t="s">
        <v>257</v>
      </c>
      <c r="AU971" s="270" t="s">
        <v>253</v>
      </c>
      <c r="AV971" s="15" t="s">
        <v>253</v>
      </c>
      <c r="AW971" s="15" t="s">
        <v>34</v>
      </c>
      <c r="AX971" s="15" t="s">
        <v>85</v>
      </c>
      <c r="AY971" s="270" t="s">
        <v>245</v>
      </c>
    </row>
    <row r="972" s="2" customFormat="1" ht="16.5" customHeight="1">
      <c r="A972" s="40"/>
      <c r="B972" s="41"/>
      <c r="C972" s="221" t="s">
        <v>4793</v>
      </c>
      <c r="D972" s="221" t="s">
        <v>248</v>
      </c>
      <c r="E972" s="222" t="s">
        <v>3175</v>
      </c>
      <c r="F972" s="223" t="s">
        <v>3176</v>
      </c>
      <c r="G972" s="224" t="s">
        <v>275</v>
      </c>
      <c r="H972" s="225">
        <v>255.5</v>
      </c>
      <c r="I972" s="226"/>
      <c r="J972" s="227">
        <f>ROUND(I972*H972,2)</f>
        <v>0</v>
      </c>
      <c r="K972" s="223" t="s">
        <v>764</v>
      </c>
      <c r="L972" s="46"/>
      <c r="M972" s="228" t="s">
        <v>1</v>
      </c>
      <c r="N972" s="229" t="s">
        <v>42</v>
      </c>
      <c r="O972" s="93"/>
      <c r="P972" s="230">
        <f>O972*H972</f>
        <v>0</v>
      </c>
      <c r="Q972" s="230">
        <v>0</v>
      </c>
      <c r="R972" s="230">
        <f>Q972*H972</f>
        <v>0</v>
      </c>
      <c r="S972" s="230">
        <v>0</v>
      </c>
      <c r="T972" s="231">
        <f>S972*H972</f>
        <v>0</v>
      </c>
      <c r="U972" s="40"/>
      <c r="V972" s="40"/>
      <c r="W972" s="40"/>
      <c r="X972" s="40"/>
      <c r="Y972" s="40"/>
      <c r="Z972" s="40"/>
      <c r="AA972" s="40"/>
      <c r="AB972" s="40"/>
      <c r="AC972" s="40"/>
      <c r="AD972" s="40"/>
      <c r="AE972" s="40"/>
      <c r="AR972" s="232" t="s">
        <v>402</v>
      </c>
      <c r="AT972" s="232" t="s">
        <v>248</v>
      </c>
      <c r="AU972" s="232" t="s">
        <v>253</v>
      </c>
      <c r="AY972" s="19" t="s">
        <v>245</v>
      </c>
      <c r="BE972" s="233">
        <f>IF(N972="základní",J972,0)</f>
        <v>0</v>
      </c>
      <c r="BF972" s="233">
        <f>IF(N972="snížená",J972,0)</f>
        <v>0</v>
      </c>
      <c r="BG972" s="233">
        <f>IF(N972="zákl. přenesená",J972,0)</f>
        <v>0</v>
      </c>
      <c r="BH972" s="233">
        <f>IF(N972="sníž. přenesená",J972,0)</f>
        <v>0</v>
      </c>
      <c r="BI972" s="233">
        <f>IF(N972="nulová",J972,0)</f>
        <v>0</v>
      </c>
      <c r="BJ972" s="19" t="s">
        <v>85</v>
      </c>
      <c r="BK972" s="233">
        <f>ROUND(I972*H972,2)</f>
        <v>0</v>
      </c>
      <c r="BL972" s="19" t="s">
        <v>402</v>
      </c>
      <c r="BM972" s="232" t="s">
        <v>4794</v>
      </c>
    </row>
    <row r="973" s="2" customFormat="1">
      <c r="A973" s="40"/>
      <c r="B973" s="41"/>
      <c r="C973" s="42"/>
      <c r="D973" s="234" t="s">
        <v>255</v>
      </c>
      <c r="E973" s="42"/>
      <c r="F973" s="235" t="s">
        <v>3178</v>
      </c>
      <c r="G973" s="42"/>
      <c r="H973" s="42"/>
      <c r="I973" s="236"/>
      <c r="J973" s="42"/>
      <c r="K973" s="42"/>
      <c r="L973" s="46"/>
      <c r="M973" s="237"/>
      <c r="N973" s="238"/>
      <c r="O973" s="93"/>
      <c r="P973" s="93"/>
      <c r="Q973" s="93"/>
      <c r="R973" s="93"/>
      <c r="S973" s="93"/>
      <c r="T973" s="94"/>
      <c r="U973" s="40"/>
      <c r="V973" s="40"/>
      <c r="W973" s="40"/>
      <c r="X973" s="40"/>
      <c r="Y973" s="40"/>
      <c r="Z973" s="40"/>
      <c r="AA973" s="40"/>
      <c r="AB973" s="40"/>
      <c r="AC973" s="40"/>
      <c r="AD973" s="40"/>
      <c r="AE973" s="40"/>
      <c r="AT973" s="19" t="s">
        <v>255</v>
      </c>
      <c r="AU973" s="19" t="s">
        <v>253</v>
      </c>
    </row>
    <row r="974" s="2" customFormat="1">
      <c r="A974" s="40"/>
      <c r="B974" s="41"/>
      <c r="C974" s="42"/>
      <c r="D974" s="296" t="s">
        <v>766</v>
      </c>
      <c r="E974" s="42"/>
      <c r="F974" s="297" t="s">
        <v>3179</v>
      </c>
      <c r="G974" s="42"/>
      <c r="H974" s="42"/>
      <c r="I974" s="236"/>
      <c r="J974" s="42"/>
      <c r="K974" s="42"/>
      <c r="L974" s="46"/>
      <c r="M974" s="237"/>
      <c r="N974" s="238"/>
      <c r="O974" s="93"/>
      <c r="P974" s="93"/>
      <c r="Q974" s="93"/>
      <c r="R974" s="93"/>
      <c r="S974" s="93"/>
      <c r="T974" s="94"/>
      <c r="U974" s="40"/>
      <c r="V974" s="40"/>
      <c r="W974" s="40"/>
      <c r="X974" s="40"/>
      <c r="Y974" s="40"/>
      <c r="Z974" s="40"/>
      <c r="AA974" s="40"/>
      <c r="AB974" s="40"/>
      <c r="AC974" s="40"/>
      <c r="AD974" s="40"/>
      <c r="AE974" s="40"/>
      <c r="AT974" s="19" t="s">
        <v>766</v>
      </c>
      <c r="AU974" s="19" t="s">
        <v>253</v>
      </c>
    </row>
    <row r="975" s="13" customFormat="1">
      <c r="A975" s="13"/>
      <c r="B975" s="239"/>
      <c r="C975" s="240"/>
      <c r="D975" s="234" t="s">
        <v>257</v>
      </c>
      <c r="E975" s="241" t="s">
        <v>1</v>
      </c>
      <c r="F975" s="242" t="s">
        <v>3180</v>
      </c>
      <c r="G975" s="240"/>
      <c r="H975" s="241" t="s">
        <v>1</v>
      </c>
      <c r="I975" s="243"/>
      <c r="J975" s="240"/>
      <c r="K975" s="240"/>
      <c r="L975" s="244"/>
      <c r="M975" s="245"/>
      <c r="N975" s="246"/>
      <c r="O975" s="246"/>
      <c r="P975" s="246"/>
      <c r="Q975" s="246"/>
      <c r="R975" s="246"/>
      <c r="S975" s="246"/>
      <c r="T975" s="247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48" t="s">
        <v>257</v>
      </c>
      <c r="AU975" s="248" t="s">
        <v>253</v>
      </c>
      <c r="AV975" s="13" t="s">
        <v>85</v>
      </c>
      <c r="AW975" s="13" t="s">
        <v>34</v>
      </c>
      <c r="AX975" s="13" t="s">
        <v>77</v>
      </c>
      <c r="AY975" s="248" t="s">
        <v>245</v>
      </c>
    </row>
    <row r="976" s="14" customFormat="1">
      <c r="A976" s="14"/>
      <c r="B976" s="249"/>
      <c r="C976" s="250"/>
      <c r="D976" s="234" t="s">
        <v>257</v>
      </c>
      <c r="E976" s="251" t="s">
        <v>1</v>
      </c>
      <c r="F976" s="252" t="s">
        <v>4789</v>
      </c>
      <c r="G976" s="250"/>
      <c r="H976" s="253">
        <v>94.299999999999997</v>
      </c>
      <c r="I976" s="254"/>
      <c r="J976" s="250"/>
      <c r="K976" s="250"/>
      <c r="L976" s="255"/>
      <c r="M976" s="256"/>
      <c r="N976" s="257"/>
      <c r="O976" s="257"/>
      <c r="P976" s="257"/>
      <c r="Q976" s="257"/>
      <c r="R976" s="257"/>
      <c r="S976" s="257"/>
      <c r="T976" s="258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59" t="s">
        <v>257</v>
      </c>
      <c r="AU976" s="259" t="s">
        <v>253</v>
      </c>
      <c r="AV976" s="14" t="s">
        <v>87</v>
      </c>
      <c r="AW976" s="14" t="s">
        <v>34</v>
      </c>
      <c r="AX976" s="14" t="s">
        <v>77</v>
      </c>
      <c r="AY976" s="259" t="s">
        <v>245</v>
      </c>
    </row>
    <row r="977" s="13" customFormat="1">
      <c r="A977" s="13"/>
      <c r="B977" s="239"/>
      <c r="C977" s="240"/>
      <c r="D977" s="234" t="s">
        <v>257</v>
      </c>
      <c r="E977" s="241" t="s">
        <v>1</v>
      </c>
      <c r="F977" s="242" t="s">
        <v>4790</v>
      </c>
      <c r="G977" s="240"/>
      <c r="H977" s="241" t="s">
        <v>1</v>
      </c>
      <c r="I977" s="243"/>
      <c r="J977" s="240"/>
      <c r="K977" s="240"/>
      <c r="L977" s="244"/>
      <c r="M977" s="245"/>
      <c r="N977" s="246"/>
      <c r="O977" s="246"/>
      <c r="P977" s="246"/>
      <c r="Q977" s="246"/>
      <c r="R977" s="246"/>
      <c r="S977" s="246"/>
      <c r="T977" s="247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48" t="s">
        <v>257</v>
      </c>
      <c r="AU977" s="248" t="s">
        <v>253</v>
      </c>
      <c r="AV977" s="13" t="s">
        <v>85</v>
      </c>
      <c r="AW977" s="13" t="s">
        <v>34</v>
      </c>
      <c r="AX977" s="13" t="s">
        <v>77</v>
      </c>
      <c r="AY977" s="248" t="s">
        <v>245</v>
      </c>
    </row>
    <row r="978" s="14" customFormat="1">
      <c r="A978" s="14"/>
      <c r="B978" s="249"/>
      <c r="C978" s="250"/>
      <c r="D978" s="234" t="s">
        <v>257</v>
      </c>
      <c r="E978" s="251" t="s">
        <v>1</v>
      </c>
      <c r="F978" s="252" t="s">
        <v>4791</v>
      </c>
      <c r="G978" s="250"/>
      <c r="H978" s="253">
        <v>161.19999999999999</v>
      </c>
      <c r="I978" s="254"/>
      <c r="J978" s="250"/>
      <c r="K978" s="250"/>
      <c r="L978" s="255"/>
      <c r="M978" s="256"/>
      <c r="N978" s="257"/>
      <c r="O978" s="257"/>
      <c r="P978" s="257"/>
      <c r="Q978" s="257"/>
      <c r="R978" s="257"/>
      <c r="S978" s="257"/>
      <c r="T978" s="258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59" t="s">
        <v>257</v>
      </c>
      <c r="AU978" s="259" t="s">
        <v>253</v>
      </c>
      <c r="AV978" s="14" t="s">
        <v>87</v>
      </c>
      <c r="AW978" s="14" t="s">
        <v>34</v>
      </c>
      <c r="AX978" s="14" t="s">
        <v>77</v>
      </c>
      <c r="AY978" s="259" t="s">
        <v>245</v>
      </c>
    </row>
    <row r="979" s="15" customFormat="1">
      <c r="A979" s="15"/>
      <c r="B979" s="260"/>
      <c r="C979" s="261"/>
      <c r="D979" s="234" t="s">
        <v>257</v>
      </c>
      <c r="E979" s="262" t="s">
        <v>1</v>
      </c>
      <c r="F979" s="263" t="s">
        <v>266</v>
      </c>
      <c r="G979" s="261"/>
      <c r="H979" s="264">
        <v>255.5</v>
      </c>
      <c r="I979" s="265"/>
      <c r="J979" s="261"/>
      <c r="K979" s="261"/>
      <c r="L979" s="266"/>
      <c r="M979" s="267"/>
      <c r="N979" s="268"/>
      <c r="O979" s="268"/>
      <c r="P979" s="268"/>
      <c r="Q979" s="268"/>
      <c r="R979" s="268"/>
      <c r="S979" s="268"/>
      <c r="T979" s="269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T979" s="270" t="s">
        <v>257</v>
      </c>
      <c r="AU979" s="270" t="s">
        <v>253</v>
      </c>
      <c r="AV979" s="15" t="s">
        <v>253</v>
      </c>
      <c r="AW979" s="15" t="s">
        <v>34</v>
      </c>
      <c r="AX979" s="15" t="s">
        <v>85</v>
      </c>
      <c r="AY979" s="270" t="s">
        <v>245</v>
      </c>
    </row>
    <row r="980" s="2" customFormat="1" ht="16.5" customHeight="1">
      <c r="A980" s="40"/>
      <c r="B980" s="41"/>
      <c r="C980" s="283" t="s">
        <v>4795</v>
      </c>
      <c r="D980" s="283" t="s">
        <v>551</v>
      </c>
      <c r="E980" s="284" t="s">
        <v>3189</v>
      </c>
      <c r="F980" s="285" t="s">
        <v>3190</v>
      </c>
      <c r="G980" s="286" t="s">
        <v>793</v>
      </c>
      <c r="H980" s="287">
        <v>241.44800000000001</v>
      </c>
      <c r="I980" s="288"/>
      <c r="J980" s="289">
        <f>ROUND(I980*H980,2)</f>
        <v>0</v>
      </c>
      <c r="K980" s="285" t="s">
        <v>1</v>
      </c>
      <c r="L980" s="290"/>
      <c r="M980" s="291" t="s">
        <v>1</v>
      </c>
      <c r="N980" s="292" t="s">
        <v>42</v>
      </c>
      <c r="O980" s="93"/>
      <c r="P980" s="230">
        <f>O980*H980</f>
        <v>0</v>
      </c>
      <c r="Q980" s="230">
        <v>0.001</v>
      </c>
      <c r="R980" s="230">
        <f>Q980*H980</f>
        <v>0.24144800000000002</v>
      </c>
      <c r="S980" s="230">
        <v>0</v>
      </c>
      <c r="T980" s="231">
        <f>S980*H980</f>
        <v>0</v>
      </c>
      <c r="U980" s="40"/>
      <c r="V980" s="40"/>
      <c r="W980" s="40"/>
      <c r="X980" s="40"/>
      <c r="Y980" s="40"/>
      <c r="Z980" s="40"/>
      <c r="AA980" s="40"/>
      <c r="AB980" s="40"/>
      <c r="AC980" s="40"/>
      <c r="AD980" s="40"/>
      <c r="AE980" s="40"/>
      <c r="AR980" s="232" t="s">
        <v>522</v>
      </c>
      <c r="AT980" s="232" t="s">
        <v>551</v>
      </c>
      <c r="AU980" s="232" t="s">
        <v>253</v>
      </c>
      <c r="AY980" s="19" t="s">
        <v>245</v>
      </c>
      <c r="BE980" s="233">
        <f>IF(N980="základní",J980,0)</f>
        <v>0</v>
      </c>
      <c r="BF980" s="233">
        <f>IF(N980="snížená",J980,0)</f>
        <v>0</v>
      </c>
      <c r="BG980" s="233">
        <f>IF(N980="zákl. přenesená",J980,0)</f>
        <v>0</v>
      </c>
      <c r="BH980" s="233">
        <f>IF(N980="sníž. přenesená",J980,0)</f>
        <v>0</v>
      </c>
      <c r="BI980" s="233">
        <f>IF(N980="nulová",J980,0)</f>
        <v>0</v>
      </c>
      <c r="BJ980" s="19" t="s">
        <v>85</v>
      </c>
      <c r="BK980" s="233">
        <f>ROUND(I980*H980,2)</f>
        <v>0</v>
      </c>
      <c r="BL980" s="19" t="s">
        <v>402</v>
      </c>
      <c r="BM980" s="232" t="s">
        <v>4796</v>
      </c>
    </row>
    <row r="981" s="2" customFormat="1">
      <c r="A981" s="40"/>
      <c r="B981" s="41"/>
      <c r="C981" s="42"/>
      <c r="D981" s="234" t="s">
        <v>255</v>
      </c>
      <c r="E981" s="42"/>
      <c r="F981" s="235" t="s">
        <v>3190</v>
      </c>
      <c r="G981" s="42"/>
      <c r="H981" s="42"/>
      <c r="I981" s="236"/>
      <c r="J981" s="42"/>
      <c r="K981" s="42"/>
      <c r="L981" s="46"/>
      <c r="M981" s="237"/>
      <c r="N981" s="238"/>
      <c r="O981" s="93"/>
      <c r="P981" s="93"/>
      <c r="Q981" s="93"/>
      <c r="R981" s="93"/>
      <c r="S981" s="93"/>
      <c r="T981" s="94"/>
      <c r="U981" s="40"/>
      <c r="V981" s="40"/>
      <c r="W981" s="40"/>
      <c r="X981" s="40"/>
      <c r="Y981" s="40"/>
      <c r="Z981" s="40"/>
      <c r="AA981" s="40"/>
      <c r="AB981" s="40"/>
      <c r="AC981" s="40"/>
      <c r="AD981" s="40"/>
      <c r="AE981" s="40"/>
      <c r="AT981" s="19" t="s">
        <v>255</v>
      </c>
      <c r="AU981" s="19" t="s">
        <v>253</v>
      </c>
    </row>
    <row r="982" s="13" customFormat="1">
      <c r="A982" s="13"/>
      <c r="B982" s="239"/>
      <c r="C982" s="240"/>
      <c r="D982" s="234" t="s">
        <v>257</v>
      </c>
      <c r="E982" s="241" t="s">
        <v>1</v>
      </c>
      <c r="F982" s="242" t="s">
        <v>3192</v>
      </c>
      <c r="G982" s="240"/>
      <c r="H982" s="241" t="s">
        <v>1</v>
      </c>
      <c r="I982" s="243"/>
      <c r="J982" s="240"/>
      <c r="K982" s="240"/>
      <c r="L982" s="244"/>
      <c r="M982" s="245"/>
      <c r="N982" s="246"/>
      <c r="O982" s="246"/>
      <c r="P982" s="246"/>
      <c r="Q982" s="246"/>
      <c r="R982" s="246"/>
      <c r="S982" s="246"/>
      <c r="T982" s="247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48" t="s">
        <v>257</v>
      </c>
      <c r="AU982" s="248" t="s">
        <v>253</v>
      </c>
      <c r="AV982" s="13" t="s">
        <v>85</v>
      </c>
      <c r="AW982" s="13" t="s">
        <v>34</v>
      </c>
      <c r="AX982" s="13" t="s">
        <v>77</v>
      </c>
      <c r="AY982" s="248" t="s">
        <v>245</v>
      </c>
    </row>
    <row r="983" s="14" customFormat="1">
      <c r="A983" s="14"/>
      <c r="B983" s="249"/>
      <c r="C983" s="250"/>
      <c r="D983" s="234" t="s">
        <v>257</v>
      </c>
      <c r="E983" s="251" t="s">
        <v>1</v>
      </c>
      <c r="F983" s="252" t="s">
        <v>4797</v>
      </c>
      <c r="G983" s="250"/>
      <c r="H983" s="253">
        <v>89.114000000000004</v>
      </c>
      <c r="I983" s="254"/>
      <c r="J983" s="250"/>
      <c r="K983" s="250"/>
      <c r="L983" s="255"/>
      <c r="M983" s="256"/>
      <c r="N983" s="257"/>
      <c r="O983" s="257"/>
      <c r="P983" s="257"/>
      <c r="Q983" s="257"/>
      <c r="R983" s="257"/>
      <c r="S983" s="257"/>
      <c r="T983" s="258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59" t="s">
        <v>257</v>
      </c>
      <c r="AU983" s="259" t="s">
        <v>253</v>
      </c>
      <c r="AV983" s="14" t="s">
        <v>87</v>
      </c>
      <c r="AW983" s="14" t="s">
        <v>34</v>
      </c>
      <c r="AX983" s="14" t="s">
        <v>77</v>
      </c>
      <c r="AY983" s="259" t="s">
        <v>245</v>
      </c>
    </row>
    <row r="984" s="14" customFormat="1">
      <c r="A984" s="14"/>
      <c r="B984" s="249"/>
      <c r="C984" s="250"/>
      <c r="D984" s="234" t="s">
        <v>257</v>
      </c>
      <c r="E984" s="251" t="s">
        <v>1</v>
      </c>
      <c r="F984" s="252" t="s">
        <v>4798</v>
      </c>
      <c r="G984" s="250"/>
      <c r="H984" s="253">
        <v>152.334</v>
      </c>
      <c r="I984" s="254"/>
      <c r="J984" s="250"/>
      <c r="K984" s="250"/>
      <c r="L984" s="255"/>
      <c r="M984" s="256"/>
      <c r="N984" s="257"/>
      <c r="O984" s="257"/>
      <c r="P984" s="257"/>
      <c r="Q984" s="257"/>
      <c r="R984" s="257"/>
      <c r="S984" s="257"/>
      <c r="T984" s="258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59" t="s">
        <v>257</v>
      </c>
      <c r="AU984" s="259" t="s">
        <v>253</v>
      </c>
      <c r="AV984" s="14" t="s">
        <v>87</v>
      </c>
      <c r="AW984" s="14" t="s">
        <v>34</v>
      </c>
      <c r="AX984" s="14" t="s">
        <v>77</v>
      </c>
      <c r="AY984" s="259" t="s">
        <v>245</v>
      </c>
    </row>
    <row r="985" s="15" customFormat="1">
      <c r="A985" s="15"/>
      <c r="B985" s="260"/>
      <c r="C985" s="261"/>
      <c r="D985" s="234" t="s">
        <v>257</v>
      </c>
      <c r="E985" s="262" t="s">
        <v>1</v>
      </c>
      <c r="F985" s="263" t="s">
        <v>266</v>
      </c>
      <c r="G985" s="261"/>
      <c r="H985" s="264">
        <v>241.44800000000001</v>
      </c>
      <c r="I985" s="265"/>
      <c r="J985" s="261"/>
      <c r="K985" s="261"/>
      <c r="L985" s="266"/>
      <c r="M985" s="267"/>
      <c r="N985" s="268"/>
      <c r="O985" s="268"/>
      <c r="P985" s="268"/>
      <c r="Q985" s="268"/>
      <c r="R985" s="268"/>
      <c r="S985" s="268"/>
      <c r="T985" s="269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T985" s="270" t="s">
        <v>257</v>
      </c>
      <c r="AU985" s="270" t="s">
        <v>253</v>
      </c>
      <c r="AV985" s="15" t="s">
        <v>253</v>
      </c>
      <c r="AW985" s="15" t="s">
        <v>34</v>
      </c>
      <c r="AX985" s="15" t="s">
        <v>85</v>
      </c>
      <c r="AY985" s="270" t="s">
        <v>245</v>
      </c>
    </row>
    <row r="986" s="2" customFormat="1" ht="16.5" customHeight="1">
      <c r="A986" s="40"/>
      <c r="B986" s="41"/>
      <c r="C986" s="221" t="s">
        <v>4799</v>
      </c>
      <c r="D986" s="221" t="s">
        <v>248</v>
      </c>
      <c r="E986" s="222" t="s">
        <v>3181</v>
      </c>
      <c r="F986" s="223" t="s">
        <v>3182</v>
      </c>
      <c r="G986" s="224" t="s">
        <v>275</v>
      </c>
      <c r="H986" s="225">
        <v>38.325000000000003</v>
      </c>
      <c r="I986" s="226"/>
      <c r="J986" s="227">
        <f>ROUND(I986*H986,2)</f>
        <v>0</v>
      </c>
      <c r="K986" s="223" t="s">
        <v>764</v>
      </c>
      <c r="L986" s="46"/>
      <c r="M986" s="228" t="s">
        <v>1</v>
      </c>
      <c r="N986" s="229" t="s">
        <v>42</v>
      </c>
      <c r="O986" s="93"/>
      <c r="P986" s="230">
        <f>O986*H986</f>
        <v>0</v>
      </c>
      <c r="Q986" s="230">
        <v>0</v>
      </c>
      <c r="R986" s="230">
        <f>Q986*H986</f>
        <v>0</v>
      </c>
      <c r="S986" s="230">
        <v>0</v>
      </c>
      <c r="T986" s="231">
        <f>S986*H986</f>
        <v>0</v>
      </c>
      <c r="U986" s="40"/>
      <c r="V986" s="40"/>
      <c r="W986" s="40"/>
      <c r="X986" s="40"/>
      <c r="Y986" s="40"/>
      <c r="Z986" s="40"/>
      <c r="AA986" s="40"/>
      <c r="AB986" s="40"/>
      <c r="AC986" s="40"/>
      <c r="AD986" s="40"/>
      <c r="AE986" s="40"/>
      <c r="AR986" s="232" t="s">
        <v>402</v>
      </c>
      <c r="AT986" s="232" t="s">
        <v>248</v>
      </c>
      <c r="AU986" s="232" t="s">
        <v>253</v>
      </c>
      <c r="AY986" s="19" t="s">
        <v>245</v>
      </c>
      <c r="BE986" s="233">
        <f>IF(N986="základní",J986,0)</f>
        <v>0</v>
      </c>
      <c r="BF986" s="233">
        <f>IF(N986="snížená",J986,0)</f>
        <v>0</v>
      </c>
      <c r="BG986" s="233">
        <f>IF(N986="zákl. přenesená",J986,0)</f>
        <v>0</v>
      </c>
      <c r="BH986" s="233">
        <f>IF(N986="sníž. přenesená",J986,0)</f>
        <v>0</v>
      </c>
      <c r="BI986" s="233">
        <f>IF(N986="nulová",J986,0)</f>
        <v>0</v>
      </c>
      <c r="BJ986" s="19" t="s">
        <v>85</v>
      </c>
      <c r="BK986" s="233">
        <f>ROUND(I986*H986,2)</f>
        <v>0</v>
      </c>
      <c r="BL986" s="19" t="s">
        <v>402</v>
      </c>
      <c r="BM986" s="232" t="s">
        <v>4800</v>
      </c>
    </row>
    <row r="987" s="2" customFormat="1">
      <c r="A987" s="40"/>
      <c r="B987" s="41"/>
      <c r="C987" s="42"/>
      <c r="D987" s="234" t="s">
        <v>255</v>
      </c>
      <c r="E987" s="42"/>
      <c r="F987" s="235" t="s">
        <v>3184</v>
      </c>
      <c r="G987" s="42"/>
      <c r="H987" s="42"/>
      <c r="I987" s="236"/>
      <c r="J987" s="42"/>
      <c r="K987" s="42"/>
      <c r="L987" s="46"/>
      <c r="M987" s="237"/>
      <c r="N987" s="238"/>
      <c r="O987" s="93"/>
      <c r="P987" s="93"/>
      <c r="Q987" s="93"/>
      <c r="R987" s="93"/>
      <c r="S987" s="93"/>
      <c r="T987" s="94"/>
      <c r="U987" s="40"/>
      <c r="V987" s="40"/>
      <c r="W987" s="40"/>
      <c r="X987" s="40"/>
      <c r="Y987" s="40"/>
      <c r="Z987" s="40"/>
      <c r="AA987" s="40"/>
      <c r="AB987" s="40"/>
      <c r="AC987" s="40"/>
      <c r="AD987" s="40"/>
      <c r="AE987" s="40"/>
      <c r="AT987" s="19" t="s">
        <v>255</v>
      </c>
      <c r="AU987" s="19" t="s">
        <v>253</v>
      </c>
    </row>
    <row r="988" s="2" customFormat="1">
      <c r="A988" s="40"/>
      <c r="B988" s="41"/>
      <c r="C988" s="42"/>
      <c r="D988" s="296" t="s">
        <v>766</v>
      </c>
      <c r="E988" s="42"/>
      <c r="F988" s="297" t="s">
        <v>3185</v>
      </c>
      <c r="G988" s="42"/>
      <c r="H988" s="42"/>
      <c r="I988" s="236"/>
      <c r="J988" s="42"/>
      <c r="K988" s="42"/>
      <c r="L988" s="46"/>
      <c r="M988" s="237"/>
      <c r="N988" s="238"/>
      <c r="O988" s="93"/>
      <c r="P988" s="93"/>
      <c r="Q988" s="93"/>
      <c r="R988" s="93"/>
      <c r="S988" s="93"/>
      <c r="T988" s="94"/>
      <c r="U988" s="40"/>
      <c r="V988" s="40"/>
      <c r="W988" s="40"/>
      <c r="X988" s="40"/>
      <c r="Y988" s="40"/>
      <c r="Z988" s="40"/>
      <c r="AA988" s="40"/>
      <c r="AB988" s="40"/>
      <c r="AC988" s="40"/>
      <c r="AD988" s="40"/>
      <c r="AE988" s="40"/>
      <c r="AT988" s="19" t="s">
        <v>766</v>
      </c>
      <c r="AU988" s="19" t="s">
        <v>253</v>
      </c>
    </row>
    <row r="989" s="13" customFormat="1">
      <c r="A989" s="13"/>
      <c r="B989" s="239"/>
      <c r="C989" s="240"/>
      <c r="D989" s="234" t="s">
        <v>257</v>
      </c>
      <c r="E989" s="241" t="s">
        <v>1</v>
      </c>
      <c r="F989" s="242" t="s">
        <v>3186</v>
      </c>
      <c r="G989" s="240"/>
      <c r="H989" s="241" t="s">
        <v>1</v>
      </c>
      <c r="I989" s="243"/>
      <c r="J989" s="240"/>
      <c r="K989" s="240"/>
      <c r="L989" s="244"/>
      <c r="M989" s="245"/>
      <c r="N989" s="246"/>
      <c r="O989" s="246"/>
      <c r="P989" s="246"/>
      <c r="Q989" s="246"/>
      <c r="R989" s="246"/>
      <c r="S989" s="246"/>
      <c r="T989" s="247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48" t="s">
        <v>257</v>
      </c>
      <c r="AU989" s="248" t="s">
        <v>253</v>
      </c>
      <c r="AV989" s="13" t="s">
        <v>85</v>
      </c>
      <c r="AW989" s="13" t="s">
        <v>34</v>
      </c>
      <c r="AX989" s="13" t="s">
        <v>77</v>
      </c>
      <c r="AY989" s="248" t="s">
        <v>245</v>
      </c>
    </row>
    <row r="990" s="14" customFormat="1">
      <c r="A990" s="14"/>
      <c r="B990" s="249"/>
      <c r="C990" s="250"/>
      <c r="D990" s="234" t="s">
        <v>257</v>
      </c>
      <c r="E990" s="251" t="s">
        <v>1</v>
      </c>
      <c r="F990" s="252" t="s">
        <v>4801</v>
      </c>
      <c r="G990" s="250"/>
      <c r="H990" s="253">
        <v>14.145</v>
      </c>
      <c r="I990" s="254"/>
      <c r="J990" s="250"/>
      <c r="K990" s="250"/>
      <c r="L990" s="255"/>
      <c r="M990" s="256"/>
      <c r="N990" s="257"/>
      <c r="O990" s="257"/>
      <c r="P990" s="257"/>
      <c r="Q990" s="257"/>
      <c r="R990" s="257"/>
      <c r="S990" s="257"/>
      <c r="T990" s="258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9" t="s">
        <v>257</v>
      </c>
      <c r="AU990" s="259" t="s">
        <v>253</v>
      </c>
      <c r="AV990" s="14" t="s">
        <v>87</v>
      </c>
      <c r="AW990" s="14" t="s">
        <v>34</v>
      </c>
      <c r="AX990" s="14" t="s">
        <v>77</v>
      </c>
      <c r="AY990" s="259" t="s">
        <v>245</v>
      </c>
    </row>
    <row r="991" s="13" customFormat="1">
      <c r="A991" s="13"/>
      <c r="B991" s="239"/>
      <c r="C991" s="240"/>
      <c r="D991" s="234" t="s">
        <v>257</v>
      </c>
      <c r="E991" s="241" t="s">
        <v>1</v>
      </c>
      <c r="F991" s="242" t="s">
        <v>4790</v>
      </c>
      <c r="G991" s="240"/>
      <c r="H991" s="241" t="s">
        <v>1</v>
      </c>
      <c r="I991" s="243"/>
      <c r="J991" s="240"/>
      <c r="K991" s="240"/>
      <c r="L991" s="244"/>
      <c r="M991" s="245"/>
      <c r="N991" s="246"/>
      <c r="O991" s="246"/>
      <c r="P991" s="246"/>
      <c r="Q991" s="246"/>
      <c r="R991" s="246"/>
      <c r="S991" s="246"/>
      <c r="T991" s="247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48" t="s">
        <v>257</v>
      </c>
      <c r="AU991" s="248" t="s">
        <v>253</v>
      </c>
      <c r="AV991" s="13" t="s">
        <v>85</v>
      </c>
      <c r="AW991" s="13" t="s">
        <v>34</v>
      </c>
      <c r="AX991" s="13" t="s">
        <v>77</v>
      </c>
      <c r="AY991" s="248" t="s">
        <v>245</v>
      </c>
    </row>
    <row r="992" s="14" customFormat="1">
      <c r="A992" s="14"/>
      <c r="B992" s="249"/>
      <c r="C992" s="250"/>
      <c r="D992" s="234" t="s">
        <v>257</v>
      </c>
      <c r="E992" s="251" t="s">
        <v>1</v>
      </c>
      <c r="F992" s="252" t="s">
        <v>4802</v>
      </c>
      <c r="G992" s="250"/>
      <c r="H992" s="253">
        <v>24.18</v>
      </c>
      <c r="I992" s="254"/>
      <c r="J992" s="250"/>
      <c r="K992" s="250"/>
      <c r="L992" s="255"/>
      <c r="M992" s="256"/>
      <c r="N992" s="257"/>
      <c r="O992" s="257"/>
      <c r="P992" s="257"/>
      <c r="Q992" s="257"/>
      <c r="R992" s="257"/>
      <c r="S992" s="257"/>
      <c r="T992" s="258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T992" s="259" t="s">
        <v>257</v>
      </c>
      <c r="AU992" s="259" t="s">
        <v>253</v>
      </c>
      <c r="AV992" s="14" t="s">
        <v>87</v>
      </c>
      <c r="AW992" s="14" t="s">
        <v>34</v>
      </c>
      <c r="AX992" s="14" t="s">
        <v>77</v>
      </c>
      <c r="AY992" s="259" t="s">
        <v>245</v>
      </c>
    </row>
    <row r="993" s="15" customFormat="1">
      <c r="A993" s="15"/>
      <c r="B993" s="260"/>
      <c r="C993" s="261"/>
      <c r="D993" s="234" t="s">
        <v>257</v>
      </c>
      <c r="E993" s="262" t="s">
        <v>1</v>
      </c>
      <c r="F993" s="263" t="s">
        <v>266</v>
      </c>
      <c r="G993" s="261"/>
      <c r="H993" s="264">
        <v>38.325000000000003</v>
      </c>
      <c r="I993" s="265"/>
      <c r="J993" s="261"/>
      <c r="K993" s="261"/>
      <c r="L993" s="266"/>
      <c r="M993" s="267"/>
      <c r="N993" s="268"/>
      <c r="O993" s="268"/>
      <c r="P993" s="268"/>
      <c r="Q993" s="268"/>
      <c r="R993" s="268"/>
      <c r="S993" s="268"/>
      <c r="T993" s="269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T993" s="270" t="s">
        <v>257</v>
      </c>
      <c r="AU993" s="270" t="s">
        <v>253</v>
      </c>
      <c r="AV993" s="15" t="s">
        <v>253</v>
      </c>
      <c r="AW993" s="15" t="s">
        <v>34</v>
      </c>
      <c r="AX993" s="15" t="s">
        <v>85</v>
      </c>
      <c r="AY993" s="270" t="s">
        <v>245</v>
      </c>
    </row>
    <row r="994" s="2" customFormat="1" ht="16.5" customHeight="1">
      <c r="A994" s="40"/>
      <c r="B994" s="41"/>
      <c r="C994" s="221" t="s">
        <v>4803</v>
      </c>
      <c r="D994" s="221" t="s">
        <v>248</v>
      </c>
      <c r="E994" s="222" t="s">
        <v>987</v>
      </c>
      <c r="F994" s="223" t="s">
        <v>988</v>
      </c>
      <c r="G994" s="224" t="s">
        <v>545</v>
      </c>
      <c r="H994" s="225">
        <v>10.461</v>
      </c>
      <c r="I994" s="226"/>
      <c r="J994" s="227">
        <f>ROUND(I994*H994,2)</f>
        <v>0</v>
      </c>
      <c r="K994" s="223" t="s">
        <v>764</v>
      </c>
      <c r="L994" s="46"/>
      <c r="M994" s="228" t="s">
        <v>1</v>
      </c>
      <c r="N994" s="229" t="s">
        <v>42</v>
      </c>
      <c r="O994" s="93"/>
      <c r="P994" s="230">
        <f>O994*H994</f>
        <v>0</v>
      </c>
      <c r="Q994" s="230">
        <v>0</v>
      </c>
      <c r="R994" s="230">
        <f>Q994*H994</f>
        <v>0</v>
      </c>
      <c r="S994" s="230">
        <v>0</v>
      </c>
      <c r="T994" s="231">
        <f>S994*H994</f>
        <v>0</v>
      </c>
      <c r="U994" s="40"/>
      <c r="V994" s="40"/>
      <c r="W994" s="40"/>
      <c r="X994" s="40"/>
      <c r="Y994" s="40"/>
      <c r="Z994" s="40"/>
      <c r="AA994" s="40"/>
      <c r="AB994" s="40"/>
      <c r="AC994" s="40"/>
      <c r="AD994" s="40"/>
      <c r="AE994" s="40"/>
      <c r="AR994" s="232" t="s">
        <v>402</v>
      </c>
      <c r="AT994" s="232" t="s">
        <v>248</v>
      </c>
      <c r="AU994" s="232" t="s">
        <v>253</v>
      </c>
      <c r="AY994" s="19" t="s">
        <v>245</v>
      </c>
      <c r="BE994" s="233">
        <f>IF(N994="základní",J994,0)</f>
        <v>0</v>
      </c>
      <c r="BF994" s="233">
        <f>IF(N994="snížená",J994,0)</f>
        <v>0</v>
      </c>
      <c r="BG994" s="233">
        <f>IF(N994="zákl. přenesená",J994,0)</f>
        <v>0</v>
      </c>
      <c r="BH994" s="233">
        <f>IF(N994="sníž. přenesená",J994,0)</f>
        <v>0</v>
      </c>
      <c r="BI994" s="233">
        <f>IF(N994="nulová",J994,0)</f>
        <v>0</v>
      </c>
      <c r="BJ994" s="19" t="s">
        <v>85</v>
      </c>
      <c r="BK994" s="233">
        <f>ROUND(I994*H994,2)</f>
        <v>0</v>
      </c>
      <c r="BL994" s="19" t="s">
        <v>402</v>
      </c>
      <c r="BM994" s="232" t="s">
        <v>4804</v>
      </c>
    </row>
    <row r="995" s="2" customFormat="1">
      <c r="A995" s="40"/>
      <c r="B995" s="41"/>
      <c r="C995" s="42"/>
      <c r="D995" s="234" t="s">
        <v>255</v>
      </c>
      <c r="E995" s="42"/>
      <c r="F995" s="235" t="s">
        <v>989</v>
      </c>
      <c r="G995" s="42"/>
      <c r="H995" s="42"/>
      <c r="I995" s="236"/>
      <c r="J995" s="42"/>
      <c r="K995" s="42"/>
      <c r="L995" s="46"/>
      <c r="M995" s="237"/>
      <c r="N995" s="238"/>
      <c r="O995" s="93"/>
      <c r="P995" s="93"/>
      <c r="Q995" s="93"/>
      <c r="R995" s="93"/>
      <c r="S995" s="93"/>
      <c r="T995" s="94"/>
      <c r="U995" s="40"/>
      <c r="V995" s="40"/>
      <c r="W995" s="40"/>
      <c r="X995" s="40"/>
      <c r="Y995" s="40"/>
      <c r="Z995" s="40"/>
      <c r="AA995" s="40"/>
      <c r="AB995" s="40"/>
      <c r="AC995" s="40"/>
      <c r="AD995" s="40"/>
      <c r="AE995" s="40"/>
      <c r="AT995" s="19" t="s">
        <v>255</v>
      </c>
      <c r="AU995" s="19" t="s">
        <v>253</v>
      </c>
    </row>
    <row r="996" s="2" customFormat="1">
      <c r="A996" s="40"/>
      <c r="B996" s="41"/>
      <c r="C996" s="42"/>
      <c r="D996" s="296" t="s">
        <v>766</v>
      </c>
      <c r="E996" s="42"/>
      <c r="F996" s="297" t="s">
        <v>990</v>
      </c>
      <c r="G996" s="42"/>
      <c r="H996" s="42"/>
      <c r="I996" s="236"/>
      <c r="J996" s="42"/>
      <c r="K996" s="42"/>
      <c r="L996" s="46"/>
      <c r="M996" s="237"/>
      <c r="N996" s="238"/>
      <c r="O996" s="93"/>
      <c r="P996" s="93"/>
      <c r="Q996" s="93"/>
      <c r="R996" s="93"/>
      <c r="S996" s="93"/>
      <c r="T996" s="94"/>
      <c r="U996" s="40"/>
      <c r="V996" s="40"/>
      <c r="W996" s="40"/>
      <c r="X996" s="40"/>
      <c r="Y996" s="40"/>
      <c r="Z996" s="40"/>
      <c r="AA996" s="40"/>
      <c r="AB996" s="40"/>
      <c r="AC996" s="40"/>
      <c r="AD996" s="40"/>
      <c r="AE996" s="40"/>
      <c r="AT996" s="19" t="s">
        <v>766</v>
      </c>
      <c r="AU996" s="19" t="s">
        <v>253</v>
      </c>
    </row>
    <row r="997" s="17" customFormat="1" ht="20.88" customHeight="1">
      <c r="A997" s="17"/>
      <c r="B997" s="306"/>
      <c r="C997" s="307"/>
      <c r="D997" s="308" t="s">
        <v>76</v>
      </c>
      <c r="E997" s="308" t="s">
        <v>3103</v>
      </c>
      <c r="F997" s="308" t="s">
        <v>3104</v>
      </c>
      <c r="G997" s="307"/>
      <c r="H997" s="307"/>
      <c r="I997" s="309"/>
      <c r="J997" s="310">
        <f>BK997</f>
        <v>0</v>
      </c>
      <c r="K997" s="307"/>
      <c r="L997" s="311"/>
      <c r="M997" s="312"/>
      <c r="N997" s="313"/>
      <c r="O997" s="313"/>
      <c r="P997" s="314">
        <f>SUM(P998:P1062)</f>
        <v>0</v>
      </c>
      <c r="Q997" s="313"/>
      <c r="R997" s="314">
        <f>SUM(R998:R1062)</f>
        <v>2.2334640000000006</v>
      </c>
      <c r="S997" s="313"/>
      <c r="T997" s="315">
        <f>SUM(T998:T1062)</f>
        <v>0.39599999999999996</v>
      </c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R997" s="316" t="s">
        <v>253</v>
      </c>
      <c r="AT997" s="317" t="s">
        <v>76</v>
      </c>
      <c r="AU997" s="317" t="s">
        <v>272</v>
      </c>
      <c r="AY997" s="316" t="s">
        <v>245</v>
      </c>
      <c r="BK997" s="318">
        <f>SUM(BK998:BK1062)</f>
        <v>0</v>
      </c>
    </row>
    <row r="998" s="2" customFormat="1" ht="16.5" customHeight="1">
      <c r="A998" s="40"/>
      <c r="B998" s="41"/>
      <c r="C998" s="221" t="s">
        <v>4805</v>
      </c>
      <c r="D998" s="221" t="s">
        <v>248</v>
      </c>
      <c r="E998" s="222" t="s">
        <v>3106</v>
      </c>
      <c r="F998" s="223" t="s">
        <v>3107</v>
      </c>
      <c r="G998" s="224" t="s">
        <v>2717</v>
      </c>
      <c r="H998" s="225">
        <v>287.89999999999998</v>
      </c>
      <c r="I998" s="226"/>
      <c r="J998" s="227">
        <f>ROUND(I998*H998,2)</f>
        <v>0</v>
      </c>
      <c r="K998" s="223" t="s">
        <v>764</v>
      </c>
      <c r="L998" s="46"/>
      <c r="M998" s="228" t="s">
        <v>1</v>
      </c>
      <c r="N998" s="229" t="s">
        <v>42</v>
      </c>
      <c r="O998" s="93"/>
      <c r="P998" s="230">
        <f>O998*H998</f>
        <v>0</v>
      </c>
      <c r="Q998" s="230">
        <v>0</v>
      </c>
      <c r="R998" s="230">
        <f>Q998*H998</f>
        <v>0</v>
      </c>
      <c r="S998" s="230">
        <v>0</v>
      </c>
      <c r="T998" s="231">
        <f>S998*H998</f>
        <v>0</v>
      </c>
      <c r="U998" s="40"/>
      <c r="V998" s="40"/>
      <c r="W998" s="40"/>
      <c r="X998" s="40"/>
      <c r="Y998" s="40"/>
      <c r="Z998" s="40"/>
      <c r="AA998" s="40"/>
      <c r="AB998" s="40"/>
      <c r="AC998" s="40"/>
      <c r="AD998" s="40"/>
      <c r="AE998" s="40"/>
      <c r="AR998" s="232" t="s">
        <v>253</v>
      </c>
      <c r="AT998" s="232" t="s">
        <v>248</v>
      </c>
      <c r="AU998" s="232" t="s">
        <v>253</v>
      </c>
      <c r="AY998" s="19" t="s">
        <v>245</v>
      </c>
      <c r="BE998" s="233">
        <f>IF(N998="základní",J998,0)</f>
        <v>0</v>
      </c>
      <c r="BF998" s="233">
        <f>IF(N998="snížená",J998,0)</f>
        <v>0</v>
      </c>
      <c r="BG998" s="233">
        <f>IF(N998="zákl. přenesená",J998,0)</f>
        <v>0</v>
      </c>
      <c r="BH998" s="233">
        <f>IF(N998="sníž. přenesená",J998,0)</f>
        <v>0</v>
      </c>
      <c r="BI998" s="233">
        <f>IF(N998="nulová",J998,0)</f>
        <v>0</v>
      </c>
      <c r="BJ998" s="19" t="s">
        <v>85</v>
      </c>
      <c r="BK998" s="233">
        <f>ROUND(I998*H998,2)</f>
        <v>0</v>
      </c>
      <c r="BL998" s="19" t="s">
        <v>253</v>
      </c>
      <c r="BM998" s="232" t="s">
        <v>4806</v>
      </c>
    </row>
    <row r="999" s="2" customFormat="1">
      <c r="A999" s="40"/>
      <c r="B999" s="41"/>
      <c r="C999" s="42"/>
      <c r="D999" s="234" t="s">
        <v>255</v>
      </c>
      <c r="E999" s="42"/>
      <c r="F999" s="235" t="s">
        <v>3109</v>
      </c>
      <c r="G999" s="42"/>
      <c r="H999" s="42"/>
      <c r="I999" s="236"/>
      <c r="J999" s="42"/>
      <c r="K999" s="42"/>
      <c r="L999" s="46"/>
      <c r="M999" s="237"/>
      <c r="N999" s="238"/>
      <c r="O999" s="93"/>
      <c r="P999" s="93"/>
      <c r="Q999" s="93"/>
      <c r="R999" s="93"/>
      <c r="S999" s="93"/>
      <c r="T999" s="94"/>
      <c r="U999" s="40"/>
      <c r="V999" s="40"/>
      <c r="W999" s="40"/>
      <c r="X999" s="40"/>
      <c r="Y999" s="40"/>
      <c r="Z999" s="40"/>
      <c r="AA999" s="40"/>
      <c r="AB999" s="40"/>
      <c r="AC999" s="40"/>
      <c r="AD999" s="40"/>
      <c r="AE999" s="40"/>
      <c r="AT999" s="19" t="s">
        <v>255</v>
      </c>
      <c r="AU999" s="19" t="s">
        <v>253</v>
      </c>
    </row>
    <row r="1000" s="2" customFormat="1">
      <c r="A1000" s="40"/>
      <c r="B1000" s="41"/>
      <c r="C1000" s="42"/>
      <c r="D1000" s="296" t="s">
        <v>766</v>
      </c>
      <c r="E1000" s="42"/>
      <c r="F1000" s="297" t="s">
        <v>3110</v>
      </c>
      <c r="G1000" s="42"/>
      <c r="H1000" s="42"/>
      <c r="I1000" s="236"/>
      <c r="J1000" s="42"/>
      <c r="K1000" s="42"/>
      <c r="L1000" s="46"/>
      <c r="M1000" s="237"/>
      <c r="N1000" s="238"/>
      <c r="O1000" s="93"/>
      <c r="P1000" s="93"/>
      <c r="Q1000" s="93"/>
      <c r="R1000" s="93"/>
      <c r="S1000" s="93"/>
      <c r="T1000" s="94"/>
      <c r="U1000" s="40"/>
      <c r="V1000" s="40"/>
      <c r="W1000" s="40"/>
      <c r="X1000" s="40"/>
      <c r="Y1000" s="40"/>
      <c r="Z1000" s="40"/>
      <c r="AA1000" s="40"/>
      <c r="AB1000" s="40"/>
      <c r="AC1000" s="40"/>
      <c r="AD1000" s="40"/>
      <c r="AE1000" s="40"/>
      <c r="AT1000" s="19" t="s">
        <v>766</v>
      </c>
      <c r="AU1000" s="19" t="s">
        <v>253</v>
      </c>
    </row>
    <row r="1001" s="14" customFormat="1">
      <c r="A1001" s="14"/>
      <c r="B1001" s="249"/>
      <c r="C1001" s="250"/>
      <c r="D1001" s="234" t="s">
        <v>257</v>
      </c>
      <c r="E1001" s="251" t="s">
        <v>1</v>
      </c>
      <c r="F1001" s="252" t="s">
        <v>4807</v>
      </c>
      <c r="G1001" s="250"/>
      <c r="H1001" s="253">
        <v>287.89999999999998</v>
      </c>
      <c r="I1001" s="254"/>
      <c r="J1001" s="250"/>
      <c r="K1001" s="250"/>
      <c r="L1001" s="255"/>
      <c r="M1001" s="256"/>
      <c r="N1001" s="257"/>
      <c r="O1001" s="257"/>
      <c r="P1001" s="257"/>
      <c r="Q1001" s="257"/>
      <c r="R1001" s="257"/>
      <c r="S1001" s="257"/>
      <c r="T1001" s="258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T1001" s="259" t="s">
        <v>257</v>
      </c>
      <c r="AU1001" s="259" t="s">
        <v>253</v>
      </c>
      <c r="AV1001" s="14" t="s">
        <v>87</v>
      </c>
      <c r="AW1001" s="14" t="s">
        <v>34</v>
      </c>
      <c r="AX1001" s="14" t="s">
        <v>77</v>
      </c>
      <c r="AY1001" s="259" t="s">
        <v>245</v>
      </c>
    </row>
    <row r="1002" s="15" customFormat="1">
      <c r="A1002" s="15"/>
      <c r="B1002" s="260"/>
      <c r="C1002" s="261"/>
      <c r="D1002" s="234" t="s">
        <v>257</v>
      </c>
      <c r="E1002" s="262" t="s">
        <v>1</v>
      </c>
      <c r="F1002" s="263" t="s">
        <v>266</v>
      </c>
      <c r="G1002" s="261"/>
      <c r="H1002" s="264">
        <v>287.89999999999998</v>
      </c>
      <c r="I1002" s="265"/>
      <c r="J1002" s="261"/>
      <c r="K1002" s="261"/>
      <c r="L1002" s="266"/>
      <c r="M1002" s="267"/>
      <c r="N1002" s="268"/>
      <c r="O1002" s="268"/>
      <c r="P1002" s="268"/>
      <c r="Q1002" s="268"/>
      <c r="R1002" s="268"/>
      <c r="S1002" s="268"/>
      <c r="T1002" s="269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/>
      <c r="AE1002" s="15"/>
      <c r="AT1002" s="270" t="s">
        <v>257</v>
      </c>
      <c r="AU1002" s="270" t="s">
        <v>253</v>
      </c>
      <c r="AV1002" s="15" t="s">
        <v>253</v>
      </c>
      <c r="AW1002" s="15" t="s">
        <v>34</v>
      </c>
      <c r="AX1002" s="15" t="s">
        <v>85</v>
      </c>
      <c r="AY1002" s="270" t="s">
        <v>245</v>
      </c>
    </row>
    <row r="1003" s="2" customFormat="1" ht="16.5" customHeight="1">
      <c r="A1003" s="40"/>
      <c r="B1003" s="41"/>
      <c r="C1003" s="283" t="s">
        <v>521</v>
      </c>
      <c r="D1003" s="283" t="s">
        <v>551</v>
      </c>
      <c r="E1003" s="284" t="s">
        <v>3113</v>
      </c>
      <c r="F1003" s="285" t="s">
        <v>3114</v>
      </c>
      <c r="G1003" s="286" t="s">
        <v>3531</v>
      </c>
      <c r="H1003" s="287">
        <v>0.098000000000000004</v>
      </c>
      <c r="I1003" s="288"/>
      <c r="J1003" s="289">
        <f>ROUND(I1003*H1003,2)</f>
        <v>0</v>
      </c>
      <c r="K1003" s="285" t="s">
        <v>764</v>
      </c>
      <c r="L1003" s="290"/>
      <c r="M1003" s="291" t="s">
        <v>1</v>
      </c>
      <c r="N1003" s="292" t="s">
        <v>42</v>
      </c>
      <c r="O1003" s="93"/>
      <c r="P1003" s="230">
        <f>O1003*H1003</f>
        <v>0</v>
      </c>
      <c r="Q1003" s="230">
        <v>1</v>
      </c>
      <c r="R1003" s="230">
        <f>Q1003*H1003</f>
        <v>0.098000000000000004</v>
      </c>
      <c r="S1003" s="230">
        <v>0</v>
      </c>
      <c r="T1003" s="231">
        <f>S1003*H1003</f>
        <v>0</v>
      </c>
      <c r="U1003" s="40"/>
      <c r="V1003" s="40"/>
      <c r="W1003" s="40"/>
      <c r="X1003" s="40"/>
      <c r="Y1003" s="40"/>
      <c r="Z1003" s="40"/>
      <c r="AA1003" s="40"/>
      <c r="AB1003" s="40"/>
      <c r="AC1003" s="40"/>
      <c r="AD1003" s="40"/>
      <c r="AE1003" s="40"/>
      <c r="AR1003" s="232" t="s">
        <v>326</v>
      </c>
      <c r="AT1003" s="232" t="s">
        <v>551</v>
      </c>
      <c r="AU1003" s="232" t="s">
        <v>253</v>
      </c>
      <c r="AY1003" s="19" t="s">
        <v>245</v>
      </c>
      <c r="BE1003" s="233">
        <f>IF(N1003="základní",J1003,0)</f>
        <v>0</v>
      </c>
      <c r="BF1003" s="233">
        <f>IF(N1003="snížená",J1003,0)</f>
        <v>0</v>
      </c>
      <c r="BG1003" s="233">
        <f>IF(N1003="zákl. přenesená",J1003,0)</f>
        <v>0</v>
      </c>
      <c r="BH1003" s="233">
        <f>IF(N1003="sníž. přenesená",J1003,0)</f>
        <v>0</v>
      </c>
      <c r="BI1003" s="233">
        <f>IF(N1003="nulová",J1003,0)</f>
        <v>0</v>
      </c>
      <c r="BJ1003" s="19" t="s">
        <v>85</v>
      </c>
      <c r="BK1003" s="233">
        <f>ROUND(I1003*H1003,2)</f>
        <v>0</v>
      </c>
      <c r="BL1003" s="19" t="s">
        <v>253</v>
      </c>
      <c r="BM1003" s="232" t="s">
        <v>4808</v>
      </c>
    </row>
    <row r="1004" s="2" customFormat="1">
      <c r="A1004" s="40"/>
      <c r="B1004" s="41"/>
      <c r="C1004" s="42"/>
      <c r="D1004" s="234" t="s">
        <v>255</v>
      </c>
      <c r="E1004" s="42"/>
      <c r="F1004" s="235" t="s">
        <v>3114</v>
      </c>
      <c r="G1004" s="42"/>
      <c r="H1004" s="42"/>
      <c r="I1004" s="236"/>
      <c r="J1004" s="42"/>
      <c r="K1004" s="42"/>
      <c r="L1004" s="46"/>
      <c r="M1004" s="237"/>
      <c r="N1004" s="238"/>
      <c r="O1004" s="93"/>
      <c r="P1004" s="93"/>
      <c r="Q1004" s="93"/>
      <c r="R1004" s="93"/>
      <c r="S1004" s="93"/>
      <c r="T1004" s="94"/>
      <c r="U1004" s="40"/>
      <c r="V1004" s="40"/>
      <c r="W1004" s="40"/>
      <c r="X1004" s="40"/>
      <c r="Y1004" s="40"/>
      <c r="Z1004" s="40"/>
      <c r="AA1004" s="40"/>
      <c r="AB1004" s="40"/>
      <c r="AC1004" s="40"/>
      <c r="AD1004" s="40"/>
      <c r="AE1004" s="40"/>
      <c r="AT1004" s="19" t="s">
        <v>255</v>
      </c>
      <c r="AU1004" s="19" t="s">
        <v>253</v>
      </c>
    </row>
    <row r="1005" s="14" customFormat="1">
      <c r="A1005" s="14"/>
      <c r="B1005" s="249"/>
      <c r="C1005" s="250"/>
      <c r="D1005" s="234" t="s">
        <v>257</v>
      </c>
      <c r="E1005" s="251" t="s">
        <v>1</v>
      </c>
      <c r="F1005" s="252" t="s">
        <v>4809</v>
      </c>
      <c r="G1005" s="250"/>
      <c r="H1005" s="253">
        <v>0.098000000000000004</v>
      </c>
      <c r="I1005" s="254"/>
      <c r="J1005" s="250"/>
      <c r="K1005" s="250"/>
      <c r="L1005" s="255"/>
      <c r="M1005" s="256"/>
      <c r="N1005" s="257"/>
      <c r="O1005" s="257"/>
      <c r="P1005" s="257"/>
      <c r="Q1005" s="257"/>
      <c r="R1005" s="257"/>
      <c r="S1005" s="257"/>
      <c r="T1005" s="258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59" t="s">
        <v>257</v>
      </c>
      <c r="AU1005" s="259" t="s">
        <v>253</v>
      </c>
      <c r="AV1005" s="14" t="s">
        <v>87</v>
      </c>
      <c r="AW1005" s="14" t="s">
        <v>34</v>
      </c>
      <c r="AX1005" s="14" t="s">
        <v>77</v>
      </c>
      <c r="AY1005" s="259" t="s">
        <v>245</v>
      </c>
    </row>
    <row r="1006" s="15" customFormat="1">
      <c r="A1006" s="15"/>
      <c r="B1006" s="260"/>
      <c r="C1006" s="261"/>
      <c r="D1006" s="234" t="s">
        <v>257</v>
      </c>
      <c r="E1006" s="262" t="s">
        <v>1</v>
      </c>
      <c r="F1006" s="263" t="s">
        <v>266</v>
      </c>
      <c r="G1006" s="261"/>
      <c r="H1006" s="264">
        <v>0.098000000000000004</v>
      </c>
      <c r="I1006" s="265"/>
      <c r="J1006" s="261"/>
      <c r="K1006" s="261"/>
      <c r="L1006" s="266"/>
      <c r="M1006" s="267"/>
      <c r="N1006" s="268"/>
      <c r="O1006" s="268"/>
      <c r="P1006" s="268"/>
      <c r="Q1006" s="268"/>
      <c r="R1006" s="268"/>
      <c r="S1006" s="268"/>
      <c r="T1006" s="269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T1006" s="270" t="s">
        <v>257</v>
      </c>
      <c r="AU1006" s="270" t="s">
        <v>253</v>
      </c>
      <c r="AV1006" s="15" t="s">
        <v>253</v>
      </c>
      <c r="AW1006" s="15" t="s">
        <v>34</v>
      </c>
      <c r="AX1006" s="15" t="s">
        <v>85</v>
      </c>
      <c r="AY1006" s="270" t="s">
        <v>245</v>
      </c>
    </row>
    <row r="1007" s="2" customFormat="1" ht="21.75" customHeight="1">
      <c r="A1007" s="40"/>
      <c r="B1007" s="41"/>
      <c r="C1007" s="221" t="s">
        <v>4810</v>
      </c>
      <c r="D1007" s="221" t="s">
        <v>248</v>
      </c>
      <c r="E1007" s="222" t="s">
        <v>4811</v>
      </c>
      <c r="F1007" s="223" t="s">
        <v>4812</v>
      </c>
      <c r="G1007" s="224" t="s">
        <v>275</v>
      </c>
      <c r="H1007" s="225">
        <v>72</v>
      </c>
      <c r="I1007" s="226"/>
      <c r="J1007" s="227">
        <f>ROUND(I1007*H1007,2)</f>
        <v>0</v>
      </c>
      <c r="K1007" s="223" t="s">
        <v>764</v>
      </c>
      <c r="L1007" s="46"/>
      <c r="M1007" s="228" t="s">
        <v>1</v>
      </c>
      <c r="N1007" s="229" t="s">
        <v>42</v>
      </c>
      <c r="O1007" s="93"/>
      <c r="P1007" s="230">
        <f>O1007*H1007</f>
        <v>0</v>
      </c>
      <c r="Q1007" s="230">
        <v>0</v>
      </c>
      <c r="R1007" s="230">
        <f>Q1007*H1007</f>
        <v>0</v>
      </c>
      <c r="S1007" s="230">
        <v>0.0054999999999999997</v>
      </c>
      <c r="T1007" s="231">
        <f>S1007*H1007</f>
        <v>0.39599999999999996</v>
      </c>
      <c r="U1007" s="40"/>
      <c r="V1007" s="40"/>
      <c r="W1007" s="40"/>
      <c r="X1007" s="40"/>
      <c r="Y1007" s="40"/>
      <c r="Z1007" s="40"/>
      <c r="AA1007" s="40"/>
      <c r="AB1007" s="40"/>
      <c r="AC1007" s="40"/>
      <c r="AD1007" s="40"/>
      <c r="AE1007" s="40"/>
      <c r="AR1007" s="232" t="s">
        <v>253</v>
      </c>
      <c r="AT1007" s="232" t="s">
        <v>248</v>
      </c>
      <c r="AU1007" s="232" t="s">
        <v>253</v>
      </c>
      <c r="AY1007" s="19" t="s">
        <v>245</v>
      </c>
      <c r="BE1007" s="233">
        <f>IF(N1007="základní",J1007,0)</f>
        <v>0</v>
      </c>
      <c r="BF1007" s="233">
        <f>IF(N1007="snížená",J1007,0)</f>
        <v>0</v>
      </c>
      <c r="BG1007" s="233">
        <f>IF(N1007="zákl. přenesená",J1007,0)</f>
        <v>0</v>
      </c>
      <c r="BH1007" s="233">
        <f>IF(N1007="sníž. přenesená",J1007,0)</f>
        <v>0</v>
      </c>
      <c r="BI1007" s="233">
        <f>IF(N1007="nulová",J1007,0)</f>
        <v>0</v>
      </c>
      <c r="BJ1007" s="19" t="s">
        <v>85</v>
      </c>
      <c r="BK1007" s="233">
        <f>ROUND(I1007*H1007,2)</f>
        <v>0</v>
      </c>
      <c r="BL1007" s="19" t="s">
        <v>253</v>
      </c>
      <c r="BM1007" s="232" t="s">
        <v>4813</v>
      </c>
    </row>
    <row r="1008" s="2" customFormat="1">
      <c r="A1008" s="40"/>
      <c r="B1008" s="41"/>
      <c r="C1008" s="42"/>
      <c r="D1008" s="234" t="s">
        <v>255</v>
      </c>
      <c r="E1008" s="42"/>
      <c r="F1008" s="235" t="s">
        <v>4814</v>
      </c>
      <c r="G1008" s="42"/>
      <c r="H1008" s="42"/>
      <c r="I1008" s="236"/>
      <c r="J1008" s="42"/>
      <c r="K1008" s="42"/>
      <c r="L1008" s="46"/>
      <c r="M1008" s="237"/>
      <c r="N1008" s="238"/>
      <c r="O1008" s="93"/>
      <c r="P1008" s="93"/>
      <c r="Q1008" s="93"/>
      <c r="R1008" s="93"/>
      <c r="S1008" s="93"/>
      <c r="T1008" s="94"/>
      <c r="U1008" s="40"/>
      <c r="V1008" s="40"/>
      <c r="W1008" s="40"/>
      <c r="X1008" s="40"/>
      <c r="Y1008" s="40"/>
      <c r="Z1008" s="40"/>
      <c r="AA1008" s="40"/>
      <c r="AB1008" s="40"/>
      <c r="AC1008" s="40"/>
      <c r="AD1008" s="40"/>
      <c r="AE1008" s="40"/>
      <c r="AT1008" s="19" t="s">
        <v>255</v>
      </c>
      <c r="AU1008" s="19" t="s">
        <v>253</v>
      </c>
    </row>
    <row r="1009" s="2" customFormat="1">
      <c r="A1009" s="40"/>
      <c r="B1009" s="41"/>
      <c r="C1009" s="42"/>
      <c r="D1009" s="296" t="s">
        <v>766</v>
      </c>
      <c r="E1009" s="42"/>
      <c r="F1009" s="297" t="s">
        <v>4815</v>
      </c>
      <c r="G1009" s="42"/>
      <c r="H1009" s="42"/>
      <c r="I1009" s="236"/>
      <c r="J1009" s="42"/>
      <c r="K1009" s="42"/>
      <c r="L1009" s="46"/>
      <c r="M1009" s="237"/>
      <c r="N1009" s="238"/>
      <c r="O1009" s="93"/>
      <c r="P1009" s="93"/>
      <c r="Q1009" s="93"/>
      <c r="R1009" s="93"/>
      <c r="S1009" s="93"/>
      <c r="T1009" s="94"/>
      <c r="U1009" s="40"/>
      <c r="V1009" s="40"/>
      <c r="W1009" s="40"/>
      <c r="X1009" s="40"/>
      <c r="Y1009" s="40"/>
      <c r="Z1009" s="40"/>
      <c r="AA1009" s="40"/>
      <c r="AB1009" s="40"/>
      <c r="AC1009" s="40"/>
      <c r="AD1009" s="40"/>
      <c r="AE1009" s="40"/>
      <c r="AT1009" s="19" t="s">
        <v>766</v>
      </c>
      <c r="AU1009" s="19" t="s">
        <v>253</v>
      </c>
    </row>
    <row r="1010" s="14" customFormat="1">
      <c r="A1010" s="14"/>
      <c r="B1010" s="249"/>
      <c r="C1010" s="250"/>
      <c r="D1010" s="234" t="s">
        <v>257</v>
      </c>
      <c r="E1010" s="251" t="s">
        <v>1</v>
      </c>
      <c r="F1010" s="252" t="s">
        <v>4816</v>
      </c>
      <c r="G1010" s="250"/>
      <c r="H1010" s="253">
        <v>72</v>
      </c>
      <c r="I1010" s="254"/>
      <c r="J1010" s="250"/>
      <c r="K1010" s="250"/>
      <c r="L1010" s="255"/>
      <c r="M1010" s="256"/>
      <c r="N1010" s="257"/>
      <c r="O1010" s="257"/>
      <c r="P1010" s="257"/>
      <c r="Q1010" s="257"/>
      <c r="R1010" s="257"/>
      <c r="S1010" s="257"/>
      <c r="T1010" s="258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T1010" s="259" t="s">
        <v>257</v>
      </c>
      <c r="AU1010" s="259" t="s">
        <v>253</v>
      </c>
      <c r="AV1010" s="14" t="s">
        <v>87</v>
      </c>
      <c r="AW1010" s="14" t="s">
        <v>34</v>
      </c>
      <c r="AX1010" s="14" t="s">
        <v>85</v>
      </c>
      <c r="AY1010" s="259" t="s">
        <v>245</v>
      </c>
    </row>
    <row r="1011" s="2" customFormat="1" ht="16.5" customHeight="1">
      <c r="A1011" s="40"/>
      <c r="B1011" s="41"/>
      <c r="C1011" s="221" t="s">
        <v>4817</v>
      </c>
      <c r="D1011" s="221" t="s">
        <v>248</v>
      </c>
      <c r="E1011" s="222" t="s">
        <v>3925</v>
      </c>
      <c r="F1011" s="223" t="s">
        <v>3926</v>
      </c>
      <c r="G1011" s="224" t="s">
        <v>275</v>
      </c>
      <c r="H1011" s="225">
        <v>287.89999999999998</v>
      </c>
      <c r="I1011" s="226"/>
      <c r="J1011" s="227">
        <f>ROUND(I1011*H1011,2)</f>
        <v>0</v>
      </c>
      <c r="K1011" s="223" t="s">
        <v>764</v>
      </c>
      <c r="L1011" s="46"/>
      <c r="M1011" s="228" t="s">
        <v>1</v>
      </c>
      <c r="N1011" s="229" t="s">
        <v>42</v>
      </c>
      <c r="O1011" s="93"/>
      <c r="P1011" s="230">
        <f>O1011*H1011</f>
        <v>0</v>
      </c>
      <c r="Q1011" s="230">
        <v>0.00040000000000000002</v>
      </c>
      <c r="R1011" s="230">
        <f>Q1011*H1011</f>
        <v>0.11516</v>
      </c>
      <c r="S1011" s="230">
        <v>0</v>
      </c>
      <c r="T1011" s="231">
        <f>S1011*H1011</f>
        <v>0</v>
      </c>
      <c r="U1011" s="40"/>
      <c r="V1011" s="40"/>
      <c r="W1011" s="40"/>
      <c r="X1011" s="40"/>
      <c r="Y1011" s="40"/>
      <c r="Z1011" s="40"/>
      <c r="AA1011" s="40"/>
      <c r="AB1011" s="40"/>
      <c r="AC1011" s="40"/>
      <c r="AD1011" s="40"/>
      <c r="AE1011" s="40"/>
      <c r="AR1011" s="232" t="s">
        <v>594</v>
      </c>
      <c r="AT1011" s="232" t="s">
        <v>248</v>
      </c>
      <c r="AU1011" s="232" t="s">
        <v>253</v>
      </c>
      <c r="AY1011" s="19" t="s">
        <v>245</v>
      </c>
      <c r="BE1011" s="233">
        <f>IF(N1011="základní",J1011,0)</f>
        <v>0</v>
      </c>
      <c r="BF1011" s="233">
        <f>IF(N1011="snížená",J1011,0)</f>
        <v>0</v>
      </c>
      <c r="BG1011" s="233">
        <f>IF(N1011="zákl. přenesená",J1011,0)</f>
        <v>0</v>
      </c>
      <c r="BH1011" s="233">
        <f>IF(N1011="sníž. přenesená",J1011,0)</f>
        <v>0</v>
      </c>
      <c r="BI1011" s="233">
        <f>IF(N1011="nulová",J1011,0)</f>
        <v>0</v>
      </c>
      <c r="BJ1011" s="19" t="s">
        <v>85</v>
      </c>
      <c r="BK1011" s="233">
        <f>ROUND(I1011*H1011,2)</f>
        <v>0</v>
      </c>
      <c r="BL1011" s="19" t="s">
        <v>594</v>
      </c>
      <c r="BM1011" s="232" t="s">
        <v>4818</v>
      </c>
    </row>
    <row r="1012" s="2" customFormat="1">
      <c r="A1012" s="40"/>
      <c r="B1012" s="41"/>
      <c r="C1012" s="42"/>
      <c r="D1012" s="234" t="s">
        <v>255</v>
      </c>
      <c r="E1012" s="42"/>
      <c r="F1012" s="235" t="s">
        <v>4819</v>
      </c>
      <c r="G1012" s="42"/>
      <c r="H1012" s="42"/>
      <c r="I1012" s="236"/>
      <c r="J1012" s="42"/>
      <c r="K1012" s="42"/>
      <c r="L1012" s="46"/>
      <c r="M1012" s="237"/>
      <c r="N1012" s="238"/>
      <c r="O1012" s="93"/>
      <c r="P1012" s="93"/>
      <c r="Q1012" s="93"/>
      <c r="R1012" s="93"/>
      <c r="S1012" s="93"/>
      <c r="T1012" s="94"/>
      <c r="U1012" s="40"/>
      <c r="V1012" s="40"/>
      <c r="W1012" s="40"/>
      <c r="X1012" s="40"/>
      <c r="Y1012" s="40"/>
      <c r="Z1012" s="40"/>
      <c r="AA1012" s="40"/>
      <c r="AB1012" s="40"/>
      <c r="AC1012" s="40"/>
      <c r="AD1012" s="40"/>
      <c r="AE1012" s="40"/>
      <c r="AT1012" s="19" t="s">
        <v>255</v>
      </c>
      <c r="AU1012" s="19" t="s">
        <v>253</v>
      </c>
    </row>
    <row r="1013" s="2" customFormat="1">
      <c r="A1013" s="40"/>
      <c r="B1013" s="41"/>
      <c r="C1013" s="42"/>
      <c r="D1013" s="296" t="s">
        <v>766</v>
      </c>
      <c r="E1013" s="42"/>
      <c r="F1013" s="297" t="s">
        <v>3928</v>
      </c>
      <c r="G1013" s="42"/>
      <c r="H1013" s="42"/>
      <c r="I1013" s="236"/>
      <c r="J1013" s="42"/>
      <c r="K1013" s="42"/>
      <c r="L1013" s="46"/>
      <c r="M1013" s="237"/>
      <c r="N1013" s="238"/>
      <c r="O1013" s="93"/>
      <c r="P1013" s="93"/>
      <c r="Q1013" s="93"/>
      <c r="R1013" s="93"/>
      <c r="S1013" s="93"/>
      <c r="T1013" s="94"/>
      <c r="U1013" s="40"/>
      <c r="V1013" s="40"/>
      <c r="W1013" s="40"/>
      <c r="X1013" s="40"/>
      <c r="Y1013" s="40"/>
      <c r="Z1013" s="40"/>
      <c r="AA1013" s="40"/>
      <c r="AB1013" s="40"/>
      <c r="AC1013" s="40"/>
      <c r="AD1013" s="40"/>
      <c r="AE1013" s="40"/>
      <c r="AT1013" s="19" t="s">
        <v>766</v>
      </c>
      <c r="AU1013" s="19" t="s">
        <v>253</v>
      </c>
    </row>
    <row r="1014" s="14" customFormat="1">
      <c r="A1014" s="14"/>
      <c r="B1014" s="249"/>
      <c r="C1014" s="250"/>
      <c r="D1014" s="234" t="s">
        <v>257</v>
      </c>
      <c r="E1014" s="251" t="s">
        <v>1</v>
      </c>
      <c r="F1014" s="252" t="s">
        <v>4807</v>
      </c>
      <c r="G1014" s="250"/>
      <c r="H1014" s="253">
        <v>287.89999999999998</v>
      </c>
      <c r="I1014" s="254"/>
      <c r="J1014" s="250"/>
      <c r="K1014" s="250"/>
      <c r="L1014" s="255"/>
      <c r="M1014" s="256"/>
      <c r="N1014" s="257"/>
      <c r="O1014" s="257"/>
      <c r="P1014" s="257"/>
      <c r="Q1014" s="257"/>
      <c r="R1014" s="257"/>
      <c r="S1014" s="257"/>
      <c r="T1014" s="258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59" t="s">
        <v>257</v>
      </c>
      <c r="AU1014" s="259" t="s">
        <v>253</v>
      </c>
      <c r="AV1014" s="14" t="s">
        <v>87</v>
      </c>
      <c r="AW1014" s="14" t="s">
        <v>34</v>
      </c>
      <c r="AX1014" s="14" t="s">
        <v>85</v>
      </c>
      <c r="AY1014" s="259" t="s">
        <v>245</v>
      </c>
    </row>
    <row r="1015" s="2" customFormat="1" ht="21.75" customHeight="1">
      <c r="A1015" s="40"/>
      <c r="B1015" s="41"/>
      <c r="C1015" s="283" t="s">
        <v>4820</v>
      </c>
      <c r="D1015" s="283" t="s">
        <v>551</v>
      </c>
      <c r="E1015" s="284" t="s">
        <v>3934</v>
      </c>
      <c r="F1015" s="285" t="s">
        <v>3935</v>
      </c>
      <c r="G1015" s="286" t="s">
        <v>275</v>
      </c>
      <c r="H1015" s="287">
        <v>301.35000000000002</v>
      </c>
      <c r="I1015" s="288"/>
      <c r="J1015" s="289">
        <f>ROUND(I1015*H1015,2)</f>
        <v>0</v>
      </c>
      <c r="K1015" s="285" t="s">
        <v>1</v>
      </c>
      <c r="L1015" s="290"/>
      <c r="M1015" s="291" t="s">
        <v>1</v>
      </c>
      <c r="N1015" s="292" t="s">
        <v>42</v>
      </c>
      <c r="O1015" s="93"/>
      <c r="P1015" s="230">
        <f>O1015*H1015</f>
        <v>0</v>
      </c>
      <c r="Q1015" s="230">
        <v>0.0060000000000000001</v>
      </c>
      <c r="R1015" s="230">
        <f>Q1015*H1015</f>
        <v>1.8081000000000003</v>
      </c>
      <c r="S1015" s="230">
        <v>0</v>
      </c>
      <c r="T1015" s="231">
        <f>S1015*H1015</f>
        <v>0</v>
      </c>
      <c r="U1015" s="40"/>
      <c r="V1015" s="40"/>
      <c r="W1015" s="40"/>
      <c r="X1015" s="40"/>
      <c r="Y1015" s="40"/>
      <c r="Z1015" s="40"/>
      <c r="AA1015" s="40"/>
      <c r="AB1015" s="40"/>
      <c r="AC1015" s="40"/>
      <c r="AD1015" s="40"/>
      <c r="AE1015" s="40"/>
      <c r="AR1015" s="232" t="s">
        <v>326</v>
      </c>
      <c r="AT1015" s="232" t="s">
        <v>551</v>
      </c>
      <c r="AU1015" s="232" t="s">
        <v>253</v>
      </c>
      <c r="AY1015" s="19" t="s">
        <v>245</v>
      </c>
      <c r="BE1015" s="233">
        <f>IF(N1015="základní",J1015,0)</f>
        <v>0</v>
      </c>
      <c r="BF1015" s="233">
        <f>IF(N1015="snížená",J1015,0)</f>
        <v>0</v>
      </c>
      <c r="BG1015" s="233">
        <f>IF(N1015="zákl. přenesená",J1015,0)</f>
        <v>0</v>
      </c>
      <c r="BH1015" s="233">
        <f>IF(N1015="sníž. přenesená",J1015,0)</f>
        <v>0</v>
      </c>
      <c r="BI1015" s="233">
        <f>IF(N1015="nulová",J1015,0)</f>
        <v>0</v>
      </c>
      <c r="BJ1015" s="19" t="s">
        <v>85</v>
      </c>
      <c r="BK1015" s="233">
        <f>ROUND(I1015*H1015,2)</f>
        <v>0</v>
      </c>
      <c r="BL1015" s="19" t="s">
        <v>253</v>
      </c>
      <c r="BM1015" s="232" t="s">
        <v>4821</v>
      </c>
    </row>
    <row r="1016" s="2" customFormat="1">
      <c r="A1016" s="40"/>
      <c r="B1016" s="41"/>
      <c r="C1016" s="42"/>
      <c r="D1016" s="234" t="s">
        <v>255</v>
      </c>
      <c r="E1016" s="42"/>
      <c r="F1016" s="235" t="s">
        <v>3935</v>
      </c>
      <c r="G1016" s="42"/>
      <c r="H1016" s="42"/>
      <c r="I1016" s="236"/>
      <c r="J1016" s="42"/>
      <c r="K1016" s="42"/>
      <c r="L1016" s="46"/>
      <c r="M1016" s="237"/>
      <c r="N1016" s="238"/>
      <c r="O1016" s="93"/>
      <c r="P1016" s="93"/>
      <c r="Q1016" s="93"/>
      <c r="R1016" s="93"/>
      <c r="S1016" s="93"/>
      <c r="T1016" s="94"/>
      <c r="U1016" s="40"/>
      <c r="V1016" s="40"/>
      <c r="W1016" s="40"/>
      <c r="X1016" s="40"/>
      <c r="Y1016" s="40"/>
      <c r="Z1016" s="40"/>
      <c r="AA1016" s="40"/>
      <c r="AB1016" s="40"/>
      <c r="AC1016" s="40"/>
      <c r="AD1016" s="40"/>
      <c r="AE1016" s="40"/>
      <c r="AT1016" s="19" t="s">
        <v>255</v>
      </c>
      <c r="AU1016" s="19" t="s">
        <v>253</v>
      </c>
    </row>
    <row r="1017" s="14" customFormat="1">
      <c r="A1017" s="14"/>
      <c r="B1017" s="249"/>
      <c r="C1017" s="250"/>
      <c r="D1017" s="234" t="s">
        <v>257</v>
      </c>
      <c r="E1017" s="251" t="s">
        <v>1</v>
      </c>
      <c r="F1017" s="252" t="s">
        <v>4822</v>
      </c>
      <c r="G1017" s="250"/>
      <c r="H1017" s="253">
        <v>301.35000000000002</v>
      </c>
      <c r="I1017" s="254"/>
      <c r="J1017" s="250"/>
      <c r="K1017" s="250"/>
      <c r="L1017" s="255"/>
      <c r="M1017" s="256"/>
      <c r="N1017" s="257"/>
      <c r="O1017" s="257"/>
      <c r="P1017" s="257"/>
      <c r="Q1017" s="257"/>
      <c r="R1017" s="257"/>
      <c r="S1017" s="257"/>
      <c r="T1017" s="258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T1017" s="259" t="s">
        <v>257</v>
      </c>
      <c r="AU1017" s="259" t="s">
        <v>253</v>
      </c>
      <c r="AV1017" s="14" t="s">
        <v>87</v>
      </c>
      <c r="AW1017" s="14" t="s">
        <v>34</v>
      </c>
      <c r="AX1017" s="14" t="s">
        <v>77</v>
      </c>
      <c r="AY1017" s="259" t="s">
        <v>245</v>
      </c>
    </row>
    <row r="1018" s="15" customFormat="1">
      <c r="A1018" s="15"/>
      <c r="B1018" s="260"/>
      <c r="C1018" s="261"/>
      <c r="D1018" s="234" t="s">
        <v>257</v>
      </c>
      <c r="E1018" s="262" t="s">
        <v>1</v>
      </c>
      <c r="F1018" s="263" t="s">
        <v>266</v>
      </c>
      <c r="G1018" s="261"/>
      <c r="H1018" s="264">
        <v>301.35000000000002</v>
      </c>
      <c r="I1018" s="265"/>
      <c r="J1018" s="261"/>
      <c r="K1018" s="261"/>
      <c r="L1018" s="266"/>
      <c r="M1018" s="267"/>
      <c r="N1018" s="268"/>
      <c r="O1018" s="268"/>
      <c r="P1018" s="268"/>
      <c r="Q1018" s="268"/>
      <c r="R1018" s="268"/>
      <c r="S1018" s="268"/>
      <c r="T1018" s="269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T1018" s="270" t="s">
        <v>257</v>
      </c>
      <c r="AU1018" s="270" t="s">
        <v>253</v>
      </c>
      <c r="AV1018" s="15" t="s">
        <v>253</v>
      </c>
      <c r="AW1018" s="15" t="s">
        <v>34</v>
      </c>
      <c r="AX1018" s="15" t="s">
        <v>85</v>
      </c>
      <c r="AY1018" s="270" t="s">
        <v>245</v>
      </c>
    </row>
    <row r="1019" s="2" customFormat="1" ht="16.5" customHeight="1">
      <c r="A1019" s="40"/>
      <c r="B1019" s="41"/>
      <c r="C1019" s="221" t="s">
        <v>4823</v>
      </c>
      <c r="D1019" s="221" t="s">
        <v>248</v>
      </c>
      <c r="E1019" s="222" t="s">
        <v>3938</v>
      </c>
      <c r="F1019" s="223" t="s">
        <v>3939</v>
      </c>
      <c r="G1019" s="224" t="s">
        <v>275</v>
      </c>
      <c r="H1019" s="225">
        <v>204</v>
      </c>
      <c r="I1019" s="226"/>
      <c r="J1019" s="227">
        <f>ROUND(I1019*H1019,2)</f>
        <v>0</v>
      </c>
      <c r="K1019" s="223" t="s">
        <v>764</v>
      </c>
      <c r="L1019" s="46"/>
      <c r="M1019" s="228" t="s">
        <v>1</v>
      </c>
      <c r="N1019" s="229" t="s">
        <v>42</v>
      </c>
      <c r="O1019" s="93"/>
      <c r="P1019" s="230">
        <f>O1019*H1019</f>
        <v>0</v>
      </c>
      <c r="Q1019" s="230">
        <v>0</v>
      </c>
      <c r="R1019" s="230">
        <f>Q1019*H1019</f>
        <v>0</v>
      </c>
      <c r="S1019" s="230">
        <v>0</v>
      </c>
      <c r="T1019" s="231">
        <f>S1019*H1019</f>
        <v>0</v>
      </c>
      <c r="U1019" s="40"/>
      <c r="V1019" s="40"/>
      <c r="W1019" s="40"/>
      <c r="X1019" s="40"/>
      <c r="Y1019" s="40"/>
      <c r="Z1019" s="40"/>
      <c r="AA1019" s="40"/>
      <c r="AB1019" s="40"/>
      <c r="AC1019" s="40"/>
      <c r="AD1019" s="40"/>
      <c r="AE1019" s="40"/>
      <c r="AR1019" s="232" t="s">
        <v>594</v>
      </c>
      <c r="AT1019" s="232" t="s">
        <v>248</v>
      </c>
      <c r="AU1019" s="232" t="s">
        <v>253</v>
      </c>
      <c r="AY1019" s="19" t="s">
        <v>245</v>
      </c>
      <c r="BE1019" s="233">
        <f>IF(N1019="základní",J1019,0)</f>
        <v>0</v>
      </c>
      <c r="BF1019" s="233">
        <f>IF(N1019="snížená",J1019,0)</f>
        <v>0</v>
      </c>
      <c r="BG1019" s="233">
        <f>IF(N1019="zákl. přenesená",J1019,0)</f>
        <v>0</v>
      </c>
      <c r="BH1019" s="233">
        <f>IF(N1019="sníž. přenesená",J1019,0)</f>
        <v>0</v>
      </c>
      <c r="BI1019" s="233">
        <f>IF(N1019="nulová",J1019,0)</f>
        <v>0</v>
      </c>
      <c r="BJ1019" s="19" t="s">
        <v>85</v>
      </c>
      <c r="BK1019" s="233">
        <f>ROUND(I1019*H1019,2)</f>
        <v>0</v>
      </c>
      <c r="BL1019" s="19" t="s">
        <v>594</v>
      </c>
      <c r="BM1019" s="232" t="s">
        <v>4824</v>
      </c>
    </row>
    <row r="1020" s="2" customFormat="1">
      <c r="A1020" s="40"/>
      <c r="B1020" s="41"/>
      <c r="C1020" s="42"/>
      <c r="D1020" s="234" t="s">
        <v>255</v>
      </c>
      <c r="E1020" s="42"/>
      <c r="F1020" s="235" t="s">
        <v>4825</v>
      </c>
      <c r="G1020" s="42"/>
      <c r="H1020" s="42"/>
      <c r="I1020" s="236"/>
      <c r="J1020" s="42"/>
      <c r="K1020" s="42"/>
      <c r="L1020" s="46"/>
      <c r="M1020" s="237"/>
      <c r="N1020" s="238"/>
      <c r="O1020" s="93"/>
      <c r="P1020" s="93"/>
      <c r="Q1020" s="93"/>
      <c r="R1020" s="93"/>
      <c r="S1020" s="93"/>
      <c r="T1020" s="94"/>
      <c r="U1020" s="40"/>
      <c r="V1020" s="40"/>
      <c r="W1020" s="40"/>
      <c r="X1020" s="40"/>
      <c r="Y1020" s="40"/>
      <c r="Z1020" s="40"/>
      <c r="AA1020" s="40"/>
      <c r="AB1020" s="40"/>
      <c r="AC1020" s="40"/>
      <c r="AD1020" s="40"/>
      <c r="AE1020" s="40"/>
      <c r="AT1020" s="19" t="s">
        <v>255</v>
      </c>
      <c r="AU1020" s="19" t="s">
        <v>253</v>
      </c>
    </row>
    <row r="1021" s="2" customFormat="1">
      <c r="A1021" s="40"/>
      <c r="B1021" s="41"/>
      <c r="C1021" s="42"/>
      <c r="D1021" s="296" t="s">
        <v>766</v>
      </c>
      <c r="E1021" s="42"/>
      <c r="F1021" s="297" t="s">
        <v>3941</v>
      </c>
      <c r="G1021" s="42"/>
      <c r="H1021" s="42"/>
      <c r="I1021" s="236"/>
      <c r="J1021" s="42"/>
      <c r="K1021" s="42"/>
      <c r="L1021" s="46"/>
      <c r="M1021" s="237"/>
      <c r="N1021" s="238"/>
      <c r="O1021" s="93"/>
      <c r="P1021" s="93"/>
      <c r="Q1021" s="93"/>
      <c r="R1021" s="93"/>
      <c r="S1021" s="93"/>
      <c r="T1021" s="94"/>
      <c r="U1021" s="40"/>
      <c r="V1021" s="40"/>
      <c r="W1021" s="40"/>
      <c r="X1021" s="40"/>
      <c r="Y1021" s="40"/>
      <c r="Z1021" s="40"/>
      <c r="AA1021" s="40"/>
      <c r="AB1021" s="40"/>
      <c r="AC1021" s="40"/>
      <c r="AD1021" s="40"/>
      <c r="AE1021" s="40"/>
      <c r="AT1021" s="19" t="s">
        <v>766</v>
      </c>
      <c r="AU1021" s="19" t="s">
        <v>253</v>
      </c>
    </row>
    <row r="1022" s="14" customFormat="1">
      <c r="A1022" s="14"/>
      <c r="B1022" s="249"/>
      <c r="C1022" s="250"/>
      <c r="D1022" s="234" t="s">
        <v>257</v>
      </c>
      <c r="E1022" s="251" t="s">
        <v>1</v>
      </c>
      <c r="F1022" s="252" t="s">
        <v>4826</v>
      </c>
      <c r="G1022" s="250"/>
      <c r="H1022" s="253">
        <v>204</v>
      </c>
      <c r="I1022" s="254"/>
      <c r="J1022" s="250"/>
      <c r="K1022" s="250"/>
      <c r="L1022" s="255"/>
      <c r="M1022" s="256"/>
      <c r="N1022" s="257"/>
      <c r="O1022" s="257"/>
      <c r="P1022" s="257"/>
      <c r="Q1022" s="257"/>
      <c r="R1022" s="257"/>
      <c r="S1022" s="257"/>
      <c r="T1022" s="258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59" t="s">
        <v>257</v>
      </c>
      <c r="AU1022" s="259" t="s">
        <v>253</v>
      </c>
      <c r="AV1022" s="14" t="s">
        <v>87</v>
      </c>
      <c r="AW1022" s="14" t="s">
        <v>34</v>
      </c>
      <c r="AX1022" s="14" t="s">
        <v>85</v>
      </c>
      <c r="AY1022" s="259" t="s">
        <v>245</v>
      </c>
    </row>
    <row r="1023" s="2" customFormat="1" ht="16.5" customHeight="1">
      <c r="A1023" s="40"/>
      <c r="B1023" s="41"/>
      <c r="C1023" s="283" t="s">
        <v>4827</v>
      </c>
      <c r="D1023" s="283" t="s">
        <v>551</v>
      </c>
      <c r="E1023" s="284" t="s">
        <v>3944</v>
      </c>
      <c r="F1023" s="285" t="s">
        <v>3945</v>
      </c>
      <c r="G1023" s="286" t="s">
        <v>275</v>
      </c>
      <c r="H1023" s="287">
        <v>214.19999999999999</v>
      </c>
      <c r="I1023" s="288"/>
      <c r="J1023" s="289">
        <f>ROUND(I1023*H1023,2)</f>
        <v>0</v>
      </c>
      <c r="K1023" s="285" t="s">
        <v>764</v>
      </c>
      <c r="L1023" s="290"/>
      <c r="M1023" s="291" t="s">
        <v>1</v>
      </c>
      <c r="N1023" s="292" t="s">
        <v>42</v>
      </c>
      <c r="O1023" s="93"/>
      <c r="P1023" s="230">
        <f>O1023*H1023</f>
        <v>0</v>
      </c>
      <c r="Q1023" s="230">
        <v>0.00040000000000000002</v>
      </c>
      <c r="R1023" s="230">
        <f>Q1023*H1023</f>
        <v>0.085680000000000006</v>
      </c>
      <c r="S1023" s="230">
        <v>0</v>
      </c>
      <c r="T1023" s="231">
        <f>S1023*H1023</f>
        <v>0</v>
      </c>
      <c r="U1023" s="40"/>
      <c r="V1023" s="40"/>
      <c r="W1023" s="40"/>
      <c r="X1023" s="40"/>
      <c r="Y1023" s="40"/>
      <c r="Z1023" s="40"/>
      <c r="AA1023" s="40"/>
      <c r="AB1023" s="40"/>
      <c r="AC1023" s="40"/>
      <c r="AD1023" s="40"/>
      <c r="AE1023" s="40"/>
      <c r="AR1023" s="232" t="s">
        <v>594</v>
      </c>
      <c r="AT1023" s="232" t="s">
        <v>551</v>
      </c>
      <c r="AU1023" s="232" t="s">
        <v>253</v>
      </c>
      <c r="AY1023" s="19" t="s">
        <v>245</v>
      </c>
      <c r="BE1023" s="233">
        <f>IF(N1023="základní",J1023,0)</f>
        <v>0</v>
      </c>
      <c r="BF1023" s="233">
        <f>IF(N1023="snížená",J1023,0)</f>
        <v>0</v>
      </c>
      <c r="BG1023" s="233">
        <f>IF(N1023="zákl. přenesená",J1023,0)</f>
        <v>0</v>
      </c>
      <c r="BH1023" s="233">
        <f>IF(N1023="sníž. přenesená",J1023,0)</f>
        <v>0</v>
      </c>
      <c r="BI1023" s="233">
        <f>IF(N1023="nulová",J1023,0)</f>
        <v>0</v>
      </c>
      <c r="BJ1023" s="19" t="s">
        <v>85</v>
      </c>
      <c r="BK1023" s="233">
        <f>ROUND(I1023*H1023,2)</f>
        <v>0</v>
      </c>
      <c r="BL1023" s="19" t="s">
        <v>594</v>
      </c>
      <c r="BM1023" s="232" t="s">
        <v>4828</v>
      </c>
    </row>
    <row r="1024" s="2" customFormat="1">
      <c r="A1024" s="40"/>
      <c r="B1024" s="41"/>
      <c r="C1024" s="42"/>
      <c r="D1024" s="234" t="s">
        <v>255</v>
      </c>
      <c r="E1024" s="42"/>
      <c r="F1024" s="235" t="s">
        <v>3945</v>
      </c>
      <c r="G1024" s="42"/>
      <c r="H1024" s="42"/>
      <c r="I1024" s="236"/>
      <c r="J1024" s="42"/>
      <c r="K1024" s="42"/>
      <c r="L1024" s="46"/>
      <c r="M1024" s="237"/>
      <c r="N1024" s="238"/>
      <c r="O1024" s="93"/>
      <c r="P1024" s="93"/>
      <c r="Q1024" s="93"/>
      <c r="R1024" s="93"/>
      <c r="S1024" s="93"/>
      <c r="T1024" s="94"/>
      <c r="U1024" s="40"/>
      <c r="V1024" s="40"/>
      <c r="W1024" s="40"/>
      <c r="X1024" s="40"/>
      <c r="Y1024" s="40"/>
      <c r="Z1024" s="40"/>
      <c r="AA1024" s="40"/>
      <c r="AB1024" s="40"/>
      <c r="AC1024" s="40"/>
      <c r="AD1024" s="40"/>
      <c r="AE1024" s="40"/>
      <c r="AT1024" s="19" t="s">
        <v>255</v>
      </c>
      <c r="AU1024" s="19" t="s">
        <v>253</v>
      </c>
    </row>
    <row r="1025" s="14" customFormat="1">
      <c r="A1025" s="14"/>
      <c r="B1025" s="249"/>
      <c r="C1025" s="250"/>
      <c r="D1025" s="234" t="s">
        <v>257</v>
      </c>
      <c r="E1025" s="251" t="s">
        <v>1</v>
      </c>
      <c r="F1025" s="252" t="s">
        <v>4829</v>
      </c>
      <c r="G1025" s="250"/>
      <c r="H1025" s="253">
        <v>214.19999999999999</v>
      </c>
      <c r="I1025" s="254"/>
      <c r="J1025" s="250"/>
      <c r="K1025" s="250"/>
      <c r="L1025" s="255"/>
      <c r="M1025" s="256"/>
      <c r="N1025" s="257"/>
      <c r="O1025" s="257"/>
      <c r="P1025" s="257"/>
      <c r="Q1025" s="257"/>
      <c r="R1025" s="257"/>
      <c r="S1025" s="257"/>
      <c r="T1025" s="258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T1025" s="259" t="s">
        <v>257</v>
      </c>
      <c r="AU1025" s="259" t="s">
        <v>253</v>
      </c>
      <c r="AV1025" s="14" t="s">
        <v>87</v>
      </c>
      <c r="AW1025" s="14" t="s">
        <v>34</v>
      </c>
      <c r="AX1025" s="14" t="s">
        <v>85</v>
      </c>
      <c r="AY1025" s="259" t="s">
        <v>245</v>
      </c>
    </row>
    <row r="1026" s="2" customFormat="1" ht="16.5" customHeight="1">
      <c r="A1026" s="40"/>
      <c r="B1026" s="41"/>
      <c r="C1026" s="221" t="s">
        <v>4830</v>
      </c>
      <c r="D1026" s="221" t="s">
        <v>248</v>
      </c>
      <c r="E1026" s="222" t="s">
        <v>3949</v>
      </c>
      <c r="F1026" s="223" t="s">
        <v>3950</v>
      </c>
      <c r="G1026" s="224" t="s">
        <v>317</v>
      </c>
      <c r="H1026" s="225">
        <v>25.399999999999999</v>
      </c>
      <c r="I1026" s="226"/>
      <c r="J1026" s="227">
        <f>ROUND(I1026*H1026,2)</f>
        <v>0</v>
      </c>
      <c r="K1026" s="223" t="s">
        <v>764</v>
      </c>
      <c r="L1026" s="46"/>
      <c r="M1026" s="228" t="s">
        <v>1</v>
      </c>
      <c r="N1026" s="229" t="s">
        <v>42</v>
      </c>
      <c r="O1026" s="93"/>
      <c r="P1026" s="230">
        <f>O1026*H1026</f>
        <v>0</v>
      </c>
      <c r="Q1026" s="230">
        <v>0.00031</v>
      </c>
      <c r="R1026" s="230">
        <f>Q1026*H1026</f>
        <v>0.0078739999999999991</v>
      </c>
      <c r="S1026" s="230">
        <v>0</v>
      </c>
      <c r="T1026" s="231">
        <f>S1026*H1026</f>
        <v>0</v>
      </c>
      <c r="U1026" s="40"/>
      <c r="V1026" s="40"/>
      <c r="W1026" s="40"/>
      <c r="X1026" s="40"/>
      <c r="Y1026" s="40"/>
      <c r="Z1026" s="40"/>
      <c r="AA1026" s="40"/>
      <c r="AB1026" s="40"/>
      <c r="AC1026" s="40"/>
      <c r="AD1026" s="40"/>
      <c r="AE1026" s="40"/>
      <c r="AR1026" s="232" t="s">
        <v>402</v>
      </c>
      <c r="AT1026" s="232" t="s">
        <v>248</v>
      </c>
      <c r="AU1026" s="232" t="s">
        <v>253</v>
      </c>
      <c r="AY1026" s="19" t="s">
        <v>245</v>
      </c>
      <c r="BE1026" s="233">
        <f>IF(N1026="základní",J1026,0)</f>
        <v>0</v>
      </c>
      <c r="BF1026" s="233">
        <f>IF(N1026="snížená",J1026,0)</f>
        <v>0</v>
      </c>
      <c r="BG1026" s="233">
        <f>IF(N1026="zákl. přenesená",J1026,0)</f>
        <v>0</v>
      </c>
      <c r="BH1026" s="233">
        <f>IF(N1026="sníž. přenesená",J1026,0)</f>
        <v>0</v>
      </c>
      <c r="BI1026" s="233">
        <f>IF(N1026="nulová",J1026,0)</f>
        <v>0</v>
      </c>
      <c r="BJ1026" s="19" t="s">
        <v>85</v>
      </c>
      <c r="BK1026" s="233">
        <f>ROUND(I1026*H1026,2)</f>
        <v>0</v>
      </c>
      <c r="BL1026" s="19" t="s">
        <v>402</v>
      </c>
      <c r="BM1026" s="232" t="s">
        <v>4831</v>
      </c>
    </row>
    <row r="1027" s="2" customFormat="1">
      <c r="A1027" s="40"/>
      <c r="B1027" s="41"/>
      <c r="C1027" s="42"/>
      <c r="D1027" s="234" t="s">
        <v>255</v>
      </c>
      <c r="E1027" s="42"/>
      <c r="F1027" s="235" t="s">
        <v>3952</v>
      </c>
      <c r="G1027" s="42"/>
      <c r="H1027" s="42"/>
      <c r="I1027" s="236"/>
      <c r="J1027" s="42"/>
      <c r="K1027" s="42"/>
      <c r="L1027" s="46"/>
      <c r="M1027" s="237"/>
      <c r="N1027" s="238"/>
      <c r="O1027" s="93"/>
      <c r="P1027" s="93"/>
      <c r="Q1027" s="93"/>
      <c r="R1027" s="93"/>
      <c r="S1027" s="93"/>
      <c r="T1027" s="94"/>
      <c r="U1027" s="40"/>
      <c r="V1027" s="40"/>
      <c r="W1027" s="40"/>
      <c r="X1027" s="40"/>
      <c r="Y1027" s="40"/>
      <c r="Z1027" s="40"/>
      <c r="AA1027" s="40"/>
      <c r="AB1027" s="40"/>
      <c r="AC1027" s="40"/>
      <c r="AD1027" s="40"/>
      <c r="AE1027" s="40"/>
      <c r="AT1027" s="19" t="s">
        <v>255</v>
      </c>
      <c r="AU1027" s="19" t="s">
        <v>253</v>
      </c>
    </row>
    <row r="1028" s="2" customFormat="1">
      <c r="A1028" s="40"/>
      <c r="B1028" s="41"/>
      <c r="C1028" s="42"/>
      <c r="D1028" s="296" t="s">
        <v>766</v>
      </c>
      <c r="E1028" s="42"/>
      <c r="F1028" s="297" t="s">
        <v>3953</v>
      </c>
      <c r="G1028" s="42"/>
      <c r="H1028" s="42"/>
      <c r="I1028" s="236"/>
      <c r="J1028" s="42"/>
      <c r="K1028" s="42"/>
      <c r="L1028" s="46"/>
      <c r="M1028" s="237"/>
      <c r="N1028" s="238"/>
      <c r="O1028" s="93"/>
      <c r="P1028" s="93"/>
      <c r="Q1028" s="93"/>
      <c r="R1028" s="93"/>
      <c r="S1028" s="93"/>
      <c r="T1028" s="94"/>
      <c r="U1028" s="40"/>
      <c r="V1028" s="40"/>
      <c r="W1028" s="40"/>
      <c r="X1028" s="40"/>
      <c r="Y1028" s="40"/>
      <c r="Z1028" s="40"/>
      <c r="AA1028" s="40"/>
      <c r="AB1028" s="40"/>
      <c r="AC1028" s="40"/>
      <c r="AD1028" s="40"/>
      <c r="AE1028" s="40"/>
      <c r="AT1028" s="19" t="s">
        <v>766</v>
      </c>
      <c r="AU1028" s="19" t="s">
        <v>253</v>
      </c>
    </row>
    <row r="1029" s="14" customFormat="1">
      <c r="A1029" s="14"/>
      <c r="B1029" s="249"/>
      <c r="C1029" s="250"/>
      <c r="D1029" s="234" t="s">
        <v>257</v>
      </c>
      <c r="E1029" s="251" t="s">
        <v>1</v>
      </c>
      <c r="F1029" s="252" t="s">
        <v>4528</v>
      </c>
      <c r="G1029" s="250"/>
      <c r="H1029" s="253">
        <v>25.399999999999999</v>
      </c>
      <c r="I1029" s="254"/>
      <c r="J1029" s="250"/>
      <c r="K1029" s="250"/>
      <c r="L1029" s="255"/>
      <c r="M1029" s="256"/>
      <c r="N1029" s="257"/>
      <c r="O1029" s="257"/>
      <c r="P1029" s="257"/>
      <c r="Q1029" s="257"/>
      <c r="R1029" s="257"/>
      <c r="S1029" s="257"/>
      <c r="T1029" s="258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T1029" s="259" t="s">
        <v>257</v>
      </c>
      <c r="AU1029" s="259" t="s">
        <v>253</v>
      </c>
      <c r="AV1029" s="14" t="s">
        <v>87</v>
      </c>
      <c r="AW1029" s="14" t="s">
        <v>34</v>
      </c>
      <c r="AX1029" s="14" t="s">
        <v>77</v>
      </c>
      <c r="AY1029" s="259" t="s">
        <v>245</v>
      </c>
    </row>
    <row r="1030" s="15" customFormat="1">
      <c r="A1030" s="15"/>
      <c r="B1030" s="260"/>
      <c r="C1030" s="261"/>
      <c r="D1030" s="234" t="s">
        <v>257</v>
      </c>
      <c r="E1030" s="262" t="s">
        <v>1</v>
      </c>
      <c r="F1030" s="263" t="s">
        <v>266</v>
      </c>
      <c r="G1030" s="261"/>
      <c r="H1030" s="264">
        <v>25.399999999999999</v>
      </c>
      <c r="I1030" s="265"/>
      <c r="J1030" s="261"/>
      <c r="K1030" s="261"/>
      <c r="L1030" s="266"/>
      <c r="M1030" s="267"/>
      <c r="N1030" s="268"/>
      <c r="O1030" s="268"/>
      <c r="P1030" s="268"/>
      <c r="Q1030" s="268"/>
      <c r="R1030" s="268"/>
      <c r="S1030" s="268"/>
      <c r="T1030" s="269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T1030" s="270" t="s">
        <v>257</v>
      </c>
      <c r="AU1030" s="270" t="s">
        <v>253</v>
      </c>
      <c r="AV1030" s="15" t="s">
        <v>253</v>
      </c>
      <c r="AW1030" s="15" t="s">
        <v>34</v>
      </c>
      <c r="AX1030" s="15" t="s">
        <v>85</v>
      </c>
      <c r="AY1030" s="270" t="s">
        <v>245</v>
      </c>
    </row>
    <row r="1031" s="2" customFormat="1" ht="16.5" customHeight="1">
      <c r="A1031" s="40"/>
      <c r="B1031" s="41"/>
      <c r="C1031" s="283" t="s">
        <v>4832</v>
      </c>
      <c r="D1031" s="283" t="s">
        <v>551</v>
      </c>
      <c r="E1031" s="284" t="s">
        <v>3955</v>
      </c>
      <c r="F1031" s="285" t="s">
        <v>3956</v>
      </c>
      <c r="G1031" s="286" t="s">
        <v>317</v>
      </c>
      <c r="H1031" s="287">
        <v>25.908000000000001</v>
      </c>
      <c r="I1031" s="288"/>
      <c r="J1031" s="289">
        <f>ROUND(I1031*H1031,2)</f>
        <v>0</v>
      </c>
      <c r="K1031" s="285" t="s">
        <v>1</v>
      </c>
      <c r="L1031" s="290"/>
      <c r="M1031" s="291" t="s">
        <v>1</v>
      </c>
      <c r="N1031" s="292" t="s">
        <v>42</v>
      </c>
      <c r="O1031" s="93"/>
      <c r="P1031" s="230">
        <f>O1031*H1031</f>
        <v>0</v>
      </c>
      <c r="Q1031" s="230">
        <v>0</v>
      </c>
      <c r="R1031" s="230">
        <f>Q1031*H1031</f>
        <v>0</v>
      </c>
      <c r="S1031" s="230">
        <v>0</v>
      </c>
      <c r="T1031" s="231">
        <f>S1031*H1031</f>
        <v>0</v>
      </c>
      <c r="U1031" s="40"/>
      <c r="V1031" s="40"/>
      <c r="W1031" s="40"/>
      <c r="X1031" s="40"/>
      <c r="Y1031" s="40"/>
      <c r="Z1031" s="40"/>
      <c r="AA1031" s="40"/>
      <c r="AB1031" s="40"/>
      <c r="AC1031" s="40"/>
      <c r="AD1031" s="40"/>
      <c r="AE1031" s="40"/>
      <c r="AR1031" s="232" t="s">
        <v>326</v>
      </c>
      <c r="AT1031" s="232" t="s">
        <v>551</v>
      </c>
      <c r="AU1031" s="232" t="s">
        <v>253</v>
      </c>
      <c r="AY1031" s="19" t="s">
        <v>245</v>
      </c>
      <c r="BE1031" s="233">
        <f>IF(N1031="základní",J1031,0)</f>
        <v>0</v>
      </c>
      <c r="BF1031" s="233">
        <f>IF(N1031="snížená",J1031,0)</f>
        <v>0</v>
      </c>
      <c r="BG1031" s="233">
        <f>IF(N1031="zákl. přenesená",J1031,0)</f>
        <v>0</v>
      </c>
      <c r="BH1031" s="233">
        <f>IF(N1031="sníž. přenesená",J1031,0)</f>
        <v>0</v>
      </c>
      <c r="BI1031" s="233">
        <f>IF(N1031="nulová",J1031,0)</f>
        <v>0</v>
      </c>
      <c r="BJ1031" s="19" t="s">
        <v>85</v>
      </c>
      <c r="BK1031" s="233">
        <f>ROUND(I1031*H1031,2)</f>
        <v>0</v>
      </c>
      <c r="BL1031" s="19" t="s">
        <v>253</v>
      </c>
      <c r="BM1031" s="232" t="s">
        <v>4833</v>
      </c>
    </row>
    <row r="1032" s="2" customFormat="1">
      <c r="A1032" s="40"/>
      <c r="B1032" s="41"/>
      <c r="C1032" s="42"/>
      <c r="D1032" s="234" t="s">
        <v>255</v>
      </c>
      <c r="E1032" s="42"/>
      <c r="F1032" s="235" t="s">
        <v>3956</v>
      </c>
      <c r="G1032" s="42"/>
      <c r="H1032" s="42"/>
      <c r="I1032" s="236"/>
      <c r="J1032" s="42"/>
      <c r="K1032" s="42"/>
      <c r="L1032" s="46"/>
      <c r="M1032" s="237"/>
      <c r="N1032" s="238"/>
      <c r="O1032" s="93"/>
      <c r="P1032" s="93"/>
      <c r="Q1032" s="93"/>
      <c r="R1032" s="93"/>
      <c r="S1032" s="93"/>
      <c r="T1032" s="94"/>
      <c r="U1032" s="40"/>
      <c r="V1032" s="40"/>
      <c r="W1032" s="40"/>
      <c r="X1032" s="40"/>
      <c r="Y1032" s="40"/>
      <c r="Z1032" s="40"/>
      <c r="AA1032" s="40"/>
      <c r="AB1032" s="40"/>
      <c r="AC1032" s="40"/>
      <c r="AD1032" s="40"/>
      <c r="AE1032" s="40"/>
      <c r="AT1032" s="19" t="s">
        <v>255</v>
      </c>
      <c r="AU1032" s="19" t="s">
        <v>253</v>
      </c>
    </row>
    <row r="1033" s="14" customFormat="1">
      <c r="A1033" s="14"/>
      <c r="B1033" s="249"/>
      <c r="C1033" s="250"/>
      <c r="D1033" s="234" t="s">
        <v>257</v>
      </c>
      <c r="E1033" s="251" t="s">
        <v>1</v>
      </c>
      <c r="F1033" s="252" t="s">
        <v>4834</v>
      </c>
      <c r="G1033" s="250"/>
      <c r="H1033" s="253">
        <v>25.908000000000001</v>
      </c>
      <c r="I1033" s="254"/>
      <c r="J1033" s="250"/>
      <c r="K1033" s="250"/>
      <c r="L1033" s="255"/>
      <c r="M1033" s="256"/>
      <c r="N1033" s="257"/>
      <c r="O1033" s="257"/>
      <c r="P1033" s="257"/>
      <c r="Q1033" s="257"/>
      <c r="R1033" s="257"/>
      <c r="S1033" s="257"/>
      <c r="T1033" s="258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59" t="s">
        <v>257</v>
      </c>
      <c r="AU1033" s="259" t="s">
        <v>253</v>
      </c>
      <c r="AV1033" s="14" t="s">
        <v>87</v>
      </c>
      <c r="AW1033" s="14" t="s">
        <v>34</v>
      </c>
      <c r="AX1033" s="14" t="s">
        <v>77</v>
      </c>
      <c r="AY1033" s="259" t="s">
        <v>245</v>
      </c>
    </row>
    <row r="1034" s="15" customFormat="1">
      <c r="A1034" s="15"/>
      <c r="B1034" s="260"/>
      <c r="C1034" s="261"/>
      <c r="D1034" s="234" t="s">
        <v>257</v>
      </c>
      <c r="E1034" s="262" t="s">
        <v>1</v>
      </c>
      <c r="F1034" s="263" t="s">
        <v>266</v>
      </c>
      <c r="G1034" s="261"/>
      <c r="H1034" s="264">
        <v>25.908000000000001</v>
      </c>
      <c r="I1034" s="265"/>
      <c r="J1034" s="261"/>
      <c r="K1034" s="261"/>
      <c r="L1034" s="266"/>
      <c r="M1034" s="267"/>
      <c r="N1034" s="268"/>
      <c r="O1034" s="268"/>
      <c r="P1034" s="268"/>
      <c r="Q1034" s="268"/>
      <c r="R1034" s="268"/>
      <c r="S1034" s="268"/>
      <c r="T1034" s="269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/>
      <c r="AE1034" s="15"/>
      <c r="AT1034" s="270" t="s">
        <v>257</v>
      </c>
      <c r="AU1034" s="270" t="s">
        <v>253</v>
      </c>
      <c r="AV1034" s="15" t="s">
        <v>253</v>
      </c>
      <c r="AW1034" s="15" t="s">
        <v>34</v>
      </c>
      <c r="AX1034" s="15" t="s">
        <v>85</v>
      </c>
      <c r="AY1034" s="270" t="s">
        <v>245</v>
      </c>
    </row>
    <row r="1035" s="2" customFormat="1" ht="16.5" customHeight="1">
      <c r="A1035" s="40"/>
      <c r="B1035" s="41"/>
      <c r="C1035" s="283" t="s">
        <v>4835</v>
      </c>
      <c r="D1035" s="283" t="s">
        <v>551</v>
      </c>
      <c r="E1035" s="284" t="s">
        <v>3960</v>
      </c>
      <c r="F1035" s="285" t="s">
        <v>3961</v>
      </c>
      <c r="G1035" s="286" t="s">
        <v>329</v>
      </c>
      <c r="H1035" s="287">
        <v>85</v>
      </c>
      <c r="I1035" s="288"/>
      <c r="J1035" s="289">
        <f>ROUND(I1035*H1035,2)</f>
        <v>0</v>
      </c>
      <c r="K1035" s="285" t="s">
        <v>1</v>
      </c>
      <c r="L1035" s="290"/>
      <c r="M1035" s="291" t="s">
        <v>1</v>
      </c>
      <c r="N1035" s="292" t="s">
        <v>42</v>
      </c>
      <c r="O1035" s="93"/>
      <c r="P1035" s="230">
        <f>O1035*H1035</f>
        <v>0</v>
      </c>
      <c r="Q1035" s="230">
        <v>0</v>
      </c>
      <c r="R1035" s="230">
        <f>Q1035*H1035</f>
        <v>0</v>
      </c>
      <c r="S1035" s="230">
        <v>0</v>
      </c>
      <c r="T1035" s="231">
        <f>S1035*H1035</f>
        <v>0</v>
      </c>
      <c r="U1035" s="40"/>
      <c r="V1035" s="40"/>
      <c r="W1035" s="40"/>
      <c r="X1035" s="40"/>
      <c r="Y1035" s="40"/>
      <c r="Z1035" s="40"/>
      <c r="AA1035" s="40"/>
      <c r="AB1035" s="40"/>
      <c r="AC1035" s="40"/>
      <c r="AD1035" s="40"/>
      <c r="AE1035" s="40"/>
      <c r="AR1035" s="232" t="s">
        <v>326</v>
      </c>
      <c r="AT1035" s="232" t="s">
        <v>551</v>
      </c>
      <c r="AU1035" s="232" t="s">
        <v>253</v>
      </c>
      <c r="AY1035" s="19" t="s">
        <v>245</v>
      </c>
      <c r="BE1035" s="233">
        <f>IF(N1035="základní",J1035,0)</f>
        <v>0</v>
      </c>
      <c r="BF1035" s="233">
        <f>IF(N1035="snížená",J1035,0)</f>
        <v>0</v>
      </c>
      <c r="BG1035" s="233">
        <f>IF(N1035="zákl. přenesená",J1035,0)</f>
        <v>0</v>
      </c>
      <c r="BH1035" s="233">
        <f>IF(N1035="sníž. přenesená",J1035,0)</f>
        <v>0</v>
      </c>
      <c r="BI1035" s="233">
        <f>IF(N1035="nulová",J1035,0)</f>
        <v>0</v>
      </c>
      <c r="BJ1035" s="19" t="s">
        <v>85</v>
      </c>
      <c r="BK1035" s="233">
        <f>ROUND(I1035*H1035,2)</f>
        <v>0</v>
      </c>
      <c r="BL1035" s="19" t="s">
        <v>253</v>
      </c>
      <c r="BM1035" s="232" t="s">
        <v>4836</v>
      </c>
    </row>
    <row r="1036" s="2" customFormat="1">
      <c r="A1036" s="40"/>
      <c r="B1036" s="41"/>
      <c r="C1036" s="42"/>
      <c r="D1036" s="234" t="s">
        <v>255</v>
      </c>
      <c r="E1036" s="42"/>
      <c r="F1036" s="235" t="s">
        <v>3961</v>
      </c>
      <c r="G1036" s="42"/>
      <c r="H1036" s="42"/>
      <c r="I1036" s="236"/>
      <c r="J1036" s="42"/>
      <c r="K1036" s="42"/>
      <c r="L1036" s="46"/>
      <c r="M1036" s="237"/>
      <c r="N1036" s="238"/>
      <c r="O1036" s="93"/>
      <c r="P1036" s="93"/>
      <c r="Q1036" s="93"/>
      <c r="R1036" s="93"/>
      <c r="S1036" s="93"/>
      <c r="T1036" s="94"/>
      <c r="U1036" s="40"/>
      <c r="V1036" s="40"/>
      <c r="W1036" s="40"/>
      <c r="X1036" s="40"/>
      <c r="Y1036" s="40"/>
      <c r="Z1036" s="40"/>
      <c r="AA1036" s="40"/>
      <c r="AB1036" s="40"/>
      <c r="AC1036" s="40"/>
      <c r="AD1036" s="40"/>
      <c r="AE1036" s="40"/>
      <c r="AT1036" s="19" t="s">
        <v>255</v>
      </c>
      <c r="AU1036" s="19" t="s">
        <v>253</v>
      </c>
    </row>
    <row r="1037" s="13" customFormat="1">
      <c r="A1037" s="13"/>
      <c r="B1037" s="239"/>
      <c r="C1037" s="240"/>
      <c r="D1037" s="234" t="s">
        <v>257</v>
      </c>
      <c r="E1037" s="241" t="s">
        <v>1</v>
      </c>
      <c r="F1037" s="242" t="s">
        <v>3963</v>
      </c>
      <c r="G1037" s="240"/>
      <c r="H1037" s="241" t="s">
        <v>1</v>
      </c>
      <c r="I1037" s="243"/>
      <c r="J1037" s="240"/>
      <c r="K1037" s="240"/>
      <c r="L1037" s="244"/>
      <c r="M1037" s="245"/>
      <c r="N1037" s="246"/>
      <c r="O1037" s="246"/>
      <c r="P1037" s="246"/>
      <c r="Q1037" s="246"/>
      <c r="R1037" s="246"/>
      <c r="S1037" s="246"/>
      <c r="T1037" s="247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48" t="s">
        <v>257</v>
      </c>
      <c r="AU1037" s="248" t="s">
        <v>253</v>
      </c>
      <c r="AV1037" s="13" t="s">
        <v>85</v>
      </c>
      <c r="AW1037" s="13" t="s">
        <v>34</v>
      </c>
      <c r="AX1037" s="13" t="s">
        <v>77</v>
      </c>
      <c r="AY1037" s="248" t="s">
        <v>245</v>
      </c>
    </row>
    <row r="1038" s="14" customFormat="1">
      <c r="A1038" s="14"/>
      <c r="B1038" s="249"/>
      <c r="C1038" s="250"/>
      <c r="D1038" s="234" t="s">
        <v>257</v>
      </c>
      <c r="E1038" s="251" t="s">
        <v>1</v>
      </c>
      <c r="F1038" s="252" t="s">
        <v>4837</v>
      </c>
      <c r="G1038" s="250"/>
      <c r="H1038" s="253">
        <v>85</v>
      </c>
      <c r="I1038" s="254"/>
      <c r="J1038" s="250"/>
      <c r="K1038" s="250"/>
      <c r="L1038" s="255"/>
      <c r="M1038" s="256"/>
      <c r="N1038" s="257"/>
      <c r="O1038" s="257"/>
      <c r="P1038" s="257"/>
      <c r="Q1038" s="257"/>
      <c r="R1038" s="257"/>
      <c r="S1038" s="257"/>
      <c r="T1038" s="258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59" t="s">
        <v>257</v>
      </c>
      <c r="AU1038" s="259" t="s">
        <v>253</v>
      </c>
      <c r="AV1038" s="14" t="s">
        <v>87</v>
      </c>
      <c r="AW1038" s="14" t="s">
        <v>34</v>
      </c>
      <c r="AX1038" s="14" t="s">
        <v>77</v>
      </c>
      <c r="AY1038" s="259" t="s">
        <v>245</v>
      </c>
    </row>
    <row r="1039" s="15" customFormat="1">
      <c r="A1039" s="15"/>
      <c r="B1039" s="260"/>
      <c r="C1039" s="261"/>
      <c r="D1039" s="234" t="s">
        <v>257</v>
      </c>
      <c r="E1039" s="262" t="s">
        <v>1</v>
      </c>
      <c r="F1039" s="263" t="s">
        <v>266</v>
      </c>
      <c r="G1039" s="261"/>
      <c r="H1039" s="264">
        <v>85</v>
      </c>
      <c r="I1039" s="265"/>
      <c r="J1039" s="261"/>
      <c r="K1039" s="261"/>
      <c r="L1039" s="266"/>
      <c r="M1039" s="267"/>
      <c r="N1039" s="268"/>
      <c r="O1039" s="268"/>
      <c r="P1039" s="268"/>
      <c r="Q1039" s="268"/>
      <c r="R1039" s="268"/>
      <c r="S1039" s="268"/>
      <c r="T1039" s="269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T1039" s="270" t="s">
        <v>257</v>
      </c>
      <c r="AU1039" s="270" t="s">
        <v>253</v>
      </c>
      <c r="AV1039" s="15" t="s">
        <v>253</v>
      </c>
      <c r="AW1039" s="15" t="s">
        <v>34</v>
      </c>
      <c r="AX1039" s="15" t="s">
        <v>85</v>
      </c>
      <c r="AY1039" s="270" t="s">
        <v>245</v>
      </c>
    </row>
    <row r="1040" s="2" customFormat="1" ht="16.5" customHeight="1">
      <c r="A1040" s="40"/>
      <c r="B1040" s="41"/>
      <c r="C1040" s="221" t="s">
        <v>4838</v>
      </c>
      <c r="D1040" s="221" t="s">
        <v>248</v>
      </c>
      <c r="E1040" s="222" t="s">
        <v>3130</v>
      </c>
      <c r="F1040" s="223" t="s">
        <v>3131</v>
      </c>
      <c r="G1040" s="224" t="s">
        <v>275</v>
      </c>
      <c r="H1040" s="225">
        <v>290.80000000000001</v>
      </c>
      <c r="I1040" s="226"/>
      <c r="J1040" s="227">
        <f>ROUND(I1040*H1040,2)</f>
        <v>0</v>
      </c>
      <c r="K1040" s="223" t="s">
        <v>764</v>
      </c>
      <c r="L1040" s="46"/>
      <c r="M1040" s="228" t="s">
        <v>1</v>
      </c>
      <c r="N1040" s="229" t="s">
        <v>42</v>
      </c>
      <c r="O1040" s="93"/>
      <c r="P1040" s="230">
        <f>O1040*H1040</f>
        <v>0</v>
      </c>
      <c r="Q1040" s="230">
        <v>0</v>
      </c>
      <c r="R1040" s="230">
        <f>Q1040*H1040</f>
        <v>0</v>
      </c>
      <c r="S1040" s="230">
        <v>0</v>
      </c>
      <c r="T1040" s="231">
        <f>S1040*H1040</f>
        <v>0</v>
      </c>
      <c r="U1040" s="40"/>
      <c r="V1040" s="40"/>
      <c r="W1040" s="40"/>
      <c r="X1040" s="40"/>
      <c r="Y1040" s="40"/>
      <c r="Z1040" s="40"/>
      <c r="AA1040" s="40"/>
      <c r="AB1040" s="40"/>
      <c r="AC1040" s="40"/>
      <c r="AD1040" s="40"/>
      <c r="AE1040" s="40"/>
      <c r="AR1040" s="232" t="s">
        <v>594</v>
      </c>
      <c r="AT1040" s="232" t="s">
        <v>248</v>
      </c>
      <c r="AU1040" s="232" t="s">
        <v>253</v>
      </c>
      <c r="AY1040" s="19" t="s">
        <v>245</v>
      </c>
      <c r="BE1040" s="233">
        <f>IF(N1040="základní",J1040,0)</f>
        <v>0</v>
      </c>
      <c r="BF1040" s="233">
        <f>IF(N1040="snížená",J1040,0)</f>
        <v>0</v>
      </c>
      <c r="BG1040" s="233">
        <f>IF(N1040="zákl. přenesená",J1040,0)</f>
        <v>0</v>
      </c>
      <c r="BH1040" s="233">
        <f>IF(N1040="sníž. přenesená",J1040,0)</f>
        <v>0</v>
      </c>
      <c r="BI1040" s="233">
        <f>IF(N1040="nulová",J1040,0)</f>
        <v>0</v>
      </c>
      <c r="BJ1040" s="19" t="s">
        <v>85</v>
      </c>
      <c r="BK1040" s="233">
        <f>ROUND(I1040*H1040,2)</f>
        <v>0</v>
      </c>
      <c r="BL1040" s="19" t="s">
        <v>594</v>
      </c>
      <c r="BM1040" s="232" t="s">
        <v>4839</v>
      </c>
    </row>
    <row r="1041" s="2" customFormat="1">
      <c r="A1041" s="40"/>
      <c r="B1041" s="41"/>
      <c r="C1041" s="42"/>
      <c r="D1041" s="234" t="s">
        <v>255</v>
      </c>
      <c r="E1041" s="42"/>
      <c r="F1041" s="235" t="s">
        <v>3133</v>
      </c>
      <c r="G1041" s="42"/>
      <c r="H1041" s="42"/>
      <c r="I1041" s="236"/>
      <c r="J1041" s="42"/>
      <c r="K1041" s="42"/>
      <c r="L1041" s="46"/>
      <c r="M1041" s="237"/>
      <c r="N1041" s="238"/>
      <c r="O1041" s="93"/>
      <c r="P1041" s="93"/>
      <c r="Q1041" s="93"/>
      <c r="R1041" s="93"/>
      <c r="S1041" s="93"/>
      <c r="T1041" s="94"/>
      <c r="U1041" s="40"/>
      <c r="V1041" s="40"/>
      <c r="W1041" s="40"/>
      <c r="X1041" s="40"/>
      <c r="Y1041" s="40"/>
      <c r="Z1041" s="40"/>
      <c r="AA1041" s="40"/>
      <c r="AB1041" s="40"/>
      <c r="AC1041" s="40"/>
      <c r="AD1041" s="40"/>
      <c r="AE1041" s="40"/>
      <c r="AT1041" s="19" t="s">
        <v>255</v>
      </c>
      <c r="AU1041" s="19" t="s">
        <v>253</v>
      </c>
    </row>
    <row r="1042" s="2" customFormat="1">
      <c r="A1042" s="40"/>
      <c r="B1042" s="41"/>
      <c r="C1042" s="42"/>
      <c r="D1042" s="296" t="s">
        <v>766</v>
      </c>
      <c r="E1042" s="42"/>
      <c r="F1042" s="297" t="s">
        <v>3134</v>
      </c>
      <c r="G1042" s="42"/>
      <c r="H1042" s="42"/>
      <c r="I1042" s="236"/>
      <c r="J1042" s="42"/>
      <c r="K1042" s="42"/>
      <c r="L1042" s="46"/>
      <c r="M1042" s="237"/>
      <c r="N1042" s="238"/>
      <c r="O1042" s="93"/>
      <c r="P1042" s="93"/>
      <c r="Q1042" s="93"/>
      <c r="R1042" s="93"/>
      <c r="S1042" s="93"/>
      <c r="T1042" s="94"/>
      <c r="U1042" s="40"/>
      <c r="V1042" s="40"/>
      <c r="W1042" s="40"/>
      <c r="X1042" s="40"/>
      <c r="Y1042" s="40"/>
      <c r="Z1042" s="40"/>
      <c r="AA1042" s="40"/>
      <c r="AB1042" s="40"/>
      <c r="AC1042" s="40"/>
      <c r="AD1042" s="40"/>
      <c r="AE1042" s="40"/>
      <c r="AT1042" s="19" t="s">
        <v>766</v>
      </c>
      <c r="AU1042" s="19" t="s">
        <v>253</v>
      </c>
    </row>
    <row r="1043" s="14" customFormat="1">
      <c r="A1043" s="14"/>
      <c r="B1043" s="249"/>
      <c r="C1043" s="250"/>
      <c r="D1043" s="234" t="s">
        <v>257</v>
      </c>
      <c r="E1043" s="251" t="s">
        <v>1</v>
      </c>
      <c r="F1043" s="252" t="s">
        <v>4840</v>
      </c>
      <c r="G1043" s="250"/>
      <c r="H1043" s="253">
        <v>43.100000000000001</v>
      </c>
      <c r="I1043" s="254"/>
      <c r="J1043" s="250"/>
      <c r="K1043" s="250"/>
      <c r="L1043" s="255"/>
      <c r="M1043" s="256"/>
      <c r="N1043" s="257"/>
      <c r="O1043" s="257"/>
      <c r="P1043" s="257"/>
      <c r="Q1043" s="257"/>
      <c r="R1043" s="257"/>
      <c r="S1043" s="257"/>
      <c r="T1043" s="258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59" t="s">
        <v>257</v>
      </c>
      <c r="AU1043" s="259" t="s">
        <v>253</v>
      </c>
      <c r="AV1043" s="14" t="s">
        <v>87</v>
      </c>
      <c r="AW1043" s="14" t="s">
        <v>34</v>
      </c>
      <c r="AX1043" s="14" t="s">
        <v>77</v>
      </c>
      <c r="AY1043" s="259" t="s">
        <v>245</v>
      </c>
    </row>
    <row r="1044" s="14" customFormat="1">
      <c r="A1044" s="14"/>
      <c r="B1044" s="249"/>
      <c r="C1044" s="250"/>
      <c r="D1044" s="234" t="s">
        <v>257</v>
      </c>
      <c r="E1044" s="251" t="s">
        <v>1</v>
      </c>
      <c r="F1044" s="252" t="s">
        <v>4841</v>
      </c>
      <c r="G1044" s="250"/>
      <c r="H1044" s="253">
        <v>204</v>
      </c>
      <c r="I1044" s="254"/>
      <c r="J1044" s="250"/>
      <c r="K1044" s="250"/>
      <c r="L1044" s="255"/>
      <c r="M1044" s="256"/>
      <c r="N1044" s="257"/>
      <c r="O1044" s="257"/>
      <c r="P1044" s="257"/>
      <c r="Q1044" s="257"/>
      <c r="R1044" s="257"/>
      <c r="S1044" s="257"/>
      <c r="T1044" s="258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9" t="s">
        <v>257</v>
      </c>
      <c r="AU1044" s="259" t="s">
        <v>253</v>
      </c>
      <c r="AV1044" s="14" t="s">
        <v>87</v>
      </c>
      <c r="AW1044" s="14" t="s">
        <v>34</v>
      </c>
      <c r="AX1044" s="14" t="s">
        <v>77</v>
      </c>
      <c r="AY1044" s="259" t="s">
        <v>245</v>
      </c>
    </row>
    <row r="1045" s="14" customFormat="1">
      <c r="A1045" s="14"/>
      <c r="B1045" s="249"/>
      <c r="C1045" s="250"/>
      <c r="D1045" s="234" t="s">
        <v>257</v>
      </c>
      <c r="E1045" s="251" t="s">
        <v>1</v>
      </c>
      <c r="F1045" s="252" t="s">
        <v>4842</v>
      </c>
      <c r="G1045" s="250"/>
      <c r="H1045" s="253">
        <v>40.200000000000003</v>
      </c>
      <c r="I1045" s="254"/>
      <c r="J1045" s="250"/>
      <c r="K1045" s="250"/>
      <c r="L1045" s="255"/>
      <c r="M1045" s="256"/>
      <c r="N1045" s="257"/>
      <c r="O1045" s="257"/>
      <c r="P1045" s="257"/>
      <c r="Q1045" s="257"/>
      <c r="R1045" s="257"/>
      <c r="S1045" s="257"/>
      <c r="T1045" s="258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59" t="s">
        <v>257</v>
      </c>
      <c r="AU1045" s="259" t="s">
        <v>253</v>
      </c>
      <c r="AV1045" s="14" t="s">
        <v>87</v>
      </c>
      <c r="AW1045" s="14" t="s">
        <v>34</v>
      </c>
      <c r="AX1045" s="14" t="s">
        <v>77</v>
      </c>
      <c r="AY1045" s="259" t="s">
        <v>245</v>
      </c>
    </row>
    <row r="1046" s="14" customFormat="1">
      <c r="A1046" s="14"/>
      <c r="B1046" s="249"/>
      <c r="C1046" s="250"/>
      <c r="D1046" s="234" t="s">
        <v>257</v>
      </c>
      <c r="E1046" s="251" t="s">
        <v>1</v>
      </c>
      <c r="F1046" s="252" t="s">
        <v>4843</v>
      </c>
      <c r="G1046" s="250"/>
      <c r="H1046" s="253">
        <v>3.5</v>
      </c>
      <c r="I1046" s="254"/>
      <c r="J1046" s="250"/>
      <c r="K1046" s="250"/>
      <c r="L1046" s="255"/>
      <c r="M1046" s="256"/>
      <c r="N1046" s="257"/>
      <c r="O1046" s="257"/>
      <c r="P1046" s="257"/>
      <c r="Q1046" s="257"/>
      <c r="R1046" s="257"/>
      <c r="S1046" s="257"/>
      <c r="T1046" s="258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T1046" s="259" t="s">
        <v>257</v>
      </c>
      <c r="AU1046" s="259" t="s">
        <v>253</v>
      </c>
      <c r="AV1046" s="14" t="s">
        <v>87</v>
      </c>
      <c r="AW1046" s="14" t="s">
        <v>34</v>
      </c>
      <c r="AX1046" s="14" t="s">
        <v>77</v>
      </c>
      <c r="AY1046" s="259" t="s">
        <v>245</v>
      </c>
    </row>
    <row r="1047" s="15" customFormat="1">
      <c r="A1047" s="15"/>
      <c r="B1047" s="260"/>
      <c r="C1047" s="261"/>
      <c r="D1047" s="234" t="s">
        <v>257</v>
      </c>
      <c r="E1047" s="262" t="s">
        <v>1</v>
      </c>
      <c r="F1047" s="263" t="s">
        <v>266</v>
      </c>
      <c r="G1047" s="261"/>
      <c r="H1047" s="264">
        <v>290.80000000000001</v>
      </c>
      <c r="I1047" s="265"/>
      <c r="J1047" s="261"/>
      <c r="K1047" s="261"/>
      <c r="L1047" s="266"/>
      <c r="M1047" s="267"/>
      <c r="N1047" s="268"/>
      <c r="O1047" s="268"/>
      <c r="P1047" s="268"/>
      <c r="Q1047" s="268"/>
      <c r="R1047" s="268"/>
      <c r="S1047" s="268"/>
      <c r="T1047" s="269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T1047" s="270" t="s">
        <v>257</v>
      </c>
      <c r="AU1047" s="270" t="s">
        <v>253</v>
      </c>
      <c r="AV1047" s="15" t="s">
        <v>253</v>
      </c>
      <c r="AW1047" s="15" t="s">
        <v>34</v>
      </c>
      <c r="AX1047" s="15" t="s">
        <v>85</v>
      </c>
      <c r="AY1047" s="270" t="s">
        <v>245</v>
      </c>
    </row>
    <row r="1048" s="2" customFormat="1" ht="16.5" customHeight="1">
      <c r="A1048" s="40"/>
      <c r="B1048" s="41"/>
      <c r="C1048" s="283" t="s">
        <v>4844</v>
      </c>
      <c r="D1048" s="283" t="s">
        <v>551</v>
      </c>
      <c r="E1048" s="284" t="s">
        <v>3986</v>
      </c>
      <c r="F1048" s="285" t="s">
        <v>3987</v>
      </c>
      <c r="G1048" s="286" t="s">
        <v>275</v>
      </c>
      <c r="H1048" s="287">
        <v>214.19999999999999</v>
      </c>
      <c r="I1048" s="288"/>
      <c r="J1048" s="289">
        <f>ROUND(I1048*H1048,2)</f>
        <v>0</v>
      </c>
      <c r="K1048" s="285" t="s">
        <v>764</v>
      </c>
      <c r="L1048" s="290"/>
      <c r="M1048" s="291" t="s">
        <v>1</v>
      </c>
      <c r="N1048" s="292" t="s">
        <v>42</v>
      </c>
      <c r="O1048" s="93"/>
      <c r="P1048" s="230">
        <f>O1048*H1048</f>
        <v>0</v>
      </c>
      <c r="Q1048" s="230">
        <v>0.00029999999999999997</v>
      </c>
      <c r="R1048" s="230">
        <f>Q1048*H1048</f>
        <v>0.064259999999999998</v>
      </c>
      <c r="S1048" s="230">
        <v>0</v>
      </c>
      <c r="T1048" s="231">
        <f>S1048*H1048</f>
        <v>0</v>
      </c>
      <c r="U1048" s="40"/>
      <c r="V1048" s="40"/>
      <c r="W1048" s="40"/>
      <c r="X1048" s="40"/>
      <c r="Y1048" s="40"/>
      <c r="Z1048" s="40"/>
      <c r="AA1048" s="40"/>
      <c r="AB1048" s="40"/>
      <c r="AC1048" s="40"/>
      <c r="AD1048" s="40"/>
      <c r="AE1048" s="40"/>
      <c r="AR1048" s="232" t="s">
        <v>326</v>
      </c>
      <c r="AT1048" s="232" t="s">
        <v>551</v>
      </c>
      <c r="AU1048" s="232" t="s">
        <v>253</v>
      </c>
      <c r="AY1048" s="19" t="s">
        <v>245</v>
      </c>
      <c r="BE1048" s="233">
        <f>IF(N1048="základní",J1048,0)</f>
        <v>0</v>
      </c>
      <c r="BF1048" s="233">
        <f>IF(N1048="snížená",J1048,0)</f>
        <v>0</v>
      </c>
      <c r="BG1048" s="233">
        <f>IF(N1048="zákl. přenesená",J1048,0)</f>
        <v>0</v>
      </c>
      <c r="BH1048" s="233">
        <f>IF(N1048="sníž. přenesená",J1048,0)</f>
        <v>0</v>
      </c>
      <c r="BI1048" s="233">
        <f>IF(N1048="nulová",J1048,0)</f>
        <v>0</v>
      </c>
      <c r="BJ1048" s="19" t="s">
        <v>85</v>
      </c>
      <c r="BK1048" s="233">
        <f>ROUND(I1048*H1048,2)</f>
        <v>0</v>
      </c>
      <c r="BL1048" s="19" t="s">
        <v>253</v>
      </c>
      <c r="BM1048" s="232" t="s">
        <v>4845</v>
      </c>
    </row>
    <row r="1049" s="2" customFormat="1">
      <c r="A1049" s="40"/>
      <c r="B1049" s="41"/>
      <c r="C1049" s="42"/>
      <c r="D1049" s="234" t="s">
        <v>255</v>
      </c>
      <c r="E1049" s="42"/>
      <c r="F1049" s="235" t="s">
        <v>3987</v>
      </c>
      <c r="G1049" s="42"/>
      <c r="H1049" s="42"/>
      <c r="I1049" s="236"/>
      <c r="J1049" s="42"/>
      <c r="K1049" s="42"/>
      <c r="L1049" s="46"/>
      <c r="M1049" s="237"/>
      <c r="N1049" s="238"/>
      <c r="O1049" s="93"/>
      <c r="P1049" s="93"/>
      <c r="Q1049" s="93"/>
      <c r="R1049" s="93"/>
      <c r="S1049" s="93"/>
      <c r="T1049" s="94"/>
      <c r="U1049" s="40"/>
      <c r="V1049" s="40"/>
      <c r="W1049" s="40"/>
      <c r="X1049" s="40"/>
      <c r="Y1049" s="40"/>
      <c r="Z1049" s="40"/>
      <c r="AA1049" s="40"/>
      <c r="AB1049" s="40"/>
      <c r="AC1049" s="40"/>
      <c r="AD1049" s="40"/>
      <c r="AE1049" s="40"/>
      <c r="AT1049" s="19" t="s">
        <v>255</v>
      </c>
      <c r="AU1049" s="19" t="s">
        <v>253</v>
      </c>
    </row>
    <row r="1050" s="14" customFormat="1">
      <c r="A1050" s="14"/>
      <c r="B1050" s="249"/>
      <c r="C1050" s="250"/>
      <c r="D1050" s="234" t="s">
        <v>257</v>
      </c>
      <c r="E1050" s="251" t="s">
        <v>1</v>
      </c>
      <c r="F1050" s="252" t="s">
        <v>4829</v>
      </c>
      <c r="G1050" s="250"/>
      <c r="H1050" s="253">
        <v>214.19999999999999</v>
      </c>
      <c r="I1050" s="254"/>
      <c r="J1050" s="250"/>
      <c r="K1050" s="250"/>
      <c r="L1050" s="255"/>
      <c r="M1050" s="256"/>
      <c r="N1050" s="257"/>
      <c r="O1050" s="257"/>
      <c r="P1050" s="257"/>
      <c r="Q1050" s="257"/>
      <c r="R1050" s="257"/>
      <c r="S1050" s="257"/>
      <c r="T1050" s="258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T1050" s="259" t="s">
        <v>257</v>
      </c>
      <c r="AU1050" s="259" t="s">
        <v>253</v>
      </c>
      <c r="AV1050" s="14" t="s">
        <v>87</v>
      </c>
      <c r="AW1050" s="14" t="s">
        <v>34</v>
      </c>
      <c r="AX1050" s="14" t="s">
        <v>85</v>
      </c>
      <c r="AY1050" s="259" t="s">
        <v>245</v>
      </c>
    </row>
    <row r="1051" s="2" customFormat="1" ht="16.5" customHeight="1">
      <c r="A1051" s="40"/>
      <c r="B1051" s="41"/>
      <c r="C1051" s="283" t="s">
        <v>4846</v>
      </c>
      <c r="D1051" s="283" t="s">
        <v>551</v>
      </c>
      <c r="E1051" s="284" t="s">
        <v>4847</v>
      </c>
      <c r="F1051" s="285" t="s">
        <v>4848</v>
      </c>
      <c r="G1051" s="286" t="s">
        <v>275</v>
      </c>
      <c r="H1051" s="287">
        <v>99.959999999999994</v>
      </c>
      <c r="I1051" s="288"/>
      <c r="J1051" s="289">
        <f>ROUND(I1051*H1051,2)</f>
        <v>0</v>
      </c>
      <c r="K1051" s="285" t="s">
        <v>764</v>
      </c>
      <c r="L1051" s="290"/>
      <c r="M1051" s="291" t="s">
        <v>1</v>
      </c>
      <c r="N1051" s="292" t="s">
        <v>42</v>
      </c>
      <c r="O1051" s="93"/>
      <c r="P1051" s="230">
        <f>O1051*H1051</f>
        <v>0</v>
      </c>
      <c r="Q1051" s="230">
        <v>0.00050000000000000001</v>
      </c>
      <c r="R1051" s="230">
        <f>Q1051*H1051</f>
        <v>0.049979999999999997</v>
      </c>
      <c r="S1051" s="230">
        <v>0</v>
      </c>
      <c r="T1051" s="231">
        <f>S1051*H1051</f>
        <v>0</v>
      </c>
      <c r="U1051" s="40"/>
      <c r="V1051" s="40"/>
      <c r="W1051" s="40"/>
      <c r="X1051" s="40"/>
      <c r="Y1051" s="40"/>
      <c r="Z1051" s="40"/>
      <c r="AA1051" s="40"/>
      <c r="AB1051" s="40"/>
      <c r="AC1051" s="40"/>
      <c r="AD1051" s="40"/>
      <c r="AE1051" s="40"/>
      <c r="AR1051" s="232" t="s">
        <v>594</v>
      </c>
      <c r="AT1051" s="232" t="s">
        <v>551</v>
      </c>
      <c r="AU1051" s="232" t="s">
        <v>253</v>
      </c>
      <c r="AY1051" s="19" t="s">
        <v>245</v>
      </c>
      <c r="BE1051" s="233">
        <f>IF(N1051="základní",J1051,0)</f>
        <v>0</v>
      </c>
      <c r="BF1051" s="233">
        <f>IF(N1051="snížená",J1051,0)</f>
        <v>0</v>
      </c>
      <c r="BG1051" s="233">
        <f>IF(N1051="zákl. přenesená",J1051,0)</f>
        <v>0</v>
      </c>
      <c r="BH1051" s="233">
        <f>IF(N1051="sníž. přenesená",J1051,0)</f>
        <v>0</v>
      </c>
      <c r="BI1051" s="233">
        <f>IF(N1051="nulová",J1051,0)</f>
        <v>0</v>
      </c>
      <c r="BJ1051" s="19" t="s">
        <v>85</v>
      </c>
      <c r="BK1051" s="233">
        <f>ROUND(I1051*H1051,2)</f>
        <v>0</v>
      </c>
      <c r="BL1051" s="19" t="s">
        <v>594</v>
      </c>
      <c r="BM1051" s="232" t="s">
        <v>4849</v>
      </c>
    </row>
    <row r="1052" s="2" customFormat="1">
      <c r="A1052" s="40"/>
      <c r="B1052" s="41"/>
      <c r="C1052" s="42"/>
      <c r="D1052" s="234" t="s">
        <v>255</v>
      </c>
      <c r="E1052" s="42"/>
      <c r="F1052" s="235" t="s">
        <v>4848</v>
      </c>
      <c r="G1052" s="42"/>
      <c r="H1052" s="42"/>
      <c r="I1052" s="236"/>
      <c r="J1052" s="42"/>
      <c r="K1052" s="42"/>
      <c r="L1052" s="46"/>
      <c r="M1052" s="237"/>
      <c r="N1052" s="238"/>
      <c r="O1052" s="93"/>
      <c r="P1052" s="93"/>
      <c r="Q1052" s="93"/>
      <c r="R1052" s="93"/>
      <c r="S1052" s="93"/>
      <c r="T1052" s="94"/>
      <c r="U1052" s="40"/>
      <c r="V1052" s="40"/>
      <c r="W1052" s="40"/>
      <c r="X1052" s="40"/>
      <c r="Y1052" s="40"/>
      <c r="Z1052" s="40"/>
      <c r="AA1052" s="40"/>
      <c r="AB1052" s="40"/>
      <c r="AC1052" s="40"/>
      <c r="AD1052" s="40"/>
      <c r="AE1052" s="40"/>
      <c r="AT1052" s="19" t="s">
        <v>255</v>
      </c>
      <c r="AU1052" s="19" t="s">
        <v>253</v>
      </c>
    </row>
    <row r="1053" s="14" customFormat="1">
      <c r="A1053" s="14"/>
      <c r="B1053" s="249"/>
      <c r="C1053" s="250"/>
      <c r="D1053" s="234" t="s">
        <v>257</v>
      </c>
      <c r="E1053" s="251" t="s">
        <v>1</v>
      </c>
      <c r="F1053" s="252" t="s">
        <v>4850</v>
      </c>
      <c r="G1053" s="250"/>
      <c r="H1053" s="253">
        <v>99.959999999999994</v>
      </c>
      <c r="I1053" s="254"/>
      <c r="J1053" s="250"/>
      <c r="K1053" s="250"/>
      <c r="L1053" s="255"/>
      <c r="M1053" s="256"/>
      <c r="N1053" s="257"/>
      <c r="O1053" s="257"/>
      <c r="P1053" s="257"/>
      <c r="Q1053" s="257"/>
      <c r="R1053" s="257"/>
      <c r="S1053" s="257"/>
      <c r="T1053" s="258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59" t="s">
        <v>257</v>
      </c>
      <c r="AU1053" s="259" t="s">
        <v>253</v>
      </c>
      <c r="AV1053" s="14" t="s">
        <v>87</v>
      </c>
      <c r="AW1053" s="14" t="s">
        <v>34</v>
      </c>
      <c r="AX1053" s="14" t="s">
        <v>85</v>
      </c>
      <c r="AY1053" s="259" t="s">
        <v>245</v>
      </c>
    </row>
    <row r="1054" s="2" customFormat="1" ht="16.5" customHeight="1">
      <c r="A1054" s="40"/>
      <c r="B1054" s="41"/>
      <c r="C1054" s="283" t="s">
        <v>4851</v>
      </c>
      <c r="D1054" s="283" t="s">
        <v>551</v>
      </c>
      <c r="E1054" s="284" t="s">
        <v>3137</v>
      </c>
      <c r="F1054" s="285" t="s">
        <v>3138</v>
      </c>
      <c r="G1054" s="286" t="s">
        <v>275</v>
      </c>
      <c r="H1054" s="287">
        <v>3.6749999999999998</v>
      </c>
      <c r="I1054" s="288"/>
      <c r="J1054" s="289">
        <f>ROUND(I1054*H1054,2)</f>
        <v>0</v>
      </c>
      <c r="K1054" s="285" t="s">
        <v>764</v>
      </c>
      <c r="L1054" s="290"/>
      <c r="M1054" s="291" t="s">
        <v>1</v>
      </c>
      <c r="N1054" s="292" t="s">
        <v>42</v>
      </c>
      <c r="O1054" s="93"/>
      <c r="P1054" s="230">
        <f>O1054*H1054</f>
        <v>0</v>
      </c>
      <c r="Q1054" s="230">
        <v>0.0011999999999999999</v>
      </c>
      <c r="R1054" s="230">
        <f>Q1054*H1054</f>
        <v>0.004409999999999999</v>
      </c>
      <c r="S1054" s="230">
        <v>0</v>
      </c>
      <c r="T1054" s="231">
        <f>S1054*H1054</f>
        <v>0</v>
      </c>
      <c r="U1054" s="40"/>
      <c r="V1054" s="40"/>
      <c r="W1054" s="40"/>
      <c r="X1054" s="40"/>
      <c r="Y1054" s="40"/>
      <c r="Z1054" s="40"/>
      <c r="AA1054" s="40"/>
      <c r="AB1054" s="40"/>
      <c r="AC1054" s="40"/>
      <c r="AD1054" s="40"/>
      <c r="AE1054" s="40"/>
      <c r="AR1054" s="232" t="s">
        <v>326</v>
      </c>
      <c r="AT1054" s="232" t="s">
        <v>551</v>
      </c>
      <c r="AU1054" s="232" t="s">
        <v>253</v>
      </c>
      <c r="AY1054" s="19" t="s">
        <v>245</v>
      </c>
      <c r="BE1054" s="233">
        <f>IF(N1054="základní",J1054,0)</f>
        <v>0</v>
      </c>
      <c r="BF1054" s="233">
        <f>IF(N1054="snížená",J1054,0)</f>
        <v>0</v>
      </c>
      <c r="BG1054" s="233">
        <f>IF(N1054="zákl. přenesená",J1054,0)</f>
        <v>0</v>
      </c>
      <c r="BH1054" s="233">
        <f>IF(N1054="sníž. přenesená",J1054,0)</f>
        <v>0</v>
      </c>
      <c r="BI1054" s="233">
        <f>IF(N1054="nulová",J1054,0)</f>
        <v>0</v>
      </c>
      <c r="BJ1054" s="19" t="s">
        <v>85</v>
      </c>
      <c r="BK1054" s="233">
        <f>ROUND(I1054*H1054,2)</f>
        <v>0</v>
      </c>
      <c r="BL1054" s="19" t="s">
        <v>253</v>
      </c>
      <c r="BM1054" s="232" t="s">
        <v>4852</v>
      </c>
    </row>
    <row r="1055" s="2" customFormat="1">
      <c r="A1055" s="40"/>
      <c r="B1055" s="41"/>
      <c r="C1055" s="42"/>
      <c r="D1055" s="234" t="s">
        <v>255</v>
      </c>
      <c r="E1055" s="42"/>
      <c r="F1055" s="235" t="s">
        <v>3138</v>
      </c>
      <c r="G1055" s="42"/>
      <c r="H1055" s="42"/>
      <c r="I1055" s="236"/>
      <c r="J1055" s="42"/>
      <c r="K1055" s="42"/>
      <c r="L1055" s="46"/>
      <c r="M1055" s="237"/>
      <c r="N1055" s="238"/>
      <c r="O1055" s="93"/>
      <c r="P1055" s="93"/>
      <c r="Q1055" s="93"/>
      <c r="R1055" s="93"/>
      <c r="S1055" s="93"/>
      <c r="T1055" s="94"/>
      <c r="U1055" s="40"/>
      <c r="V1055" s="40"/>
      <c r="W1055" s="40"/>
      <c r="X1055" s="40"/>
      <c r="Y1055" s="40"/>
      <c r="Z1055" s="40"/>
      <c r="AA1055" s="40"/>
      <c r="AB1055" s="40"/>
      <c r="AC1055" s="40"/>
      <c r="AD1055" s="40"/>
      <c r="AE1055" s="40"/>
      <c r="AT1055" s="19" t="s">
        <v>255</v>
      </c>
      <c r="AU1055" s="19" t="s">
        <v>253</v>
      </c>
    </row>
    <row r="1056" s="14" customFormat="1">
      <c r="A1056" s="14"/>
      <c r="B1056" s="249"/>
      <c r="C1056" s="250"/>
      <c r="D1056" s="234" t="s">
        <v>257</v>
      </c>
      <c r="E1056" s="251" t="s">
        <v>1</v>
      </c>
      <c r="F1056" s="252" t="s">
        <v>4853</v>
      </c>
      <c r="G1056" s="250"/>
      <c r="H1056" s="253">
        <v>3.6749999999999998</v>
      </c>
      <c r="I1056" s="254"/>
      <c r="J1056" s="250"/>
      <c r="K1056" s="250"/>
      <c r="L1056" s="255"/>
      <c r="M1056" s="256"/>
      <c r="N1056" s="257"/>
      <c r="O1056" s="257"/>
      <c r="P1056" s="257"/>
      <c r="Q1056" s="257"/>
      <c r="R1056" s="257"/>
      <c r="S1056" s="257"/>
      <c r="T1056" s="258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59" t="s">
        <v>257</v>
      </c>
      <c r="AU1056" s="259" t="s">
        <v>253</v>
      </c>
      <c r="AV1056" s="14" t="s">
        <v>87</v>
      </c>
      <c r="AW1056" s="14" t="s">
        <v>34</v>
      </c>
      <c r="AX1056" s="14" t="s">
        <v>77</v>
      </c>
      <c r="AY1056" s="259" t="s">
        <v>245</v>
      </c>
    </row>
    <row r="1057" s="15" customFormat="1">
      <c r="A1057" s="15"/>
      <c r="B1057" s="260"/>
      <c r="C1057" s="261"/>
      <c r="D1057" s="234" t="s">
        <v>257</v>
      </c>
      <c r="E1057" s="262" t="s">
        <v>1</v>
      </c>
      <c r="F1057" s="263" t="s">
        <v>266</v>
      </c>
      <c r="G1057" s="261"/>
      <c r="H1057" s="264">
        <v>3.6749999999999998</v>
      </c>
      <c r="I1057" s="265"/>
      <c r="J1057" s="261"/>
      <c r="K1057" s="261"/>
      <c r="L1057" s="266"/>
      <c r="M1057" s="267"/>
      <c r="N1057" s="268"/>
      <c r="O1057" s="268"/>
      <c r="P1057" s="268"/>
      <c r="Q1057" s="268"/>
      <c r="R1057" s="268"/>
      <c r="S1057" s="268"/>
      <c r="T1057" s="269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T1057" s="270" t="s">
        <v>257</v>
      </c>
      <c r="AU1057" s="270" t="s">
        <v>253</v>
      </c>
      <c r="AV1057" s="15" t="s">
        <v>253</v>
      </c>
      <c r="AW1057" s="15" t="s">
        <v>34</v>
      </c>
      <c r="AX1057" s="15" t="s">
        <v>85</v>
      </c>
      <c r="AY1057" s="270" t="s">
        <v>245</v>
      </c>
    </row>
    <row r="1058" s="2" customFormat="1" ht="16.5" customHeight="1">
      <c r="A1058" s="40"/>
      <c r="B1058" s="41"/>
      <c r="C1058" s="221" t="s">
        <v>4854</v>
      </c>
      <c r="D1058" s="221" t="s">
        <v>248</v>
      </c>
      <c r="E1058" s="222" t="s">
        <v>3143</v>
      </c>
      <c r="F1058" s="223" t="s">
        <v>3144</v>
      </c>
      <c r="G1058" s="224" t="s">
        <v>3531</v>
      </c>
      <c r="H1058" s="225">
        <v>2.2330000000000001</v>
      </c>
      <c r="I1058" s="226"/>
      <c r="J1058" s="227">
        <f>ROUND(I1058*H1058,2)</f>
        <v>0</v>
      </c>
      <c r="K1058" s="223" t="s">
        <v>764</v>
      </c>
      <c r="L1058" s="46"/>
      <c r="M1058" s="228" t="s">
        <v>1</v>
      </c>
      <c r="N1058" s="229" t="s">
        <v>42</v>
      </c>
      <c r="O1058" s="93"/>
      <c r="P1058" s="230">
        <f>O1058*H1058</f>
        <v>0</v>
      </c>
      <c r="Q1058" s="230">
        <v>0</v>
      </c>
      <c r="R1058" s="230">
        <f>Q1058*H1058</f>
        <v>0</v>
      </c>
      <c r="S1058" s="230">
        <v>0</v>
      </c>
      <c r="T1058" s="231">
        <f>S1058*H1058</f>
        <v>0</v>
      </c>
      <c r="U1058" s="40"/>
      <c r="V1058" s="40"/>
      <c r="W1058" s="40"/>
      <c r="X1058" s="40"/>
      <c r="Y1058" s="40"/>
      <c r="Z1058" s="40"/>
      <c r="AA1058" s="40"/>
      <c r="AB1058" s="40"/>
      <c r="AC1058" s="40"/>
      <c r="AD1058" s="40"/>
      <c r="AE1058" s="40"/>
      <c r="AR1058" s="232" t="s">
        <v>253</v>
      </c>
      <c r="AT1058" s="232" t="s">
        <v>248</v>
      </c>
      <c r="AU1058" s="232" t="s">
        <v>253</v>
      </c>
      <c r="AY1058" s="19" t="s">
        <v>245</v>
      </c>
      <c r="BE1058" s="233">
        <f>IF(N1058="základní",J1058,0)</f>
        <v>0</v>
      </c>
      <c r="BF1058" s="233">
        <f>IF(N1058="snížená",J1058,0)</f>
        <v>0</v>
      </c>
      <c r="BG1058" s="233">
        <f>IF(N1058="zákl. přenesená",J1058,0)</f>
        <v>0</v>
      </c>
      <c r="BH1058" s="233">
        <f>IF(N1058="sníž. přenesená",J1058,0)</f>
        <v>0</v>
      </c>
      <c r="BI1058" s="233">
        <f>IF(N1058="nulová",J1058,0)</f>
        <v>0</v>
      </c>
      <c r="BJ1058" s="19" t="s">
        <v>85</v>
      </c>
      <c r="BK1058" s="233">
        <f>ROUND(I1058*H1058,2)</f>
        <v>0</v>
      </c>
      <c r="BL1058" s="19" t="s">
        <v>253</v>
      </c>
      <c r="BM1058" s="232" t="s">
        <v>4855</v>
      </c>
    </row>
    <row r="1059" s="2" customFormat="1">
      <c r="A1059" s="40"/>
      <c r="B1059" s="41"/>
      <c r="C1059" s="42"/>
      <c r="D1059" s="234" t="s">
        <v>255</v>
      </c>
      <c r="E1059" s="42"/>
      <c r="F1059" s="235" t="s">
        <v>3146</v>
      </c>
      <c r="G1059" s="42"/>
      <c r="H1059" s="42"/>
      <c r="I1059" s="236"/>
      <c r="J1059" s="42"/>
      <c r="K1059" s="42"/>
      <c r="L1059" s="46"/>
      <c r="M1059" s="237"/>
      <c r="N1059" s="238"/>
      <c r="O1059" s="93"/>
      <c r="P1059" s="93"/>
      <c r="Q1059" s="93"/>
      <c r="R1059" s="93"/>
      <c r="S1059" s="93"/>
      <c r="T1059" s="94"/>
      <c r="U1059" s="40"/>
      <c r="V1059" s="40"/>
      <c r="W1059" s="40"/>
      <c r="X1059" s="40"/>
      <c r="Y1059" s="40"/>
      <c r="Z1059" s="40"/>
      <c r="AA1059" s="40"/>
      <c r="AB1059" s="40"/>
      <c r="AC1059" s="40"/>
      <c r="AD1059" s="40"/>
      <c r="AE1059" s="40"/>
      <c r="AT1059" s="19" t="s">
        <v>255</v>
      </c>
      <c r="AU1059" s="19" t="s">
        <v>253</v>
      </c>
    </row>
    <row r="1060" s="2" customFormat="1">
      <c r="A1060" s="40"/>
      <c r="B1060" s="41"/>
      <c r="C1060" s="42"/>
      <c r="D1060" s="296" t="s">
        <v>766</v>
      </c>
      <c r="E1060" s="42"/>
      <c r="F1060" s="297" t="s">
        <v>3147</v>
      </c>
      <c r="G1060" s="42"/>
      <c r="H1060" s="42"/>
      <c r="I1060" s="236"/>
      <c r="J1060" s="42"/>
      <c r="K1060" s="42"/>
      <c r="L1060" s="46"/>
      <c r="M1060" s="237"/>
      <c r="N1060" s="238"/>
      <c r="O1060" s="93"/>
      <c r="P1060" s="93"/>
      <c r="Q1060" s="93"/>
      <c r="R1060" s="93"/>
      <c r="S1060" s="93"/>
      <c r="T1060" s="94"/>
      <c r="U1060" s="40"/>
      <c r="V1060" s="40"/>
      <c r="W1060" s="40"/>
      <c r="X1060" s="40"/>
      <c r="Y1060" s="40"/>
      <c r="Z1060" s="40"/>
      <c r="AA1060" s="40"/>
      <c r="AB1060" s="40"/>
      <c r="AC1060" s="40"/>
      <c r="AD1060" s="40"/>
      <c r="AE1060" s="40"/>
      <c r="AT1060" s="19" t="s">
        <v>766</v>
      </c>
      <c r="AU1060" s="19" t="s">
        <v>253</v>
      </c>
    </row>
    <row r="1061" s="14" customFormat="1">
      <c r="A1061" s="14"/>
      <c r="B1061" s="249"/>
      <c r="C1061" s="250"/>
      <c r="D1061" s="234" t="s">
        <v>257</v>
      </c>
      <c r="E1061" s="251" t="s">
        <v>1</v>
      </c>
      <c r="F1061" s="252" t="s">
        <v>4856</v>
      </c>
      <c r="G1061" s="250"/>
      <c r="H1061" s="253">
        <v>2.2330000000000001</v>
      </c>
      <c r="I1061" s="254"/>
      <c r="J1061" s="250"/>
      <c r="K1061" s="250"/>
      <c r="L1061" s="255"/>
      <c r="M1061" s="256"/>
      <c r="N1061" s="257"/>
      <c r="O1061" s="257"/>
      <c r="P1061" s="257"/>
      <c r="Q1061" s="257"/>
      <c r="R1061" s="257"/>
      <c r="S1061" s="257"/>
      <c r="T1061" s="258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9" t="s">
        <v>257</v>
      </c>
      <c r="AU1061" s="259" t="s">
        <v>253</v>
      </c>
      <c r="AV1061" s="14" t="s">
        <v>87</v>
      </c>
      <c r="AW1061" s="14" t="s">
        <v>34</v>
      </c>
      <c r="AX1061" s="14" t="s">
        <v>77</v>
      </c>
      <c r="AY1061" s="259" t="s">
        <v>245</v>
      </c>
    </row>
    <row r="1062" s="15" customFormat="1">
      <c r="A1062" s="15"/>
      <c r="B1062" s="260"/>
      <c r="C1062" s="261"/>
      <c r="D1062" s="234" t="s">
        <v>257</v>
      </c>
      <c r="E1062" s="262" t="s">
        <v>1</v>
      </c>
      <c r="F1062" s="263" t="s">
        <v>266</v>
      </c>
      <c r="G1062" s="261"/>
      <c r="H1062" s="264">
        <v>2.2330000000000001</v>
      </c>
      <c r="I1062" s="265"/>
      <c r="J1062" s="261"/>
      <c r="K1062" s="261"/>
      <c r="L1062" s="266"/>
      <c r="M1062" s="267"/>
      <c r="N1062" s="268"/>
      <c r="O1062" s="268"/>
      <c r="P1062" s="268"/>
      <c r="Q1062" s="268"/>
      <c r="R1062" s="268"/>
      <c r="S1062" s="268"/>
      <c r="T1062" s="269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T1062" s="270" t="s">
        <v>257</v>
      </c>
      <c r="AU1062" s="270" t="s">
        <v>253</v>
      </c>
      <c r="AV1062" s="15" t="s">
        <v>253</v>
      </c>
      <c r="AW1062" s="15" t="s">
        <v>34</v>
      </c>
      <c r="AX1062" s="15" t="s">
        <v>85</v>
      </c>
      <c r="AY1062" s="270" t="s">
        <v>245</v>
      </c>
    </row>
    <row r="1063" s="17" customFormat="1" ht="20.88" customHeight="1">
      <c r="A1063" s="17"/>
      <c r="B1063" s="306"/>
      <c r="C1063" s="307"/>
      <c r="D1063" s="308" t="s">
        <v>76</v>
      </c>
      <c r="E1063" s="308" t="s">
        <v>3992</v>
      </c>
      <c r="F1063" s="308" t="s">
        <v>3993</v>
      </c>
      <c r="G1063" s="307"/>
      <c r="H1063" s="307"/>
      <c r="I1063" s="309"/>
      <c r="J1063" s="310">
        <f>BK1063</f>
        <v>0</v>
      </c>
      <c r="K1063" s="307"/>
      <c r="L1063" s="311"/>
      <c r="M1063" s="312"/>
      <c r="N1063" s="313"/>
      <c r="O1063" s="313"/>
      <c r="P1063" s="314">
        <f>SUM(P1064:P1073)</f>
        <v>0</v>
      </c>
      <c r="Q1063" s="313"/>
      <c r="R1063" s="314">
        <f>SUM(R1064:R1073)</f>
        <v>0.069175500000000001</v>
      </c>
      <c r="S1063" s="313"/>
      <c r="T1063" s="315">
        <f>SUM(T1064:T1073)</f>
        <v>0</v>
      </c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  <c r="AE1063" s="17"/>
      <c r="AR1063" s="316" t="s">
        <v>87</v>
      </c>
      <c r="AT1063" s="317" t="s">
        <v>76</v>
      </c>
      <c r="AU1063" s="317" t="s">
        <v>272</v>
      </c>
      <c r="AY1063" s="316" t="s">
        <v>245</v>
      </c>
      <c r="BK1063" s="318">
        <f>SUM(BK1064:BK1073)</f>
        <v>0</v>
      </c>
    </row>
    <row r="1064" s="2" customFormat="1" ht="21.75" customHeight="1">
      <c r="A1064" s="40"/>
      <c r="B1064" s="41"/>
      <c r="C1064" s="221" t="s">
        <v>4857</v>
      </c>
      <c r="D1064" s="221" t="s">
        <v>248</v>
      </c>
      <c r="E1064" s="222" t="s">
        <v>3995</v>
      </c>
      <c r="F1064" s="223" t="s">
        <v>3996</v>
      </c>
      <c r="G1064" s="224" t="s">
        <v>275</v>
      </c>
      <c r="H1064" s="225">
        <v>43.100000000000001</v>
      </c>
      <c r="I1064" s="226"/>
      <c r="J1064" s="227">
        <f>ROUND(I1064*H1064,2)</f>
        <v>0</v>
      </c>
      <c r="K1064" s="223" t="s">
        <v>764</v>
      </c>
      <c r="L1064" s="46"/>
      <c r="M1064" s="228" t="s">
        <v>1</v>
      </c>
      <c r="N1064" s="229" t="s">
        <v>42</v>
      </c>
      <c r="O1064" s="93"/>
      <c r="P1064" s="230">
        <f>O1064*H1064</f>
        <v>0</v>
      </c>
      <c r="Q1064" s="230">
        <v>3.0000000000000001E-05</v>
      </c>
      <c r="R1064" s="230">
        <f>Q1064*H1064</f>
        <v>0.0012930000000000001</v>
      </c>
      <c r="S1064" s="230">
        <v>0</v>
      </c>
      <c r="T1064" s="231">
        <f>S1064*H1064</f>
        <v>0</v>
      </c>
      <c r="U1064" s="40"/>
      <c r="V1064" s="40"/>
      <c r="W1064" s="40"/>
      <c r="X1064" s="40"/>
      <c r="Y1064" s="40"/>
      <c r="Z1064" s="40"/>
      <c r="AA1064" s="40"/>
      <c r="AB1064" s="40"/>
      <c r="AC1064" s="40"/>
      <c r="AD1064" s="40"/>
      <c r="AE1064" s="40"/>
      <c r="AR1064" s="232" t="s">
        <v>594</v>
      </c>
      <c r="AT1064" s="232" t="s">
        <v>248</v>
      </c>
      <c r="AU1064" s="232" t="s">
        <v>253</v>
      </c>
      <c r="AY1064" s="19" t="s">
        <v>245</v>
      </c>
      <c r="BE1064" s="233">
        <f>IF(N1064="základní",J1064,0)</f>
        <v>0</v>
      </c>
      <c r="BF1064" s="233">
        <f>IF(N1064="snížená",J1064,0)</f>
        <v>0</v>
      </c>
      <c r="BG1064" s="233">
        <f>IF(N1064="zákl. přenesená",J1064,0)</f>
        <v>0</v>
      </c>
      <c r="BH1064" s="233">
        <f>IF(N1064="sníž. přenesená",J1064,0)</f>
        <v>0</v>
      </c>
      <c r="BI1064" s="233">
        <f>IF(N1064="nulová",J1064,0)</f>
        <v>0</v>
      </c>
      <c r="BJ1064" s="19" t="s">
        <v>85</v>
      </c>
      <c r="BK1064" s="233">
        <f>ROUND(I1064*H1064,2)</f>
        <v>0</v>
      </c>
      <c r="BL1064" s="19" t="s">
        <v>594</v>
      </c>
      <c r="BM1064" s="232" t="s">
        <v>4858</v>
      </c>
    </row>
    <row r="1065" s="2" customFormat="1">
      <c r="A1065" s="40"/>
      <c r="B1065" s="41"/>
      <c r="C1065" s="42"/>
      <c r="D1065" s="234" t="s">
        <v>255</v>
      </c>
      <c r="E1065" s="42"/>
      <c r="F1065" s="235" t="s">
        <v>4859</v>
      </c>
      <c r="G1065" s="42"/>
      <c r="H1065" s="42"/>
      <c r="I1065" s="236"/>
      <c r="J1065" s="42"/>
      <c r="K1065" s="42"/>
      <c r="L1065" s="46"/>
      <c r="M1065" s="237"/>
      <c r="N1065" s="238"/>
      <c r="O1065" s="93"/>
      <c r="P1065" s="93"/>
      <c r="Q1065" s="93"/>
      <c r="R1065" s="93"/>
      <c r="S1065" s="93"/>
      <c r="T1065" s="94"/>
      <c r="U1065" s="40"/>
      <c r="V1065" s="40"/>
      <c r="W1065" s="40"/>
      <c r="X1065" s="40"/>
      <c r="Y1065" s="40"/>
      <c r="Z1065" s="40"/>
      <c r="AA1065" s="40"/>
      <c r="AB1065" s="40"/>
      <c r="AC1065" s="40"/>
      <c r="AD1065" s="40"/>
      <c r="AE1065" s="40"/>
      <c r="AT1065" s="19" t="s">
        <v>255</v>
      </c>
      <c r="AU1065" s="19" t="s">
        <v>253</v>
      </c>
    </row>
    <row r="1066" s="2" customFormat="1">
      <c r="A1066" s="40"/>
      <c r="B1066" s="41"/>
      <c r="C1066" s="42"/>
      <c r="D1066" s="296" t="s">
        <v>766</v>
      </c>
      <c r="E1066" s="42"/>
      <c r="F1066" s="297" t="s">
        <v>3998</v>
      </c>
      <c r="G1066" s="42"/>
      <c r="H1066" s="42"/>
      <c r="I1066" s="236"/>
      <c r="J1066" s="42"/>
      <c r="K1066" s="42"/>
      <c r="L1066" s="46"/>
      <c r="M1066" s="237"/>
      <c r="N1066" s="238"/>
      <c r="O1066" s="93"/>
      <c r="P1066" s="93"/>
      <c r="Q1066" s="93"/>
      <c r="R1066" s="93"/>
      <c r="S1066" s="93"/>
      <c r="T1066" s="94"/>
      <c r="U1066" s="40"/>
      <c r="V1066" s="40"/>
      <c r="W1066" s="40"/>
      <c r="X1066" s="40"/>
      <c r="Y1066" s="40"/>
      <c r="Z1066" s="40"/>
      <c r="AA1066" s="40"/>
      <c r="AB1066" s="40"/>
      <c r="AC1066" s="40"/>
      <c r="AD1066" s="40"/>
      <c r="AE1066" s="40"/>
      <c r="AT1066" s="19" t="s">
        <v>766</v>
      </c>
      <c r="AU1066" s="19" t="s">
        <v>253</v>
      </c>
    </row>
    <row r="1067" s="14" customFormat="1">
      <c r="A1067" s="14"/>
      <c r="B1067" s="249"/>
      <c r="C1067" s="250"/>
      <c r="D1067" s="234" t="s">
        <v>257</v>
      </c>
      <c r="E1067" s="251" t="s">
        <v>1</v>
      </c>
      <c r="F1067" s="252" t="s">
        <v>4860</v>
      </c>
      <c r="G1067" s="250"/>
      <c r="H1067" s="253">
        <v>43.100000000000001</v>
      </c>
      <c r="I1067" s="254"/>
      <c r="J1067" s="250"/>
      <c r="K1067" s="250"/>
      <c r="L1067" s="255"/>
      <c r="M1067" s="256"/>
      <c r="N1067" s="257"/>
      <c r="O1067" s="257"/>
      <c r="P1067" s="257"/>
      <c r="Q1067" s="257"/>
      <c r="R1067" s="257"/>
      <c r="S1067" s="257"/>
      <c r="T1067" s="258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59" t="s">
        <v>257</v>
      </c>
      <c r="AU1067" s="259" t="s">
        <v>253</v>
      </c>
      <c r="AV1067" s="14" t="s">
        <v>87</v>
      </c>
      <c r="AW1067" s="14" t="s">
        <v>34</v>
      </c>
      <c r="AX1067" s="14" t="s">
        <v>85</v>
      </c>
      <c r="AY1067" s="259" t="s">
        <v>245</v>
      </c>
    </row>
    <row r="1068" s="2" customFormat="1" ht="16.5" customHeight="1">
      <c r="A1068" s="40"/>
      <c r="B1068" s="41"/>
      <c r="C1068" s="283" t="s">
        <v>4861</v>
      </c>
      <c r="D1068" s="283" t="s">
        <v>551</v>
      </c>
      <c r="E1068" s="284" t="s">
        <v>4001</v>
      </c>
      <c r="F1068" s="285" t="s">
        <v>4002</v>
      </c>
      <c r="G1068" s="286" t="s">
        <v>275</v>
      </c>
      <c r="H1068" s="287">
        <v>45.255000000000003</v>
      </c>
      <c r="I1068" s="288"/>
      <c r="J1068" s="289">
        <f>ROUND(I1068*H1068,2)</f>
        <v>0</v>
      </c>
      <c r="K1068" s="285" t="s">
        <v>764</v>
      </c>
      <c r="L1068" s="290"/>
      <c r="M1068" s="291" t="s">
        <v>1</v>
      </c>
      <c r="N1068" s="292" t="s">
        <v>42</v>
      </c>
      <c r="O1068" s="93"/>
      <c r="P1068" s="230">
        <f>O1068*H1068</f>
        <v>0</v>
      </c>
      <c r="Q1068" s="230">
        <v>0.0015</v>
      </c>
      <c r="R1068" s="230">
        <f>Q1068*H1068</f>
        <v>0.067882499999999998</v>
      </c>
      <c r="S1068" s="230">
        <v>0</v>
      </c>
      <c r="T1068" s="231">
        <f>S1068*H1068</f>
        <v>0</v>
      </c>
      <c r="U1068" s="40"/>
      <c r="V1068" s="40"/>
      <c r="W1068" s="40"/>
      <c r="X1068" s="40"/>
      <c r="Y1068" s="40"/>
      <c r="Z1068" s="40"/>
      <c r="AA1068" s="40"/>
      <c r="AB1068" s="40"/>
      <c r="AC1068" s="40"/>
      <c r="AD1068" s="40"/>
      <c r="AE1068" s="40"/>
      <c r="AR1068" s="232" t="s">
        <v>594</v>
      </c>
      <c r="AT1068" s="232" t="s">
        <v>551</v>
      </c>
      <c r="AU1068" s="232" t="s">
        <v>253</v>
      </c>
      <c r="AY1068" s="19" t="s">
        <v>245</v>
      </c>
      <c r="BE1068" s="233">
        <f>IF(N1068="základní",J1068,0)</f>
        <v>0</v>
      </c>
      <c r="BF1068" s="233">
        <f>IF(N1068="snížená",J1068,0)</f>
        <v>0</v>
      </c>
      <c r="BG1068" s="233">
        <f>IF(N1068="zákl. přenesená",J1068,0)</f>
        <v>0</v>
      </c>
      <c r="BH1068" s="233">
        <f>IF(N1068="sníž. přenesená",J1068,0)</f>
        <v>0</v>
      </c>
      <c r="BI1068" s="233">
        <f>IF(N1068="nulová",J1068,0)</f>
        <v>0</v>
      </c>
      <c r="BJ1068" s="19" t="s">
        <v>85</v>
      </c>
      <c r="BK1068" s="233">
        <f>ROUND(I1068*H1068,2)</f>
        <v>0</v>
      </c>
      <c r="BL1068" s="19" t="s">
        <v>594</v>
      </c>
      <c r="BM1068" s="232" t="s">
        <v>4862</v>
      </c>
    </row>
    <row r="1069" s="2" customFormat="1">
      <c r="A1069" s="40"/>
      <c r="B1069" s="41"/>
      <c r="C1069" s="42"/>
      <c r="D1069" s="234" t="s">
        <v>255</v>
      </c>
      <c r="E1069" s="42"/>
      <c r="F1069" s="235" t="s">
        <v>4002</v>
      </c>
      <c r="G1069" s="42"/>
      <c r="H1069" s="42"/>
      <c r="I1069" s="236"/>
      <c r="J1069" s="42"/>
      <c r="K1069" s="42"/>
      <c r="L1069" s="46"/>
      <c r="M1069" s="237"/>
      <c r="N1069" s="238"/>
      <c r="O1069" s="93"/>
      <c r="P1069" s="93"/>
      <c r="Q1069" s="93"/>
      <c r="R1069" s="93"/>
      <c r="S1069" s="93"/>
      <c r="T1069" s="94"/>
      <c r="U1069" s="40"/>
      <c r="V1069" s="40"/>
      <c r="W1069" s="40"/>
      <c r="X1069" s="40"/>
      <c r="Y1069" s="40"/>
      <c r="Z1069" s="40"/>
      <c r="AA1069" s="40"/>
      <c r="AB1069" s="40"/>
      <c r="AC1069" s="40"/>
      <c r="AD1069" s="40"/>
      <c r="AE1069" s="40"/>
      <c r="AT1069" s="19" t="s">
        <v>255</v>
      </c>
      <c r="AU1069" s="19" t="s">
        <v>253</v>
      </c>
    </row>
    <row r="1070" s="14" customFormat="1">
      <c r="A1070" s="14"/>
      <c r="B1070" s="249"/>
      <c r="C1070" s="250"/>
      <c r="D1070" s="234" t="s">
        <v>257</v>
      </c>
      <c r="E1070" s="251" t="s">
        <v>1</v>
      </c>
      <c r="F1070" s="252" t="s">
        <v>4863</v>
      </c>
      <c r="G1070" s="250"/>
      <c r="H1070" s="253">
        <v>45.255000000000003</v>
      </c>
      <c r="I1070" s="254"/>
      <c r="J1070" s="250"/>
      <c r="K1070" s="250"/>
      <c r="L1070" s="255"/>
      <c r="M1070" s="256"/>
      <c r="N1070" s="257"/>
      <c r="O1070" s="257"/>
      <c r="P1070" s="257"/>
      <c r="Q1070" s="257"/>
      <c r="R1070" s="257"/>
      <c r="S1070" s="257"/>
      <c r="T1070" s="258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59" t="s">
        <v>257</v>
      </c>
      <c r="AU1070" s="259" t="s">
        <v>253</v>
      </c>
      <c r="AV1070" s="14" t="s">
        <v>87</v>
      </c>
      <c r="AW1070" s="14" t="s">
        <v>34</v>
      </c>
      <c r="AX1070" s="14" t="s">
        <v>85</v>
      </c>
      <c r="AY1070" s="259" t="s">
        <v>245</v>
      </c>
    </row>
    <row r="1071" s="2" customFormat="1" ht="16.5" customHeight="1">
      <c r="A1071" s="40"/>
      <c r="B1071" s="41"/>
      <c r="C1071" s="221" t="s">
        <v>4864</v>
      </c>
      <c r="D1071" s="221" t="s">
        <v>248</v>
      </c>
      <c r="E1071" s="222" t="s">
        <v>4005</v>
      </c>
      <c r="F1071" s="223" t="s">
        <v>4006</v>
      </c>
      <c r="G1071" s="224" t="s">
        <v>545</v>
      </c>
      <c r="H1071" s="225">
        <v>0.069000000000000006</v>
      </c>
      <c r="I1071" s="226"/>
      <c r="J1071" s="227">
        <f>ROUND(I1071*H1071,2)</f>
        <v>0</v>
      </c>
      <c r="K1071" s="223" t="s">
        <v>764</v>
      </c>
      <c r="L1071" s="46"/>
      <c r="M1071" s="228" t="s">
        <v>1</v>
      </c>
      <c r="N1071" s="229" t="s">
        <v>42</v>
      </c>
      <c r="O1071" s="93"/>
      <c r="P1071" s="230">
        <f>O1071*H1071</f>
        <v>0</v>
      </c>
      <c r="Q1071" s="230">
        <v>0</v>
      </c>
      <c r="R1071" s="230">
        <f>Q1071*H1071</f>
        <v>0</v>
      </c>
      <c r="S1071" s="230">
        <v>0</v>
      </c>
      <c r="T1071" s="231">
        <f>S1071*H1071</f>
        <v>0</v>
      </c>
      <c r="U1071" s="40"/>
      <c r="V1071" s="40"/>
      <c r="W1071" s="40"/>
      <c r="X1071" s="40"/>
      <c r="Y1071" s="40"/>
      <c r="Z1071" s="40"/>
      <c r="AA1071" s="40"/>
      <c r="AB1071" s="40"/>
      <c r="AC1071" s="40"/>
      <c r="AD1071" s="40"/>
      <c r="AE1071" s="40"/>
      <c r="AR1071" s="232" t="s">
        <v>402</v>
      </c>
      <c r="AT1071" s="232" t="s">
        <v>248</v>
      </c>
      <c r="AU1071" s="232" t="s">
        <v>253</v>
      </c>
      <c r="AY1071" s="19" t="s">
        <v>245</v>
      </c>
      <c r="BE1071" s="233">
        <f>IF(N1071="základní",J1071,0)</f>
        <v>0</v>
      </c>
      <c r="BF1071" s="233">
        <f>IF(N1071="snížená",J1071,0)</f>
        <v>0</v>
      </c>
      <c r="BG1071" s="233">
        <f>IF(N1071="zákl. přenesená",J1071,0)</f>
        <v>0</v>
      </c>
      <c r="BH1071" s="233">
        <f>IF(N1071="sníž. přenesená",J1071,0)</f>
        <v>0</v>
      </c>
      <c r="BI1071" s="233">
        <f>IF(N1071="nulová",J1071,0)</f>
        <v>0</v>
      </c>
      <c r="BJ1071" s="19" t="s">
        <v>85</v>
      </c>
      <c r="BK1071" s="233">
        <f>ROUND(I1071*H1071,2)</f>
        <v>0</v>
      </c>
      <c r="BL1071" s="19" t="s">
        <v>402</v>
      </c>
      <c r="BM1071" s="232" t="s">
        <v>4865</v>
      </c>
    </row>
    <row r="1072" s="2" customFormat="1">
      <c r="A1072" s="40"/>
      <c r="B1072" s="41"/>
      <c r="C1072" s="42"/>
      <c r="D1072" s="234" t="s">
        <v>255</v>
      </c>
      <c r="E1072" s="42"/>
      <c r="F1072" s="235" t="s">
        <v>4008</v>
      </c>
      <c r="G1072" s="42"/>
      <c r="H1072" s="42"/>
      <c r="I1072" s="236"/>
      <c r="J1072" s="42"/>
      <c r="K1072" s="42"/>
      <c r="L1072" s="46"/>
      <c r="M1072" s="237"/>
      <c r="N1072" s="238"/>
      <c r="O1072" s="93"/>
      <c r="P1072" s="93"/>
      <c r="Q1072" s="93"/>
      <c r="R1072" s="93"/>
      <c r="S1072" s="93"/>
      <c r="T1072" s="94"/>
      <c r="U1072" s="40"/>
      <c r="V1072" s="40"/>
      <c r="W1072" s="40"/>
      <c r="X1072" s="40"/>
      <c r="Y1072" s="40"/>
      <c r="Z1072" s="40"/>
      <c r="AA1072" s="40"/>
      <c r="AB1072" s="40"/>
      <c r="AC1072" s="40"/>
      <c r="AD1072" s="40"/>
      <c r="AE1072" s="40"/>
      <c r="AT1072" s="19" t="s">
        <v>255</v>
      </c>
      <c r="AU1072" s="19" t="s">
        <v>253</v>
      </c>
    </row>
    <row r="1073" s="2" customFormat="1">
      <c r="A1073" s="40"/>
      <c r="B1073" s="41"/>
      <c r="C1073" s="42"/>
      <c r="D1073" s="296" t="s">
        <v>766</v>
      </c>
      <c r="E1073" s="42"/>
      <c r="F1073" s="297" t="s">
        <v>4009</v>
      </c>
      <c r="G1073" s="42"/>
      <c r="H1073" s="42"/>
      <c r="I1073" s="236"/>
      <c r="J1073" s="42"/>
      <c r="K1073" s="42"/>
      <c r="L1073" s="46"/>
      <c r="M1073" s="237"/>
      <c r="N1073" s="238"/>
      <c r="O1073" s="93"/>
      <c r="P1073" s="93"/>
      <c r="Q1073" s="93"/>
      <c r="R1073" s="93"/>
      <c r="S1073" s="93"/>
      <c r="T1073" s="94"/>
      <c r="U1073" s="40"/>
      <c r="V1073" s="40"/>
      <c r="W1073" s="40"/>
      <c r="X1073" s="40"/>
      <c r="Y1073" s="40"/>
      <c r="Z1073" s="40"/>
      <c r="AA1073" s="40"/>
      <c r="AB1073" s="40"/>
      <c r="AC1073" s="40"/>
      <c r="AD1073" s="40"/>
      <c r="AE1073" s="40"/>
      <c r="AT1073" s="19" t="s">
        <v>766</v>
      </c>
      <c r="AU1073" s="19" t="s">
        <v>253</v>
      </c>
    </row>
    <row r="1074" s="17" customFormat="1" ht="20.88" customHeight="1">
      <c r="A1074" s="17"/>
      <c r="B1074" s="306"/>
      <c r="C1074" s="307"/>
      <c r="D1074" s="308" t="s">
        <v>76</v>
      </c>
      <c r="E1074" s="308" t="s">
        <v>4010</v>
      </c>
      <c r="F1074" s="308" t="s">
        <v>4011</v>
      </c>
      <c r="G1074" s="307"/>
      <c r="H1074" s="307"/>
      <c r="I1074" s="309"/>
      <c r="J1074" s="310">
        <f>BK1074</f>
        <v>0</v>
      </c>
      <c r="K1074" s="307"/>
      <c r="L1074" s="311"/>
      <c r="M1074" s="312"/>
      <c r="N1074" s="313"/>
      <c r="O1074" s="313"/>
      <c r="P1074" s="314">
        <f>SUM(P1075:P1101)</f>
        <v>0</v>
      </c>
      <c r="Q1074" s="313"/>
      <c r="R1074" s="314">
        <f>SUM(R1075:R1101)</f>
        <v>0.298064</v>
      </c>
      <c r="S1074" s="313"/>
      <c r="T1074" s="315">
        <f>SUM(T1075:T1101)</f>
        <v>0</v>
      </c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  <c r="AR1074" s="316" t="s">
        <v>253</v>
      </c>
      <c r="AT1074" s="317" t="s">
        <v>76</v>
      </c>
      <c r="AU1074" s="317" t="s">
        <v>272</v>
      </c>
      <c r="AY1074" s="316" t="s">
        <v>245</v>
      </c>
      <c r="BK1074" s="318">
        <f>SUM(BK1075:BK1101)</f>
        <v>0</v>
      </c>
    </row>
    <row r="1075" s="2" customFormat="1" ht="16.5" customHeight="1">
      <c r="A1075" s="40"/>
      <c r="B1075" s="41"/>
      <c r="C1075" s="221" t="s">
        <v>4866</v>
      </c>
      <c r="D1075" s="221" t="s">
        <v>248</v>
      </c>
      <c r="E1075" s="222" t="s">
        <v>4867</v>
      </c>
      <c r="F1075" s="223" t="s">
        <v>4013</v>
      </c>
      <c r="G1075" s="224" t="s">
        <v>317</v>
      </c>
      <c r="H1075" s="225">
        <v>24</v>
      </c>
      <c r="I1075" s="226"/>
      <c r="J1075" s="227">
        <f>ROUND(I1075*H1075,2)</f>
        <v>0</v>
      </c>
      <c r="K1075" s="223" t="s">
        <v>764</v>
      </c>
      <c r="L1075" s="46"/>
      <c r="M1075" s="228" t="s">
        <v>1</v>
      </c>
      <c r="N1075" s="229" t="s">
        <v>42</v>
      </c>
      <c r="O1075" s="93"/>
      <c r="P1075" s="230">
        <f>O1075*H1075</f>
        <v>0</v>
      </c>
      <c r="Q1075" s="230">
        <v>0.00036000000000000002</v>
      </c>
      <c r="R1075" s="230">
        <f>Q1075*H1075</f>
        <v>0.0086400000000000001</v>
      </c>
      <c r="S1075" s="230">
        <v>0</v>
      </c>
      <c r="T1075" s="231">
        <f>S1075*H1075</f>
        <v>0</v>
      </c>
      <c r="U1075" s="40"/>
      <c r="V1075" s="40"/>
      <c r="W1075" s="40"/>
      <c r="X1075" s="40"/>
      <c r="Y1075" s="40"/>
      <c r="Z1075" s="40"/>
      <c r="AA1075" s="40"/>
      <c r="AB1075" s="40"/>
      <c r="AC1075" s="40"/>
      <c r="AD1075" s="40"/>
      <c r="AE1075" s="40"/>
      <c r="AR1075" s="232" t="s">
        <v>253</v>
      </c>
      <c r="AT1075" s="232" t="s">
        <v>248</v>
      </c>
      <c r="AU1075" s="232" t="s">
        <v>253</v>
      </c>
      <c r="AY1075" s="19" t="s">
        <v>245</v>
      </c>
      <c r="BE1075" s="233">
        <f>IF(N1075="základní",J1075,0)</f>
        <v>0</v>
      </c>
      <c r="BF1075" s="233">
        <f>IF(N1075="snížená",J1075,0)</f>
        <v>0</v>
      </c>
      <c r="BG1075" s="233">
        <f>IF(N1075="zákl. přenesená",J1075,0)</f>
        <v>0</v>
      </c>
      <c r="BH1075" s="233">
        <f>IF(N1075="sníž. přenesená",J1075,0)</f>
        <v>0</v>
      </c>
      <c r="BI1075" s="233">
        <f>IF(N1075="nulová",J1075,0)</f>
        <v>0</v>
      </c>
      <c r="BJ1075" s="19" t="s">
        <v>85</v>
      </c>
      <c r="BK1075" s="233">
        <f>ROUND(I1075*H1075,2)</f>
        <v>0</v>
      </c>
      <c r="BL1075" s="19" t="s">
        <v>253</v>
      </c>
      <c r="BM1075" s="232" t="s">
        <v>4868</v>
      </c>
    </row>
    <row r="1076" s="2" customFormat="1">
      <c r="A1076" s="40"/>
      <c r="B1076" s="41"/>
      <c r="C1076" s="42"/>
      <c r="D1076" s="234" t="s">
        <v>255</v>
      </c>
      <c r="E1076" s="42"/>
      <c r="F1076" s="235" t="s">
        <v>4869</v>
      </c>
      <c r="G1076" s="42"/>
      <c r="H1076" s="42"/>
      <c r="I1076" s="236"/>
      <c r="J1076" s="42"/>
      <c r="K1076" s="42"/>
      <c r="L1076" s="46"/>
      <c r="M1076" s="237"/>
      <c r="N1076" s="238"/>
      <c r="O1076" s="93"/>
      <c r="P1076" s="93"/>
      <c r="Q1076" s="93"/>
      <c r="R1076" s="93"/>
      <c r="S1076" s="93"/>
      <c r="T1076" s="94"/>
      <c r="U1076" s="40"/>
      <c r="V1076" s="40"/>
      <c r="W1076" s="40"/>
      <c r="X1076" s="40"/>
      <c r="Y1076" s="40"/>
      <c r="Z1076" s="40"/>
      <c r="AA1076" s="40"/>
      <c r="AB1076" s="40"/>
      <c r="AC1076" s="40"/>
      <c r="AD1076" s="40"/>
      <c r="AE1076" s="40"/>
      <c r="AT1076" s="19" t="s">
        <v>255</v>
      </c>
      <c r="AU1076" s="19" t="s">
        <v>253</v>
      </c>
    </row>
    <row r="1077" s="2" customFormat="1">
      <c r="A1077" s="40"/>
      <c r="B1077" s="41"/>
      <c r="C1077" s="42"/>
      <c r="D1077" s="296" t="s">
        <v>766</v>
      </c>
      <c r="E1077" s="42"/>
      <c r="F1077" s="297" t="s">
        <v>4870</v>
      </c>
      <c r="G1077" s="42"/>
      <c r="H1077" s="42"/>
      <c r="I1077" s="236"/>
      <c r="J1077" s="42"/>
      <c r="K1077" s="42"/>
      <c r="L1077" s="46"/>
      <c r="M1077" s="237"/>
      <c r="N1077" s="238"/>
      <c r="O1077" s="93"/>
      <c r="P1077" s="93"/>
      <c r="Q1077" s="93"/>
      <c r="R1077" s="93"/>
      <c r="S1077" s="93"/>
      <c r="T1077" s="94"/>
      <c r="U1077" s="40"/>
      <c r="V1077" s="40"/>
      <c r="W1077" s="40"/>
      <c r="X1077" s="40"/>
      <c r="Y1077" s="40"/>
      <c r="Z1077" s="40"/>
      <c r="AA1077" s="40"/>
      <c r="AB1077" s="40"/>
      <c r="AC1077" s="40"/>
      <c r="AD1077" s="40"/>
      <c r="AE1077" s="40"/>
      <c r="AT1077" s="19" t="s">
        <v>766</v>
      </c>
      <c r="AU1077" s="19" t="s">
        <v>253</v>
      </c>
    </row>
    <row r="1078" s="14" customFormat="1">
      <c r="A1078" s="14"/>
      <c r="B1078" s="249"/>
      <c r="C1078" s="250"/>
      <c r="D1078" s="234" t="s">
        <v>257</v>
      </c>
      <c r="E1078" s="251" t="s">
        <v>1</v>
      </c>
      <c r="F1078" s="252" t="s">
        <v>4871</v>
      </c>
      <c r="G1078" s="250"/>
      <c r="H1078" s="253">
        <v>24</v>
      </c>
      <c r="I1078" s="254"/>
      <c r="J1078" s="250"/>
      <c r="K1078" s="250"/>
      <c r="L1078" s="255"/>
      <c r="M1078" s="256"/>
      <c r="N1078" s="257"/>
      <c r="O1078" s="257"/>
      <c r="P1078" s="257"/>
      <c r="Q1078" s="257"/>
      <c r="R1078" s="257"/>
      <c r="S1078" s="257"/>
      <c r="T1078" s="258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59" t="s">
        <v>257</v>
      </c>
      <c r="AU1078" s="259" t="s">
        <v>253</v>
      </c>
      <c r="AV1078" s="14" t="s">
        <v>87</v>
      </c>
      <c r="AW1078" s="14" t="s">
        <v>34</v>
      </c>
      <c r="AX1078" s="14" t="s">
        <v>85</v>
      </c>
      <c r="AY1078" s="259" t="s">
        <v>245</v>
      </c>
    </row>
    <row r="1079" s="2" customFormat="1" ht="16.5" customHeight="1">
      <c r="A1079" s="40"/>
      <c r="B1079" s="41"/>
      <c r="C1079" s="283" t="s">
        <v>4872</v>
      </c>
      <c r="D1079" s="283" t="s">
        <v>551</v>
      </c>
      <c r="E1079" s="284" t="s">
        <v>4017</v>
      </c>
      <c r="F1079" s="285" t="s">
        <v>4018</v>
      </c>
      <c r="G1079" s="286" t="s">
        <v>275</v>
      </c>
      <c r="H1079" s="287">
        <v>14.4</v>
      </c>
      <c r="I1079" s="288"/>
      <c r="J1079" s="289">
        <f>ROUND(I1079*H1079,2)</f>
        <v>0</v>
      </c>
      <c r="K1079" s="285" t="s">
        <v>764</v>
      </c>
      <c r="L1079" s="290"/>
      <c r="M1079" s="291" t="s">
        <v>1</v>
      </c>
      <c r="N1079" s="292" t="s">
        <v>42</v>
      </c>
      <c r="O1079" s="93"/>
      <c r="P1079" s="230">
        <f>O1079*H1079</f>
        <v>0</v>
      </c>
      <c r="Q1079" s="230">
        <v>0.012</v>
      </c>
      <c r="R1079" s="230">
        <f>Q1079*H1079</f>
        <v>0.17280000000000001</v>
      </c>
      <c r="S1079" s="230">
        <v>0</v>
      </c>
      <c r="T1079" s="231">
        <f>S1079*H1079</f>
        <v>0</v>
      </c>
      <c r="U1079" s="40"/>
      <c r="V1079" s="40"/>
      <c r="W1079" s="40"/>
      <c r="X1079" s="40"/>
      <c r="Y1079" s="40"/>
      <c r="Z1079" s="40"/>
      <c r="AA1079" s="40"/>
      <c r="AB1079" s="40"/>
      <c r="AC1079" s="40"/>
      <c r="AD1079" s="40"/>
      <c r="AE1079" s="40"/>
      <c r="AR1079" s="232" t="s">
        <v>594</v>
      </c>
      <c r="AT1079" s="232" t="s">
        <v>551</v>
      </c>
      <c r="AU1079" s="232" t="s">
        <v>253</v>
      </c>
      <c r="AY1079" s="19" t="s">
        <v>245</v>
      </c>
      <c r="BE1079" s="233">
        <f>IF(N1079="základní",J1079,0)</f>
        <v>0</v>
      </c>
      <c r="BF1079" s="233">
        <f>IF(N1079="snížená",J1079,0)</f>
        <v>0</v>
      </c>
      <c r="BG1079" s="233">
        <f>IF(N1079="zákl. přenesená",J1079,0)</f>
        <v>0</v>
      </c>
      <c r="BH1079" s="233">
        <f>IF(N1079="sníž. přenesená",J1079,0)</f>
        <v>0</v>
      </c>
      <c r="BI1079" s="233">
        <f>IF(N1079="nulová",J1079,0)</f>
        <v>0</v>
      </c>
      <c r="BJ1079" s="19" t="s">
        <v>85</v>
      </c>
      <c r="BK1079" s="233">
        <f>ROUND(I1079*H1079,2)</f>
        <v>0</v>
      </c>
      <c r="BL1079" s="19" t="s">
        <v>594</v>
      </c>
      <c r="BM1079" s="232" t="s">
        <v>4873</v>
      </c>
    </row>
    <row r="1080" s="2" customFormat="1">
      <c r="A1080" s="40"/>
      <c r="B1080" s="41"/>
      <c r="C1080" s="42"/>
      <c r="D1080" s="234" t="s">
        <v>255</v>
      </c>
      <c r="E1080" s="42"/>
      <c r="F1080" s="235" t="s">
        <v>4018</v>
      </c>
      <c r="G1080" s="42"/>
      <c r="H1080" s="42"/>
      <c r="I1080" s="236"/>
      <c r="J1080" s="42"/>
      <c r="K1080" s="42"/>
      <c r="L1080" s="46"/>
      <c r="M1080" s="237"/>
      <c r="N1080" s="238"/>
      <c r="O1080" s="93"/>
      <c r="P1080" s="93"/>
      <c r="Q1080" s="93"/>
      <c r="R1080" s="93"/>
      <c r="S1080" s="93"/>
      <c r="T1080" s="94"/>
      <c r="U1080" s="40"/>
      <c r="V1080" s="40"/>
      <c r="W1080" s="40"/>
      <c r="X1080" s="40"/>
      <c r="Y1080" s="40"/>
      <c r="Z1080" s="40"/>
      <c r="AA1080" s="40"/>
      <c r="AB1080" s="40"/>
      <c r="AC1080" s="40"/>
      <c r="AD1080" s="40"/>
      <c r="AE1080" s="40"/>
      <c r="AT1080" s="19" t="s">
        <v>255</v>
      </c>
      <c r="AU1080" s="19" t="s">
        <v>253</v>
      </c>
    </row>
    <row r="1081" s="13" customFormat="1">
      <c r="A1081" s="13"/>
      <c r="B1081" s="239"/>
      <c r="C1081" s="240"/>
      <c r="D1081" s="234" t="s">
        <v>257</v>
      </c>
      <c r="E1081" s="241" t="s">
        <v>1</v>
      </c>
      <c r="F1081" s="242" t="s">
        <v>4020</v>
      </c>
      <c r="G1081" s="240"/>
      <c r="H1081" s="241" t="s">
        <v>1</v>
      </c>
      <c r="I1081" s="243"/>
      <c r="J1081" s="240"/>
      <c r="K1081" s="240"/>
      <c r="L1081" s="244"/>
      <c r="M1081" s="245"/>
      <c r="N1081" s="246"/>
      <c r="O1081" s="246"/>
      <c r="P1081" s="246"/>
      <c r="Q1081" s="246"/>
      <c r="R1081" s="246"/>
      <c r="S1081" s="246"/>
      <c r="T1081" s="247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48" t="s">
        <v>257</v>
      </c>
      <c r="AU1081" s="248" t="s">
        <v>253</v>
      </c>
      <c r="AV1081" s="13" t="s">
        <v>85</v>
      </c>
      <c r="AW1081" s="13" t="s">
        <v>34</v>
      </c>
      <c r="AX1081" s="13" t="s">
        <v>77</v>
      </c>
      <c r="AY1081" s="248" t="s">
        <v>245</v>
      </c>
    </row>
    <row r="1082" s="14" customFormat="1">
      <c r="A1082" s="14"/>
      <c r="B1082" s="249"/>
      <c r="C1082" s="250"/>
      <c r="D1082" s="234" t="s">
        <v>257</v>
      </c>
      <c r="E1082" s="251" t="s">
        <v>1</v>
      </c>
      <c r="F1082" s="252" t="s">
        <v>4874</v>
      </c>
      <c r="G1082" s="250"/>
      <c r="H1082" s="253">
        <v>14.4</v>
      </c>
      <c r="I1082" s="254"/>
      <c r="J1082" s="250"/>
      <c r="K1082" s="250"/>
      <c r="L1082" s="255"/>
      <c r="M1082" s="256"/>
      <c r="N1082" s="257"/>
      <c r="O1082" s="257"/>
      <c r="P1082" s="257"/>
      <c r="Q1082" s="257"/>
      <c r="R1082" s="257"/>
      <c r="S1082" s="257"/>
      <c r="T1082" s="258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59" t="s">
        <v>257</v>
      </c>
      <c r="AU1082" s="259" t="s">
        <v>253</v>
      </c>
      <c r="AV1082" s="14" t="s">
        <v>87</v>
      </c>
      <c r="AW1082" s="14" t="s">
        <v>34</v>
      </c>
      <c r="AX1082" s="14" t="s">
        <v>77</v>
      </c>
      <c r="AY1082" s="259" t="s">
        <v>245</v>
      </c>
    </row>
    <row r="1083" s="15" customFormat="1">
      <c r="A1083" s="15"/>
      <c r="B1083" s="260"/>
      <c r="C1083" s="261"/>
      <c r="D1083" s="234" t="s">
        <v>257</v>
      </c>
      <c r="E1083" s="262" t="s">
        <v>1</v>
      </c>
      <c r="F1083" s="263" t="s">
        <v>266</v>
      </c>
      <c r="G1083" s="261"/>
      <c r="H1083" s="264">
        <v>14.4</v>
      </c>
      <c r="I1083" s="265"/>
      <c r="J1083" s="261"/>
      <c r="K1083" s="261"/>
      <c r="L1083" s="266"/>
      <c r="M1083" s="267"/>
      <c r="N1083" s="268"/>
      <c r="O1083" s="268"/>
      <c r="P1083" s="268"/>
      <c r="Q1083" s="268"/>
      <c r="R1083" s="268"/>
      <c r="S1083" s="268"/>
      <c r="T1083" s="269"/>
      <c r="U1083" s="15"/>
      <c r="V1083" s="15"/>
      <c r="W1083" s="15"/>
      <c r="X1083" s="15"/>
      <c r="Y1083" s="15"/>
      <c r="Z1083" s="15"/>
      <c r="AA1083" s="15"/>
      <c r="AB1083" s="15"/>
      <c r="AC1083" s="15"/>
      <c r="AD1083" s="15"/>
      <c r="AE1083" s="15"/>
      <c r="AT1083" s="270" t="s">
        <v>257</v>
      </c>
      <c r="AU1083" s="270" t="s">
        <v>253</v>
      </c>
      <c r="AV1083" s="15" t="s">
        <v>253</v>
      </c>
      <c r="AW1083" s="15" t="s">
        <v>34</v>
      </c>
      <c r="AX1083" s="15" t="s">
        <v>85</v>
      </c>
      <c r="AY1083" s="270" t="s">
        <v>245</v>
      </c>
    </row>
    <row r="1084" s="2" customFormat="1" ht="16.5" customHeight="1">
      <c r="A1084" s="40"/>
      <c r="B1084" s="41"/>
      <c r="C1084" s="221" t="s">
        <v>4875</v>
      </c>
      <c r="D1084" s="221" t="s">
        <v>248</v>
      </c>
      <c r="E1084" s="222" t="s">
        <v>4022</v>
      </c>
      <c r="F1084" s="223" t="s">
        <v>4023</v>
      </c>
      <c r="G1084" s="224" t="s">
        <v>317</v>
      </c>
      <c r="H1084" s="225">
        <v>7.2000000000000002</v>
      </c>
      <c r="I1084" s="226"/>
      <c r="J1084" s="227">
        <f>ROUND(I1084*H1084,2)</f>
        <v>0</v>
      </c>
      <c r="K1084" s="223" t="s">
        <v>764</v>
      </c>
      <c r="L1084" s="46"/>
      <c r="M1084" s="228" t="s">
        <v>1</v>
      </c>
      <c r="N1084" s="229" t="s">
        <v>42</v>
      </c>
      <c r="O1084" s="93"/>
      <c r="P1084" s="230">
        <f>O1084*H1084</f>
        <v>0</v>
      </c>
      <c r="Q1084" s="230">
        <v>0</v>
      </c>
      <c r="R1084" s="230">
        <f>Q1084*H1084</f>
        <v>0</v>
      </c>
      <c r="S1084" s="230">
        <v>0</v>
      </c>
      <c r="T1084" s="231">
        <f>S1084*H1084</f>
        <v>0</v>
      </c>
      <c r="U1084" s="40"/>
      <c r="V1084" s="40"/>
      <c r="W1084" s="40"/>
      <c r="X1084" s="40"/>
      <c r="Y1084" s="40"/>
      <c r="Z1084" s="40"/>
      <c r="AA1084" s="40"/>
      <c r="AB1084" s="40"/>
      <c r="AC1084" s="40"/>
      <c r="AD1084" s="40"/>
      <c r="AE1084" s="40"/>
      <c r="AR1084" s="232" t="s">
        <v>594</v>
      </c>
      <c r="AT1084" s="232" t="s">
        <v>248</v>
      </c>
      <c r="AU1084" s="232" t="s">
        <v>253</v>
      </c>
      <c r="AY1084" s="19" t="s">
        <v>245</v>
      </c>
      <c r="BE1084" s="233">
        <f>IF(N1084="základní",J1084,0)</f>
        <v>0</v>
      </c>
      <c r="BF1084" s="233">
        <f>IF(N1084="snížená",J1084,0)</f>
        <v>0</v>
      </c>
      <c r="BG1084" s="233">
        <f>IF(N1084="zákl. přenesená",J1084,0)</f>
        <v>0</v>
      </c>
      <c r="BH1084" s="233">
        <f>IF(N1084="sníž. přenesená",J1084,0)</f>
        <v>0</v>
      </c>
      <c r="BI1084" s="233">
        <f>IF(N1084="nulová",J1084,0)</f>
        <v>0</v>
      </c>
      <c r="BJ1084" s="19" t="s">
        <v>85</v>
      </c>
      <c r="BK1084" s="233">
        <f>ROUND(I1084*H1084,2)</f>
        <v>0</v>
      </c>
      <c r="BL1084" s="19" t="s">
        <v>594</v>
      </c>
      <c r="BM1084" s="232" t="s">
        <v>4876</v>
      </c>
    </row>
    <row r="1085" s="2" customFormat="1">
      <c r="A1085" s="40"/>
      <c r="B1085" s="41"/>
      <c r="C1085" s="42"/>
      <c r="D1085" s="234" t="s">
        <v>255</v>
      </c>
      <c r="E1085" s="42"/>
      <c r="F1085" s="235" t="s">
        <v>4025</v>
      </c>
      <c r="G1085" s="42"/>
      <c r="H1085" s="42"/>
      <c r="I1085" s="236"/>
      <c r="J1085" s="42"/>
      <c r="K1085" s="42"/>
      <c r="L1085" s="46"/>
      <c r="M1085" s="237"/>
      <c r="N1085" s="238"/>
      <c r="O1085" s="93"/>
      <c r="P1085" s="93"/>
      <c r="Q1085" s="93"/>
      <c r="R1085" s="93"/>
      <c r="S1085" s="93"/>
      <c r="T1085" s="94"/>
      <c r="U1085" s="40"/>
      <c r="V1085" s="40"/>
      <c r="W1085" s="40"/>
      <c r="X1085" s="40"/>
      <c r="Y1085" s="40"/>
      <c r="Z1085" s="40"/>
      <c r="AA1085" s="40"/>
      <c r="AB1085" s="40"/>
      <c r="AC1085" s="40"/>
      <c r="AD1085" s="40"/>
      <c r="AE1085" s="40"/>
      <c r="AT1085" s="19" t="s">
        <v>255</v>
      </c>
      <c r="AU1085" s="19" t="s">
        <v>253</v>
      </c>
    </row>
    <row r="1086" s="2" customFormat="1">
      <c r="A1086" s="40"/>
      <c r="B1086" s="41"/>
      <c r="C1086" s="42"/>
      <c r="D1086" s="296" t="s">
        <v>766</v>
      </c>
      <c r="E1086" s="42"/>
      <c r="F1086" s="297" t="s">
        <v>4026</v>
      </c>
      <c r="G1086" s="42"/>
      <c r="H1086" s="42"/>
      <c r="I1086" s="236"/>
      <c r="J1086" s="42"/>
      <c r="K1086" s="42"/>
      <c r="L1086" s="46"/>
      <c r="M1086" s="237"/>
      <c r="N1086" s="238"/>
      <c r="O1086" s="93"/>
      <c r="P1086" s="93"/>
      <c r="Q1086" s="93"/>
      <c r="R1086" s="93"/>
      <c r="S1086" s="93"/>
      <c r="T1086" s="94"/>
      <c r="U1086" s="40"/>
      <c r="V1086" s="40"/>
      <c r="W1086" s="40"/>
      <c r="X1086" s="40"/>
      <c r="Y1086" s="40"/>
      <c r="Z1086" s="40"/>
      <c r="AA1086" s="40"/>
      <c r="AB1086" s="40"/>
      <c r="AC1086" s="40"/>
      <c r="AD1086" s="40"/>
      <c r="AE1086" s="40"/>
      <c r="AT1086" s="19" t="s">
        <v>766</v>
      </c>
      <c r="AU1086" s="19" t="s">
        <v>253</v>
      </c>
    </row>
    <row r="1087" s="13" customFormat="1">
      <c r="A1087" s="13"/>
      <c r="B1087" s="239"/>
      <c r="C1087" s="240"/>
      <c r="D1087" s="234" t="s">
        <v>257</v>
      </c>
      <c r="E1087" s="241" t="s">
        <v>1</v>
      </c>
      <c r="F1087" s="242" t="s">
        <v>4877</v>
      </c>
      <c r="G1087" s="240"/>
      <c r="H1087" s="241" t="s">
        <v>1</v>
      </c>
      <c r="I1087" s="243"/>
      <c r="J1087" s="240"/>
      <c r="K1087" s="240"/>
      <c r="L1087" s="244"/>
      <c r="M1087" s="245"/>
      <c r="N1087" s="246"/>
      <c r="O1087" s="246"/>
      <c r="P1087" s="246"/>
      <c r="Q1087" s="246"/>
      <c r="R1087" s="246"/>
      <c r="S1087" s="246"/>
      <c r="T1087" s="247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T1087" s="248" t="s">
        <v>257</v>
      </c>
      <c r="AU1087" s="248" t="s">
        <v>253</v>
      </c>
      <c r="AV1087" s="13" t="s">
        <v>85</v>
      </c>
      <c r="AW1087" s="13" t="s">
        <v>34</v>
      </c>
      <c r="AX1087" s="13" t="s">
        <v>77</v>
      </c>
      <c r="AY1087" s="248" t="s">
        <v>245</v>
      </c>
    </row>
    <row r="1088" s="14" customFormat="1">
      <c r="A1088" s="14"/>
      <c r="B1088" s="249"/>
      <c r="C1088" s="250"/>
      <c r="D1088" s="234" t="s">
        <v>257</v>
      </c>
      <c r="E1088" s="251" t="s">
        <v>1</v>
      </c>
      <c r="F1088" s="252" t="s">
        <v>4878</v>
      </c>
      <c r="G1088" s="250"/>
      <c r="H1088" s="253">
        <v>7.2000000000000002</v>
      </c>
      <c r="I1088" s="254"/>
      <c r="J1088" s="250"/>
      <c r="K1088" s="250"/>
      <c r="L1088" s="255"/>
      <c r="M1088" s="256"/>
      <c r="N1088" s="257"/>
      <c r="O1088" s="257"/>
      <c r="P1088" s="257"/>
      <c r="Q1088" s="257"/>
      <c r="R1088" s="257"/>
      <c r="S1088" s="257"/>
      <c r="T1088" s="258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T1088" s="259" t="s">
        <v>257</v>
      </c>
      <c r="AU1088" s="259" t="s">
        <v>253</v>
      </c>
      <c r="AV1088" s="14" t="s">
        <v>87</v>
      </c>
      <c r="AW1088" s="14" t="s">
        <v>34</v>
      </c>
      <c r="AX1088" s="14" t="s">
        <v>77</v>
      </c>
      <c r="AY1088" s="259" t="s">
        <v>245</v>
      </c>
    </row>
    <row r="1089" s="15" customFormat="1">
      <c r="A1089" s="15"/>
      <c r="B1089" s="260"/>
      <c r="C1089" s="261"/>
      <c r="D1089" s="234" t="s">
        <v>257</v>
      </c>
      <c r="E1089" s="262" t="s">
        <v>1</v>
      </c>
      <c r="F1089" s="263" t="s">
        <v>266</v>
      </c>
      <c r="G1089" s="261"/>
      <c r="H1089" s="264">
        <v>7.2000000000000002</v>
      </c>
      <c r="I1089" s="265"/>
      <c r="J1089" s="261"/>
      <c r="K1089" s="261"/>
      <c r="L1089" s="266"/>
      <c r="M1089" s="267"/>
      <c r="N1089" s="268"/>
      <c r="O1089" s="268"/>
      <c r="P1089" s="268"/>
      <c r="Q1089" s="268"/>
      <c r="R1089" s="268"/>
      <c r="S1089" s="268"/>
      <c r="T1089" s="269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T1089" s="270" t="s">
        <v>257</v>
      </c>
      <c r="AU1089" s="270" t="s">
        <v>253</v>
      </c>
      <c r="AV1089" s="15" t="s">
        <v>253</v>
      </c>
      <c r="AW1089" s="15" t="s">
        <v>34</v>
      </c>
      <c r="AX1089" s="15" t="s">
        <v>85</v>
      </c>
      <c r="AY1089" s="270" t="s">
        <v>245</v>
      </c>
    </row>
    <row r="1090" s="2" customFormat="1" ht="16.5" customHeight="1">
      <c r="A1090" s="40"/>
      <c r="B1090" s="41"/>
      <c r="C1090" s="221" t="s">
        <v>4879</v>
      </c>
      <c r="D1090" s="221" t="s">
        <v>248</v>
      </c>
      <c r="E1090" s="222" t="s">
        <v>4880</v>
      </c>
      <c r="F1090" s="223" t="s">
        <v>4881</v>
      </c>
      <c r="G1090" s="224" t="s">
        <v>793</v>
      </c>
      <c r="H1090" s="225">
        <v>110.40000000000001</v>
      </c>
      <c r="I1090" s="226"/>
      <c r="J1090" s="227">
        <f>ROUND(I1090*H1090,2)</f>
        <v>0</v>
      </c>
      <c r="K1090" s="223" t="s">
        <v>764</v>
      </c>
      <c r="L1090" s="46"/>
      <c r="M1090" s="228" t="s">
        <v>1</v>
      </c>
      <c r="N1090" s="229" t="s">
        <v>42</v>
      </c>
      <c r="O1090" s="93"/>
      <c r="P1090" s="230">
        <f>O1090*H1090</f>
        <v>0</v>
      </c>
      <c r="Q1090" s="230">
        <v>6.0000000000000002E-05</v>
      </c>
      <c r="R1090" s="230">
        <f>Q1090*H1090</f>
        <v>0.0066240000000000005</v>
      </c>
      <c r="S1090" s="230">
        <v>0</v>
      </c>
      <c r="T1090" s="231">
        <f>S1090*H1090</f>
        <v>0</v>
      </c>
      <c r="U1090" s="40"/>
      <c r="V1090" s="40"/>
      <c r="W1090" s="40"/>
      <c r="X1090" s="40"/>
      <c r="Y1090" s="40"/>
      <c r="Z1090" s="40"/>
      <c r="AA1090" s="40"/>
      <c r="AB1090" s="40"/>
      <c r="AC1090" s="40"/>
      <c r="AD1090" s="40"/>
      <c r="AE1090" s="40"/>
      <c r="AR1090" s="232" t="s">
        <v>594</v>
      </c>
      <c r="AT1090" s="232" t="s">
        <v>248</v>
      </c>
      <c r="AU1090" s="232" t="s">
        <v>253</v>
      </c>
      <c r="AY1090" s="19" t="s">
        <v>245</v>
      </c>
      <c r="BE1090" s="233">
        <f>IF(N1090="základní",J1090,0)</f>
        <v>0</v>
      </c>
      <c r="BF1090" s="233">
        <f>IF(N1090="snížená",J1090,0)</f>
        <v>0</v>
      </c>
      <c r="BG1090" s="233">
        <f>IF(N1090="zákl. přenesená",J1090,0)</f>
        <v>0</v>
      </c>
      <c r="BH1090" s="233">
        <f>IF(N1090="sníž. přenesená",J1090,0)</f>
        <v>0</v>
      </c>
      <c r="BI1090" s="233">
        <f>IF(N1090="nulová",J1090,0)</f>
        <v>0</v>
      </c>
      <c r="BJ1090" s="19" t="s">
        <v>85</v>
      </c>
      <c r="BK1090" s="233">
        <f>ROUND(I1090*H1090,2)</f>
        <v>0</v>
      </c>
      <c r="BL1090" s="19" t="s">
        <v>594</v>
      </c>
      <c r="BM1090" s="232" t="s">
        <v>4882</v>
      </c>
    </row>
    <row r="1091" s="2" customFormat="1">
      <c r="A1091" s="40"/>
      <c r="B1091" s="41"/>
      <c r="C1091" s="42"/>
      <c r="D1091" s="234" t="s">
        <v>255</v>
      </c>
      <c r="E1091" s="42"/>
      <c r="F1091" s="235" t="s">
        <v>4883</v>
      </c>
      <c r="G1091" s="42"/>
      <c r="H1091" s="42"/>
      <c r="I1091" s="236"/>
      <c r="J1091" s="42"/>
      <c r="K1091" s="42"/>
      <c r="L1091" s="46"/>
      <c r="M1091" s="237"/>
      <c r="N1091" s="238"/>
      <c r="O1091" s="93"/>
      <c r="P1091" s="93"/>
      <c r="Q1091" s="93"/>
      <c r="R1091" s="93"/>
      <c r="S1091" s="93"/>
      <c r="T1091" s="94"/>
      <c r="U1091" s="40"/>
      <c r="V1091" s="40"/>
      <c r="W1091" s="40"/>
      <c r="X1091" s="40"/>
      <c r="Y1091" s="40"/>
      <c r="Z1091" s="40"/>
      <c r="AA1091" s="40"/>
      <c r="AB1091" s="40"/>
      <c r="AC1091" s="40"/>
      <c r="AD1091" s="40"/>
      <c r="AE1091" s="40"/>
      <c r="AT1091" s="19" t="s">
        <v>255</v>
      </c>
      <c r="AU1091" s="19" t="s">
        <v>253</v>
      </c>
    </row>
    <row r="1092" s="2" customFormat="1">
      <c r="A1092" s="40"/>
      <c r="B1092" s="41"/>
      <c r="C1092" s="42"/>
      <c r="D1092" s="296" t="s">
        <v>766</v>
      </c>
      <c r="E1092" s="42"/>
      <c r="F1092" s="297" t="s">
        <v>4884</v>
      </c>
      <c r="G1092" s="42"/>
      <c r="H1092" s="42"/>
      <c r="I1092" s="236"/>
      <c r="J1092" s="42"/>
      <c r="K1092" s="42"/>
      <c r="L1092" s="46"/>
      <c r="M1092" s="237"/>
      <c r="N1092" s="238"/>
      <c r="O1092" s="93"/>
      <c r="P1092" s="93"/>
      <c r="Q1092" s="93"/>
      <c r="R1092" s="93"/>
      <c r="S1092" s="93"/>
      <c r="T1092" s="94"/>
      <c r="U1092" s="40"/>
      <c r="V1092" s="40"/>
      <c r="W1092" s="40"/>
      <c r="X1092" s="40"/>
      <c r="Y1092" s="40"/>
      <c r="Z1092" s="40"/>
      <c r="AA1092" s="40"/>
      <c r="AB1092" s="40"/>
      <c r="AC1092" s="40"/>
      <c r="AD1092" s="40"/>
      <c r="AE1092" s="40"/>
      <c r="AT1092" s="19" t="s">
        <v>766</v>
      </c>
      <c r="AU1092" s="19" t="s">
        <v>253</v>
      </c>
    </row>
    <row r="1093" s="14" customFormat="1">
      <c r="A1093" s="14"/>
      <c r="B1093" s="249"/>
      <c r="C1093" s="250"/>
      <c r="D1093" s="234" t="s">
        <v>257</v>
      </c>
      <c r="E1093" s="251" t="s">
        <v>1</v>
      </c>
      <c r="F1093" s="252" t="s">
        <v>4885</v>
      </c>
      <c r="G1093" s="250"/>
      <c r="H1093" s="253">
        <v>70.400000000000006</v>
      </c>
      <c r="I1093" s="254"/>
      <c r="J1093" s="250"/>
      <c r="K1093" s="250"/>
      <c r="L1093" s="255"/>
      <c r="M1093" s="256"/>
      <c r="N1093" s="257"/>
      <c r="O1093" s="257"/>
      <c r="P1093" s="257"/>
      <c r="Q1093" s="257"/>
      <c r="R1093" s="257"/>
      <c r="S1093" s="257"/>
      <c r="T1093" s="258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T1093" s="259" t="s">
        <v>257</v>
      </c>
      <c r="AU1093" s="259" t="s">
        <v>253</v>
      </c>
      <c r="AV1093" s="14" t="s">
        <v>87</v>
      </c>
      <c r="AW1093" s="14" t="s">
        <v>34</v>
      </c>
      <c r="AX1093" s="14" t="s">
        <v>77</v>
      </c>
      <c r="AY1093" s="259" t="s">
        <v>245</v>
      </c>
    </row>
    <row r="1094" s="14" customFormat="1">
      <c r="A1094" s="14"/>
      <c r="B1094" s="249"/>
      <c r="C1094" s="250"/>
      <c r="D1094" s="234" t="s">
        <v>257</v>
      </c>
      <c r="E1094" s="251" t="s">
        <v>1</v>
      </c>
      <c r="F1094" s="252" t="s">
        <v>4886</v>
      </c>
      <c r="G1094" s="250"/>
      <c r="H1094" s="253">
        <v>40</v>
      </c>
      <c r="I1094" s="254"/>
      <c r="J1094" s="250"/>
      <c r="K1094" s="250"/>
      <c r="L1094" s="255"/>
      <c r="M1094" s="256"/>
      <c r="N1094" s="257"/>
      <c r="O1094" s="257"/>
      <c r="P1094" s="257"/>
      <c r="Q1094" s="257"/>
      <c r="R1094" s="257"/>
      <c r="S1094" s="257"/>
      <c r="T1094" s="258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T1094" s="259" t="s">
        <v>257</v>
      </c>
      <c r="AU1094" s="259" t="s">
        <v>253</v>
      </c>
      <c r="AV1094" s="14" t="s">
        <v>87</v>
      </c>
      <c r="AW1094" s="14" t="s">
        <v>34</v>
      </c>
      <c r="AX1094" s="14" t="s">
        <v>77</v>
      </c>
      <c r="AY1094" s="259" t="s">
        <v>245</v>
      </c>
    </row>
    <row r="1095" s="15" customFormat="1">
      <c r="A1095" s="15"/>
      <c r="B1095" s="260"/>
      <c r="C1095" s="261"/>
      <c r="D1095" s="234" t="s">
        <v>257</v>
      </c>
      <c r="E1095" s="262" t="s">
        <v>1</v>
      </c>
      <c r="F1095" s="263" t="s">
        <v>266</v>
      </c>
      <c r="G1095" s="261"/>
      <c r="H1095" s="264">
        <v>110.40000000000001</v>
      </c>
      <c r="I1095" s="265"/>
      <c r="J1095" s="261"/>
      <c r="K1095" s="261"/>
      <c r="L1095" s="266"/>
      <c r="M1095" s="267"/>
      <c r="N1095" s="268"/>
      <c r="O1095" s="268"/>
      <c r="P1095" s="268"/>
      <c r="Q1095" s="268"/>
      <c r="R1095" s="268"/>
      <c r="S1095" s="268"/>
      <c r="T1095" s="269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T1095" s="270" t="s">
        <v>257</v>
      </c>
      <c r="AU1095" s="270" t="s">
        <v>253</v>
      </c>
      <c r="AV1095" s="15" t="s">
        <v>253</v>
      </c>
      <c r="AW1095" s="15" t="s">
        <v>34</v>
      </c>
      <c r="AX1095" s="15" t="s">
        <v>85</v>
      </c>
      <c r="AY1095" s="270" t="s">
        <v>245</v>
      </c>
    </row>
    <row r="1096" s="2" customFormat="1" ht="16.5" customHeight="1">
      <c r="A1096" s="40"/>
      <c r="B1096" s="41"/>
      <c r="C1096" s="283" t="s">
        <v>4887</v>
      </c>
      <c r="D1096" s="283" t="s">
        <v>551</v>
      </c>
      <c r="E1096" s="284" t="s">
        <v>4888</v>
      </c>
      <c r="F1096" s="285" t="s">
        <v>4889</v>
      </c>
      <c r="G1096" s="286" t="s">
        <v>545</v>
      </c>
      <c r="H1096" s="287">
        <v>0.11</v>
      </c>
      <c r="I1096" s="288"/>
      <c r="J1096" s="289">
        <f>ROUND(I1096*H1096,2)</f>
        <v>0</v>
      </c>
      <c r="K1096" s="285" t="s">
        <v>764</v>
      </c>
      <c r="L1096" s="290"/>
      <c r="M1096" s="291" t="s">
        <v>1</v>
      </c>
      <c r="N1096" s="292" t="s">
        <v>42</v>
      </c>
      <c r="O1096" s="93"/>
      <c r="P1096" s="230">
        <f>O1096*H1096</f>
        <v>0</v>
      </c>
      <c r="Q1096" s="230">
        <v>1</v>
      </c>
      <c r="R1096" s="230">
        <f>Q1096*H1096</f>
        <v>0.11</v>
      </c>
      <c r="S1096" s="230">
        <v>0</v>
      </c>
      <c r="T1096" s="231">
        <f>S1096*H1096</f>
        <v>0</v>
      </c>
      <c r="U1096" s="40"/>
      <c r="V1096" s="40"/>
      <c r="W1096" s="40"/>
      <c r="X1096" s="40"/>
      <c r="Y1096" s="40"/>
      <c r="Z1096" s="40"/>
      <c r="AA1096" s="40"/>
      <c r="AB1096" s="40"/>
      <c r="AC1096" s="40"/>
      <c r="AD1096" s="40"/>
      <c r="AE1096" s="40"/>
      <c r="AR1096" s="232" t="s">
        <v>594</v>
      </c>
      <c r="AT1096" s="232" t="s">
        <v>551</v>
      </c>
      <c r="AU1096" s="232" t="s">
        <v>253</v>
      </c>
      <c r="AY1096" s="19" t="s">
        <v>245</v>
      </c>
      <c r="BE1096" s="233">
        <f>IF(N1096="základní",J1096,0)</f>
        <v>0</v>
      </c>
      <c r="BF1096" s="233">
        <f>IF(N1096="snížená",J1096,0)</f>
        <v>0</v>
      </c>
      <c r="BG1096" s="233">
        <f>IF(N1096="zákl. přenesená",J1096,0)</f>
        <v>0</v>
      </c>
      <c r="BH1096" s="233">
        <f>IF(N1096="sníž. přenesená",J1096,0)</f>
        <v>0</v>
      </c>
      <c r="BI1096" s="233">
        <f>IF(N1096="nulová",J1096,0)</f>
        <v>0</v>
      </c>
      <c r="BJ1096" s="19" t="s">
        <v>85</v>
      </c>
      <c r="BK1096" s="233">
        <f>ROUND(I1096*H1096,2)</f>
        <v>0</v>
      </c>
      <c r="BL1096" s="19" t="s">
        <v>594</v>
      </c>
      <c r="BM1096" s="232" t="s">
        <v>4890</v>
      </c>
    </row>
    <row r="1097" s="2" customFormat="1">
      <c r="A1097" s="40"/>
      <c r="B1097" s="41"/>
      <c r="C1097" s="42"/>
      <c r="D1097" s="234" t="s">
        <v>255</v>
      </c>
      <c r="E1097" s="42"/>
      <c r="F1097" s="235" t="s">
        <v>4889</v>
      </c>
      <c r="G1097" s="42"/>
      <c r="H1097" s="42"/>
      <c r="I1097" s="236"/>
      <c r="J1097" s="42"/>
      <c r="K1097" s="42"/>
      <c r="L1097" s="46"/>
      <c r="M1097" s="237"/>
      <c r="N1097" s="238"/>
      <c r="O1097" s="93"/>
      <c r="P1097" s="93"/>
      <c r="Q1097" s="93"/>
      <c r="R1097" s="93"/>
      <c r="S1097" s="93"/>
      <c r="T1097" s="94"/>
      <c r="U1097" s="40"/>
      <c r="V1097" s="40"/>
      <c r="W1097" s="40"/>
      <c r="X1097" s="40"/>
      <c r="Y1097" s="40"/>
      <c r="Z1097" s="40"/>
      <c r="AA1097" s="40"/>
      <c r="AB1097" s="40"/>
      <c r="AC1097" s="40"/>
      <c r="AD1097" s="40"/>
      <c r="AE1097" s="40"/>
      <c r="AT1097" s="19" t="s">
        <v>255</v>
      </c>
      <c r="AU1097" s="19" t="s">
        <v>253</v>
      </c>
    </row>
    <row r="1098" s="14" customFormat="1">
      <c r="A1098" s="14"/>
      <c r="B1098" s="249"/>
      <c r="C1098" s="250"/>
      <c r="D1098" s="234" t="s">
        <v>257</v>
      </c>
      <c r="E1098" s="251" t="s">
        <v>1</v>
      </c>
      <c r="F1098" s="252" t="s">
        <v>4891</v>
      </c>
      <c r="G1098" s="250"/>
      <c r="H1098" s="253">
        <v>0.11</v>
      </c>
      <c r="I1098" s="254"/>
      <c r="J1098" s="250"/>
      <c r="K1098" s="250"/>
      <c r="L1098" s="255"/>
      <c r="M1098" s="256"/>
      <c r="N1098" s="257"/>
      <c r="O1098" s="257"/>
      <c r="P1098" s="257"/>
      <c r="Q1098" s="257"/>
      <c r="R1098" s="257"/>
      <c r="S1098" s="257"/>
      <c r="T1098" s="258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T1098" s="259" t="s">
        <v>257</v>
      </c>
      <c r="AU1098" s="259" t="s">
        <v>253</v>
      </c>
      <c r="AV1098" s="14" t="s">
        <v>87</v>
      </c>
      <c r="AW1098" s="14" t="s">
        <v>34</v>
      </c>
      <c r="AX1098" s="14" t="s">
        <v>85</v>
      </c>
      <c r="AY1098" s="259" t="s">
        <v>245</v>
      </c>
    </row>
    <row r="1099" s="2" customFormat="1" ht="16.5" customHeight="1">
      <c r="A1099" s="40"/>
      <c r="B1099" s="41"/>
      <c r="C1099" s="221" t="s">
        <v>4892</v>
      </c>
      <c r="D1099" s="221" t="s">
        <v>248</v>
      </c>
      <c r="E1099" s="222" t="s">
        <v>4030</v>
      </c>
      <c r="F1099" s="223" t="s">
        <v>4031</v>
      </c>
      <c r="G1099" s="224" t="s">
        <v>545</v>
      </c>
      <c r="H1099" s="225">
        <v>0.29799999999999999</v>
      </c>
      <c r="I1099" s="226"/>
      <c r="J1099" s="227">
        <f>ROUND(I1099*H1099,2)</f>
        <v>0</v>
      </c>
      <c r="K1099" s="223" t="s">
        <v>764</v>
      </c>
      <c r="L1099" s="46"/>
      <c r="M1099" s="228" t="s">
        <v>1</v>
      </c>
      <c r="N1099" s="229" t="s">
        <v>42</v>
      </c>
      <c r="O1099" s="93"/>
      <c r="P1099" s="230">
        <f>O1099*H1099</f>
        <v>0</v>
      </c>
      <c r="Q1099" s="230">
        <v>0</v>
      </c>
      <c r="R1099" s="230">
        <f>Q1099*H1099</f>
        <v>0</v>
      </c>
      <c r="S1099" s="230">
        <v>0</v>
      </c>
      <c r="T1099" s="231">
        <f>S1099*H1099</f>
        <v>0</v>
      </c>
      <c r="U1099" s="40"/>
      <c r="V1099" s="40"/>
      <c r="W1099" s="40"/>
      <c r="X1099" s="40"/>
      <c r="Y1099" s="40"/>
      <c r="Z1099" s="40"/>
      <c r="AA1099" s="40"/>
      <c r="AB1099" s="40"/>
      <c r="AC1099" s="40"/>
      <c r="AD1099" s="40"/>
      <c r="AE1099" s="40"/>
      <c r="AR1099" s="232" t="s">
        <v>402</v>
      </c>
      <c r="AT1099" s="232" t="s">
        <v>248</v>
      </c>
      <c r="AU1099" s="232" t="s">
        <v>253</v>
      </c>
      <c r="AY1099" s="19" t="s">
        <v>245</v>
      </c>
      <c r="BE1099" s="233">
        <f>IF(N1099="základní",J1099,0)</f>
        <v>0</v>
      </c>
      <c r="BF1099" s="233">
        <f>IF(N1099="snížená",J1099,0)</f>
        <v>0</v>
      </c>
      <c r="BG1099" s="233">
        <f>IF(N1099="zákl. přenesená",J1099,0)</f>
        <v>0</v>
      </c>
      <c r="BH1099" s="233">
        <f>IF(N1099="sníž. přenesená",J1099,0)</f>
        <v>0</v>
      </c>
      <c r="BI1099" s="233">
        <f>IF(N1099="nulová",J1099,0)</f>
        <v>0</v>
      </c>
      <c r="BJ1099" s="19" t="s">
        <v>85</v>
      </c>
      <c r="BK1099" s="233">
        <f>ROUND(I1099*H1099,2)</f>
        <v>0</v>
      </c>
      <c r="BL1099" s="19" t="s">
        <v>402</v>
      </c>
      <c r="BM1099" s="232" t="s">
        <v>4893</v>
      </c>
    </row>
    <row r="1100" s="2" customFormat="1">
      <c r="A1100" s="40"/>
      <c r="B1100" s="41"/>
      <c r="C1100" s="42"/>
      <c r="D1100" s="234" t="s">
        <v>255</v>
      </c>
      <c r="E1100" s="42"/>
      <c r="F1100" s="235" t="s">
        <v>4033</v>
      </c>
      <c r="G1100" s="42"/>
      <c r="H1100" s="42"/>
      <c r="I1100" s="236"/>
      <c r="J1100" s="42"/>
      <c r="K1100" s="42"/>
      <c r="L1100" s="46"/>
      <c r="M1100" s="237"/>
      <c r="N1100" s="238"/>
      <c r="O1100" s="93"/>
      <c r="P1100" s="93"/>
      <c r="Q1100" s="93"/>
      <c r="R1100" s="93"/>
      <c r="S1100" s="93"/>
      <c r="T1100" s="94"/>
      <c r="U1100" s="40"/>
      <c r="V1100" s="40"/>
      <c r="W1100" s="40"/>
      <c r="X1100" s="40"/>
      <c r="Y1100" s="40"/>
      <c r="Z1100" s="40"/>
      <c r="AA1100" s="40"/>
      <c r="AB1100" s="40"/>
      <c r="AC1100" s="40"/>
      <c r="AD1100" s="40"/>
      <c r="AE1100" s="40"/>
      <c r="AT1100" s="19" t="s">
        <v>255</v>
      </c>
      <c r="AU1100" s="19" t="s">
        <v>253</v>
      </c>
    </row>
    <row r="1101" s="2" customFormat="1">
      <c r="A1101" s="40"/>
      <c r="B1101" s="41"/>
      <c r="C1101" s="42"/>
      <c r="D1101" s="296" t="s">
        <v>766</v>
      </c>
      <c r="E1101" s="42"/>
      <c r="F1101" s="297" t="s">
        <v>4034</v>
      </c>
      <c r="G1101" s="42"/>
      <c r="H1101" s="42"/>
      <c r="I1101" s="236"/>
      <c r="J1101" s="42"/>
      <c r="K1101" s="42"/>
      <c r="L1101" s="46"/>
      <c r="M1101" s="298"/>
      <c r="N1101" s="299"/>
      <c r="O1101" s="300"/>
      <c r="P1101" s="300"/>
      <c r="Q1101" s="300"/>
      <c r="R1101" s="300"/>
      <c r="S1101" s="300"/>
      <c r="T1101" s="301"/>
      <c r="U1101" s="40"/>
      <c r="V1101" s="40"/>
      <c r="W1101" s="40"/>
      <c r="X1101" s="40"/>
      <c r="Y1101" s="40"/>
      <c r="Z1101" s="40"/>
      <c r="AA1101" s="40"/>
      <c r="AB1101" s="40"/>
      <c r="AC1101" s="40"/>
      <c r="AD1101" s="40"/>
      <c r="AE1101" s="40"/>
      <c r="AT1101" s="19" t="s">
        <v>766</v>
      </c>
      <c r="AU1101" s="19" t="s">
        <v>253</v>
      </c>
    </row>
    <row r="1102" s="2" customFormat="1" ht="6.96" customHeight="1">
      <c r="A1102" s="40"/>
      <c r="B1102" s="68"/>
      <c r="C1102" s="69"/>
      <c r="D1102" s="69"/>
      <c r="E1102" s="69"/>
      <c r="F1102" s="69"/>
      <c r="G1102" s="69"/>
      <c r="H1102" s="69"/>
      <c r="I1102" s="69"/>
      <c r="J1102" s="69"/>
      <c r="K1102" s="69"/>
      <c r="L1102" s="46"/>
      <c r="M1102" s="40"/>
      <c r="O1102" s="40"/>
      <c r="P1102" s="40"/>
      <c r="Q1102" s="40"/>
      <c r="R1102" s="40"/>
      <c r="S1102" s="40"/>
      <c r="T1102" s="40"/>
      <c r="U1102" s="40"/>
      <c r="V1102" s="40"/>
      <c r="W1102" s="40"/>
      <c r="X1102" s="40"/>
      <c r="Y1102" s="40"/>
      <c r="Z1102" s="40"/>
      <c r="AA1102" s="40"/>
      <c r="AB1102" s="40"/>
      <c r="AC1102" s="40"/>
      <c r="AD1102" s="40"/>
      <c r="AE1102" s="40"/>
    </row>
  </sheetData>
  <sheetProtection sheet="1" autoFilter="0" formatColumns="0" formatRows="0" objects="1" scenarios="1" spinCount="100000" saltValue="dm74tDS5o0DkaTky3JkJ2YpFrDhUbpPlWbo781o+i46j8QdOaAjQ7Vifgy/3mw1oAvdGYiRePrW1cEDVMPMP+w==" hashValue="VrNUuJEPlydB8mN/JwW1k8vyTHsAZpaj6ZUbk+bnjCJhhXqf5pp02Izar68x5o90yfRMUTDoH+x+Go1BOtlURw==" algorithmName="SHA-512" password="CC35"/>
  <autoFilter ref="C130:K1101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hyperlinks>
    <hyperlink ref="F136" r:id="rId1" display="https://podminky.urs.cz/item/CS_URS_2025_02/113151111"/>
    <hyperlink ref="F140" r:id="rId2" display="https://podminky.urs.cz/item/CS_URS_2025_02/113152112"/>
    <hyperlink ref="F144" r:id="rId3" display="https://podminky.urs.cz/item/CS_URS_2025_02/113154513"/>
    <hyperlink ref="F148" r:id="rId4" display="https://podminky.urs.cz/item/CS_URS_2025_02/115001106"/>
    <hyperlink ref="F152" r:id="rId5" display="https://podminky.urs.cz/item/CS_URS_2025_02/115101201"/>
    <hyperlink ref="F156" r:id="rId6" display="https://podminky.urs.cz/item/CS_URS_2025_02/115101301"/>
    <hyperlink ref="F160" r:id="rId7" display="https://podminky.urs.cz/item/CS_URS_2025_02/121151103"/>
    <hyperlink ref="F165" r:id="rId8" display="https://podminky.urs.cz/item/CS_URS_2025_02/122252502"/>
    <hyperlink ref="F173" r:id="rId9" display="https://podminky.urs.cz/item/CS_URS_2025_02/151711111"/>
    <hyperlink ref="F177" r:id="rId10" display="https://podminky.urs.cz/item/CS_URS_2025_02/151711131"/>
    <hyperlink ref="F181" r:id="rId11" display="https://podminky.urs.cz/item/CS_URS_2025_02/151712111"/>
    <hyperlink ref="F188" r:id="rId12" display="https://podminky.urs.cz/item/CS_URS_2025_02/151712121"/>
    <hyperlink ref="F192" r:id="rId13" display="https://podminky.urs.cz/item/CS_URS_2025_02/151721111"/>
    <hyperlink ref="F201" r:id="rId14" display="https://podminky.urs.cz/item/CS_URS_2025_02/153111114"/>
    <hyperlink ref="F205" r:id="rId15" display="https://podminky.urs.cz/item/CS_URS_2025_02/153112115"/>
    <hyperlink ref="F209" r:id="rId16" display="https://podminky.urs.cz/item/CS_URS_2025_02/153112122"/>
    <hyperlink ref="F213" r:id="rId17" display="https://podminky.urs.cz/item/CS_URS_2025_02/153113112"/>
    <hyperlink ref="F217" r:id="rId18" display="https://podminky.urs.cz/item/CS_URS_2025_02/153115111"/>
    <hyperlink ref="F221" r:id="rId19" display="https://podminky.urs.cz/item/CS_URS_2025_02/153851132"/>
    <hyperlink ref="F225" r:id="rId20" display="https://podminky.urs.cz/item/CS_URS_2025_02/162751117"/>
    <hyperlink ref="F229" r:id="rId21" display="https://podminky.urs.cz/item/CS_URS_2025_02/162751119"/>
    <hyperlink ref="F233" r:id="rId22" display="https://podminky.urs.cz/item/CS_URS_2025_02/167151111"/>
    <hyperlink ref="F237" r:id="rId23" display="https://podminky.urs.cz/item/CS_URS_2025_02/171111111"/>
    <hyperlink ref="F241" r:id="rId24" display="https://podminky.urs.cz/item/CS_URS_2025_02/171151112"/>
    <hyperlink ref="F246" r:id="rId25" display="https://podminky.urs.cz/item/CS_URS_2025_02/171153101"/>
    <hyperlink ref="F250" r:id="rId26" display="https://podminky.urs.cz/item/CS_URS_2025_02/171201231"/>
    <hyperlink ref="F254" r:id="rId27" display="https://podminky.urs.cz/item/CS_URS_2025_02/171251201"/>
    <hyperlink ref="F258" r:id="rId28" display="https://podminky.urs.cz/item/CS_URS_2025_02/175112101"/>
    <hyperlink ref="F265" r:id="rId29" display="https://podminky.urs.cz/item/CS_URS_2025_02/181451312"/>
    <hyperlink ref="F273" r:id="rId30" display="https://podminky.urs.cz/item/CS_URS_2025_02/182151111"/>
    <hyperlink ref="F277" r:id="rId31" display="https://podminky.urs.cz/item/CS_URS_2025_02/182351023"/>
    <hyperlink ref="F285" r:id="rId32" display="https://podminky.urs.cz/item/CS_URS_2025_02/512531111"/>
    <hyperlink ref="F289" r:id="rId33" display="https://podminky.urs.cz/item/CS_URS_2025_02/742110104"/>
    <hyperlink ref="F300" r:id="rId34" display="https://podminky.urs.cz/item/CS_URS_2025_02/211531111"/>
    <hyperlink ref="F306" r:id="rId35" display="https://podminky.urs.cz/item/CS_URS_2025_02/213141111"/>
    <hyperlink ref="F313" r:id="rId36" display="https://podminky.urs.cz/item/CS_URS_2025_02/270001123"/>
    <hyperlink ref="F320" r:id="rId37" display="https://podminky.urs.cz/item/CS_URS_2025_02/212532111"/>
    <hyperlink ref="F324" r:id="rId38" display="https://podminky.urs.cz/item/CS_URS_2025_02/211971122"/>
    <hyperlink ref="F330" r:id="rId39" display="https://podminky.urs.cz/item/CS_URS_2025_02/212312111"/>
    <hyperlink ref="F334" r:id="rId40" display="https://podminky.urs.cz/item/CS_URS_2025_02/212792212"/>
    <hyperlink ref="F338" r:id="rId41" display="https://podminky.urs.cz/item/CS_URS_2025_02/224311114"/>
    <hyperlink ref="F342" r:id="rId42" display="https://podminky.urs.cz/item/CS_URS_2025_02/226211213"/>
    <hyperlink ref="F353" r:id="rId43" display="https://podminky.urs.cz/item/CS_URS_2025_02/227111114"/>
    <hyperlink ref="F357" r:id="rId44" display="https://podminky.urs.cz/item/CS_URS_2025_02/274311127"/>
    <hyperlink ref="F362" r:id="rId45" display="https://podminky.urs.cz/item/CS_URS_2025_02/275321118"/>
    <hyperlink ref="F367" r:id="rId46" display="https://podminky.urs.cz/item/CS_URS_2025_02/275321191"/>
    <hyperlink ref="F371" r:id="rId47" display="https://podminky.urs.cz/item/CS_URS_2025_02/275354111"/>
    <hyperlink ref="F379" r:id="rId48" display="https://podminky.urs.cz/item/CS_URS_2025_02/275354211"/>
    <hyperlink ref="F383" r:id="rId49" display="https://podminky.urs.cz/item/CS_URS_2025_02/282601122"/>
    <hyperlink ref="F390" r:id="rId50" display="https://podminky.urs.cz/item/CS_URS_2025_02/283111112"/>
    <hyperlink ref="F397" r:id="rId51" display="https://podminky.urs.cz/item/CS_URS_2025_02/283131112"/>
    <hyperlink ref="F405" r:id="rId52" display="https://podminky.urs.cz/item/CS_URS_2025_02/291211111"/>
    <hyperlink ref="F413" r:id="rId53" display="https://podminky.urs.cz/item/CS_URS_2025_02/317171126"/>
    <hyperlink ref="F419" r:id="rId54" display="https://podminky.urs.cz/item/CS_URS_2025_02/317321118"/>
    <hyperlink ref="F425" r:id="rId55" display="https://podminky.urs.cz/item/CS_URS_2025_02/317321191"/>
    <hyperlink ref="F429" r:id="rId56" display="https://podminky.urs.cz/item/CS_URS_2025_02/317353121"/>
    <hyperlink ref="F441" r:id="rId57" display="https://podminky.urs.cz/item/CS_URS_2025_02/317353221"/>
    <hyperlink ref="F445" r:id="rId58" display="https://podminky.urs.cz/item/CS_URS_2025_02/334323218"/>
    <hyperlink ref="F453" r:id="rId59" display="https://podminky.urs.cz/item/CS_URS_2025_02/334323291"/>
    <hyperlink ref="F456" r:id="rId60" display="https://podminky.urs.cz/item/CS_URS_2025_02/334323118"/>
    <hyperlink ref="F462" r:id="rId61" display="https://podminky.urs.cz/item/CS_URS_2025_02/334323191"/>
    <hyperlink ref="F465" r:id="rId62" display="https://podminky.urs.cz/item/CS_URS_2025_02/334351112"/>
    <hyperlink ref="F475" r:id="rId63" display="https://podminky.urs.cz/item/CS_URS_2025_02/334351211"/>
    <hyperlink ref="F478" r:id="rId64" display="https://podminky.urs.cz/item/CS_URS_2025_02/334352111"/>
    <hyperlink ref="F490" r:id="rId65" display="https://podminky.urs.cz/item/CS_URS_2025_02/334352211"/>
    <hyperlink ref="F494" r:id="rId66" display="https://podminky.urs.cz/item/CS_URS_2025_02/334361216"/>
    <hyperlink ref="F500" r:id="rId67" display="https://podminky.urs.cz/item/CS_URS_2025_02/334361411"/>
    <hyperlink ref="F504" r:id="rId68" display="https://podminky.urs.cz/item/CS_URS_2025_02/334379311"/>
    <hyperlink ref="F509" r:id="rId69" display="https://podminky.urs.cz/item/CS_URS_2025_02/421361226"/>
    <hyperlink ref="F513" r:id="rId70" display="https://podminky.urs.cz/item/CS_URS_2025_02/421361411"/>
    <hyperlink ref="F517" r:id="rId71" display="https://podminky.urs.cz/item/CS_URS_2025_02/423172111"/>
    <hyperlink ref="F524" r:id="rId72" display="https://podminky.urs.cz/item/CS_URS_2025_02/429172111"/>
    <hyperlink ref="F534" r:id="rId73" display="https://podminky.urs.cz/item/CS_URS_2025_02/451315114"/>
    <hyperlink ref="F538" r:id="rId74" display="https://podminky.urs.cz/item/CS_URS_2025_02/451315117"/>
    <hyperlink ref="F544" r:id="rId75" display="https://podminky.urs.cz/item/CS_URS_2025_02/452471101"/>
    <hyperlink ref="F550" r:id="rId76" display="https://podminky.urs.cz/item/CS_URS_2025_02/452471102"/>
    <hyperlink ref="F556" r:id="rId77" display="https://podminky.urs.cz/item/CS_URS_2025_02/457311117"/>
    <hyperlink ref="F561" r:id="rId78" display="https://podminky.urs.cz/item/CS_URS_2025_02/465513157"/>
    <hyperlink ref="F567" r:id="rId79" display="https://podminky.urs.cz/item/CS_URS_2025_02/421321128"/>
    <hyperlink ref="F571" r:id="rId80" display="https://podminky.urs.cz/item/CS_URS_2025_02/421351111"/>
    <hyperlink ref="F575" r:id="rId81" display="https://podminky.urs.cz/item/CS_URS_2025_02/421351131"/>
    <hyperlink ref="F582" r:id="rId82" display="https://podminky.urs.cz/item/CS_URS_2025_02/421351211"/>
    <hyperlink ref="F586" r:id="rId83" display="https://podminky.urs.cz/item/CS_URS_2025_02/421351231"/>
    <hyperlink ref="F589" r:id="rId84" display="https://podminky.urs.cz/item/CS_URS_2025_02/423357112"/>
    <hyperlink ref="F596" r:id="rId85" display="https://podminky.urs.cz/item/CS_URS_2025_02/458501112"/>
    <hyperlink ref="F601" r:id="rId86" display="https://podminky.urs.cz/item/CS_URS_2025_02/511501111"/>
    <hyperlink ref="F605" r:id="rId87" display="https://podminky.urs.cz/item/CS_URS_2025_02/511501122"/>
    <hyperlink ref="F609" r:id="rId88" display="https://podminky.urs.cz/item/CS_URS_2025_02/573211112"/>
    <hyperlink ref="F613" r:id="rId89" display="https://podminky.urs.cz/item/CS_URS_2025_02/577144111"/>
    <hyperlink ref="F618" r:id="rId90" display="https://podminky.urs.cz/item/CS_URS_2025_02/628613611"/>
    <hyperlink ref="F622" r:id="rId91" display="https://podminky.urs.cz/item/CS_URS_2025_02/629992111"/>
    <hyperlink ref="F629" r:id="rId92" display="https://podminky.urs.cz/item/CS_URS_2025_02/911121211"/>
    <hyperlink ref="F725" r:id="rId93" display="https://podminky.urs.cz/item/CS_URS_2025_02/911121311"/>
    <hyperlink ref="F733" r:id="rId94" display="https://podminky.urs.cz/item/CS_URS_2025_02/914111111"/>
    <hyperlink ref="F742" r:id="rId95" display="https://podminky.urs.cz/item/CS_URS_2025_02/915231112"/>
    <hyperlink ref="F746" r:id="rId96" display="https://podminky.urs.cz/item/CS_URS_2025_02/916231213"/>
    <hyperlink ref="F755" r:id="rId97" display="https://podminky.urs.cz/item/CS_URS_2025_02/919121213"/>
    <hyperlink ref="F759" r:id="rId98" display="https://podminky.urs.cz/item/CS_URS_2025_02/919735112"/>
    <hyperlink ref="F763" r:id="rId99" display="https://podminky.urs.cz/item/CS_URS_2025_02/931992111"/>
    <hyperlink ref="F767" r:id="rId100" display="https://podminky.urs.cz/item/CS_URS_2025_02/931994131"/>
    <hyperlink ref="F771" r:id="rId101" display="https://podminky.urs.cz/item/CS_URS_2025_02/931994171"/>
    <hyperlink ref="F775" r:id="rId102" display="https://podminky.urs.cz/item/CS_URS_2025_02/931995111"/>
    <hyperlink ref="F779" r:id="rId103" display="https://podminky.urs.cz/item/CS_URS_2025_02/936942211"/>
    <hyperlink ref="F784" r:id="rId104" display="https://podminky.urs.cz/item/CS_URS_2025_02/943211111"/>
    <hyperlink ref="F788" r:id="rId105" display="https://podminky.urs.cz/item/CS_URS_2025_02/943211211"/>
    <hyperlink ref="F792" r:id="rId106" display="https://podminky.urs.cz/item/CS_URS_2025_02/943211811"/>
    <hyperlink ref="F796" r:id="rId107" display="https://podminky.urs.cz/item/CS_URS_2025_02/948411121"/>
    <hyperlink ref="F800" r:id="rId108" display="https://podminky.urs.cz/item/CS_URS_2025_02/948411221"/>
    <hyperlink ref="F803" r:id="rId109" display="https://podminky.urs.cz/item/CS_URS_2025_02/948411921"/>
    <hyperlink ref="F807" r:id="rId110" display="https://podminky.urs.cz/item/CS_URS_2025_02/961041211"/>
    <hyperlink ref="F811" r:id="rId111" display="https://podminky.urs.cz/item/CS_URS_2025_02/962021112"/>
    <hyperlink ref="F818" r:id="rId112" display="https://podminky.urs.cz/item/CS_URS_2025_02/963051111"/>
    <hyperlink ref="F827" r:id="rId113" display="https://podminky.urs.cz/item/CS_URS_2025_02/963071112"/>
    <hyperlink ref="F831" r:id="rId114" display="https://podminky.urs.cz/item/CS_URS_2025_02/966075141"/>
    <hyperlink ref="F835" r:id="rId115" display="https://podminky.urs.cz/item/CS_URS_2025_02/977212121"/>
    <hyperlink ref="F839" r:id="rId116" display="https://podminky.urs.cz/item/CS_URS_2025_02/985121122"/>
    <hyperlink ref="F843" r:id="rId117" display="https://podminky.urs.cz/item/CS_URS_2025_02/985132111"/>
    <hyperlink ref="F849" r:id="rId118" display="https://podminky.urs.cz/item/CS_URS_2025_02/985142211"/>
    <hyperlink ref="F853" r:id="rId119" display="https://podminky.urs.cz/item/CS_URS_2025_02/985231112"/>
    <hyperlink ref="F858" r:id="rId120" display="https://podminky.urs.cz/item/CS_URS_2025_02/985311112"/>
    <hyperlink ref="F863" r:id="rId121" display="https://podminky.urs.cz/item/CS_URS_2025_02/985311115"/>
    <hyperlink ref="F867" r:id="rId122" display="https://podminky.urs.cz/item/CS_URS_2025_02/985312124"/>
    <hyperlink ref="F872" r:id="rId123" display="https://podminky.urs.cz/item/CS_URS_2025_02/985323111"/>
    <hyperlink ref="F879" r:id="rId124" display="https://podminky.urs.cz/item/CS_URS_2025_02/993221111"/>
    <hyperlink ref="F882" r:id="rId125" display="https://podminky.urs.cz/item/CS_URS_2025_02/993221119"/>
    <hyperlink ref="F886" r:id="rId126" display="https://podminky.urs.cz/item/CS_URS_2025_02/997013814"/>
    <hyperlink ref="F891" r:id="rId127" display="https://podminky.urs.cz/item/CS_URS_2025_02/997013841"/>
    <hyperlink ref="F897" r:id="rId128" display="https://podminky.urs.cz/item/CS_URS_2025_02/997013862"/>
    <hyperlink ref="F902" r:id="rId129" display="https://podminky.urs.cz/item/CS_URS_2025_02/997013873"/>
    <hyperlink ref="F907" r:id="rId130" display="https://podminky.urs.cz/item/CS_URS_2025_02/997013875"/>
    <hyperlink ref="F911" r:id="rId131" display="https://podminky.urs.cz/item/CS_URS_2025_02/997211511"/>
    <hyperlink ref="F919" r:id="rId132" display="https://podminky.urs.cz/item/CS_URS_2025_02/997211519"/>
    <hyperlink ref="F923" r:id="rId133" display="https://podminky.urs.cz/item/CS_URS_2025_02/997211611"/>
    <hyperlink ref="F931" r:id="rId134" display="https://podminky.urs.cz/item/CS_URS_2025_02/998212111"/>
    <hyperlink ref="F936" r:id="rId135" display="https://podminky.urs.cz/item/CS_URS_2025_02/789212121"/>
    <hyperlink ref="F942" r:id="rId136" display="https://podminky.urs.cz/item/CS_URS_2025_02/789212122"/>
    <hyperlink ref="F958" r:id="rId137" display="https://podminky.urs.cz/item/CS_URS_2025_02/789323211"/>
    <hyperlink ref="F966" r:id="rId138" display="https://podminky.urs.cz/item/CS_URS_2025_02/789323216"/>
    <hyperlink ref="F974" r:id="rId139" display="https://podminky.urs.cz/item/CS_URS_2025_02/789323221"/>
    <hyperlink ref="F988" r:id="rId140" display="https://podminky.urs.cz/item/CS_URS_2025_02/789351240"/>
    <hyperlink ref="F996" r:id="rId141" display="https://podminky.urs.cz/item/CS_URS_2025_02/998781101"/>
    <hyperlink ref="F1000" r:id="rId142" display="https://podminky.urs.cz/item/CS_URS_2025_02/711112001"/>
    <hyperlink ref="F1009" r:id="rId143" display="https://podminky.urs.cz/item/CS_URS_2025_02/711141811"/>
    <hyperlink ref="F1013" r:id="rId144" display="https://podminky.urs.cz/item/CS_URS_2025_02/711142559"/>
    <hyperlink ref="F1021" r:id="rId145" display="https://podminky.urs.cz/item/CS_URS_2025_02/711472053"/>
    <hyperlink ref="F1028" r:id="rId146" display="https://podminky.urs.cz/item/CS_URS_2025_02/711491177"/>
    <hyperlink ref="F1042" r:id="rId147" display="https://podminky.urs.cz/item/CS_URS_2025_02/711691172"/>
    <hyperlink ref="F1060" r:id="rId148" display="https://podminky.urs.cz/item/CS_URS_2025_02/998711101"/>
    <hyperlink ref="F1066" r:id="rId149" display="https://podminky.urs.cz/item/CS_URS_2025_02/713123111"/>
    <hyperlink ref="F1073" r:id="rId150" display="https://podminky.urs.cz/item/CS_URS_2025_02/998713101"/>
    <hyperlink ref="F1077" r:id="rId151" display="https://podminky.urs.cz/item/CS_URS_2025_02/767221005"/>
    <hyperlink ref="F1086" r:id="rId152" display="https://podminky.urs.cz/item/CS_URS_2025_02/767591021"/>
    <hyperlink ref="F1092" r:id="rId153" display="https://podminky.urs.cz/item/CS_URS_2025_02/767995112"/>
    <hyperlink ref="F1101" r:id="rId154" display="https://podminky.urs.cz/item/CS_URS_2025_02/998767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5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128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4894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ROUND(J131,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ROUND((SUM(BE131:BE801)),  2)</f>
        <v>0</v>
      </c>
      <c r="G33" s="40"/>
      <c r="H33" s="40"/>
      <c r="I33" s="158">
        <v>0.20999999999999999</v>
      </c>
      <c r="J33" s="157">
        <f>ROUND(((SUM(BE131:BE801))*I33),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ROUND((SUM(BF131:BF801)),  2)</f>
        <v>0</v>
      </c>
      <c r="G34" s="40"/>
      <c r="H34" s="40"/>
      <c r="I34" s="158">
        <v>0.12</v>
      </c>
      <c r="J34" s="157">
        <f>ROUND(((SUM(BF131:BF801))*I34),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ROUND((SUM(BG131:BG801)),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ROUND((SUM(BH131:BH801)),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ROUND((SUM(BI131:BI801)),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SO141.13.03 - Horní Lideč - Valašská Polanka, most v km 30.324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J131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J132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J133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4058</v>
      </c>
      <c r="E99" s="191"/>
      <c r="F99" s="191"/>
      <c r="G99" s="191"/>
      <c r="H99" s="191"/>
      <c r="I99" s="191"/>
      <c r="J99" s="192">
        <f>J265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J337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J410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227</v>
      </c>
      <c r="E102" s="191"/>
      <c r="F102" s="191"/>
      <c r="G102" s="191"/>
      <c r="H102" s="191"/>
      <c r="I102" s="191"/>
      <c r="J102" s="192">
        <f>J470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4.88" customHeight="1">
      <c r="A103" s="10"/>
      <c r="B103" s="188"/>
      <c r="C103" s="189"/>
      <c r="D103" s="190" t="s">
        <v>4895</v>
      </c>
      <c r="E103" s="191"/>
      <c r="F103" s="191"/>
      <c r="G103" s="191"/>
      <c r="H103" s="191"/>
      <c r="I103" s="191"/>
      <c r="J103" s="192">
        <f>J487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755</v>
      </c>
      <c r="E104" s="191"/>
      <c r="F104" s="191"/>
      <c r="G104" s="191"/>
      <c r="H104" s="191"/>
      <c r="I104" s="191"/>
      <c r="J104" s="192">
        <f>J498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4.88" customHeight="1">
      <c r="A105" s="10"/>
      <c r="B105" s="188"/>
      <c r="C105" s="189"/>
      <c r="D105" s="190" t="s">
        <v>2644</v>
      </c>
      <c r="E105" s="191"/>
      <c r="F105" s="191"/>
      <c r="G105" s="191"/>
      <c r="H105" s="191"/>
      <c r="I105" s="191"/>
      <c r="J105" s="192">
        <f>J622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21.84" customHeight="1">
      <c r="A106" s="10"/>
      <c r="B106" s="188"/>
      <c r="C106" s="189"/>
      <c r="D106" s="190" t="s">
        <v>2645</v>
      </c>
      <c r="E106" s="191"/>
      <c r="F106" s="191"/>
      <c r="G106" s="191"/>
      <c r="H106" s="191"/>
      <c r="I106" s="191"/>
      <c r="J106" s="192">
        <f>J662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21.84" customHeight="1">
      <c r="A107" s="10"/>
      <c r="B107" s="188"/>
      <c r="C107" s="189"/>
      <c r="D107" s="190" t="s">
        <v>4896</v>
      </c>
      <c r="E107" s="191"/>
      <c r="F107" s="191"/>
      <c r="G107" s="191"/>
      <c r="H107" s="191"/>
      <c r="I107" s="191"/>
      <c r="J107" s="192">
        <f>J666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21.84" customHeight="1">
      <c r="A108" s="10"/>
      <c r="B108" s="188"/>
      <c r="C108" s="189"/>
      <c r="D108" s="190" t="s">
        <v>4897</v>
      </c>
      <c r="E108" s="191"/>
      <c r="F108" s="191"/>
      <c r="G108" s="191"/>
      <c r="H108" s="191"/>
      <c r="I108" s="191"/>
      <c r="J108" s="192">
        <f>J667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21.84" customHeight="1">
      <c r="A109" s="10"/>
      <c r="B109" s="188"/>
      <c r="C109" s="189"/>
      <c r="D109" s="190" t="s">
        <v>4898</v>
      </c>
      <c r="E109" s="191"/>
      <c r="F109" s="191"/>
      <c r="G109" s="191"/>
      <c r="H109" s="191"/>
      <c r="I109" s="191"/>
      <c r="J109" s="192">
        <f>J731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21.84" customHeight="1">
      <c r="A110" s="10"/>
      <c r="B110" s="188"/>
      <c r="C110" s="189"/>
      <c r="D110" s="190" t="s">
        <v>4899</v>
      </c>
      <c r="E110" s="191"/>
      <c r="F110" s="191"/>
      <c r="G110" s="191"/>
      <c r="H110" s="191"/>
      <c r="I110" s="191"/>
      <c r="J110" s="192">
        <f>J742</f>
        <v>0</v>
      </c>
      <c r="K110" s="189"/>
      <c r="L110" s="19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21.84" customHeight="1">
      <c r="A111" s="10"/>
      <c r="B111" s="188"/>
      <c r="C111" s="189"/>
      <c r="D111" s="190" t="s">
        <v>4900</v>
      </c>
      <c r="E111" s="191"/>
      <c r="F111" s="191"/>
      <c r="G111" s="191"/>
      <c r="H111" s="191"/>
      <c r="I111" s="191"/>
      <c r="J111" s="192">
        <f>J755</f>
        <v>0</v>
      </c>
      <c r="K111" s="189"/>
      <c r="L111" s="19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2" customFormat="1" ht="21.84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hidden="1" s="2" customFormat="1" ht="6.96" customHeight="1">
      <c r="A113" s="40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hidden="1"/>
    <row r="115" hidden="1"/>
    <row r="116" hidden="1"/>
    <row r="117" s="2" customFormat="1" ht="6.96" customHeight="1">
      <c r="A117" s="40"/>
      <c r="B117" s="70"/>
      <c r="C117" s="71"/>
      <c r="D117" s="71"/>
      <c r="E117" s="71"/>
      <c r="F117" s="71"/>
      <c r="G117" s="71"/>
      <c r="H117" s="71"/>
      <c r="I117" s="71"/>
      <c r="J117" s="71"/>
      <c r="K117" s="71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24.96" customHeight="1">
      <c r="A118" s="40"/>
      <c r="B118" s="41"/>
      <c r="C118" s="25" t="s">
        <v>230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6.96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4" t="s">
        <v>16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177" t="str">
        <f>E7</f>
        <v>Cyklická obnova trati v úseku Vsetín – Horní Lideč</v>
      </c>
      <c r="F121" s="34"/>
      <c r="G121" s="34"/>
      <c r="H121" s="34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4" t="s">
        <v>191</v>
      </c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6.5" customHeight="1">
      <c r="A123" s="40"/>
      <c r="B123" s="41"/>
      <c r="C123" s="42"/>
      <c r="D123" s="42"/>
      <c r="E123" s="78" t="str">
        <f>E9</f>
        <v>SO141.13.03 - Horní Lideč - Valašská Polanka, most v km 30.324</v>
      </c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2" customHeight="1">
      <c r="A125" s="40"/>
      <c r="B125" s="41"/>
      <c r="C125" s="34" t="s">
        <v>20</v>
      </c>
      <c r="D125" s="42"/>
      <c r="E125" s="42"/>
      <c r="F125" s="29" t="str">
        <f>F12</f>
        <v>Vsetín - Horní Lideč</v>
      </c>
      <c r="G125" s="42"/>
      <c r="H125" s="42"/>
      <c r="I125" s="34" t="s">
        <v>22</v>
      </c>
      <c r="J125" s="81" t="str">
        <f>IF(J12="","",J12)</f>
        <v>20. 11. 2025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6.96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5.15" customHeight="1">
      <c r="A127" s="40"/>
      <c r="B127" s="41"/>
      <c r="C127" s="34" t="s">
        <v>24</v>
      </c>
      <c r="D127" s="42"/>
      <c r="E127" s="42"/>
      <c r="F127" s="29" t="str">
        <f>E15</f>
        <v>Správa železnic s.o.</v>
      </c>
      <c r="G127" s="42"/>
      <c r="H127" s="42"/>
      <c r="I127" s="34" t="s">
        <v>32</v>
      </c>
      <c r="J127" s="38" t="str">
        <f>E21</f>
        <v xml:space="preserve"> </v>
      </c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15.15" customHeight="1">
      <c r="A128" s="40"/>
      <c r="B128" s="41"/>
      <c r="C128" s="34" t="s">
        <v>30</v>
      </c>
      <c r="D128" s="42"/>
      <c r="E128" s="42"/>
      <c r="F128" s="29" t="str">
        <f>IF(E18="","",E18)</f>
        <v>Vyplň údaj</v>
      </c>
      <c r="G128" s="42"/>
      <c r="H128" s="42"/>
      <c r="I128" s="34" t="s">
        <v>35</v>
      </c>
      <c r="J128" s="38" t="str">
        <f>E24</f>
        <v>Správa železnic s.o.</v>
      </c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0.32" customHeight="1">
      <c r="A129" s="40"/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11" customFormat="1" ht="29.28" customHeight="1">
      <c r="A130" s="194"/>
      <c r="B130" s="195"/>
      <c r="C130" s="196" t="s">
        <v>231</v>
      </c>
      <c r="D130" s="197" t="s">
        <v>62</v>
      </c>
      <c r="E130" s="197" t="s">
        <v>58</v>
      </c>
      <c r="F130" s="197" t="s">
        <v>59</v>
      </c>
      <c r="G130" s="197" t="s">
        <v>232</v>
      </c>
      <c r="H130" s="197" t="s">
        <v>233</v>
      </c>
      <c r="I130" s="197" t="s">
        <v>234</v>
      </c>
      <c r="J130" s="197" t="s">
        <v>223</v>
      </c>
      <c r="K130" s="198" t="s">
        <v>235</v>
      </c>
      <c r="L130" s="199"/>
      <c r="M130" s="102" t="s">
        <v>1</v>
      </c>
      <c r="N130" s="103" t="s">
        <v>41</v>
      </c>
      <c r="O130" s="103" t="s">
        <v>236</v>
      </c>
      <c r="P130" s="103" t="s">
        <v>237</v>
      </c>
      <c r="Q130" s="103" t="s">
        <v>238</v>
      </c>
      <c r="R130" s="103" t="s">
        <v>239</v>
      </c>
      <c r="S130" s="103" t="s">
        <v>240</v>
      </c>
      <c r="T130" s="104" t="s">
        <v>241</v>
      </c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</row>
    <row r="131" s="2" customFormat="1" ht="22.8" customHeight="1">
      <c r="A131" s="40"/>
      <c r="B131" s="41"/>
      <c r="C131" s="109" t="s">
        <v>242</v>
      </c>
      <c r="D131" s="42"/>
      <c r="E131" s="42"/>
      <c r="F131" s="42"/>
      <c r="G131" s="42"/>
      <c r="H131" s="42"/>
      <c r="I131" s="42"/>
      <c r="J131" s="200">
        <f>BK131</f>
        <v>0</v>
      </c>
      <c r="K131" s="42"/>
      <c r="L131" s="46"/>
      <c r="M131" s="105"/>
      <c r="N131" s="201"/>
      <c r="O131" s="106"/>
      <c r="P131" s="202">
        <f>P132</f>
        <v>0</v>
      </c>
      <c r="Q131" s="106"/>
      <c r="R131" s="202">
        <f>R132</f>
        <v>1002.6072222110398</v>
      </c>
      <c r="S131" s="106"/>
      <c r="T131" s="203">
        <f>T132</f>
        <v>910.12398000000007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76</v>
      </c>
      <c r="AU131" s="19" t="s">
        <v>225</v>
      </c>
      <c r="BK131" s="204">
        <f>BK132</f>
        <v>0</v>
      </c>
    </row>
    <row r="132" s="12" customFormat="1" ht="25.92" customHeight="1">
      <c r="A132" s="12"/>
      <c r="B132" s="205"/>
      <c r="C132" s="206"/>
      <c r="D132" s="207" t="s">
        <v>76</v>
      </c>
      <c r="E132" s="208" t="s">
        <v>243</v>
      </c>
      <c r="F132" s="208" t="s">
        <v>244</v>
      </c>
      <c r="G132" s="206"/>
      <c r="H132" s="206"/>
      <c r="I132" s="209"/>
      <c r="J132" s="210">
        <f>BK132</f>
        <v>0</v>
      </c>
      <c r="K132" s="206"/>
      <c r="L132" s="211"/>
      <c r="M132" s="212"/>
      <c r="N132" s="213"/>
      <c r="O132" s="213"/>
      <c r="P132" s="214">
        <f>P133+P265+P337+P410+P470+P498</f>
        <v>0</v>
      </c>
      <c r="Q132" s="213"/>
      <c r="R132" s="214">
        <f>R133+R265+R337+R410+R470+R498</f>
        <v>1002.6072222110398</v>
      </c>
      <c r="S132" s="213"/>
      <c r="T132" s="215">
        <f>T133+T265+T337+T410+T470+T498</f>
        <v>910.12398000000007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6" t="s">
        <v>253</v>
      </c>
      <c r="AT132" s="217" t="s">
        <v>76</v>
      </c>
      <c r="AU132" s="217" t="s">
        <v>77</v>
      </c>
      <c r="AY132" s="216" t="s">
        <v>245</v>
      </c>
      <c r="BK132" s="218">
        <f>BK133+BK265+BK337+BK410+BK470+BK498</f>
        <v>0</v>
      </c>
    </row>
    <row r="133" s="12" customFormat="1" ht="22.8" customHeight="1">
      <c r="A133" s="12"/>
      <c r="B133" s="205"/>
      <c r="C133" s="206"/>
      <c r="D133" s="207" t="s">
        <v>76</v>
      </c>
      <c r="E133" s="219" t="s">
        <v>85</v>
      </c>
      <c r="F133" s="219" t="s">
        <v>2649</v>
      </c>
      <c r="G133" s="206"/>
      <c r="H133" s="206"/>
      <c r="I133" s="209"/>
      <c r="J133" s="220">
        <f>BK133</f>
        <v>0</v>
      </c>
      <c r="K133" s="206"/>
      <c r="L133" s="211"/>
      <c r="M133" s="212"/>
      <c r="N133" s="213"/>
      <c r="O133" s="213"/>
      <c r="P133" s="214">
        <f>SUM(P134:P264)</f>
        <v>0</v>
      </c>
      <c r="Q133" s="213"/>
      <c r="R133" s="214">
        <f>SUM(R134:R264)</f>
        <v>123.4362541152</v>
      </c>
      <c r="S133" s="213"/>
      <c r="T133" s="215">
        <f>SUM(T134:T264)</f>
        <v>271.19999999999999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6" t="s">
        <v>253</v>
      </c>
      <c r="AT133" s="217" t="s">
        <v>76</v>
      </c>
      <c r="AU133" s="217" t="s">
        <v>85</v>
      </c>
      <c r="AY133" s="216" t="s">
        <v>245</v>
      </c>
      <c r="BK133" s="218">
        <f>SUM(BK134:BK264)</f>
        <v>0</v>
      </c>
    </row>
    <row r="134" s="2" customFormat="1" ht="16.5" customHeight="1">
      <c r="A134" s="40"/>
      <c r="B134" s="41"/>
      <c r="C134" s="221" t="s">
        <v>272</v>
      </c>
      <c r="D134" s="221" t="s">
        <v>248</v>
      </c>
      <c r="E134" s="222" t="s">
        <v>2650</v>
      </c>
      <c r="F134" s="223" t="s">
        <v>2651</v>
      </c>
      <c r="G134" s="224" t="s">
        <v>275</v>
      </c>
      <c r="H134" s="225">
        <v>150</v>
      </c>
      <c r="I134" s="226"/>
      <c r="J134" s="227">
        <f>ROUND(I134*H134,2)</f>
        <v>0</v>
      </c>
      <c r="K134" s="223" t="s">
        <v>764</v>
      </c>
      <c r="L134" s="46"/>
      <c r="M134" s="228" t="s">
        <v>1</v>
      </c>
      <c r="N134" s="229" t="s">
        <v>42</v>
      </c>
      <c r="O134" s="93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2" t="s">
        <v>253</v>
      </c>
      <c r="AT134" s="232" t="s">
        <v>248</v>
      </c>
      <c r="AU134" s="232" t="s">
        <v>87</v>
      </c>
      <c r="AY134" s="19" t="s">
        <v>245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9" t="s">
        <v>85</v>
      </c>
      <c r="BK134" s="233">
        <f>ROUND(I134*H134,2)</f>
        <v>0</v>
      </c>
      <c r="BL134" s="19" t="s">
        <v>253</v>
      </c>
      <c r="BM134" s="232" t="s">
        <v>4901</v>
      </c>
    </row>
    <row r="135" s="2" customFormat="1">
      <c r="A135" s="40"/>
      <c r="B135" s="41"/>
      <c r="C135" s="42"/>
      <c r="D135" s="234" t="s">
        <v>255</v>
      </c>
      <c r="E135" s="42"/>
      <c r="F135" s="235" t="s">
        <v>2651</v>
      </c>
      <c r="G135" s="42"/>
      <c r="H135" s="42"/>
      <c r="I135" s="236"/>
      <c r="J135" s="42"/>
      <c r="K135" s="42"/>
      <c r="L135" s="46"/>
      <c r="M135" s="237"/>
      <c r="N135" s="238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255</v>
      </c>
      <c r="AU135" s="19" t="s">
        <v>87</v>
      </c>
    </row>
    <row r="136" s="2" customFormat="1">
      <c r="A136" s="40"/>
      <c r="B136" s="41"/>
      <c r="C136" s="42"/>
      <c r="D136" s="296" t="s">
        <v>766</v>
      </c>
      <c r="E136" s="42"/>
      <c r="F136" s="297" t="s">
        <v>2654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766</v>
      </c>
      <c r="AU136" s="19" t="s">
        <v>87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4902</v>
      </c>
      <c r="G137" s="250"/>
      <c r="H137" s="253">
        <v>150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77</v>
      </c>
      <c r="AY137" s="259" t="s">
        <v>245</v>
      </c>
    </row>
    <row r="138" s="15" customFormat="1">
      <c r="A138" s="15"/>
      <c r="B138" s="260"/>
      <c r="C138" s="261"/>
      <c r="D138" s="234" t="s">
        <v>257</v>
      </c>
      <c r="E138" s="262" t="s">
        <v>1</v>
      </c>
      <c r="F138" s="263" t="s">
        <v>266</v>
      </c>
      <c r="G138" s="261"/>
      <c r="H138" s="264">
        <v>150</v>
      </c>
      <c r="I138" s="265"/>
      <c r="J138" s="261"/>
      <c r="K138" s="261"/>
      <c r="L138" s="266"/>
      <c r="M138" s="267"/>
      <c r="N138" s="268"/>
      <c r="O138" s="268"/>
      <c r="P138" s="268"/>
      <c r="Q138" s="268"/>
      <c r="R138" s="268"/>
      <c r="S138" s="268"/>
      <c r="T138" s="269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0" t="s">
        <v>257</v>
      </c>
      <c r="AU138" s="270" t="s">
        <v>87</v>
      </c>
      <c r="AV138" s="15" t="s">
        <v>253</v>
      </c>
      <c r="AW138" s="15" t="s">
        <v>34</v>
      </c>
      <c r="AX138" s="15" t="s">
        <v>85</v>
      </c>
      <c r="AY138" s="270" t="s">
        <v>245</v>
      </c>
    </row>
    <row r="139" s="2" customFormat="1" ht="24.15" customHeight="1">
      <c r="A139" s="40"/>
      <c r="B139" s="41"/>
      <c r="C139" s="221" t="s">
        <v>253</v>
      </c>
      <c r="D139" s="221" t="s">
        <v>248</v>
      </c>
      <c r="E139" s="222" t="s">
        <v>3477</v>
      </c>
      <c r="F139" s="223" t="s">
        <v>3478</v>
      </c>
      <c r="G139" s="224" t="s">
        <v>251</v>
      </c>
      <c r="H139" s="225">
        <v>876.20000000000005</v>
      </c>
      <c r="I139" s="226"/>
      <c r="J139" s="227">
        <f>ROUND(I139*H139,2)</f>
        <v>0</v>
      </c>
      <c r="K139" s="223" t="s">
        <v>764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87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4903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3478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87</v>
      </c>
    </row>
    <row r="141" s="2" customFormat="1">
      <c r="A141" s="40"/>
      <c r="B141" s="41"/>
      <c r="C141" s="42"/>
      <c r="D141" s="296" t="s">
        <v>766</v>
      </c>
      <c r="E141" s="42"/>
      <c r="F141" s="297" t="s">
        <v>3480</v>
      </c>
      <c r="G141" s="42"/>
      <c r="H141" s="42"/>
      <c r="I141" s="236"/>
      <c r="J141" s="42"/>
      <c r="K141" s="42"/>
      <c r="L141" s="46"/>
      <c r="M141" s="237"/>
      <c r="N141" s="238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766</v>
      </c>
      <c r="AU141" s="19" t="s">
        <v>87</v>
      </c>
    </row>
    <row r="142" s="14" customFormat="1">
      <c r="A142" s="14"/>
      <c r="B142" s="249"/>
      <c r="C142" s="250"/>
      <c r="D142" s="234" t="s">
        <v>257</v>
      </c>
      <c r="E142" s="251" t="s">
        <v>1</v>
      </c>
      <c r="F142" s="252" t="s">
        <v>4904</v>
      </c>
      <c r="G142" s="250"/>
      <c r="H142" s="253">
        <v>392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257</v>
      </c>
      <c r="AU142" s="259" t="s">
        <v>87</v>
      </c>
      <c r="AV142" s="14" t="s">
        <v>87</v>
      </c>
      <c r="AW142" s="14" t="s">
        <v>34</v>
      </c>
      <c r="AX142" s="14" t="s">
        <v>77</v>
      </c>
      <c r="AY142" s="259" t="s">
        <v>245</v>
      </c>
    </row>
    <row r="143" s="14" customFormat="1">
      <c r="A143" s="14"/>
      <c r="B143" s="249"/>
      <c r="C143" s="250"/>
      <c r="D143" s="234" t="s">
        <v>257</v>
      </c>
      <c r="E143" s="251" t="s">
        <v>1</v>
      </c>
      <c r="F143" s="252" t="s">
        <v>4905</v>
      </c>
      <c r="G143" s="250"/>
      <c r="H143" s="253">
        <v>484.19999999999999</v>
      </c>
      <c r="I143" s="254"/>
      <c r="J143" s="250"/>
      <c r="K143" s="250"/>
      <c r="L143" s="255"/>
      <c r="M143" s="256"/>
      <c r="N143" s="257"/>
      <c r="O143" s="257"/>
      <c r="P143" s="257"/>
      <c r="Q143" s="257"/>
      <c r="R143" s="257"/>
      <c r="S143" s="257"/>
      <c r="T143" s="25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9" t="s">
        <v>257</v>
      </c>
      <c r="AU143" s="259" t="s">
        <v>87</v>
      </c>
      <c r="AV143" s="14" t="s">
        <v>87</v>
      </c>
      <c r="AW143" s="14" t="s">
        <v>34</v>
      </c>
      <c r="AX143" s="14" t="s">
        <v>77</v>
      </c>
      <c r="AY143" s="259" t="s">
        <v>245</v>
      </c>
    </row>
    <row r="144" s="15" customFormat="1">
      <c r="A144" s="15"/>
      <c r="B144" s="260"/>
      <c r="C144" s="261"/>
      <c r="D144" s="234" t="s">
        <v>257</v>
      </c>
      <c r="E144" s="262" t="s">
        <v>1</v>
      </c>
      <c r="F144" s="263" t="s">
        <v>266</v>
      </c>
      <c r="G144" s="261"/>
      <c r="H144" s="264">
        <v>876.20000000000005</v>
      </c>
      <c r="I144" s="265"/>
      <c r="J144" s="261"/>
      <c r="K144" s="261"/>
      <c r="L144" s="266"/>
      <c r="M144" s="267"/>
      <c r="N144" s="268"/>
      <c r="O144" s="268"/>
      <c r="P144" s="268"/>
      <c r="Q144" s="268"/>
      <c r="R144" s="268"/>
      <c r="S144" s="268"/>
      <c r="T144" s="269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0" t="s">
        <v>257</v>
      </c>
      <c r="AU144" s="270" t="s">
        <v>87</v>
      </c>
      <c r="AV144" s="15" t="s">
        <v>253</v>
      </c>
      <c r="AW144" s="15" t="s">
        <v>34</v>
      </c>
      <c r="AX144" s="15" t="s">
        <v>85</v>
      </c>
      <c r="AY144" s="270" t="s">
        <v>245</v>
      </c>
    </row>
    <row r="145" s="2" customFormat="1" ht="16.5" customHeight="1">
      <c r="A145" s="40"/>
      <c r="B145" s="41"/>
      <c r="C145" s="221" t="s">
        <v>246</v>
      </c>
      <c r="D145" s="221" t="s">
        <v>248</v>
      </c>
      <c r="E145" s="222" t="s">
        <v>3209</v>
      </c>
      <c r="F145" s="223" t="s">
        <v>3210</v>
      </c>
      <c r="G145" s="224" t="s">
        <v>251</v>
      </c>
      <c r="H145" s="225">
        <v>96.400000000000006</v>
      </c>
      <c r="I145" s="226"/>
      <c r="J145" s="227">
        <f>ROUND(I145*H145,2)</f>
        <v>0</v>
      </c>
      <c r="K145" s="223" t="s">
        <v>764</v>
      </c>
      <c r="L145" s="46"/>
      <c r="M145" s="228" t="s">
        <v>1</v>
      </c>
      <c r="N145" s="229" t="s">
        <v>42</v>
      </c>
      <c r="O145" s="93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32" t="s">
        <v>253</v>
      </c>
      <c r="AT145" s="232" t="s">
        <v>248</v>
      </c>
      <c r="AU145" s="232" t="s">
        <v>87</v>
      </c>
      <c r="AY145" s="19" t="s">
        <v>245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9" t="s">
        <v>85</v>
      </c>
      <c r="BK145" s="233">
        <f>ROUND(I145*H145,2)</f>
        <v>0</v>
      </c>
      <c r="BL145" s="19" t="s">
        <v>253</v>
      </c>
      <c r="BM145" s="232" t="s">
        <v>4906</v>
      </c>
    </row>
    <row r="146" s="2" customFormat="1">
      <c r="A146" s="40"/>
      <c r="B146" s="41"/>
      <c r="C146" s="42"/>
      <c r="D146" s="234" t="s">
        <v>255</v>
      </c>
      <c r="E146" s="42"/>
      <c r="F146" s="235" t="s">
        <v>3210</v>
      </c>
      <c r="G146" s="42"/>
      <c r="H146" s="42"/>
      <c r="I146" s="236"/>
      <c r="J146" s="42"/>
      <c r="K146" s="42"/>
      <c r="L146" s="46"/>
      <c r="M146" s="237"/>
      <c r="N146" s="238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255</v>
      </c>
      <c r="AU146" s="19" t="s">
        <v>87</v>
      </c>
    </row>
    <row r="147" s="2" customFormat="1">
      <c r="A147" s="40"/>
      <c r="B147" s="41"/>
      <c r="C147" s="42"/>
      <c r="D147" s="296" t="s">
        <v>766</v>
      </c>
      <c r="E147" s="42"/>
      <c r="F147" s="297" t="s">
        <v>3213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766</v>
      </c>
      <c r="AU147" s="19" t="s">
        <v>87</v>
      </c>
    </row>
    <row r="148" s="14" customFormat="1">
      <c r="A148" s="14"/>
      <c r="B148" s="249"/>
      <c r="C148" s="250"/>
      <c r="D148" s="234" t="s">
        <v>257</v>
      </c>
      <c r="E148" s="251" t="s">
        <v>1</v>
      </c>
      <c r="F148" s="252" t="s">
        <v>4907</v>
      </c>
      <c r="G148" s="250"/>
      <c r="H148" s="253">
        <v>96.400000000000006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257</v>
      </c>
      <c r="AU148" s="259" t="s">
        <v>87</v>
      </c>
      <c r="AV148" s="14" t="s">
        <v>87</v>
      </c>
      <c r="AW148" s="14" t="s">
        <v>34</v>
      </c>
      <c r="AX148" s="14" t="s">
        <v>85</v>
      </c>
      <c r="AY148" s="259" t="s">
        <v>245</v>
      </c>
    </row>
    <row r="149" s="2" customFormat="1" ht="24.15" customHeight="1">
      <c r="A149" s="40"/>
      <c r="B149" s="41"/>
      <c r="C149" s="221" t="s">
        <v>305</v>
      </c>
      <c r="D149" s="221" t="s">
        <v>248</v>
      </c>
      <c r="E149" s="222" t="s">
        <v>3482</v>
      </c>
      <c r="F149" s="223" t="s">
        <v>3483</v>
      </c>
      <c r="G149" s="224" t="s">
        <v>551</v>
      </c>
      <c r="H149" s="225">
        <v>188</v>
      </c>
      <c r="I149" s="226"/>
      <c r="J149" s="227">
        <f>ROUND(I149*H149,2)</f>
        <v>0</v>
      </c>
      <c r="K149" s="223" t="s">
        <v>764</v>
      </c>
      <c r="L149" s="46"/>
      <c r="M149" s="228" t="s">
        <v>1</v>
      </c>
      <c r="N149" s="229" t="s">
        <v>42</v>
      </c>
      <c r="O149" s="93"/>
      <c r="P149" s="230">
        <f>O149*H149</f>
        <v>0</v>
      </c>
      <c r="Q149" s="230">
        <v>0.0010166559999999999</v>
      </c>
      <c r="R149" s="230">
        <f>Q149*H149</f>
        <v>0.19113132799999999</v>
      </c>
      <c r="S149" s="230">
        <v>0</v>
      </c>
      <c r="T149" s="231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2" t="s">
        <v>253</v>
      </c>
      <c r="AT149" s="232" t="s">
        <v>248</v>
      </c>
      <c r="AU149" s="232" t="s">
        <v>87</v>
      </c>
      <c r="AY149" s="19" t="s">
        <v>245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9" t="s">
        <v>85</v>
      </c>
      <c r="BK149" s="233">
        <f>ROUND(I149*H149,2)</f>
        <v>0</v>
      </c>
      <c r="BL149" s="19" t="s">
        <v>253</v>
      </c>
      <c r="BM149" s="232" t="s">
        <v>4908</v>
      </c>
    </row>
    <row r="150" s="2" customFormat="1">
      <c r="A150" s="40"/>
      <c r="B150" s="41"/>
      <c r="C150" s="42"/>
      <c r="D150" s="234" t="s">
        <v>255</v>
      </c>
      <c r="E150" s="42"/>
      <c r="F150" s="235" t="s">
        <v>3483</v>
      </c>
      <c r="G150" s="42"/>
      <c r="H150" s="42"/>
      <c r="I150" s="236"/>
      <c r="J150" s="42"/>
      <c r="K150" s="42"/>
      <c r="L150" s="46"/>
      <c r="M150" s="237"/>
      <c r="N150" s="238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255</v>
      </c>
      <c r="AU150" s="19" t="s">
        <v>87</v>
      </c>
    </row>
    <row r="151" s="2" customFormat="1">
      <c r="A151" s="40"/>
      <c r="B151" s="41"/>
      <c r="C151" s="42"/>
      <c r="D151" s="296" t="s">
        <v>766</v>
      </c>
      <c r="E151" s="42"/>
      <c r="F151" s="297" t="s">
        <v>3485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766</v>
      </c>
      <c r="AU151" s="19" t="s">
        <v>87</v>
      </c>
    </row>
    <row r="152" s="14" customFormat="1">
      <c r="A152" s="14"/>
      <c r="B152" s="249"/>
      <c r="C152" s="250"/>
      <c r="D152" s="234" t="s">
        <v>257</v>
      </c>
      <c r="E152" s="251" t="s">
        <v>1</v>
      </c>
      <c r="F152" s="252" t="s">
        <v>4909</v>
      </c>
      <c r="G152" s="250"/>
      <c r="H152" s="253">
        <v>188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257</v>
      </c>
      <c r="AU152" s="259" t="s">
        <v>87</v>
      </c>
      <c r="AV152" s="14" t="s">
        <v>87</v>
      </c>
      <c r="AW152" s="14" t="s">
        <v>34</v>
      </c>
      <c r="AX152" s="14" t="s">
        <v>85</v>
      </c>
      <c r="AY152" s="259" t="s">
        <v>245</v>
      </c>
    </row>
    <row r="153" s="2" customFormat="1" ht="16.5" customHeight="1">
      <c r="A153" s="40"/>
      <c r="B153" s="41"/>
      <c r="C153" s="283" t="s">
        <v>314</v>
      </c>
      <c r="D153" s="283" t="s">
        <v>551</v>
      </c>
      <c r="E153" s="284" t="s">
        <v>4274</v>
      </c>
      <c r="F153" s="285" t="s">
        <v>4275</v>
      </c>
      <c r="G153" s="286" t="s">
        <v>3531</v>
      </c>
      <c r="H153" s="287">
        <v>4.4050000000000002</v>
      </c>
      <c r="I153" s="288"/>
      <c r="J153" s="289">
        <f>ROUND(I153*H153,2)</f>
        <v>0</v>
      </c>
      <c r="K153" s="285" t="s">
        <v>764</v>
      </c>
      <c r="L153" s="290"/>
      <c r="M153" s="291" t="s">
        <v>1</v>
      </c>
      <c r="N153" s="292" t="s">
        <v>42</v>
      </c>
      <c r="O153" s="93"/>
      <c r="P153" s="230">
        <f>O153*H153</f>
        <v>0</v>
      </c>
      <c r="Q153" s="230">
        <v>1</v>
      </c>
      <c r="R153" s="230">
        <f>Q153*H153</f>
        <v>4.4050000000000002</v>
      </c>
      <c r="S153" s="230">
        <v>0</v>
      </c>
      <c r="T153" s="231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2" t="s">
        <v>326</v>
      </c>
      <c r="AT153" s="232" t="s">
        <v>551</v>
      </c>
      <c r="AU153" s="232" t="s">
        <v>87</v>
      </c>
      <c r="AY153" s="19" t="s">
        <v>245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9" t="s">
        <v>85</v>
      </c>
      <c r="BK153" s="233">
        <f>ROUND(I153*H153,2)</f>
        <v>0</v>
      </c>
      <c r="BL153" s="19" t="s">
        <v>253</v>
      </c>
      <c r="BM153" s="232" t="s">
        <v>4910</v>
      </c>
    </row>
    <row r="154" s="2" customFormat="1">
      <c r="A154" s="40"/>
      <c r="B154" s="41"/>
      <c r="C154" s="42"/>
      <c r="D154" s="234" t="s">
        <v>255</v>
      </c>
      <c r="E154" s="42"/>
      <c r="F154" s="235" t="s">
        <v>4275</v>
      </c>
      <c r="G154" s="42"/>
      <c r="H154" s="42"/>
      <c r="I154" s="236"/>
      <c r="J154" s="42"/>
      <c r="K154" s="42"/>
      <c r="L154" s="46"/>
      <c r="M154" s="237"/>
      <c r="N154" s="238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255</v>
      </c>
      <c r="AU154" s="19" t="s">
        <v>87</v>
      </c>
    </row>
    <row r="155" s="14" customFormat="1">
      <c r="A155" s="14"/>
      <c r="B155" s="249"/>
      <c r="C155" s="250"/>
      <c r="D155" s="234" t="s">
        <v>257</v>
      </c>
      <c r="E155" s="251" t="s">
        <v>1</v>
      </c>
      <c r="F155" s="252" t="s">
        <v>4911</v>
      </c>
      <c r="G155" s="250"/>
      <c r="H155" s="253">
        <v>4.4050000000000002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257</v>
      </c>
      <c r="AU155" s="259" t="s">
        <v>87</v>
      </c>
      <c r="AV155" s="14" t="s">
        <v>87</v>
      </c>
      <c r="AW155" s="14" t="s">
        <v>34</v>
      </c>
      <c r="AX155" s="14" t="s">
        <v>85</v>
      </c>
      <c r="AY155" s="259" t="s">
        <v>245</v>
      </c>
    </row>
    <row r="156" s="2" customFormat="1" ht="16.5" customHeight="1">
      <c r="A156" s="40"/>
      <c r="B156" s="41"/>
      <c r="C156" s="221" t="s">
        <v>326</v>
      </c>
      <c r="D156" s="221" t="s">
        <v>248</v>
      </c>
      <c r="E156" s="222" t="s">
        <v>3492</v>
      </c>
      <c r="F156" s="223" t="s">
        <v>3493</v>
      </c>
      <c r="G156" s="224" t="s">
        <v>317</v>
      </c>
      <c r="H156" s="225">
        <v>62</v>
      </c>
      <c r="I156" s="226"/>
      <c r="J156" s="227">
        <f>ROUND(I156*H156,2)</f>
        <v>0</v>
      </c>
      <c r="K156" s="223" t="s">
        <v>764</v>
      </c>
      <c r="L156" s="46"/>
      <c r="M156" s="228" t="s">
        <v>1</v>
      </c>
      <c r="N156" s="229" t="s">
        <v>42</v>
      </c>
      <c r="O156" s="93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2" t="s">
        <v>253</v>
      </c>
      <c r="AT156" s="232" t="s">
        <v>248</v>
      </c>
      <c r="AU156" s="232" t="s">
        <v>87</v>
      </c>
      <c r="AY156" s="19" t="s">
        <v>245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9" t="s">
        <v>85</v>
      </c>
      <c r="BK156" s="233">
        <f>ROUND(I156*H156,2)</f>
        <v>0</v>
      </c>
      <c r="BL156" s="19" t="s">
        <v>253</v>
      </c>
      <c r="BM156" s="232" t="s">
        <v>4912</v>
      </c>
    </row>
    <row r="157" s="2" customFormat="1">
      <c r="A157" s="40"/>
      <c r="B157" s="41"/>
      <c r="C157" s="42"/>
      <c r="D157" s="234" t="s">
        <v>255</v>
      </c>
      <c r="E157" s="42"/>
      <c r="F157" s="235" t="s">
        <v>3493</v>
      </c>
      <c r="G157" s="42"/>
      <c r="H157" s="42"/>
      <c r="I157" s="236"/>
      <c r="J157" s="42"/>
      <c r="K157" s="42"/>
      <c r="L157" s="46"/>
      <c r="M157" s="237"/>
      <c r="N157" s="238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255</v>
      </c>
      <c r="AU157" s="19" t="s">
        <v>87</v>
      </c>
    </row>
    <row r="158" s="2" customFormat="1">
      <c r="A158" s="40"/>
      <c r="B158" s="41"/>
      <c r="C158" s="42"/>
      <c r="D158" s="296" t="s">
        <v>766</v>
      </c>
      <c r="E158" s="42"/>
      <c r="F158" s="297" t="s">
        <v>3495</v>
      </c>
      <c r="G158" s="42"/>
      <c r="H158" s="42"/>
      <c r="I158" s="236"/>
      <c r="J158" s="42"/>
      <c r="K158" s="42"/>
      <c r="L158" s="46"/>
      <c r="M158" s="237"/>
      <c r="N158" s="238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766</v>
      </c>
      <c r="AU158" s="19" t="s">
        <v>87</v>
      </c>
    </row>
    <row r="159" s="14" customFormat="1">
      <c r="A159" s="14"/>
      <c r="B159" s="249"/>
      <c r="C159" s="250"/>
      <c r="D159" s="234" t="s">
        <v>257</v>
      </c>
      <c r="E159" s="251" t="s">
        <v>1</v>
      </c>
      <c r="F159" s="252" t="s">
        <v>4913</v>
      </c>
      <c r="G159" s="250"/>
      <c r="H159" s="253">
        <v>62</v>
      </c>
      <c r="I159" s="254"/>
      <c r="J159" s="250"/>
      <c r="K159" s="250"/>
      <c r="L159" s="255"/>
      <c r="M159" s="256"/>
      <c r="N159" s="257"/>
      <c r="O159" s="257"/>
      <c r="P159" s="257"/>
      <c r="Q159" s="257"/>
      <c r="R159" s="257"/>
      <c r="S159" s="257"/>
      <c r="T159" s="25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9" t="s">
        <v>257</v>
      </c>
      <c r="AU159" s="259" t="s">
        <v>87</v>
      </c>
      <c r="AV159" s="14" t="s">
        <v>87</v>
      </c>
      <c r="AW159" s="14" t="s">
        <v>34</v>
      </c>
      <c r="AX159" s="14" t="s">
        <v>85</v>
      </c>
      <c r="AY159" s="259" t="s">
        <v>245</v>
      </c>
    </row>
    <row r="160" s="2" customFormat="1" ht="16.5" customHeight="1">
      <c r="A160" s="40"/>
      <c r="B160" s="41"/>
      <c r="C160" s="221" t="s">
        <v>335</v>
      </c>
      <c r="D160" s="221" t="s">
        <v>248</v>
      </c>
      <c r="E160" s="222" t="s">
        <v>4109</v>
      </c>
      <c r="F160" s="223" t="s">
        <v>4112</v>
      </c>
      <c r="G160" s="224" t="s">
        <v>551</v>
      </c>
      <c r="H160" s="225">
        <v>138.19999999999999</v>
      </c>
      <c r="I160" s="226"/>
      <c r="J160" s="227">
        <f>ROUND(I160*H160,2)</f>
        <v>0</v>
      </c>
      <c r="K160" s="223" t="s">
        <v>764</v>
      </c>
      <c r="L160" s="46"/>
      <c r="M160" s="228" t="s">
        <v>1</v>
      </c>
      <c r="N160" s="229" t="s">
        <v>42</v>
      </c>
      <c r="O160" s="93"/>
      <c r="P160" s="230">
        <f>O160*H160</f>
        <v>0</v>
      </c>
      <c r="Q160" s="230">
        <v>0.15478303600000001</v>
      </c>
      <c r="R160" s="230">
        <f>Q160*H160</f>
        <v>21.391015575200001</v>
      </c>
      <c r="S160" s="230">
        <v>0</v>
      </c>
      <c r="T160" s="231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2" t="s">
        <v>253</v>
      </c>
      <c r="AT160" s="232" t="s">
        <v>248</v>
      </c>
      <c r="AU160" s="232" t="s">
        <v>87</v>
      </c>
      <c r="AY160" s="19" t="s">
        <v>245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9" t="s">
        <v>85</v>
      </c>
      <c r="BK160" s="233">
        <f>ROUND(I160*H160,2)</f>
        <v>0</v>
      </c>
      <c r="BL160" s="19" t="s">
        <v>253</v>
      </c>
      <c r="BM160" s="232" t="s">
        <v>4914</v>
      </c>
    </row>
    <row r="161" s="2" customFormat="1">
      <c r="A161" s="40"/>
      <c r="B161" s="41"/>
      <c r="C161" s="42"/>
      <c r="D161" s="234" t="s">
        <v>255</v>
      </c>
      <c r="E161" s="42"/>
      <c r="F161" s="235" t="s">
        <v>4112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255</v>
      </c>
      <c r="AU161" s="19" t="s">
        <v>87</v>
      </c>
    </row>
    <row r="162" s="2" customFormat="1">
      <c r="A162" s="40"/>
      <c r="B162" s="41"/>
      <c r="C162" s="42"/>
      <c r="D162" s="296" t="s">
        <v>766</v>
      </c>
      <c r="E162" s="42"/>
      <c r="F162" s="297" t="s">
        <v>4113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766</v>
      </c>
      <c r="AU162" s="19" t="s">
        <v>87</v>
      </c>
    </row>
    <row r="163" s="14" customFormat="1">
      <c r="A163" s="14"/>
      <c r="B163" s="249"/>
      <c r="C163" s="250"/>
      <c r="D163" s="234" t="s">
        <v>257</v>
      </c>
      <c r="E163" s="251" t="s">
        <v>1</v>
      </c>
      <c r="F163" s="252" t="s">
        <v>4915</v>
      </c>
      <c r="G163" s="250"/>
      <c r="H163" s="253">
        <v>138.19999999999999</v>
      </c>
      <c r="I163" s="254"/>
      <c r="J163" s="250"/>
      <c r="K163" s="250"/>
      <c r="L163" s="255"/>
      <c r="M163" s="256"/>
      <c r="N163" s="257"/>
      <c r="O163" s="257"/>
      <c r="P163" s="257"/>
      <c r="Q163" s="257"/>
      <c r="R163" s="257"/>
      <c r="S163" s="257"/>
      <c r="T163" s="25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9" t="s">
        <v>257</v>
      </c>
      <c r="AU163" s="259" t="s">
        <v>87</v>
      </c>
      <c r="AV163" s="14" t="s">
        <v>87</v>
      </c>
      <c r="AW163" s="14" t="s">
        <v>34</v>
      </c>
      <c r="AX163" s="14" t="s">
        <v>85</v>
      </c>
      <c r="AY163" s="259" t="s">
        <v>245</v>
      </c>
    </row>
    <row r="164" s="2" customFormat="1" ht="16.5" customHeight="1">
      <c r="A164" s="40"/>
      <c r="B164" s="41"/>
      <c r="C164" s="283" t="s">
        <v>341</v>
      </c>
      <c r="D164" s="283" t="s">
        <v>551</v>
      </c>
      <c r="E164" s="284" t="s">
        <v>4115</v>
      </c>
      <c r="F164" s="285" t="s">
        <v>4116</v>
      </c>
      <c r="G164" s="286" t="s">
        <v>545</v>
      </c>
      <c r="H164" s="287">
        <v>2.851</v>
      </c>
      <c r="I164" s="288"/>
      <c r="J164" s="289">
        <f>ROUND(I164*H164,2)</f>
        <v>0</v>
      </c>
      <c r="K164" s="285" t="s">
        <v>764</v>
      </c>
      <c r="L164" s="290"/>
      <c r="M164" s="291" t="s">
        <v>1</v>
      </c>
      <c r="N164" s="292" t="s">
        <v>42</v>
      </c>
      <c r="O164" s="93"/>
      <c r="P164" s="230">
        <f>O164*H164</f>
        <v>0</v>
      </c>
      <c r="Q164" s="230">
        <v>1</v>
      </c>
      <c r="R164" s="230">
        <f>Q164*H164</f>
        <v>2.851</v>
      </c>
      <c r="S164" s="230">
        <v>0</v>
      </c>
      <c r="T164" s="231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2" t="s">
        <v>326</v>
      </c>
      <c r="AT164" s="232" t="s">
        <v>551</v>
      </c>
      <c r="AU164" s="232" t="s">
        <v>87</v>
      </c>
      <c r="AY164" s="19" t="s">
        <v>245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9" t="s">
        <v>85</v>
      </c>
      <c r="BK164" s="233">
        <f>ROUND(I164*H164,2)</f>
        <v>0</v>
      </c>
      <c r="BL164" s="19" t="s">
        <v>253</v>
      </c>
      <c r="BM164" s="232" t="s">
        <v>4916</v>
      </c>
    </row>
    <row r="165" s="2" customFormat="1">
      <c r="A165" s="40"/>
      <c r="B165" s="41"/>
      <c r="C165" s="42"/>
      <c r="D165" s="234" t="s">
        <v>255</v>
      </c>
      <c r="E165" s="42"/>
      <c r="F165" s="235" t="s">
        <v>4116</v>
      </c>
      <c r="G165" s="42"/>
      <c r="H165" s="42"/>
      <c r="I165" s="236"/>
      <c r="J165" s="42"/>
      <c r="K165" s="42"/>
      <c r="L165" s="46"/>
      <c r="M165" s="237"/>
      <c r="N165" s="238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255</v>
      </c>
      <c r="AU165" s="19" t="s">
        <v>87</v>
      </c>
    </row>
    <row r="166" s="14" customFormat="1">
      <c r="A166" s="14"/>
      <c r="B166" s="249"/>
      <c r="C166" s="250"/>
      <c r="D166" s="234" t="s">
        <v>257</v>
      </c>
      <c r="E166" s="251" t="s">
        <v>1</v>
      </c>
      <c r="F166" s="252" t="s">
        <v>4917</v>
      </c>
      <c r="G166" s="250"/>
      <c r="H166" s="253">
        <v>2.851</v>
      </c>
      <c r="I166" s="254"/>
      <c r="J166" s="250"/>
      <c r="K166" s="250"/>
      <c r="L166" s="255"/>
      <c r="M166" s="256"/>
      <c r="N166" s="257"/>
      <c r="O166" s="257"/>
      <c r="P166" s="257"/>
      <c r="Q166" s="257"/>
      <c r="R166" s="257"/>
      <c r="S166" s="257"/>
      <c r="T166" s="25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9" t="s">
        <v>257</v>
      </c>
      <c r="AU166" s="259" t="s">
        <v>87</v>
      </c>
      <c r="AV166" s="14" t="s">
        <v>87</v>
      </c>
      <c r="AW166" s="14" t="s">
        <v>34</v>
      </c>
      <c r="AX166" s="14" t="s">
        <v>85</v>
      </c>
      <c r="AY166" s="259" t="s">
        <v>245</v>
      </c>
    </row>
    <row r="167" s="2" customFormat="1" ht="16.5" customHeight="1">
      <c r="A167" s="40"/>
      <c r="B167" s="41"/>
      <c r="C167" s="221" t="s">
        <v>349</v>
      </c>
      <c r="D167" s="221" t="s">
        <v>248</v>
      </c>
      <c r="E167" s="222" t="s">
        <v>4119</v>
      </c>
      <c r="F167" s="223" t="s">
        <v>4122</v>
      </c>
      <c r="G167" s="224" t="s">
        <v>551</v>
      </c>
      <c r="H167" s="225">
        <v>138.19999999999999</v>
      </c>
      <c r="I167" s="226"/>
      <c r="J167" s="227">
        <f>ROUND(I167*H167,2)</f>
        <v>0</v>
      </c>
      <c r="K167" s="223" t="s">
        <v>764</v>
      </c>
      <c r="L167" s="46"/>
      <c r="M167" s="228" t="s">
        <v>1</v>
      </c>
      <c r="N167" s="229" t="s">
        <v>42</v>
      </c>
      <c r="O167" s="93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2" t="s">
        <v>253</v>
      </c>
      <c r="AT167" s="232" t="s">
        <v>248</v>
      </c>
      <c r="AU167" s="232" t="s">
        <v>87</v>
      </c>
      <c r="AY167" s="19" t="s">
        <v>245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9" t="s">
        <v>85</v>
      </c>
      <c r="BK167" s="233">
        <f>ROUND(I167*H167,2)</f>
        <v>0</v>
      </c>
      <c r="BL167" s="19" t="s">
        <v>253</v>
      </c>
      <c r="BM167" s="232" t="s">
        <v>4918</v>
      </c>
    </row>
    <row r="168" s="2" customFormat="1">
      <c r="A168" s="40"/>
      <c r="B168" s="41"/>
      <c r="C168" s="42"/>
      <c r="D168" s="234" t="s">
        <v>255</v>
      </c>
      <c r="E168" s="42"/>
      <c r="F168" s="235" t="s">
        <v>4122</v>
      </c>
      <c r="G168" s="42"/>
      <c r="H168" s="42"/>
      <c r="I168" s="236"/>
      <c r="J168" s="42"/>
      <c r="K168" s="42"/>
      <c r="L168" s="46"/>
      <c r="M168" s="237"/>
      <c r="N168" s="238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255</v>
      </c>
      <c r="AU168" s="19" t="s">
        <v>87</v>
      </c>
    </row>
    <row r="169" s="2" customFormat="1">
      <c r="A169" s="40"/>
      <c r="B169" s="41"/>
      <c r="C169" s="42"/>
      <c r="D169" s="296" t="s">
        <v>766</v>
      </c>
      <c r="E169" s="42"/>
      <c r="F169" s="297" t="s">
        <v>4123</v>
      </c>
      <c r="G169" s="42"/>
      <c r="H169" s="42"/>
      <c r="I169" s="236"/>
      <c r="J169" s="42"/>
      <c r="K169" s="42"/>
      <c r="L169" s="46"/>
      <c r="M169" s="237"/>
      <c r="N169" s="238"/>
      <c r="O169" s="93"/>
      <c r="P169" s="93"/>
      <c r="Q169" s="93"/>
      <c r="R169" s="93"/>
      <c r="S169" s="93"/>
      <c r="T169" s="94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766</v>
      </c>
      <c r="AU169" s="19" t="s">
        <v>87</v>
      </c>
    </row>
    <row r="170" s="14" customFormat="1">
      <c r="A170" s="14"/>
      <c r="B170" s="249"/>
      <c r="C170" s="250"/>
      <c r="D170" s="234" t="s">
        <v>257</v>
      </c>
      <c r="E170" s="251" t="s">
        <v>1</v>
      </c>
      <c r="F170" s="252" t="s">
        <v>4919</v>
      </c>
      <c r="G170" s="250"/>
      <c r="H170" s="253">
        <v>138.19999999999999</v>
      </c>
      <c r="I170" s="254"/>
      <c r="J170" s="250"/>
      <c r="K170" s="250"/>
      <c r="L170" s="255"/>
      <c r="M170" s="256"/>
      <c r="N170" s="257"/>
      <c r="O170" s="257"/>
      <c r="P170" s="257"/>
      <c r="Q170" s="257"/>
      <c r="R170" s="257"/>
      <c r="S170" s="257"/>
      <c r="T170" s="25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9" t="s">
        <v>257</v>
      </c>
      <c r="AU170" s="259" t="s">
        <v>87</v>
      </c>
      <c r="AV170" s="14" t="s">
        <v>87</v>
      </c>
      <c r="AW170" s="14" t="s">
        <v>34</v>
      </c>
      <c r="AX170" s="14" t="s">
        <v>85</v>
      </c>
      <c r="AY170" s="259" t="s">
        <v>245</v>
      </c>
    </row>
    <row r="171" s="2" customFormat="1" ht="21.75" customHeight="1">
      <c r="A171" s="40"/>
      <c r="B171" s="41"/>
      <c r="C171" s="221" t="s">
        <v>8</v>
      </c>
      <c r="D171" s="221" t="s">
        <v>248</v>
      </c>
      <c r="E171" s="222" t="s">
        <v>3487</v>
      </c>
      <c r="F171" s="223" t="s">
        <v>3488</v>
      </c>
      <c r="G171" s="224" t="s">
        <v>2717</v>
      </c>
      <c r="H171" s="225">
        <v>50</v>
      </c>
      <c r="I171" s="226"/>
      <c r="J171" s="227">
        <f>ROUND(I171*H171,2)</f>
        <v>0</v>
      </c>
      <c r="K171" s="223" t="s">
        <v>764</v>
      </c>
      <c r="L171" s="46"/>
      <c r="M171" s="228" t="s">
        <v>1</v>
      </c>
      <c r="N171" s="229" t="s">
        <v>42</v>
      </c>
      <c r="O171" s="93"/>
      <c r="P171" s="230">
        <f>O171*H171</f>
        <v>0</v>
      </c>
      <c r="Q171" s="230">
        <v>0.026394999999999998</v>
      </c>
      <c r="R171" s="230">
        <f>Q171*H171</f>
        <v>1.31975</v>
      </c>
      <c r="S171" s="230">
        <v>0</v>
      </c>
      <c r="T171" s="231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2" t="s">
        <v>253</v>
      </c>
      <c r="AT171" s="232" t="s">
        <v>248</v>
      </c>
      <c r="AU171" s="232" t="s">
        <v>87</v>
      </c>
      <c r="AY171" s="19" t="s">
        <v>245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9" t="s">
        <v>85</v>
      </c>
      <c r="BK171" s="233">
        <f>ROUND(I171*H171,2)</f>
        <v>0</v>
      </c>
      <c r="BL171" s="19" t="s">
        <v>253</v>
      </c>
      <c r="BM171" s="232" t="s">
        <v>4920</v>
      </c>
    </row>
    <row r="172" s="2" customFormat="1">
      <c r="A172" s="40"/>
      <c r="B172" s="41"/>
      <c r="C172" s="42"/>
      <c r="D172" s="234" t="s">
        <v>255</v>
      </c>
      <c r="E172" s="42"/>
      <c r="F172" s="235" t="s">
        <v>3488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255</v>
      </c>
      <c r="AU172" s="19" t="s">
        <v>87</v>
      </c>
    </row>
    <row r="173" s="2" customFormat="1">
      <c r="A173" s="40"/>
      <c r="B173" s="41"/>
      <c r="C173" s="42"/>
      <c r="D173" s="296" t="s">
        <v>766</v>
      </c>
      <c r="E173" s="42"/>
      <c r="F173" s="297" t="s">
        <v>3490</v>
      </c>
      <c r="G173" s="42"/>
      <c r="H173" s="42"/>
      <c r="I173" s="236"/>
      <c r="J173" s="42"/>
      <c r="K173" s="42"/>
      <c r="L173" s="46"/>
      <c r="M173" s="237"/>
      <c r="N173" s="238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766</v>
      </c>
      <c r="AU173" s="19" t="s">
        <v>87</v>
      </c>
    </row>
    <row r="174" s="14" customFormat="1">
      <c r="A174" s="14"/>
      <c r="B174" s="249"/>
      <c r="C174" s="250"/>
      <c r="D174" s="234" t="s">
        <v>257</v>
      </c>
      <c r="E174" s="251" t="s">
        <v>1</v>
      </c>
      <c r="F174" s="252" t="s">
        <v>4921</v>
      </c>
      <c r="G174" s="250"/>
      <c r="H174" s="253">
        <v>50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257</v>
      </c>
      <c r="AU174" s="259" t="s">
        <v>87</v>
      </c>
      <c r="AV174" s="14" t="s">
        <v>87</v>
      </c>
      <c r="AW174" s="14" t="s">
        <v>34</v>
      </c>
      <c r="AX174" s="14" t="s">
        <v>85</v>
      </c>
      <c r="AY174" s="259" t="s">
        <v>245</v>
      </c>
    </row>
    <row r="175" s="2" customFormat="1" ht="16.5" customHeight="1">
      <c r="A175" s="40"/>
      <c r="B175" s="41"/>
      <c r="C175" s="283" t="s">
        <v>383</v>
      </c>
      <c r="D175" s="283" t="s">
        <v>551</v>
      </c>
      <c r="E175" s="284" t="s">
        <v>4129</v>
      </c>
      <c r="F175" s="285" t="s">
        <v>4130</v>
      </c>
      <c r="G175" s="286" t="s">
        <v>545</v>
      </c>
      <c r="H175" s="287">
        <v>10.878</v>
      </c>
      <c r="I175" s="288"/>
      <c r="J175" s="289">
        <f>ROUND(I175*H175,2)</f>
        <v>0</v>
      </c>
      <c r="K175" s="285" t="s">
        <v>764</v>
      </c>
      <c r="L175" s="290"/>
      <c r="M175" s="291" t="s">
        <v>1</v>
      </c>
      <c r="N175" s="292" t="s">
        <v>42</v>
      </c>
      <c r="O175" s="93"/>
      <c r="P175" s="230">
        <f>O175*H175</f>
        <v>0</v>
      </c>
      <c r="Q175" s="230">
        <v>1</v>
      </c>
      <c r="R175" s="230">
        <f>Q175*H175</f>
        <v>10.878</v>
      </c>
      <c r="S175" s="230">
        <v>0</v>
      </c>
      <c r="T175" s="23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2" t="s">
        <v>326</v>
      </c>
      <c r="AT175" s="232" t="s">
        <v>551</v>
      </c>
      <c r="AU175" s="232" t="s">
        <v>87</v>
      </c>
      <c r="AY175" s="19" t="s">
        <v>245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9" t="s">
        <v>85</v>
      </c>
      <c r="BK175" s="233">
        <f>ROUND(I175*H175,2)</f>
        <v>0</v>
      </c>
      <c r="BL175" s="19" t="s">
        <v>253</v>
      </c>
      <c r="BM175" s="232" t="s">
        <v>4922</v>
      </c>
    </row>
    <row r="176" s="2" customFormat="1">
      <c r="A176" s="40"/>
      <c r="B176" s="41"/>
      <c r="C176" s="42"/>
      <c r="D176" s="234" t="s">
        <v>255</v>
      </c>
      <c r="E176" s="42"/>
      <c r="F176" s="235" t="s">
        <v>4130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255</v>
      </c>
      <c r="AU176" s="19" t="s">
        <v>87</v>
      </c>
    </row>
    <row r="177" s="14" customFormat="1">
      <c r="A177" s="14"/>
      <c r="B177" s="249"/>
      <c r="C177" s="250"/>
      <c r="D177" s="234" t="s">
        <v>257</v>
      </c>
      <c r="E177" s="251" t="s">
        <v>1</v>
      </c>
      <c r="F177" s="252" t="s">
        <v>4923</v>
      </c>
      <c r="G177" s="250"/>
      <c r="H177" s="253">
        <v>10.468</v>
      </c>
      <c r="I177" s="254"/>
      <c r="J177" s="250"/>
      <c r="K177" s="250"/>
      <c r="L177" s="255"/>
      <c r="M177" s="256"/>
      <c r="N177" s="257"/>
      <c r="O177" s="257"/>
      <c r="P177" s="257"/>
      <c r="Q177" s="257"/>
      <c r="R177" s="257"/>
      <c r="S177" s="257"/>
      <c r="T177" s="25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9" t="s">
        <v>257</v>
      </c>
      <c r="AU177" s="259" t="s">
        <v>87</v>
      </c>
      <c r="AV177" s="14" t="s">
        <v>87</v>
      </c>
      <c r="AW177" s="14" t="s">
        <v>34</v>
      </c>
      <c r="AX177" s="14" t="s">
        <v>77</v>
      </c>
      <c r="AY177" s="259" t="s">
        <v>245</v>
      </c>
    </row>
    <row r="178" s="14" customFormat="1">
      <c r="A178" s="14"/>
      <c r="B178" s="249"/>
      <c r="C178" s="250"/>
      <c r="D178" s="234" t="s">
        <v>257</v>
      </c>
      <c r="E178" s="251" t="s">
        <v>1</v>
      </c>
      <c r="F178" s="252" t="s">
        <v>4133</v>
      </c>
      <c r="G178" s="250"/>
      <c r="H178" s="253">
        <v>0.40999999999999998</v>
      </c>
      <c r="I178" s="254"/>
      <c r="J178" s="250"/>
      <c r="K178" s="250"/>
      <c r="L178" s="255"/>
      <c r="M178" s="256"/>
      <c r="N178" s="257"/>
      <c r="O178" s="257"/>
      <c r="P178" s="257"/>
      <c r="Q178" s="257"/>
      <c r="R178" s="257"/>
      <c r="S178" s="257"/>
      <c r="T178" s="25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9" t="s">
        <v>257</v>
      </c>
      <c r="AU178" s="259" t="s">
        <v>87</v>
      </c>
      <c r="AV178" s="14" t="s">
        <v>87</v>
      </c>
      <c r="AW178" s="14" t="s">
        <v>34</v>
      </c>
      <c r="AX178" s="14" t="s">
        <v>77</v>
      </c>
      <c r="AY178" s="259" t="s">
        <v>245</v>
      </c>
    </row>
    <row r="179" s="15" customFormat="1">
      <c r="A179" s="15"/>
      <c r="B179" s="260"/>
      <c r="C179" s="261"/>
      <c r="D179" s="234" t="s">
        <v>257</v>
      </c>
      <c r="E179" s="262" t="s">
        <v>1</v>
      </c>
      <c r="F179" s="263" t="s">
        <v>266</v>
      </c>
      <c r="G179" s="261"/>
      <c r="H179" s="264">
        <v>10.878</v>
      </c>
      <c r="I179" s="265"/>
      <c r="J179" s="261"/>
      <c r="K179" s="261"/>
      <c r="L179" s="266"/>
      <c r="M179" s="267"/>
      <c r="N179" s="268"/>
      <c r="O179" s="268"/>
      <c r="P179" s="268"/>
      <c r="Q179" s="268"/>
      <c r="R179" s="268"/>
      <c r="S179" s="268"/>
      <c r="T179" s="269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0" t="s">
        <v>257</v>
      </c>
      <c r="AU179" s="270" t="s">
        <v>87</v>
      </c>
      <c r="AV179" s="15" t="s">
        <v>253</v>
      </c>
      <c r="AW179" s="15" t="s">
        <v>34</v>
      </c>
      <c r="AX179" s="15" t="s">
        <v>85</v>
      </c>
      <c r="AY179" s="270" t="s">
        <v>245</v>
      </c>
    </row>
    <row r="180" s="2" customFormat="1" ht="16.5" customHeight="1">
      <c r="A180" s="40"/>
      <c r="B180" s="41"/>
      <c r="C180" s="221" t="s">
        <v>390</v>
      </c>
      <c r="D180" s="221" t="s">
        <v>248</v>
      </c>
      <c r="E180" s="222" t="s">
        <v>4134</v>
      </c>
      <c r="F180" s="223" t="s">
        <v>4135</v>
      </c>
      <c r="G180" s="224" t="s">
        <v>329</v>
      </c>
      <c r="H180" s="225">
        <v>14</v>
      </c>
      <c r="I180" s="226"/>
      <c r="J180" s="227">
        <f>ROUND(I180*H180,2)</f>
        <v>0</v>
      </c>
      <c r="K180" s="223" t="s">
        <v>764</v>
      </c>
      <c r="L180" s="46"/>
      <c r="M180" s="228" t="s">
        <v>1</v>
      </c>
      <c r="N180" s="229" t="s">
        <v>42</v>
      </c>
      <c r="O180" s="93"/>
      <c r="P180" s="230">
        <f>O180*H180</f>
        <v>0</v>
      </c>
      <c r="Q180" s="230">
        <v>0.000200712</v>
      </c>
      <c r="R180" s="230">
        <f>Q180*H180</f>
        <v>0.0028099679999999999</v>
      </c>
      <c r="S180" s="230">
        <v>0</v>
      </c>
      <c r="T180" s="231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2" t="s">
        <v>253</v>
      </c>
      <c r="AT180" s="232" t="s">
        <v>248</v>
      </c>
      <c r="AU180" s="232" t="s">
        <v>87</v>
      </c>
      <c r="AY180" s="19" t="s">
        <v>245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9" t="s">
        <v>85</v>
      </c>
      <c r="BK180" s="233">
        <f>ROUND(I180*H180,2)</f>
        <v>0</v>
      </c>
      <c r="BL180" s="19" t="s">
        <v>253</v>
      </c>
      <c r="BM180" s="232" t="s">
        <v>4924</v>
      </c>
    </row>
    <row r="181" s="2" customFormat="1">
      <c r="A181" s="40"/>
      <c r="B181" s="41"/>
      <c r="C181" s="42"/>
      <c r="D181" s="234" t="s">
        <v>255</v>
      </c>
      <c r="E181" s="42"/>
      <c r="F181" s="235" t="s">
        <v>4135</v>
      </c>
      <c r="G181" s="42"/>
      <c r="H181" s="42"/>
      <c r="I181" s="236"/>
      <c r="J181" s="42"/>
      <c r="K181" s="42"/>
      <c r="L181" s="46"/>
      <c r="M181" s="237"/>
      <c r="N181" s="238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255</v>
      </c>
      <c r="AU181" s="19" t="s">
        <v>87</v>
      </c>
    </row>
    <row r="182" s="2" customFormat="1">
      <c r="A182" s="40"/>
      <c r="B182" s="41"/>
      <c r="C182" s="42"/>
      <c r="D182" s="296" t="s">
        <v>766</v>
      </c>
      <c r="E182" s="42"/>
      <c r="F182" s="297" t="s">
        <v>4138</v>
      </c>
      <c r="G182" s="42"/>
      <c r="H182" s="42"/>
      <c r="I182" s="236"/>
      <c r="J182" s="42"/>
      <c r="K182" s="42"/>
      <c r="L182" s="46"/>
      <c r="M182" s="237"/>
      <c r="N182" s="238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766</v>
      </c>
      <c r="AU182" s="19" t="s">
        <v>87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4925</v>
      </c>
      <c r="G183" s="250"/>
      <c r="H183" s="253">
        <v>14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85</v>
      </c>
      <c r="AY183" s="259" t="s">
        <v>245</v>
      </c>
    </row>
    <row r="184" s="2" customFormat="1" ht="16.5" customHeight="1">
      <c r="A184" s="40"/>
      <c r="B184" s="41"/>
      <c r="C184" s="221" t="s">
        <v>395</v>
      </c>
      <c r="D184" s="221" t="s">
        <v>248</v>
      </c>
      <c r="E184" s="222" t="s">
        <v>4146</v>
      </c>
      <c r="F184" s="223" t="s">
        <v>4147</v>
      </c>
      <c r="G184" s="224" t="s">
        <v>275</v>
      </c>
      <c r="H184" s="225">
        <v>120</v>
      </c>
      <c r="I184" s="226"/>
      <c r="J184" s="227">
        <f>ROUND(I184*H184,2)</f>
        <v>0</v>
      </c>
      <c r="K184" s="223" t="s">
        <v>764</v>
      </c>
      <c r="L184" s="46"/>
      <c r="M184" s="228" t="s">
        <v>1</v>
      </c>
      <c r="N184" s="229" t="s">
        <v>42</v>
      </c>
      <c r="O184" s="93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2" t="s">
        <v>253</v>
      </c>
      <c r="AT184" s="232" t="s">
        <v>248</v>
      </c>
      <c r="AU184" s="232" t="s">
        <v>87</v>
      </c>
      <c r="AY184" s="19" t="s">
        <v>245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9" t="s">
        <v>85</v>
      </c>
      <c r="BK184" s="233">
        <f>ROUND(I184*H184,2)</f>
        <v>0</v>
      </c>
      <c r="BL184" s="19" t="s">
        <v>253</v>
      </c>
      <c r="BM184" s="232" t="s">
        <v>4926</v>
      </c>
    </row>
    <row r="185" s="2" customFormat="1">
      <c r="A185" s="40"/>
      <c r="B185" s="41"/>
      <c r="C185" s="42"/>
      <c r="D185" s="234" t="s">
        <v>255</v>
      </c>
      <c r="E185" s="42"/>
      <c r="F185" s="235" t="s">
        <v>4147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255</v>
      </c>
      <c r="AU185" s="19" t="s">
        <v>87</v>
      </c>
    </row>
    <row r="186" s="2" customFormat="1">
      <c r="A186" s="40"/>
      <c r="B186" s="41"/>
      <c r="C186" s="42"/>
      <c r="D186" s="296" t="s">
        <v>766</v>
      </c>
      <c r="E186" s="42"/>
      <c r="F186" s="297" t="s">
        <v>4150</v>
      </c>
      <c r="G186" s="42"/>
      <c r="H186" s="42"/>
      <c r="I186" s="236"/>
      <c r="J186" s="42"/>
      <c r="K186" s="42"/>
      <c r="L186" s="46"/>
      <c r="M186" s="237"/>
      <c r="N186" s="238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766</v>
      </c>
      <c r="AU186" s="19" t="s">
        <v>87</v>
      </c>
    </row>
    <row r="187" s="14" customFormat="1">
      <c r="A187" s="14"/>
      <c r="B187" s="249"/>
      <c r="C187" s="250"/>
      <c r="D187" s="234" t="s">
        <v>257</v>
      </c>
      <c r="E187" s="251" t="s">
        <v>1</v>
      </c>
      <c r="F187" s="252" t="s">
        <v>4927</v>
      </c>
      <c r="G187" s="250"/>
      <c r="H187" s="253">
        <v>120</v>
      </c>
      <c r="I187" s="254"/>
      <c r="J187" s="250"/>
      <c r="K187" s="250"/>
      <c r="L187" s="255"/>
      <c r="M187" s="256"/>
      <c r="N187" s="257"/>
      <c r="O187" s="257"/>
      <c r="P187" s="257"/>
      <c r="Q187" s="257"/>
      <c r="R187" s="257"/>
      <c r="S187" s="257"/>
      <c r="T187" s="25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9" t="s">
        <v>257</v>
      </c>
      <c r="AU187" s="259" t="s">
        <v>87</v>
      </c>
      <c r="AV187" s="14" t="s">
        <v>87</v>
      </c>
      <c r="AW187" s="14" t="s">
        <v>34</v>
      </c>
      <c r="AX187" s="14" t="s">
        <v>85</v>
      </c>
      <c r="AY187" s="259" t="s">
        <v>245</v>
      </c>
    </row>
    <row r="188" s="2" customFormat="1" ht="21.75" customHeight="1">
      <c r="A188" s="40"/>
      <c r="B188" s="41"/>
      <c r="C188" s="221" t="s">
        <v>402</v>
      </c>
      <c r="D188" s="221" t="s">
        <v>248</v>
      </c>
      <c r="E188" s="222" t="s">
        <v>4152</v>
      </c>
      <c r="F188" s="223" t="s">
        <v>4153</v>
      </c>
      <c r="G188" s="224" t="s">
        <v>275</v>
      </c>
      <c r="H188" s="225">
        <v>120</v>
      </c>
      <c r="I188" s="226"/>
      <c r="J188" s="227">
        <f>ROUND(I188*H188,2)</f>
        <v>0</v>
      </c>
      <c r="K188" s="223" t="s">
        <v>764</v>
      </c>
      <c r="L188" s="46"/>
      <c r="M188" s="228" t="s">
        <v>1</v>
      </c>
      <c r="N188" s="229" t="s">
        <v>42</v>
      </c>
      <c r="O188" s="93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2" t="s">
        <v>253</v>
      </c>
      <c r="AT188" s="232" t="s">
        <v>248</v>
      </c>
      <c r="AU188" s="232" t="s">
        <v>87</v>
      </c>
      <c r="AY188" s="19" t="s">
        <v>245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9" t="s">
        <v>85</v>
      </c>
      <c r="BK188" s="233">
        <f>ROUND(I188*H188,2)</f>
        <v>0</v>
      </c>
      <c r="BL188" s="19" t="s">
        <v>253</v>
      </c>
      <c r="BM188" s="232" t="s">
        <v>4928</v>
      </c>
    </row>
    <row r="189" s="2" customFormat="1">
      <c r="A189" s="40"/>
      <c r="B189" s="41"/>
      <c r="C189" s="42"/>
      <c r="D189" s="234" t="s">
        <v>255</v>
      </c>
      <c r="E189" s="42"/>
      <c r="F189" s="235" t="s">
        <v>4153</v>
      </c>
      <c r="G189" s="42"/>
      <c r="H189" s="42"/>
      <c r="I189" s="236"/>
      <c r="J189" s="42"/>
      <c r="K189" s="42"/>
      <c r="L189" s="46"/>
      <c r="M189" s="237"/>
      <c r="N189" s="238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255</v>
      </c>
      <c r="AU189" s="19" t="s">
        <v>87</v>
      </c>
    </row>
    <row r="190" s="2" customFormat="1">
      <c r="A190" s="40"/>
      <c r="B190" s="41"/>
      <c r="C190" s="42"/>
      <c r="D190" s="296" t="s">
        <v>766</v>
      </c>
      <c r="E190" s="42"/>
      <c r="F190" s="297" t="s">
        <v>4156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766</v>
      </c>
      <c r="AU190" s="19" t="s">
        <v>87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4929</v>
      </c>
      <c r="G191" s="250"/>
      <c r="H191" s="253">
        <v>120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87</v>
      </c>
      <c r="AV191" s="14" t="s">
        <v>87</v>
      </c>
      <c r="AW191" s="14" t="s">
        <v>34</v>
      </c>
      <c r="AX191" s="14" t="s">
        <v>85</v>
      </c>
      <c r="AY191" s="259" t="s">
        <v>245</v>
      </c>
    </row>
    <row r="192" s="2" customFormat="1" ht="16.5" customHeight="1">
      <c r="A192" s="40"/>
      <c r="B192" s="41"/>
      <c r="C192" s="221" t="s">
        <v>410</v>
      </c>
      <c r="D192" s="221" t="s">
        <v>248</v>
      </c>
      <c r="E192" s="222" t="s">
        <v>4930</v>
      </c>
      <c r="F192" s="223" t="s">
        <v>4931</v>
      </c>
      <c r="G192" s="224" t="s">
        <v>317</v>
      </c>
      <c r="H192" s="225">
        <v>299</v>
      </c>
      <c r="I192" s="226"/>
      <c r="J192" s="227">
        <f>ROUND(I192*H192,2)</f>
        <v>0</v>
      </c>
      <c r="K192" s="223" t="s">
        <v>764</v>
      </c>
      <c r="L192" s="46"/>
      <c r="M192" s="228" t="s">
        <v>1</v>
      </c>
      <c r="N192" s="229" t="s">
        <v>42</v>
      </c>
      <c r="O192" s="93"/>
      <c r="P192" s="230">
        <f>O192*H192</f>
        <v>0</v>
      </c>
      <c r="Q192" s="230">
        <v>0.033019555999999999</v>
      </c>
      <c r="R192" s="230">
        <f>Q192*H192</f>
        <v>9.872847243999999</v>
      </c>
      <c r="S192" s="230">
        <v>0</v>
      </c>
      <c r="T192" s="231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2" t="s">
        <v>594</v>
      </c>
      <c r="AT192" s="232" t="s">
        <v>248</v>
      </c>
      <c r="AU192" s="232" t="s">
        <v>87</v>
      </c>
      <c r="AY192" s="19" t="s">
        <v>245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9" t="s">
        <v>85</v>
      </c>
      <c r="BK192" s="233">
        <f>ROUND(I192*H192,2)</f>
        <v>0</v>
      </c>
      <c r="BL192" s="19" t="s">
        <v>594</v>
      </c>
      <c r="BM192" s="232" t="s">
        <v>4932</v>
      </c>
    </row>
    <row r="193" s="2" customFormat="1">
      <c r="A193" s="40"/>
      <c r="B193" s="41"/>
      <c r="C193" s="42"/>
      <c r="D193" s="234" t="s">
        <v>255</v>
      </c>
      <c r="E193" s="42"/>
      <c r="F193" s="235" t="s">
        <v>4931</v>
      </c>
      <c r="G193" s="42"/>
      <c r="H193" s="42"/>
      <c r="I193" s="236"/>
      <c r="J193" s="42"/>
      <c r="K193" s="42"/>
      <c r="L193" s="46"/>
      <c r="M193" s="237"/>
      <c r="N193" s="238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255</v>
      </c>
      <c r="AU193" s="19" t="s">
        <v>87</v>
      </c>
    </row>
    <row r="194" s="2" customFormat="1">
      <c r="A194" s="40"/>
      <c r="B194" s="41"/>
      <c r="C194" s="42"/>
      <c r="D194" s="296" t="s">
        <v>766</v>
      </c>
      <c r="E194" s="42"/>
      <c r="F194" s="297" t="s">
        <v>4933</v>
      </c>
      <c r="G194" s="42"/>
      <c r="H194" s="42"/>
      <c r="I194" s="236"/>
      <c r="J194" s="42"/>
      <c r="K194" s="42"/>
      <c r="L194" s="46"/>
      <c r="M194" s="237"/>
      <c r="N194" s="238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766</v>
      </c>
      <c r="AU194" s="19" t="s">
        <v>87</v>
      </c>
    </row>
    <row r="195" s="14" customFormat="1">
      <c r="A195" s="14"/>
      <c r="B195" s="249"/>
      <c r="C195" s="250"/>
      <c r="D195" s="234" t="s">
        <v>257</v>
      </c>
      <c r="E195" s="251" t="s">
        <v>1</v>
      </c>
      <c r="F195" s="252" t="s">
        <v>4934</v>
      </c>
      <c r="G195" s="250"/>
      <c r="H195" s="253">
        <v>299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9" t="s">
        <v>257</v>
      </c>
      <c r="AU195" s="259" t="s">
        <v>87</v>
      </c>
      <c r="AV195" s="14" t="s">
        <v>87</v>
      </c>
      <c r="AW195" s="14" t="s">
        <v>34</v>
      </c>
      <c r="AX195" s="14" t="s">
        <v>85</v>
      </c>
      <c r="AY195" s="259" t="s">
        <v>245</v>
      </c>
    </row>
    <row r="196" s="2" customFormat="1" ht="24.15" customHeight="1">
      <c r="A196" s="40"/>
      <c r="B196" s="41"/>
      <c r="C196" s="221" t="s">
        <v>419</v>
      </c>
      <c r="D196" s="221" t="s">
        <v>248</v>
      </c>
      <c r="E196" s="222" t="s">
        <v>2663</v>
      </c>
      <c r="F196" s="223" t="s">
        <v>3506</v>
      </c>
      <c r="G196" s="224" t="s">
        <v>3227</v>
      </c>
      <c r="H196" s="225">
        <v>828.60000000000002</v>
      </c>
      <c r="I196" s="226"/>
      <c r="J196" s="227">
        <f>ROUND(I196*H196,2)</f>
        <v>0</v>
      </c>
      <c r="K196" s="223" t="s">
        <v>764</v>
      </c>
      <c r="L196" s="46"/>
      <c r="M196" s="228" t="s">
        <v>1</v>
      </c>
      <c r="N196" s="229" t="s">
        <v>42</v>
      </c>
      <c r="O196" s="93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2" t="s">
        <v>594</v>
      </c>
      <c r="AT196" s="232" t="s">
        <v>248</v>
      </c>
      <c r="AU196" s="232" t="s">
        <v>87</v>
      </c>
      <c r="AY196" s="19" t="s">
        <v>245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9" t="s">
        <v>85</v>
      </c>
      <c r="BK196" s="233">
        <f>ROUND(I196*H196,2)</f>
        <v>0</v>
      </c>
      <c r="BL196" s="19" t="s">
        <v>594</v>
      </c>
      <c r="BM196" s="232" t="s">
        <v>4935</v>
      </c>
    </row>
    <row r="197" s="2" customFormat="1">
      <c r="A197" s="40"/>
      <c r="B197" s="41"/>
      <c r="C197" s="42"/>
      <c r="D197" s="234" t="s">
        <v>255</v>
      </c>
      <c r="E197" s="42"/>
      <c r="F197" s="235" t="s">
        <v>3506</v>
      </c>
      <c r="G197" s="42"/>
      <c r="H197" s="42"/>
      <c r="I197" s="236"/>
      <c r="J197" s="42"/>
      <c r="K197" s="42"/>
      <c r="L197" s="46"/>
      <c r="M197" s="237"/>
      <c r="N197" s="238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255</v>
      </c>
      <c r="AU197" s="19" t="s">
        <v>87</v>
      </c>
    </row>
    <row r="198" s="2" customFormat="1">
      <c r="A198" s="40"/>
      <c r="B198" s="41"/>
      <c r="C198" s="42"/>
      <c r="D198" s="296" t="s">
        <v>766</v>
      </c>
      <c r="E198" s="42"/>
      <c r="F198" s="297" t="s">
        <v>2667</v>
      </c>
      <c r="G198" s="42"/>
      <c r="H198" s="42"/>
      <c r="I198" s="236"/>
      <c r="J198" s="42"/>
      <c r="K198" s="42"/>
      <c r="L198" s="46"/>
      <c r="M198" s="237"/>
      <c r="N198" s="238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766</v>
      </c>
      <c r="AU198" s="19" t="s">
        <v>87</v>
      </c>
    </row>
    <row r="199" s="14" customFormat="1">
      <c r="A199" s="14"/>
      <c r="B199" s="249"/>
      <c r="C199" s="250"/>
      <c r="D199" s="234" t="s">
        <v>257</v>
      </c>
      <c r="E199" s="251" t="s">
        <v>1</v>
      </c>
      <c r="F199" s="252" t="s">
        <v>4936</v>
      </c>
      <c r="G199" s="250"/>
      <c r="H199" s="253">
        <v>828.60000000000002</v>
      </c>
      <c r="I199" s="254"/>
      <c r="J199" s="250"/>
      <c r="K199" s="250"/>
      <c r="L199" s="255"/>
      <c r="M199" s="256"/>
      <c r="N199" s="257"/>
      <c r="O199" s="257"/>
      <c r="P199" s="257"/>
      <c r="Q199" s="257"/>
      <c r="R199" s="257"/>
      <c r="S199" s="257"/>
      <c r="T199" s="25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9" t="s">
        <v>257</v>
      </c>
      <c r="AU199" s="259" t="s">
        <v>87</v>
      </c>
      <c r="AV199" s="14" t="s">
        <v>87</v>
      </c>
      <c r="AW199" s="14" t="s">
        <v>34</v>
      </c>
      <c r="AX199" s="14" t="s">
        <v>85</v>
      </c>
      <c r="AY199" s="259" t="s">
        <v>245</v>
      </c>
    </row>
    <row r="200" s="2" customFormat="1" ht="24.15" customHeight="1">
      <c r="A200" s="40"/>
      <c r="B200" s="41"/>
      <c r="C200" s="221" t="s">
        <v>430</v>
      </c>
      <c r="D200" s="221" t="s">
        <v>248</v>
      </c>
      <c r="E200" s="222" t="s">
        <v>2669</v>
      </c>
      <c r="F200" s="223" t="s">
        <v>2670</v>
      </c>
      <c r="G200" s="224" t="s">
        <v>251</v>
      </c>
      <c r="H200" s="225">
        <v>40601.400000000001</v>
      </c>
      <c r="I200" s="226"/>
      <c r="J200" s="227">
        <f>ROUND(I200*H200,2)</f>
        <v>0</v>
      </c>
      <c r="K200" s="223" t="s">
        <v>764</v>
      </c>
      <c r="L200" s="46"/>
      <c r="M200" s="228" t="s">
        <v>1</v>
      </c>
      <c r="N200" s="229" t="s">
        <v>42</v>
      </c>
      <c r="O200" s="93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2" t="s">
        <v>594</v>
      </c>
      <c r="AT200" s="232" t="s">
        <v>248</v>
      </c>
      <c r="AU200" s="232" t="s">
        <v>87</v>
      </c>
      <c r="AY200" s="19" t="s">
        <v>245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9" t="s">
        <v>85</v>
      </c>
      <c r="BK200" s="233">
        <f>ROUND(I200*H200,2)</f>
        <v>0</v>
      </c>
      <c r="BL200" s="19" t="s">
        <v>594</v>
      </c>
      <c r="BM200" s="232" t="s">
        <v>4937</v>
      </c>
    </row>
    <row r="201" s="2" customFormat="1">
      <c r="A201" s="40"/>
      <c r="B201" s="41"/>
      <c r="C201" s="42"/>
      <c r="D201" s="234" t="s">
        <v>255</v>
      </c>
      <c r="E201" s="42"/>
      <c r="F201" s="235" t="s">
        <v>2670</v>
      </c>
      <c r="G201" s="42"/>
      <c r="H201" s="42"/>
      <c r="I201" s="236"/>
      <c r="J201" s="42"/>
      <c r="K201" s="42"/>
      <c r="L201" s="46"/>
      <c r="M201" s="237"/>
      <c r="N201" s="238"/>
      <c r="O201" s="93"/>
      <c r="P201" s="93"/>
      <c r="Q201" s="93"/>
      <c r="R201" s="93"/>
      <c r="S201" s="93"/>
      <c r="T201" s="94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255</v>
      </c>
      <c r="AU201" s="19" t="s">
        <v>87</v>
      </c>
    </row>
    <row r="202" s="2" customFormat="1">
      <c r="A202" s="40"/>
      <c r="B202" s="41"/>
      <c r="C202" s="42"/>
      <c r="D202" s="296" t="s">
        <v>766</v>
      </c>
      <c r="E202" s="42"/>
      <c r="F202" s="297" t="s">
        <v>2673</v>
      </c>
      <c r="G202" s="42"/>
      <c r="H202" s="42"/>
      <c r="I202" s="236"/>
      <c r="J202" s="42"/>
      <c r="K202" s="42"/>
      <c r="L202" s="46"/>
      <c r="M202" s="237"/>
      <c r="N202" s="238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766</v>
      </c>
      <c r="AU202" s="19" t="s">
        <v>87</v>
      </c>
    </row>
    <row r="203" s="14" customFormat="1">
      <c r="A203" s="14"/>
      <c r="B203" s="249"/>
      <c r="C203" s="250"/>
      <c r="D203" s="234" t="s">
        <v>257</v>
      </c>
      <c r="E203" s="251" t="s">
        <v>1</v>
      </c>
      <c r="F203" s="252" t="s">
        <v>4938</v>
      </c>
      <c r="G203" s="250"/>
      <c r="H203" s="253">
        <v>40601.400000000001</v>
      </c>
      <c r="I203" s="254"/>
      <c r="J203" s="250"/>
      <c r="K203" s="250"/>
      <c r="L203" s="255"/>
      <c r="M203" s="256"/>
      <c r="N203" s="257"/>
      <c r="O203" s="257"/>
      <c r="P203" s="257"/>
      <c r="Q203" s="257"/>
      <c r="R203" s="257"/>
      <c r="S203" s="257"/>
      <c r="T203" s="25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9" t="s">
        <v>257</v>
      </c>
      <c r="AU203" s="259" t="s">
        <v>87</v>
      </c>
      <c r="AV203" s="14" t="s">
        <v>87</v>
      </c>
      <c r="AW203" s="14" t="s">
        <v>34</v>
      </c>
      <c r="AX203" s="14" t="s">
        <v>85</v>
      </c>
      <c r="AY203" s="259" t="s">
        <v>245</v>
      </c>
    </row>
    <row r="204" s="2" customFormat="1" ht="16.5" customHeight="1">
      <c r="A204" s="40"/>
      <c r="B204" s="41"/>
      <c r="C204" s="221" t="s">
        <v>418</v>
      </c>
      <c r="D204" s="221" t="s">
        <v>248</v>
      </c>
      <c r="E204" s="222" t="s">
        <v>2675</v>
      </c>
      <c r="F204" s="223" t="s">
        <v>2676</v>
      </c>
      <c r="G204" s="224" t="s">
        <v>251</v>
      </c>
      <c r="H204" s="225">
        <v>828.60000000000002</v>
      </c>
      <c r="I204" s="226"/>
      <c r="J204" s="227">
        <f>ROUND(I204*H204,2)</f>
        <v>0</v>
      </c>
      <c r="K204" s="223" t="s">
        <v>764</v>
      </c>
      <c r="L204" s="46"/>
      <c r="M204" s="228" t="s">
        <v>1</v>
      </c>
      <c r="N204" s="229" t="s">
        <v>42</v>
      </c>
      <c r="O204" s="93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32" t="s">
        <v>594</v>
      </c>
      <c r="AT204" s="232" t="s">
        <v>248</v>
      </c>
      <c r="AU204" s="232" t="s">
        <v>87</v>
      </c>
      <c r="AY204" s="19" t="s">
        <v>245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9" t="s">
        <v>85</v>
      </c>
      <c r="BK204" s="233">
        <f>ROUND(I204*H204,2)</f>
        <v>0</v>
      </c>
      <c r="BL204" s="19" t="s">
        <v>594</v>
      </c>
      <c r="BM204" s="232" t="s">
        <v>4939</v>
      </c>
    </row>
    <row r="205" s="2" customFormat="1">
      <c r="A205" s="40"/>
      <c r="B205" s="41"/>
      <c r="C205" s="42"/>
      <c r="D205" s="234" t="s">
        <v>255</v>
      </c>
      <c r="E205" s="42"/>
      <c r="F205" s="235" t="s">
        <v>2676</v>
      </c>
      <c r="G205" s="42"/>
      <c r="H205" s="42"/>
      <c r="I205" s="236"/>
      <c r="J205" s="42"/>
      <c r="K205" s="42"/>
      <c r="L205" s="46"/>
      <c r="M205" s="237"/>
      <c r="N205" s="238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255</v>
      </c>
      <c r="AU205" s="19" t="s">
        <v>87</v>
      </c>
    </row>
    <row r="206" s="2" customFormat="1">
      <c r="A206" s="40"/>
      <c r="B206" s="41"/>
      <c r="C206" s="42"/>
      <c r="D206" s="296" t="s">
        <v>766</v>
      </c>
      <c r="E206" s="42"/>
      <c r="F206" s="297" t="s">
        <v>2679</v>
      </c>
      <c r="G206" s="42"/>
      <c r="H206" s="42"/>
      <c r="I206" s="236"/>
      <c r="J206" s="42"/>
      <c r="K206" s="42"/>
      <c r="L206" s="46"/>
      <c r="M206" s="237"/>
      <c r="N206" s="238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766</v>
      </c>
      <c r="AU206" s="19" t="s">
        <v>87</v>
      </c>
    </row>
    <row r="207" s="14" customFormat="1">
      <c r="A207" s="14"/>
      <c r="B207" s="249"/>
      <c r="C207" s="250"/>
      <c r="D207" s="234" t="s">
        <v>257</v>
      </c>
      <c r="E207" s="251" t="s">
        <v>1</v>
      </c>
      <c r="F207" s="252" t="s">
        <v>4940</v>
      </c>
      <c r="G207" s="250"/>
      <c r="H207" s="253">
        <v>828.60000000000002</v>
      </c>
      <c r="I207" s="254"/>
      <c r="J207" s="250"/>
      <c r="K207" s="250"/>
      <c r="L207" s="255"/>
      <c r="M207" s="256"/>
      <c r="N207" s="257"/>
      <c r="O207" s="257"/>
      <c r="P207" s="257"/>
      <c r="Q207" s="257"/>
      <c r="R207" s="257"/>
      <c r="S207" s="257"/>
      <c r="T207" s="25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9" t="s">
        <v>257</v>
      </c>
      <c r="AU207" s="259" t="s">
        <v>87</v>
      </c>
      <c r="AV207" s="14" t="s">
        <v>87</v>
      </c>
      <c r="AW207" s="14" t="s">
        <v>34</v>
      </c>
      <c r="AX207" s="14" t="s">
        <v>85</v>
      </c>
      <c r="AY207" s="259" t="s">
        <v>245</v>
      </c>
    </row>
    <row r="208" s="2" customFormat="1" ht="16.5" customHeight="1">
      <c r="A208" s="40"/>
      <c r="B208" s="41"/>
      <c r="C208" s="221" t="s">
        <v>7</v>
      </c>
      <c r="D208" s="221" t="s">
        <v>248</v>
      </c>
      <c r="E208" s="222" t="s">
        <v>3513</v>
      </c>
      <c r="F208" s="223" t="s">
        <v>3514</v>
      </c>
      <c r="G208" s="224" t="s">
        <v>275</v>
      </c>
      <c r="H208" s="225">
        <v>211</v>
      </c>
      <c r="I208" s="226"/>
      <c r="J208" s="227">
        <f>ROUND(I208*H208,2)</f>
        <v>0</v>
      </c>
      <c r="K208" s="223" t="s">
        <v>764</v>
      </c>
      <c r="L208" s="46"/>
      <c r="M208" s="228" t="s">
        <v>1</v>
      </c>
      <c r="N208" s="229" t="s">
        <v>42</v>
      </c>
      <c r="O208" s="93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2" t="s">
        <v>253</v>
      </c>
      <c r="AT208" s="232" t="s">
        <v>248</v>
      </c>
      <c r="AU208" s="232" t="s">
        <v>87</v>
      </c>
      <c r="AY208" s="19" t="s">
        <v>245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9" t="s">
        <v>85</v>
      </c>
      <c r="BK208" s="233">
        <f>ROUND(I208*H208,2)</f>
        <v>0</v>
      </c>
      <c r="BL208" s="19" t="s">
        <v>253</v>
      </c>
      <c r="BM208" s="232" t="s">
        <v>4941</v>
      </c>
    </row>
    <row r="209" s="2" customFormat="1">
      <c r="A209" s="40"/>
      <c r="B209" s="41"/>
      <c r="C209" s="42"/>
      <c r="D209" s="234" t="s">
        <v>255</v>
      </c>
      <c r="E209" s="42"/>
      <c r="F209" s="235" t="s">
        <v>3514</v>
      </c>
      <c r="G209" s="42"/>
      <c r="H209" s="42"/>
      <c r="I209" s="236"/>
      <c r="J209" s="42"/>
      <c r="K209" s="42"/>
      <c r="L209" s="46"/>
      <c r="M209" s="237"/>
      <c r="N209" s="238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255</v>
      </c>
      <c r="AU209" s="19" t="s">
        <v>87</v>
      </c>
    </row>
    <row r="210" s="2" customFormat="1">
      <c r="A210" s="40"/>
      <c r="B210" s="41"/>
      <c r="C210" s="42"/>
      <c r="D210" s="296" t="s">
        <v>766</v>
      </c>
      <c r="E210" s="42"/>
      <c r="F210" s="297" t="s">
        <v>3516</v>
      </c>
      <c r="G210" s="42"/>
      <c r="H210" s="42"/>
      <c r="I210" s="236"/>
      <c r="J210" s="42"/>
      <c r="K210" s="42"/>
      <c r="L210" s="46"/>
      <c r="M210" s="237"/>
      <c r="N210" s="238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766</v>
      </c>
      <c r="AU210" s="19" t="s">
        <v>87</v>
      </c>
    </row>
    <row r="211" s="14" customFormat="1">
      <c r="A211" s="14"/>
      <c r="B211" s="249"/>
      <c r="C211" s="250"/>
      <c r="D211" s="234" t="s">
        <v>257</v>
      </c>
      <c r="E211" s="251" t="s">
        <v>1</v>
      </c>
      <c r="F211" s="252" t="s">
        <v>4942</v>
      </c>
      <c r="G211" s="250"/>
      <c r="H211" s="253">
        <v>125</v>
      </c>
      <c r="I211" s="254"/>
      <c r="J211" s="250"/>
      <c r="K211" s="250"/>
      <c r="L211" s="255"/>
      <c r="M211" s="256"/>
      <c r="N211" s="257"/>
      <c r="O211" s="257"/>
      <c r="P211" s="257"/>
      <c r="Q211" s="257"/>
      <c r="R211" s="257"/>
      <c r="S211" s="257"/>
      <c r="T211" s="25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9" t="s">
        <v>257</v>
      </c>
      <c r="AU211" s="259" t="s">
        <v>87</v>
      </c>
      <c r="AV211" s="14" t="s">
        <v>87</v>
      </c>
      <c r="AW211" s="14" t="s">
        <v>34</v>
      </c>
      <c r="AX211" s="14" t="s">
        <v>77</v>
      </c>
      <c r="AY211" s="259" t="s">
        <v>245</v>
      </c>
    </row>
    <row r="212" s="14" customFormat="1">
      <c r="A212" s="14"/>
      <c r="B212" s="249"/>
      <c r="C212" s="250"/>
      <c r="D212" s="234" t="s">
        <v>257</v>
      </c>
      <c r="E212" s="251" t="s">
        <v>1</v>
      </c>
      <c r="F212" s="252" t="s">
        <v>4943</v>
      </c>
      <c r="G212" s="250"/>
      <c r="H212" s="253">
        <v>86</v>
      </c>
      <c r="I212" s="254"/>
      <c r="J212" s="250"/>
      <c r="K212" s="250"/>
      <c r="L212" s="255"/>
      <c r="M212" s="256"/>
      <c r="N212" s="257"/>
      <c r="O212" s="257"/>
      <c r="P212" s="257"/>
      <c r="Q212" s="257"/>
      <c r="R212" s="257"/>
      <c r="S212" s="257"/>
      <c r="T212" s="25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9" t="s">
        <v>257</v>
      </c>
      <c r="AU212" s="259" t="s">
        <v>87</v>
      </c>
      <c r="AV212" s="14" t="s">
        <v>87</v>
      </c>
      <c r="AW212" s="14" t="s">
        <v>34</v>
      </c>
      <c r="AX212" s="14" t="s">
        <v>77</v>
      </c>
      <c r="AY212" s="259" t="s">
        <v>245</v>
      </c>
    </row>
    <row r="213" s="15" customFormat="1">
      <c r="A213" s="15"/>
      <c r="B213" s="260"/>
      <c r="C213" s="261"/>
      <c r="D213" s="234" t="s">
        <v>257</v>
      </c>
      <c r="E213" s="262" t="s">
        <v>1</v>
      </c>
      <c r="F213" s="263" t="s">
        <v>266</v>
      </c>
      <c r="G213" s="261"/>
      <c r="H213" s="264">
        <v>211</v>
      </c>
      <c r="I213" s="265"/>
      <c r="J213" s="261"/>
      <c r="K213" s="261"/>
      <c r="L213" s="266"/>
      <c r="M213" s="267"/>
      <c r="N213" s="268"/>
      <c r="O213" s="268"/>
      <c r="P213" s="268"/>
      <c r="Q213" s="268"/>
      <c r="R213" s="268"/>
      <c r="S213" s="268"/>
      <c r="T213" s="269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70" t="s">
        <v>257</v>
      </c>
      <c r="AU213" s="270" t="s">
        <v>87</v>
      </c>
      <c r="AV213" s="15" t="s">
        <v>253</v>
      </c>
      <c r="AW213" s="15" t="s">
        <v>34</v>
      </c>
      <c r="AX213" s="15" t="s">
        <v>85</v>
      </c>
      <c r="AY213" s="270" t="s">
        <v>245</v>
      </c>
    </row>
    <row r="214" s="2" customFormat="1" ht="16.5" customHeight="1">
      <c r="A214" s="40"/>
      <c r="B214" s="41"/>
      <c r="C214" s="221" t="s">
        <v>452</v>
      </c>
      <c r="D214" s="221" t="s">
        <v>248</v>
      </c>
      <c r="E214" s="222" t="s">
        <v>2681</v>
      </c>
      <c r="F214" s="223" t="s">
        <v>2682</v>
      </c>
      <c r="G214" s="224" t="s">
        <v>251</v>
      </c>
      <c r="H214" s="225">
        <v>144</v>
      </c>
      <c r="I214" s="226"/>
      <c r="J214" s="227">
        <f>ROUND(I214*H214,2)</f>
        <v>0</v>
      </c>
      <c r="K214" s="223" t="s">
        <v>764</v>
      </c>
      <c r="L214" s="46"/>
      <c r="M214" s="228" t="s">
        <v>1</v>
      </c>
      <c r="N214" s="229" t="s">
        <v>42</v>
      </c>
      <c r="O214" s="93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2" t="s">
        <v>253</v>
      </c>
      <c r="AT214" s="232" t="s">
        <v>248</v>
      </c>
      <c r="AU214" s="232" t="s">
        <v>87</v>
      </c>
      <c r="AY214" s="19" t="s">
        <v>245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9" t="s">
        <v>85</v>
      </c>
      <c r="BK214" s="233">
        <f>ROUND(I214*H214,2)</f>
        <v>0</v>
      </c>
      <c r="BL214" s="19" t="s">
        <v>253</v>
      </c>
      <c r="BM214" s="232" t="s">
        <v>4944</v>
      </c>
    </row>
    <row r="215" s="2" customFormat="1">
      <c r="A215" s="40"/>
      <c r="B215" s="41"/>
      <c r="C215" s="42"/>
      <c r="D215" s="234" t="s">
        <v>255</v>
      </c>
      <c r="E215" s="42"/>
      <c r="F215" s="235" t="s">
        <v>2682</v>
      </c>
      <c r="G215" s="42"/>
      <c r="H215" s="42"/>
      <c r="I215" s="236"/>
      <c r="J215" s="42"/>
      <c r="K215" s="42"/>
      <c r="L215" s="46"/>
      <c r="M215" s="237"/>
      <c r="N215" s="238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255</v>
      </c>
      <c r="AU215" s="19" t="s">
        <v>87</v>
      </c>
    </row>
    <row r="216" s="2" customFormat="1">
      <c r="A216" s="40"/>
      <c r="B216" s="41"/>
      <c r="C216" s="42"/>
      <c r="D216" s="296" t="s">
        <v>766</v>
      </c>
      <c r="E216" s="42"/>
      <c r="F216" s="297" t="s">
        <v>2685</v>
      </c>
      <c r="G216" s="42"/>
      <c r="H216" s="42"/>
      <c r="I216" s="236"/>
      <c r="J216" s="42"/>
      <c r="K216" s="42"/>
      <c r="L216" s="46"/>
      <c r="M216" s="237"/>
      <c r="N216" s="238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766</v>
      </c>
      <c r="AU216" s="19" t="s">
        <v>87</v>
      </c>
    </row>
    <row r="217" s="14" customFormat="1">
      <c r="A217" s="14"/>
      <c r="B217" s="249"/>
      <c r="C217" s="250"/>
      <c r="D217" s="234" t="s">
        <v>257</v>
      </c>
      <c r="E217" s="251" t="s">
        <v>1</v>
      </c>
      <c r="F217" s="252" t="s">
        <v>4945</v>
      </c>
      <c r="G217" s="250"/>
      <c r="H217" s="253">
        <v>144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257</v>
      </c>
      <c r="AU217" s="259" t="s">
        <v>87</v>
      </c>
      <c r="AV217" s="14" t="s">
        <v>87</v>
      </c>
      <c r="AW217" s="14" t="s">
        <v>34</v>
      </c>
      <c r="AX217" s="14" t="s">
        <v>77</v>
      </c>
      <c r="AY217" s="259" t="s">
        <v>245</v>
      </c>
    </row>
    <row r="218" s="15" customFormat="1">
      <c r="A218" s="15"/>
      <c r="B218" s="260"/>
      <c r="C218" s="261"/>
      <c r="D218" s="234" t="s">
        <v>257</v>
      </c>
      <c r="E218" s="262" t="s">
        <v>1</v>
      </c>
      <c r="F218" s="263" t="s">
        <v>266</v>
      </c>
      <c r="G218" s="261"/>
      <c r="H218" s="264">
        <v>144</v>
      </c>
      <c r="I218" s="265"/>
      <c r="J218" s="261"/>
      <c r="K218" s="261"/>
      <c r="L218" s="266"/>
      <c r="M218" s="267"/>
      <c r="N218" s="268"/>
      <c r="O218" s="268"/>
      <c r="P218" s="268"/>
      <c r="Q218" s="268"/>
      <c r="R218" s="268"/>
      <c r="S218" s="268"/>
      <c r="T218" s="269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70" t="s">
        <v>257</v>
      </c>
      <c r="AU218" s="270" t="s">
        <v>87</v>
      </c>
      <c r="AV218" s="15" t="s">
        <v>253</v>
      </c>
      <c r="AW218" s="15" t="s">
        <v>34</v>
      </c>
      <c r="AX218" s="15" t="s">
        <v>85</v>
      </c>
      <c r="AY218" s="270" t="s">
        <v>245</v>
      </c>
    </row>
    <row r="219" s="2" customFormat="1" ht="16.5" customHeight="1">
      <c r="A219" s="40"/>
      <c r="B219" s="41"/>
      <c r="C219" s="221" t="s">
        <v>460</v>
      </c>
      <c r="D219" s="221" t="s">
        <v>248</v>
      </c>
      <c r="E219" s="222" t="s">
        <v>2687</v>
      </c>
      <c r="F219" s="223" t="s">
        <v>2688</v>
      </c>
      <c r="G219" s="224" t="s">
        <v>545</v>
      </c>
      <c r="H219" s="225">
        <v>1740.06</v>
      </c>
      <c r="I219" s="226"/>
      <c r="J219" s="227">
        <f>ROUND(I219*H219,2)</f>
        <v>0</v>
      </c>
      <c r="K219" s="223" t="s">
        <v>764</v>
      </c>
      <c r="L219" s="46"/>
      <c r="M219" s="228" t="s">
        <v>1</v>
      </c>
      <c r="N219" s="229" t="s">
        <v>42</v>
      </c>
      <c r="O219" s="93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2" t="s">
        <v>594</v>
      </c>
      <c r="AT219" s="232" t="s">
        <v>248</v>
      </c>
      <c r="AU219" s="232" t="s">
        <v>87</v>
      </c>
      <c r="AY219" s="19" t="s">
        <v>245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9" t="s">
        <v>85</v>
      </c>
      <c r="BK219" s="233">
        <f>ROUND(I219*H219,2)</f>
        <v>0</v>
      </c>
      <c r="BL219" s="19" t="s">
        <v>594</v>
      </c>
      <c r="BM219" s="232" t="s">
        <v>4946</v>
      </c>
    </row>
    <row r="220" s="2" customFormat="1">
      <c r="A220" s="40"/>
      <c r="B220" s="41"/>
      <c r="C220" s="42"/>
      <c r="D220" s="234" t="s">
        <v>255</v>
      </c>
      <c r="E220" s="42"/>
      <c r="F220" s="235" t="s">
        <v>2688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255</v>
      </c>
      <c r="AU220" s="19" t="s">
        <v>87</v>
      </c>
    </row>
    <row r="221" s="2" customFormat="1">
      <c r="A221" s="40"/>
      <c r="B221" s="41"/>
      <c r="C221" s="42"/>
      <c r="D221" s="296" t="s">
        <v>766</v>
      </c>
      <c r="E221" s="42"/>
      <c r="F221" s="297" t="s">
        <v>2691</v>
      </c>
      <c r="G221" s="42"/>
      <c r="H221" s="42"/>
      <c r="I221" s="236"/>
      <c r="J221" s="42"/>
      <c r="K221" s="42"/>
      <c r="L221" s="46"/>
      <c r="M221" s="237"/>
      <c r="N221" s="238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766</v>
      </c>
      <c r="AU221" s="19" t="s">
        <v>87</v>
      </c>
    </row>
    <row r="222" s="14" customFormat="1">
      <c r="A222" s="14"/>
      <c r="B222" s="249"/>
      <c r="C222" s="250"/>
      <c r="D222" s="234" t="s">
        <v>257</v>
      </c>
      <c r="E222" s="251" t="s">
        <v>1</v>
      </c>
      <c r="F222" s="252" t="s">
        <v>4947</v>
      </c>
      <c r="G222" s="250"/>
      <c r="H222" s="253">
        <v>1740.06</v>
      </c>
      <c r="I222" s="254"/>
      <c r="J222" s="250"/>
      <c r="K222" s="250"/>
      <c r="L222" s="255"/>
      <c r="M222" s="256"/>
      <c r="N222" s="257"/>
      <c r="O222" s="257"/>
      <c r="P222" s="257"/>
      <c r="Q222" s="257"/>
      <c r="R222" s="257"/>
      <c r="S222" s="257"/>
      <c r="T222" s="25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9" t="s">
        <v>257</v>
      </c>
      <c r="AU222" s="259" t="s">
        <v>87</v>
      </c>
      <c r="AV222" s="14" t="s">
        <v>87</v>
      </c>
      <c r="AW222" s="14" t="s">
        <v>34</v>
      </c>
      <c r="AX222" s="14" t="s">
        <v>85</v>
      </c>
      <c r="AY222" s="259" t="s">
        <v>245</v>
      </c>
    </row>
    <row r="223" s="2" customFormat="1" ht="24.15" customHeight="1">
      <c r="A223" s="40"/>
      <c r="B223" s="41"/>
      <c r="C223" s="221" t="s">
        <v>466</v>
      </c>
      <c r="D223" s="221" t="s">
        <v>248</v>
      </c>
      <c r="E223" s="222" t="s">
        <v>2693</v>
      </c>
      <c r="F223" s="223" t="s">
        <v>2696</v>
      </c>
      <c r="G223" s="224" t="s">
        <v>3227</v>
      </c>
      <c r="H223" s="225">
        <v>828.60000000000002</v>
      </c>
      <c r="I223" s="226"/>
      <c r="J223" s="227">
        <f>ROUND(I223*H223,2)</f>
        <v>0</v>
      </c>
      <c r="K223" s="223" t="s">
        <v>764</v>
      </c>
      <c r="L223" s="46"/>
      <c r="M223" s="228" t="s">
        <v>1</v>
      </c>
      <c r="N223" s="229" t="s">
        <v>42</v>
      </c>
      <c r="O223" s="93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2" t="s">
        <v>253</v>
      </c>
      <c r="AT223" s="232" t="s">
        <v>248</v>
      </c>
      <c r="AU223" s="232" t="s">
        <v>87</v>
      </c>
      <c r="AY223" s="19" t="s">
        <v>245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9" t="s">
        <v>85</v>
      </c>
      <c r="BK223" s="233">
        <f>ROUND(I223*H223,2)</f>
        <v>0</v>
      </c>
      <c r="BL223" s="19" t="s">
        <v>253</v>
      </c>
      <c r="BM223" s="232" t="s">
        <v>4948</v>
      </c>
    </row>
    <row r="224" s="2" customFormat="1">
      <c r="A224" s="40"/>
      <c r="B224" s="41"/>
      <c r="C224" s="42"/>
      <c r="D224" s="234" t="s">
        <v>255</v>
      </c>
      <c r="E224" s="42"/>
      <c r="F224" s="235" t="s">
        <v>2696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255</v>
      </c>
      <c r="AU224" s="19" t="s">
        <v>87</v>
      </c>
    </row>
    <row r="225" s="2" customFormat="1">
      <c r="A225" s="40"/>
      <c r="B225" s="41"/>
      <c r="C225" s="42"/>
      <c r="D225" s="296" t="s">
        <v>766</v>
      </c>
      <c r="E225" s="42"/>
      <c r="F225" s="297" t="s">
        <v>2697</v>
      </c>
      <c r="G225" s="42"/>
      <c r="H225" s="42"/>
      <c r="I225" s="236"/>
      <c r="J225" s="42"/>
      <c r="K225" s="42"/>
      <c r="L225" s="46"/>
      <c r="M225" s="237"/>
      <c r="N225" s="238"/>
      <c r="O225" s="93"/>
      <c r="P225" s="93"/>
      <c r="Q225" s="93"/>
      <c r="R225" s="93"/>
      <c r="S225" s="93"/>
      <c r="T225" s="94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766</v>
      </c>
      <c r="AU225" s="19" t="s">
        <v>87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4940</v>
      </c>
      <c r="G226" s="250"/>
      <c r="H226" s="253">
        <v>828.60000000000002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85</v>
      </c>
      <c r="AY226" s="259" t="s">
        <v>245</v>
      </c>
    </row>
    <row r="227" s="2" customFormat="1" ht="16.5" customHeight="1">
      <c r="A227" s="40"/>
      <c r="B227" s="41"/>
      <c r="C227" s="221" t="s">
        <v>471</v>
      </c>
      <c r="D227" s="221" t="s">
        <v>248</v>
      </c>
      <c r="E227" s="222" t="s">
        <v>2698</v>
      </c>
      <c r="F227" s="223" t="s">
        <v>2701</v>
      </c>
      <c r="G227" s="224" t="s">
        <v>2717</v>
      </c>
      <c r="H227" s="225">
        <v>250</v>
      </c>
      <c r="I227" s="226"/>
      <c r="J227" s="227">
        <f>ROUND(I227*H227,2)</f>
        <v>0</v>
      </c>
      <c r="K227" s="223" t="s">
        <v>764</v>
      </c>
      <c r="L227" s="46"/>
      <c r="M227" s="228" t="s">
        <v>1</v>
      </c>
      <c r="N227" s="229" t="s">
        <v>42</v>
      </c>
      <c r="O227" s="93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2" t="s">
        <v>253</v>
      </c>
      <c r="AT227" s="232" t="s">
        <v>248</v>
      </c>
      <c r="AU227" s="232" t="s">
        <v>87</v>
      </c>
      <c r="AY227" s="19" t="s">
        <v>245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9" t="s">
        <v>85</v>
      </c>
      <c r="BK227" s="233">
        <f>ROUND(I227*H227,2)</f>
        <v>0</v>
      </c>
      <c r="BL227" s="19" t="s">
        <v>253</v>
      </c>
      <c r="BM227" s="232" t="s">
        <v>4949</v>
      </c>
    </row>
    <row r="228" s="2" customFormat="1">
      <c r="A228" s="40"/>
      <c r="B228" s="41"/>
      <c r="C228" s="42"/>
      <c r="D228" s="234" t="s">
        <v>255</v>
      </c>
      <c r="E228" s="42"/>
      <c r="F228" s="235" t="s">
        <v>2701</v>
      </c>
      <c r="G228" s="42"/>
      <c r="H228" s="42"/>
      <c r="I228" s="236"/>
      <c r="J228" s="42"/>
      <c r="K228" s="42"/>
      <c r="L228" s="46"/>
      <c r="M228" s="237"/>
      <c r="N228" s="238"/>
      <c r="O228" s="93"/>
      <c r="P228" s="93"/>
      <c r="Q228" s="93"/>
      <c r="R228" s="93"/>
      <c r="S228" s="93"/>
      <c r="T228" s="94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255</v>
      </c>
      <c r="AU228" s="19" t="s">
        <v>87</v>
      </c>
    </row>
    <row r="229" s="2" customFormat="1">
      <c r="A229" s="40"/>
      <c r="B229" s="41"/>
      <c r="C229" s="42"/>
      <c r="D229" s="296" t="s">
        <v>766</v>
      </c>
      <c r="E229" s="42"/>
      <c r="F229" s="297" t="s">
        <v>2702</v>
      </c>
      <c r="G229" s="42"/>
      <c r="H229" s="42"/>
      <c r="I229" s="236"/>
      <c r="J229" s="42"/>
      <c r="K229" s="42"/>
      <c r="L229" s="46"/>
      <c r="M229" s="237"/>
      <c r="N229" s="238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766</v>
      </c>
      <c r="AU229" s="19" t="s">
        <v>87</v>
      </c>
    </row>
    <row r="230" s="14" customFormat="1">
      <c r="A230" s="14"/>
      <c r="B230" s="249"/>
      <c r="C230" s="250"/>
      <c r="D230" s="234" t="s">
        <v>257</v>
      </c>
      <c r="E230" s="251" t="s">
        <v>1</v>
      </c>
      <c r="F230" s="252" t="s">
        <v>4200</v>
      </c>
      <c r="G230" s="250"/>
      <c r="H230" s="253">
        <v>250</v>
      </c>
      <c r="I230" s="254"/>
      <c r="J230" s="250"/>
      <c r="K230" s="250"/>
      <c r="L230" s="255"/>
      <c r="M230" s="256"/>
      <c r="N230" s="257"/>
      <c r="O230" s="257"/>
      <c r="P230" s="257"/>
      <c r="Q230" s="257"/>
      <c r="R230" s="257"/>
      <c r="S230" s="257"/>
      <c r="T230" s="25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9" t="s">
        <v>257</v>
      </c>
      <c r="AU230" s="259" t="s">
        <v>87</v>
      </c>
      <c r="AV230" s="14" t="s">
        <v>87</v>
      </c>
      <c r="AW230" s="14" t="s">
        <v>34</v>
      </c>
      <c r="AX230" s="14" t="s">
        <v>77</v>
      </c>
      <c r="AY230" s="259" t="s">
        <v>245</v>
      </c>
    </row>
    <row r="231" s="15" customFormat="1">
      <c r="A231" s="15"/>
      <c r="B231" s="260"/>
      <c r="C231" s="261"/>
      <c r="D231" s="234" t="s">
        <v>257</v>
      </c>
      <c r="E231" s="262" t="s">
        <v>1</v>
      </c>
      <c r="F231" s="263" t="s">
        <v>266</v>
      </c>
      <c r="G231" s="261"/>
      <c r="H231" s="264">
        <v>250</v>
      </c>
      <c r="I231" s="265"/>
      <c r="J231" s="261"/>
      <c r="K231" s="261"/>
      <c r="L231" s="266"/>
      <c r="M231" s="267"/>
      <c r="N231" s="268"/>
      <c r="O231" s="268"/>
      <c r="P231" s="268"/>
      <c r="Q231" s="268"/>
      <c r="R231" s="268"/>
      <c r="S231" s="268"/>
      <c r="T231" s="269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70" t="s">
        <v>257</v>
      </c>
      <c r="AU231" s="270" t="s">
        <v>87</v>
      </c>
      <c r="AV231" s="15" t="s">
        <v>253</v>
      </c>
      <c r="AW231" s="15" t="s">
        <v>34</v>
      </c>
      <c r="AX231" s="15" t="s">
        <v>85</v>
      </c>
      <c r="AY231" s="270" t="s">
        <v>245</v>
      </c>
    </row>
    <row r="232" s="2" customFormat="1" ht="16.5" customHeight="1">
      <c r="A232" s="40"/>
      <c r="B232" s="41"/>
      <c r="C232" s="283" t="s">
        <v>218</v>
      </c>
      <c r="D232" s="283" t="s">
        <v>551</v>
      </c>
      <c r="E232" s="284" t="s">
        <v>2704</v>
      </c>
      <c r="F232" s="285" t="s">
        <v>2705</v>
      </c>
      <c r="G232" s="286" t="s">
        <v>3231</v>
      </c>
      <c r="H232" s="287">
        <v>7.5</v>
      </c>
      <c r="I232" s="288"/>
      <c r="J232" s="289">
        <f>ROUND(I232*H232,2)</f>
        <v>0</v>
      </c>
      <c r="K232" s="285" t="s">
        <v>764</v>
      </c>
      <c r="L232" s="290"/>
      <c r="M232" s="291" t="s">
        <v>1</v>
      </c>
      <c r="N232" s="292" t="s">
        <v>42</v>
      </c>
      <c r="O232" s="93"/>
      <c r="P232" s="230">
        <f>O232*H232</f>
        <v>0</v>
      </c>
      <c r="Q232" s="230">
        <v>0.001</v>
      </c>
      <c r="R232" s="230">
        <f>Q232*H232</f>
        <v>0.0074999999999999997</v>
      </c>
      <c r="S232" s="230">
        <v>0</v>
      </c>
      <c r="T232" s="231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2" t="s">
        <v>326</v>
      </c>
      <c r="AT232" s="232" t="s">
        <v>551</v>
      </c>
      <c r="AU232" s="232" t="s">
        <v>87</v>
      </c>
      <c r="AY232" s="19" t="s">
        <v>245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9" t="s">
        <v>85</v>
      </c>
      <c r="BK232" s="233">
        <f>ROUND(I232*H232,2)</f>
        <v>0</v>
      </c>
      <c r="BL232" s="19" t="s">
        <v>253</v>
      </c>
      <c r="BM232" s="232" t="s">
        <v>4950</v>
      </c>
    </row>
    <row r="233" s="2" customFormat="1">
      <c r="A233" s="40"/>
      <c r="B233" s="41"/>
      <c r="C233" s="42"/>
      <c r="D233" s="234" t="s">
        <v>255</v>
      </c>
      <c r="E233" s="42"/>
      <c r="F233" s="235" t="s">
        <v>2705</v>
      </c>
      <c r="G233" s="42"/>
      <c r="H233" s="42"/>
      <c r="I233" s="236"/>
      <c r="J233" s="42"/>
      <c r="K233" s="42"/>
      <c r="L233" s="46"/>
      <c r="M233" s="237"/>
      <c r="N233" s="238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255</v>
      </c>
      <c r="AU233" s="19" t="s">
        <v>87</v>
      </c>
    </row>
    <row r="234" s="14" customFormat="1">
      <c r="A234" s="14"/>
      <c r="B234" s="249"/>
      <c r="C234" s="250"/>
      <c r="D234" s="234" t="s">
        <v>257</v>
      </c>
      <c r="E234" s="251" t="s">
        <v>1</v>
      </c>
      <c r="F234" s="252" t="s">
        <v>4202</v>
      </c>
      <c r="G234" s="250"/>
      <c r="H234" s="253">
        <v>7.5</v>
      </c>
      <c r="I234" s="254"/>
      <c r="J234" s="250"/>
      <c r="K234" s="250"/>
      <c r="L234" s="255"/>
      <c r="M234" s="256"/>
      <c r="N234" s="257"/>
      <c r="O234" s="257"/>
      <c r="P234" s="257"/>
      <c r="Q234" s="257"/>
      <c r="R234" s="257"/>
      <c r="S234" s="257"/>
      <c r="T234" s="25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9" t="s">
        <v>257</v>
      </c>
      <c r="AU234" s="259" t="s">
        <v>87</v>
      </c>
      <c r="AV234" s="14" t="s">
        <v>87</v>
      </c>
      <c r="AW234" s="14" t="s">
        <v>34</v>
      </c>
      <c r="AX234" s="14" t="s">
        <v>85</v>
      </c>
      <c r="AY234" s="259" t="s">
        <v>245</v>
      </c>
    </row>
    <row r="235" s="2" customFormat="1" ht="16.5" customHeight="1">
      <c r="A235" s="40"/>
      <c r="B235" s="41"/>
      <c r="C235" s="221" t="s">
        <v>482</v>
      </c>
      <c r="D235" s="221" t="s">
        <v>248</v>
      </c>
      <c r="E235" s="222" t="s">
        <v>2709</v>
      </c>
      <c r="F235" s="223" t="s">
        <v>2710</v>
      </c>
      <c r="G235" s="224" t="s">
        <v>275</v>
      </c>
      <c r="H235" s="225">
        <v>192</v>
      </c>
      <c r="I235" s="226"/>
      <c r="J235" s="227">
        <f>ROUND(I235*H235,2)</f>
        <v>0</v>
      </c>
      <c r="K235" s="223" t="s">
        <v>764</v>
      </c>
      <c r="L235" s="46"/>
      <c r="M235" s="228" t="s">
        <v>1</v>
      </c>
      <c r="N235" s="229" t="s">
        <v>42</v>
      </c>
      <c r="O235" s="93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2" t="s">
        <v>253</v>
      </c>
      <c r="AT235" s="232" t="s">
        <v>248</v>
      </c>
      <c r="AU235" s="232" t="s">
        <v>87</v>
      </c>
      <c r="AY235" s="19" t="s">
        <v>245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9" t="s">
        <v>85</v>
      </c>
      <c r="BK235" s="233">
        <f>ROUND(I235*H235,2)</f>
        <v>0</v>
      </c>
      <c r="BL235" s="19" t="s">
        <v>253</v>
      </c>
      <c r="BM235" s="232" t="s">
        <v>4951</v>
      </c>
    </row>
    <row r="236" s="2" customFormat="1">
      <c r="A236" s="40"/>
      <c r="B236" s="41"/>
      <c r="C236" s="42"/>
      <c r="D236" s="234" t="s">
        <v>255</v>
      </c>
      <c r="E236" s="42"/>
      <c r="F236" s="235" t="s">
        <v>2710</v>
      </c>
      <c r="G236" s="42"/>
      <c r="H236" s="42"/>
      <c r="I236" s="236"/>
      <c r="J236" s="42"/>
      <c r="K236" s="42"/>
      <c r="L236" s="46"/>
      <c r="M236" s="237"/>
      <c r="N236" s="238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255</v>
      </c>
      <c r="AU236" s="19" t="s">
        <v>87</v>
      </c>
    </row>
    <row r="237" s="2" customFormat="1">
      <c r="A237" s="40"/>
      <c r="B237" s="41"/>
      <c r="C237" s="42"/>
      <c r="D237" s="296" t="s">
        <v>766</v>
      </c>
      <c r="E237" s="42"/>
      <c r="F237" s="297" t="s">
        <v>2713</v>
      </c>
      <c r="G237" s="42"/>
      <c r="H237" s="42"/>
      <c r="I237" s="236"/>
      <c r="J237" s="42"/>
      <c r="K237" s="42"/>
      <c r="L237" s="46"/>
      <c r="M237" s="237"/>
      <c r="N237" s="238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766</v>
      </c>
      <c r="AU237" s="19" t="s">
        <v>87</v>
      </c>
    </row>
    <row r="238" s="14" customFormat="1">
      <c r="A238" s="14"/>
      <c r="B238" s="249"/>
      <c r="C238" s="250"/>
      <c r="D238" s="234" t="s">
        <v>257</v>
      </c>
      <c r="E238" s="251" t="s">
        <v>1</v>
      </c>
      <c r="F238" s="252" t="s">
        <v>4952</v>
      </c>
      <c r="G238" s="250"/>
      <c r="H238" s="253">
        <v>192</v>
      </c>
      <c r="I238" s="254"/>
      <c r="J238" s="250"/>
      <c r="K238" s="250"/>
      <c r="L238" s="255"/>
      <c r="M238" s="256"/>
      <c r="N238" s="257"/>
      <c r="O238" s="257"/>
      <c r="P238" s="257"/>
      <c r="Q238" s="257"/>
      <c r="R238" s="257"/>
      <c r="S238" s="257"/>
      <c r="T238" s="258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9" t="s">
        <v>257</v>
      </c>
      <c r="AU238" s="259" t="s">
        <v>87</v>
      </c>
      <c r="AV238" s="14" t="s">
        <v>87</v>
      </c>
      <c r="AW238" s="14" t="s">
        <v>34</v>
      </c>
      <c r="AX238" s="14" t="s">
        <v>85</v>
      </c>
      <c r="AY238" s="259" t="s">
        <v>245</v>
      </c>
    </row>
    <row r="239" s="2" customFormat="1" ht="24.15" customHeight="1">
      <c r="A239" s="40"/>
      <c r="B239" s="41"/>
      <c r="C239" s="221" t="s">
        <v>487</v>
      </c>
      <c r="D239" s="221" t="s">
        <v>248</v>
      </c>
      <c r="E239" s="222" t="s">
        <v>2715</v>
      </c>
      <c r="F239" s="223" t="s">
        <v>2719</v>
      </c>
      <c r="G239" s="224" t="s">
        <v>2717</v>
      </c>
      <c r="H239" s="225">
        <v>250</v>
      </c>
      <c r="I239" s="226"/>
      <c r="J239" s="227">
        <f>ROUND(I239*H239,2)</f>
        <v>0</v>
      </c>
      <c r="K239" s="223" t="s">
        <v>764</v>
      </c>
      <c r="L239" s="46"/>
      <c r="M239" s="228" t="s">
        <v>1</v>
      </c>
      <c r="N239" s="229" t="s">
        <v>42</v>
      </c>
      <c r="O239" s="93"/>
      <c r="P239" s="230">
        <f>O239*H239</f>
        <v>0</v>
      </c>
      <c r="Q239" s="230">
        <v>0</v>
      </c>
      <c r="R239" s="230">
        <f>Q239*H239</f>
        <v>0</v>
      </c>
      <c r="S239" s="230">
        <v>0</v>
      </c>
      <c r="T239" s="231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2" t="s">
        <v>253</v>
      </c>
      <c r="AT239" s="232" t="s">
        <v>248</v>
      </c>
      <c r="AU239" s="232" t="s">
        <v>87</v>
      </c>
      <c r="AY239" s="19" t="s">
        <v>245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9" t="s">
        <v>85</v>
      </c>
      <c r="BK239" s="233">
        <f>ROUND(I239*H239,2)</f>
        <v>0</v>
      </c>
      <c r="BL239" s="19" t="s">
        <v>253</v>
      </c>
      <c r="BM239" s="232" t="s">
        <v>4953</v>
      </c>
    </row>
    <row r="240" s="2" customFormat="1">
      <c r="A240" s="40"/>
      <c r="B240" s="41"/>
      <c r="C240" s="42"/>
      <c r="D240" s="234" t="s">
        <v>255</v>
      </c>
      <c r="E240" s="42"/>
      <c r="F240" s="235" t="s">
        <v>2719</v>
      </c>
      <c r="G240" s="42"/>
      <c r="H240" s="42"/>
      <c r="I240" s="236"/>
      <c r="J240" s="42"/>
      <c r="K240" s="42"/>
      <c r="L240" s="46"/>
      <c r="M240" s="237"/>
      <c r="N240" s="238"/>
      <c r="O240" s="93"/>
      <c r="P240" s="93"/>
      <c r="Q240" s="93"/>
      <c r="R240" s="93"/>
      <c r="S240" s="93"/>
      <c r="T240" s="94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255</v>
      </c>
      <c r="AU240" s="19" t="s">
        <v>87</v>
      </c>
    </row>
    <row r="241" s="2" customFormat="1">
      <c r="A241" s="40"/>
      <c r="B241" s="41"/>
      <c r="C241" s="42"/>
      <c r="D241" s="296" t="s">
        <v>766</v>
      </c>
      <c r="E241" s="42"/>
      <c r="F241" s="297" t="s">
        <v>2720</v>
      </c>
      <c r="G241" s="42"/>
      <c r="H241" s="42"/>
      <c r="I241" s="236"/>
      <c r="J241" s="42"/>
      <c r="K241" s="42"/>
      <c r="L241" s="46"/>
      <c r="M241" s="237"/>
      <c r="N241" s="238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766</v>
      </c>
      <c r="AU241" s="19" t="s">
        <v>87</v>
      </c>
    </row>
    <row r="242" s="14" customFormat="1">
      <c r="A242" s="14"/>
      <c r="B242" s="249"/>
      <c r="C242" s="250"/>
      <c r="D242" s="234" t="s">
        <v>257</v>
      </c>
      <c r="E242" s="251" t="s">
        <v>1</v>
      </c>
      <c r="F242" s="252" t="s">
        <v>4200</v>
      </c>
      <c r="G242" s="250"/>
      <c r="H242" s="253">
        <v>250</v>
      </c>
      <c r="I242" s="254"/>
      <c r="J242" s="250"/>
      <c r="K242" s="250"/>
      <c r="L242" s="255"/>
      <c r="M242" s="256"/>
      <c r="N242" s="257"/>
      <c r="O242" s="257"/>
      <c r="P242" s="257"/>
      <c r="Q242" s="257"/>
      <c r="R242" s="257"/>
      <c r="S242" s="257"/>
      <c r="T242" s="25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9" t="s">
        <v>257</v>
      </c>
      <c r="AU242" s="259" t="s">
        <v>87</v>
      </c>
      <c r="AV242" s="14" t="s">
        <v>87</v>
      </c>
      <c r="AW242" s="14" t="s">
        <v>34</v>
      </c>
      <c r="AX242" s="14" t="s">
        <v>77</v>
      </c>
      <c r="AY242" s="259" t="s">
        <v>245</v>
      </c>
    </row>
    <row r="243" s="15" customFormat="1">
      <c r="A243" s="15"/>
      <c r="B243" s="260"/>
      <c r="C243" s="261"/>
      <c r="D243" s="234" t="s">
        <v>257</v>
      </c>
      <c r="E243" s="262" t="s">
        <v>1</v>
      </c>
      <c r="F243" s="263" t="s">
        <v>266</v>
      </c>
      <c r="G243" s="261"/>
      <c r="H243" s="264">
        <v>250</v>
      </c>
      <c r="I243" s="265"/>
      <c r="J243" s="261"/>
      <c r="K243" s="261"/>
      <c r="L243" s="266"/>
      <c r="M243" s="267"/>
      <c r="N243" s="268"/>
      <c r="O243" s="268"/>
      <c r="P243" s="268"/>
      <c r="Q243" s="268"/>
      <c r="R243" s="268"/>
      <c r="S243" s="268"/>
      <c r="T243" s="269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0" t="s">
        <v>257</v>
      </c>
      <c r="AU243" s="270" t="s">
        <v>87</v>
      </c>
      <c r="AV243" s="15" t="s">
        <v>253</v>
      </c>
      <c r="AW243" s="15" t="s">
        <v>34</v>
      </c>
      <c r="AX243" s="15" t="s">
        <v>85</v>
      </c>
      <c r="AY243" s="270" t="s">
        <v>245</v>
      </c>
    </row>
    <row r="244" s="2" customFormat="1" ht="16.5" customHeight="1">
      <c r="A244" s="40"/>
      <c r="B244" s="41"/>
      <c r="C244" s="283" t="s">
        <v>497</v>
      </c>
      <c r="D244" s="283" t="s">
        <v>551</v>
      </c>
      <c r="E244" s="284" t="s">
        <v>2722</v>
      </c>
      <c r="F244" s="285" t="s">
        <v>2723</v>
      </c>
      <c r="G244" s="286" t="s">
        <v>3531</v>
      </c>
      <c r="H244" s="287">
        <v>71.25</v>
      </c>
      <c r="I244" s="288"/>
      <c r="J244" s="289">
        <f>ROUND(I244*H244,2)</f>
        <v>0</v>
      </c>
      <c r="K244" s="285" t="s">
        <v>764</v>
      </c>
      <c r="L244" s="290"/>
      <c r="M244" s="291" t="s">
        <v>1</v>
      </c>
      <c r="N244" s="292" t="s">
        <v>42</v>
      </c>
      <c r="O244" s="93"/>
      <c r="P244" s="230">
        <f>O244*H244</f>
        <v>0</v>
      </c>
      <c r="Q244" s="230">
        <v>1</v>
      </c>
      <c r="R244" s="230">
        <f>Q244*H244</f>
        <v>71.25</v>
      </c>
      <c r="S244" s="230">
        <v>0</v>
      </c>
      <c r="T244" s="231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2" t="s">
        <v>326</v>
      </c>
      <c r="AT244" s="232" t="s">
        <v>551</v>
      </c>
      <c r="AU244" s="232" t="s">
        <v>87</v>
      </c>
      <c r="AY244" s="19" t="s">
        <v>245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9" t="s">
        <v>85</v>
      </c>
      <c r="BK244" s="233">
        <f>ROUND(I244*H244,2)</f>
        <v>0</v>
      </c>
      <c r="BL244" s="19" t="s">
        <v>253</v>
      </c>
      <c r="BM244" s="232" t="s">
        <v>4954</v>
      </c>
    </row>
    <row r="245" s="2" customFormat="1">
      <c r="A245" s="40"/>
      <c r="B245" s="41"/>
      <c r="C245" s="42"/>
      <c r="D245" s="234" t="s">
        <v>255</v>
      </c>
      <c r="E245" s="42"/>
      <c r="F245" s="235" t="s">
        <v>2723</v>
      </c>
      <c r="G245" s="42"/>
      <c r="H245" s="42"/>
      <c r="I245" s="236"/>
      <c r="J245" s="42"/>
      <c r="K245" s="42"/>
      <c r="L245" s="46"/>
      <c r="M245" s="237"/>
      <c r="N245" s="238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255</v>
      </c>
      <c r="AU245" s="19" t="s">
        <v>87</v>
      </c>
    </row>
    <row r="246" s="14" customFormat="1">
      <c r="A246" s="14"/>
      <c r="B246" s="249"/>
      <c r="C246" s="250"/>
      <c r="D246" s="234" t="s">
        <v>257</v>
      </c>
      <c r="E246" s="251" t="s">
        <v>1</v>
      </c>
      <c r="F246" s="252" t="s">
        <v>4955</v>
      </c>
      <c r="G246" s="250"/>
      <c r="H246" s="253">
        <v>71.25</v>
      </c>
      <c r="I246" s="254"/>
      <c r="J246" s="250"/>
      <c r="K246" s="250"/>
      <c r="L246" s="255"/>
      <c r="M246" s="256"/>
      <c r="N246" s="257"/>
      <c r="O246" s="257"/>
      <c r="P246" s="257"/>
      <c r="Q246" s="257"/>
      <c r="R246" s="257"/>
      <c r="S246" s="257"/>
      <c r="T246" s="25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9" t="s">
        <v>257</v>
      </c>
      <c r="AU246" s="259" t="s">
        <v>87</v>
      </c>
      <c r="AV246" s="14" t="s">
        <v>87</v>
      </c>
      <c r="AW246" s="14" t="s">
        <v>34</v>
      </c>
      <c r="AX246" s="14" t="s">
        <v>85</v>
      </c>
      <c r="AY246" s="259" t="s">
        <v>245</v>
      </c>
    </row>
    <row r="247" s="2" customFormat="1" ht="16.5" customHeight="1">
      <c r="A247" s="40"/>
      <c r="B247" s="41"/>
      <c r="C247" s="221" t="s">
        <v>502</v>
      </c>
      <c r="D247" s="221" t="s">
        <v>248</v>
      </c>
      <c r="E247" s="222" t="s">
        <v>3534</v>
      </c>
      <c r="F247" s="223" t="s">
        <v>3535</v>
      </c>
      <c r="G247" s="224" t="s">
        <v>251</v>
      </c>
      <c r="H247" s="225">
        <v>150</v>
      </c>
      <c r="I247" s="226"/>
      <c r="J247" s="227">
        <f>ROUND(I247*H247,2)</f>
        <v>0</v>
      </c>
      <c r="K247" s="223" t="s">
        <v>764</v>
      </c>
      <c r="L247" s="46"/>
      <c r="M247" s="228" t="s">
        <v>1</v>
      </c>
      <c r="N247" s="229" t="s">
        <v>42</v>
      </c>
      <c r="O247" s="93"/>
      <c r="P247" s="230">
        <f>O247*H247</f>
        <v>0</v>
      </c>
      <c r="Q247" s="230">
        <v>0</v>
      </c>
      <c r="R247" s="230">
        <f>Q247*H247</f>
        <v>0</v>
      </c>
      <c r="S247" s="230">
        <v>1.8080000000000001</v>
      </c>
      <c r="T247" s="231">
        <f>S247*H247</f>
        <v>271.19999999999999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2" t="s">
        <v>594</v>
      </c>
      <c r="AT247" s="232" t="s">
        <v>248</v>
      </c>
      <c r="AU247" s="232" t="s">
        <v>87</v>
      </c>
      <c r="AY247" s="19" t="s">
        <v>245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9" t="s">
        <v>85</v>
      </c>
      <c r="BK247" s="233">
        <f>ROUND(I247*H247,2)</f>
        <v>0</v>
      </c>
      <c r="BL247" s="19" t="s">
        <v>594</v>
      </c>
      <c r="BM247" s="232" t="s">
        <v>4956</v>
      </c>
    </row>
    <row r="248" s="2" customFormat="1">
      <c r="A248" s="40"/>
      <c r="B248" s="41"/>
      <c r="C248" s="42"/>
      <c r="D248" s="234" t="s">
        <v>255</v>
      </c>
      <c r="E248" s="42"/>
      <c r="F248" s="235" t="s">
        <v>3535</v>
      </c>
      <c r="G248" s="42"/>
      <c r="H248" s="42"/>
      <c r="I248" s="236"/>
      <c r="J248" s="42"/>
      <c r="K248" s="42"/>
      <c r="L248" s="46"/>
      <c r="M248" s="237"/>
      <c r="N248" s="238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255</v>
      </c>
      <c r="AU248" s="19" t="s">
        <v>87</v>
      </c>
    </row>
    <row r="249" s="2" customFormat="1">
      <c r="A249" s="40"/>
      <c r="B249" s="41"/>
      <c r="C249" s="42"/>
      <c r="D249" s="296" t="s">
        <v>766</v>
      </c>
      <c r="E249" s="42"/>
      <c r="F249" s="297" t="s">
        <v>3537</v>
      </c>
      <c r="G249" s="42"/>
      <c r="H249" s="42"/>
      <c r="I249" s="236"/>
      <c r="J249" s="42"/>
      <c r="K249" s="42"/>
      <c r="L249" s="46"/>
      <c r="M249" s="237"/>
      <c r="N249" s="238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766</v>
      </c>
      <c r="AU249" s="19" t="s">
        <v>87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4957</v>
      </c>
      <c r="G250" s="250"/>
      <c r="H250" s="253">
        <v>150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85</v>
      </c>
      <c r="AY250" s="259" t="s">
        <v>245</v>
      </c>
    </row>
    <row r="251" s="2" customFormat="1" ht="16.5" customHeight="1">
      <c r="A251" s="40"/>
      <c r="B251" s="41"/>
      <c r="C251" s="221" t="s">
        <v>516</v>
      </c>
      <c r="D251" s="221" t="s">
        <v>248</v>
      </c>
      <c r="E251" s="222" t="s">
        <v>4958</v>
      </c>
      <c r="F251" s="223" t="s">
        <v>4959</v>
      </c>
      <c r="G251" s="224" t="s">
        <v>275</v>
      </c>
      <c r="H251" s="225">
        <v>125</v>
      </c>
      <c r="I251" s="226"/>
      <c r="J251" s="227">
        <f>ROUND(I251*H251,2)</f>
        <v>0</v>
      </c>
      <c r="K251" s="223" t="s">
        <v>764</v>
      </c>
      <c r="L251" s="46"/>
      <c r="M251" s="228" t="s">
        <v>1</v>
      </c>
      <c r="N251" s="229" t="s">
        <v>42</v>
      </c>
      <c r="O251" s="93"/>
      <c r="P251" s="230">
        <f>O251*H251</f>
        <v>0</v>
      </c>
      <c r="Q251" s="230">
        <v>0</v>
      </c>
      <c r="R251" s="230">
        <f>Q251*H251</f>
        <v>0</v>
      </c>
      <c r="S251" s="230">
        <v>0</v>
      </c>
      <c r="T251" s="231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32" t="s">
        <v>253</v>
      </c>
      <c r="AT251" s="232" t="s">
        <v>248</v>
      </c>
      <c r="AU251" s="232" t="s">
        <v>87</v>
      </c>
      <c r="AY251" s="19" t="s">
        <v>245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9" t="s">
        <v>85</v>
      </c>
      <c r="BK251" s="233">
        <f>ROUND(I251*H251,2)</f>
        <v>0</v>
      </c>
      <c r="BL251" s="19" t="s">
        <v>253</v>
      </c>
      <c r="BM251" s="232" t="s">
        <v>4960</v>
      </c>
    </row>
    <row r="252" s="2" customFormat="1">
      <c r="A252" s="40"/>
      <c r="B252" s="41"/>
      <c r="C252" s="42"/>
      <c r="D252" s="234" t="s">
        <v>255</v>
      </c>
      <c r="E252" s="42"/>
      <c r="F252" s="235" t="s">
        <v>4959</v>
      </c>
      <c r="G252" s="42"/>
      <c r="H252" s="42"/>
      <c r="I252" s="236"/>
      <c r="J252" s="42"/>
      <c r="K252" s="42"/>
      <c r="L252" s="46"/>
      <c r="M252" s="237"/>
      <c r="N252" s="238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255</v>
      </c>
      <c r="AU252" s="19" t="s">
        <v>87</v>
      </c>
    </row>
    <row r="253" s="2" customFormat="1">
      <c r="A253" s="40"/>
      <c r="B253" s="41"/>
      <c r="C253" s="42"/>
      <c r="D253" s="296" t="s">
        <v>766</v>
      </c>
      <c r="E253" s="42"/>
      <c r="F253" s="297" t="s">
        <v>4961</v>
      </c>
      <c r="G253" s="42"/>
      <c r="H253" s="42"/>
      <c r="I253" s="236"/>
      <c r="J253" s="42"/>
      <c r="K253" s="42"/>
      <c r="L253" s="46"/>
      <c r="M253" s="237"/>
      <c r="N253" s="238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766</v>
      </c>
      <c r="AU253" s="19" t="s">
        <v>87</v>
      </c>
    </row>
    <row r="254" s="14" customFormat="1">
      <c r="A254" s="14"/>
      <c r="B254" s="249"/>
      <c r="C254" s="250"/>
      <c r="D254" s="234" t="s">
        <v>257</v>
      </c>
      <c r="E254" s="251" t="s">
        <v>1</v>
      </c>
      <c r="F254" s="252" t="s">
        <v>4962</v>
      </c>
      <c r="G254" s="250"/>
      <c r="H254" s="253">
        <v>125</v>
      </c>
      <c r="I254" s="254"/>
      <c r="J254" s="250"/>
      <c r="K254" s="250"/>
      <c r="L254" s="255"/>
      <c r="M254" s="256"/>
      <c r="N254" s="257"/>
      <c r="O254" s="257"/>
      <c r="P254" s="257"/>
      <c r="Q254" s="257"/>
      <c r="R254" s="257"/>
      <c r="S254" s="257"/>
      <c r="T254" s="25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9" t="s">
        <v>257</v>
      </c>
      <c r="AU254" s="259" t="s">
        <v>87</v>
      </c>
      <c r="AV254" s="14" t="s">
        <v>87</v>
      </c>
      <c r="AW254" s="14" t="s">
        <v>34</v>
      </c>
      <c r="AX254" s="14" t="s">
        <v>85</v>
      </c>
      <c r="AY254" s="259" t="s">
        <v>245</v>
      </c>
    </row>
    <row r="255" s="2" customFormat="1" ht="16.5" customHeight="1">
      <c r="A255" s="40"/>
      <c r="B255" s="41"/>
      <c r="C255" s="221" t="s">
        <v>522</v>
      </c>
      <c r="D255" s="221" t="s">
        <v>248</v>
      </c>
      <c r="E255" s="222" t="s">
        <v>3539</v>
      </c>
      <c r="F255" s="223" t="s">
        <v>3540</v>
      </c>
      <c r="G255" s="224" t="s">
        <v>317</v>
      </c>
      <c r="H255" s="225">
        <v>16</v>
      </c>
      <c r="I255" s="226"/>
      <c r="J255" s="227">
        <f>ROUND(I255*H255,2)</f>
        <v>0</v>
      </c>
      <c r="K255" s="223" t="s">
        <v>764</v>
      </c>
      <c r="L255" s="46"/>
      <c r="M255" s="228" t="s">
        <v>1</v>
      </c>
      <c r="N255" s="229" t="s">
        <v>42</v>
      </c>
      <c r="O255" s="93"/>
      <c r="P255" s="230">
        <f>O255*H255</f>
        <v>0</v>
      </c>
      <c r="Q255" s="230">
        <v>0</v>
      </c>
      <c r="R255" s="230">
        <f>Q255*H255</f>
        <v>0</v>
      </c>
      <c r="S255" s="230">
        <v>0</v>
      </c>
      <c r="T255" s="231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32" t="s">
        <v>594</v>
      </c>
      <c r="AT255" s="232" t="s">
        <v>248</v>
      </c>
      <c r="AU255" s="232" t="s">
        <v>87</v>
      </c>
      <c r="AY255" s="19" t="s">
        <v>245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9" t="s">
        <v>85</v>
      </c>
      <c r="BK255" s="233">
        <f>ROUND(I255*H255,2)</f>
        <v>0</v>
      </c>
      <c r="BL255" s="19" t="s">
        <v>594</v>
      </c>
      <c r="BM255" s="232" t="s">
        <v>4963</v>
      </c>
    </row>
    <row r="256" s="2" customFormat="1">
      <c r="A256" s="40"/>
      <c r="B256" s="41"/>
      <c r="C256" s="42"/>
      <c r="D256" s="234" t="s">
        <v>255</v>
      </c>
      <c r="E256" s="42"/>
      <c r="F256" s="235" t="s">
        <v>3540</v>
      </c>
      <c r="G256" s="42"/>
      <c r="H256" s="42"/>
      <c r="I256" s="236"/>
      <c r="J256" s="42"/>
      <c r="K256" s="42"/>
      <c r="L256" s="46"/>
      <c r="M256" s="237"/>
      <c r="N256" s="238"/>
      <c r="O256" s="93"/>
      <c r="P256" s="93"/>
      <c r="Q256" s="93"/>
      <c r="R256" s="93"/>
      <c r="S256" s="93"/>
      <c r="T256" s="94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255</v>
      </c>
      <c r="AU256" s="19" t="s">
        <v>87</v>
      </c>
    </row>
    <row r="257" s="2" customFormat="1">
      <c r="A257" s="40"/>
      <c r="B257" s="41"/>
      <c r="C257" s="42"/>
      <c r="D257" s="296" t="s">
        <v>766</v>
      </c>
      <c r="E257" s="42"/>
      <c r="F257" s="297" t="s">
        <v>3542</v>
      </c>
      <c r="G257" s="42"/>
      <c r="H257" s="42"/>
      <c r="I257" s="236"/>
      <c r="J257" s="42"/>
      <c r="K257" s="42"/>
      <c r="L257" s="46"/>
      <c r="M257" s="237"/>
      <c r="N257" s="238"/>
      <c r="O257" s="93"/>
      <c r="P257" s="93"/>
      <c r="Q257" s="93"/>
      <c r="R257" s="93"/>
      <c r="S257" s="93"/>
      <c r="T257" s="94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766</v>
      </c>
      <c r="AU257" s="19" t="s">
        <v>87</v>
      </c>
    </row>
    <row r="258" s="14" customFormat="1">
      <c r="A258" s="14"/>
      <c r="B258" s="249"/>
      <c r="C258" s="250"/>
      <c r="D258" s="234" t="s">
        <v>257</v>
      </c>
      <c r="E258" s="251" t="s">
        <v>1</v>
      </c>
      <c r="F258" s="252" t="s">
        <v>4964</v>
      </c>
      <c r="G258" s="250"/>
      <c r="H258" s="253">
        <v>16</v>
      </c>
      <c r="I258" s="254"/>
      <c r="J258" s="250"/>
      <c r="K258" s="250"/>
      <c r="L258" s="255"/>
      <c r="M258" s="256"/>
      <c r="N258" s="257"/>
      <c r="O258" s="257"/>
      <c r="P258" s="257"/>
      <c r="Q258" s="257"/>
      <c r="R258" s="257"/>
      <c r="S258" s="257"/>
      <c r="T258" s="25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9" t="s">
        <v>257</v>
      </c>
      <c r="AU258" s="259" t="s">
        <v>87</v>
      </c>
      <c r="AV258" s="14" t="s">
        <v>87</v>
      </c>
      <c r="AW258" s="14" t="s">
        <v>34</v>
      </c>
      <c r="AX258" s="14" t="s">
        <v>85</v>
      </c>
      <c r="AY258" s="259" t="s">
        <v>245</v>
      </c>
    </row>
    <row r="259" s="2" customFormat="1" ht="16.5" customHeight="1">
      <c r="A259" s="40"/>
      <c r="B259" s="41"/>
      <c r="C259" s="283" t="s">
        <v>528</v>
      </c>
      <c r="D259" s="283" t="s">
        <v>551</v>
      </c>
      <c r="E259" s="284" t="s">
        <v>4214</v>
      </c>
      <c r="F259" s="285" t="s">
        <v>3545</v>
      </c>
      <c r="G259" s="286" t="s">
        <v>329</v>
      </c>
      <c r="H259" s="287">
        <v>16</v>
      </c>
      <c r="I259" s="288"/>
      <c r="J259" s="289">
        <f>ROUND(I259*H259,2)</f>
        <v>0</v>
      </c>
      <c r="K259" s="285" t="s">
        <v>1</v>
      </c>
      <c r="L259" s="290"/>
      <c r="M259" s="291" t="s">
        <v>1</v>
      </c>
      <c r="N259" s="292" t="s">
        <v>42</v>
      </c>
      <c r="O259" s="93"/>
      <c r="P259" s="230">
        <f>O259*H259</f>
        <v>0</v>
      </c>
      <c r="Q259" s="230">
        <v>0.059999999999999998</v>
      </c>
      <c r="R259" s="230">
        <f>Q259*H259</f>
        <v>0.95999999999999996</v>
      </c>
      <c r="S259" s="230">
        <v>0</v>
      </c>
      <c r="T259" s="231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2" t="s">
        <v>594</v>
      </c>
      <c r="AT259" s="232" t="s">
        <v>551</v>
      </c>
      <c r="AU259" s="232" t="s">
        <v>87</v>
      </c>
      <c r="AY259" s="19" t="s">
        <v>245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9" t="s">
        <v>85</v>
      </c>
      <c r="BK259" s="233">
        <f>ROUND(I259*H259,2)</f>
        <v>0</v>
      </c>
      <c r="BL259" s="19" t="s">
        <v>594</v>
      </c>
      <c r="BM259" s="232" t="s">
        <v>4965</v>
      </c>
    </row>
    <row r="260" s="2" customFormat="1">
      <c r="A260" s="40"/>
      <c r="B260" s="41"/>
      <c r="C260" s="42"/>
      <c r="D260" s="234" t="s">
        <v>255</v>
      </c>
      <c r="E260" s="42"/>
      <c r="F260" s="235" t="s">
        <v>3545</v>
      </c>
      <c r="G260" s="42"/>
      <c r="H260" s="42"/>
      <c r="I260" s="236"/>
      <c r="J260" s="42"/>
      <c r="K260" s="42"/>
      <c r="L260" s="46"/>
      <c r="M260" s="237"/>
      <c r="N260" s="238"/>
      <c r="O260" s="93"/>
      <c r="P260" s="93"/>
      <c r="Q260" s="93"/>
      <c r="R260" s="93"/>
      <c r="S260" s="93"/>
      <c r="T260" s="94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255</v>
      </c>
      <c r="AU260" s="19" t="s">
        <v>87</v>
      </c>
    </row>
    <row r="261" s="14" customFormat="1">
      <c r="A261" s="14"/>
      <c r="B261" s="249"/>
      <c r="C261" s="250"/>
      <c r="D261" s="234" t="s">
        <v>257</v>
      </c>
      <c r="E261" s="251" t="s">
        <v>1</v>
      </c>
      <c r="F261" s="252" t="s">
        <v>4964</v>
      </c>
      <c r="G261" s="250"/>
      <c r="H261" s="253">
        <v>16</v>
      </c>
      <c r="I261" s="254"/>
      <c r="J261" s="250"/>
      <c r="K261" s="250"/>
      <c r="L261" s="255"/>
      <c r="M261" s="256"/>
      <c r="N261" s="257"/>
      <c r="O261" s="257"/>
      <c r="P261" s="257"/>
      <c r="Q261" s="257"/>
      <c r="R261" s="257"/>
      <c r="S261" s="257"/>
      <c r="T261" s="25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9" t="s">
        <v>257</v>
      </c>
      <c r="AU261" s="259" t="s">
        <v>87</v>
      </c>
      <c r="AV261" s="14" t="s">
        <v>87</v>
      </c>
      <c r="AW261" s="14" t="s">
        <v>34</v>
      </c>
      <c r="AX261" s="14" t="s">
        <v>85</v>
      </c>
      <c r="AY261" s="259" t="s">
        <v>245</v>
      </c>
    </row>
    <row r="262" s="2" customFormat="1" ht="16.5" customHeight="1">
      <c r="A262" s="40"/>
      <c r="B262" s="41"/>
      <c r="C262" s="283" t="s">
        <v>535</v>
      </c>
      <c r="D262" s="283" t="s">
        <v>551</v>
      </c>
      <c r="E262" s="284" t="s">
        <v>3547</v>
      </c>
      <c r="F262" s="285" t="s">
        <v>3548</v>
      </c>
      <c r="G262" s="286" t="s">
        <v>329</v>
      </c>
      <c r="H262" s="287">
        <v>32</v>
      </c>
      <c r="I262" s="288"/>
      <c r="J262" s="289">
        <f>ROUND(I262*H262,2)</f>
        <v>0</v>
      </c>
      <c r="K262" s="285" t="s">
        <v>1</v>
      </c>
      <c r="L262" s="290"/>
      <c r="M262" s="291" t="s">
        <v>1</v>
      </c>
      <c r="N262" s="292" t="s">
        <v>42</v>
      </c>
      <c r="O262" s="93"/>
      <c r="P262" s="230">
        <f>O262*H262</f>
        <v>0</v>
      </c>
      <c r="Q262" s="230">
        <v>0.0095999999999999992</v>
      </c>
      <c r="R262" s="230">
        <f>Q262*H262</f>
        <v>0.30719999999999997</v>
      </c>
      <c r="S262" s="230">
        <v>0</v>
      </c>
      <c r="T262" s="231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2" t="s">
        <v>594</v>
      </c>
      <c r="AT262" s="232" t="s">
        <v>551</v>
      </c>
      <c r="AU262" s="232" t="s">
        <v>87</v>
      </c>
      <c r="AY262" s="19" t="s">
        <v>245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9" t="s">
        <v>85</v>
      </c>
      <c r="BK262" s="233">
        <f>ROUND(I262*H262,2)</f>
        <v>0</v>
      </c>
      <c r="BL262" s="19" t="s">
        <v>594</v>
      </c>
      <c r="BM262" s="232" t="s">
        <v>4966</v>
      </c>
    </row>
    <row r="263" s="2" customFormat="1">
      <c r="A263" s="40"/>
      <c r="B263" s="41"/>
      <c r="C263" s="42"/>
      <c r="D263" s="234" t="s">
        <v>255</v>
      </c>
      <c r="E263" s="42"/>
      <c r="F263" s="235" t="s">
        <v>3548</v>
      </c>
      <c r="G263" s="42"/>
      <c r="H263" s="42"/>
      <c r="I263" s="236"/>
      <c r="J263" s="42"/>
      <c r="K263" s="42"/>
      <c r="L263" s="46"/>
      <c r="M263" s="237"/>
      <c r="N263" s="238"/>
      <c r="O263" s="93"/>
      <c r="P263" s="93"/>
      <c r="Q263" s="93"/>
      <c r="R263" s="93"/>
      <c r="S263" s="93"/>
      <c r="T263" s="94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255</v>
      </c>
      <c r="AU263" s="19" t="s">
        <v>87</v>
      </c>
    </row>
    <row r="264" s="14" customFormat="1">
      <c r="A264" s="14"/>
      <c r="B264" s="249"/>
      <c r="C264" s="250"/>
      <c r="D264" s="234" t="s">
        <v>257</v>
      </c>
      <c r="E264" s="251" t="s">
        <v>1</v>
      </c>
      <c r="F264" s="252" t="s">
        <v>4967</v>
      </c>
      <c r="G264" s="250"/>
      <c r="H264" s="253">
        <v>32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9" t="s">
        <v>257</v>
      </c>
      <c r="AU264" s="259" t="s">
        <v>87</v>
      </c>
      <c r="AV264" s="14" t="s">
        <v>87</v>
      </c>
      <c r="AW264" s="14" t="s">
        <v>34</v>
      </c>
      <c r="AX264" s="14" t="s">
        <v>85</v>
      </c>
      <c r="AY264" s="259" t="s">
        <v>245</v>
      </c>
    </row>
    <row r="265" s="12" customFormat="1" ht="22.8" customHeight="1">
      <c r="A265" s="12"/>
      <c r="B265" s="205"/>
      <c r="C265" s="206"/>
      <c r="D265" s="207" t="s">
        <v>76</v>
      </c>
      <c r="E265" s="219" t="s">
        <v>87</v>
      </c>
      <c r="F265" s="219" t="s">
        <v>4217</v>
      </c>
      <c r="G265" s="206"/>
      <c r="H265" s="206"/>
      <c r="I265" s="209"/>
      <c r="J265" s="220">
        <f>BK265</f>
        <v>0</v>
      </c>
      <c r="K265" s="206"/>
      <c r="L265" s="211"/>
      <c r="M265" s="212"/>
      <c r="N265" s="213"/>
      <c r="O265" s="213"/>
      <c r="P265" s="214">
        <f>SUM(P266:P336)</f>
        <v>0</v>
      </c>
      <c r="Q265" s="213"/>
      <c r="R265" s="214">
        <f>SUM(R266:R336)</f>
        <v>184.05015279999998</v>
      </c>
      <c r="S265" s="213"/>
      <c r="T265" s="215">
        <f>SUM(T266:T336)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16" t="s">
        <v>85</v>
      </c>
      <c r="AT265" s="217" t="s">
        <v>76</v>
      </c>
      <c r="AU265" s="217" t="s">
        <v>85</v>
      </c>
      <c r="AY265" s="216" t="s">
        <v>245</v>
      </c>
      <c r="BK265" s="218">
        <f>SUM(BK266:BK336)</f>
        <v>0</v>
      </c>
    </row>
    <row r="266" s="2" customFormat="1" ht="16.5" customHeight="1">
      <c r="A266" s="40"/>
      <c r="B266" s="41"/>
      <c r="C266" s="221" t="s">
        <v>542</v>
      </c>
      <c r="D266" s="221" t="s">
        <v>248</v>
      </c>
      <c r="E266" s="222" t="s">
        <v>3551</v>
      </c>
      <c r="F266" s="223" t="s">
        <v>3552</v>
      </c>
      <c r="G266" s="224" t="s">
        <v>251</v>
      </c>
      <c r="H266" s="225">
        <v>7.4480000000000004</v>
      </c>
      <c r="I266" s="226"/>
      <c r="J266" s="227">
        <f>ROUND(I266*H266,2)</f>
        <v>0</v>
      </c>
      <c r="K266" s="223" t="s">
        <v>764</v>
      </c>
      <c r="L266" s="46"/>
      <c r="M266" s="228" t="s">
        <v>1</v>
      </c>
      <c r="N266" s="229" t="s">
        <v>42</v>
      </c>
      <c r="O266" s="93"/>
      <c r="P266" s="230">
        <f>O266*H266</f>
        <v>0</v>
      </c>
      <c r="Q266" s="230">
        <v>0</v>
      </c>
      <c r="R266" s="230">
        <f>Q266*H266</f>
        <v>0</v>
      </c>
      <c r="S266" s="230">
        <v>0</v>
      </c>
      <c r="T266" s="231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32" t="s">
        <v>253</v>
      </c>
      <c r="AT266" s="232" t="s">
        <v>248</v>
      </c>
      <c r="AU266" s="232" t="s">
        <v>87</v>
      </c>
      <c r="AY266" s="19" t="s">
        <v>245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9" t="s">
        <v>85</v>
      </c>
      <c r="BK266" s="233">
        <f>ROUND(I266*H266,2)</f>
        <v>0</v>
      </c>
      <c r="BL266" s="19" t="s">
        <v>253</v>
      </c>
      <c r="BM266" s="232" t="s">
        <v>4968</v>
      </c>
    </row>
    <row r="267" s="2" customFormat="1">
      <c r="A267" s="40"/>
      <c r="B267" s="41"/>
      <c r="C267" s="42"/>
      <c r="D267" s="234" t="s">
        <v>255</v>
      </c>
      <c r="E267" s="42"/>
      <c r="F267" s="235" t="s">
        <v>3552</v>
      </c>
      <c r="G267" s="42"/>
      <c r="H267" s="42"/>
      <c r="I267" s="236"/>
      <c r="J267" s="42"/>
      <c r="K267" s="42"/>
      <c r="L267" s="46"/>
      <c r="M267" s="237"/>
      <c r="N267" s="238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255</v>
      </c>
      <c r="AU267" s="19" t="s">
        <v>87</v>
      </c>
    </row>
    <row r="268" s="2" customFormat="1">
      <c r="A268" s="40"/>
      <c r="B268" s="41"/>
      <c r="C268" s="42"/>
      <c r="D268" s="296" t="s">
        <v>766</v>
      </c>
      <c r="E268" s="42"/>
      <c r="F268" s="297" t="s">
        <v>3554</v>
      </c>
      <c r="G268" s="42"/>
      <c r="H268" s="42"/>
      <c r="I268" s="236"/>
      <c r="J268" s="42"/>
      <c r="K268" s="42"/>
      <c r="L268" s="46"/>
      <c r="M268" s="237"/>
      <c r="N268" s="238"/>
      <c r="O268" s="93"/>
      <c r="P268" s="93"/>
      <c r="Q268" s="93"/>
      <c r="R268" s="93"/>
      <c r="S268" s="93"/>
      <c r="T268" s="94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766</v>
      </c>
      <c r="AU268" s="19" t="s">
        <v>87</v>
      </c>
    </row>
    <row r="269" s="14" customFormat="1">
      <c r="A269" s="14"/>
      <c r="B269" s="249"/>
      <c r="C269" s="250"/>
      <c r="D269" s="234" t="s">
        <v>257</v>
      </c>
      <c r="E269" s="251" t="s">
        <v>1</v>
      </c>
      <c r="F269" s="252" t="s">
        <v>4969</v>
      </c>
      <c r="G269" s="250"/>
      <c r="H269" s="253">
        <v>4.4880000000000004</v>
      </c>
      <c r="I269" s="254"/>
      <c r="J269" s="250"/>
      <c r="K269" s="250"/>
      <c r="L269" s="255"/>
      <c r="M269" s="256"/>
      <c r="N269" s="257"/>
      <c r="O269" s="257"/>
      <c r="P269" s="257"/>
      <c r="Q269" s="257"/>
      <c r="R269" s="257"/>
      <c r="S269" s="257"/>
      <c r="T269" s="25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9" t="s">
        <v>257</v>
      </c>
      <c r="AU269" s="259" t="s">
        <v>87</v>
      </c>
      <c r="AV269" s="14" t="s">
        <v>87</v>
      </c>
      <c r="AW269" s="14" t="s">
        <v>34</v>
      </c>
      <c r="AX269" s="14" t="s">
        <v>77</v>
      </c>
      <c r="AY269" s="259" t="s">
        <v>245</v>
      </c>
    </row>
    <row r="270" s="14" customFormat="1">
      <c r="A270" s="14"/>
      <c r="B270" s="249"/>
      <c r="C270" s="250"/>
      <c r="D270" s="234" t="s">
        <v>257</v>
      </c>
      <c r="E270" s="251" t="s">
        <v>1</v>
      </c>
      <c r="F270" s="252" t="s">
        <v>4970</v>
      </c>
      <c r="G270" s="250"/>
      <c r="H270" s="253">
        <v>0.95999999999999996</v>
      </c>
      <c r="I270" s="254"/>
      <c r="J270" s="250"/>
      <c r="K270" s="250"/>
      <c r="L270" s="255"/>
      <c r="M270" s="256"/>
      <c r="N270" s="257"/>
      <c r="O270" s="257"/>
      <c r="P270" s="257"/>
      <c r="Q270" s="257"/>
      <c r="R270" s="257"/>
      <c r="S270" s="257"/>
      <c r="T270" s="25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9" t="s">
        <v>257</v>
      </c>
      <c r="AU270" s="259" t="s">
        <v>87</v>
      </c>
      <c r="AV270" s="14" t="s">
        <v>87</v>
      </c>
      <c r="AW270" s="14" t="s">
        <v>34</v>
      </c>
      <c r="AX270" s="14" t="s">
        <v>77</v>
      </c>
      <c r="AY270" s="259" t="s">
        <v>245</v>
      </c>
    </row>
    <row r="271" s="14" customFormat="1">
      <c r="A271" s="14"/>
      <c r="B271" s="249"/>
      <c r="C271" s="250"/>
      <c r="D271" s="234" t="s">
        <v>257</v>
      </c>
      <c r="E271" s="251" t="s">
        <v>1</v>
      </c>
      <c r="F271" s="252" t="s">
        <v>4971</v>
      </c>
      <c r="G271" s="250"/>
      <c r="H271" s="253">
        <v>2</v>
      </c>
      <c r="I271" s="254"/>
      <c r="J271" s="250"/>
      <c r="K271" s="250"/>
      <c r="L271" s="255"/>
      <c r="M271" s="256"/>
      <c r="N271" s="257"/>
      <c r="O271" s="257"/>
      <c r="P271" s="257"/>
      <c r="Q271" s="257"/>
      <c r="R271" s="257"/>
      <c r="S271" s="257"/>
      <c r="T271" s="25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9" t="s">
        <v>257</v>
      </c>
      <c r="AU271" s="259" t="s">
        <v>87</v>
      </c>
      <c r="AV271" s="14" t="s">
        <v>87</v>
      </c>
      <c r="AW271" s="14" t="s">
        <v>34</v>
      </c>
      <c r="AX271" s="14" t="s">
        <v>77</v>
      </c>
      <c r="AY271" s="259" t="s">
        <v>245</v>
      </c>
    </row>
    <row r="272" s="15" customFormat="1">
      <c r="A272" s="15"/>
      <c r="B272" s="260"/>
      <c r="C272" s="261"/>
      <c r="D272" s="234" t="s">
        <v>257</v>
      </c>
      <c r="E272" s="262" t="s">
        <v>1</v>
      </c>
      <c r="F272" s="263" t="s">
        <v>266</v>
      </c>
      <c r="G272" s="261"/>
      <c r="H272" s="264">
        <v>7.4480000000000004</v>
      </c>
      <c r="I272" s="265"/>
      <c r="J272" s="261"/>
      <c r="K272" s="261"/>
      <c r="L272" s="266"/>
      <c r="M272" s="267"/>
      <c r="N272" s="268"/>
      <c r="O272" s="268"/>
      <c r="P272" s="268"/>
      <c r="Q272" s="268"/>
      <c r="R272" s="268"/>
      <c r="S272" s="268"/>
      <c r="T272" s="269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70" t="s">
        <v>257</v>
      </c>
      <c r="AU272" s="270" t="s">
        <v>87</v>
      </c>
      <c r="AV272" s="15" t="s">
        <v>253</v>
      </c>
      <c r="AW272" s="15" t="s">
        <v>34</v>
      </c>
      <c r="AX272" s="15" t="s">
        <v>85</v>
      </c>
      <c r="AY272" s="270" t="s">
        <v>245</v>
      </c>
    </row>
    <row r="273" s="2" customFormat="1" ht="16.5" customHeight="1">
      <c r="A273" s="40"/>
      <c r="B273" s="41"/>
      <c r="C273" s="221" t="s">
        <v>553</v>
      </c>
      <c r="D273" s="221" t="s">
        <v>248</v>
      </c>
      <c r="E273" s="222" t="s">
        <v>4254</v>
      </c>
      <c r="F273" s="223" t="s">
        <v>4255</v>
      </c>
      <c r="G273" s="224" t="s">
        <v>251</v>
      </c>
      <c r="H273" s="225">
        <v>27.68</v>
      </c>
      <c r="I273" s="226"/>
      <c r="J273" s="227">
        <f>ROUND(I273*H273,2)</f>
        <v>0</v>
      </c>
      <c r="K273" s="223" t="s">
        <v>764</v>
      </c>
      <c r="L273" s="46"/>
      <c r="M273" s="228" t="s">
        <v>1</v>
      </c>
      <c r="N273" s="229" t="s">
        <v>42</v>
      </c>
      <c r="O273" s="93"/>
      <c r="P273" s="230">
        <f>O273*H273</f>
        <v>0</v>
      </c>
      <c r="Q273" s="230">
        <v>2.3010199999999998</v>
      </c>
      <c r="R273" s="230">
        <f>Q273*H273</f>
        <v>63.692233599999994</v>
      </c>
      <c r="S273" s="230">
        <v>0</v>
      </c>
      <c r="T273" s="231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2" t="s">
        <v>253</v>
      </c>
      <c r="AT273" s="232" t="s">
        <v>248</v>
      </c>
      <c r="AU273" s="232" t="s">
        <v>87</v>
      </c>
      <c r="AY273" s="19" t="s">
        <v>245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9" t="s">
        <v>85</v>
      </c>
      <c r="BK273" s="233">
        <f>ROUND(I273*H273,2)</f>
        <v>0</v>
      </c>
      <c r="BL273" s="19" t="s">
        <v>253</v>
      </c>
      <c r="BM273" s="232" t="s">
        <v>4972</v>
      </c>
    </row>
    <row r="274" s="2" customFormat="1">
      <c r="A274" s="40"/>
      <c r="B274" s="41"/>
      <c r="C274" s="42"/>
      <c r="D274" s="234" t="s">
        <v>255</v>
      </c>
      <c r="E274" s="42"/>
      <c r="F274" s="235" t="s">
        <v>4255</v>
      </c>
      <c r="G274" s="42"/>
      <c r="H274" s="42"/>
      <c r="I274" s="236"/>
      <c r="J274" s="42"/>
      <c r="K274" s="42"/>
      <c r="L274" s="46"/>
      <c r="M274" s="237"/>
      <c r="N274" s="238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255</v>
      </c>
      <c r="AU274" s="19" t="s">
        <v>87</v>
      </c>
    </row>
    <row r="275" s="2" customFormat="1">
      <c r="A275" s="40"/>
      <c r="B275" s="41"/>
      <c r="C275" s="42"/>
      <c r="D275" s="296" t="s">
        <v>766</v>
      </c>
      <c r="E275" s="42"/>
      <c r="F275" s="297" t="s">
        <v>4257</v>
      </c>
      <c r="G275" s="42"/>
      <c r="H275" s="42"/>
      <c r="I275" s="236"/>
      <c r="J275" s="42"/>
      <c r="K275" s="42"/>
      <c r="L275" s="46"/>
      <c r="M275" s="237"/>
      <c r="N275" s="238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766</v>
      </c>
      <c r="AU275" s="19" t="s">
        <v>87</v>
      </c>
    </row>
    <row r="276" s="14" customFormat="1">
      <c r="A276" s="14"/>
      <c r="B276" s="249"/>
      <c r="C276" s="250"/>
      <c r="D276" s="234" t="s">
        <v>257</v>
      </c>
      <c r="E276" s="251" t="s">
        <v>1</v>
      </c>
      <c r="F276" s="252" t="s">
        <v>4973</v>
      </c>
      <c r="G276" s="250"/>
      <c r="H276" s="253">
        <v>27.68</v>
      </c>
      <c r="I276" s="254"/>
      <c r="J276" s="250"/>
      <c r="K276" s="250"/>
      <c r="L276" s="255"/>
      <c r="M276" s="256"/>
      <c r="N276" s="257"/>
      <c r="O276" s="257"/>
      <c r="P276" s="257"/>
      <c r="Q276" s="257"/>
      <c r="R276" s="257"/>
      <c r="S276" s="257"/>
      <c r="T276" s="25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9" t="s">
        <v>257</v>
      </c>
      <c r="AU276" s="259" t="s">
        <v>87</v>
      </c>
      <c r="AV276" s="14" t="s">
        <v>87</v>
      </c>
      <c r="AW276" s="14" t="s">
        <v>34</v>
      </c>
      <c r="AX276" s="14" t="s">
        <v>85</v>
      </c>
      <c r="AY276" s="259" t="s">
        <v>245</v>
      </c>
    </row>
    <row r="277" s="2" customFormat="1" ht="16.5" customHeight="1">
      <c r="A277" s="40"/>
      <c r="B277" s="41"/>
      <c r="C277" s="221" t="s">
        <v>561</v>
      </c>
      <c r="D277" s="221" t="s">
        <v>248</v>
      </c>
      <c r="E277" s="222" t="s">
        <v>4240</v>
      </c>
      <c r="F277" s="223" t="s">
        <v>4241</v>
      </c>
      <c r="G277" s="224" t="s">
        <v>251</v>
      </c>
      <c r="H277" s="225">
        <v>20.760000000000002</v>
      </c>
      <c r="I277" s="226"/>
      <c r="J277" s="227">
        <f>ROUND(I277*H277,2)</f>
        <v>0</v>
      </c>
      <c r="K277" s="223" t="s">
        <v>764</v>
      </c>
      <c r="L277" s="46"/>
      <c r="M277" s="228" t="s">
        <v>1</v>
      </c>
      <c r="N277" s="229" t="s">
        <v>42</v>
      </c>
      <c r="O277" s="93"/>
      <c r="P277" s="230">
        <f>O277*H277</f>
        <v>0</v>
      </c>
      <c r="Q277" s="230">
        <v>1.6299999999999999</v>
      </c>
      <c r="R277" s="230">
        <f>Q277*H277</f>
        <v>33.838799999999999</v>
      </c>
      <c r="S277" s="230">
        <v>0</v>
      </c>
      <c r="T277" s="231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32" t="s">
        <v>253</v>
      </c>
      <c r="AT277" s="232" t="s">
        <v>248</v>
      </c>
      <c r="AU277" s="232" t="s">
        <v>87</v>
      </c>
      <c r="AY277" s="19" t="s">
        <v>245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9" t="s">
        <v>85</v>
      </c>
      <c r="BK277" s="233">
        <f>ROUND(I277*H277,2)</f>
        <v>0</v>
      </c>
      <c r="BL277" s="19" t="s">
        <v>253</v>
      </c>
      <c r="BM277" s="232" t="s">
        <v>4974</v>
      </c>
    </row>
    <row r="278" s="2" customFormat="1">
      <c r="A278" s="40"/>
      <c r="B278" s="41"/>
      <c r="C278" s="42"/>
      <c r="D278" s="234" t="s">
        <v>255</v>
      </c>
      <c r="E278" s="42"/>
      <c r="F278" s="235" t="s">
        <v>4241</v>
      </c>
      <c r="G278" s="42"/>
      <c r="H278" s="42"/>
      <c r="I278" s="236"/>
      <c r="J278" s="42"/>
      <c r="K278" s="42"/>
      <c r="L278" s="46"/>
      <c r="M278" s="237"/>
      <c r="N278" s="238"/>
      <c r="O278" s="93"/>
      <c r="P278" s="93"/>
      <c r="Q278" s="93"/>
      <c r="R278" s="93"/>
      <c r="S278" s="93"/>
      <c r="T278" s="94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255</v>
      </c>
      <c r="AU278" s="19" t="s">
        <v>87</v>
      </c>
    </row>
    <row r="279" s="2" customFormat="1">
      <c r="A279" s="40"/>
      <c r="B279" s="41"/>
      <c r="C279" s="42"/>
      <c r="D279" s="296" t="s">
        <v>766</v>
      </c>
      <c r="E279" s="42"/>
      <c r="F279" s="297" t="s">
        <v>4243</v>
      </c>
      <c r="G279" s="42"/>
      <c r="H279" s="42"/>
      <c r="I279" s="236"/>
      <c r="J279" s="42"/>
      <c r="K279" s="42"/>
      <c r="L279" s="46"/>
      <c r="M279" s="237"/>
      <c r="N279" s="238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766</v>
      </c>
      <c r="AU279" s="19" t="s">
        <v>87</v>
      </c>
    </row>
    <row r="280" s="14" customFormat="1">
      <c r="A280" s="14"/>
      <c r="B280" s="249"/>
      <c r="C280" s="250"/>
      <c r="D280" s="234" t="s">
        <v>257</v>
      </c>
      <c r="E280" s="251" t="s">
        <v>1</v>
      </c>
      <c r="F280" s="252" t="s">
        <v>4975</v>
      </c>
      <c r="G280" s="250"/>
      <c r="H280" s="253">
        <v>20.760000000000002</v>
      </c>
      <c r="I280" s="254"/>
      <c r="J280" s="250"/>
      <c r="K280" s="250"/>
      <c r="L280" s="255"/>
      <c r="M280" s="256"/>
      <c r="N280" s="257"/>
      <c r="O280" s="257"/>
      <c r="P280" s="257"/>
      <c r="Q280" s="257"/>
      <c r="R280" s="257"/>
      <c r="S280" s="257"/>
      <c r="T280" s="25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9" t="s">
        <v>257</v>
      </c>
      <c r="AU280" s="259" t="s">
        <v>87</v>
      </c>
      <c r="AV280" s="14" t="s">
        <v>87</v>
      </c>
      <c r="AW280" s="14" t="s">
        <v>34</v>
      </c>
      <c r="AX280" s="14" t="s">
        <v>85</v>
      </c>
      <c r="AY280" s="259" t="s">
        <v>245</v>
      </c>
    </row>
    <row r="281" s="2" customFormat="1" ht="16.5" customHeight="1">
      <c r="A281" s="40"/>
      <c r="B281" s="41"/>
      <c r="C281" s="221" t="s">
        <v>566</v>
      </c>
      <c r="D281" s="221" t="s">
        <v>248</v>
      </c>
      <c r="E281" s="222" t="s">
        <v>3561</v>
      </c>
      <c r="F281" s="223" t="s">
        <v>3562</v>
      </c>
      <c r="G281" s="224" t="s">
        <v>317</v>
      </c>
      <c r="H281" s="225">
        <v>20.399999999999999</v>
      </c>
      <c r="I281" s="226"/>
      <c r="J281" s="227">
        <f>ROUND(I281*H281,2)</f>
        <v>0</v>
      </c>
      <c r="K281" s="223" t="s">
        <v>764</v>
      </c>
      <c r="L281" s="46"/>
      <c r="M281" s="228" t="s">
        <v>1</v>
      </c>
      <c r="N281" s="229" t="s">
        <v>42</v>
      </c>
      <c r="O281" s="93"/>
      <c r="P281" s="230">
        <f>O281*H281</f>
        <v>0</v>
      </c>
      <c r="Q281" s="230">
        <v>0.00116</v>
      </c>
      <c r="R281" s="230">
        <f>Q281*H281</f>
        <v>0.023663999999999998</v>
      </c>
      <c r="S281" s="230">
        <v>0</v>
      </c>
      <c r="T281" s="231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2" t="s">
        <v>253</v>
      </c>
      <c r="AT281" s="232" t="s">
        <v>248</v>
      </c>
      <c r="AU281" s="232" t="s">
        <v>87</v>
      </c>
      <c r="AY281" s="19" t="s">
        <v>245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9" t="s">
        <v>85</v>
      </c>
      <c r="BK281" s="233">
        <f>ROUND(I281*H281,2)</f>
        <v>0</v>
      </c>
      <c r="BL281" s="19" t="s">
        <v>253</v>
      </c>
      <c r="BM281" s="232" t="s">
        <v>4976</v>
      </c>
    </row>
    <row r="282" s="2" customFormat="1">
      <c r="A282" s="40"/>
      <c r="B282" s="41"/>
      <c r="C282" s="42"/>
      <c r="D282" s="234" t="s">
        <v>255</v>
      </c>
      <c r="E282" s="42"/>
      <c r="F282" s="235" t="s">
        <v>3562</v>
      </c>
      <c r="G282" s="42"/>
      <c r="H282" s="42"/>
      <c r="I282" s="236"/>
      <c r="J282" s="42"/>
      <c r="K282" s="42"/>
      <c r="L282" s="46"/>
      <c r="M282" s="237"/>
      <c r="N282" s="238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255</v>
      </c>
      <c r="AU282" s="19" t="s">
        <v>87</v>
      </c>
    </row>
    <row r="283" s="2" customFormat="1">
      <c r="A283" s="40"/>
      <c r="B283" s="41"/>
      <c r="C283" s="42"/>
      <c r="D283" s="296" t="s">
        <v>766</v>
      </c>
      <c r="E283" s="42"/>
      <c r="F283" s="297" t="s">
        <v>3564</v>
      </c>
      <c r="G283" s="42"/>
      <c r="H283" s="42"/>
      <c r="I283" s="236"/>
      <c r="J283" s="42"/>
      <c r="K283" s="42"/>
      <c r="L283" s="46"/>
      <c r="M283" s="237"/>
      <c r="N283" s="238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766</v>
      </c>
      <c r="AU283" s="19" t="s">
        <v>87</v>
      </c>
    </row>
    <row r="284" s="14" customFormat="1">
      <c r="A284" s="14"/>
      <c r="B284" s="249"/>
      <c r="C284" s="250"/>
      <c r="D284" s="234" t="s">
        <v>257</v>
      </c>
      <c r="E284" s="251" t="s">
        <v>1</v>
      </c>
      <c r="F284" s="252" t="s">
        <v>4977</v>
      </c>
      <c r="G284" s="250"/>
      <c r="H284" s="253">
        <v>20.399999999999999</v>
      </c>
      <c r="I284" s="254"/>
      <c r="J284" s="250"/>
      <c r="K284" s="250"/>
      <c r="L284" s="255"/>
      <c r="M284" s="256"/>
      <c r="N284" s="257"/>
      <c r="O284" s="257"/>
      <c r="P284" s="257"/>
      <c r="Q284" s="257"/>
      <c r="R284" s="257"/>
      <c r="S284" s="257"/>
      <c r="T284" s="25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9" t="s">
        <v>257</v>
      </c>
      <c r="AU284" s="259" t="s">
        <v>87</v>
      </c>
      <c r="AV284" s="14" t="s">
        <v>87</v>
      </c>
      <c r="AW284" s="14" t="s">
        <v>34</v>
      </c>
      <c r="AX284" s="14" t="s">
        <v>85</v>
      </c>
      <c r="AY284" s="259" t="s">
        <v>245</v>
      </c>
    </row>
    <row r="285" s="2" customFormat="1" ht="16.5" customHeight="1">
      <c r="A285" s="40"/>
      <c r="B285" s="41"/>
      <c r="C285" s="221" t="s">
        <v>570</v>
      </c>
      <c r="D285" s="221" t="s">
        <v>248</v>
      </c>
      <c r="E285" s="222" t="s">
        <v>3568</v>
      </c>
      <c r="F285" s="223" t="s">
        <v>3569</v>
      </c>
      <c r="G285" s="224" t="s">
        <v>317</v>
      </c>
      <c r="H285" s="225">
        <v>188</v>
      </c>
      <c r="I285" s="226"/>
      <c r="J285" s="227">
        <f>ROUND(I285*H285,2)</f>
        <v>0</v>
      </c>
      <c r="K285" s="223" t="s">
        <v>764</v>
      </c>
      <c r="L285" s="46"/>
      <c r="M285" s="228" t="s">
        <v>1</v>
      </c>
      <c r="N285" s="229" t="s">
        <v>42</v>
      </c>
      <c r="O285" s="93"/>
      <c r="P285" s="230">
        <f>O285*H285</f>
        <v>0</v>
      </c>
      <c r="Q285" s="230">
        <v>0.00010021</v>
      </c>
      <c r="R285" s="230">
        <f>Q285*H285</f>
        <v>0.018839480000000002</v>
      </c>
      <c r="S285" s="230">
        <v>0</v>
      </c>
      <c r="T285" s="231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32" t="s">
        <v>253</v>
      </c>
      <c r="AT285" s="232" t="s">
        <v>248</v>
      </c>
      <c r="AU285" s="232" t="s">
        <v>87</v>
      </c>
      <c r="AY285" s="19" t="s">
        <v>245</v>
      </c>
      <c r="BE285" s="233">
        <f>IF(N285="základní",J285,0)</f>
        <v>0</v>
      </c>
      <c r="BF285" s="233">
        <f>IF(N285="snížená",J285,0)</f>
        <v>0</v>
      </c>
      <c r="BG285" s="233">
        <f>IF(N285="zákl. přenesená",J285,0)</f>
        <v>0</v>
      </c>
      <c r="BH285" s="233">
        <f>IF(N285="sníž. přenesená",J285,0)</f>
        <v>0</v>
      </c>
      <c r="BI285" s="233">
        <f>IF(N285="nulová",J285,0)</f>
        <v>0</v>
      </c>
      <c r="BJ285" s="19" t="s">
        <v>85</v>
      </c>
      <c r="BK285" s="233">
        <f>ROUND(I285*H285,2)</f>
        <v>0</v>
      </c>
      <c r="BL285" s="19" t="s">
        <v>253</v>
      </c>
      <c r="BM285" s="232" t="s">
        <v>4978</v>
      </c>
    </row>
    <row r="286" s="2" customFormat="1">
      <c r="A286" s="40"/>
      <c r="B286" s="41"/>
      <c r="C286" s="42"/>
      <c r="D286" s="234" t="s">
        <v>255</v>
      </c>
      <c r="E286" s="42"/>
      <c r="F286" s="235" t="s">
        <v>3569</v>
      </c>
      <c r="G286" s="42"/>
      <c r="H286" s="42"/>
      <c r="I286" s="236"/>
      <c r="J286" s="42"/>
      <c r="K286" s="42"/>
      <c r="L286" s="46"/>
      <c r="M286" s="237"/>
      <c r="N286" s="238"/>
      <c r="O286" s="93"/>
      <c r="P286" s="93"/>
      <c r="Q286" s="93"/>
      <c r="R286" s="93"/>
      <c r="S286" s="93"/>
      <c r="T286" s="94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255</v>
      </c>
      <c r="AU286" s="19" t="s">
        <v>87</v>
      </c>
    </row>
    <row r="287" s="2" customFormat="1">
      <c r="A287" s="40"/>
      <c r="B287" s="41"/>
      <c r="C287" s="42"/>
      <c r="D287" s="296" t="s">
        <v>766</v>
      </c>
      <c r="E287" s="42"/>
      <c r="F287" s="297" t="s">
        <v>3571</v>
      </c>
      <c r="G287" s="42"/>
      <c r="H287" s="42"/>
      <c r="I287" s="236"/>
      <c r="J287" s="42"/>
      <c r="K287" s="42"/>
      <c r="L287" s="46"/>
      <c r="M287" s="237"/>
      <c r="N287" s="238"/>
      <c r="O287" s="93"/>
      <c r="P287" s="93"/>
      <c r="Q287" s="93"/>
      <c r="R287" s="93"/>
      <c r="S287" s="93"/>
      <c r="T287" s="94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766</v>
      </c>
      <c r="AU287" s="19" t="s">
        <v>87</v>
      </c>
    </row>
    <row r="288" s="14" customFormat="1">
      <c r="A288" s="14"/>
      <c r="B288" s="249"/>
      <c r="C288" s="250"/>
      <c r="D288" s="234" t="s">
        <v>257</v>
      </c>
      <c r="E288" s="251" t="s">
        <v>1</v>
      </c>
      <c r="F288" s="252" t="s">
        <v>4979</v>
      </c>
      <c r="G288" s="250"/>
      <c r="H288" s="253">
        <v>188</v>
      </c>
      <c r="I288" s="254"/>
      <c r="J288" s="250"/>
      <c r="K288" s="250"/>
      <c r="L288" s="255"/>
      <c r="M288" s="256"/>
      <c r="N288" s="257"/>
      <c r="O288" s="257"/>
      <c r="P288" s="257"/>
      <c r="Q288" s="257"/>
      <c r="R288" s="257"/>
      <c r="S288" s="257"/>
      <c r="T288" s="25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9" t="s">
        <v>257</v>
      </c>
      <c r="AU288" s="259" t="s">
        <v>87</v>
      </c>
      <c r="AV288" s="14" t="s">
        <v>87</v>
      </c>
      <c r="AW288" s="14" t="s">
        <v>34</v>
      </c>
      <c r="AX288" s="14" t="s">
        <v>85</v>
      </c>
      <c r="AY288" s="259" t="s">
        <v>245</v>
      </c>
    </row>
    <row r="289" s="2" customFormat="1" ht="16.5" customHeight="1">
      <c r="A289" s="40"/>
      <c r="B289" s="41"/>
      <c r="C289" s="283" t="s">
        <v>575</v>
      </c>
      <c r="D289" s="283" t="s">
        <v>551</v>
      </c>
      <c r="E289" s="284" t="s">
        <v>4278</v>
      </c>
      <c r="F289" s="285" t="s">
        <v>4279</v>
      </c>
      <c r="G289" s="286" t="s">
        <v>3227</v>
      </c>
      <c r="H289" s="287">
        <v>38.685000000000002</v>
      </c>
      <c r="I289" s="288"/>
      <c r="J289" s="289">
        <f>ROUND(I289*H289,2)</f>
        <v>0</v>
      </c>
      <c r="K289" s="285" t="s">
        <v>764</v>
      </c>
      <c r="L289" s="290"/>
      <c r="M289" s="291" t="s">
        <v>1</v>
      </c>
      <c r="N289" s="292" t="s">
        <v>42</v>
      </c>
      <c r="O289" s="93"/>
      <c r="P289" s="230">
        <f>O289*H289</f>
        <v>0</v>
      </c>
      <c r="Q289" s="230">
        <v>2.234</v>
      </c>
      <c r="R289" s="230">
        <f>Q289*H289</f>
        <v>86.422290000000004</v>
      </c>
      <c r="S289" s="230">
        <v>0</v>
      </c>
      <c r="T289" s="231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32" t="s">
        <v>326</v>
      </c>
      <c r="AT289" s="232" t="s">
        <v>551</v>
      </c>
      <c r="AU289" s="232" t="s">
        <v>87</v>
      </c>
      <c r="AY289" s="19" t="s">
        <v>245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9" t="s">
        <v>85</v>
      </c>
      <c r="BK289" s="233">
        <f>ROUND(I289*H289,2)</f>
        <v>0</v>
      </c>
      <c r="BL289" s="19" t="s">
        <v>253</v>
      </c>
      <c r="BM289" s="232" t="s">
        <v>4980</v>
      </c>
    </row>
    <row r="290" s="2" customFormat="1">
      <c r="A290" s="40"/>
      <c r="B290" s="41"/>
      <c r="C290" s="42"/>
      <c r="D290" s="234" t="s">
        <v>255</v>
      </c>
      <c r="E290" s="42"/>
      <c r="F290" s="235" t="s">
        <v>4279</v>
      </c>
      <c r="G290" s="42"/>
      <c r="H290" s="42"/>
      <c r="I290" s="236"/>
      <c r="J290" s="42"/>
      <c r="K290" s="42"/>
      <c r="L290" s="46"/>
      <c r="M290" s="237"/>
      <c r="N290" s="238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255</v>
      </c>
      <c r="AU290" s="19" t="s">
        <v>87</v>
      </c>
    </row>
    <row r="291" s="14" customFormat="1">
      <c r="A291" s="14"/>
      <c r="B291" s="249"/>
      <c r="C291" s="250"/>
      <c r="D291" s="234" t="s">
        <v>257</v>
      </c>
      <c r="E291" s="251" t="s">
        <v>1</v>
      </c>
      <c r="F291" s="252" t="s">
        <v>4981</v>
      </c>
      <c r="G291" s="250"/>
      <c r="H291" s="253">
        <v>38.685000000000002</v>
      </c>
      <c r="I291" s="254"/>
      <c r="J291" s="250"/>
      <c r="K291" s="250"/>
      <c r="L291" s="255"/>
      <c r="M291" s="256"/>
      <c r="N291" s="257"/>
      <c r="O291" s="257"/>
      <c r="P291" s="257"/>
      <c r="Q291" s="257"/>
      <c r="R291" s="257"/>
      <c r="S291" s="257"/>
      <c r="T291" s="25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9" t="s">
        <v>257</v>
      </c>
      <c r="AU291" s="259" t="s">
        <v>87</v>
      </c>
      <c r="AV291" s="14" t="s">
        <v>87</v>
      </c>
      <c r="AW291" s="14" t="s">
        <v>34</v>
      </c>
      <c r="AX291" s="14" t="s">
        <v>77</v>
      </c>
      <c r="AY291" s="259" t="s">
        <v>245</v>
      </c>
    </row>
    <row r="292" s="15" customFormat="1">
      <c r="A292" s="15"/>
      <c r="B292" s="260"/>
      <c r="C292" s="261"/>
      <c r="D292" s="234" t="s">
        <v>257</v>
      </c>
      <c r="E292" s="262" t="s">
        <v>1</v>
      </c>
      <c r="F292" s="263" t="s">
        <v>266</v>
      </c>
      <c r="G292" s="261"/>
      <c r="H292" s="264">
        <v>38.685000000000002</v>
      </c>
      <c r="I292" s="265"/>
      <c r="J292" s="261"/>
      <c r="K292" s="261"/>
      <c r="L292" s="266"/>
      <c r="M292" s="267"/>
      <c r="N292" s="268"/>
      <c r="O292" s="268"/>
      <c r="P292" s="268"/>
      <c r="Q292" s="268"/>
      <c r="R292" s="268"/>
      <c r="S292" s="268"/>
      <c r="T292" s="269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70" t="s">
        <v>257</v>
      </c>
      <c r="AU292" s="270" t="s">
        <v>87</v>
      </c>
      <c r="AV292" s="15" t="s">
        <v>253</v>
      </c>
      <c r="AW292" s="15" t="s">
        <v>34</v>
      </c>
      <c r="AX292" s="15" t="s">
        <v>85</v>
      </c>
      <c r="AY292" s="270" t="s">
        <v>245</v>
      </c>
    </row>
    <row r="293" s="2" customFormat="1" ht="24.15" customHeight="1">
      <c r="A293" s="40"/>
      <c r="B293" s="41"/>
      <c r="C293" s="221" t="s">
        <v>579</v>
      </c>
      <c r="D293" s="221" t="s">
        <v>248</v>
      </c>
      <c r="E293" s="222" t="s">
        <v>4230</v>
      </c>
      <c r="F293" s="223" t="s">
        <v>4231</v>
      </c>
      <c r="G293" s="224" t="s">
        <v>329</v>
      </c>
      <c r="H293" s="225">
        <v>2</v>
      </c>
      <c r="I293" s="226"/>
      <c r="J293" s="227">
        <f>ROUND(I293*H293,2)</f>
        <v>0</v>
      </c>
      <c r="K293" s="223" t="s">
        <v>764</v>
      </c>
      <c r="L293" s="46"/>
      <c r="M293" s="228" t="s">
        <v>1</v>
      </c>
      <c r="N293" s="229" t="s">
        <v>42</v>
      </c>
      <c r="O293" s="93"/>
      <c r="P293" s="230">
        <f>O293*H293</f>
        <v>0</v>
      </c>
      <c r="Q293" s="230">
        <v>0</v>
      </c>
      <c r="R293" s="230">
        <f>Q293*H293</f>
        <v>0</v>
      </c>
      <c r="S293" s="230">
        <v>0</v>
      </c>
      <c r="T293" s="231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32" t="s">
        <v>253</v>
      </c>
      <c r="AT293" s="232" t="s">
        <v>248</v>
      </c>
      <c r="AU293" s="232" t="s">
        <v>87</v>
      </c>
      <c r="AY293" s="19" t="s">
        <v>245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9" t="s">
        <v>85</v>
      </c>
      <c r="BK293" s="233">
        <f>ROUND(I293*H293,2)</f>
        <v>0</v>
      </c>
      <c r="BL293" s="19" t="s">
        <v>253</v>
      </c>
      <c r="BM293" s="232" t="s">
        <v>4982</v>
      </c>
    </row>
    <row r="294" s="2" customFormat="1">
      <c r="A294" s="40"/>
      <c r="B294" s="41"/>
      <c r="C294" s="42"/>
      <c r="D294" s="234" t="s">
        <v>255</v>
      </c>
      <c r="E294" s="42"/>
      <c r="F294" s="235" t="s">
        <v>4231</v>
      </c>
      <c r="G294" s="42"/>
      <c r="H294" s="42"/>
      <c r="I294" s="236"/>
      <c r="J294" s="42"/>
      <c r="K294" s="42"/>
      <c r="L294" s="46"/>
      <c r="M294" s="237"/>
      <c r="N294" s="238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255</v>
      </c>
      <c r="AU294" s="19" t="s">
        <v>87</v>
      </c>
    </row>
    <row r="295" s="2" customFormat="1">
      <c r="A295" s="40"/>
      <c r="B295" s="41"/>
      <c r="C295" s="42"/>
      <c r="D295" s="296" t="s">
        <v>766</v>
      </c>
      <c r="E295" s="42"/>
      <c r="F295" s="297" t="s">
        <v>4234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766</v>
      </c>
      <c r="AU295" s="19" t="s">
        <v>87</v>
      </c>
    </row>
    <row r="296" s="14" customFormat="1">
      <c r="A296" s="14"/>
      <c r="B296" s="249"/>
      <c r="C296" s="250"/>
      <c r="D296" s="234" t="s">
        <v>257</v>
      </c>
      <c r="E296" s="251" t="s">
        <v>1</v>
      </c>
      <c r="F296" s="252" t="s">
        <v>4983</v>
      </c>
      <c r="G296" s="250"/>
      <c r="H296" s="253">
        <v>2</v>
      </c>
      <c r="I296" s="254"/>
      <c r="J296" s="250"/>
      <c r="K296" s="250"/>
      <c r="L296" s="255"/>
      <c r="M296" s="256"/>
      <c r="N296" s="257"/>
      <c r="O296" s="257"/>
      <c r="P296" s="257"/>
      <c r="Q296" s="257"/>
      <c r="R296" s="257"/>
      <c r="S296" s="257"/>
      <c r="T296" s="258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9" t="s">
        <v>257</v>
      </c>
      <c r="AU296" s="259" t="s">
        <v>87</v>
      </c>
      <c r="AV296" s="14" t="s">
        <v>87</v>
      </c>
      <c r="AW296" s="14" t="s">
        <v>34</v>
      </c>
      <c r="AX296" s="14" t="s">
        <v>85</v>
      </c>
      <c r="AY296" s="259" t="s">
        <v>245</v>
      </c>
    </row>
    <row r="297" s="2" customFormat="1" ht="16.5" customHeight="1">
      <c r="A297" s="40"/>
      <c r="B297" s="41"/>
      <c r="C297" s="283" t="s">
        <v>583</v>
      </c>
      <c r="D297" s="283" t="s">
        <v>551</v>
      </c>
      <c r="E297" s="284" t="s">
        <v>4984</v>
      </c>
      <c r="F297" s="285" t="s">
        <v>4985</v>
      </c>
      <c r="G297" s="286" t="s">
        <v>317</v>
      </c>
      <c r="H297" s="287">
        <v>2</v>
      </c>
      <c r="I297" s="288"/>
      <c r="J297" s="289">
        <f>ROUND(I297*H297,2)</f>
        <v>0</v>
      </c>
      <c r="K297" s="285" t="s">
        <v>764</v>
      </c>
      <c r="L297" s="290"/>
      <c r="M297" s="291" t="s">
        <v>1</v>
      </c>
      <c r="N297" s="292" t="s">
        <v>42</v>
      </c>
      <c r="O297" s="93"/>
      <c r="P297" s="230">
        <f>O297*H297</f>
        <v>0</v>
      </c>
      <c r="Q297" s="230">
        <v>0.0080999999999999996</v>
      </c>
      <c r="R297" s="230">
        <f>Q297*H297</f>
        <v>0.016199999999999999</v>
      </c>
      <c r="S297" s="230">
        <v>0</v>
      </c>
      <c r="T297" s="231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32" t="s">
        <v>326</v>
      </c>
      <c r="AT297" s="232" t="s">
        <v>551</v>
      </c>
      <c r="AU297" s="232" t="s">
        <v>87</v>
      </c>
      <c r="AY297" s="19" t="s">
        <v>245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9" t="s">
        <v>85</v>
      </c>
      <c r="BK297" s="233">
        <f>ROUND(I297*H297,2)</f>
        <v>0</v>
      </c>
      <c r="BL297" s="19" t="s">
        <v>253</v>
      </c>
      <c r="BM297" s="232" t="s">
        <v>4986</v>
      </c>
    </row>
    <row r="298" s="2" customFormat="1">
      <c r="A298" s="40"/>
      <c r="B298" s="41"/>
      <c r="C298" s="42"/>
      <c r="D298" s="234" t="s">
        <v>255</v>
      </c>
      <c r="E298" s="42"/>
      <c r="F298" s="235" t="s">
        <v>4985</v>
      </c>
      <c r="G298" s="42"/>
      <c r="H298" s="42"/>
      <c r="I298" s="236"/>
      <c r="J298" s="42"/>
      <c r="K298" s="42"/>
      <c r="L298" s="46"/>
      <c r="M298" s="237"/>
      <c r="N298" s="238"/>
      <c r="O298" s="93"/>
      <c r="P298" s="93"/>
      <c r="Q298" s="93"/>
      <c r="R298" s="93"/>
      <c r="S298" s="93"/>
      <c r="T298" s="94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255</v>
      </c>
      <c r="AU298" s="19" t="s">
        <v>87</v>
      </c>
    </row>
    <row r="299" s="14" customFormat="1">
      <c r="A299" s="14"/>
      <c r="B299" s="249"/>
      <c r="C299" s="250"/>
      <c r="D299" s="234" t="s">
        <v>257</v>
      </c>
      <c r="E299" s="251" t="s">
        <v>1</v>
      </c>
      <c r="F299" s="252" t="s">
        <v>4987</v>
      </c>
      <c r="G299" s="250"/>
      <c r="H299" s="253">
        <v>2</v>
      </c>
      <c r="I299" s="254"/>
      <c r="J299" s="250"/>
      <c r="K299" s="250"/>
      <c r="L299" s="255"/>
      <c r="M299" s="256"/>
      <c r="N299" s="257"/>
      <c r="O299" s="257"/>
      <c r="P299" s="257"/>
      <c r="Q299" s="257"/>
      <c r="R299" s="257"/>
      <c r="S299" s="257"/>
      <c r="T299" s="25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9" t="s">
        <v>257</v>
      </c>
      <c r="AU299" s="259" t="s">
        <v>87</v>
      </c>
      <c r="AV299" s="14" t="s">
        <v>87</v>
      </c>
      <c r="AW299" s="14" t="s">
        <v>34</v>
      </c>
      <c r="AX299" s="14" t="s">
        <v>85</v>
      </c>
      <c r="AY299" s="259" t="s">
        <v>245</v>
      </c>
    </row>
    <row r="300" s="2" customFormat="1" ht="16.5" customHeight="1">
      <c r="A300" s="40"/>
      <c r="B300" s="41"/>
      <c r="C300" s="221" t="s">
        <v>587</v>
      </c>
      <c r="D300" s="221" t="s">
        <v>248</v>
      </c>
      <c r="E300" s="222" t="s">
        <v>4988</v>
      </c>
      <c r="F300" s="223" t="s">
        <v>4989</v>
      </c>
      <c r="G300" s="224" t="s">
        <v>251</v>
      </c>
      <c r="H300" s="225">
        <v>28.600000000000001</v>
      </c>
      <c r="I300" s="226"/>
      <c r="J300" s="227">
        <f>ROUND(I300*H300,2)</f>
        <v>0</v>
      </c>
      <c r="K300" s="223" t="s">
        <v>764</v>
      </c>
      <c r="L300" s="46"/>
      <c r="M300" s="228" t="s">
        <v>1</v>
      </c>
      <c r="N300" s="229" t="s">
        <v>42</v>
      </c>
      <c r="O300" s="93"/>
      <c r="P300" s="230">
        <f>O300*H300</f>
        <v>0</v>
      </c>
      <c r="Q300" s="230">
        <v>0</v>
      </c>
      <c r="R300" s="230">
        <f>Q300*H300</f>
        <v>0</v>
      </c>
      <c r="S300" s="230">
        <v>0</v>
      </c>
      <c r="T300" s="231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32" t="s">
        <v>253</v>
      </c>
      <c r="AT300" s="232" t="s">
        <v>248</v>
      </c>
      <c r="AU300" s="232" t="s">
        <v>87</v>
      </c>
      <c r="AY300" s="19" t="s">
        <v>245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9" t="s">
        <v>85</v>
      </c>
      <c r="BK300" s="233">
        <f>ROUND(I300*H300,2)</f>
        <v>0</v>
      </c>
      <c r="BL300" s="19" t="s">
        <v>253</v>
      </c>
      <c r="BM300" s="232" t="s">
        <v>4990</v>
      </c>
    </row>
    <row r="301" s="2" customFormat="1">
      <c r="A301" s="40"/>
      <c r="B301" s="41"/>
      <c r="C301" s="42"/>
      <c r="D301" s="234" t="s">
        <v>255</v>
      </c>
      <c r="E301" s="42"/>
      <c r="F301" s="235" t="s">
        <v>4989</v>
      </c>
      <c r="G301" s="42"/>
      <c r="H301" s="42"/>
      <c r="I301" s="236"/>
      <c r="J301" s="42"/>
      <c r="K301" s="42"/>
      <c r="L301" s="46"/>
      <c r="M301" s="237"/>
      <c r="N301" s="238"/>
      <c r="O301" s="93"/>
      <c r="P301" s="93"/>
      <c r="Q301" s="93"/>
      <c r="R301" s="93"/>
      <c r="S301" s="93"/>
      <c r="T301" s="94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255</v>
      </c>
      <c r="AU301" s="19" t="s">
        <v>87</v>
      </c>
    </row>
    <row r="302" s="2" customFormat="1">
      <c r="A302" s="40"/>
      <c r="B302" s="41"/>
      <c r="C302" s="42"/>
      <c r="D302" s="296" t="s">
        <v>766</v>
      </c>
      <c r="E302" s="42"/>
      <c r="F302" s="297" t="s">
        <v>4991</v>
      </c>
      <c r="G302" s="42"/>
      <c r="H302" s="42"/>
      <c r="I302" s="236"/>
      <c r="J302" s="42"/>
      <c r="K302" s="42"/>
      <c r="L302" s="46"/>
      <c r="M302" s="237"/>
      <c r="N302" s="238"/>
      <c r="O302" s="93"/>
      <c r="P302" s="93"/>
      <c r="Q302" s="93"/>
      <c r="R302" s="93"/>
      <c r="S302" s="93"/>
      <c r="T302" s="94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766</v>
      </c>
      <c r="AU302" s="19" t="s">
        <v>87</v>
      </c>
    </row>
    <row r="303" s="14" customFormat="1">
      <c r="A303" s="14"/>
      <c r="B303" s="249"/>
      <c r="C303" s="250"/>
      <c r="D303" s="234" t="s">
        <v>257</v>
      </c>
      <c r="E303" s="251" t="s">
        <v>1</v>
      </c>
      <c r="F303" s="252" t="s">
        <v>4992</v>
      </c>
      <c r="G303" s="250"/>
      <c r="H303" s="253">
        <v>28.600000000000001</v>
      </c>
      <c r="I303" s="254"/>
      <c r="J303" s="250"/>
      <c r="K303" s="250"/>
      <c r="L303" s="255"/>
      <c r="M303" s="256"/>
      <c r="N303" s="257"/>
      <c r="O303" s="257"/>
      <c r="P303" s="257"/>
      <c r="Q303" s="257"/>
      <c r="R303" s="257"/>
      <c r="S303" s="257"/>
      <c r="T303" s="25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9" t="s">
        <v>257</v>
      </c>
      <c r="AU303" s="259" t="s">
        <v>87</v>
      </c>
      <c r="AV303" s="14" t="s">
        <v>87</v>
      </c>
      <c r="AW303" s="14" t="s">
        <v>34</v>
      </c>
      <c r="AX303" s="14" t="s">
        <v>85</v>
      </c>
      <c r="AY303" s="259" t="s">
        <v>245</v>
      </c>
    </row>
    <row r="304" s="2" customFormat="1" ht="16.5" customHeight="1">
      <c r="A304" s="40"/>
      <c r="B304" s="41"/>
      <c r="C304" s="221" t="s">
        <v>591</v>
      </c>
      <c r="D304" s="221" t="s">
        <v>248</v>
      </c>
      <c r="E304" s="222" t="s">
        <v>4993</v>
      </c>
      <c r="F304" s="223" t="s">
        <v>4994</v>
      </c>
      <c r="G304" s="224" t="s">
        <v>275</v>
      </c>
      <c r="H304" s="225">
        <v>14.699999999999999</v>
      </c>
      <c r="I304" s="226"/>
      <c r="J304" s="227">
        <f>ROUND(I304*H304,2)</f>
        <v>0</v>
      </c>
      <c r="K304" s="223" t="s">
        <v>764</v>
      </c>
      <c r="L304" s="46"/>
      <c r="M304" s="228" t="s">
        <v>1</v>
      </c>
      <c r="N304" s="229" t="s">
        <v>42</v>
      </c>
      <c r="O304" s="93"/>
      <c r="P304" s="230">
        <f>O304*H304</f>
        <v>0</v>
      </c>
      <c r="Q304" s="230">
        <v>0.0012979999999999999</v>
      </c>
      <c r="R304" s="230">
        <f>Q304*H304</f>
        <v>0.019080599999999996</v>
      </c>
      <c r="S304" s="230">
        <v>0</v>
      </c>
      <c r="T304" s="231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32" t="s">
        <v>253</v>
      </c>
      <c r="AT304" s="232" t="s">
        <v>248</v>
      </c>
      <c r="AU304" s="232" t="s">
        <v>87</v>
      </c>
      <c r="AY304" s="19" t="s">
        <v>245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9" t="s">
        <v>85</v>
      </c>
      <c r="BK304" s="233">
        <f>ROUND(I304*H304,2)</f>
        <v>0</v>
      </c>
      <c r="BL304" s="19" t="s">
        <v>253</v>
      </c>
      <c r="BM304" s="232" t="s">
        <v>4995</v>
      </c>
    </row>
    <row r="305" s="2" customFormat="1">
      <c r="A305" s="40"/>
      <c r="B305" s="41"/>
      <c r="C305" s="42"/>
      <c r="D305" s="234" t="s">
        <v>255</v>
      </c>
      <c r="E305" s="42"/>
      <c r="F305" s="235" t="s">
        <v>4994</v>
      </c>
      <c r="G305" s="42"/>
      <c r="H305" s="42"/>
      <c r="I305" s="236"/>
      <c r="J305" s="42"/>
      <c r="K305" s="42"/>
      <c r="L305" s="46"/>
      <c r="M305" s="237"/>
      <c r="N305" s="238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255</v>
      </c>
      <c r="AU305" s="19" t="s">
        <v>87</v>
      </c>
    </row>
    <row r="306" s="2" customFormat="1">
      <c r="A306" s="40"/>
      <c r="B306" s="41"/>
      <c r="C306" s="42"/>
      <c r="D306" s="296" t="s">
        <v>766</v>
      </c>
      <c r="E306" s="42"/>
      <c r="F306" s="297" t="s">
        <v>4996</v>
      </c>
      <c r="G306" s="42"/>
      <c r="H306" s="42"/>
      <c r="I306" s="236"/>
      <c r="J306" s="42"/>
      <c r="K306" s="42"/>
      <c r="L306" s="46"/>
      <c r="M306" s="237"/>
      <c r="N306" s="238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766</v>
      </c>
      <c r="AU306" s="19" t="s">
        <v>87</v>
      </c>
    </row>
    <row r="307" s="13" customFormat="1">
      <c r="A307" s="13"/>
      <c r="B307" s="239"/>
      <c r="C307" s="240"/>
      <c r="D307" s="234" t="s">
        <v>257</v>
      </c>
      <c r="E307" s="241" t="s">
        <v>1</v>
      </c>
      <c r="F307" s="242" t="s">
        <v>4997</v>
      </c>
      <c r="G307" s="240"/>
      <c r="H307" s="241" t="s">
        <v>1</v>
      </c>
      <c r="I307" s="243"/>
      <c r="J307" s="240"/>
      <c r="K307" s="240"/>
      <c r="L307" s="244"/>
      <c r="M307" s="245"/>
      <c r="N307" s="246"/>
      <c r="O307" s="246"/>
      <c r="P307" s="246"/>
      <c r="Q307" s="246"/>
      <c r="R307" s="246"/>
      <c r="S307" s="246"/>
      <c r="T307" s="247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8" t="s">
        <v>257</v>
      </c>
      <c r="AU307" s="248" t="s">
        <v>87</v>
      </c>
      <c r="AV307" s="13" t="s">
        <v>85</v>
      </c>
      <c r="AW307" s="13" t="s">
        <v>34</v>
      </c>
      <c r="AX307" s="13" t="s">
        <v>77</v>
      </c>
      <c r="AY307" s="248" t="s">
        <v>245</v>
      </c>
    </row>
    <row r="308" s="14" customFormat="1">
      <c r="A308" s="14"/>
      <c r="B308" s="249"/>
      <c r="C308" s="250"/>
      <c r="D308" s="234" t="s">
        <v>257</v>
      </c>
      <c r="E308" s="251" t="s">
        <v>1</v>
      </c>
      <c r="F308" s="252" t="s">
        <v>4998</v>
      </c>
      <c r="G308" s="250"/>
      <c r="H308" s="253">
        <v>14.699999999999999</v>
      </c>
      <c r="I308" s="254"/>
      <c r="J308" s="250"/>
      <c r="K308" s="250"/>
      <c r="L308" s="255"/>
      <c r="M308" s="256"/>
      <c r="N308" s="257"/>
      <c r="O308" s="257"/>
      <c r="P308" s="257"/>
      <c r="Q308" s="257"/>
      <c r="R308" s="257"/>
      <c r="S308" s="257"/>
      <c r="T308" s="25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9" t="s">
        <v>257</v>
      </c>
      <c r="AU308" s="259" t="s">
        <v>87</v>
      </c>
      <c r="AV308" s="14" t="s">
        <v>87</v>
      </c>
      <c r="AW308" s="14" t="s">
        <v>34</v>
      </c>
      <c r="AX308" s="14" t="s">
        <v>85</v>
      </c>
      <c r="AY308" s="259" t="s">
        <v>245</v>
      </c>
    </row>
    <row r="309" s="2" customFormat="1" ht="16.5" customHeight="1">
      <c r="A309" s="40"/>
      <c r="B309" s="41"/>
      <c r="C309" s="221" t="s">
        <v>596</v>
      </c>
      <c r="D309" s="221" t="s">
        <v>248</v>
      </c>
      <c r="E309" s="222" t="s">
        <v>4999</v>
      </c>
      <c r="F309" s="223" t="s">
        <v>5000</v>
      </c>
      <c r="G309" s="224" t="s">
        <v>275</v>
      </c>
      <c r="H309" s="225">
        <v>14.699999999999999</v>
      </c>
      <c r="I309" s="226"/>
      <c r="J309" s="227">
        <f>ROUND(I309*H309,2)</f>
        <v>0</v>
      </c>
      <c r="K309" s="223" t="s">
        <v>764</v>
      </c>
      <c r="L309" s="46"/>
      <c r="M309" s="228" t="s">
        <v>1</v>
      </c>
      <c r="N309" s="229" t="s">
        <v>42</v>
      </c>
      <c r="O309" s="93"/>
      <c r="P309" s="230">
        <f>O309*H309</f>
        <v>0</v>
      </c>
      <c r="Q309" s="230">
        <v>3.6000000000000001E-05</v>
      </c>
      <c r="R309" s="230">
        <f>Q309*H309</f>
        <v>0.00052919999999999996</v>
      </c>
      <c r="S309" s="230">
        <v>0</v>
      </c>
      <c r="T309" s="231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32" t="s">
        <v>253</v>
      </c>
      <c r="AT309" s="232" t="s">
        <v>248</v>
      </c>
      <c r="AU309" s="232" t="s">
        <v>87</v>
      </c>
      <c r="AY309" s="19" t="s">
        <v>245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9" t="s">
        <v>85</v>
      </c>
      <c r="BK309" s="233">
        <f>ROUND(I309*H309,2)</f>
        <v>0</v>
      </c>
      <c r="BL309" s="19" t="s">
        <v>253</v>
      </c>
      <c r="BM309" s="232" t="s">
        <v>5001</v>
      </c>
    </row>
    <row r="310" s="2" customFormat="1">
      <c r="A310" s="40"/>
      <c r="B310" s="41"/>
      <c r="C310" s="42"/>
      <c r="D310" s="234" t="s">
        <v>255</v>
      </c>
      <c r="E310" s="42"/>
      <c r="F310" s="235" t="s">
        <v>5000</v>
      </c>
      <c r="G310" s="42"/>
      <c r="H310" s="42"/>
      <c r="I310" s="236"/>
      <c r="J310" s="42"/>
      <c r="K310" s="42"/>
      <c r="L310" s="46"/>
      <c r="M310" s="237"/>
      <c r="N310" s="238"/>
      <c r="O310" s="93"/>
      <c r="P310" s="93"/>
      <c r="Q310" s="93"/>
      <c r="R310" s="93"/>
      <c r="S310" s="93"/>
      <c r="T310" s="94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255</v>
      </c>
      <c r="AU310" s="19" t="s">
        <v>87</v>
      </c>
    </row>
    <row r="311" s="2" customFormat="1">
      <c r="A311" s="40"/>
      <c r="B311" s="41"/>
      <c r="C311" s="42"/>
      <c r="D311" s="296" t="s">
        <v>766</v>
      </c>
      <c r="E311" s="42"/>
      <c r="F311" s="297" t="s">
        <v>5002</v>
      </c>
      <c r="G311" s="42"/>
      <c r="H311" s="42"/>
      <c r="I311" s="236"/>
      <c r="J311" s="42"/>
      <c r="K311" s="42"/>
      <c r="L311" s="46"/>
      <c r="M311" s="237"/>
      <c r="N311" s="238"/>
      <c r="O311" s="93"/>
      <c r="P311" s="93"/>
      <c r="Q311" s="93"/>
      <c r="R311" s="93"/>
      <c r="S311" s="93"/>
      <c r="T311" s="94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766</v>
      </c>
      <c r="AU311" s="19" t="s">
        <v>87</v>
      </c>
    </row>
    <row r="312" s="14" customFormat="1">
      <c r="A312" s="14"/>
      <c r="B312" s="249"/>
      <c r="C312" s="250"/>
      <c r="D312" s="234" t="s">
        <v>257</v>
      </c>
      <c r="E312" s="251" t="s">
        <v>1</v>
      </c>
      <c r="F312" s="252" t="s">
        <v>5003</v>
      </c>
      <c r="G312" s="250"/>
      <c r="H312" s="253">
        <v>14.699999999999999</v>
      </c>
      <c r="I312" s="254"/>
      <c r="J312" s="250"/>
      <c r="K312" s="250"/>
      <c r="L312" s="255"/>
      <c r="M312" s="256"/>
      <c r="N312" s="257"/>
      <c r="O312" s="257"/>
      <c r="P312" s="257"/>
      <c r="Q312" s="257"/>
      <c r="R312" s="257"/>
      <c r="S312" s="257"/>
      <c r="T312" s="25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9" t="s">
        <v>257</v>
      </c>
      <c r="AU312" s="259" t="s">
        <v>87</v>
      </c>
      <c r="AV312" s="14" t="s">
        <v>87</v>
      </c>
      <c r="AW312" s="14" t="s">
        <v>34</v>
      </c>
      <c r="AX312" s="14" t="s">
        <v>85</v>
      </c>
      <c r="AY312" s="259" t="s">
        <v>245</v>
      </c>
    </row>
    <row r="313" s="2" customFormat="1" ht="21.75" customHeight="1">
      <c r="A313" s="40"/>
      <c r="B313" s="41"/>
      <c r="C313" s="221" t="s">
        <v>602</v>
      </c>
      <c r="D313" s="221" t="s">
        <v>248</v>
      </c>
      <c r="E313" s="222" t="s">
        <v>3582</v>
      </c>
      <c r="F313" s="223" t="s">
        <v>3583</v>
      </c>
      <c r="G313" s="224" t="s">
        <v>251</v>
      </c>
      <c r="H313" s="225">
        <v>28.600000000000001</v>
      </c>
      <c r="I313" s="226"/>
      <c r="J313" s="227">
        <f>ROUND(I313*H313,2)</f>
        <v>0</v>
      </c>
      <c r="K313" s="223" t="s">
        <v>764</v>
      </c>
      <c r="L313" s="46"/>
      <c r="M313" s="228" t="s">
        <v>1</v>
      </c>
      <c r="N313" s="229" t="s">
        <v>42</v>
      </c>
      <c r="O313" s="93"/>
      <c r="P313" s="230">
        <f>O313*H313</f>
        <v>0</v>
      </c>
      <c r="Q313" s="230">
        <v>0</v>
      </c>
      <c r="R313" s="230">
        <f>Q313*H313</f>
        <v>0</v>
      </c>
      <c r="S313" s="230">
        <v>0</v>
      </c>
      <c r="T313" s="231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32" t="s">
        <v>253</v>
      </c>
      <c r="AT313" s="232" t="s">
        <v>248</v>
      </c>
      <c r="AU313" s="232" t="s">
        <v>87</v>
      </c>
      <c r="AY313" s="19" t="s">
        <v>245</v>
      </c>
      <c r="BE313" s="233">
        <f>IF(N313="základní",J313,0)</f>
        <v>0</v>
      </c>
      <c r="BF313" s="233">
        <f>IF(N313="snížená",J313,0)</f>
        <v>0</v>
      </c>
      <c r="BG313" s="233">
        <f>IF(N313="zákl. přenesená",J313,0)</f>
        <v>0</v>
      </c>
      <c r="BH313" s="233">
        <f>IF(N313="sníž. přenesená",J313,0)</f>
        <v>0</v>
      </c>
      <c r="BI313" s="233">
        <f>IF(N313="nulová",J313,0)</f>
        <v>0</v>
      </c>
      <c r="BJ313" s="19" t="s">
        <v>85</v>
      </c>
      <c r="BK313" s="233">
        <f>ROUND(I313*H313,2)</f>
        <v>0</v>
      </c>
      <c r="BL313" s="19" t="s">
        <v>253</v>
      </c>
      <c r="BM313" s="232" t="s">
        <v>5004</v>
      </c>
    </row>
    <row r="314" s="2" customFormat="1">
      <c r="A314" s="40"/>
      <c r="B314" s="41"/>
      <c r="C314" s="42"/>
      <c r="D314" s="234" t="s">
        <v>255</v>
      </c>
      <c r="E314" s="42"/>
      <c r="F314" s="235" t="s">
        <v>3583</v>
      </c>
      <c r="G314" s="42"/>
      <c r="H314" s="42"/>
      <c r="I314" s="236"/>
      <c r="J314" s="42"/>
      <c r="K314" s="42"/>
      <c r="L314" s="46"/>
      <c r="M314" s="237"/>
      <c r="N314" s="238"/>
      <c r="O314" s="93"/>
      <c r="P314" s="93"/>
      <c r="Q314" s="93"/>
      <c r="R314" s="93"/>
      <c r="S314" s="93"/>
      <c r="T314" s="94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255</v>
      </c>
      <c r="AU314" s="19" t="s">
        <v>87</v>
      </c>
    </row>
    <row r="315" s="2" customFormat="1">
      <c r="A315" s="40"/>
      <c r="B315" s="41"/>
      <c r="C315" s="42"/>
      <c r="D315" s="296" t="s">
        <v>766</v>
      </c>
      <c r="E315" s="42"/>
      <c r="F315" s="297" t="s">
        <v>3585</v>
      </c>
      <c r="G315" s="42"/>
      <c r="H315" s="42"/>
      <c r="I315" s="236"/>
      <c r="J315" s="42"/>
      <c r="K315" s="42"/>
      <c r="L315" s="46"/>
      <c r="M315" s="237"/>
      <c r="N315" s="238"/>
      <c r="O315" s="93"/>
      <c r="P315" s="93"/>
      <c r="Q315" s="93"/>
      <c r="R315" s="93"/>
      <c r="S315" s="93"/>
      <c r="T315" s="94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766</v>
      </c>
      <c r="AU315" s="19" t="s">
        <v>87</v>
      </c>
    </row>
    <row r="316" s="14" customFormat="1">
      <c r="A316" s="14"/>
      <c r="B316" s="249"/>
      <c r="C316" s="250"/>
      <c r="D316" s="234" t="s">
        <v>257</v>
      </c>
      <c r="E316" s="251" t="s">
        <v>1</v>
      </c>
      <c r="F316" s="252" t="s">
        <v>2680</v>
      </c>
      <c r="G316" s="250"/>
      <c r="H316" s="253">
        <v>28.600000000000001</v>
      </c>
      <c r="I316" s="254"/>
      <c r="J316" s="250"/>
      <c r="K316" s="250"/>
      <c r="L316" s="255"/>
      <c r="M316" s="256"/>
      <c r="N316" s="257"/>
      <c r="O316" s="257"/>
      <c r="P316" s="257"/>
      <c r="Q316" s="257"/>
      <c r="R316" s="257"/>
      <c r="S316" s="257"/>
      <c r="T316" s="25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9" t="s">
        <v>257</v>
      </c>
      <c r="AU316" s="259" t="s">
        <v>87</v>
      </c>
      <c r="AV316" s="14" t="s">
        <v>87</v>
      </c>
      <c r="AW316" s="14" t="s">
        <v>34</v>
      </c>
      <c r="AX316" s="14" t="s">
        <v>85</v>
      </c>
      <c r="AY316" s="259" t="s">
        <v>245</v>
      </c>
    </row>
    <row r="317" s="2" customFormat="1" ht="16.5" customHeight="1">
      <c r="A317" s="40"/>
      <c r="B317" s="41"/>
      <c r="C317" s="221" t="s">
        <v>606</v>
      </c>
      <c r="D317" s="221" t="s">
        <v>248</v>
      </c>
      <c r="E317" s="222" t="s">
        <v>2746</v>
      </c>
      <c r="F317" s="223" t="s">
        <v>2747</v>
      </c>
      <c r="G317" s="224" t="s">
        <v>251</v>
      </c>
      <c r="H317" s="225">
        <v>1.1519999999999999</v>
      </c>
      <c r="I317" s="226"/>
      <c r="J317" s="227">
        <f>ROUND(I317*H317,2)</f>
        <v>0</v>
      </c>
      <c r="K317" s="223" t="s">
        <v>764</v>
      </c>
      <c r="L317" s="46"/>
      <c r="M317" s="228" t="s">
        <v>1</v>
      </c>
      <c r="N317" s="229" t="s">
        <v>42</v>
      </c>
      <c r="O317" s="93"/>
      <c r="P317" s="230">
        <f>O317*H317</f>
        <v>0</v>
      </c>
      <c r="Q317" s="230">
        <v>0</v>
      </c>
      <c r="R317" s="230">
        <f>Q317*H317</f>
        <v>0</v>
      </c>
      <c r="S317" s="230">
        <v>0</v>
      </c>
      <c r="T317" s="231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32" t="s">
        <v>253</v>
      </c>
      <c r="AT317" s="232" t="s">
        <v>248</v>
      </c>
      <c r="AU317" s="232" t="s">
        <v>87</v>
      </c>
      <c r="AY317" s="19" t="s">
        <v>245</v>
      </c>
      <c r="BE317" s="233">
        <f>IF(N317="základní",J317,0)</f>
        <v>0</v>
      </c>
      <c r="BF317" s="233">
        <f>IF(N317="snížená",J317,0)</f>
        <v>0</v>
      </c>
      <c r="BG317" s="233">
        <f>IF(N317="zákl. přenesená",J317,0)</f>
        <v>0</v>
      </c>
      <c r="BH317" s="233">
        <f>IF(N317="sníž. přenesená",J317,0)</f>
        <v>0</v>
      </c>
      <c r="BI317" s="233">
        <f>IF(N317="nulová",J317,0)</f>
        <v>0</v>
      </c>
      <c r="BJ317" s="19" t="s">
        <v>85</v>
      </c>
      <c r="BK317" s="233">
        <f>ROUND(I317*H317,2)</f>
        <v>0</v>
      </c>
      <c r="BL317" s="19" t="s">
        <v>253</v>
      </c>
      <c r="BM317" s="232" t="s">
        <v>5005</v>
      </c>
    </row>
    <row r="318" s="2" customFormat="1">
      <c r="A318" s="40"/>
      <c r="B318" s="41"/>
      <c r="C318" s="42"/>
      <c r="D318" s="234" t="s">
        <v>255</v>
      </c>
      <c r="E318" s="42"/>
      <c r="F318" s="235" t="s">
        <v>2747</v>
      </c>
      <c r="G318" s="42"/>
      <c r="H318" s="42"/>
      <c r="I318" s="236"/>
      <c r="J318" s="42"/>
      <c r="K318" s="42"/>
      <c r="L318" s="46"/>
      <c r="M318" s="237"/>
      <c r="N318" s="238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255</v>
      </c>
      <c r="AU318" s="19" t="s">
        <v>87</v>
      </c>
    </row>
    <row r="319" s="2" customFormat="1">
      <c r="A319" s="40"/>
      <c r="B319" s="41"/>
      <c r="C319" s="42"/>
      <c r="D319" s="296" t="s">
        <v>766</v>
      </c>
      <c r="E319" s="42"/>
      <c r="F319" s="297" t="s">
        <v>2750</v>
      </c>
      <c r="G319" s="42"/>
      <c r="H319" s="42"/>
      <c r="I319" s="236"/>
      <c r="J319" s="42"/>
      <c r="K319" s="42"/>
      <c r="L319" s="46"/>
      <c r="M319" s="237"/>
      <c r="N319" s="238"/>
      <c r="O319" s="93"/>
      <c r="P319" s="93"/>
      <c r="Q319" s="93"/>
      <c r="R319" s="93"/>
      <c r="S319" s="93"/>
      <c r="T319" s="94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766</v>
      </c>
      <c r="AU319" s="19" t="s">
        <v>87</v>
      </c>
    </row>
    <row r="320" s="14" customFormat="1">
      <c r="A320" s="14"/>
      <c r="B320" s="249"/>
      <c r="C320" s="250"/>
      <c r="D320" s="234" t="s">
        <v>257</v>
      </c>
      <c r="E320" s="251" t="s">
        <v>1</v>
      </c>
      <c r="F320" s="252" t="s">
        <v>5006</v>
      </c>
      <c r="G320" s="250"/>
      <c r="H320" s="253">
        <v>1.1519999999999999</v>
      </c>
      <c r="I320" s="254"/>
      <c r="J320" s="250"/>
      <c r="K320" s="250"/>
      <c r="L320" s="255"/>
      <c r="M320" s="256"/>
      <c r="N320" s="257"/>
      <c r="O320" s="257"/>
      <c r="P320" s="257"/>
      <c r="Q320" s="257"/>
      <c r="R320" s="257"/>
      <c r="S320" s="257"/>
      <c r="T320" s="25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9" t="s">
        <v>257</v>
      </c>
      <c r="AU320" s="259" t="s">
        <v>87</v>
      </c>
      <c r="AV320" s="14" t="s">
        <v>87</v>
      </c>
      <c r="AW320" s="14" t="s">
        <v>34</v>
      </c>
      <c r="AX320" s="14" t="s">
        <v>77</v>
      </c>
      <c r="AY320" s="259" t="s">
        <v>245</v>
      </c>
    </row>
    <row r="321" s="15" customFormat="1">
      <c r="A321" s="15"/>
      <c r="B321" s="260"/>
      <c r="C321" s="261"/>
      <c r="D321" s="234" t="s">
        <v>257</v>
      </c>
      <c r="E321" s="262" t="s">
        <v>1</v>
      </c>
      <c r="F321" s="263" t="s">
        <v>266</v>
      </c>
      <c r="G321" s="261"/>
      <c r="H321" s="264">
        <v>1.1519999999999999</v>
      </c>
      <c r="I321" s="265"/>
      <c r="J321" s="261"/>
      <c r="K321" s="261"/>
      <c r="L321" s="266"/>
      <c r="M321" s="267"/>
      <c r="N321" s="268"/>
      <c r="O321" s="268"/>
      <c r="P321" s="268"/>
      <c r="Q321" s="268"/>
      <c r="R321" s="268"/>
      <c r="S321" s="268"/>
      <c r="T321" s="269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70" t="s">
        <v>257</v>
      </c>
      <c r="AU321" s="270" t="s">
        <v>87</v>
      </c>
      <c r="AV321" s="15" t="s">
        <v>253</v>
      </c>
      <c r="AW321" s="15" t="s">
        <v>34</v>
      </c>
      <c r="AX321" s="15" t="s">
        <v>85</v>
      </c>
      <c r="AY321" s="270" t="s">
        <v>245</v>
      </c>
    </row>
    <row r="322" s="2" customFormat="1" ht="16.5" customHeight="1">
      <c r="A322" s="40"/>
      <c r="B322" s="41"/>
      <c r="C322" s="221" t="s">
        <v>610</v>
      </c>
      <c r="D322" s="221" t="s">
        <v>248</v>
      </c>
      <c r="E322" s="222" t="s">
        <v>2753</v>
      </c>
      <c r="F322" s="223" t="s">
        <v>2754</v>
      </c>
      <c r="G322" s="224" t="s">
        <v>251</v>
      </c>
      <c r="H322" s="225">
        <v>1.1519999999999999</v>
      </c>
      <c r="I322" s="226"/>
      <c r="J322" s="227">
        <f>ROUND(I322*H322,2)</f>
        <v>0</v>
      </c>
      <c r="K322" s="223" t="s">
        <v>764</v>
      </c>
      <c r="L322" s="46"/>
      <c r="M322" s="228" t="s">
        <v>1</v>
      </c>
      <c r="N322" s="229" t="s">
        <v>42</v>
      </c>
      <c r="O322" s="93"/>
      <c r="P322" s="230">
        <f>O322*H322</f>
        <v>0</v>
      </c>
      <c r="Q322" s="230">
        <v>0</v>
      </c>
      <c r="R322" s="230">
        <f>Q322*H322</f>
        <v>0</v>
      </c>
      <c r="S322" s="230">
        <v>0</v>
      </c>
      <c r="T322" s="231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32" t="s">
        <v>253</v>
      </c>
      <c r="AT322" s="232" t="s">
        <v>248</v>
      </c>
      <c r="AU322" s="232" t="s">
        <v>87</v>
      </c>
      <c r="AY322" s="19" t="s">
        <v>245</v>
      </c>
      <c r="BE322" s="233">
        <f>IF(N322="základní",J322,0)</f>
        <v>0</v>
      </c>
      <c r="BF322" s="233">
        <f>IF(N322="snížená",J322,0)</f>
        <v>0</v>
      </c>
      <c r="BG322" s="233">
        <f>IF(N322="zákl. přenesená",J322,0)</f>
        <v>0</v>
      </c>
      <c r="BH322" s="233">
        <f>IF(N322="sníž. přenesená",J322,0)</f>
        <v>0</v>
      </c>
      <c r="BI322" s="233">
        <f>IF(N322="nulová",J322,0)</f>
        <v>0</v>
      </c>
      <c r="BJ322" s="19" t="s">
        <v>85</v>
      </c>
      <c r="BK322" s="233">
        <f>ROUND(I322*H322,2)</f>
        <v>0</v>
      </c>
      <c r="BL322" s="19" t="s">
        <v>253</v>
      </c>
      <c r="BM322" s="232" t="s">
        <v>5007</v>
      </c>
    </row>
    <row r="323" s="2" customFormat="1">
      <c r="A323" s="40"/>
      <c r="B323" s="41"/>
      <c r="C323" s="42"/>
      <c r="D323" s="234" t="s">
        <v>255</v>
      </c>
      <c r="E323" s="42"/>
      <c r="F323" s="235" t="s">
        <v>2756</v>
      </c>
      <c r="G323" s="42"/>
      <c r="H323" s="42"/>
      <c r="I323" s="236"/>
      <c r="J323" s="42"/>
      <c r="K323" s="42"/>
      <c r="L323" s="46"/>
      <c r="M323" s="237"/>
      <c r="N323" s="238"/>
      <c r="O323" s="93"/>
      <c r="P323" s="93"/>
      <c r="Q323" s="93"/>
      <c r="R323" s="93"/>
      <c r="S323" s="93"/>
      <c r="T323" s="94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9" t="s">
        <v>255</v>
      </c>
      <c r="AU323" s="19" t="s">
        <v>87</v>
      </c>
    </row>
    <row r="324" s="2" customFormat="1">
      <c r="A324" s="40"/>
      <c r="B324" s="41"/>
      <c r="C324" s="42"/>
      <c r="D324" s="296" t="s">
        <v>766</v>
      </c>
      <c r="E324" s="42"/>
      <c r="F324" s="297" t="s">
        <v>2757</v>
      </c>
      <c r="G324" s="42"/>
      <c r="H324" s="42"/>
      <c r="I324" s="236"/>
      <c r="J324" s="42"/>
      <c r="K324" s="42"/>
      <c r="L324" s="46"/>
      <c r="M324" s="237"/>
      <c r="N324" s="238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766</v>
      </c>
      <c r="AU324" s="19" t="s">
        <v>87</v>
      </c>
    </row>
    <row r="325" s="2" customFormat="1" ht="16.5" customHeight="1">
      <c r="A325" s="40"/>
      <c r="B325" s="41"/>
      <c r="C325" s="221" t="s">
        <v>614</v>
      </c>
      <c r="D325" s="221" t="s">
        <v>248</v>
      </c>
      <c r="E325" s="222" t="s">
        <v>3590</v>
      </c>
      <c r="F325" s="223" t="s">
        <v>3591</v>
      </c>
      <c r="G325" s="224" t="s">
        <v>275</v>
      </c>
      <c r="H325" s="225">
        <v>13.880000000000001</v>
      </c>
      <c r="I325" s="226"/>
      <c r="J325" s="227">
        <f>ROUND(I325*H325,2)</f>
        <v>0</v>
      </c>
      <c r="K325" s="223" t="s">
        <v>764</v>
      </c>
      <c r="L325" s="46"/>
      <c r="M325" s="228" t="s">
        <v>1</v>
      </c>
      <c r="N325" s="229" t="s">
        <v>42</v>
      </c>
      <c r="O325" s="93"/>
      <c r="P325" s="230">
        <f>O325*H325</f>
        <v>0</v>
      </c>
      <c r="Q325" s="230">
        <v>0.0012979999999999999</v>
      </c>
      <c r="R325" s="230">
        <f>Q325*H325</f>
        <v>0.018016239999999999</v>
      </c>
      <c r="S325" s="230">
        <v>0</v>
      </c>
      <c r="T325" s="231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32" t="s">
        <v>253</v>
      </c>
      <c r="AT325" s="232" t="s">
        <v>248</v>
      </c>
      <c r="AU325" s="232" t="s">
        <v>87</v>
      </c>
      <c r="AY325" s="19" t="s">
        <v>245</v>
      </c>
      <c r="BE325" s="233">
        <f>IF(N325="základní",J325,0)</f>
        <v>0</v>
      </c>
      <c r="BF325" s="233">
        <f>IF(N325="snížená",J325,0)</f>
        <v>0</v>
      </c>
      <c r="BG325" s="233">
        <f>IF(N325="zákl. přenesená",J325,0)</f>
        <v>0</v>
      </c>
      <c r="BH325" s="233">
        <f>IF(N325="sníž. přenesená",J325,0)</f>
        <v>0</v>
      </c>
      <c r="BI325" s="233">
        <f>IF(N325="nulová",J325,0)</f>
        <v>0</v>
      </c>
      <c r="BJ325" s="19" t="s">
        <v>85</v>
      </c>
      <c r="BK325" s="233">
        <f>ROUND(I325*H325,2)</f>
        <v>0</v>
      </c>
      <c r="BL325" s="19" t="s">
        <v>253</v>
      </c>
      <c r="BM325" s="232" t="s">
        <v>5008</v>
      </c>
    </row>
    <row r="326" s="2" customFormat="1">
      <c r="A326" s="40"/>
      <c r="B326" s="41"/>
      <c r="C326" s="42"/>
      <c r="D326" s="234" t="s">
        <v>255</v>
      </c>
      <c r="E326" s="42"/>
      <c r="F326" s="235" t="s">
        <v>3591</v>
      </c>
      <c r="G326" s="42"/>
      <c r="H326" s="42"/>
      <c r="I326" s="236"/>
      <c r="J326" s="42"/>
      <c r="K326" s="42"/>
      <c r="L326" s="46"/>
      <c r="M326" s="237"/>
      <c r="N326" s="238"/>
      <c r="O326" s="93"/>
      <c r="P326" s="93"/>
      <c r="Q326" s="93"/>
      <c r="R326" s="93"/>
      <c r="S326" s="93"/>
      <c r="T326" s="94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255</v>
      </c>
      <c r="AU326" s="19" t="s">
        <v>87</v>
      </c>
    </row>
    <row r="327" s="2" customFormat="1">
      <c r="A327" s="40"/>
      <c r="B327" s="41"/>
      <c r="C327" s="42"/>
      <c r="D327" s="296" t="s">
        <v>766</v>
      </c>
      <c r="E327" s="42"/>
      <c r="F327" s="297" t="s">
        <v>3593</v>
      </c>
      <c r="G327" s="42"/>
      <c r="H327" s="42"/>
      <c r="I327" s="236"/>
      <c r="J327" s="42"/>
      <c r="K327" s="42"/>
      <c r="L327" s="46"/>
      <c r="M327" s="237"/>
      <c r="N327" s="238"/>
      <c r="O327" s="93"/>
      <c r="P327" s="93"/>
      <c r="Q327" s="93"/>
      <c r="R327" s="93"/>
      <c r="S327" s="93"/>
      <c r="T327" s="94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766</v>
      </c>
      <c r="AU327" s="19" t="s">
        <v>87</v>
      </c>
    </row>
    <row r="328" s="14" customFormat="1">
      <c r="A328" s="14"/>
      <c r="B328" s="249"/>
      <c r="C328" s="250"/>
      <c r="D328" s="234" t="s">
        <v>257</v>
      </c>
      <c r="E328" s="251" t="s">
        <v>1</v>
      </c>
      <c r="F328" s="252" t="s">
        <v>5009</v>
      </c>
      <c r="G328" s="250"/>
      <c r="H328" s="253">
        <v>3.4700000000000002</v>
      </c>
      <c r="I328" s="254"/>
      <c r="J328" s="250"/>
      <c r="K328" s="250"/>
      <c r="L328" s="255"/>
      <c r="M328" s="256"/>
      <c r="N328" s="257"/>
      <c r="O328" s="257"/>
      <c r="P328" s="257"/>
      <c r="Q328" s="257"/>
      <c r="R328" s="257"/>
      <c r="S328" s="257"/>
      <c r="T328" s="25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9" t="s">
        <v>257</v>
      </c>
      <c r="AU328" s="259" t="s">
        <v>87</v>
      </c>
      <c r="AV328" s="14" t="s">
        <v>87</v>
      </c>
      <c r="AW328" s="14" t="s">
        <v>34</v>
      </c>
      <c r="AX328" s="14" t="s">
        <v>77</v>
      </c>
      <c r="AY328" s="259" t="s">
        <v>245</v>
      </c>
    </row>
    <row r="329" s="14" customFormat="1">
      <c r="A329" s="14"/>
      <c r="B329" s="249"/>
      <c r="C329" s="250"/>
      <c r="D329" s="234" t="s">
        <v>257</v>
      </c>
      <c r="E329" s="251" t="s">
        <v>1</v>
      </c>
      <c r="F329" s="252" t="s">
        <v>5010</v>
      </c>
      <c r="G329" s="250"/>
      <c r="H329" s="253">
        <v>3.4700000000000002</v>
      </c>
      <c r="I329" s="254"/>
      <c r="J329" s="250"/>
      <c r="K329" s="250"/>
      <c r="L329" s="255"/>
      <c r="M329" s="256"/>
      <c r="N329" s="257"/>
      <c r="O329" s="257"/>
      <c r="P329" s="257"/>
      <c r="Q329" s="257"/>
      <c r="R329" s="257"/>
      <c r="S329" s="257"/>
      <c r="T329" s="25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9" t="s">
        <v>257</v>
      </c>
      <c r="AU329" s="259" t="s">
        <v>87</v>
      </c>
      <c r="AV329" s="14" t="s">
        <v>87</v>
      </c>
      <c r="AW329" s="14" t="s">
        <v>34</v>
      </c>
      <c r="AX329" s="14" t="s">
        <v>77</v>
      </c>
      <c r="AY329" s="259" t="s">
        <v>245</v>
      </c>
    </row>
    <row r="330" s="14" customFormat="1">
      <c r="A330" s="14"/>
      <c r="B330" s="249"/>
      <c r="C330" s="250"/>
      <c r="D330" s="234" t="s">
        <v>257</v>
      </c>
      <c r="E330" s="251" t="s">
        <v>1</v>
      </c>
      <c r="F330" s="252" t="s">
        <v>5011</v>
      </c>
      <c r="G330" s="250"/>
      <c r="H330" s="253">
        <v>3.4700000000000002</v>
      </c>
      <c r="I330" s="254"/>
      <c r="J330" s="250"/>
      <c r="K330" s="250"/>
      <c r="L330" s="255"/>
      <c r="M330" s="256"/>
      <c r="N330" s="257"/>
      <c r="O330" s="257"/>
      <c r="P330" s="257"/>
      <c r="Q330" s="257"/>
      <c r="R330" s="257"/>
      <c r="S330" s="257"/>
      <c r="T330" s="25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9" t="s">
        <v>257</v>
      </c>
      <c r="AU330" s="259" t="s">
        <v>87</v>
      </c>
      <c r="AV330" s="14" t="s">
        <v>87</v>
      </c>
      <c r="AW330" s="14" t="s">
        <v>34</v>
      </c>
      <c r="AX330" s="14" t="s">
        <v>77</v>
      </c>
      <c r="AY330" s="259" t="s">
        <v>245</v>
      </c>
    </row>
    <row r="331" s="14" customFormat="1">
      <c r="A331" s="14"/>
      <c r="B331" s="249"/>
      <c r="C331" s="250"/>
      <c r="D331" s="234" t="s">
        <v>257</v>
      </c>
      <c r="E331" s="251" t="s">
        <v>1</v>
      </c>
      <c r="F331" s="252" t="s">
        <v>5012</v>
      </c>
      <c r="G331" s="250"/>
      <c r="H331" s="253">
        <v>3.4700000000000002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257</v>
      </c>
      <c r="AU331" s="259" t="s">
        <v>87</v>
      </c>
      <c r="AV331" s="14" t="s">
        <v>87</v>
      </c>
      <c r="AW331" s="14" t="s">
        <v>34</v>
      </c>
      <c r="AX331" s="14" t="s">
        <v>77</v>
      </c>
      <c r="AY331" s="259" t="s">
        <v>245</v>
      </c>
    </row>
    <row r="332" s="15" customFormat="1">
      <c r="A332" s="15"/>
      <c r="B332" s="260"/>
      <c r="C332" s="261"/>
      <c r="D332" s="234" t="s">
        <v>257</v>
      </c>
      <c r="E332" s="262" t="s">
        <v>1</v>
      </c>
      <c r="F332" s="263" t="s">
        <v>266</v>
      </c>
      <c r="G332" s="261"/>
      <c r="H332" s="264">
        <v>13.880000000000001</v>
      </c>
      <c r="I332" s="265"/>
      <c r="J332" s="261"/>
      <c r="K332" s="261"/>
      <c r="L332" s="266"/>
      <c r="M332" s="267"/>
      <c r="N332" s="268"/>
      <c r="O332" s="268"/>
      <c r="P332" s="268"/>
      <c r="Q332" s="268"/>
      <c r="R332" s="268"/>
      <c r="S332" s="268"/>
      <c r="T332" s="269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70" t="s">
        <v>257</v>
      </c>
      <c r="AU332" s="270" t="s">
        <v>87</v>
      </c>
      <c r="AV332" s="15" t="s">
        <v>253</v>
      </c>
      <c r="AW332" s="15" t="s">
        <v>34</v>
      </c>
      <c r="AX332" s="15" t="s">
        <v>85</v>
      </c>
      <c r="AY332" s="270" t="s">
        <v>245</v>
      </c>
    </row>
    <row r="333" s="2" customFormat="1" ht="16.5" customHeight="1">
      <c r="A333" s="40"/>
      <c r="B333" s="41"/>
      <c r="C333" s="221" t="s">
        <v>389</v>
      </c>
      <c r="D333" s="221" t="s">
        <v>248</v>
      </c>
      <c r="E333" s="222" t="s">
        <v>3595</v>
      </c>
      <c r="F333" s="223" t="s">
        <v>3596</v>
      </c>
      <c r="G333" s="224" t="s">
        <v>275</v>
      </c>
      <c r="H333" s="225">
        <v>13.880000000000001</v>
      </c>
      <c r="I333" s="226"/>
      <c r="J333" s="227">
        <f>ROUND(I333*H333,2)</f>
        <v>0</v>
      </c>
      <c r="K333" s="223" t="s">
        <v>764</v>
      </c>
      <c r="L333" s="46"/>
      <c r="M333" s="228" t="s">
        <v>1</v>
      </c>
      <c r="N333" s="229" t="s">
        <v>42</v>
      </c>
      <c r="O333" s="93"/>
      <c r="P333" s="230">
        <f>O333*H333</f>
        <v>0</v>
      </c>
      <c r="Q333" s="230">
        <v>3.6000000000000001E-05</v>
      </c>
      <c r="R333" s="230">
        <f>Q333*H333</f>
        <v>0.00049968000000000007</v>
      </c>
      <c r="S333" s="230">
        <v>0</v>
      </c>
      <c r="T333" s="231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32" t="s">
        <v>253</v>
      </c>
      <c r="AT333" s="232" t="s">
        <v>248</v>
      </c>
      <c r="AU333" s="232" t="s">
        <v>87</v>
      </c>
      <c r="AY333" s="19" t="s">
        <v>245</v>
      </c>
      <c r="BE333" s="233">
        <f>IF(N333="základní",J333,0)</f>
        <v>0</v>
      </c>
      <c r="BF333" s="233">
        <f>IF(N333="snížená",J333,0)</f>
        <v>0</v>
      </c>
      <c r="BG333" s="233">
        <f>IF(N333="zákl. přenesená",J333,0)</f>
        <v>0</v>
      </c>
      <c r="BH333" s="233">
        <f>IF(N333="sníž. přenesená",J333,0)</f>
        <v>0</v>
      </c>
      <c r="BI333" s="233">
        <f>IF(N333="nulová",J333,0)</f>
        <v>0</v>
      </c>
      <c r="BJ333" s="19" t="s">
        <v>85</v>
      </c>
      <c r="BK333" s="233">
        <f>ROUND(I333*H333,2)</f>
        <v>0</v>
      </c>
      <c r="BL333" s="19" t="s">
        <v>253</v>
      </c>
      <c r="BM333" s="232" t="s">
        <v>5013</v>
      </c>
    </row>
    <row r="334" s="2" customFormat="1">
      <c r="A334" s="40"/>
      <c r="B334" s="41"/>
      <c r="C334" s="42"/>
      <c r="D334" s="234" t="s">
        <v>255</v>
      </c>
      <c r="E334" s="42"/>
      <c r="F334" s="235" t="s">
        <v>3596</v>
      </c>
      <c r="G334" s="42"/>
      <c r="H334" s="42"/>
      <c r="I334" s="236"/>
      <c r="J334" s="42"/>
      <c r="K334" s="42"/>
      <c r="L334" s="46"/>
      <c r="M334" s="237"/>
      <c r="N334" s="238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255</v>
      </c>
      <c r="AU334" s="19" t="s">
        <v>87</v>
      </c>
    </row>
    <row r="335" s="2" customFormat="1">
      <c r="A335" s="40"/>
      <c r="B335" s="41"/>
      <c r="C335" s="42"/>
      <c r="D335" s="296" t="s">
        <v>766</v>
      </c>
      <c r="E335" s="42"/>
      <c r="F335" s="297" t="s">
        <v>3598</v>
      </c>
      <c r="G335" s="42"/>
      <c r="H335" s="42"/>
      <c r="I335" s="236"/>
      <c r="J335" s="42"/>
      <c r="K335" s="42"/>
      <c r="L335" s="46"/>
      <c r="M335" s="237"/>
      <c r="N335" s="238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766</v>
      </c>
      <c r="AU335" s="19" t="s">
        <v>87</v>
      </c>
    </row>
    <row r="336" s="14" customFormat="1">
      <c r="A336" s="14"/>
      <c r="B336" s="249"/>
      <c r="C336" s="250"/>
      <c r="D336" s="234" t="s">
        <v>257</v>
      </c>
      <c r="E336" s="251" t="s">
        <v>1</v>
      </c>
      <c r="F336" s="252" t="s">
        <v>5014</v>
      </c>
      <c r="G336" s="250"/>
      <c r="H336" s="253">
        <v>13.880000000000001</v>
      </c>
      <c r="I336" s="254"/>
      <c r="J336" s="250"/>
      <c r="K336" s="250"/>
      <c r="L336" s="255"/>
      <c r="M336" s="256"/>
      <c r="N336" s="257"/>
      <c r="O336" s="257"/>
      <c r="P336" s="257"/>
      <c r="Q336" s="257"/>
      <c r="R336" s="257"/>
      <c r="S336" s="257"/>
      <c r="T336" s="258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9" t="s">
        <v>257</v>
      </c>
      <c r="AU336" s="259" t="s">
        <v>87</v>
      </c>
      <c r="AV336" s="14" t="s">
        <v>87</v>
      </c>
      <c r="AW336" s="14" t="s">
        <v>34</v>
      </c>
      <c r="AX336" s="14" t="s">
        <v>85</v>
      </c>
      <c r="AY336" s="259" t="s">
        <v>245</v>
      </c>
    </row>
    <row r="337" s="12" customFormat="1" ht="22.8" customHeight="1">
      <c r="A337" s="12"/>
      <c r="B337" s="205"/>
      <c r="C337" s="206"/>
      <c r="D337" s="207" t="s">
        <v>76</v>
      </c>
      <c r="E337" s="219" t="s">
        <v>272</v>
      </c>
      <c r="F337" s="219" t="s">
        <v>2769</v>
      </c>
      <c r="G337" s="206"/>
      <c r="H337" s="206"/>
      <c r="I337" s="209"/>
      <c r="J337" s="220">
        <f>BK337</f>
        <v>0</v>
      </c>
      <c r="K337" s="206"/>
      <c r="L337" s="211"/>
      <c r="M337" s="212"/>
      <c r="N337" s="213"/>
      <c r="O337" s="213"/>
      <c r="P337" s="214">
        <f>SUM(P338:P409)</f>
        <v>0</v>
      </c>
      <c r="Q337" s="213"/>
      <c r="R337" s="214">
        <f>SUM(R338:R409)</f>
        <v>32.934585204800001</v>
      </c>
      <c r="S337" s="213"/>
      <c r="T337" s="215">
        <f>SUM(T338:T409)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16" t="s">
        <v>85</v>
      </c>
      <c r="AT337" s="217" t="s">
        <v>76</v>
      </c>
      <c r="AU337" s="217" t="s">
        <v>85</v>
      </c>
      <c r="AY337" s="216" t="s">
        <v>245</v>
      </c>
      <c r="BK337" s="218">
        <f>SUM(BK338:BK409)</f>
        <v>0</v>
      </c>
    </row>
    <row r="338" s="2" customFormat="1" ht="16.5" customHeight="1">
      <c r="A338" s="40"/>
      <c r="B338" s="41"/>
      <c r="C338" s="221" t="s">
        <v>622</v>
      </c>
      <c r="D338" s="221" t="s">
        <v>248</v>
      </c>
      <c r="E338" s="222" t="s">
        <v>2770</v>
      </c>
      <c r="F338" s="223" t="s">
        <v>2771</v>
      </c>
      <c r="G338" s="224" t="s">
        <v>251</v>
      </c>
      <c r="H338" s="225">
        <v>5.5999999999999996</v>
      </c>
      <c r="I338" s="226"/>
      <c r="J338" s="227">
        <f>ROUND(I338*H338,2)</f>
        <v>0</v>
      </c>
      <c r="K338" s="223" t="s">
        <v>764</v>
      </c>
      <c r="L338" s="46"/>
      <c r="M338" s="228" t="s">
        <v>1</v>
      </c>
      <c r="N338" s="229" t="s">
        <v>42</v>
      </c>
      <c r="O338" s="93"/>
      <c r="P338" s="230">
        <f>O338*H338</f>
        <v>0</v>
      </c>
      <c r="Q338" s="230">
        <v>0</v>
      </c>
      <c r="R338" s="230">
        <f>Q338*H338</f>
        <v>0</v>
      </c>
      <c r="S338" s="230">
        <v>0</v>
      </c>
      <c r="T338" s="231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32" t="s">
        <v>253</v>
      </c>
      <c r="AT338" s="232" t="s">
        <v>248</v>
      </c>
      <c r="AU338" s="232" t="s">
        <v>87</v>
      </c>
      <c r="AY338" s="19" t="s">
        <v>245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9" t="s">
        <v>85</v>
      </c>
      <c r="BK338" s="233">
        <f>ROUND(I338*H338,2)</f>
        <v>0</v>
      </c>
      <c r="BL338" s="19" t="s">
        <v>253</v>
      </c>
      <c r="BM338" s="232" t="s">
        <v>5015</v>
      </c>
    </row>
    <row r="339" s="2" customFormat="1">
      <c r="A339" s="40"/>
      <c r="B339" s="41"/>
      <c r="C339" s="42"/>
      <c r="D339" s="234" t="s">
        <v>255</v>
      </c>
      <c r="E339" s="42"/>
      <c r="F339" s="235" t="s">
        <v>2771</v>
      </c>
      <c r="G339" s="42"/>
      <c r="H339" s="42"/>
      <c r="I339" s="236"/>
      <c r="J339" s="42"/>
      <c r="K339" s="42"/>
      <c r="L339" s="46"/>
      <c r="M339" s="237"/>
      <c r="N339" s="238"/>
      <c r="O339" s="93"/>
      <c r="P339" s="93"/>
      <c r="Q339" s="93"/>
      <c r="R339" s="93"/>
      <c r="S339" s="93"/>
      <c r="T339" s="94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255</v>
      </c>
      <c r="AU339" s="19" t="s">
        <v>87</v>
      </c>
    </row>
    <row r="340" s="2" customFormat="1">
      <c r="A340" s="40"/>
      <c r="B340" s="41"/>
      <c r="C340" s="42"/>
      <c r="D340" s="296" t="s">
        <v>766</v>
      </c>
      <c r="E340" s="42"/>
      <c r="F340" s="297" t="s">
        <v>2774</v>
      </c>
      <c r="G340" s="42"/>
      <c r="H340" s="42"/>
      <c r="I340" s="236"/>
      <c r="J340" s="42"/>
      <c r="K340" s="42"/>
      <c r="L340" s="46"/>
      <c r="M340" s="237"/>
      <c r="N340" s="238"/>
      <c r="O340" s="93"/>
      <c r="P340" s="93"/>
      <c r="Q340" s="93"/>
      <c r="R340" s="93"/>
      <c r="S340" s="93"/>
      <c r="T340" s="94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766</v>
      </c>
      <c r="AU340" s="19" t="s">
        <v>87</v>
      </c>
    </row>
    <row r="341" s="14" customFormat="1">
      <c r="A341" s="14"/>
      <c r="B341" s="249"/>
      <c r="C341" s="250"/>
      <c r="D341" s="234" t="s">
        <v>257</v>
      </c>
      <c r="E341" s="251" t="s">
        <v>1</v>
      </c>
      <c r="F341" s="252" t="s">
        <v>5016</v>
      </c>
      <c r="G341" s="250"/>
      <c r="H341" s="253">
        <v>5.5999999999999996</v>
      </c>
      <c r="I341" s="254"/>
      <c r="J341" s="250"/>
      <c r="K341" s="250"/>
      <c r="L341" s="255"/>
      <c r="M341" s="256"/>
      <c r="N341" s="257"/>
      <c r="O341" s="257"/>
      <c r="P341" s="257"/>
      <c r="Q341" s="257"/>
      <c r="R341" s="257"/>
      <c r="S341" s="257"/>
      <c r="T341" s="25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9" t="s">
        <v>257</v>
      </c>
      <c r="AU341" s="259" t="s">
        <v>87</v>
      </c>
      <c r="AV341" s="14" t="s">
        <v>87</v>
      </c>
      <c r="AW341" s="14" t="s">
        <v>34</v>
      </c>
      <c r="AX341" s="14" t="s">
        <v>77</v>
      </c>
      <c r="AY341" s="259" t="s">
        <v>245</v>
      </c>
    </row>
    <row r="342" s="15" customFormat="1">
      <c r="A342" s="15"/>
      <c r="B342" s="260"/>
      <c r="C342" s="261"/>
      <c r="D342" s="234" t="s">
        <v>257</v>
      </c>
      <c r="E342" s="262" t="s">
        <v>1</v>
      </c>
      <c r="F342" s="263" t="s">
        <v>266</v>
      </c>
      <c r="G342" s="261"/>
      <c r="H342" s="264">
        <v>5.5999999999999996</v>
      </c>
      <c r="I342" s="265"/>
      <c r="J342" s="261"/>
      <c r="K342" s="261"/>
      <c r="L342" s="266"/>
      <c r="M342" s="267"/>
      <c r="N342" s="268"/>
      <c r="O342" s="268"/>
      <c r="P342" s="268"/>
      <c r="Q342" s="268"/>
      <c r="R342" s="268"/>
      <c r="S342" s="268"/>
      <c r="T342" s="269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70" t="s">
        <v>257</v>
      </c>
      <c r="AU342" s="270" t="s">
        <v>87</v>
      </c>
      <c r="AV342" s="15" t="s">
        <v>253</v>
      </c>
      <c r="AW342" s="15" t="s">
        <v>34</v>
      </c>
      <c r="AX342" s="15" t="s">
        <v>85</v>
      </c>
      <c r="AY342" s="270" t="s">
        <v>245</v>
      </c>
    </row>
    <row r="343" s="2" customFormat="1" ht="16.5" customHeight="1">
      <c r="A343" s="40"/>
      <c r="B343" s="41"/>
      <c r="C343" s="221" t="s">
        <v>626</v>
      </c>
      <c r="D343" s="221" t="s">
        <v>248</v>
      </c>
      <c r="E343" s="222" t="s">
        <v>2777</v>
      </c>
      <c r="F343" s="223" t="s">
        <v>2778</v>
      </c>
      <c r="G343" s="224" t="s">
        <v>251</v>
      </c>
      <c r="H343" s="225">
        <v>5.5999999999999996</v>
      </c>
      <c r="I343" s="226"/>
      <c r="J343" s="227">
        <f>ROUND(I343*H343,2)</f>
        <v>0</v>
      </c>
      <c r="K343" s="223" t="s">
        <v>764</v>
      </c>
      <c r="L343" s="46"/>
      <c r="M343" s="228" t="s">
        <v>1</v>
      </c>
      <c r="N343" s="229" t="s">
        <v>42</v>
      </c>
      <c r="O343" s="93"/>
      <c r="P343" s="230">
        <f>O343*H343</f>
        <v>0</v>
      </c>
      <c r="Q343" s="230">
        <v>0.048579999999999998</v>
      </c>
      <c r="R343" s="230">
        <f>Q343*H343</f>
        <v>0.27204799999999996</v>
      </c>
      <c r="S343" s="230">
        <v>0</v>
      </c>
      <c r="T343" s="231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32" t="s">
        <v>253</v>
      </c>
      <c r="AT343" s="232" t="s">
        <v>248</v>
      </c>
      <c r="AU343" s="232" t="s">
        <v>87</v>
      </c>
      <c r="AY343" s="19" t="s">
        <v>245</v>
      </c>
      <c r="BE343" s="233">
        <f>IF(N343="základní",J343,0)</f>
        <v>0</v>
      </c>
      <c r="BF343" s="233">
        <f>IF(N343="snížená",J343,0)</f>
        <v>0</v>
      </c>
      <c r="BG343" s="233">
        <f>IF(N343="zákl. přenesená",J343,0)</f>
        <v>0</v>
      </c>
      <c r="BH343" s="233">
        <f>IF(N343="sníž. přenesená",J343,0)</f>
        <v>0</v>
      </c>
      <c r="BI343" s="233">
        <f>IF(N343="nulová",J343,0)</f>
        <v>0</v>
      </c>
      <c r="BJ343" s="19" t="s">
        <v>85</v>
      </c>
      <c r="BK343" s="233">
        <f>ROUND(I343*H343,2)</f>
        <v>0</v>
      </c>
      <c r="BL343" s="19" t="s">
        <v>253</v>
      </c>
      <c r="BM343" s="232" t="s">
        <v>5017</v>
      </c>
    </row>
    <row r="344" s="2" customFormat="1">
      <c r="A344" s="40"/>
      <c r="B344" s="41"/>
      <c r="C344" s="42"/>
      <c r="D344" s="234" t="s">
        <v>255</v>
      </c>
      <c r="E344" s="42"/>
      <c r="F344" s="235" t="s">
        <v>2778</v>
      </c>
      <c r="G344" s="42"/>
      <c r="H344" s="42"/>
      <c r="I344" s="236"/>
      <c r="J344" s="42"/>
      <c r="K344" s="42"/>
      <c r="L344" s="46"/>
      <c r="M344" s="237"/>
      <c r="N344" s="238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255</v>
      </c>
      <c r="AU344" s="19" t="s">
        <v>87</v>
      </c>
    </row>
    <row r="345" s="2" customFormat="1">
      <c r="A345" s="40"/>
      <c r="B345" s="41"/>
      <c r="C345" s="42"/>
      <c r="D345" s="296" t="s">
        <v>766</v>
      </c>
      <c r="E345" s="42"/>
      <c r="F345" s="297" t="s">
        <v>2781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766</v>
      </c>
      <c r="AU345" s="19" t="s">
        <v>87</v>
      </c>
    </row>
    <row r="346" s="14" customFormat="1">
      <c r="A346" s="14"/>
      <c r="B346" s="249"/>
      <c r="C346" s="250"/>
      <c r="D346" s="234" t="s">
        <v>257</v>
      </c>
      <c r="E346" s="251" t="s">
        <v>1</v>
      </c>
      <c r="F346" s="252" t="s">
        <v>5018</v>
      </c>
      <c r="G346" s="250"/>
      <c r="H346" s="253">
        <v>5.5999999999999996</v>
      </c>
      <c r="I346" s="254"/>
      <c r="J346" s="250"/>
      <c r="K346" s="250"/>
      <c r="L346" s="255"/>
      <c r="M346" s="256"/>
      <c r="N346" s="257"/>
      <c r="O346" s="257"/>
      <c r="P346" s="257"/>
      <c r="Q346" s="257"/>
      <c r="R346" s="257"/>
      <c r="S346" s="257"/>
      <c r="T346" s="25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9" t="s">
        <v>257</v>
      </c>
      <c r="AU346" s="259" t="s">
        <v>87</v>
      </c>
      <c r="AV346" s="14" t="s">
        <v>87</v>
      </c>
      <c r="AW346" s="14" t="s">
        <v>34</v>
      </c>
      <c r="AX346" s="14" t="s">
        <v>85</v>
      </c>
      <c r="AY346" s="259" t="s">
        <v>245</v>
      </c>
    </row>
    <row r="347" s="2" customFormat="1" ht="16.5" customHeight="1">
      <c r="A347" s="40"/>
      <c r="B347" s="41"/>
      <c r="C347" s="221" t="s">
        <v>630</v>
      </c>
      <c r="D347" s="221" t="s">
        <v>248</v>
      </c>
      <c r="E347" s="222" t="s">
        <v>2783</v>
      </c>
      <c r="F347" s="223" t="s">
        <v>2784</v>
      </c>
      <c r="G347" s="224" t="s">
        <v>275</v>
      </c>
      <c r="H347" s="225">
        <v>74.109999999999999</v>
      </c>
      <c r="I347" s="226"/>
      <c r="J347" s="227">
        <f>ROUND(I347*H347,2)</f>
        <v>0</v>
      </c>
      <c r="K347" s="223" t="s">
        <v>764</v>
      </c>
      <c r="L347" s="46"/>
      <c r="M347" s="228" t="s">
        <v>1</v>
      </c>
      <c r="N347" s="229" t="s">
        <v>42</v>
      </c>
      <c r="O347" s="93"/>
      <c r="P347" s="230">
        <f>O347*H347</f>
        <v>0</v>
      </c>
      <c r="Q347" s="230">
        <v>0.041258200000000002</v>
      </c>
      <c r="R347" s="230">
        <f>Q347*H347</f>
        <v>3.0576452020000002</v>
      </c>
      <c r="S347" s="230">
        <v>0</v>
      </c>
      <c r="T347" s="231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32" t="s">
        <v>253</v>
      </c>
      <c r="AT347" s="232" t="s">
        <v>248</v>
      </c>
      <c r="AU347" s="232" t="s">
        <v>87</v>
      </c>
      <c r="AY347" s="19" t="s">
        <v>245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9" t="s">
        <v>85</v>
      </c>
      <c r="BK347" s="233">
        <f>ROUND(I347*H347,2)</f>
        <v>0</v>
      </c>
      <c r="BL347" s="19" t="s">
        <v>253</v>
      </c>
      <c r="BM347" s="232" t="s">
        <v>5019</v>
      </c>
    </row>
    <row r="348" s="2" customFormat="1">
      <c r="A348" s="40"/>
      <c r="B348" s="41"/>
      <c r="C348" s="42"/>
      <c r="D348" s="234" t="s">
        <v>255</v>
      </c>
      <c r="E348" s="42"/>
      <c r="F348" s="235" t="s">
        <v>2784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255</v>
      </c>
      <c r="AU348" s="19" t="s">
        <v>87</v>
      </c>
    </row>
    <row r="349" s="2" customFormat="1">
      <c r="A349" s="40"/>
      <c r="B349" s="41"/>
      <c r="C349" s="42"/>
      <c r="D349" s="296" t="s">
        <v>766</v>
      </c>
      <c r="E349" s="42"/>
      <c r="F349" s="297" t="s">
        <v>2787</v>
      </c>
      <c r="G349" s="42"/>
      <c r="H349" s="42"/>
      <c r="I349" s="236"/>
      <c r="J349" s="42"/>
      <c r="K349" s="42"/>
      <c r="L349" s="46"/>
      <c r="M349" s="237"/>
      <c r="N349" s="238"/>
      <c r="O349" s="93"/>
      <c r="P349" s="93"/>
      <c r="Q349" s="93"/>
      <c r="R349" s="93"/>
      <c r="S349" s="93"/>
      <c r="T349" s="94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766</v>
      </c>
      <c r="AU349" s="19" t="s">
        <v>87</v>
      </c>
    </row>
    <row r="350" s="14" customFormat="1">
      <c r="A350" s="14"/>
      <c r="B350" s="249"/>
      <c r="C350" s="250"/>
      <c r="D350" s="234" t="s">
        <v>257</v>
      </c>
      <c r="E350" s="251" t="s">
        <v>1</v>
      </c>
      <c r="F350" s="252" t="s">
        <v>5020</v>
      </c>
      <c r="G350" s="250"/>
      <c r="H350" s="253">
        <v>4.4640000000000004</v>
      </c>
      <c r="I350" s="254"/>
      <c r="J350" s="250"/>
      <c r="K350" s="250"/>
      <c r="L350" s="255"/>
      <c r="M350" s="256"/>
      <c r="N350" s="257"/>
      <c r="O350" s="257"/>
      <c r="P350" s="257"/>
      <c r="Q350" s="257"/>
      <c r="R350" s="257"/>
      <c r="S350" s="257"/>
      <c r="T350" s="258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9" t="s">
        <v>257</v>
      </c>
      <c r="AU350" s="259" t="s">
        <v>87</v>
      </c>
      <c r="AV350" s="14" t="s">
        <v>87</v>
      </c>
      <c r="AW350" s="14" t="s">
        <v>34</v>
      </c>
      <c r="AX350" s="14" t="s">
        <v>77</v>
      </c>
      <c r="AY350" s="259" t="s">
        <v>245</v>
      </c>
    </row>
    <row r="351" s="14" customFormat="1">
      <c r="A351" s="14"/>
      <c r="B351" s="249"/>
      <c r="C351" s="250"/>
      <c r="D351" s="234" t="s">
        <v>257</v>
      </c>
      <c r="E351" s="251" t="s">
        <v>1</v>
      </c>
      <c r="F351" s="252" t="s">
        <v>5021</v>
      </c>
      <c r="G351" s="250"/>
      <c r="H351" s="253">
        <v>4.6219999999999999</v>
      </c>
      <c r="I351" s="254"/>
      <c r="J351" s="250"/>
      <c r="K351" s="250"/>
      <c r="L351" s="255"/>
      <c r="M351" s="256"/>
      <c r="N351" s="257"/>
      <c r="O351" s="257"/>
      <c r="P351" s="257"/>
      <c r="Q351" s="257"/>
      <c r="R351" s="257"/>
      <c r="S351" s="257"/>
      <c r="T351" s="25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9" t="s">
        <v>257</v>
      </c>
      <c r="AU351" s="259" t="s">
        <v>87</v>
      </c>
      <c r="AV351" s="14" t="s">
        <v>87</v>
      </c>
      <c r="AW351" s="14" t="s">
        <v>34</v>
      </c>
      <c r="AX351" s="14" t="s">
        <v>77</v>
      </c>
      <c r="AY351" s="259" t="s">
        <v>245</v>
      </c>
    </row>
    <row r="352" s="14" customFormat="1">
      <c r="A352" s="14"/>
      <c r="B352" s="249"/>
      <c r="C352" s="250"/>
      <c r="D352" s="234" t="s">
        <v>257</v>
      </c>
      <c r="E352" s="251" t="s">
        <v>1</v>
      </c>
      <c r="F352" s="252" t="s">
        <v>5022</v>
      </c>
      <c r="G352" s="250"/>
      <c r="H352" s="253">
        <v>11.454000000000001</v>
      </c>
      <c r="I352" s="254"/>
      <c r="J352" s="250"/>
      <c r="K352" s="250"/>
      <c r="L352" s="255"/>
      <c r="M352" s="256"/>
      <c r="N352" s="257"/>
      <c r="O352" s="257"/>
      <c r="P352" s="257"/>
      <c r="Q352" s="257"/>
      <c r="R352" s="257"/>
      <c r="S352" s="257"/>
      <c r="T352" s="258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9" t="s">
        <v>257</v>
      </c>
      <c r="AU352" s="259" t="s">
        <v>87</v>
      </c>
      <c r="AV352" s="14" t="s">
        <v>87</v>
      </c>
      <c r="AW352" s="14" t="s">
        <v>34</v>
      </c>
      <c r="AX352" s="14" t="s">
        <v>77</v>
      </c>
      <c r="AY352" s="259" t="s">
        <v>245</v>
      </c>
    </row>
    <row r="353" s="14" customFormat="1">
      <c r="A353" s="14"/>
      <c r="B353" s="249"/>
      <c r="C353" s="250"/>
      <c r="D353" s="234" t="s">
        <v>257</v>
      </c>
      <c r="E353" s="251" t="s">
        <v>1</v>
      </c>
      <c r="F353" s="252" t="s">
        <v>5023</v>
      </c>
      <c r="G353" s="250"/>
      <c r="H353" s="253">
        <v>10.763999999999999</v>
      </c>
      <c r="I353" s="254"/>
      <c r="J353" s="250"/>
      <c r="K353" s="250"/>
      <c r="L353" s="255"/>
      <c r="M353" s="256"/>
      <c r="N353" s="257"/>
      <c r="O353" s="257"/>
      <c r="P353" s="257"/>
      <c r="Q353" s="257"/>
      <c r="R353" s="257"/>
      <c r="S353" s="257"/>
      <c r="T353" s="25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9" t="s">
        <v>257</v>
      </c>
      <c r="AU353" s="259" t="s">
        <v>87</v>
      </c>
      <c r="AV353" s="14" t="s">
        <v>87</v>
      </c>
      <c r="AW353" s="14" t="s">
        <v>34</v>
      </c>
      <c r="AX353" s="14" t="s">
        <v>77</v>
      </c>
      <c r="AY353" s="259" t="s">
        <v>245</v>
      </c>
    </row>
    <row r="354" s="14" customFormat="1">
      <c r="A354" s="14"/>
      <c r="B354" s="249"/>
      <c r="C354" s="250"/>
      <c r="D354" s="234" t="s">
        <v>257</v>
      </c>
      <c r="E354" s="251" t="s">
        <v>1</v>
      </c>
      <c r="F354" s="252" t="s">
        <v>5024</v>
      </c>
      <c r="G354" s="250"/>
      <c r="H354" s="253">
        <v>11.694000000000001</v>
      </c>
      <c r="I354" s="254"/>
      <c r="J354" s="250"/>
      <c r="K354" s="250"/>
      <c r="L354" s="255"/>
      <c r="M354" s="256"/>
      <c r="N354" s="257"/>
      <c r="O354" s="257"/>
      <c r="P354" s="257"/>
      <c r="Q354" s="257"/>
      <c r="R354" s="257"/>
      <c r="S354" s="257"/>
      <c r="T354" s="258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9" t="s">
        <v>257</v>
      </c>
      <c r="AU354" s="259" t="s">
        <v>87</v>
      </c>
      <c r="AV354" s="14" t="s">
        <v>87</v>
      </c>
      <c r="AW354" s="14" t="s">
        <v>34</v>
      </c>
      <c r="AX354" s="14" t="s">
        <v>77</v>
      </c>
      <c r="AY354" s="259" t="s">
        <v>245</v>
      </c>
    </row>
    <row r="355" s="14" customFormat="1">
      <c r="A355" s="14"/>
      <c r="B355" s="249"/>
      <c r="C355" s="250"/>
      <c r="D355" s="234" t="s">
        <v>257</v>
      </c>
      <c r="E355" s="251" t="s">
        <v>1</v>
      </c>
      <c r="F355" s="252" t="s">
        <v>5025</v>
      </c>
      <c r="G355" s="250"/>
      <c r="H355" s="253">
        <v>10.964</v>
      </c>
      <c r="I355" s="254"/>
      <c r="J355" s="250"/>
      <c r="K355" s="250"/>
      <c r="L355" s="255"/>
      <c r="M355" s="256"/>
      <c r="N355" s="257"/>
      <c r="O355" s="257"/>
      <c r="P355" s="257"/>
      <c r="Q355" s="257"/>
      <c r="R355" s="257"/>
      <c r="S355" s="257"/>
      <c r="T355" s="258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9" t="s">
        <v>257</v>
      </c>
      <c r="AU355" s="259" t="s">
        <v>87</v>
      </c>
      <c r="AV355" s="14" t="s">
        <v>87</v>
      </c>
      <c r="AW355" s="14" t="s">
        <v>34</v>
      </c>
      <c r="AX355" s="14" t="s">
        <v>77</v>
      </c>
      <c r="AY355" s="259" t="s">
        <v>245</v>
      </c>
    </row>
    <row r="356" s="14" customFormat="1">
      <c r="A356" s="14"/>
      <c r="B356" s="249"/>
      <c r="C356" s="250"/>
      <c r="D356" s="234" t="s">
        <v>257</v>
      </c>
      <c r="E356" s="251" t="s">
        <v>1</v>
      </c>
      <c r="F356" s="252" t="s">
        <v>5026</v>
      </c>
      <c r="G356" s="250"/>
      <c r="H356" s="253">
        <v>10.074</v>
      </c>
      <c r="I356" s="254"/>
      <c r="J356" s="250"/>
      <c r="K356" s="250"/>
      <c r="L356" s="255"/>
      <c r="M356" s="256"/>
      <c r="N356" s="257"/>
      <c r="O356" s="257"/>
      <c r="P356" s="257"/>
      <c r="Q356" s="257"/>
      <c r="R356" s="257"/>
      <c r="S356" s="257"/>
      <c r="T356" s="25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9" t="s">
        <v>257</v>
      </c>
      <c r="AU356" s="259" t="s">
        <v>87</v>
      </c>
      <c r="AV356" s="14" t="s">
        <v>87</v>
      </c>
      <c r="AW356" s="14" t="s">
        <v>34</v>
      </c>
      <c r="AX356" s="14" t="s">
        <v>77</v>
      </c>
      <c r="AY356" s="259" t="s">
        <v>245</v>
      </c>
    </row>
    <row r="357" s="14" customFormat="1">
      <c r="A357" s="14"/>
      <c r="B357" s="249"/>
      <c r="C357" s="250"/>
      <c r="D357" s="234" t="s">
        <v>257</v>
      </c>
      <c r="E357" s="251" t="s">
        <v>1</v>
      </c>
      <c r="F357" s="252" t="s">
        <v>5027</v>
      </c>
      <c r="G357" s="250"/>
      <c r="H357" s="253">
        <v>10.074</v>
      </c>
      <c r="I357" s="254"/>
      <c r="J357" s="250"/>
      <c r="K357" s="250"/>
      <c r="L357" s="255"/>
      <c r="M357" s="256"/>
      <c r="N357" s="257"/>
      <c r="O357" s="257"/>
      <c r="P357" s="257"/>
      <c r="Q357" s="257"/>
      <c r="R357" s="257"/>
      <c r="S357" s="257"/>
      <c r="T357" s="258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9" t="s">
        <v>257</v>
      </c>
      <c r="AU357" s="259" t="s">
        <v>87</v>
      </c>
      <c r="AV357" s="14" t="s">
        <v>87</v>
      </c>
      <c r="AW357" s="14" t="s">
        <v>34</v>
      </c>
      <c r="AX357" s="14" t="s">
        <v>77</v>
      </c>
      <c r="AY357" s="259" t="s">
        <v>245</v>
      </c>
    </row>
    <row r="358" s="15" customFormat="1">
      <c r="A358" s="15"/>
      <c r="B358" s="260"/>
      <c r="C358" s="261"/>
      <c r="D358" s="234" t="s">
        <v>257</v>
      </c>
      <c r="E358" s="262" t="s">
        <v>1</v>
      </c>
      <c r="F358" s="263" t="s">
        <v>266</v>
      </c>
      <c r="G358" s="261"/>
      <c r="H358" s="264">
        <v>74.109999999999999</v>
      </c>
      <c r="I358" s="265"/>
      <c r="J358" s="261"/>
      <c r="K358" s="261"/>
      <c r="L358" s="266"/>
      <c r="M358" s="267"/>
      <c r="N358" s="268"/>
      <c r="O358" s="268"/>
      <c r="P358" s="268"/>
      <c r="Q358" s="268"/>
      <c r="R358" s="268"/>
      <c r="S358" s="268"/>
      <c r="T358" s="269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70" t="s">
        <v>257</v>
      </c>
      <c r="AU358" s="270" t="s">
        <v>87</v>
      </c>
      <c r="AV358" s="15" t="s">
        <v>253</v>
      </c>
      <c r="AW358" s="15" t="s">
        <v>34</v>
      </c>
      <c r="AX358" s="15" t="s">
        <v>85</v>
      </c>
      <c r="AY358" s="270" t="s">
        <v>245</v>
      </c>
    </row>
    <row r="359" s="2" customFormat="1" ht="16.5" customHeight="1">
      <c r="A359" s="40"/>
      <c r="B359" s="41"/>
      <c r="C359" s="221" t="s">
        <v>634</v>
      </c>
      <c r="D359" s="221" t="s">
        <v>248</v>
      </c>
      <c r="E359" s="222" t="s">
        <v>2790</v>
      </c>
      <c r="F359" s="223" t="s">
        <v>2791</v>
      </c>
      <c r="G359" s="224" t="s">
        <v>275</v>
      </c>
      <c r="H359" s="225">
        <v>74.109999999999999</v>
      </c>
      <c r="I359" s="226"/>
      <c r="J359" s="227">
        <f>ROUND(I359*H359,2)</f>
        <v>0</v>
      </c>
      <c r="K359" s="223" t="s">
        <v>764</v>
      </c>
      <c r="L359" s="46"/>
      <c r="M359" s="228" t="s">
        <v>1</v>
      </c>
      <c r="N359" s="229" t="s">
        <v>42</v>
      </c>
      <c r="O359" s="93"/>
      <c r="P359" s="230">
        <f>O359*H359</f>
        <v>0</v>
      </c>
      <c r="Q359" s="230">
        <v>1.5E-05</v>
      </c>
      <c r="R359" s="230">
        <f>Q359*H359</f>
        <v>0.0011116500000000001</v>
      </c>
      <c r="S359" s="230">
        <v>0</v>
      </c>
      <c r="T359" s="231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32" t="s">
        <v>253</v>
      </c>
      <c r="AT359" s="232" t="s">
        <v>248</v>
      </c>
      <c r="AU359" s="232" t="s">
        <v>87</v>
      </c>
      <c r="AY359" s="19" t="s">
        <v>245</v>
      </c>
      <c r="BE359" s="233">
        <f>IF(N359="základní",J359,0)</f>
        <v>0</v>
      </c>
      <c r="BF359" s="233">
        <f>IF(N359="snížená",J359,0)</f>
        <v>0</v>
      </c>
      <c r="BG359" s="233">
        <f>IF(N359="zákl. přenesená",J359,0)</f>
        <v>0</v>
      </c>
      <c r="BH359" s="233">
        <f>IF(N359="sníž. přenesená",J359,0)</f>
        <v>0</v>
      </c>
      <c r="BI359" s="233">
        <f>IF(N359="nulová",J359,0)</f>
        <v>0</v>
      </c>
      <c r="BJ359" s="19" t="s">
        <v>85</v>
      </c>
      <c r="BK359" s="233">
        <f>ROUND(I359*H359,2)</f>
        <v>0</v>
      </c>
      <c r="BL359" s="19" t="s">
        <v>253</v>
      </c>
      <c r="BM359" s="232" t="s">
        <v>5028</v>
      </c>
    </row>
    <row r="360" s="2" customFormat="1">
      <c r="A360" s="40"/>
      <c r="B360" s="41"/>
      <c r="C360" s="42"/>
      <c r="D360" s="234" t="s">
        <v>255</v>
      </c>
      <c r="E360" s="42"/>
      <c r="F360" s="235" t="s">
        <v>2791</v>
      </c>
      <c r="G360" s="42"/>
      <c r="H360" s="42"/>
      <c r="I360" s="236"/>
      <c r="J360" s="42"/>
      <c r="K360" s="42"/>
      <c r="L360" s="46"/>
      <c r="M360" s="237"/>
      <c r="N360" s="238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255</v>
      </c>
      <c r="AU360" s="19" t="s">
        <v>87</v>
      </c>
    </row>
    <row r="361" s="2" customFormat="1">
      <c r="A361" s="40"/>
      <c r="B361" s="41"/>
      <c r="C361" s="42"/>
      <c r="D361" s="296" t="s">
        <v>766</v>
      </c>
      <c r="E361" s="42"/>
      <c r="F361" s="297" t="s">
        <v>2794</v>
      </c>
      <c r="G361" s="42"/>
      <c r="H361" s="42"/>
      <c r="I361" s="236"/>
      <c r="J361" s="42"/>
      <c r="K361" s="42"/>
      <c r="L361" s="46"/>
      <c r="M361" s="237"/>
      <c r="N361" s="238"/>
      <c r="O361" s="93"/>
      <c r="P361" s="93"/>
      <c r="Q361" s="93"/>
      <c r="R361" s="93"/>
      <c r="S361" s="93"/>
      <c r="T361" s="94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766</v>
      </c>
      <c r="AU361" s="19" t="s">
        <v>87</v>
      </c>
    </row>
    <row r="362" s="14" customFormat="1">
      <c r="A362" s="14"/>
      <c r="B362" s="249"/>
      <c r="C362" s="250"/>
      <c r="D362" s="234" t="s">
        <v>257</v>
      </c>
      <c r="E362" s="251" t="s">
        <v>1</v>
      </c>
      <c r="F362" s="252" t="s">
        <v>5029</v>
      </c>
      <c r="G362" s="250"/>
      <c r="H362" s="253">
        <v>74.109999999999999</v>
      </c>
      <c r="I362" s="254"/>
      <c r="J362" s="250"/>
      <c r="K362" s="250"/>
      <c r="L362" s="255"/>
      <c r="M362" s="256"/>
      <c r="N362" s="257"/>
      <c r="O362" s="257"/>
      <c r="P362" s="257"/>
      <c r="Q362" s="257"/>
      <c r="R362" s="257"/>
      <c r="S362" s="257"/>
      <c r="T362" s="25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9" t="s">
        <v>257</v>
      </c>
      <c r="AU362" s="259" t="s">
        <v>87</v>
      </c>
      <c r="AV362" s="14" t="s">
        <v>87</v>
      </c>
      <c r="AW362" s="14" t="s">
        <v>34</v>
      </c>
      <c r="AX362" s="14" t="s">
        <v>85</v>
      </c>
      <c r="AY362" s="259" t="s">
        <v>245</v>
      </c>
    </row>
    <row r="363" s="2" customFormat="1" ht="16.5" customHeight="1">
      <c r="A363" s="40"/>
      <c r="B363" s="41"/>
      <c r="C363" s="221" t="s">
        <v>638</v>
      </c>
      <c r="D363" s="221" t="s">
        <v>248</v>
      </c>
      <c r="E363" s="222" t="s">
        <v>4373</v>
      </c>
      <c r="F363" s="223" t="s">
        <v>4374</v>
      </c>
      <c r="G363" s="224" t="s">
        <v>251</v>
      </c>
      <c r="H363" s="225">
        <v>26.300000000000001</v>
      </c>
      <c r="I363" s="226"/>
      <c r="J363" s="227">
        <f>ROUND(I363*H363,2)</f>
        <v>0</v>
      </c>
      <c r="K363" s="223" t="s">
        <v>764</v>
      </c>
      <c r="L363" s="46"/>
      <c r="M363" s="228" t="s">
        <v>1</v>
      </c>
      <c r="N363" s="229" t="s">
        <v>42</v>
      </c>
      <c r="O363" s="93"/>
      <c r="P363" s="230">
        <f>O363*H363</f>
        <v>0</v>
      </c>
      <c r="Q363" s="230">
        <v>0</v>
      </c>
      <c r="R363" s="230">
        <f>Q363*H363</f>
        <v>0</v>
      </c>
      <c r="S363" s="230">
        <v>0</v>
      </c>
      <c r="T363" s="231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32" t="s">
        <v>253</v>
      </c>
      <c r="AT363" s="232" t="s">
        <v>248</v>
      </c>
      <c r="AU363" s="232" t="s">
        <v>87</v>
      </c>
      <c r="AY363" s="19" t="s">
        <v>245</v>
      </c>
      <c r="BE363" s="233">
        <f>IF(N363="základní",J363,0)</f>
        <v>0</v>
      </c>
      <c r="BF363" s="233">
        <f>IF(N363="snížená",J363,0)</f>
        <v>0</v>
      </c>
      <c r="BG363" s="233">
        <f>IF(N363="zákl. přenesená",J363,0)</f>
        <v>0</v>
      </c>
      <c r="BH363" s="233">
        <f>IF(N363="sníž. přenesená",J363,0)</f>
        <v>0</v>
      </c>
      <c r="BI363" s="233">
        <f>IF(N363="nulová",J363,0)</f>
        <v>0</v>
      </c>
      <c r="BJ363" s="19" t="s">
        <v>85</v>
      </c>
      <c r="BK363" s="233">
        <f>ROUND(I363*H363,2)</f>
        <v>0</v>
      </c>
      <c r="BL363" s="19" t="s">
        <v>253</v>
      </c>
      <c r="BM363" s="232" t="s">
        <v>5030</v>
      </c>
    </row>
    <row r="364" s="2" customFormat="1">
      <c r="A364" s="40"/>
      <c r="B364" s="41"/>
      <c r="C364" s="42"/>
      <c r="D364" s="234" t="s">
        <v>255</v>
      </c>
      <c r="E364" s="42"/>
      <c r="F364" s="235" t="s">
        <v>4374</v>
      </c>
      <c r="G364" s="42"/>
      <c r="H364" s="42"/>
      <c r="I364" s="236"/>
      <c r="J364" s="42"/>
      <c r="K364" s="42"/>
      <c r="L364" s="46"/>
      <c r="M364" s="237"/>
      <c r="N364" s="238"/>
      <c r="O364" s="93"/>
      <c r="P364" s="93"/>
      <c r="Q364" s="93"/>
      <c r="R364" s="93"/>
      <c r="S364" s="93"/>
      <c r="T364" s="94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255</v>
      </c>
      <c r="AU364" s="19" t="s">
        <v>87</v>
      </c>
    </row>
    <row r="365" s="2" customFormat="1">
      <c r="A365" s="40"/>
      <c r="B365" s="41"/>
      <c r="C365" s="42"/>
      <c r="D365" s="296" t="s">
        <v>766</v>
      </c>
      <c r="E365" s="42"/>
      <c r="F365" s="297" t="s">
        <v>4377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766</v>
      </c>
      <c r="AU365" s="19" t="s">
        <v>87</v>
      </c>
    </row>
    <row r="366" s="14" customFormat="1">
      <c r="A366" s="14"/>
      <c r="B366" s="249"/>
      <c r="C366" s="250"/>
      <c r="D366" s="234" t="s">
        <v>257</v>
      </c>
      <c r="E366" s="251" t="s">
        <v>1</v>
      </c>
      <c r="F366" s="252" t="s">
        <v>5031</v>
      </c>
      <c r="G366" s="250"/>
      <c r="H366" s="253">
        <v>26.300000000000001</v>
      </c>
      <c r="I366" s="254"/>
      <c r="J366" s="250"/>
      <c r="K366" s="250"/>
      <c r="L366" s="255"/>
      <c r="M366" s="256"/>
      <c r="N366" s="257"/>
      <c r="O366" s="257"/>
      <c r="P366" s="257"/>
      <c r="Q366" s="257"/>
      <c r="R366" s="257"/>
      <c r="S366" s="257"/>
      <c r="T366" s="25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9" t="s">
        <v>257</v>
      </c>
      <c r="AU366" s="259" t="s">
        <v>87</v>
      </c>
      <c r="AV366" s="14" t="s">
        <v>87</v>
      </c>
      <c r="AW366" s="14" t="s">
        <v>34</v>
      </c>
      <c r="AX366" s="14" t="s">
        <v>77</v>
      </c>
      <c r="AY366" s="259" t="s">
        <v>245</v>
      </c>
    </row>
    <row r="367" s="15" customFormat="1">
      <c r="A367" s="15"/>
      <c r="B367" s="260"/>
      <c r="C367" s="261"/>
      <c r="D367" s="234" t="s">
        <v>257</v>
      </c>
      <c r="E367" s="262" t="s">
        <v>1</v>
      </c>
      <c r="F367" s="263" t="s">
        <v>266</v>
      </c>
      <c r="G367" s="261"/>
      <c r="H367" s="264">
        <v>26.300000000000001</v>
      </c>
      <c r="I367" s="265"/>
      <c r="J367" s="261"/>
      <c r="K367" s="261"/>
      <c r="L367" s="266"/>
      <c r="M367" s="267"/>
      <c r="N367" s="268"/>
      <c r="O367" s="268"/>
      <c r="P367" s="268"/>
      <c r="Q367" s="268"/>
      <c r="R367" s="268"/>
      <c r="S367" s="268"/>
      <c r="T367" s="269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70" t="s">
        <v>257</v>
      </c>
      <c r="AU367" s="270" t="s">
        <v>87</v>
      </c>
      <c r="AV367" s="15" t="s">
        <v>253</v>
      </c>
      <c r="AW367" s="15" t="s">
        <v>34</v>
      </c>
      <c r="AX367" s="15" t="s">
        <v>85</v>
      </c>
      <c r="AY367" s="270" t="s">
        <v>245</v>
      </c>
    </row>
    <row r="368" s="2" customFormat="1" ht="16.5" customHeight="1">
      <c r="A368" s="40"/>
      <c r="B368" s="41"/>
      <c r="C368" s="221" t="s">
        <v>642</v>
      </c>
      <c r="D368" s="221" t="s">
        <v>248</v>
      </c>
      <c r="E368" s="222" t="s">
        <v>2802</v>
      </c>
      <c r="F368" s="223" t="s">
        <v>2803</v>
      </c>
      <c r="G368" s="224" t="s">
        <v>251</v>
      </c>
      <c r="H368" s="225">
        <v>50.200000000000003</v>
      </c>
      <c r="I368" s="226"/>
      <c r="J368" s="227">
        <f>ROUND(I368*H368,2)</f>
        <v>0</v>
      </c>
      <c r="K368" s="223" t="s">
        <v>764</v>
      </c>
      <c r="L368" s="46"/>
      <c r="M368" s="228" t="s">
        <v>1</v>
      </c>
      <c r="N368" s="229" t="s">
        <v>42</v>
      </c>
      <c r="O368" s="93"/>
      <c r="P368" s="230">
        <f>O368*H368</f>
        <v>0</v>
      </c>
      <c r="Q368" s="230">
        <v>0</v>
      </c>
      <c r="R368" s="230">
        <f>Q368*H368</f>
        <v>0</v>
      </c>
      <c r="S368" s="230">
        <v>0</v>
      </c>
      <c r="T368" s="231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32" t="s">
        <v>253</v>
      </c>
      <c r="AT368" s="232" t="s">
        <v>248</v>
      </c>
      <c r="AU368" s="232" t="s">
        <v>87</v>
      </c>
      <c r="AY368" s="19" t="s">
        <v>245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9" t="s">
        <v>85</v>
      </c>
      <c r="BK368" s="233">
        <f>ROUND(I368*H368,2)</f>
        <v>0</v>
      </c>
      <c r="BL368" s="19" t="s">
        <v>253</v>
      </c>
      <c r="BM368" s="232" t="s">
        <v>5032</v>
      </c>
    </row>
    <row r="369" s="2" customFormat="1">
      <c r="A369" s="40"/>
      <c r="B369" s="41"/>
      <c r="C369" s="42"/>
      <c r="D369" s="234" t="s">
        <v>255</v>
      </c>
      <c r="E369" s="42"/>
      <c r="F369" s="235" t="s">
        <v>2803</v>
      </c>
      <c r="G369" s="42"/>
      <c r="H369" s="42"/>
      <c r="I369" s="236"/>
      <c r="J369" s="42"/>
      <c r="K369" s="42"/>
      <c r="L369" s="46"/>
      <c r="M369" s="237"/>
      <c r="N369" s="238"/>
      <c r="O369" s="93"/>
      <c r="P369" s="93"/>
      <c r="Q369" s="93"/>
      <c r="R369" s="93"/>
      <c r="S369" s="93"/>
      <c r="T369" s="94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255</v>
      </c>
      <c r="AU369" s="19" t="s">
        <v>87</v>
      </c>
    </row>
    <row r="370" s="2" customFormat="1">
      <c r="A370" s="40"/>
      <c r="B370" s="41"/>
      <c r="C370" s="42"/>
      <c r="D370" s="296" t="s">
        <v>766</v>
      </c>
      <c r="E370" s="42"/>
      <c r="F370" s="297" t="s">
        <v>2806</v>
      </c>
      <c r="G370" s="42"/>
      <c r="H370" s="42"/>
      <c r="I370" s="236"/>
      <c r="J370" s="42"/>
      <c r="K370" s="42"/>
      <c r="L370" s="46"/>
      <c r="M370" s="237"/>
      <c r="N370" s="238"/>
      <c r="O370" s="93"/>
      <c r="P370" s="93"/>
      <c r="Q370" s="93"/>
      <c r="R370" s="93"/>
      <c r="S370" s="93"/>
      <c r="T370" s="94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766</v>
      </c>
      <c r="AU370" s="19" t="s">
        <v>87</v>
      </c>
    </row>
    <row r="371" s="14" customFormat="1">
      <c r="A371" s="14"/>
      <c r="B371" s="249"/>
      <c r="C371" s="250"/>
      <c r="D371" s="234" t="s">
        <v>257</v>
      </c>
      <c r="E371" s="251" t="s">
        <v>1</v>
      </c>
      <c r="F371" s="252" t="s">
        <v>5033</v>
      </c>
      <c r="G371" s="250"/>
      <c r="H371" s="253">
        <v>50.200000000000003</v>
      </c>
      <c r="I371" s="254"/>
      <c r="J371" s="250"/>
      <c r="K371" s="250"/>
      <c r="L371" s="255"/>
      <c r="M371" s="256"/>
      <c r="N371" s="257"/>
      <c r="O371" s="257"/>
      <c r="P371" s="257"/>
      <c r="Q371" s="257"/>
      <c r="R371" s="257"/>
      <c r="S371" s="257"/>
      <c r="T371" s="258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9" t="s">
        <v>257</v>
      </c>
      <c r="AU371" s="259" t="s">
        <v>87</v>
      </c>
      <c r="AV371" s="14" t="s">
        <v>87</v>
      </c>
      <c r="AW371" s="14" t="s">
        <v>34</v>
      </c>
      <c r="AX371" s="14" t="s">
        <v>85</v>
      </c>
      <c r="AY371" s="259" t="s">
        <v>245</v>
      </c>
    </row>
    <row r="372" s="2" customFormat="1" ht="16.5" customHeight="1">
      <c r="A372" s="40"/>
      <c r="B372" s="41"/>
      <c r="C372" s="221" t="s">
        <v>646</v>
      </c>
      <c r="D372" s="221" t="s">
        <v>248</v>
      </c>
      <c r="E372" s="222" t="s">
        <v>4412</v>
      </c>
      <c r="F372" s="223" t="s">
        <v>4413</v>
      </c>
      <c r="G372" s="224" t="s">
        <v>545</v>
      </c>
      <c r="H372" s="225">
        <v>24.628</v>
      </c>
      <c r="I372" s="226"/>
      <c r="J372" s="227">
        <f>ROUND(I372*H372,2)</f>
        <v>0</v>
      </c>
      <c r="K372" s="223" t="s">
        <v>764</v>
      </c>
      <c r="L372" s="46"/>
      <c r="M372" s="228" t="s">
        <v>1</v>
      </c>
      <c r="N372" s="229" t="s">
        <v>42</v>
      </c>
      <c r="O372" s="93"/>
      <c r="P372" s="230">
        <f>O372*H372</f>
        <v>0</v>
      </c>
      <c r="Q372" s="230">
        <v>1.0384500000000001</v>
      </c>
      <c r="R372" s="230">
        <f>Q372*H372</f>
        <v>25.574946600000004</v>
      </c>
      <c r="S372" s="230">
        <v>0</v>
      </c>
      <c r="T372" s="231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232" t="s">
        <v>253</v>
      </c>
      <c r="AT372" s="232" t="s">
        <v>248</v>
      </c>
      <c r="AU372" s="232" t="s">
        <v>87</v>
      </c>
      <c r="AY372" s="19" t="s">
        <v>245</v>
      </c>
      <c r="BE372" s="233">
        <f>IF(N372="základní",J372,0)</f>
        <v>0</v>
      </c>
      <c r="BF372" s="233">
        <f>IF(N372="snížená",J372,0)</f>
        <v>0</v>
      </c>
      <c r="BG372" s="233">
        <f>IF(N372="zákl. přenesená",J372,0)</f>
        <v>0</v>
      </c>
      <c r="BH372" s="233">
        <f>IF(N372="sníž. přenesená",J372,0)</f>
        <v>0</v>
      </c>
      <c r="BI372" s="233">
        <f>IF(N372="nulová",J372,0)</f>
        <v>0</v>
      </c>
      <c r="BJ372" s="19" t="s">
        <v>85</v>
      </c>
      <c r="BK372" s="233">
        <f>ROUND(I372*H372,2)</f>
        <v>0</v>
      </c>
      <c r="BL372" s="19" t="s">
        <v>253</v>
      </c>
      <c r="BM372" s="232" t="s">
        <v>5034</v>
      </c>
    </row>
    <row r="373" s="2" customFormat="1">
      <c r="A373" s="40"/>
      <c r="B373" s="41"/>
      <c r="C373" s="42"/>
      <c r="D373" s="234" t="s">
        <v>255</v>
      </c>
      <c r="E373" s="42"/>
      <c r="F373" s="235" t="s">
        <v>4413</v>
      </c>
      <c r="G373" s="42"/>
      <c r="H373" s="42"/>
      <c r="I373" s="236"/>
      <c r="J373" s="42"/>
      <c r="K373" s="42"/>
      <c r="L373" s="46"/>
      <c r="M373" s="237"/>
      <c r="N373" s="238"/>
      <c r="O373" s="93"/>
      <c r="P373" s="93"/>
      <c r="Q373" s="93"/>
      <c r="R373" s="93"/>
      <c r="S373" s="93"/>
      <c r="T373" s="94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255</v>
      </c>
      <c r="AU373" s="19" t="s">
        <v>87</v>
      </c>
    </row>
    <row r="374" s="2" customFormat="1">
      <c r="A374" s="40"/>
      <c r="B374" s="41"/>
      <c r="C374" s="42"/>
      <c r="D374" s="296" t="s">
        <v>766</v>
      </c>
      <c r="E374" s="42"/>
      <c r="F374" s="297" t="s">
        <v>4416</v>
      </c>
      <c r="G374" s="42"/>
      <c r="H374" s="42"/>
      <c r="I374" s="236"/>
      <c r="J374" s="42"/>
      <c r="K374" s="42"/>
      <c r="L374" s="46"/>
      <c r="M374" s="237"/>
      <c r="N374" s="238"/>
      <c r="O374" s="93"/>
      <c r="P374" s="93"/>
      <c r="Q374" s="93"/>
      <c r="R374" s="93"/>
      <c r="S374" s="93"/>
      <c r="T374" s="94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T374" s="19" t="s">
        <v>766</v>
      </c>
      <c r="AU374" s="19" t="s">
        <v>87</v>
      </c>
    </row>
    <row r="375" s="14" customFormat="1">
      <c r="A375" s="14"/>
      <c r="B375" s="249"/>
      <c r="C375" s="250"/>
      <c r="D375" s="234" t="s">
        <v>257</v>
      </c>
      <c r="E375" s="251" t="s">
        <v>1</v>
      </c>
      <c r="F375" s="252" t="s">
        <v>5035</v>
      </c>
      <c r="G375" s="250"/>
      <c r="H375" s="253">
        <v>24.628</v>
      </c>
      <c r="I375" s="254"/>
      <c r="J375" s="250"/>
      <c r="K375" s="250"/>
      <c r="L375" s="255"/>
      <c r="M375" s="256"/>
      <c r="N375" s="257"/>
      <c r="O375" s="257"/>
      <c r="P375" s="257"/>
      <c r="Q375" s="257"/>
      <c r="R375" s="257"/>
      <c r="S375" s="257"/>
      <c r="T375" s="258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9" t="s">
        <v>257</v>
      </c>
      <c r="AU375" s="259" t="s">
        <v>87</v>
      </c>
      <c r="AV375" s="14" t="s">
        <v>87</v>
      </c>
      <c r="AW375" s="14" t="s">
        <v>34</v>
      </c>
      <c r="AX375" s="14" t="s">
        <v>77</v>
      </c>
      <c r="AY375" s="259" t="s">
        <v>245</v>
      </c>
    </row>
    <row r="376" s="15" customFormat="1">
      <c r="A376" s="15"/>
      <c r="B376" s="260"/>
      <c r="C376" s="261"/>
      <c r="D376" s="234" t="s">
        <v>257</v>
      </c>
      <c r="E376" s="262" t="s">
        <v>1</v>
      </c>
      <c r="F376" s="263" t="s">
        <v>266</v>
      </c>
      <c r="G376" s="261"/>
      <c r="H376" s="264">
        <v>24.628</v>
      </c>
      <c r="I376" s="265"/>
      <c r="J376" s="261"/>
      <c r="K376" s="261"/>
      <c r="L376" s="266"/>
      <c r="M376" s="267"/>
      <c r="N376" s="268"/>
      <c r="O376" s="268"/>
      <c r="P376" s="268"/>
      <c r="Q376" s="268"/>
      <c r="R376" s="268"/>
      <c r="S376" s="268"/>
      <c r="T376" s="269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0" t="s">
        <v>257</v>
      </c>
      <c r="AU376" s="270" t="s">
        <v>87</v>
      </c>
      <c r="AV376" s="15" t="s">
        <v>253</v>
      </c>
      <c r="AW376" s="15" t="s">
        <v>34</v>
      </c>
      <c r="AX376" s="15" t="s">
        <v>85</v>
      </c>
      <c r="AY376" s="270" t="s">
        <v>245</v>
      </c>
    </row>
    <row r="377" s="2" customFormat="1" ht="16.5" customHeight="1">
      <c r="A377" s="40"/>
      <c r="B377" s="41"/>
      <c r="C377" s="221" t="s">
        <v>650</v>
      </c>
      <c r="D377" s="221" t="s">
        <v>248</v>
      </c>
      <c r="E377" s="222" t="s">
        <v>4385</v>
      </c>
      <c r="F377" s="223" t="s">
        <v>4386</v>
      </c>
      <c r="G377" s="224" t="s">
        <v>275</v>
      </c>
      <c r="H377" s="225">
        <v>136.63999999999999</v>
      </c>
      <c r="I377" s="226"/>
      <c r="J377" s="227">
        <f>ROUND(I377*H377,2)</f>
        <v>0</v>
      </c>
      <c r="K377" s="223" t="s">
        <v>764</v>
      </c>
      <c r="L377" s="46"/>
      <c r="M377" s="228" t="s">
        <v>1</v>
      </c>
      <c r="N377" s="229" t="s">
        <v>42</v>
      </c>
      <c r="O377" s="93"/>
      <c r="P377" s="230">
        <f>O377*H377</f>
        <v>0</v>
      </c>
      <c r="Q377" s="230">
        <v>0.00166</v>
      </c>
      <c r="R377" s="230">
        <f>Q377*H377</f>
        <v>0.22682239999999998</v>
      </c>
      <c r="S377" s="230">
        <v>0</v>
      </c>
      <c r="T377" s="231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32" t="s">
        <v>253</v>
      </c>
      <c r="AT377" s="232" t="s">
        <v>248</v>
      </c>
      <c r="AU377" s="232" t="s">
        <v>87</v>
      </c>
      <c r="AY377" s="19" t="s">
        <v>245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9" t="s">
        <v>85</v>
      </c>
      <c r="BK377" s="233">
        <f>ROUND(I377*H377,2)</f>
        <v>0</v>
      </c>
      <c r="BL377" s="19" t="s">
        <v>253</v>
      </c>
      <c r="BM377" s="232" t="s">
        <v>5036</v>
      </c>
    </row>
    <row r="378" s="2" customFormat="1">
      <c r="A378" s="40"/>
      <c r="B378" s="41"/>
      <c r="C378" s="42"/>
      <c r="D378" s="234" t="s">
        <v>255</v>
      </c>
      <c r="E378" s="42"/>
      <c r="F378" s="235" t="s">
        <v>4386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255</v>
      </c>
      <c r="AU378" s="19" t="s">
        <v>87</v>
      </c>
    </row>
    <row r="379" s="2" customFormat="1">
      <c r="A379" s="40"/>
      <c r="B379" s="41"/>
      <c r="C379" s="42"/>
      <c r="D379" s="296" t="s">
        <v>766</v>
      </c>
      <c r="E379" s="42"/>
      <c r="F379" s="297" t="s">
        <v>4389</v>
      </c>
      <c r="G379" s="42"/>
      <c r="H379" s="42"/>
      <c r="I379" s="236"/>
      <c r="J379" s="42"/>
      <c r="K379" s="42"/>
      <c r="L379" s="46"/>
      <c r="M379" s="237"/>
      <c r="N379" s="238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766</v>
      </c>
      <c r="AU379" s="19" t="s">
        <v>87</v>
      </c>
    </row>
    <row r="380" s="14" customFormat="1">
      <c r="A380" s="14"/>
      <c r="B380" s="249"/>
      <c r="C380" s="250"/>
      <c r="D380" s="234" t="s">
        <v>257</v>
      </c>
      <c r="E380" s="251" t="s">
        <v>1</v>
      </c>
      <c r="F380" s="252" t="s">
        <v>5037</v>
      </c>
      <c r="G380" s="250"/>
      <c r="H380" s="253">
        <v>68.319999999999993</v>
      </c>
      <c r="I380" s="254"/>
      <c r="J380" s="250"/>
      <c r="K380" s="250"/>
      <c r="L380" s="255"/>
      <c r="M380" s="256"/>
      <c r="N380" s="257"/>
      <c r="O380" s="257"/>
      <c r="P380" s="257"/>
      <c r="Q380" s="257"/>
      <c r="R380" s="257"/>
      <c r="S380" s="257"/>
      <c r="T380" s="25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9" t="s">
        <v>257</v>
      </c>
      <c r="AU380" s="259" t="s">
        <v>87</v>
      </c>
      <c r="AV380" s="14" t="s">
        <v>87</v>
      </c>
      <c r="AW380" s="14" t="s">
        <v>34</v>
      </c>
      <c r="AX380" s="14" t="s">
        <v>77</v>
      </c>
      <c r="AY380" s="259" t="s">
        <v>245</v>
      </c>
    </row>
    <row r="381" s="14" customFormat="1">
      <c r="A381" s="14"/>
      <c r="B381" s="249"/>
      <c r="C381" s="250"/>
      <c r="D381" s="234" t="s">
        <v>257</v>
      </c>
      <c r="E381" s="251" t="s">
        <v>1</v>
      </c>
      <c r="F381" s="252" t="s">
        <v>5038</v>
      </c>
      <c r="G381" s="250"/>
      <c r="H381" s="253">
        <v>68.319999999999993</v>
      </c>
      <c r="I381" s="254"/>
      <c r="J381" s="250"/>
      <c r="K381" s="250"/>
      <c r="L381" s="255"/>
      <c r="M381" s="256"/>
      <c r="N381" s="257"/>
      <c r="O381" s="257"/>
      <c r="P381" s="257"/>
      <c r="Q381" s="257"/>
      <c r="R381" s="257"/>
      <c r="S381" s="257"/>
      <c r="T381" s="258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9" t="s">
        <v>257</v>
      </c>
      <c r="AU381" s="259" t="s">
        <v>87</v>
      </c>
      <c r="AV381" s="14" t="s">
        <v>87</v>
      </c>
      <c r="AW381" s="14" t="s">
        <v>34</v>
      </c>
      <c r="AX381" s="14" t="s">
        <v>77</v>
      </c>
      <c r="AY381" s="259" t="s">
        <v>245</v>
      </c>
    </row>
    <row r="382" s="15" customFormat="1">
      <c r="A382" s="15"/>
      <c r="B382" s="260"/>
      <c r="C382" s="261"/>
      <c r="D382" s="234" t="s">
        <v>257</v>
      </c>
      <c r="E382" s="262" t="s">
        <v>1</v>
      </c>
      <c r="F382" s="263" t="s">
        <v>266</v>
      </c>
      <c r="G382" s="261"/>
      <c r="H382" s="264">
        <v>136.63999999999999</v>
      </c>
      <c r="I382" s="265"/>
      <c r="J382" s="261"/>
      <c r="K382" s="261"/>
      <c r="L382" s="266"/>
      <c r="M382" s="267"/>
      <c r="N382" s="268"/>
      <c r="O382" s="268"/>
      <c r="P382" s="268"/>
      <c r="Q382" s="268"/>
      <c r="R382" s="268"/>
      <c r="S382" s="268"/>
      <c r="T382" s="269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70" t="s">
        <v>257</v>
      </c>
      <c r="AU382" s="270" t="s">
        <v>87</v>
      </c>
      <c r="AV382" s="15" t="s">
        <v>253</v>
      </c>
      <c r="AW382" s="15" t="s">
        <v>34</v>
      </c>
      <c r="AX382" s="15" t="s">
        <v>85</v>
      </c>
      <c r="AY382" s="270" t="s">
        <v>245</v>
      </c>
    </row>
    <row r="383" s="2" customFormat="1" ht="16.5" customHeight="1">
      <c r="A383" s="40"/>
      <c r="B383" s="41"/>
      <c r="C383" s="221" t="s">
        <v>654</v>
      </c>
      <c r="D383" s="221" t="s">
        <v>248</v>
      </c>
      <c r="E383" s="222" t="s">
        <v>4396</v>
      </c>
      <c r="F383" s="223" t="s">
        <v>4397</v>
      </c>
      <c r="G383" s="224" t="s">
        <v>275</v>
      </c>
      <c r="H383" s="225">
        <v>136.63999999999999</v>
      </c>
      <c r="I383" s="226"/>
      <c r="J383" s="227">
        <f>ROUND(I383*H383,2)</f>
        <v>0</v>
      </c>
      <c r="K383" s="223" t="s">
        <v>764</v>
      </c>
      <c r="L383" s="46"/>
      <c r="M383" s="228" t="s">
        <v>1</v>
      </c>
      <c r="N383" s="229" t="s">
        <v>42</v>
      </c>
      <c r="O383" s="93"/>
      <c r="P383" s="230">
        <f>O383*H383</f>
        <v>0</v>
      </c>
      <c r="Q383" s="230">
        <v>4.0000000000000003E-05</v>
      </c>
      <c r="R383" s="230">
        <f>Q383*H383</f>
        <v>0.0054656000000000001</v>
      </c>
      <c r="S383" s="230">
        <v>0</v>
      </c>
      <c r="T383" s="231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32" t="s">
        <v>253</v>
      </c>
      <c r="AT383" s="232" t="s">
        <v>248</v>
      </c>
      <c r="AU383" s="232" t="s">
        <v>87</v>
      </c>
      <c r="AY383" s="19" t="s">
        <v>245</v>
      </c>
      <c r="BE383" s="233">
        <f>IF(N383="základní",J383,0)</f>
        <v>0</v>
      </c>
      <c r="BF383" s="233">
        <f>IF(N383="snížená",J383,0)</f>
        <v>0</v>
      </c>
      <c r="BG383" s="233">
        <f>IF(N383="zákl. přenesená",J383,0)</f>
        <v>0</v>
      </c>
      <c r="BH383" s="233">
        <f>IF(N383="sníž. přenesená",J383,0)</f>
        <v>0</v>
      </c>
      <c r="BI383" s="233">
        <f>IF(N383="nulová",J383,0)</f>
        <v>0</v>
      </c>
      <c r="BJ383" s="19" t="s">
        <v>85</v>
      </c>
      <c r="BK383" s="233">
        <f>ROUND(I383*H383,2)</f>
        <v>0</v>
      </c>
      <c r="BL383" s="19" t="s">
        <v>253</v>
      </c>
      <c r="BM383" s="232" t="s">
        <v>5039</v>
      </c>
    </row>
    <row r="384" s="2" customFormat="1">
      <c r="A384" s="40"/>
      <c r="B384" s="41"/>
      <c r="C384" s="42"/>
      <c r="D384" s="234" t="s">
        <v>255</v>
      </c>
      <c r="E384" s="42"/>
      <c r="F384" s="235" t="s">
        <v>4397</v>
      </c>
      <c r="G384" s="42"/>
      <c r="H384" s="42"/>
      <c r="I384" s="236"/>
      <c r="J384" s="42"/>
      <c r="K384" s="42"/>
      <c r="L384" s="46"/>
      <c r="M384" s="237"/>
      <c r="N384" s="238"/>
      <c r="O384" s="93"/>
      <c r="P384" s="93"/>
      <c r="Q384" s="93"/>
      <c r="R384" s="93"/>
      <c r="S384" s="93"/>
      <c r="T384" s="94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255</v>
      </c>
      <c r="AU384" s="19" t="s">
        <v>87</v>
      </c>
    </row>
    <row r="385" s="2" customFormat="1">
      <c r="A385" s="40"/>
      <c r="B385" s="41"/>
      <c r="C385" s="42"/>
      <c r="D385" s="296" t="s">
        <v>766</v>
      </c>
      <c r="E385" s="42"/>
      <c r="F385" s="297" t="s">
        <v>4400</v>
      </c>
      <c r="G385" s="42"/>
      <c r="H385" s="42"/>
      <c r="I385" s="236"/>
      <c r="J385" s="42"/>
      <c r="K385" s="42"/>
      <c r="L385" s="46"/>
      <c r="M385" s="237"/>
      <c r="N385" s="238"/>
      <c r="O385" s="93"/>
      <c r="P385" s="93"/>
      <c r="Q385" s="93"/>
      <c r="R385" s="93"/>
      <c r="S385" s="93"/>
      <c r="T385" s="94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T385" s="19" t="s">
        <v>766</v>
      </c>
      <c r="AU385" s="19" t="s">
        <v>87</v>
      </c>
    </row>
    <row r="386" s="14" customFormat="1">
      <c r="A386" s="14"/>
      <c r="B386" s="249"/>
      <c r="C386" s="250"/>
      <c r="D386" s="234" t="s">
        <v>257</v>
      </c>
      <c r="E386" s="251" t="s">
        <v>1</v>
      </c>
      <c r="F386" s="252" t="s">
        <v>5040</v>
      </c>
      <c r="G386" s="250"/>
      <c r="H386" s="253">
        <v>136.63999999999999</v>
      </c>
      <c r="I386" s="254"/>
      <c r="J386" s="250"/>
      <c r="K386" s="250"/>
      <c r="L386" s="255"/>
      <c r="M386" s="256"/>
      <c r="N386" s="257"/>
      <c r="O386" s="257"/>
      <c r="P386" s="257"/>
      <c r="Q386" s="257"/>
      <c r="R386" s="257"/>
      <c r="S386" s="257"/>
      <c r="T386" s="258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9" t="s">
        <v>257</v>
      </c>
      <c r="AU386" s="259" t="s">
        <v>87</v>
      </c>
      <c r="AV386" s="14" t="s">
        <v>87</v>
      </c>
      <c r="AW386" s="14" t="s">
        <v>34</v>
      </c>
      <c r="AX386" s="14" t="s">
        <v>85</v>
      </c>
      <c r="AY386" s="259" t="s">
        <v>245</v>
      </c>
    </row>
    <row r="387" s="2" customFormat="1" ht="16.5" customHeight="1">
      <c r="A387" s="40"/>
      <c r="B387" s="41"/>
      <c r="C387" s="221" t="s">
        <v>658</v>
      </c>
      <c r="D387" s="221" t="s">
        <v>248</v>
      </c>
      <c r="E387" s="222" t="s">
        <v>2814</v>
      </c>
      <c r="F387" s="223" t="s">
        <v>2815</v>
      </c>
      <c r="G387" s="224" t="s">
        <v>275</v>
      </c>
      <c r="H387" s="225">
        <v>142.40799999999999</v>
      </c>
      <c r="I387" s="226"/>
      <c r="J387" s="227">
        <f>ROUND(I387*H387,2)</f>
        <v>0</v>
      </c>
      <c r="K387" s="223" t="s">
        <v>764</v>
      </c>
      <c r="L387" s="46"/>
      <c r="M387" s="228" t="s">
        <v>1</v>
      </c>
      <c r="N387" s="229" t="s">
        <v>42</v>
      </c>
      <c r="O387" s="93"/>
      <c r="P387" s="230">
        <f>O387*H387</f>
        <v>0</v>
      </c>
      <c r="Q387" s="230">
        <v>0.0011756</v>
      </c>
      <c r="R387" s="230">
        <f>Q387*H387</f>
        <v>0.16741484479999999</v>
      </c>
      <c r="S387" s="230">
        <v>0</v>
      </c>
      <c r="T387" s="231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32" t="s">
        <v>253</v>
      </c>
      <c r="AT387" s="232" t="s">
        <v>248</v>
      </c>
      <c r="AU387" s="232" t="s">
        <v>87</v>
      </c>
      <c r="AY387" s="19" t="s">
        <v>245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9" t="s">
        <v>85</v>
      </c>
      <c r="BK387" s="233">
        <f>ROUND(I387*H387,2)</f>
        <v>0</v>
      </c>
      <c r="BL387" s="19" t="s">
        <v>253</v>
      </c>
      <c r="BM387" s="232" t="s">
        <v>5041</v>
      </c>
    </row>
    <row r="388" s="2" customFormat="1">
      <c r="A388" s="40"/>
      <c r="B388" s="41"/>
      <c r="C388" s="42"/>
      <c r="D388" s="234" t="s">
        <v>255</v>
      </c>
      <c r="E388" s="42"/>
      <c r="F388" s="235" t="s">
        <v>2815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255</v>
      </c>
      <c r="AU388" s="19" t="s">
        <v>87</v>
      </c>
    </row>
    <row r="389" s="2" customFormat="1">
      <c r="A389" s="40"/>
      <c r="B389" s="41"/>
      <c r="C389" s="42"/>
      <c r="D389" s="296" t="s">
        <v>766</v>
      </c>
      <c r="E389" s="42"/>
      <c r="F389" s="297" t="s">
        <v>2818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766</v>
      </c>
      <c r="AU389" s="19" t="s">
        <v>87</v>
      </c>
    </row>
    <row r="390" s="14" customFormat="1">
      <c r="A390" s="14"/>
      <c r="B390" s="249"/>
      <c r="C390" s="250"/>
      <c r="D390" s="234" t="s">
        <v>257</v>
      </c>
      <c r="E390" s="251" t="s">
        <v>1</v>
      </c>
      <c r="F390" s="252" t="s">
        <v>5042</v>
      </c>
      <c r="G390" s="250"/>
      <c r="H390" s="253">
        <v>35.601999999999997</v>
      </c>
      <c r="I390" s="254"/>
      <c r="J390" s="250"/>
      <c r="K390" s="250"/>
      <c r="L390" s="255"/>
      <c r="M390" s="256"/>
      <c r="N390" s="257"/>
      <c r="O390" s="257"/>
      <c r="P390" s="257"/>
      <c r="Q390" s="257"/>
      <c r="R390" s="257"/>
      <c r="S390" s="257"/>
      <c r="T390" s="258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9" t="s">
        <v>257</v>
      </c>
      <c r="AU390" s="259" t="s">
        <v>87</v>
      </c>
      <c r="AV390" s="14" t="s">
        <v>87</v>
      </c>
      <c r="AW390" s="14" t="s">
        <v>34</v>
      </c>
      <c r="AX390" s="14" t="s">
        <v>77</v>
      </c>
      <c r="AY390" s="259" t="s">
        <v>245</v>
      </c>
    </row>
    <row r="391" s="14" customFormat="1">
      <c r="A391" s="14"/>
      <c r="B391" s="249"/>
      <c r="C391" s="250"/>
      <c r="D391" s="234" t="s">
        <v>257</v>
      </c>
      <c r="E391" s="251" t="s">
        <v>1</v>
      </c>
      <c r="F391" s="252" t="s">
        <v>5043</v>
      </c>
      <c r="G391" s="250"/>
      <c r="H391" s="253">
        <v>35.601999999999997</v>
      </c>
      <c r="I391" s="254"/>
      <c r="J391" s="250"/>
      <c r="K391" s="250"/>
      <c r="L391" s="255"/>
      <c r="M391" s="256"/>
      <c r="N391" s="257"/>
      <c r="O391" s="257"/>
      <c r="P391" s="257"/>
      <c r="Q391" s="257"/>
      <c r="R391" s="257"/>
      <c r="S391" s="257"/>
      <c r="T391" s="258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9" t="s">
        <v>257</v>
      </c>
      <c r="AU391" s="259" t="s">
        <v>87</v>
      </c>
      <c r="AV391" s="14" t="s">
        <v>87</v>
      </c>
      <c r="AW391" s="14" t="s">
        <v>34</v>
      </c>
      <c r="AX391" s="14" t="s">
        <v>77</v>
      </c>
      <c r="AY391" s="259" t="s">
        <v>245</v>
      </c>
    </row>
    <row r="392" s="14" customFormat="1">
      <c r="A392" s="14"/>
      <c r="B392" s="249"/>
      <c r="C392" s="250"/>
      <c r="D392" s="234" t="s">
        <v>257</v>
      </c>
      <c r="E392" s="251" t="s">
        <v>1</v>
      </c>
      <c r="F392" s="252" t="s">
        <v>5044</v>
      </c>
      <c r="G392" s="250"/>
      <c r="H392" s="253">
        <v>35.601999999999997</v>
      </c>
      <c r="I392" s="254"/>
      <c r="J392" s="250"/>
      <c r="K392" s="250"/>
      <c r="L392" s="255"/>
      <c r="M392" s="256"/>
      <c r="N392" s="257"/>
      <c r="O392" s="257"/>
      <c r="P392" s="257"/>
      <c r="Q392" s="257"/>
      <c r="R392" s="257"/>
      <c r="S392" s="257"/>
      <c r="T392" s="258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9" t="s">
        <v>257</v>
      </c>
      <c r="AU392" s="259" t="s">
        <v>87</v>
      </c>
      <c r="AV392" s="14" t="s">
        <v>87</v>
      </c>
      <c r="AW392" s="14" t="s">
        <v>34</v>
      </c>
      <c r="AX392" s="14" t="s">
        <v>77</v>
      </c>
      <c r="AY392" s="259" t="s">
        <v>245</v>
      </c>
    </row>
    <row r="393" s="14" customFormat="1">
      <c r="A393" s="14"/>
      <c r="B393" s="249"/>
      <c r="C393" s="250"/>
      <c r="D393" s="234" t="s">
        <v>257</v>
      </c>
      <c r="E393" s="251" t="s">
        <v>1</v>
      </c>
      <c r="F393" s="252" t="s">
        <v>5045</v>
      </c>
      <c r="G393" s="250"/>
      <c r="H393" s="253">
        <v>35.601999999999997</v>
      </c>
      <c r="I393" s="254"/>
      <c r="J393" s="250"/>
      <c r="K393" s="250"/>
      <c r="L393" s="255"/>
      <c r="M393" s="256"/>
      <c r="N393" s="257"/>
      <c r="O393" s="257"/>
      <c r="P393" s="257"/>
      <c r="Q393" s="257"/>
      <c r="R393" s="257"/>
      <c r="S393" s="257"/>
      <c r="T393" s="25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9" t="s">
        <v>257</v>
      </c>
      <c r="AU393" s="259" t="s">
        <v>87</v>
      </c>
      <c r="AV393" s="14" t="s">
        <v>87</v>
      </c>
      <c r="AW393" s="14" t="s">
        <v>34</v>
      </c>
      <c r="AX393" s="14" t="s">
        <v>77</v>
      </c>
      <c r="AY393" s="259" t="s">
        <v>245</v>
      </c>
    </row>
    <row r="394" s="15" customFormat="1">
      <c r="A394" s="15"/>
      <c r="B394" s="260"/>
      <c r="C394" s="261"/>
      <c r="D394" s="234" t="s">
        <v>257</v>
      </c>
      <c r="E394" s="262" t="s">
        <v>1</v>
      </c>
      <c r="F394" s="263" t="s">
        <v>266</v>
      </c>
      <c r="G394" s="261"/>
      <c r="H394" s="264">
        <v>142.40799999999999</v>
      </c>
      <c r="I394" s="265"/>
      <c r="J394" s="261"/>
      <c r="K394" s="261"/>
      <c r="L394" s="266"/>
      <c r="M394" s="267"/>
      <c r="N394" s="268"/>
      <c r="O394" s="268"/>
      <c r="P394" s="268"/>
      <c r="Q394" s="268"/>
      <c r="R394" s="268"/>
      <c r="S394" s="268"/>
      <c r="T394" s="269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70" t="s">
        <v>257</v>
      </c>
      <c r="AU394" s="270" t="s">
        <v>87</v>
      </c>
      <c r="AV394" s="15" t="s">
        <v>253</v>
      </c>
      <c r="AW394" s="15" t="s">
        <v>34</v>
      </c>
      <c r="AX394" s="15" t="s">
        <v>85</v>
      </c>
      <c r="AY394" s="270" t="s">
        <v>245</v>
      </c>
    </row>
    <row r="395" s="2" customFormat="1" ht="21.75" customHeight="1">
      <c r="A395" s="40"/>
      <c r="B395" s="41"/>
      <c r="C395" s="221" t="s">
        <v>666</v>
      </c>
      <c r="D395" s="221" t="s">
        <v>248</v>
      </c>
      <c r="E395" s="222" t="s">
        <v>2820</v>
      </c>
      <c r="F395" s="223" t="s">
        <v>2821</v>
      </c>
      <c r="G395" s="224" t="s">
        <v>275</v>
      </c>
      <c r="H395" s="225">
        <v>142.40799999999999</v>
      </c>
      <c r="I395" s="226"/>
      <c r="J395" s="227">
        <f>ROUND(I395*H395,2)</f>
        <v>0</v>
      </c>
      <c r="K395" s="223" t="s">
        <v>764</v>
      </c>
      <c r="L395" s="46"/>
      <c r="M395" s="228" t="s">
        <v>1</v>
      </c>
      <c r="N395" s="229" t="s">
        <v>42</v>
      </c>
      <c r="O395" s="93"/>
      <c r="P395" s="230">
        <f>O395*H395</f>
        <v>0</v>
      </c>
      <c r="Q395" s="230">
        <v>3.6000000000000001E-05</v>
      </c>
      <c r="R395" s="230">
        <f>Q395*H395</f>
        <v>0.0051266879999999999</v>
      </c>
      <c r="S395" s="230">
        <v>0</v>
      </c>
      <c r="T395" s="231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32" t="s">
        <v>253</v>
      </c>
      <c r="AT395" s="232" t="s">
        <v>248</v>
      </c>
      <c r="AU395" s="232" t="s">
        <v>87</v>
      </c>
      <c r="AY395" s="19" t="s">
        <v>245</v>
      </c>
      <c r="BE395" s="233">
        <f>IF(N395="základní",J395,0)</f>
        <v>0</v>
      </c>
      <c r="BF395" s="233">
        <f>IF(N395="snížená",J395,0)</f>
        <v>0</v>
      </c>
      <c r="BG395" s="233">
        <f>IF(N395="zákl. přenesená",J395,0)</f>
        <v>0</v>
      </c>
      <c r="BH395" s="233">
        <f>IF(N395="sníž. přenesená",J395,0)</f>
        <v>0</v>
      </c>
      <c r="BI395" s="233">
        <f>IF(N395="nulová",J395,0)</f>
        <v>0</v>
      </c>
      <c r="BJ395" s="19" t="s">
        <v>85</v>
      </c>
      <c r="BK395" s="233">
        <f>ROUND(I395*H395,2)</f>
        <v>0</v>
      </c>
      <c r="BL395" s="19" t="s">
        <v>253</v>
      </c>
      <c r="BM395" s="232" t="s">
        <v>5046</v>
      </c>
    </row>
    <row r="396" s="2" customFormat="1">
      <c r="A396" s="40"/>
      <c r="B396" s="41"/>
      <c r="C396" s="42"/>
      <c r="D396" s="234" t="s">
        <v>255</v>
      </c>
      <c r="E396" s="42"/>
      <c r="F396" s="235" t="s">
        <v>2821</v>
      </c>
      <c r="G396" s="42"/>
      <c r="H396" s="42"/>
      <c r="I396" s="236"/>
      <c r="J396" s="42"/>
      <c r="K396" s="42"/>
      <c r="L396" s="46"/>
      <c r="M396" s="237"/>
      <c r="N396" s="238"/>
      <c r="O396" s="93"/>
      <c r="P396" s="93"/>
      <c r="Q396" s="93"/>
      <c r="R396" s="93"/>
      <c r="S396" s="93"/>
      <c r="T396" s="94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255</v>
      </c>
      <c r="AU396" s="19" t="s">
        <v>87</v>
      </c>
    </row>
    <row r="397" s="2" customFormat="1">
      <c r="A397" s="40"/>
      <c r="B397" s="41"/>
      <c r="C397" s="42"/>
      <c r="D397" s="296" t="s">
        <v>766</v>
      </c>
      <c r="E397" s="42"/>
      <c r="F397" s="297" t="s">
        <v>2824</v>
      </c>
      <c r="G397" s="42"/>
      <c r="H397" s="42"/>
      <c r="I397" s="236"/>
      <c r="J397" s="42"/>
      <c r="K397" s="42"/>
      <c r="L397" s="46"/>
      <c r="M397" s="237"/>
      <c r="N397" s="238"/>
      <c r="O397" s="93"/>
      <c r="P397" s="93"/>
      <c r="Q397" s="93"/>
      <c r="R397" s="93"/>
      <c r="S397" s="93"/>
      <c r="T397" s="94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9" t="s">
        <v>766</v>
      </c>
      <c r="AU397" s="19" t="s">
        <v>87</v>
      </c>
    </row>
    <row r="398" s="14" customFormat="1">
      <c r="A398" s="14"/>
      <c r="B398" s="249"/>
      <c r="C398" s="250"/>
      <c r="D398" s="234" t="s">
        <v>257</v>
      </c>
      <c r="E398" s="251" t="s">
        <v>1</v>
      </c>
      <c r="F398" s="252" t="s">
        <v>5047</v>
      </c>
      <c r="G398" s="250"/>
      <c r="H398" s="253">
        <v>142.40799999999999</v>
      </c>
      <c r="I398" s="254"/>
      <c r="J398" s="250"/>
      <c r="K398" s="250"/>
      <c r="L398" s="255"/>
      <c r="M398" s="256"/>
      <c r="N398" s="257"/>
      <c r="O398" s="257"/>
      <c r="P398" s="257"/>
      <c r="Q398" s="257"/>
      <c r="R398" s="257"/>
      <c r="S398" s="257"/>
      <c r="T398" s="258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9" t="s">
        <v>257</v>
      </c>
      <c r="AU398" s="259" t="s">
        <v>87</v>
      </c>
      <c r="AV398" s="14" t="s">
        <v>87</v>
      </c>
      <c r="AW398" s="14" t="s">
        <v>34</v>
      </c>
      <c r="AX398" s="14" t="s">
        <v>85</v>
      </c>
      <c r="AY398" s="259" t="s">
        <v>245</v>
      </c>
    </row>
    <row r="399" s="2" customFormat="1" ht="16.5" customHeight="1">
      <c r="A399" s="40"/>
      <c r="B399" s="41"/>
      <c r="C399" s="221" t="s">
        <v>675</v>
      </c>
      <c r="D399" s="221" t="s">
        <v>248</v>
      </c>
      <c r="E399" s="222" t="s">
        <v>3628</v>
      </c>
      <c r="F399" s="223" t="s">
        <v>3629</v>
      </c>
      <c r="G399" s="224" t="s">
        <v>317</v>
      </c>
      <c r="H399" s="225">
        <v>20</v>
      </c>
      <c r="I399" s="226"/>
      <c r="J399" s="227">
        <f>ROUND(I399*H399,2)</f>
        <v>0</v>
      </c>
      <c r="K399" s="223" t="s">
        <v>764</v>
      </c>
      <c r="L399" s="46"/>
      <c r="M399" s="228" t="s">
        <v>1</v>
      </c>
      <c r="N399" s="229" t="s">
        <v>42</v>
      </c>
      <c r="O399" s="93"/>
      <c r="P399" s="230">
        <f>O399*H399</f>
        <v>0</v>
      </c>
      <c r="Q399" s="230">
        <v>6.9999999999999994E-05</v>
      </c>
      <c r="R399" s="230">
        <f>Q399*H399</f>
        <v>0.0013999999999999998</v>
      </c>
      <c r="S399" s="230">
        <v>0</v>
      </c>
      <c r="T399" s="231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32" t="s">
        <v>253</v>
      </c>
      <c r="AT399" s="232" t="s">
        <v>248</v>
      </c>
      <c r="AU399" s="232" t="s">
        <v>87</v>
      </c>
      <c r="AY399" s="19" t="s">
        <v>245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9" t="s">
        <v>85</v>
      </c>
      <c r="BK399" s="233">
        <f>ROUND(I399*H399,2)</f>
        <v>0</v>
      </c>
      <c r="BL399" s="19" t="s">
        <v>253</v>
      </c>
      <c r="BM399" s="232" t="s">
        <v>5048</v>
      </c>
    </row>
    <row r="400" s="2" customFormat="1">
      <c r="A400" s="40"/>
      <c r="B400" s="41"/>
      <c r="C400" s="42"/>
      <c r="D400" s="234" t="s">
        <v>255</v>
      </c>
      <c r="E400" s="42"/>
      <c r="F400" s="235" t="s">
        <v>3629</v>
      </c>
      <c r="G400" s="42"/>
      <c r="H400" s="42"/>
      <c r="I400" s="236"/>
      <c r="J400" s="42"/>
      <c r="K400" s="42"/>
      <c r="L400" s="46"/>
      <c r="M400" s="237"/>
      <c r="N400" s="238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255</v>
      </c>
      <c r="AU400" s="19" t="s">
        <v>87</v>
      </c>
    </row>
    <row r="401" s="2" customFormat="1">
      <c r="A401" s="40"/>
      <c r="B401" s="41"/>
      <c r="C401" s="42"/>
      <c r="D401" s="296" t="s">
        <v>766</v>
      </c>
      <c r="E401" s="42"/>
      <c r="F401" s="297" t="s">
        <v>3631</v>
      </c>
      <c r="G401" s="42"/>
      <c r="H401" s="42"/>
      <c r="I401" s="236"/>
      <c r="J401" s="42"/>
      <c r="K401" s="42"/>
      <c r="L401" s="46"/>
      <c r="M401" s="237"/>
      <c r="N401" s="238"/>
      <c r="O401" s="93"/>
      <c r="P401" s="93"/>
      <c r="Q401" s="93"/>
      <c r="R401" s="93"/>
      <c r="S401" s="93"/>
      <c r="T401" s="94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766</v>
      </c>
      <c r="AU401" s="19" t="s">
        <v>87</v>
      </c>
    </row>
    <row r="402" s="14" customFormat="1">
      <c r="A402" s="14"/>
      <c r="B402" s="249"/>
      <c r="C402" s="250"/>
      <c r="D402" s="234" t="s">
        <v>257</v>
      </c>
      <c r="E402" s="251" t="s">
        <v>1</v>
      </c>
      <c r="F402" s="252" t="s">
        <v>3632</v>
      </c>
      <c r="G402" s="250"/>
      <c r="H402" s="253">
        <v>20</v>
      </c>
      <c r="I402" s="254"/>
      <c r="J402" s="250"/>
      <c r="K402" s="250"/>
      <c r="L402" s="255"/>
      <c r="M402" s="256"/>
      <c r="N402" s="257"/>
      <c r="O402" s="257"/>
      <c r="P402" s="257"/>
      <c r="Q402" s="257"/>
      <c r="R402" s="257"/>
      <c r="S402" s="257"/>
      <c r="T402" s="25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9" t="s">
        <v>257</v>
      </c>
      <c r="AU402" s="259" t="s">
        <v>87</v>
      </c>
      <c r="AV402" s="14" t="s">
        <v>87</v>
      </c>
      <c r="AW402" s="14" t="s">
        <v>34</v>
      </c>
      <c r="AX402" s="14" t="s">
        <v>85</v>
      </c>
      <c r="AY402" s="259" t="s">
        <v>245</v>
      </c>
    </row>
    <row r="403" s="2" customFormat="1" ht="16.5" customHeight="1">
      <c r="A403" s="40"/>
      <c r="B403" s="41"/>
      <c r="C403" s="221" t="s">
        <v>690</v>
      </c>
      <c r="D403" s="221" t="s">
        <v>248</v>
      </c>
      <c r="E403" s="222" t="s">
        <v>5049</v>
      </c>
      <c r="F403" s="223" t="s">
        <v>5050</v>
      </c>
      <c r="G403" s="224" t="s">
        <v>329</v>
      </c>
      <c r="H403" s="225">
        <v>26.667000000000002</v>
      </c>
      <c r="I403" s="226"/>
      <c r="J403" s="227">
        <f>ROUND(I403*H403,2)</f>
        <v>0</v>
      </c>
      <c r="K403" s="223" t="s">
        <v>764</v>
      </c>
      <c r="L403" s="46"/>
      <c r="M403" s="228" t="s">
        <v>1</v>
      </c>
      <c r="N403" s="229" t="s">
        <v>42</v>
      </c>
      <c r="O403" s="93"/>
      <c r="P403" s="230">
        <f>O403*H403</f>
        <v>0</v>
      </c>
      <c r="Q403" s="230">
        <v>0.082659999999999997</v>
      </c>
      <c r="R403" s="230">
        <f>Q403*H403</f>
        <v>2.20429422</v>
      </c>
      <c r="S403" s="230">
        <v>0</v>
      </c>
      <c r="T403" s="231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32" t="s">
        <v>253</v>
      </c>
      <c r="AT403" s="232" t="s">
        <v>248</v>
      </c>
      <c r="AU403" s="232" t="s">
        <v>87</v>
      </c>
      <c r="AY403" s="19" t="s">
        <v>245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9" t="s">
        <v>85</v>
      </c>
      <c r="BK403" s="233">
        <f>ROUND(I403*H403,2)</f>
        <v>0</v>
      </c>
      <c r="BL403" s="19" t="s">
        <v>253</v>
      </c>
      <c r="BM403" s="232" t="s">
        <v>5051</v>
      </c>
    </row>
    <row r="404" s="2" customFormat="1">
      <c r="A404" s="40"/>
      <c r="B404" s="41"/>
      <c r="C404" s="42"/>
      <c r="D404" s="234" t="s">
        <v>255</v>
      </c>
      <c r="E404" s="42"/>
      <c r="F404" s="235" t="s">
        <v>5050</v>
      </c>
      <c r="G404" s="42"/>
      <c r="H404" s="42"/>
      <c r="I404" s="236"/>
      <c r="J404" s="42"/>
      <c r="K404" s="42"/>
      <c r="L404" s="46"/>
      <c r="M404" s="237"/>
      <c r="N404" s="238"/>
      <c r="O404" s="93"/>
      <c r="P404" s="93"/>
      <c r="Q404" s="93"/>
      <c r="R404" s="93"/>
      <c r="S404" s="93"/>
      <c r="T404" s="94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255</v>
      </c>
      <c r="AU404" s="19" t="s">
        <v>87</v>
      </c>
    </row>
    <row r="405" s="2" customFormat="1">
      <c r="A405" s="40"/>
      <c r="B405" s="41"/>
      <c r="C405" s="42"/>
      <c r="D405" s="296" t="s">
        <v>766</v>
      </c>
      <c r="E405" s="42"/>
      <c r="F405" s="297" t="s">
        <v>5052</v>
      </c>
      <c r="G405" s="42"/>
      <c r="H405" s="42"/>
      <c r="I405" s="236"/>
      <c r="J405" s="42"/>
      <c r="K405" s="42"/>
      <c r="L405" s="46"/>
      <c r="M405" s="237"/>
      <c r="N405" s="238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766</v>
      </c>
      <c r="AU405" s="19" t="s">
        <v>87</v>
      </c>
    </row>
    <row r="406" s="14" customFormat="1">
      <c r="A406" s="14"/>
      <c r="B406" s="249"/>
      <c r="C406" s="250"/>
      <c r="D406" s="234" t="s">
        <v>257</v>
      </c>
      <c r="E406" s="251" t="s">
        <v>1</v>
      </c>
      <c r="F406" s="252" t="s">
        <v>5053</v>
      </c>
      <c r="G406" s="250"/>
      <c r="H406" s="253">
        <v>26.667000000000002</v>
      </c>
      <c r="I406" s="254"/>
      <c r="J406" s="250"/>
      <c r="K406" s="250"/>
      <c r="L406" s="255"/>
      <c r="M406" s="256"/>
      <c r="N406" s="257"/>
      <c r="O406" s="257"/>
      <c r="P406" s="257"/>
      <c r="Q406" s="257"/>
      <c r="R406" s="257"/>
      <c r="S406" s="257"/>
      <c r="T406" s="258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9" t="s">
        <v>257</v>
      </c>
      <c r="AU406" s="259" t="s">
        <v>87</v>
      </c>
      <c r="AV406" s="14" t="s">
        <v>87</v>
      </c>
      <c r="AW406" s="14" t="s">
        <v>34</v>
      </c>
      <c r="AX406" s="14" t="s">
        <v>85</v>
      </c>
      <c r="AY406" s="259" t="s">
        <v>245</v>
      </c>
    </row>
    <row r="407" s="2" customFormat="1" ht="16.5" customHeight="1">
      <c r="A407" s="40"/>
      <c r="B407" s="41"/>
      <c r="C407" s="283" t="s">
        <v>700</v>
      </c>
      <c r="D407" s="283" t="s">
        <v>551</v>
      </c>
      <c r="E407" s="284" t="s">
        <v>5054</v>
      </c>
      <c r="F407" s="285" t="s">
        <v>5055</v>
      </c>
      <c r="G407" s="286" t="s">
        <v>329</v>
      </c>
      <c r="H407" s="287">
        <v>27.809999999999999</v>
      </c>
      <c r="I407" s="288"/>
      <c r="J407" s="289">
        <f>ROUND(I407*H407,2)</f>
        <v>0</v>
      </c>
      <c r="K407" s="285" t="s">
        <v>764</v>
      </c>
      <c r="L407" s="290"/>
      <c r="M407" s="291" t="s">
        <v>1</v>
      </c>
      <c r="N407" s="292" t="s">
        <v>42</v>
      </c>
      <c r="O407" s="93"/>
      <c r="P407" s="230">
        <f>O407*H407</f>
        <v>0</v>
      </c>
      <c r="Q407" s="230">
        <v>0.050999999999999997</v>
      </c>
      <c r="R407" s="230">
        <f>Q407*H407</f>
        <v>1.4183099999999997</v>
      </c>
      <c r="S407" s="230">
        <v>0</v>
      </c>
      <c r="T407" s="231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32" t="s">
        <v>326</v>
      </c>
      <c r="AT407" s="232" t="s">
        <v>551</v>
      </c>
      <c r="AU407" s="232" t="s">
        <v>87</v>
      </c>
      <c r="AY407" s="19" t="s">
        <v>245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9" t="s">
        <v>85</v>
      </c>
      <c r="BK407" s="233">
        <f>ROUND(I407*H407,2)</f>
        <v>0</v>
      </c>
      <c r="BL407" s="19" t="s">
        <v>253</v>
      </c>
      <c r="BM407" s="232" t="s">
        <v>5056</v>
      </c>
    </row>
    <row r="408" s="2" customFormat="1">
      <c r="A408" s="40"/>
      <c r="B408" s="41"/>
      <c r="C408" s="42"/>
      <c r="D408" s="234" t="s">
        <v>255</v>
      </c>
      <c r="E408" s="42"/>
      <c r="F408" s="235" t="s">
        <v>5055</v>
      </c>
      <c r="G408" s="42"/>
      <c r="H408" s="42"/>
      <c r="I408" s="236"/>
      <c r="J408" s="42"/>
      <c r="K408" s="42"/>
      <c r="L408" s="46"/>
      <c r="M408" s="237"/>
      <c r="N408" s="238"/>
      <c r="O408" s="93"/>
      <c r="P408" s="93"/>
      <c r="Q408" s="93"/>
      <c r="R408" s="93"/>
      <c r="S408" s="93"/>
      <c r="T408" s="94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9" t="s">
        <v>255</v>
      </c>
      <c r="AU408" s="19" t="s">
        <v>87</v>
      </c>
    </row>
    <row r="409" s="14" customFormat="1">
      <c r="A409" s="14"/>
      <c r="B409" s="249"/>
      <c r="C409" s="250"/>
      <c r="D409" s="234" t="s">
        <v>257</v>
      </c>
      <c r="E409" s="251" t="s">
        <v>1</v>
      </c>
      <c r="F409" s="252" t="s">
        <v>5057</v>
      </c>
      <c r="G409" s="250"/>
      <c r="H409" s="253">
        <v>27.809999999999999</v>
      </c>
      <c r="I409" s="254"/>
      <c r="J409" s="250"/>
      <c r="K409" s="250"/>
      <c r="L409" s="255"/>
      <c r="M409" s="256"/>
      <c r="N409" s="257"/>
      <c r="O409" s="257"/>
      <c r="P409" s="257"/>
      <c r="Q409" s="257"/>
      <c r="R409" s="257"/>
      <c r="S409" s="257"/>
      <c r="T409" s="25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9" t="s">
        <v>257</v>
      </c>
      <c r="AU409" s="259" t="s">
        <v>87</v>
      </c>
      <c r="AV409" s="14" t="s">
        <v>87</v>
      </c>
      <c r="AW409" s="14" t="s">
        <v>34</v>
      </c>
      <c r="AX409" s="14" t="s">
        <v>85</v>
      </c>
      <c r="AY409" s="259" t="s">
        <v>245</v>
      </c>
    </row>
    <row r="410" s="12" customFormat="1" ht="22.8" customHeight="1">
      <c r="A410" s="12"/>
      <c r="B410" s="205"/>
      <c r="C410" s="206"/>
      <c r="D410" s="207" t="s">
        <v>76</v>
      </c>
      <c r="E410" s="219" t="s">
        <v>253</v>
      </c>
      <c r="F410" s="219" t="s">
        <v>761</v>
      </c>
      <c r="G410" s="206"/>
      <c r="H410" s="206"/>
      <c r="I410" s="209"/>
      <c r="J410" s="220">
        <f>BK410</f>
        <v>0</v>
      </c>
      <c r="K410" s="206"/>
      <c r="L410" s="211"/>
      <c r="M410" s="212"/>
      <c r="N410" s="213"/>
      <c r="O410" s="213"/>
      <c r="P410" s="214">
        <f>SUM(P411:P469)</f>
        <v>0</v>
      </c>
      <c r="Q410" s="213"/>
      <c r="R410" s="214">
        <f>SUM(R411:R469)</f>
        <v>479.83078437</v>
      </c>
      <c r="S410" s="213"/>
      <c r="T410" s="215">
        <f>SUM(T411:T469)</f>
        <v>0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R410" s="216" t="s">
        <v>253</v>
      </c>
      <c r="AT410" s="217" t="s">
        <v>76</v>
      </c>
      <c r="AU410" s="217" t="s">
        <v>85</v>
      </c>
      <c r="AY410" s="216" t="s">
        <v>245</v>
      </c>
      <c r="BK410" s="218">
        <f>SUM(BK411:BK469)</f>
        <v>0</v>
      </c>
    </row>
    <row r="411" s="2" customFormat="1" ht="16.5" customHeight="1">
      <c r="A411" s="40"/>
      <c r="B411" s="41"/>
      <c r="C411" s="221" t="s">
        <v>706</v>
      </c>
      <c r="D411" s="221" t="s">
        <v>248</v>
      </c>
      <c r="E411" s="222" t="s">
        <v>3638</v>
      </c>
      <c r="F411" s="223" t="s">
        <v>3639</v>
      </c>
      <c r="G411" s="224" t="s">
        <v>251</v>
      </c>
      <c r="H411" s="225">
        <v>19.300000000000001</v>
      </c>
      <c r="I411" s="226"/>
      <c r="J411" s="227">
        <f>ROUND(I411*H411,2)</f>
        <v>0</v>
      </c>
      <c r="K411" s="223" t="s">
        <v>764</v>
      </c>
      <c r="L411" s="46"/>
      <c r="M411" s="228" t="s">
        <v>1</v>
      </c>
      <c r="N411" s="229" t="s">
        <v>42</v>
      </c>
      <c r="O411" s="93"/>
      <c r="P411" s="230">
        <f>O411*H411</f>
        <v>0</v>
      </c>
      <c r="Q411" s="230">
        <v>0</v>
      </c>
      <c r="R411" s="230">
        <f>Q411*H411</f>
        <v>0</v>
      </c>
      <c r="S411" s="230">
        <v>0</v>
      </c>
      <c r="T411" s="231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32" t="s">
        <v>253</v>
      </c>
      <c r="AT411" s="232" t="s">
        <v>248</v>
      </c>
      <c r="AU411" s="232" t="s">
        <v>87</v>
      </c>
      <c r="AY411" s="19" t="s">
        <v>245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9" t="s">
        <v>85</v>
      </c>
      <c r="BK411" s="233">
        <f>ROUND(I411*H411,2)</f>
        <v>0</v>
      </c>
      <c r="BL411" s="19" t="s">
        <v>253</v>
      </c>
      <c r="BM411" s="232" t="s">
        <v>5058</v>
      </c>
    </row>
    <row r="412" s="2" customFormat="1">
      <c r="A412" s="40"/>
      <c r="B412" s="41"/>
      <c r="C412" s="42"/>
      <c r="D412" s="234" t="s">
        <v>255</v>
      </c>
      <c r="E412" s="42"/>
      <c r="F412" s="235" t="s">
        <v>3639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255</v>
      </c>
      <c r="AU412" s="19" t="s">
        <v>87</v>
      </c>
    </row>
    <row r="413" s="2" customFormat="1">
      <c r="A413" s="40"/>
      <c r="B413" s="41"/>
      <c r="C413" s="42"/>
      <c r="D413" s="296" t="s">
        <v>766</v>
      </c>
      <c r="E413" s="42"/>
      <c r="F413" s="297" t="s">
        <v>3641</v>
      </c>
      <c r="G413" s="42"/>
      <c r="H413" s="42"/>
      <c r="I413" s="236"/>
      <c r="J413" s="42"/>
      <c r="K413" s="42"/>
      <c r="L413" s="46"/>
      <c r="M413" s="237"/>
      <c r="N413" s="238"/>
      <c r="O413" s="93"/>
      <c r="P413" s="93"/>
      <c r="Q413" s="93"/>
      <c r="R413" s="93"/>
      <c r="S413" s="93"/>
      <c r="T413" s="94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766</v>
      </c>
      <c r="AU413" s="19" t="s">
        <v>87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5059</v>
      </c>
      <c r="G414" s="250"/>
      <c r="H414" s="253">
        <v>19.300000000000001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87</v>
      </c>
      <c r="AV414" s="14" t="s">
        <v>87</v>
      </c>
      <c r="AW414" s="14" t="s">
        <v>34</v>
      </c>
      <c r="AX414" s="14" t="s">
        <v>85</v>
      </c>
      <c r="AY414" s="259" t="s">
        <v>245</v>
      </c>
    </row>
    <row r="415" s="2" customFormat="1" ht="16.5" customHeight="1">
      <c r="A415" s="40"/>
      <c r="B415" s="41"/>
      <c r="C415" s="221" t="s">
        <v>712</v>
      </c>
      <c r="D415" s="221" t="s">
        <v>248</v>
      </c>
      <c r="E415" s="222" t="s">
        <v>4477</v>
      </c>
      <c r="F415" s="223" t="s">
        <v>4478</v>
      </c>
      <c r="G415" s="224" t="s">
        <v>275</v>
      </c>
      <c r="H415" s="225">
        <v>17.689</v>
      </c>
      <c r="I415" s="226"/>
      <c r="J415" s="227">
        <f>ROUND(I415*H415,2)</f>
        <v>0</v>
      </c>
      <c r="K415" s="223" t="s">
        <v>764</v>
      </c>
      <c r="L415" s="46"/>
      <c r="M415" s="228" t="s">
        <v>1</v>
      </c>
      <c r="N415" s="229" t="s">
        <v>42</v>
      </c>
      <c r="O415" s="93"/>
      <c r="P415" s="230">
        <f>O415*H415</f>
        <v>0</v>
      </c>
      <c r="Q415" s="230">
        <v>0.017639999999999999</v>
      </c>
      <c r="R415" s="230">
        <f>Q415*H415</f>
        <v>0.31203396</v>
      </c>
      <c r="S415" s="230">
        <v>0</v>
      </c>
      <c r="T415" s="231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32" t="s">
        <v>594</v>
      </c>
      <c r="AT415" s="232" t="s">
        <v>248</v>
      </c>
      <c r="AU415" s="232" t="s">
        <v>87</v>
      </c>
      <c r="AY415" s="19" t="s">
        <v>245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9" t="s">
        <v>85</v>
      </c>
      <c r="BK415" s="233">
        <f>ROUND(I415*H415,2)</f>
        <v>0</v>
      </c>
      <c r="BL415" s="19" t="s">
        <v>594</v>
      </c>
      <c r="BM415" s="232" t="s">
        <v>5060</v>
      </c>
    </row>
    <row r="416" s="2" customFormat="1">
      <c r="A416" s="40"/>
      <c r="B416" s="41"/>
      <c r="C416" s="42"/>
      <c r="D416" s="234" t="s">
        <v>255</v>
      </c>
      <c r="E416" s="42"/>
      <c r="F416" s="235" t="s">
        <v>4478</v>
      </c>
      <c r="G416" s="42"/>
      <c r="H416" s="42"/>
      <c r="I416" s="236"/>
      <c r="J416" s="42"/>
      <c r="K416" s="42"/>
      <c r="L416" s="46"/>
      <c r="M416" s="237"/>
      <c r="N416" s="238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255</v>
      </c>
      <c r="AU416" s="19" t="s">
        <v>87</v>
      </c>
    </row>
    <row r="417" s="2" customFormat="1">
      <c r="A417" s="40"/>
      <c r="B417" s="41"/>
      <c r="C417" s="42"/>
      <c r="D417" s="296" t="s">
        <v>766</v>
      </c>
      <c r="E417" s="42"/>
      <c r="F417" s="297" t="s">
        <v>4481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766</v>
      </c>
      <c r="AU417" s="19" t="s">
        <v>87</v>
      </c>
    </row>
    <row r="418" s="14" customFormat="1">
      <c r="A418" s="14"/>
      <c r="B418" s="249"/>
      <c r="C418" s="250"/>
      <c r="D418" s="234" t="s">
        <v>257</v>
      </c>
      <c r="E418" s="251" t="s">
        <v>1</v>
      </c>
      <c r="F418" s="252" t="s">
        <v>5061</v>
      </c>
      <c r="G418" s="250"/>
      <c r="H418" s="253">
        <v>17.689</v>
      </c>
      <c r="I418" s="254"/>
      <c r="J418" s="250"/>
      <c r="K418" s="250"/>
      <c r="L418" s="255"/>
      <c r="M418" s="256"/>
      <c r="N418" s="257"/>
      <c r="O418" s="257"/>
      <c r="P418" s="257"/>
      <c r="Q418" s="257"/>
      <c r="R418" s="257"/>
      <c r="S418" s="257"/>
      <c r="T418" s="25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9" t="s">
        <v>257</v>
      </c>
      <c r="AU418" s="259" t="s">
        <v>87</v>
      </c>
      <c r="AV418" s="14" t="s">
        <v>87</v>
      </c>
      <c r="AW418" s="14" t="s">
        <v>34</v>
      </c>
      <c r="AX418" s="14" t="s">
        <v>85</v>
      </c>
      <c r="AY418" s="259" t="s">
        <v>245</v>
      </c>
    </row>
    <row r="419" s="2" customFormat="1" ht="16.5" customHeight="1">
      <c r="A419" s="40"/>
      <c r="B419" s="41"/>
      <c r="C419" s="221" t="s">
        <v>717</v>
      </c>
      <c r="D419" s="221" t="s">
        <v>248</v>
      </c>
      <c r="E419" s="222" t="s">
        <v>4488</v>
      </c>
      <c r="F419" s="223" t="s">
        <v>4489</v>
      </c>
      <c r="G419" s="224" t="s">
        <v>275</v>
      </c>
      <c r="H419" s="225">
        <v>17.689</v>
      </c>
      <c r="I419" s="226"/>
      <c r="J419" s="227">
        <f>ROUND(I419*H419,2)</f>
        <v>0</v>
      </c>
      <c r="K419" s="223" t="s">
        <v>764</v>
      </c>
      <c r="L419" s="46"/>
      <c r="M419" s="228" t="s">
        <v>1</v>
      </c>
      <c r="N419" s="229" t="s">
        <v>42</v>
      </c>
      <c r="O419" s="93"/>
      <c r="P419" s="230">
        <f>O419*H419</f>
        <v>0</v>
      </c>
      <c r="Q419" s="230">
        <v>0</v>
      </c>
      <c r="R419" s="230">
        <f>Q419*H419</f>
        <v>0</v>
      </c>
      <c r="S419" s="230">
        <v>0</v>
      </c>
      <c r="T419" s="231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32" t="s">
        <v>594</v>
      </c>
      <c r="AT419" s="232" t="s">
        <v>248</v>
      </c>
      <c r="AU419" s="232" t="s">
        <v>87</v>
      </c>
      <c r="AY419" s="19" t="s">
        <v>245</v>
      </c>
      <c r="BE419" s="233">
        <f>IF(N419="základní",J419,0)</f>
        <v>0</v>
      </c>
      <c r="BF419" s="233">
        <f>IF(N419="snížená",J419,0)</f>
        <v>0</v>
      </c>
      <c r="BG419" s="233">
        <f>IF(N419="zákl. přenesená",J419,0)</f>
        <v>0</v>
      </c>
      <c r="BH419" s="233">
        <f>IF(N419="sníž. přenesená",J419,0)</f>
        <v>0</v>
      </c>
      <c r="BI419" s="233">
        <f>IF(N419="nulová",J419,0)</f>
        <v>0</v>
      </c>
      <c r="BJ419" s="19" t="s">
        <v>85</v>
      </c>
      <c r="BK419" s="233">
        <f>ROUND(I419*H419,2)</f>
        <v>0</v>
      </c>
      <c r="BL419" s="19" t="s">
        <v>594</v>
      </c>
      <c r="BM419" s="232" t="s">
        <v>5062</v>
      </c>
    </row>
    <row r="420" s="2" customFormat="1">
      <c r="A420" s="40"/>
      <c r="B420" s="41"/>
      <c r="C420" s="42"/>
      <c r="D420" s="234" t="s">
        <v>255</v>
      </c>
      <c r="E420" s="42"/>
      <c r="F420" s="235" t="s">
        <v>4489</v>
      </c>
      <c r="G420" s="42"/>
      <c r="H420" s="42"/>
      <c r="I420" s="236"/>
      <c r="J420" s="42"/>
      <c r="K420" s="42"/>
      <c r="L420" s="46"/>
      <c r="M420" s="237"/>
      <c r="N420" s="238"/>
      <c r="O420" s="93"/>
      <c r="P420" s="93"/>
      <c r="Q420" s="93"/>
      <c r="R420" s="93"/>
      <c r="S420" s="93"/>
      <c r="T420" s="94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19" t="s">
        <v>255</v>
      </c>
      <c r="AU420" s="19" t="s">
        <v>87</v>
      </c>
    </row>
    <row r="421" s="2" customFormat="1">
      <c r="A421" s="40"/>
      <c r="B421" s="41"/>
      <c r="C421" s="42"/>
      <c r="D421" s="296" t="s">
        <v>766</v>
      </c>
      <c r="E421" s="42"/>
      <c r="F421" s="297" t="s">
        <v>4492</v>
      </c>
      <c r="G421" s="42"/>
      <c r="H421" s="42"/>
      <c r="I421" s="236"/>
      <c r="J421" s="42"/>
      <c r="K421" s="42"/>
      <c r="L421" s="46"/>
      <c r="M421" s="237"/>
      <c r="N421" s="238"/>
      <c r="O421" s="93"/>
      <c r="P421" s="93"/>
      <c r="Q421" s="93"/>
      <c r="R421" s="93"/>
      <c r="S421" s="93"/>
      <c r="T421" s="94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766</v>
      </c>
      <c r="AU421" s="19" t="s">
        <v>87</v>
      </c>
    </row>
    <row r="422" s="14" customFormat="1">
      <c r="A422" s="14"/>
      <c r="B422" s="249"/>
      <c r="C422" s="250"/>
      <c r="D422" s="234" t="s">
        <v>257</v>
      </c>
      <c r="E422" s="251" t="s">
        <v>1</v>
      </c>
      <c r="F422" s="252" t="s">
        <v>5063</v>
      </c>
      <c r="G422" s="250"/>
      <c r="H422" s="253">
        <v>17.689</v>
      </c>
      <c r="I422" s="254"/>
      <c r="J422" s="250"/>
      <c r="K422" s="250"/>
      <c r="L422" s="255"/>
      <c r="M422" s="256"/>
      <c r="N422" s="257"/>
      <c r="O422" s="257"/>
      <c r="P422" s="257"/>
      <c r="Q422" s="257"/>
      <c r="R422" s="257"/>
      <c r="S422" s="257"/>
      <c r="T422" s="258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9" t="s">
        <v>257</v>
      </c>
      <c r="AU422" s="259" t="s">
        <v>87</v>
      </c>
      <c r="AV422" s="14" t="s">
        <v>87</v>
      </c>
      <c r="AW422" s="14" t="s">
        <v>34</v>
      </c>
      <c r="AX422" s="14" t="s">
        <v>85</v>
      </c>
      <c r="AY422" s="259" t="s">
        <v>245</v>
      </c>
    </row>
    <row r="423" s="2" customFormat="1" ht="16.5" customHeight="1">
      <c r="A423" s="40"/>
      <c r="B423" s="41"/>
      <c r="C423" s="221" t="s">
        <v>725</v>
      </c>
      <c r="D423" s="221" t="s">
        <v>248</v>
      </c>
      <c r="E423" s="222" t="s">
        <v>3672</v>
      </c>
      <c r="F423" s="223" t="s">
        <v>3673</v>
      </c>
      <c r="G423" s="224" t="s">
        <v>545</v>
      </c>
      <c r="H423" s="225">
        <v>0.45600000000000002</v>
      </c>
      <c r="I423" s="226"/>
      <c r="J423" s="227">
        <f>ROUND(I423*H423,2)</f>
        <v>0</v>
      </c>
      <c r="K423" s="223" t="s">
        <v>764</v>
      </c>
      <c r="L423" s="46"/>
      <c r="M423" s="228" t="s">
        <v>1</v>
      </c>
      <c r="N423" s="229" t="s">
        <v>42</v>
      </c>
      <c r="O423" s="93"/>
      <c r="P423" s="230">
        <f>O423*H423</f>
        <v>0</v>
      </c>
      <c r="Q423" s="230">
        <v>1.06386</v>
      </c>
      <c r="R423" s="230">
        <f>Q423*H423</f>
        <v>0.48512016000000002</v>
      </c>
      <c r="S423" s="230">
        <v>0</v>
      </c>
      <c r="T423" s="231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32" t="s">
        <v>253</v>
      </c>
      <c r="AT423" s="232" t="s">
        <v>248</v>
      </c>
      <c r="AU423" s="232" t="s">
        <v>87</v>
      </c>
      <c r="AY423" s="19" t="s">
        <v>245</v>
      </c>
      <c r="BE423" s="233">
        <f>IF(N423="základní",J423,0)</f>
        <v>0</v>
      </c>
      <c r="BF423" s="233">
        <f>IF(N423="snížená",J423,0)</f>
        <v>0</v>
      </c>
      <c r="BG423" s="233">
        <f>IF(N423="zákl. přenesená",J423,0)</f>
        <v>0</v>
      </c>
      <c r="BH423" s="233">
        <f>IF(N423="sníž. přenesená",J423,0)</f>
        <v>0</v>
      </c>
      <c r="BI423" s="233">
        <f>IF(N423="nulová",J423,0)</f>
        <v>0</v>
      </c>
      <c r="BJ423" s="19" t="s">
        <v>85</v>
      </c>
      <c r="BK423" s="233">
        <f>ROUND(I423*H423,2)</f>
        <v>0</v>
      </c>
      <c r="BL423" s="19" t="s">
        <v>253</v>
      </c>
      <c r="BM423" s="232" t="s">
        <v>5064</v>
      </c>
    </row>
    <row r="424" s="2" customFormat="1">
      <c r="A424" s="40"/>
      <c r="B424" s="41"/>
      <c r="C424" s="42"/>
      <c r="D424" s="234" t="s">
        <v>255</v>
      </c>
      <c r="E424" s="42"/>
      <c r="F424" s="235" t="s">
        <v>3673</v>
      </c>
      <c r="G424" s="42"/>
      <c r="H424" s="42"/>
      <c r="I424" s="236"/>
      <c r="J424" s="42"/>
      <c r="K424" s="42"/>
      <c r="L424" s="46"/>
      <c r="M424" s="237"/>
      <c r="N424" s="238"/>
      <c r="O424" s="93"/>
      <c r="P424" s="93"/>
      <c r="Q424" s="93"/>
      <c r="R424" s="93"/>
      <c r="S424" s="93"/>
      <c r="T424" s="94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9" t="s">
        <v>255</v>
      </c>
      <c r="AU424" s="19" t="s">
        <v>87</v>
      </c>
    </row>
    <row r="425" s="2" customFormat="1">
      <c r="A425" s="40"/>
      <c r="B425" s="41"/>
      <c r="C425" s="42"/>
      <c r="D425" s="296" t="s">
        <v>766</v>
      </c>
      <c r="E425" s="42"/>
      <c r="F425" s="297" t="s">
        <v>3675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766</v>
      </c>
      <c r="AU425" s="19" t="s">
        <v>87</v>
      </c>
    </row>
    <row r="426" s="14" customFormat="1">
      <c r="A426" s="14"/>
      <c r="B426" s="249"/>
      <c r="C426" s="250"/>
      <c r="D426" s="234" t="s">
        <v>257</v>
      </c>
      <c r="E426" s="251" t="s">
        <v>1</v>
      </c>
      <c r="F426" s="252" t="s">
        <v>5065</v>
      </c>
      <c r="G426" s="250"/>
      <c r="H426" s="253">
        <v>0.45600000000000002</v>
      </c>
      <c r="I426" s="254"/>
      <c r="J426" s="250"/>
      <c r="K426" s="250"/>
      <c r="L426" s="255"/>
      <c r="M426" s="256"/>
      <c r="N426" s="257"/>
      <c r="O426" s="257"/>
      <c r="P426" s="257"/>
      <c r="Q426" s="257"/>
      <c r="R426" s="257"/>
      <c r="S426" s="257"/>
      <c r="T426" s="258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9" t="s">
        <v>257</v>
      </c>
      <c r="AU426" s="259" t="s">
        <v>87</v>
      </c>
      <c r="AV426" s="14" t="s">
        <v>87</v>
      </c>
      <c r="AW426" s="14" t="s">
        <v>34</v>
      </c>
      <c r="AX426" s="14" t="s">
        <v>85</v>
      </c>
      <c r="AY426" s="259" t="s">
        <v>245</v>
      </c>
    </row>
    <row r="427" s="2" customFormat="1" ht="16.5" customHeight="1">
      <c r="A427" s="40"/>
      <c r="B427" s="41"/>
      <c r="C427" s="221" t="s">
        <v>732</v>
      </c>
      <c r="D427" s="221" t="s">
        <v>248</v>
      </c>
      <c r="E427" s="222" t="s">
        <v>5066</v>
      </c>
      <c r="F427" s="223" t="s">
        <v>5067</v>
      </c>
      <c r="G427" s="224" t="s">
        <v>275</v>
      </c>
      <c r="H427" s="225">
        <v>34.527000000000001</v>
      </c>
      <c r="I427" s="226"/>
      <c r="J427" s="227">
        <f>ROUND(I427*H427,2)</f>
        <v>0</v>
      </c>
      <c r="K427" s="223" t="s">
        <v>764</v>
      </c>
      <c r="L427" s="46"/>
      <c r="M427" s="228" t="s">
        <v>1</v>
      </c>
      <c r="N427" s="229" t="s">
        <v>42</v>
      </c>
      <c r="O427" s="93"/>
      <c r="P427" s="230">
        <f>O427*H427</f>
        <v>0</v>
      </c>
      <c r="Q427" s="230">
        <v>0.010710000000000001</v>
      </c>
      <c r="R427" s="230">
        <f>Q427*H427</f>
        <v>0.36978417000000002</v>
      </c>
      <c r="S427" s="230">
        <v>0</v>
      </c>
      <c r="T427" s="231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32" t="s">
        <v>594</v>
      </c>
      <c r="AT427" s="232" t="s">
        <v>248</v>
      </c>
      <c r="AU427" s="232" t="s">
        <v>87</v>
      </c>
      <c r="AY427" s="19" t="s">
        <v>245</v>
      </c>
      <c r="BE427" s="233">
        <f>IF(N427="základní",J427,0)</f>
        <v>0</v>
      </c>
      <c r="BF427" s="233">
        <f>IF(N427="snížená",J427,0)</f>
        <v>0</v>
      </c>
      <c r="BG427" s="233">
        <f>IF(N427="zákl. přenesená",J427,0)</f>
        <v>0</v>
      </c>
      <c r="BH427" s="233">
        <f>IF(N427="sníž. přenesená",J427,0)</f>
        <v>0</v>
      </c>
      <c r="BI427" s="233">
        <f>IF(N427="nulová",J427,0)</f>
        <v>0</v>
      </c>
      <c r="BJ427" s="19" t="s">
        <v>85</v>
      </c>
      <c r="BK427" s="233">
        <f>ROUND(I427*H427,2)</f>
        <v>0</v>
      </c>
      <c r="BL427" s="19" t="s">
        <v>594</v>
      </c>
      <c r="BM427" s="232" t="s">
        <v>5068</v>
      </c>
    </row>
    <row r="428" s="2" customFormat="1">
      <c r="A428" s="40"/>
      <c r="B428" s="41"/>
      <c r="C428" s="42"/>
      <c r="D428" s="234" t="s">
        <v>255</v>
      </c>
      <c r="E428" s="42"/>
      <c r="F428" s="235" t="s">
        <v>5067</v>
      </c>
      <c r="G428" s="42"/>
      <c r="H428" s="42"/>
      <c r="I428" s="236"/>
      <c r="J428" s="42"/>
      <c r="K428" s="42"/>
      <c r="L428" s="46"/>
      <c r="M428" s="237"/>
      <c r="N428" s="238"/>
      <c r="O428" s="93"/>
      <c r="P428" s="93"/>
      <c r="Q428" s="93"/>
      <c r="R428" s="93"/>
      <c r="S428" s="93"/>
      <c r="T428" s="94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255</v>
      </c>
      <c r="AU428" s="19" t="s">
        <v>87</v>
      </c>
    </row>
    <row r="429" s="2" customFormat="1">
      <c r="A429" s="40"/>
      <c r="B429" s="41"/>
      <c r="C429" s="42"/>
      <c r="D429" s="296" t="s">
        <v>766</v>
      </c>
      <c r="E429" s="42"/>
      <c r="F429" s="297" t="s">
        <v>5069</v>
      </c>
      <c r="G429" s="42"/>
      <c r="H429" s="42"/>
      <c r="I429" s="236"/>
      <c r="J429" s="42"/>
      <c r="K429" s="42"/>
      <c r="L429" s="46"/>
      <c r="M429" s="237"/>
      <c r="N429" s="238"/>
      <c r="O429" s="93"/>
      <c r="P429" s="93"/>
      <c r="Q429" s="93"/>
      <c r="R429" s="93"/>
      <c r="S429" s="93"/>
      <c r="T429" s="94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766</v>
      </c>
      <c r="AU429" s="19" t="s">
        <v>87</v>
      </c>
    </row>
    <row r="430" s="14" customFormat="1">
      <c r="A430" s="14"/>
      <c r="B430" s="249"/>
      <c r="C430" s="250"/>
      <c r="D430" s="234" t="s">
        <v>257</v>
      </c>
      <c r="E430" s="251" t="s">
        <v>1</v>
      </c>
      <c r="F430" s="252" t="s">
        <v>5070</v>
      </c>
      <c r="G430" s="250"/>
      <c r="H430" s="253">
        <v>34.527000000000001</v>
      </c>
      <c r="I430" s="254"/>
      <c r="J430" s="250"/>
      <c r="K430" s="250"/>
      <c r="L430" s="255"/>
      <c r="M430" s="256"/>
      <c r="N430" s="257"/>
      <c r="O430" s="257"/>
      <c r="P430" s="257"/>
      <c r="Q430" s="257"/>
      <c r="R430" s="257"/>
      <c r="S430" s="257"/>
      <c r="T430" s="258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9" t="s">
        <v>257</v>
      </c>
      <c r="AU430" s="259" t="s">
        <v>87</v>
      </c>
      <c r="AV430" s="14" t="s">
        <v>87</v>
      </c>
      <c r="AW430" s="14" t="s">
        <v>34</v>
      </c>
      <c r="AX430" s="14" t="s">
        <v>85</v>
      </c>
      <c r="AY430" s="259" t="s">
        <v>245</v>
      </c>
    </row>
    <row r="431" s="2" customFormat="1" ht="16.5" customHeight="1">
      <c r="A431" s="40"/>
      <c r="B431" s="41"/>
      <c r="C431" s="221" t="s">
        <v>745</v>
      </c>
      <c r="D431" s="221" t="s">
        <v>248</v>
      </c>
      <c r="E431" s="222" t="s">
        <v>5071</v>
      </c>
      <c r="F431" s="223" t="s">
        <v>5072</v>
      </c>
      <c r="G431" s="224" t="s">
        <v>275</v>
      </c>
      <c r="H431" s="225">
        <v>34.557000000000002</v>
      </c>
      <c r="I431" s="226"/>
      <c r="J431" s="227">
        <f>ROUND(I431*H431,2)</f>
        <v>0</v>
      </c>
      <c r="K431" s="223" t="s">
        <v>764</v>
      </c>
      <c r="L431" s="46"/>
      <c r="M431" s="228" t="s">
        <v>1</v>
      </c>
      <c r="N431" s="229" t="s">
        <v>42</v>
      </c>
      <c r="O431" s="93"/>
      <c r="P431" s="230">
        <f>O431*H431</f>
        <v>0</v>
      </c>
      <c r="Q431" s="230">
        <v>0</v>
      </c>
      <c r="R431" s="230">
        <f>Q431*H431</f>
        <v>0</v>
      </c>
      <c r="S431" s="230">
        <v>0</v>
      </c>
      <c r="T431" s="231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32" t="s">
        <v>594</v>
      </c>
      <c r="AT431" s="232" t="s">
        <v>248</v>
      </c>
      <c r="AU431" s="232" t="s">
        <v>87</v>
      </c>
      <c r="AY431" s="19" t="s">
        <v>245</v>
      </c>
      <c r="BE431" s="233">
        <f>IF(N431="základní",J431,0)</f>
        <v>0</v>
      </c>
      <c r="BF431" s="233">
        <f>IF(N431="snížená",J431,0)</f>
        <v>0</v>
      </c>
      <c r="BG431" s="233">
        <f>IF(N431="zákl. přenesená",J431,0)</f>
        <v>0</v>
      </c>
      <c r="BH431" s="233">
        <f>IF(N431="sníž. přenesená",J431,0)</f>
        <v>0</v>
      </c>
      <c r="BI431" s="233">
        <f>IF(N431="nulová",J431,0)</f>
        <v>0</v>
      </c>
      <c r="BJ431" s="19" t="s">
        <v>85</v>
      </c>
      <c r="BK431" s="233">
        <f>ROUND(I431*H431,2)</f>
        <v>0</v>
      </c>
      <c r="BL431" s="19" t="s">
        <v>594</v>
      </c>
      <c r="BM431" s="232" t="s">
        <v>5073</v>
      </c>
    </row>
    <row r="432" s="2" customFormat="1">
      <c r="A432" s="40"/>
      <c r="B432" s="41"/>
      <c r="C432" s="42"/>
      <c r="D432" s="234" t="s">
        <v>255</v>
      </c>
      <c r="E432" s="42"/>
      <c r="F432" s="235" t="s">
        <v>5072</v>
      </c>
      <c r="G432" s="42"/>
      <c r="H432" s="42"/>
      <c r="I432" s="236"/>
      <c r="J432" s="42"/>
      <c r="K432" s="42"/>
      <c r="L432" s="46"/>
      <c r="M432" s="237"/>
      <c r="N432" s="238"/>
      <c r="O432" s="93"/>
      <c r="P432" s="93"/>
      <c r="Q432" s="93"/>
      <c r="R432" s="93"/>
      <c r="S432" s="93"/>
      <c r="T432" s="94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255</v>
      </c>
      <c r="AU432" s="19" t="s">
        <v>87</v>
      </c>
    </row>
    <row r="433" s="2" customFormat="1">
      <c r="A433" s="40"/>
      <c r="B433" s="41"/>
      <c r="C433" s="42"/>
      <c r="D433" s="296" t="s">
        <v>766</v>
      </c>
      <c r="E433" s="42"/>
      <c r="F433" s="297" t="s">
        <v>5074</v>
      </c>
      <c r="G433" s="42"/>
      <c r="H433" s="42"/>
      <c r="I433" s="236"/>
      <c r="J433" s="42"/>
      <c r="K433" s="42"/>
      <c r="L433" s="46"/>
      <c r="M433" s="237"/>
      <c r="N433" s="238"/>
      <c r="O433" s="93"/>
      <c r="P433" s="93"/>
      <c r="Q433" s="93"/>
      <c r="R433" s="93"/>
      <c r="S433" s="93"/>
      <c r="T433" s="94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T433" s="19" t="s">
        <v>766</v>
      </c>
      <c r="AU433" s="19" t="s">
        <v>87</v>
      </c>
    </row>
    <row r="434" s="14" customFormat="1">
      <c r="A434" s="14"/>
      <c r="B434" s="249"/>
      <c r="C434" s="250"/>
      <c r="D434" s="234" t="s">
        <v>257</v>
      </c>
      <c r="E434" s="251" t="s">
        <v>1</v>
      </c>
      <c r="F434" s="252" t="s">
        <v>5075</v>
      </c>
      <c r="G434" s="250"/>
      <c r="H434" s="253">
        <v>34.557000000000002</v>
      </c>
      <c r="I434" s="254"/>
      <c r="J434" s="250"/>
      <c r="K434" s="250"/>
      <c r="L434" s="255"/>
      <c r="M434" s="256"/>
      <c r="N434" s="257"/>
      <c r="O434" s="257"/>
      <c r="P434" s="257"/>
      <c r="Q434" s="257"/>
      <c r="R434" s="257"/>
      <c r="S434" s="257"/>
      <c r="T434" s="258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9" t="s">
        <v>257</v>
      </c>
      <c r="AU434" s="259" t="s">
        <v>87</v>
      </c>
      <c r="AV434" s="14" t="s">
        <v>87</v>
      </c>
      <c r="AW434" s="14" t="s">
        <v>34</v>
      </c>
      <c r="AX434" s="14" t="s">
        <v>85</v>
      </c>
      <c r="AY434" s="259" t="s">
        <v>245</v>
      </c>
    </row>
    <row r="435" s="2" customFormat="1" ht="16.5" customHeight="1">
      <c r="A435" s="40"/>
      <c r="B435" s="41"/>
      <c r="C435" s="221" t="s">
        <v>2465</v>
      </c>
      <c r="D435" s="221" t="s">
        <v>248</v>
      </c>
      <c r="E435" s="222" t="s">
        <v>3689</v>
      </c>
      <c r="F435" s="223" t="s">
        <v>3690</v>
      </c>
      <c r="G435" s="224" t="s">
        <v>2717</v>
      </c>
      <c r="H435" s="225">
        <v>12.300000000000001</v>
      </c>
      <c r="I435" s="226"/>
      <c r="J435" s="227">
        <f>ROUND(I435*H435,2)</f>
        <v>0</v>
      </c>
      <c r="K435" s="223" t="s">
        <v>764</v>
      </c>
      <c r="L435" s="46"/>
      <c r="M435" s="228" t="s">
        <v>1</v>
      </c>
      <c r="N435" s="229" t="s">
        <v>42</v>
      </c>
      <c r="O435" s="93"/>
      <c r="P435" s="230">
        <f>O435*H435</f>
        <v>0</v>
      </c>
      <c r="Q435" s="230">
        <v>0</v>
      </c>
      <c r="R435" s="230">
        <f>Q435*H435</f>
        <v>0</v>
      </c>
      <c r="S435" s="230">
        <v>0</v>
      </c>
      <c r="T435" s="231">
        <f>S435*H435</f>
        <v>0</v>
      </c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R435" s="232" t="s">
        <v>253</v>
      </c>
      <c r="AT435" s="232" t="s">
        <v>248</v>
      </c>
      <c r="AU435" s="232" t="s">
        <v>87</v>
      </c>
      <c r="AY435" s="19" t="s">
        <v>245</v>
      </c>
      <c r="BE435" s="233">
        <f>IF(N435="základní",J435,0)</f>
        <v>0</v>
      </c>
      <c r="BF435" s="233">
        <f>IF(N435="snížená",J435,0)</f>
        <v>0</v>
      </c>
      <c r="BG435" s="233">
        <f>IF(N435="zákl. přenesená",J435,0)</f>
        <v>0</v>
      </c>
      <c r="BH435" s="233">
        <f>IF(N435="sníž. přenesená",J435,0)</f>
        <v>0</v>
      </c>
      <c r="BI435" s="233">
        <f>IF(N435="nulová",J435,0)</f>
        <v>0</v>
      </c>
      <c r="BJ435" s="19" t="s">
        <v>85</v>
      </c>
      <c r="BK435" s="233">
        <f>ROUND(I435*H435,2)</f>
        <v>0</v>
      </c>
      <c r="BL435" s="19" t="s">
        <v>253</v>
      </c>
      <c r="BM435" s="232" t="s">
        <v>5076</v>
      </c>
    </row>
    <row r="436" s="2" customFormat="1">
      <c r="A436" s="40"/>
      <c r="B436" s="41"/>
      <c r="C436" s="42"/>
      <c r="D436" s="234" t="s">
        <v>255</v>
      </c>
      <c r="E436" s="42"/>
      <c r="F436" s="235" t="s">
        <v>3690</v>
      </c>
      <c r="G436" s="42"/>
      <c r="H436" s="42"/>
      <c r="I436" s="236"/>
      <c r="J436" s="42"/>
      <c r="K436" s="42"/>
      <c r="L436" s="46"/>
      <c r="M436" s="237"/>
      <c r="N436" s="238"/>
      <c r="O436" s="93"/>
      <c r="P436" s="93"/>
      <c r="Q436" s="93"/>
      <c r="R436" s="93"/>
      <c r="S436" s="93"/>
      <c r="T436" s="94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255</v>
      </c>
      <c r="AU436" s="19" t="s">
        <v>87</v>
      </c>
    </row>
    <row r="437" s="2" customFormat="1">
      <c r="A437" s="40"/>
      <c r="B437" s="41"/>
      <c r="C437" s="42"/>
      <c r="D437" s="296" t="s">
        <v>766</v>
      </c>
      <c r="E437" s="42"/>
      <c r="F437" s="297" t="s">
        <v>3692</v>
      </c>
      <c r="G437" s="42"/>
      <c r="H437" s="42"/>
      <c r="I437" s="236"/>
      <c r="J437" s="42"/>
      <c r="K437" s="42"/>
      <c r="L437" s="46"/>
      <c r="M437" s="237"/>
      <c r="N437" s="238"/>
      <c r="O437" s="93"/>
      <c r="P437" s="93"/>
      <c r="Q437" s="93"/>
      <c r="R437" s="93"/>
      <c r="S437" s="93"/>
      <c r="T437" s="94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T437" s="19" t="s">
        <v>766</v>
      </c>
      <c r="AU437" s="19" t="s">
        <v>87</v>
      </c>
    </row>
    <row r="438" s="14" customFormat="1">
      <c r="A438" s="14"/>
      <c r="B438" s="249"/>
      <c r="C438" s="250"/>
      <c r="D438" s="234" t="s">
        <v>257</v>
      </c>
      <c r="E438" s="251" t="s">
        <v>1</v>
      </c>
      <c r="F438" s="252" t="s">
        <v>5077</v>
      </c>
      <c r="G438" s="250"/>
      <c r="H438" s="253">
        <v>12.300000000000001</v>
      </c>
      <c r="I438" s="254"/>
      <c r="J438" s="250"/>
      <c r="K438" s="250"/>
      <c r="L438" s="255"/>
      <c r="M438" s="256"/>
      <c r="N438" s="257"/>
      <c r="O438" s="257"/>
      <c r="P438" s="257"/>
      <c r="Q438" s="257"/>
      <c r="R438" s="257"/>
      <c r="S438" s="257"/>
      <c r="T438" s="258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9" t="s">
        <v>257</v>
      </c>
      <c r="AU438" s="259" t="s">
        <v>87</v>
      </c>
      <c r="AV438" s="14" t="s">
        <v>87</v>
      </c>
      <c r="AW438" s="14" t="s">
        <v>34</v>
      </c>
      <c r="AX438" s="14" t="s">
        <v>85</v>
      </c>
      <c r="AY438" s="259" t="s">
        <v>245</v>
      </c>
    </row>
    <row r="439" s="2" customFormat="1" ht="16.5" customHeight="1">
      <c r="A439" s="40"/>
      <c r="B439" s="41"/>
      <c r="C439" s="221" t="s">
        <v>974</v>
      </c>
      <c r="D439" s="221" t="s">
        <v>248</v>
      </c>
      <c r="E439" s="222" t="s">
        <v>2838</v>
      </c>
      <c r="F439" s="223" t="s">
        <v>2839</v>
      </c>
      <c r="G439" s="224" t="s">
        <v>275</v>
      </c>
      <c r="H439" s="225">
        <v>1.1439999999999999</v>
      </c>
      <c r="I439" s="226"/>
      <c r="J439" s="227">
        <f>ROUND(I439*H439,2)</f>
        <v>0</v>
      </c>
      <c r="K439" s="223" t="s">
        <v>764</v>
      </c>
      <c r="L439" s="46"/>
      <c r="M439" s="228" t="s">
        <v>1</v>
      </c>
      <c r="N439" s="229" t="s">
        <v>42</v>
      </c>
      <c r="O439" s="93"/>
      <c r="P439" s="230">
        <f>O439*H439</f>
        <v>0</v>
      </c>
      <c r="Q439" s="230">
        <v>0.02266</v>
      </c>
      <c r="R439" s="230">
        <f>Q439*H439</f>
        <v>0.025923039999999998</v>
      </c>
      <c r="S439" s="230">
        <v>0</v>
      </c>
      <c r="T439" s="231">
        <f>S439*H439</f>
        <v>0</v>
      </c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R439" s="232" t="s">
        <v>253</v>
      </c>
      <c r="AT439" s="232" t="s">
        <v>248</v>
      </c>
      <c r="AU439" s="232" t="s">
        <v>87</v>
      </c>
      <c r="AY439" s="19" t="s">
        <v>245</v>
      </c>
      <c r="BE439" s="233">
        <f>IF(N439="základní",J439,0)</f>
        <v>0</v>
      </c>
      <c r="BF439" s="233">
        <f>IF(N439="snížená",J439,0)</f>
        <v>0</v>
      </c>
      <c r="BG439" s="233">
        <f>IF(N439="zákl. přenesená",J439,0)</f>
        <v>0</v>
      </c>
      <c r="BH439" s="233">
        <f>IF(N439="sníž. přenesená",J439,0)</f>
        <v>0</v>
      </c>
      <c r="BI439" s="233">
        <f>IF(N439="nulová",J439,0)</f>
        <v>0</v>
      </c>
      <c r="BJ439" s="19" t="s">
        <v>85</v>
      </c>
      <c r="BK439" s="233">
        <f>ROUND(I439*H439,2)</f>
        <v>0</v>
      </c>
      <c r="BL439" s="19" t="s">
        <v>253</v>
      </c>
      <c r="BM439" s="232" t="s">
        <v>5078</v>
      </c>
    </row>
    <row r="440" s="2" customFormat="1">
      <c r="A440" s="40"/>
      <c r="B440" s="41"/>
      <c r="C440" s="42"/>
      <c r="D440" s="234" t="s">
        <v>255</v>
      </c>
      <c r="E440" s="42"/>
      <c r="F440" s="235" t="s">
        <v>2841</v>
      </c>
      <c r="G440" s="42"/>
      <c r="H440" s="42"/>
      <c r="I440" s="236"/>
      <c r="J440" s="42"/>
      <c r="K440" s="42"/>
      <c r="L440" s="46"/>
      <c r="M440" s="237"/>
      <c r="N440" s="238"/>
      <c r="O440" s="93"/>
      <c r="P440" s="93"/>
      <c r="Q440" s="93"/>
      <c r="R440" s="93"/>
      <c r="S440" s="93"/>
      <c r="T440" s="94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T440" s="19" t="s">
        <v>255</v>
      </c>
      <c r="AU440" s="19" t="s">
        <v>87</v>
      </c>
    </row>
    <row r="441" s="2" customFormat="1">
      <c r="A441" s="40"/>
      <c r="B441" s="41"/>
      <c r="C441" s="42"/>
      <c r="D441" s="296" t="s">
        <v>766</v>
      </c>
      <c r="E441" s="42"/>
      <c r="F441" s="297" t="s">
        <v>2842</v>
      </c>
      <c r="G441" s="42"/>
      <c r="H441" s="42"/>
      <c r="I441" s="236"/>
      <c r="J441" s="42"/>
      <c r="K441" s="42"/>
      <c r="L441" s="46"/>
      <c r="M441" s="237"/>
      <c r="N441" s="238"/>
      <c r="O441" s="93"/>
      <c r="P441" s="93"/>
      <c r="Q441" s="93"/>
      <c r="R441" s="93"/>
      <c r="S441" s="93"/>
      <c r="T441" s="94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766</v>
      </c>
      <c r="AU441" s="19" t="s">
        <v>87</v>
      </c>
    </row>
    <row r="442" s="13" customFormat="1">
      <c r="A442" s="13"/>
      <c r="B442" s="239"/>
      <c r="C442" s="240"/>
      <c r="D442" s="234" t="s">
        <v>257</v>
      </c>
      <c r="E442" s="241" t="s">
        <v>1</v>
      </c>
      <c r="F442" s="242" t="s">
        <v>2843</v>
      </c>
      <c r="G442" s="240"/>
      <c r="H442" s="241" t="s">
        <v>1</v>
      </c>
      <c r="I442" s="243"/>
      <c r="J442" s="240"/>
      <c r="K442" s="240"/>
      <c r="L442" s="244"/>
      <c r="M442" s="245"/>
      <c r="N442" s="246"/>
      <c r="O442" s="246"/>
      <c r="P442" s="246"/>
      <c r="Q442" s="246"/>
      <c r="R442" s="246"/>
      <c r="S442" s="246"/>
      <c r="T442" s="247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8" t="s">
        <v>257</v>
      </c>
      <c r="AU442" s="248" t="s">
        <v>87</v>
      </c>
      <c r="AV442" s="13" t="s">
        <v>85</v>
      </c>
      <c r="AW442" s="13" t="s">
        <v>34</v>
      </c>
      <c r="AX442" s="13" t="s">
        <v>77</v>
      </c>
      <c r="AY442" s="248" t="s">
        <v>245</v>
      </c>
    </row>
    <row r="443" s="14" customFormat="1">
      <c r="A443" s="14"/>
      <c r="B443" s="249"/>
      <c r="C443" s="250"/>
      <c r="D443" s="234" t="s">
        <v>257</v>
      </c>
      <c r="E443" s="251" t="s">
        <v>1</v>
      </c>
      <c r="F443" s="252" t="s">
        <v>5079</v>
      </c>
      <c r="G443" s="250"/>
      <c r="H443" s="253">
        <v>1.1439999999999999</v>
      </c>
      <c r="I443" s="254"/>
      <c r="J443" s="250"/>
      <c r="K443" s="250"/>
      <c r="L443" s="255"/>
      <c r="M443" s="256"/>
      <c r="N443" s="257"/>
      <c r="O443" s="257"/>
      <c r="P443" s="257"/>
      <c r="Q443" s="257"/>
      <c r="R443" s="257"/>
      <c r="S443" s="257"/>
      <c r="T443" s="258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9" t="s">
        <v>257</v>
      </c>
      <c r="AU443" s="259" t="s">
        <v>87</v>
      </c>
      <c r="AV443" s="14" t="s">
        <v>87</v>
      </c>
      <c r="AW443" s="14" t="s">
        <v>34</v>
      </c>
      <c r="AX443" s="14" t="s">
        <v>77</v>
      </c>
      <c r="AY443" s="259" t="s">
        <v>245</v>
      </c>
    </row>
    <row r="444" s="15" customFormat="1">
      <c r="A444" s="15"/>
      <c r="B444" s="260"/>
      <c r="C444" s="261"/>
      <c r="D444" s="234" t="s">
        <v>257</v>
      </c>
      <c r="E444" s="262" t="s">
        <v>1</v>
      </c>
      <c r="F444" s="263" t="s">
        <v>266</v>
      </c>
      <c r="G444" s="261"/>
      <c r="H444" s="264">
        <v>1.1439999999999999</v>
      </c>
      <c r="I444" s="265"/>
      <c r="J444" s="261"/>
      <c r="K444" s="261"/>
      <c r="L444" s="266"/>
      <c r="M444" s="267"/>
      <c r="N444" s="268"/>
      <c r="O444" s="268"/>
      <c r="P444" s="268"/>
      <c r="Q444" s="268"/>
      <c r="R444" s="268"/>
      <c r="S444" s="268"/>
      <c r="T444" s="269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70" t="s">
        <v>257</v>
      </c>
      <c r="AU444" s="270" t="s">
        <v>87</v>
      </c>
      <c r="AV444" s="15" t="s">
        <v>253</v>
      </c>
      <c r="AW444" s="15" t="s">
        <v>34</v>
      </c>
      <c r="AX444" s="15" t="s">
        <v>85</v>
      </c>
      <c r="AY444" s="270" t="s">
        <v>245</v>
      </c>
    </row>
    <row r="445" s="2" customFormat="1" ht="16.5" customHeight="1">
      <c r="A445" s="40"/>
      <c r="B445" s="41"/>
      <c r="C445" s="221" t="s">
        <v>3068</v>
      </c>
      <c r="D445" s="221" t="s">
        <v>248</v>
      </c>
      <c r="E445" s="222" t="s">
        <v>2845</v>
      </c>
      <c r="F445" s="223" t="s">
        <v>2846</v>
      </c>
      <c r="G445" s="224" t="s">
        <v>275</v>
      </c>
      <c r="H445" s="225">
        <v>1.1439999999999999</v>
      </c>
      <c r="I445" s="226"/>
      <c r="J445" s="227">
        <f>ROUND(I445*H445,2)</f>
        <v>0</v>
      </c>
      <c r="K445" s="223" t="s">
        <v>764</v>
      </c>
      <c r="L445" s="46"/>
      <c r="M445" s="228" t="s">
        <v>1</v>
      </c>
      <c r="N445" s="229" t="s">
        <v>42</v>
      </c>
      <c r="O445" s="93"/>
      <c r="P445" s="230">
        <f>O445*H445</f>
        <v>0</v>
      </c>
      <c r="Q445" s="230">
        <v>0.02266</v>
      </c>
      <c r="R445" s="230">
        <f>Q445*H445</f>
        <v>0.025923039999999998</v>
      </c>
      <c r="S445" s="230">
        <v>0</v>
      </c>
      <c r="T445" s="231">
        <f>S445*H445</f>
        <v>0</v>
      </c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R445" s="232" t="s">
        <v>253</v>
      </c>
      <c r="AT445" s="232" t="s">
        <v>248</v>
      </c>
      <c r="AU445" s="232" t="s">
        <v>87</v>
      </c>
      <c r="AY445" s="19" t="s">
        <v>245</v>
      </c>
      <c r="BE445" s="233">
        <f>IF(N445="základní",J445,0)</f>
        <v>0</v>
      </c>
      <c r="BF445" s="233">
        <f>IF(N445="snížená",J445,0)</f>
        <v>0</v>
      </c>
      <c r="BG445" s="233">
        <f>IF(N445="zákl. přenesená",J445,0)</f>
        <v>0</v>
      </c>
      <c r="BH445" s="233">
        <f>IF(N445="sníž. přenesená",J445,0)</f>
        <v>0</v>
      </c>
      <c r="BI445" s="233">
        <f>IF(N445="nulová",J445,0)</f>
        <v>0</v>
      </c>
      <c r="BJ445" s="19" t="s">
        <v>85</v>
      </c>
      <c r="BK445" s="233">
        <f>ROUND(I445*H445,2)</f>
        <v>0</v>
      </c>
      <c r="BL445" s="19" t="s">
        <v>253</v>
      </c>
      <c r="BM445" s="232" t="s">
        <v>5080</v>
      </c>
    </row>
    <row r="446" s="2" customFormat="1">
      <c r="A446" s="40"/>
      <c r="B446" s="41"/>
      <c r="C446" s="42"/>
      <c r="D446" s="234" t="s">
        <v>255</v>
      </c>
      <c r="E446" s="42"/>
      <c r="F446" s="235" t="s">
        <v>2848</v>
      </c>
      <c r="G446" s="42"/>
      <c r="H446" s="42"/>
      <c r="I446" s="236"/>
      <c r="J446" s="42"/>
      <c r="K446" s="42"/>
      <c r="L446" s="46"/>
      <c r="M446" s="237"/>
      <c r="N446" s="238"/>
      <c r="O446" s="93"/>
      <c r="P446" s="93"/>
      <c r="Q446" s="93"/>
      <c r="R446" s="93"/>
      <c r="S446" s="93"/>
      <c r="T446" s="94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T446" s="19" t="s">
        <v>255</v>
      </c>
      <c r="AU446" s="19" t="s">
        <v>87</v>
      </c>
    </row>
    <row r="447" s="2" customFormat="1">
      <c r="A447" s="40"/>
      <c r="B447" s="41"/>
      <c r="C447" s="42"/>
      <c r="D447" s="296" t="s">
        <v>766</v>
      </c>
      <c r="E447" s="42"/>
      <c r="F447" s="297" t="s">
        <v>2849</v>
      </c>
      <c r="G447" s="42"/>
      <c r="H447" s="42"/>
      <c r="I447" s="236"/>
      <c r="J447" s="42"/>
      <c r="K447" s="42"/>
      <c r="L447" s="46"/>
      <c r="M447" s="237"/>
      <c r="N447" s="238"/>
      <c r="O447" s="93"/>
      <c r="P447" s="93"/>
      <c r="Q447" s="93"/>
      <c r="R447" s="93"/>
      <c r="S447" s="93"/>
      <c r="T447" s="94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766</v>
      </c>
      <c r="AU447" s="19" t="s">
        <v>87</v>
      </c>
    </row>
    <row r="448" s="13" customFormat="1">
      <c r="A448" s="13"/>
      <c r="B448" s="239"/>
      <c r="C448" s="240"/>
      <c r="D448" s="234" t="s">
        <v>257</v>
      </c>
      <c r="E448" s="241" t="s">
        <v>1</v>
      </c>
      <c r="F448" s="242" t="s">
        <v>2850</v>
      </c>
      <c r="G448" s="240"/>
      <c r="H448" s="241" t="s">
        <v>1</v>
      </c>
      <c r="I448" s="243"/>
      <c r="J448" s="240"/>
      <c r="K448" s="240"/>
      <c r="L448" s="244"/>
      <c r="M448" s="245"/>
      <c r="N448" s="246"/>
      <c r="O448" s="246"/>
      <c r="P448" s="246"/>
      <c r="Q448" s="246"/>
      <c r="R448" s="246"/>
      <c r="S448" s="246"/>
      <c r="T448" s="247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8" t="s">
        <v>257</v>
      </c>
      <c r="AU448" s="248" t="s">
        <v>87</v>
      </c>
      <c r="AV448" s="13" t="s">
        <v>85</v>
      </c>
      <c r="AW448" s="13" t="s">
        <v>34</v>
      </c>
      <c r="AX448" s="13" t="s">
        <v>77</v>
      </c>
      <c r="AY448" s="248" t="s">
        <v>245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5081</v>
      </c>
      <c r="G449" s="250"/>
      <c r="H449" s="253">
        <v>1.1439999999999999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87</v>
      </c>
      <c r="AV449" s="14" t="s">
        <v>87</v>
      </c>
      <c r="AW449" s="14" t="s">
        <v>34</v>
      </c>
      <c r="AX449" s="14" t="s">
        <v>77</v>
      </c>
      <c r="AY449" s="259" t="s">
        <v>245</v>
      </c>
    </row>
    <row r="450" s="15" customFormat="1">
      <c r="A450" s="15"/>
      <c r="B450" s="260"/>
      <c r="C450" s="261"/>
      <c r="D450" s="234" t="s">
        <v>257</v>
      </c>
      <c r="E450" s="262" t="s">
        <v>1</v>
      </c>
      <c r="F450" s="263" t="s">
        <v>266</v>
      </c>
      <c r="G450" s="261"/>
      <c r="H450" s="264">
        <v>1.1439999999999999</v>
      </c>
      <c r="I450" s="265"/>
      <c r="J450" s="261"/>
      <c r="K450" s="261"/>
      <c r="L450" s="266"/>
      <c r="M450" s="267"/>
      <c r="N450" s="268"/>
      <c r="O450" s="268"/>
      <c r="P450" s="268"/>
      <c r="Q450" s="268"/>
      <c r="R450" s="268"/>
      <c r="S450" s="268"/>
      <c r="T450" s="269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70" t="s">
        <v>257</v>
      </c>
      <c r="AU450" s="270" t="s">
        <v>87</v>
      </c>
      <c r="AV450" s="15" t="s">
        <v>253</v>
      </c>
      <c r="AW450" s="15" t="s">
        <v>34</v>
      </c>
      <c r="AX450" s="15" t="s">
        <v>85</v>
      </c>
      <c r="AY450" s="270" t="s">
        <v>245</v>
      </c>
    </row>
    <row r="451" s="2" customFormat="1" ht="16.5" customHeight="1">
      <c r="A451" s="40"/>
      <c r="B451" s="41"/>
      <c r="C451" s="221" t="s">
        <v>458</v>
      </c>
      <c r="D451" s="221" t="s">
        <v>248</v>
      </c>
      <c r="E451" s="222" t="s">
        <v>3706</v>
      </c>
      <c r="F451" s="223" t="s">
        <v>3707</v>
      </c>
      <c r="G451" s="224" t="s">
        <v>251</v>
      </c>
      <c r="H451" s="225">
        <v>11.4</v>
      </c>
      <c r="I451" s="226"/>
      <c r="J451" s="227">
        <f>ROUND(I451*H451,2)</f>
        <v>0</v>
      </c>
      <c r="K451" s="223" t="s">
        <v>764</v>
      </c>
      <c r="L451" s="46"/>
      <c r="M451" s="228" t="s">
        <v>1</v>
      </c>
      <c r="N451" s="229" t="s">
        <v>42</v>
      </c>
      <c r="O451" s="93"/>
      <c r="P451" s="230">
        <f>O451*H451</f>
        <v>0</v>
      </c>
      <c r="Q451" s="230">
        <v>0</v>
      </c>
      <c r="R451" s="230">
        <f>Q451*H451</f>
        <v>0</v>
      </c>
      <c r="S451" s="230">
        <v>0</v>
      </c>
      <c r="T451" s="231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32" t="s">
        <v>253</v>
      </c>
      <c r="AT451" s="232" t="s">
        <v>248</v>
      </c>
      <c r="AU451" s="232" t="s">
        <v>87</v>
      </c>
      <c r="AY451" s="19" t="s">
        <v>245</v>
      </c>
      <c r="BE451" s="233">
        <f>IF(N451="základní",J451,0)</f>
        <v>0</v>
      </c>
      <c r="BF451" s="233">
        <f>IF(N451="snížená",J451,0)</f>
        <v>0</v>
      </c>
      <c r="BG451" s="233">
        <f>IF(N451="zákl. přenesená",J451,0)</f>
        <v>0</v>
      </c>
      <c r="BH451" s="233">
        <f>IF(N451="sníž. přenesená",J451,0)</f>
        <v>0</v>
      </c>
      <c r="BI451" s="233">
        <f>IF(N451="nulová",J451,0)</f>
        <v>0</v>
      </c>
      <c r="BJ451" s="19" t="s">
        <v>85</v>
      </c>
      <c r="BK451" s="233">
        <f>ROUND(I451*H451,2)</f>
        <v>0</v>
      </c>
      <c r="BL451" s="19" t="s">
        <v>253</v>
      </c>
      <c r="BM451" s="232" t="s">
        <v>5082</v>
      </c>
    </row>
    <row r="452" s="2" customFormat="1">
      <c r="A452" s="40"/>
      <c r="B452" s="41"/>
      <c r="C452" s="42"/>
      <c r="D452" s="234" t="s">
        <v>255</v>
      </c>
      <c r="E452" s="42"/>
      <c r="F452" s="235" t="s">
        <v>3707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255</v>
      </c>
      <c r="AU452" s="19" t="s">
        <v>87</v>
      </c>
    </row>
    <row r="453" s="2" customFormat="1">
      <c r="A453" s="40"/>
      <c r="B453" s="41"/>
      <c r="C453" s="42"/>
      <c r="D453" s="296" t="s">
        <v>766</v>
      </c>
      <c r="E453" s="42"/>
      <c r="F453" s="297" t="s">
        <v>3709</v>
      </c>
      <c r="G453" s="42"/>
      <c r="H453" s="42"/>
      <c r="I453" s="236"/>
      <c r="J453" s="42"/>
      <c r="K453" s="42"/>
      <c r="L453" s="46"/>
      <c r="M453" s="237"/>
      <c r="N453" s="238"/>
      <c r="O453" s="93"/>
      <c r="P453" s="93"/>
      <c r="Q453" s="93"/>
      <c r="R453" s="93"/>
      <c r="S453" s="93"/>
      <c r="T453" s="94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766</v>
      </c>
      <c r="AU453" s="19" t="s">
        <v>87</v>
      </c>
    </row>
    <row r="454" s="14" customFormat="1">
      <c r="A454" s="14"/>
      <c r="B454" s="249"/>
      <c r="C454" s="250"/>
      <c r="D454" s="234" t="s">
        <v>257</v>
      </c>
      <c r="E454" s="251" t="s">
        <v>1</v>
      </c>
      <c r="F454" s="252" t="s">
        <v>5083</v>
      </c>
      <c r="G454" s="250"/>
      <c r="H454" s="253">
        <v>11.4</v>
      </c>
      <c r="I454" s="254"/>
      <c r="J454" s="250"/>
      <c r="K454" s="250"/>
      <c r="L454" s="255"/>
      <c r="M454" s="256"/>
      <c r="N454" s="257"/>
      <c r="O454" s="257"/>
      <c r="P454" s="257"/>
      <c r="Q454" s="257"/>
      <c r="R454" s="257"/>
      <c r="S454" s="257"/>
      <c r="T454" s="258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9" t="s">
        <v>257</v>
      </c>
      <c r="AU454" s="259" t="s">
        <v>87</v>
      </c>
      <c r="AV454" s="14" t="s">
        <v>87</v>
      </c>
      <c r="AW454" s="14" t="s">
        <v>34</v>
      </c>
      <c r="AX454" s="14" t="s">
        <v>77</v>
      </c>
      <c r="AY454" s="259" t="s">
        <v>245</v>
      </c>
    </row>
    <row r="455" s="15" customFormat="1">
      <c r="A455" s="15"/>
      <c r="B455" s="260"/>
      <c r="C455" s="261"/>
      <c r="D455" s="234" t="s">
        <v>257</v>
      </c>
      <c r="E455" s="262" t="s">
        <v>1</v>
      </c>
      <c r="F455" s="263" t="s">
        <v>266</v>
      </c>
      <c r="G455" s="261"/>
      <c r="H455" s="264">
        <v>11.4</v>
      </c>
      <c r="I455" s="265"/>
      <c r="J455" s="261"/>
      <c r="K455" s="261"/>
      <c r="L455" s="266"/>
      <c r="M455" s="267"/>
      <c r="N455" s="268"/>
      <c r="O455" s="268"/>
      <c r="P455" s="268"/>
      <c r="Q455" s="268"/>
      <c r="R455" s="268"/>
      <c r="S455" s="268"/>
      <c r="T455" s="269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70" t="s">
        <v>257</v>
      </c>
      <c r="AU455" s="270" t="s">
        <v>87</v>
      </c>
      <c r="AV455" s="15" t="s">
        <v>253</v>
      </c>
      <c r="AW455" s="15" t="s">
        <v>34</v>
      </c>
      <c r="AX455" s="15" t="s">
        <v>85</v>
      </c>
      <c r="AY455" s="270" t="s">
        <v>245</v>
      </c>
    </row>
    <row r="456" s="2" customFormat="1" ht="16.5" customHeight="1">
      <c r="A456" s="40"/>
      <c r="B456" s="41"/>
      <c r="C456" s="221" t="s">
        <v>3083</v>
      </c>
      <c r="D456" s="221" t="s">
        <v>248</v>
      </c>
      <c r="E456" s="222" t="s">
        <v>4503</v>
      </c>
      <c r="F456" s="223" t="s">
        <v>5084</v>
      </c>
      <c r="G456" s="224" t="s">
        <v>3227</v>
      </c>
      <c r="H456" s="225">
        <v>161.68000000000001</v>
      </c>
      <c r="I456" s="226"/>
      <c r="J456" s="227">
        <f>ROUND(I456*H456,2)</f>
        <v>0</v>
      </c>
      <c r="K456" s="223" t="s">
        <v>764</v>
      </c>
      <c r="L456" s="46"/>
      <c r="M456" s="228" t="s">
        <v>1</v>
      </c>
      <c r="N456" s="229" t="s">
        <v>42</v>
      </c>
      <c r="O456" s="93"/>
      <c r="P456" s="230">
        <f>O456*H456</f>
        <v>0</v>
      </c>
      <c r="Q456" s="230">
        <v>2.4500000000000002</v>
      </c>
      <c r="R456" s="230">
        <f>Q456*H456</f>
        <v>396.11600000000004</v>
      </c>
      <c r="S456" s="230">
        <v>0</v>
      </c>
      <c r="T456" s="231">
        <f>S456*H456</f>
        <v>0</v>
      </c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R456" s="232" t="s">
        <v>253</v>
      </c>
      <c r="AT456" s="232" t="s">
        <v>248</v>
      </c>
      <c r="AU456" s="232" t="s">
        <v>87</v>
      </c>
      <c r="AY456" s="19" t="s">
        <v>245</v>
      </c>
      <c r="BE456" s="233">
        <f>IF(N456="základní",J456,0)</f>
        <v>0</v>
      </c>
      <c r="BF456" s="233">
        <f>IF(N456="snížená",J456,0)</f>
        <v>0</v>
      </c>
      <c r="BG456" s="233">
        <f>IF(N456="zákl. přenesená",J456,0)</f>
        <v>0</v>
      </c>
      <c r="BH456" s="233">
        <f>IF(N456="sníž. přenesená",J456,0)</f>
        <v>0</v>
      </c>
      <c r="BI456" s="233">
        <f>IF(N456="nulová",J456,0)</f>
        <v>0</v>
      </c>
      <c r="BJ456" s="19" t="s">
        <v>85</v>
      </c>
      <c r="BK456" s="233">
        <f>ROUND(I456*H456,2)</f>
        <v>0</v>
      </c>
      <c r="BL456" s="19" t="s">
        <v>253</v>
      </c>
      <c r="BM456" s="232" t="s">
        <v>5085</v>
      </c>
    </row>
    <row r="457" s="2" customFormat="1">
      <c r="A457" s="40"/>
      <c r="B457" s="41"/>
      <c r="C457" s="42"/>
      <c r="D457" s="234" t="s">
        <v>255</v>
      </c>
      <c r="E457" s="42"/>
      <c r="F457" s="235" t="s">
        <v>5084</v>
      </c>
      <c r="G457" s="42"/>
      <c r="H457" s="42"/>
      <c r="I457" s="236"/>
      <c r="J457" s="42"/>
      <c r="K457" s="42"/>
      <c r="L457" s="46"/>
      <c r="M457" s="237"/>
      <c r="N457" s="238"/>
      <c r="O457" s="93"/>
      <c r="P457" s="93"/>
      <c r="Q457" s="93"/>
      <c r="R457" s="93"/>
      <c r="S457" s="93"/>
      <c r="T457" s="94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T457" s="19" t="s">
        <v>255</v>
      </c>
      <c r="AU457" s="19" t="s">
        <v>87</v>
      </c>
    </row>
    <row r="458" s="2" customFormat="1">
      <c r="A458" s="40"/>
      <c r="B458" s="41"/>
      <c r="C458" s="42"/>
      <c r="D458" s="296" t="s">
        <v>766</v>
      </c>
      <c r="E458" s="42"/>
      <c r="F458" s="297" t="s">
        <v>4507</v>
      </c>
      <c r="G458" s="42"/>
      <c r="H458" s="42"/>
      <c r="I458" s="236"/>
      <c r="J458" s="42"/>
      <c r="K458" s="42"/>
      <c r="L458" s="46"/>
      <c r="M458" s="237"/>
      <c r="N458" s="238"/>
      <c r="O458" s="93"/>
      <c r="P458" s="93"/>
      <c r="Q458" s="93"/>
      <c r="R458" s="93"/>
      <c r="S458" s="93"/>
      <c r="T458" s="94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T458" s="19" t="s">
        <v>766</v>
      </c>
      <c r="AU458" s="19" t="s">
        <v>87</v>
      </c>
    </row>
    <row r="459" s="14" customFormat="1">
      <c r="A459" s="14"/>
      <c r="B459" s="249"/>
      <c r="C459" s="250"/>
      <c r="D459" s="234" t="s">
        <v>257</v>
      </c>
      <c r="E459" s="251" t="s">
        <v>1</v>
      </c>
      <c r="F459" s="252" t="s">
        <v>5086</v>
      </c>
      <c r="G459" s="250"/>
      <c r="H459" s="253">
        <v>21.550000000000001</v>
      </c>
      <c r="I459" s="254"/>
      <c r="J459" s="250"/>
      <c r="K459" s="250"/>
      <c r="L459" s="255"/>
      <c r="M459" s="256"/>
      <c r="N459" s="257"/>
      <c r="O459" s="257"/>
      <c r="P459" s="257"/>
      <c r="Q459" s="257"/>
      <c r="R459" s="257"/>
      <c r="S459" s="257"/>
      <c r="T459" s="258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9" t="s">
        <v>257</v>
      </c>
      <c r="AU459" s="259" t="s">
        <v>87</v>
      </c>
      <c r="AV459" s="14" t="s">
        <v>87</v>
      </c>
      <c r="AW459" s="14" t="s">
        <v>34</v>
      </c>
      <c r="AX459" s="14" t="s">
        <v>77</v>
      </c>
      <c r="AY459" s="259" t="s">
        <v>245</v>
      </c>
    </row>
    <row r="460" s="14" customFormat="1">
      <c r="A460" s="14"/>
      <c r="B460" s="249"/>
      <c r="C460" s="250"/>
      <c r="D460" s="234" t="s">
        <v>257</v>
      </c>
      <c r="E460" s="251" t="s">
        <v>1</v>
      </c>
      <c r="F460" s="252" t="s">
        <v>5087</v>
      </c>
      <c r="G460" s="250"/>
      <c r="H460" s="253">
        <v>140.13</v>
      </c>
      <c r="I460" s="254"/>
      <c r="J460" s="250"/>
      <c r="K460" s="250"/>
      <c r="L460" s="255"/>
      <c r="M460" s="256"/>
      <c r="N460" s="257"/>
      <c r="O460" s="257"/>
      <c r="P460" s="257"/>
      <c r="Q460" s="257"/>
      <c r="R460" s="257"/>
      <c r="S460" s="257"/>
      <c r="T460" s="258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59" t="s">
        <v>257</v>
      </c>
      <c r="AU460" s="259" t="s">
        <v>87</v>
      </c>
      <c r="AV460" s="14" t="s">
        <v>87</v>
      </c>
      <c r="AW460" s="14" t="s">
        <v>34</v>
      </c>
      <c r="AX460" s="14" t="s">
        <v>77</v>
      </c>
      <c r="AY460" s="259" t="s">
        <v>245</v>
      </c>
    </row>
    <row r="461" s="15" customFormat="1">
      <c r="A461" s="15"/>
      <c r="B461" s="260"/>
      <c r="C461" s="261"/>
      <c r="D461" s="234" t="s">
        <v>257</v>
      </c>
      <c r="E461" s="262" t="s">
        <v>1</v>
      </c>
      <c r="F461" s="263" t="s">
        <v>266</v>
      </c>
      <c r="G461" s="261"/>
      <c r="H461" s="264">
        <v>161.68000000000001</v>
      </c>
      <c r="I461" s="265"/>
      <c r="J461" s="261"/>
      <c r="K461" s="261"/>
      <c r="L461" s="266"/>
      <c r="M461" s="267"/>
      <c r="N461" s="268"/>
      <c r="O461" s="268"/>
      <c r="P461" s="268"/>
      <c r="Q461" s="268"/>
      <c r="R461" s="268"/>
      <c r="S461" s="268"/>
      <c r="T461" s="269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T461" s="270" t="s">
        <v>257</v>
      </c>
      <c r="AU461" s="270" t="s">
        <v>87</v>
      </c>
      <c r="AV461" s="15" t="s">
        <v>253</v>
      </c>
      <c r="AW461" s="15" t="s">
        <v>34</v>
      </c>
      <c r="AX461" s="15" t="s">
        <v>85</v>
      </c>
      <c r="AY461" s="270" t="s">
        <v>245</v>
      </c>
    </row>
    <row r="462" s="2" customFormat="1" ht="24.15" customHeight="1">
      <c r="A462" s="40"/>
      <c r="B462" s="41"/>
      <c r="C462" s="221" t="s">
        <v>3090</v>
      </c>
      <c r="D462" s="221" t="s">
        <v>248</v>
      </c>
      <c r="E462" s="222" t="s">
        <v>2852</v>
      </c>
      <c r="F462" s="223" t="s">
        <v>3712</v>
      </c>
      <c r="G462" s="224" t="s">
        <v>2717</v>
      </c>
      <c r="H462" s="225">
        <v>80</v>
      </c>
      <c r="I462" s="226"/>
      <c r="J462" s="227">
        <f>ROUND(I462*H462,2)</f>
        <v>0</v>
      </c>
      <c r="K462" s="223" t="s">
        <v>764</v>
      </c>
      <c r="L462" s="46"/>
      <c r="M462" s="228" t="s">
        <v>1</v>
      </c>
      <c r="N462" s="229" t="s">
        <v>42</v>
      </c>
      <c r="O462" s="93"/>
      <c r="P462" s="230">
        <f>O462*H462</f>
        <v>0</v>
      </c>
      <c r="Q462" s="230">
        <v>1.0311999999999999</v>
      </c>
      <c r="R462" s="230">
        <f>Q462*H462</f>
        <v>82.495999999999995</v>
      </c>
      <c r="S462" s="230">
        <v>0</v>
      </c>
      <c r="T462" s="231">
        <f>S462*H462</f>
        <v>0</v>
      </c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R462" s="232" t="s">
        <v>253</v>
      </c>
      <c r="AT462" s="232" t="s">
        <v>248</v>
      </c>
      <c r="AU462" s="232" t="s">
        <v>87</v>
      </c>
      <c r="AY462" s="19" t="s">
        <v>245</v>
      </c>
      <c r="BE462" s="233">
        <f>IF(N462="základní",J462,0)</f>
        <v>0</v>
      </c>
      <c r="BF462" s="233">
        <f>IF(N462="snížená",J462,0)</f>
        <v>0</v>
      </c>
      <c r="BG462" s="233">
        <f>IF(N462="zákl. přenesená",J462,0)</f>
        <v>0</v>
      </c>
      <c r="BH462" s="233">
        <f>IF(N462="sníž. přenesená",J462,0)</f>
        <v>0</v>
      </c>
      <c r="BI462" s="233">
        <f>IF(N462="nulová",J462,0)</f>
        <v>0</v>
      </c>
      <c r="BJ462" s="19" t="s">
        <v>85</v>
      </c>
      <c r="BK462" s="233">
        <f>ROUND(I462*H462,2)</f>
        <v>0</v>
      </c>
      <c r="BL462" s="19" t="s">
        <v>253</v>
      </c>
      <c r="BM462" s="232" t="s">
        <v>5088</v>
      </c>
    </row>
    <row r="463" s="2" customFormat="1">
      <c r="A463" s="40"/>
      <c r="B463" s="41"/>
      <c r="C463" s="42"/>
      <c r="D463" s="234" t="s">
        <v>255</v>
      </c>
      <c r="E463" s="42"/>
      <c r="F463" s="235" t="s">
        <v>3712</v>
      </c>
      <c r="G463" s="42"/>
      <c r="H463" s="42"/>
      <c r="I463" s="236"/>
      <c r="J463" s="42"/>
      <c r="K463" s="42"/>
      <c r="L463" s="46"/>
      <c r="M463" s="237"/>
      <c r="N463" s="238"/>
      <c r="O463" s="93"/>
      <c r="P463" s="93"/>
      <c r="Q463" s="93"/>
      <c r="R463" s="93"/>
      <c r="S463" s="93"/>
      <c r="T463" s="94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255</v>
      </c>
      <c r="AU463" s="19" t="s">
        <v>87</v>
      </c>
    </row>
    <row r="464" s="2" customFormat="1">
      <c r="A464" s="40"/>
      <c r="B464" s="41"/>
      <c r="C464" s="42"/>
      <c r="D464" s="296" t="s">
        <v>766</v>
      </c>
      <c r="E464" s="42"/>
      <c r="F464" s="297" t="s">
        <v>2856</v>
      </c>
      <c r="G464" s="42"/>
      <c r="H464" s="42"/>
      <c r="I464" s="236"/>
      <c r="J464" s="42"/>
      <c r="K464" s="42"/>
      <c r="L464" s="46"/>
      <c r="M464" s="237"/>
      <c r="N464" s="238"/>
      <c r="O464" s="93"/>
      <c r="P464" s="93"/>
      <c r="Q464" s="93"/>
      <c r="R464" s="93"/>
      <c r="S464" s="93"/>
      <c r="T464" s="94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T464" s="19" t="s">
        <v>766</v>
      </c>
      <c r="AU464" s="19" t="s">
        <v>87</v>
      </c>
    </row>
    <row r="465" s="14" customFormat="1">
      <c r="A465" s="14"/>
      <c r="B465" s="249"/>
      <c r="C465" s="250"/>
      <c r="D465" s="234" t="s">
        <v>257</v>
      </c>
      <c r="E465" s="251" t="s">
        <v>1</v>
      </c>
      <c r="F465" s="252" t="s">
        <v>5089</v>
      </c>
      <c r="G465" s="250"/>
      <c r="H465" s="253">
        <v>80</v>
      </c>
      <c r="I465" s="254"/>
      <c r="J465" s="250"/>
      <c r="K465" s="250"/>
      <c r="L465" s="255"/>
      <c r="M465" s="256"/>
      <c r="N465" s="257"/>
      <c r="O465" s="257"/>
      <c r="P465" s="257"/>
      <c r="Q465" s="257"/>
      <c r="R465" s="257"/>
      <c r="S465" s="257"/>
      <c r="T465" s="258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9" t="s">
        <v>257</v>
      </c>
      <c r="AU465" s="259" t="s">
        <v>87</v>
      </c>
      <c r="AV465" s="14" t="s">
        <v>87</v>
      </c>
      <c r="AW465" s="14" t="s">
        <v>34</v>
      </c>
      <c r="AX465" s="14" t="s">
        <v>77</v>
      </c>
      <c r="AY465" s="259" t="s">
        <v>245</v>
      </c>
    </row>
    <row r="466" s="15" customFormat="1">
      <c r="A466" s="15"/>
      <c r="B466" s="260"/>
      <c r="C466" s="261"/>
      <c r="D466" s="234" t="s">
        <v>257</v>
      </c>
      <c r="E466" s="262" t="s">
        <v>1</v>
      </c>
      <c r="F466" s="263" t="s">
        <v>266</v>
      </c>
      <c r="G466" s="261"/>
      <c r="H466" s="264">
        <v>80</v>
      </c>
      <c r="I466" s="265"/>
      <c r="J466" s="261"/>
      <c r="K466" s="261"/>
      <c r="L466" s="266"/>
      <c r="M466" s="267"/>
      <c r="N466" s="268"/>
      <c r="O466" s="268"/>
      <c r="P466" s="268"/>
      <c r="Q466" s="268"/>
      <c r="R466" s="268"/>
      <c r="S466" s="268"/>
      <c r="T466" s="269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70" t="s">
        <v>257</v>
      </c>
      <c r="AU466" s="270" t="s">
        <v>87</v>
      </c>
      <c r="AV466" s="15" t="s">
        <v>253</v>
      </c>
      <c r="AW466" s="15" t="s">
        <v>34</v>
      </c>
      <c r="AX466" s="15" t="s">
        <v>85</v>
      </c>
      <c r="AY466" s="270" t="s">
        <v>245</v>
      </c>
    </row>
    <row r="467" s="2" customFormat="1" ht="24.15" customHeight="1">
      <c r="A467" s="40"/>
      <c r="B467" s="41"/>
      <c r="C467" s="221" t="s">
        <v>3101</v>
      </c>
      <c r="D467" s="221" t="s">
        <v>248</v>
      </c>
      <c r="E467" s="222" t="s">
        <v>5090</v>
      </c>
      <c r="F467" s="223" t="s">
        <v>5091</v>
      </c>
      <c r="G467" s="224" t="s">
        <v>251</v>
      </c>
      <c r="H467" s="225">
        <v>246.25999999999999</v>
      </c>
      <c r="I467" s="226"/>
      <c r="J467" s="227">
        <f>ROUND(I467*H467,2)</f>
        <v>0</v>
      </c>
      <c r="K467" s="223" t="s">
        <v>1</v>
      </c>
      <c r="L467" s="46"/>
      <c r="M467" s="228" t="s">
        <v>1</v>
      </c>
      <c r="N467" s="229" t="s">
        <v>42</v>
      </c>
      <c r="O467" s="93"/>
      <c r="P467" s="230">
        <f>O467*H467</f>
        <v>0</v>
      </c>
      <c r="Q467" s="230">
        <v>0</v>
      </c>
      <c r="R467" s="230">
        <f>Q467*H467</f>
        <v>0</v>
      </c>
      <c r="S467" s="230">
        <v>0</v>
      </c>
      <c r="T467" s="231">
        <f>S467*H467</f>
        <v>0</v>
      </c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R467" s="232" t="s">
        <v>253</v>
      </c>
      <c r="AT467" s="232" t="s">
        <v>248</v>
      </c>
      <c r="AU467" s="232" t="s">
        <v>87</v>
      </c>
      <c r="AY467" s="19" t="s">
        <v>245</v>
      </c>
      <c r="BE467" s="233">
        <f>IF(N467="základní",J467,0)</f>
        <v>0</v>
      </c>
      <c r="BF467" s="233">
        <f>IF(N467="snížená",J467,0)</f>
        <v>0</v>
      </c>
      <c r="BG467" s="233">
        <f>IF(N467="zákl. přenesená",J467,0)</f>
        <v>0</v>
      </c>
      <c r="BH467" s="233">
        <f>IF(N467="sníž. přenesená",J467,0)</f>
        <v>0</v>
      </c>
      <c r="BI467" s="233">
        <f>IF(N467="nulová",J467,0)</f>
        <v>0</v>
      </c>
      <c r="BJ467" s="19" t="s">
        <v>85</v>
      </c>
      <c r="BK467" s="233">
        <f>ROUND(I467*H467,2)</f>
        <v>0</v>
      </c>
      <c r="BL467" s="19" t="s">
        <v>253</v>
      </c>
      <c r="BM467" s="232" t="s">
        <v>5092</v>
      </c>
    </row>
    <row r="468" s="2" customFormat="1">
      <c r="A468" s="40"/>
      <c r="B468" s="41"/>
      <c r="C468" s="42"/>
      <c r="D468" s="234" t="s">
        <v>255</v>
      </c>
      <c r="E468" s="42"/>
      <c r="F468" s="235" t="s">
        <v>5091</v>
      </c>
      <c r="G468" s="42"/>
      <c r="H468" s="42"/>
      <c r="I468" s="236"/>
      <c r="J468" s="42"/>
      <c r="K468" s="42"/>
      <c r="L468" s="46"/>
      <c r="M468" s="237"/>
      <c r="N468" s="238"/>
      <c r="O468" s="93"/>
      <c r="P468" s="93"/>
      <c r="Q468" s="93"/>
      <c r="R468" s="93"/>
      <c r="S468" s="93"/>
      <c r="T468" s="94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T468" s="19" t="s">
        <v>255</v>
      </c>
      <c r="AU468" s="19" t="s">
        <v>87</v>
      </c>
    </row>
    <row r="469" s="14" customFormat="1">
      <c r="A469" s="14"/>
      <c r="B469" s="249"/>
      <c r="C469" s="250"/>
      <c r="D469" s="234" t="s">
        <v>257</v>
      </c>
      <c r="E469" s="251" t="s">
        <v>1</v>
      </c>
      <c r="F469" s="252" t="s">
        <v>5093</v>
      </c>
      <c r="G469" s="250"/>
      <c r="H469" s="253">
        <v>246.25999999999999</v>
      </c>
      <c r="I469" s="254"/>
      <c r="J469" s="250"/>
      <c r="K469" s="250"/>
      <c r="L469" s="255"/>
      <c r="M469" s="256"/>
      <c r="N469" s="257"/>
      <c r="O469" s="257"/>
      <c r="P469" s="257"/>
      <c r="Q469" s="257"/>
      <c r="R469" s="257"/>
      <c r="S469" s="257"/>
      <c r="T469" s="258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9" t="s">
        <v>257</v>
      </c>
      <c r="AU469" s="259" t="s">
        <v>87</v>
      </c>
      <c r="AV469" s="14" t="s">
        <v>87</v>
      </c>
      <c r="AW469" s="14" t="s">
        <v>34</v>
      </c>
      <c r="AX469" s="14" t="s">
        <v>85</v>
      </c>
      <c r="AY469" s="259" t="s">
        <v>245</v>
      </c>
    </row>
    <row r="470" s="12" customFormat="1" ht="22.8" customHeight="1">
      <c r="A470" s="12"/>
      <c r="B470" s="205"/>
      <c r="C470" s="206"/>
      <c r="D470" s="207" t="s">
        <v>76</v>
      </c>
      <c r="E470" s="219" t="s">
        <v>246</v>
      </c>
      <c r="F470" s="219" t="s">
        <v>247</v>
      </c>
      <c r="G470" s="206"/>
      <c r="H470" s="206"/>
      <c r="I470" s="209"/>
      <c r="J470" s="220">
        <f>BK470</f>
        <v>0</v>
      </c>
      <c r="K470" s="206"/>
      <c r="L470" s="211"/>
      <c r="M470" s="212"/>
      <c r="N470" s="213"/>
      <c r="O470" s="213"/>
      <c r="P470" s="214">
        <f>P471+SUM(P472:P487)</f>
        <v>0</v>
      </c>
      <c r="Q470" s="213"/>
      <c r="R470" s="214">
        <f>R471+SUM(R472:R487)</f>
        <v>131.77689624999999</v>
      </c>
      <c r="S470" s="213"/>
      <c r="T470" s="215">
        <f>T471+SUM(T472:T487)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216" t="s">
        <v>85</v>
      </c>
      <c r="AT470" s="217" t="s">
        <v>76</v>
      </c>
      <c r="AU470" s="217" t="s">
        <v>85</v>
      </c>
      <c r="AY470" s="216" t="s">
        <v>245</v>
      </c>
      <c r="BK470" s="218">
        <f>BK471+SUM(BK472:BK487)</f>
        <v>0</v>
      </c>
    </row>
    <row r="471" s="2" customFormat="1" ht="16.5" customHeight="1">
      <c r="A471" s="40"/>
      <c r="B471" s="41"/>
      <c r="C471" s="221" t="s">
        <v>3105</v>
      </c>
      <c r="D471" s="221" t="s">
        <v>248</v>
      </c>
      <c r="E471" s="222" t="s">
        <v>3715</v>
      </c>
      <c r="F471" s="223" t="s">
        <v>3716</v>
      </c>
      <c r="G471" s="224" t="s">
        <v>251</v>
      </c>
      <c r="H471" s="225">
        <v>64.010000000000005</v>
      </c>
      <c r="I471" s="226"/>
      <c r="J471" s="227">
        <f>ROUND(I471*H471,2)</f>
        <v>0</v>
      </c>
      <c r="K471" s="223" t="s">
        <v>764</v>
      </c>
      <c r="L471" s="46"/>
      <c r="M471" s="228" t="s">
        <v>1</v>
      </c>
      <c r="N471" s="229" t="s">
        <v>42</v>
      </c>
      <c r="O471" s="93"/>
      <c r="P471" s="230">
        <f>O471*H471</f>
        <v>0</v>
      </c>
      <c r="Q471" s="230">
        <v>1.964</v>
      </c>
      <c r="R471" s="230">
        <f>Q471*H471</f>
        <v>125.71564000000001</v>
      </c>
      <c r="S471" s="230">
        <v>0</v>
      </c>
      <c r="T471" s="231">
        <f>S471*H471</f>
        <v>0</v>
      </c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R471" s="232" t="s">
        <v>594</v>
      </c>
      <c r="AT471" s="232" t="s">
        <v>248</v>
      </c>
      <c r="AU471" s="232" t="s">
        <v>87</v>
      </c>
      <c r="AY471" s="19" t="s">
        <v>245</v>
      </c>
      <c r="BE471" s="233">
        <f>IF(N471="základní",J471,0)</f>
        <v>0</v>
      </c>
      <c r="BF471" s="233">
        <f>IF(N471="snížená",J471,0)</f>
        <v>0</v>
      </c>
      <c r="BG471" s="233">
        <f>IF(N471="zákl. přenesená",J471,0)</f>
        <v>0</v>
      </c>
      <c r="BH471" s="233">
        <f>IF(N471="sníž. přenesená",J471,0)</f>
        <v>0</v>
      </c>
      <c r="BI471" s="233">
        <f>IF(N471="nulová",J471,0)</f>
        <v>0</v>
      </c>
      <c r="BJ471" s="19" t="s">
        <v>85</v>
      </c>
      <c r="BK471" s="233">
        <f>ROUND(I471*H471,2)</f>
        <v>0</v>
      </c>
      <c r="BL471" s="19" t="s">
        <v>594</v>
      </c>
      <c r="BM471" s="232" t="s">
        <v>5094</v>
      </c>
    </row>
    <row r="472" s="2" customFormat="1">
      <c r="A472" s="40"/>
      <c r="B472" s="41"/>
      <c r="C472" s="42"/>
      <c r="D472" s="234" t="s">
        <v>255</v>
      </c>
      <c r="E472" s="42"/>
      <c r="F472" s="235" t="s">
        <v>3716</v>
      </c>
      <c r="G472" s="42"/>
      <c r="H472" s="42"/>
      <c r="I472" s="236"/>
      <c r="J472" s="42"/>
      <c r="K472" s="42"/>
      <c r="L472" s="46"/>
      <c r="M472" s="237"/>
      <c r="N472" s="238"/>
      <c r="O472" s="93"/>
      <c r="P472" s="93"/>
      <c r="Q472" s="93"/>
      <c r="R472" s="93"/>
      <c r="S472" s="93"/>
      <c r="T472" s="94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T472" s="19" t="s">
        <v>255</v>
      </c>
      <c r="AU472" s="19" t="s">
        <v>87</v>
      </c>
    </row>
    <row r="473" s="2" customFormat="1">
      <c r="A473" s="40"/>
      <c r="B473" s="41"/>
      <c r="C473" s="42"/>
      <c r="D473" s="296" t="s">
        <v>766</v>
      </c>
      <c r="E473" s="42"/>
      <c r="F473" s="297" t="s">
        <v>3718</v>
      </c>
      <c r="G473" s="42"/>
      <c r="H473" s="42"/>
      <c r="I473" s="236"/>
      <c r="J473" s="42"/>
      <c r="K473" s="42"/>
      <c r="L473" s="46"/>
      <c r="M473" s="237"/>
      <c r="N473" s="238"/>
      <c r="O473" s="93"/>
      <c r="P473" s="93"/>
      <c r="Q473" s="93"/>
      <c r="R473" s="93"/>
      <c r="S473" s="93"/>
      <c r="T473" s="94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T473" s="19" t="s">
        <v>766</v>
      </c>
      <c r="AU473" s="19" t="s">
        <v>87</v>
      </c>
    </row>
    <row r="474" s="14" customFormat="1">
      <c r="A474" s="14"/>
      <c r="B474" s="249"/>
      <c r="C474" s="250"/>
      <c r="D474" s="234" t="s">
        <v>257</v>
      </c>
      <c r="E474" s="251" t="s">
        <v>1</v>
      </c>
      <c r="F474" s="252" t="s">
        <v>5095</v>
      </c>
      <c r="G474" s="250"/>
      <c r="H474" s="253">
        <v>64.010000000000005</v>
      </c>
      <c r="I474" s="254"/>
      <c r="J474" s="250"/>
      <c r="K474" s="250"/>
      <c r="L474" s="255"/>
      <c r="M474" s="256"/>
      <c r="N474" s="257"/>
      <c r="O474" s="257"/>
      <c r="P474" s="257"/>
      <c r="Q474" s="257"/>
      <c r="R474" s="257"/>
      <c r="S474" s="257"/>
      <c r="T474" s="258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9" t="s">
        <v>257</v>
      </c>
      <c r="AU474" s="259" t="s">
        <v>87</v>
      </c>
      <c r="AV474" s="14" t="s">
        <v>87</v>
      </c>
      <c r="AW474" s="14" t="s">
        <v>34</v>
      </c>
      <c r="AX474" s="14" t="s">
        <v>85</v>
      </c>
      <c r="AY474" s="259" t="s">
        <v>245</v>
      </c>
    </row>
    <row r="475" s="2" customFormat="1" ht="16.5" customHeight="1">
      <c r="A475" s="40"/>
      <c r="B475" s="41"/>
      <c r="C475" s="221" t="s">
        <v>3112</v>
      </c>
      <c r="D475" s="221" t="s">
        <v>248</v>
      </c>
      <c r="E475" s="222" t="s">
        <v>4512</v>
      </c>
      <c r="F475" s="223" t="s">
        <v>4513</v>
      </c>
      <c r="G475" s="224" t="s">
        <v>275</v>
      </c>
      <c r="H475" s="225">
        <v>160.02500000000001</v>
      </c>
      <c r="I475" s="226"/>
      <c r="J475" s="227">
        <f>ROUND(I475*H475,2)</f>
        <v>0</v>
      </c>
      <c r="K475" s="223" t="s">
        <v>764</v>
      </c>
      <c r="L475" s="46"/>
      <c r="M475" s="228" t="s">
        <v>1</v>
      </c>
      <c r="N475" s="229" t="s">
        <v>42</v>
      </c>
      <c r="O475" s="93"/>
      <c r="P475" s="230">
        <f>O475*H475</f>
        <v>0</v>
      </c>
      <c r="Q475" s="230">
        <v>0.037170000000000002</v>
      </c>
      <c r="R475" s="230">
        <f>Q475*H475</f>
        <v>5.94812925</v>
      </c>
      <c r="S475" s="230">
        <v>0</v>
      </c>
      <c r="T475" s="231">
        <f>S475*H475</f>
        <v>0</v>
      </c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R475" s="232" t="s">
        <v>594</v>
      </c>
      <c r="AT475" s="232" t="s">
        <v>248</v>
      </c>
      <c r="AU475" s="232" t="s">
        <v>87</v>
      </c>
      <c r="AY475" s="19" t="s">
        <v>245</v>
      </c>
      <c r="BE475" s="233">
        <f>IF(N475="základní",J475,0)</f>
        <v>0</v>
      </c>
      <c r="BF475" s="233">
        <f>IF(N475="snížená",J475,0)</f>
        <v>0</v>
      </c>
      <c r="BG475" s="233">
        <f>IF(N475="zákl. přenesená",J475,0)</f>
        <v>0</v>
      </c>
      <c r="BH475" s="233">
        <f>IF(N475="sníž. přenesená",J475,0)</f>
        <v>0</v>
      </c>
      <c r="BI475" s="233">
        <f>IF(N475="nulová",J475,0)</f>
        <v>0</v>
      </c>
      <c r="BJ475" s="19" t="s">
        <v>85</v>
      </c>
      <c r="BK475" s="233">
        <f>ROUND(I475*H475,2)</f>
        <v>0</v>
      </c>
      <c r="BL475" s="19" t="s">
        <v>594</v>
      </c>
      <c r="BM475" s="232" t="s">
        <v>5096</v>
      </c>
    </row>
    <row r="476" s="2" customFormat="1">
      <c r="A476" s="40"/>
      <c r="B476" s="41"/>
      <c r="C476" s="42"/>
      <c r="D476" s="234" t="s">
        <v>255</v>
      </c>
      <c r="E476" s="42"/>
      <c r="F476" s="235" t="s">
        <v>4513</v>
      </c>
      <c r="G476" s="42"/>
      <c r="H476" s="42"/>
      <c r="I476" s="236"/>
      <c r="J476" s="42"/>
      <c r="K476" s="42"/>
      <c r="L476" s="46"/>
      <c r="M476" s="237"/>
      <c r="N476" s="238"/>
      <c r="O476" s="93"/>
      <c r="P476" s="93"/>
      <c r="Q476" s="93"/>
      <c r="R476" s="93"/>
      <c r="S476" s="93"/>
      <c r="T476" s="94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T476" s="19" t="s">
        <v>255</v>
      </c>
      <c r="AU476" s="19" t="s">
        <v>87</v>
      </c>
    </row>
    <row r="477" s="2" customFormat="1">
      <c r="A477" s="40"/>
      <c r="B477" s="41"/>
      <c r="C477" s="42"/>
      <c r="D477" s="296" t="s">
        <v>766</v>
      </c>
      <c r="E477" s="42"/>
      <c r="F477" s="297" t="s">
        <v>4516</v>
      </c>
      <c r="G477" s="42"/>
      <c r="H477" s="42"/>
      <c r="I477" s="236"/>
      <c r="J477" s="42"/>
      <c r="K477" s="42"/>
      <c r="L477" s="46"/>
      <c r="M477" s="237"/>
      <c r="N477" s="238"/>
      <c r="O477" s="93"/>
      <c r="P477" s="93"/>
      <c r="Q477" s="93"/>
      <c r="R477" s="93"/>
      <c r="S477" s="93"/>
      <c r="T477" s="94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766</v>
      </c>
      <c r="AU477" s="19" t="s">
        <v>87</v>
      </c>
    </row>
    <row r="478" s="14" customFormat="1">
      <c r="A478" s="14"/>
      <c r="B478" s="249"/>
      <c r="C478" s="250"/>
      <c r="D478" s="234" t="s">
        <v>257</v>
      </c>
      <c r="E478" s="251" t="s">
        <v>1</v>
      </c>
      <c r="F478" s="252" t="s">
        <v>5097</v>
      </c>
      <c r="G478" s="250"/>
      <c r="H478" s="253">
        <v>160.02500000000001</v>
      </c>
      <c r="I478" s="254"/>
      <c r="J478" s="250"/>
      <c r="K478" s="250"/>
      <c r="L478" s="255"/>
      <c r="M478" s="256"/>
      <c r="N478" s="257"/>
      <c r="O478" s="257"/>
      <c r="P478" s="257"/>
      <c r="Q478" s="257"/>
      <c r="R478" s="257"/>
      <c r="S478" s="257"/>
      <c r="T478" s="258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59" t="s">
        <v>257</v>
      </c>
      <c r="AU478" s="259" t="s">
        <v>87</v>
      </c>
      <c r="AV478" s="14" t="s">
        <v>87</v>
      </c>
      <c r="AW478" s="14" t="s">
        <v>34</v>
      </c>
      <c r="AX478" s="14" t="s">
        <v>85</v>
      </c>
      <c r="AY478" s="259" t="s">
        <v>245</v>
      </c>
    </row>
    <row r="479" s="2" customFormat="1" ht="16.5" customHeight="1">
      <c r="A479" s="40"/>
      <c r="B479" s="41"/>
      <c r="C479" s="221" t="s">
        <v>3117</v>
      </c>
      <c r="D479" s="221" t="s">
        <v>248</v>
      </c>
      <c r="E479" s="222" t="s">
        <v>5098</v>
      </c>
      <c r="F479" s="223" t="s">
        <v>5099</v>
      </c>
      <c r="G479" s="224" t="s">
        <v>275</v>
      </c>
      <c r="H479" s="225">
        <v>86</v>
      </c>
      <c r="I479" s="226"/>
      <c r="J479" s="227">
        <f>ROUND(I479*H479,2)</f>
        <v>0</v>
      </c>
      <c r="K479" s="223" t="s">
        <v>764</v>
      </c>
      <c r="L479" s="46"/>
      <c r="M479" s="228" t="s">
        <v>1</v>
      </c>
      <c r="N479" s="229" t="s">
        <v>42</v>
      </c>
      <c r="O479" s="93"/>
      <c r="P479" s="230">
        <f>O479*H479</f>
        <v>0</v>
      </c>
      <c r="Q479" s="230">
        <v>0</v>
      </c>
      <c r="R479" s="230">
        <f>Q479*H479</f>
        <v>0</v>
      </c>
      <c r="S479" s="230">
        <v>0</v>
      </c>
      <c r="T479" s="231">
        <f>S479*H479</f>
        <v>0</v>
      </c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R479" s="232" t="s">
        <v>594</v>
      </c>
      <c r="AT479" s="232" t="s">
        <v>248</v>
      </c>
      <c r="AU479" s="232" t="s">
        <v>87</v>
      </c>
      <c r="AY479" s="19" t="s">
        <v>245</v>
      </c>
      <c r="BE479" s="233">
        <f>IF(N479="základní",J479,0)</f>
        <v>0</v>
      </c>
      <c r="BF479" s="233">
        <f>IF(N479="snížená",J479,0)</f>
        <v>0</v>
      </c>
      <c r="BG479" s="233">
        <f>IF(N479="zákl. přenesená",J479,0)</f>
        <v>0</v>
      </c>
      <c r="BH479" s="233">
        <f>IF(N479="sníž. přenesená",J479,0)</f>
        <v>0</v>
      </c>
      <c r="BI479" s="233">
        <f>IF(N479="nulová",J479,0)</f>
        <v>0</v>
      </c>
      <c r="BJ479" s="19" t="s">
        <v>85</v>
      </c>
      <c r="BK479" s="233">
        <f>ROUND(I479*H479,2)</f>
        <v>0</v>
      </c>
      <c r="BL479" s="19" t="s">
        <v>594</v>
      </c>
      <c r="BM479" s="232" t="s">
        <v>5100</v>
      </c>
    </row>
    <row r="480" s="2" customFormat="1">
      <c r="A480" s="40"/>
      <c r="B480" s="41"/>
      <c r="C480" s="42"/>
      <c r="D480" s="234" t="s">
        <v>255</v>
      </c>
      <c r="E480" s="42"/>
      <c r="F480" s="235" t="s">
        <v>5099</v>
      </c>
      <c r="G480" s="42"/>
      <c r="H480" s="42"/>
      <c r="I480" s="236"/>
      <c r="J480" s="42"/>
      <c r="K480" s="42"/>
      <c r="L480" s="46"/>
      <c r="M480" s="237"/>
      <c r="N480" s="238"/>
      <c r="O480" s="93"/>
      <c r="P480" s="93"/>
      <c r="Q480" s="93"/>
      <c r="R480" s="93"/>
      <c r="S480" s="93"/>
      <c r="T480" s="94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255</v>
      </c>
      <c r="AU480" s="19" t="s">
        <v>87</v>
      </c>
    </row>
    <row r="481" s="2" customFormat="1">
      <c r="A481" s="40"/>
      <c r="B481" s="41"/>
      <c r="C481" s="42"/>
      <c r="D481" s="296" t="s">
        <v>766</v>
      </c>
      <c r="E481" s="42"/>
      <c r="F481" s="297" t="s">
        <v>5101</v>
      </c>
      <c r="G481" s="42"/>
      <c r="H481" s="42"/>
      <c r="I481" s="236"/>
      <c r="J481" s="42"/>
      <c r="K481" s="42"/>
      <c r="L481" s="46"/>
      <c r="M481" s="237"/>
      <c r="N481" s="238"/>
      <c r="O481" s="93"/>
      <c r="P481" s="93"/>
      <c r="Q481" s="93"/>
      <c r="R481" s="93"/>
      <c r="S481" s="93"/>
      <c r="T481" s="94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T481" s="19" t="s">
        <v>766</v>
      </c>
      <c r="AU481" s="19" t="s">
        <v>87</v>
      </c>
    </row>
    <row r="482" s="14" customFormat="1">
      <c r="A482" s="14"/>
      <c r="B482" s="249"/>
      <c r="C482" s="250"/>
      <c r="D482" s="234" t="s">
        <v>257</v>
      </c>
      <c r="E482" s="251" t="s">
        <v>1</v>
      </c>
      <c r="F482" s="252" t="s">
        <v>5102</v>
      </c>
      <c r="G482" s="250"/>
      <c r="H482" s="253">
        <v>86</v>
      </c>
      <c r="I482" s="254"/>
      <c r="J482" s="250"/>
      <c r="K482" s="250"/>
      <c r="L482" s="255"/>
      <c r="M482" s="256"/>
      <c r="N482" s="257"/>
      <c r="O482" s="257"/>
      <c r="P482" s="257"/>
      <c r="Q482" s="257"/>
      <c r="R482" s="257"/>
      <c r="S482" s="257"/>
      <c r="T482" s="258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9" t="s">
        <v>257</v>
      </c>
      <c r="AU482" s="259" t="s">
        <v>87</v>
      </c>
      <c r="AV482" s="14" t="s">
        <v>87</v>
      </c>
      <c r="AW482" s="14" t="s">
        <v>34</v>
      </c>
      <c r="AX482" s="14" t="s">
        <v>85</v>
      </c>
      <c r="AY482" s="259" t="s">
        <v>245</v>
      </c>
    </row>
    <row r="483" s="2" customFormat="1" ht="16.5" customHeight="1">
      <c r="A483" s="40"/>
      <c r="B483" s="41"/>
      <c r="C483" s="221" t="s">
        <v>3124</v>
      </c>
      <c r="D483" s="221" t="s">
        <v>248</v>
      </c>
      <c r="E483" s="222" t="s">
        <v>5103</v>
      </c>
      <c r="F483" s="223" t="s">
        <v>5104</v>
      </c>
      <c r="G483" s="224" t="s">
        <v>275</v>
      </c>
      <c r="H483" s="225">
        <v>45</v>
      </c>
      <c r="I483" s="226"/>
      <c r="J483" s="227">
        <f>ROUND(I483*H483,2)</f>
        <v>0</v>
      </c>
      <c r="K483" s="223" t="s">
        <v>764</v>
      </c>
      <c r="L483" s="46"/>
      <c r="M483" s="228" t="s">
        <v>1</v>
      </c>
      <c r="N483" s="229" t="s">
        <v>42</v>
      </c>
      <c r="O483" s="93"/>
      <c r="P483" s="230">
        <f>O483*H483</f>
        <v>0</v>
      </c>
      <c r="Q483" s="230">
        <v>0</v>
      </c>
      <c r="R483" s="230">
        <f>Q483*H483</f>
        <v>0</v>
      </c>
      <c r="S483" s="230">
        <v>0</v>
      </c>
      <c r="T483" s="231">
        <f>S483*H483</f>
        <v>0</v>
      </c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R483" s="232" t="s">
        <v>594</v>
      </c>
      <c r="AT483" s="232" t="s">
        <v>248</v>
      </c>
      <c r="AU483" s="232" t="s">
        <v>87</v>
      </c>
      <c r="AY483" s="19" t="s">
        <v>245</v>
      </c>
      <c r="BE483" s="233">
        <f>IF(N483="základní",J483,0)</f>
        <v>0</v>
      </c>
      <c r="BF483" s="233">
        <f>IF(N483="snížená",J483,0)</f>
        <v>0</v>
      </c>
      <c r="BG483" s="233">
        <f>IF(N483="zákl. přenesená",J483,0)</f>
        <v>0</v>
      </c>
      <c r="BH483" s="233">
        <f>IF(N483="sníž. přenesená",J483,0)</f>
        <v>0</v>
      </c>
      <c r="BI483" s="233">
        <f>IF(N483="nulová",J483,0)</f>
        <v>0</v>
      </c>
      <c r="BJ483" s="19" t="s">
        <v>85</v>
      </c>
      <c r="BK483" s="233">
        <f>ROUND(I483*H483,2)</f>
        <v>0</v>
      </c>
      <c r="BL483" s="19" t="s">
        <v>594</v>
      </c>
      <c r="BM483" s="232" t="s">
        <v>5105</v>
      </c>
    </row>
    <row r="484" s="2" customFormat="1">
      <c r="A484" s="40"/>
      <c r="B484" s="41"/>
      <c r="C484" s="42"/>
      <c r="D484" s="234" t="s">
        <v>255</v>
      </c>
      <c r="E484" s="42"/>
      <c r="F484" s="235" t="s">
        <v>5104</v>
      </c>
      <c r="G484" s="42"/>
      <c r="H484" s="42"/>
      <c r="I484" s="236"/>
      <c r="J484" s="42"/>
      <c r="K484" s="42"/>
      <c r="L484" s="46"/>
      <c r="M484" s="237"/>
      <c r="N484" s="238"/>
      <c r="O484" s="93"/>
      <c r="P484" s="93"/>
      <c r="Q484" s="93"/>
      <c r="R484" s="93"/>
      <c r="S484" s="93"/>
      <c r="T484" s="94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255</v>
      </c>
      <c r="AU484" s="19" t="s">
        <v>87</v>
      </c>
    </row>
    <row r="485" s="2" customFormat="1">
      <c r="A485" s="40"/>
      <c r="B485" s="41"/>
      <c r="C485" s="42"/>
      <c r="D485" s="296" t="s">
        <v>766</v>
      </c>
      <c r="E485" s="42"/>
      <c r="F485" s="297" t="s">
        <v>5106</v>
      </c>
      <c r="G485" s="42"/>
      <c r="H485" s="42"/>
      <c r="I485" s="236"/>
      <c r="J485" s="42"/>
      <c r="K485" s="42"/>
      <c r="L485" s="46"/>
      <c r="M485" s="237"/>
      <c r="N485" s="238"/>
      <c r="O485" s="93"/>
      <c r="P485" s="93"/>
      <c r="Q485" s="93"/>
      <c r="R485" s="93"/>
      <c r="S485" s="93"/>
      <c r="T485" s="94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766</v>
      </c>
      <c r="AU485" s="19" t="s">
        <v>87</v>
      </c>
    </row>
    <row r="486" s="14" customFormat="1">
      <c r="A486" s="14"/>
      <c r="B486" s="249"/>
      <c r="C486" s="250"/>
      <c r="D486" s="234" t="s">
        <v>257</v>
      </c>
      <c r="E486" s="251" t="s">
        <v>1</v>
      </c>
      <c r="F486" s="252" t="s">
        <v>5107</v>
      </c>
      <c r="G486" s="250"/>
      <c r="H486" s="253">
        <v>45</v>
      </c>
      <c r="I486" s="254"/>
      <c r="J486" s="250"/>
      <c r="K486" s="250"/>
      <c r="L486" s="255"/>
      <c r="M486" s="256"/>
      <c r="N486" s="257"/>
      <c r="O486" s="257"/>
      <c r="P486" s="257"/>
      <c r="Q486" s="257"/>
      <c r="R486" s="257"/>
      <c r="S486" s="257"/>
      <c r="T486" s="258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9" t="s">
        <v>257</v>
      </c>
      <c r="AU486" s="259" t="s">
        <v>87</v>
      </c>
      <c r="AV486" s="14" t="s">
        <v>87</v>
      </c>
      <c r="AW486" s="14" t="s">
        <v>34</v>
      </c>
      <c r="AX486" s="14" t="s">
        <v>85</v>
      </c>
      <c r="AY486" s="259" t="s">
        <v>245</v>
      </c>
    </row>
    <row r="487" s="12" customFormat="1" ht="20.88" customHeight="1">
      <c r="A487" s="12"/>
      <c r="B487" s="205"/>
      <c r="C487" s="206"/>
      <c r="D487" s="207" t="s">
        <v>76</v>
      </c>
      <c r="E487" s="219" t="s">
        <v>305</v>
      </c>
      <c r="F487" s="219" t="s">
        <v>2858</v>
      </c>
      <c r="G487" s="206"/>
      <c r="H487" s="206"/>
      <c r="I487" s="209"/>
      <c r="J487" s="220">
        <f>BK487</f>
        <v>0</v>
      </c>
      <c r="K487" s="206"/>
      <c r="L487" s="211"/>
      <c r="M487" s="212"/>
      <c r="N487" s="213"/>
      <c r="O487" s="213"/>
      <c r="P487" s="214">
        <f>SUM(P488:P497)</f>
        <v>0</v>
      </c>
      <c r="Q487" s="213"/>
      <c r="R487" s="214">
        <f>SUM(R488:R497)</f>
        <v>0.11312699999999998</v>
      </c>
      <c r="S487" s="213"/>
      <c r="T487" s="215">
        <f>SUM(T488:T497)</f>
        <v>0</v>
      </c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R487" s="216" t="s">
        <v>85</v>
      </c>
      <c r="AT487" s="217" t="s">
        <v>76</v>
      </c>
      <c r="AU487" s="217" t="s">
        <v>87</v>
      </c>
      <c r="AY487" s="216" t="s">
        <v>245</v>
      </c>
      <c r="BK487" s="218">
        <f>SUM(BK488:BK497)</f>
        <v>0</v>
      </c>
    </row>
    <row r="488" s="2" customFormat="1" ht="16.5" customHeight="1">
      <c r="A488" s="40"/>
      <c r="B488" s="41"/>
      <c r="C488" s="221" t="s">
        <v>3129</v>
      </c>
      <c r="D488" s="221" t="s">
        <v>248</v>
      </c>
      <c r="E488" s="222" t="s">
        <v>2866</v>
      </c>
      <c r="F488" s="223" t="s">
        <v>2867</v>
      </c>
      <c r="G488" s="224" t="s">
        <v>793</v>
      </c>
      <c r="H488" s="225">
        <v>759.89999999999998</v>
      </c>
      <c r="I488" s="226"/>
      <c r="J488" s="227">
        <f>ROUND(I488*H488,2)</f>
        <v>0</v>
      </c>
      <c r="K488" s="223" t="s">
        <v>764</v>
      </c>
      <c r="L488" s="46"/>
      <c r="M488" s="228" t="s">
        <v>1</v>
      </c>
      <c r="N488" s="229" t="s">
        <v>42</v>
      </c>
      <c r="O488" s="93"/>
      <c r="P488" s="230">
        <f>O488*H488</f>
        <v>0</v>
      </c>
      <c r="Q488" s="230">
        <v>0.00013999999999999999</v>
      </c>
      <c r="R488" s="230">
        <f>Q488*H488</f>
        <v>0.10638599999999998</v>
      </c>
      <c r="S488" s="230">
        <v>0</v>
      </c>
      <c r="T488" s="231">
        <f>S488*H488</f>
        <v>0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32" t="s">
        <v>594</v>
      </c>
      <c r="AT488" s="232" t="s">
        <v>248</v>
      </c>
      <c r="AU488" s="232" t="s">
        <v>272</v>
      </c>
      <c r="AY488" s="19" t="s">
        <v>245</v>
      </c>
      <c r="BE488" s="233">
        <f>IF(N488="základní",J488,0)</f>
        <v>0</v>
      </c>
      <c r="BF488" s="233">
        <f>IF(N488="snížená",J488,0)</f>
        <v>0</v>
      </c>
      <c r="BG488" s="233">
        <f>IF(N488="zákl. přenesená",J488,0)</f>
        <v>0</v>
      </c>
      <c r="BH488" s="233">
        <f>IF(N488="sníž. přenesená",J488,0)</f>
        <v>0</v>
      </c>
      <c r="BI488" s="233">
        <f>IF(N488="nulová",J488,0)</f>
        <v>0</v>
      </c>
      <c r="BJ488" s="19" t="s">
        <v>85</v>
      </c>
      <c r="BK488" s="233">
        <f>ROUND(I488*H488,2)</f>
        <v>0</v>
      </c>
      <c r="BL488" s="19" t="s">
        <v>594</v>
      </c>
      <c r="BM488" s="232" t="s">
        <v>5108</v>
      </c>
    </row>
    <row r="489" s="2" customFormat="1">
      <c r="A489" s="40"/>
      <c r="B489" s="41"/>
      <c r="C489" s="42"/>
      <c r="D489" s="234" t="s">
        <v>255</v>
      </c>
      <c r="E489" s="42"/>
      <c r="F489" s="235" t="s">
        <v>2867</v>
      </c>
      <c r="G489" s="42"/>
      <c r="H489" s="42"/>
      <c r="I489" s="236"/>
      <c r="J489" s="42"/>
      <c r="K489" s="42"/>
      <c r="L489" s="46"/>
      <c r="M489" s="237"/>
      <c r="N489" s="238"/>
      <c r="O489" s="93"/>
      <c r="P489" s="93"/>
      <c r="Q489" s="93"/>
      <c r="R489" s="93"/>
      <c r="S489" s="93"/>
      <c r="T489" s="94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T489" s="19" t="s">
        <v>255</v>
      </c>
      <c r="AU489" s="19" t="s">
        <v>272</v>
      </c>
    </row>
    <row r="490" s="2" customFormat="1">
      <c r="A490" s="40"/>
      <c r="B490" s="41"/>
      <c r="C490" s="42"/>
      <c r="D490" s="296" t="s">
        <v>766</v>
      </c>
      <c r="E490" s="42"/>
      <c r="F490" s="297" t="s">
        <v>2870</v>
      </c>
      <c r="G490" s="42"/>
      <c r="H490" s="42"/>
      <c r="I490" s="236"/>
      <c r="J490" s="42"/>
      <c r="K490" s="42"/>
      <c r="L490" s="46"/>
      <c r="M490" s="237"/>
      <c r="N490" s="238"/>
      <c r="O490" s="93"/>
      <c r="P490" s="93"/>
      <c r="Q490" s="93"/>
      <c r="R490" s="93"/>
      <c r="S490" s="93"/>
      <c r="T490" s="94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766</v>
      </c>
      <c r="AU490" s="19" t="s">
        <v>272</v>
      </c>
    </row>
    <row r="491" s="14" customFormat="1">
      <c r="A491" s="14"/>
      <c r="B491" s="249"/>
      <c r="C491" s="250"/>
      <c r="D491" s="234" t="s">
        <v>257</v>
      </c>
      <c r="E491" s="251" t="s">
        <v>1</v>
      </c>
      <c r="F491" s="252" t="s">
        <v>5109</v>
      </c>
      <c r="G491" s="250"/>
      <c r="H491" s="253">
        <v>759.89999999999998</v>
      </c>
      <c r="I491" s="254"/>
      <c r="J491" s="250"/>
      <c r="K491" s="250"/>
      <c r="L491" s="255"/>
      <c r="M491" s="256"/>
      <c r="N491" s="257"/>
      <c r="O491" s="257"/>
      <c r="P491" s="257"/>
      <c r="Q491" s="257"/>
      <c r="R491" s="257"/>
      <c r="S491" s="257"/>
      <c r="T491" s="258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9" t="s">
        <v>257</v>
      </c>
      <c r="AU491" s="259" t="s">
        <v>272</v>
      </c>
      <c r="AV491" s="14" t="s">
        <v>87</v>
      </c>
      <c r="AW491" s="14" t="s">
        <v>34</v>
      </c>
      <c r="AX491" s="14" t="s">
        <v>85</v>
      </c>
      <c r="AY491" s="259" t="s">
        <v>245</v>
      </c>
    </row>
    <row r="492" s="2" customFormat="1" ht="16.5" customHeight="1">
      <c r="A492" s="40"/>
      <c r="B492" s="41"/>
      <c r="C492" s="221" t="s">
        <v>3136</v>
      </c>
      <c r="D492" s="221" t="s">
        <v>248</v>
      </c>
      <c r="E492" s="222" t="s">
        <v>3733</v>
      </c>
      <c r="F492" s="223" t="s">
        <v>3734</v>
      </c>
      <c r="G492" s="224" t="s">
        <v>317</v>
      </c>
      <c r="H492" s="225">
        <v>32.100000000000001</v>
      </c>
      <c r="I492" s="226"/>
      <c r="J492" s="227">
        <f>ROUND(I492*H492,2)</f>
        <v>0</v>
      </c>
      <c r="K492" s="223" t="s">
        <v>764</v>
      </c>
      <c r="L492" s="46"/>
      <c r="M492" s="228" t="s">
        <v>1</v>
      </c>
      <c r="N492" s="229" t="s">
        <v>42</v>
      </c>
      <c r="O492" s="93"/>
      <c r="P492" s="230">
        <f>O492*H492</f>
        <v>0</v>
      </c>
      <c r="Q492" s="230">
        <v>0.00021000000000000001</v>
      </c>
      <c r="R492" s="230">
        <f>Q492*H492</f>
        <v>0.0067410000000000005</v>
      </c>
      <c r="S492" s="230">
        <v>0</v>
      </c>
      <c r="T492" s="231">
        <f>S492*H492</f>
        <v>0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32" t="s">
        <v>253</v>
      </c>
      <c r="AT492" s="232" t="s">
        <v>248</v>
      </c>
      <c r="AU492" s="232" t="s">
        <v>272</v>
      </c>
      <c r="AY492" s="19" t="s">
        <v>245</v>
      </c>
      <c r="BE492" s="233">
        <f>IF(N492="základní",J492,0)</f>
        <v>0</v>
      </c>
      <c r="BF492" s="233">
        <f>IF(N492="snížená",J492,0)</f>
        <v>0</v>
      </c>
      <c r="BG492" s="233">
        <f>IF(N492="zákl. přenesená",J492,0)</f>
        <v>0</v>
      </c>
      <c r="BH492" s="233">
        <f>IF(N492="sníž. přenesená",J492,0)</f>
        <v>0</v>
      </c>
      <c r="BI492" s="233">
        <f>IF(N492="nulová",J492,0)</f>
        <v>0</v>
      </c>
      <c r="BJ492" s="19" t="s">
        <v>85</v>
      </c>
      <c r="BK492" s="233">
        <f>ROUND(I492*H492,2)</f>
        <v>0</v>
      </c>
      <c r="BL492" s="19" t="s">
        <v>253</v>
      </c>
      <c r="BM492" s="232" t="s">
        <v>5110</v>
      </c>
    </row>
    <row r="493" s="2" customFormat="1">
      <c r="A493" s="40"/>
      <c r="B493" s="41"/>
      <c r="C493" s="42"/>
      <c r="D493" s="234" t="s">
        <v>255</v>
      </c>
      <c r="E493" s="42"/>
      <c r="F493" s="235" t="s">
        <v>3736</v>
      </c>
      <c r="G493" s="42"/>
      <c r="H493" s="42"/>
      <c r="I493" s="236"/>
      <c r="J493" s="42"/>
      <c r="K493" s="42"/>
      <c r="L493" s="46"/>
      <c r="M493" s="237"/>
      <c r="N493" s="238"/>
      <c r="O493" s="93"/>
      <c r="P493" s="93"/>
      <c r="Q493" s="93"/>
      <c r="R493" s="93"/>
      <c r="S493" s="93"/>
      <c r="T493" s="94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255</v>
      </c>
      <c r="AU493" s="19" t="s">
        <v>272</v>
      </c>
    </row>
    <row r="494" s="2" customFormat="1">
      <c r="A494" s="40"/>
      <c r="B494" s="41"/>
      <c r="C494" s="42"/>
      <c r="D494" s="296" t="s">
        <v>766</v>
      </c>
      <c r="E494" s="42"/>
      <c r="F494" s="297" t="s">
        <v>3737</v>
      </c>
      <c r="G494" s="42"/>
      <c r="H494" s="42"/>
      <c r="I494" s="236"/>
      <c r="J494" s="42"/>
      <c r="K494" s="42"/>
      <c r="L494" s="46"/>
      <c r="M494" s="237"/>
      <c r="N494" s="238"/>
      <c r="O494" s="93"/>
      <c r="P494" s="93"/>
      <c r="Q494" s="93"/>
      <c r="R494" s="93"/>
      <c r="S494" s="93"/>
      <c r="T494" s="94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19" t="s">
        <v>766</v>
      </c>
      <c r="AU494" s="19" t="s">
        <v>272</v>
      </c>
    </row>
    <row r="495" s="13" customFormat="1">
      <c r="A495" s="13"/>
      <c r="B495" s="239"/>
      <c r="C495" s="240"/>
      <c r="D495" s="234" t="s">
        <v>257</v>
      </c>
      <c r="E495" s="241" t="s">
        <v>1</v>
      </c>
      <c r="F495" s="242" t="s">
        <v>3738</v>
      </c>
      <c r="G495" s="240"/>
      <c r="H495" s="241" t="s">
        <v>1</v>
      </c>
      <c r="I495" s="243"/>
      <c r="J495" s="240"/>
      <c r="K495" s="240"/>
      <c r="L495" s="244"/>
      <c r="M495" s="245"/>
      <c r="N495" s="246"/>
      <c r="O495" s="246"/>
      <c r="P495" s="246"/>
      <c r="Q495" s="246"/>
      <c r="R495" s="246"/>
      <c r="S495" s="246"/>
      <c r="T495" s="247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8" t="s">
        <v>257</v>
      </c>
      <c r="AU495" s="248" t="s">
        <v>272</v>
      </c>
      <c r="AV495" s="13" t="s">
        <v>85</v>
      </c>
      <c r="AW495" s="13" t="s">
        <v>34</v>
      </c>
      <c r="AX495" s="13" t="s">
        <v>77</v>
      </c>
      <c r="AY495" s="248" t="s">
        <v>245</v>
      </c>
    </row>
    <row r="496" s="14" customFormat="1">
      <c r="A496" s="14"/>
      <c r="B496" s="249"/>
      <c r="C496" s="250"/>
      <c r="D496" s="234" t="s">
        <v>257</v>
      </c>
      <c r="E496" s="251" t="s">
        <v>1</v>
      </c>
      <c r="F496" s="252" t="s">
        <v>5111</v>
      </c>
      <c r="G496" s="250"/>
      <c r="H496" s="253">
        <v>32.100000000000001</v>
      </c>
      <c r="I496" s="254"/>
      <c r="J496" s="250"/>
      <c r="K496" s="250"/>
      <c r="L496" s="255"/>
      <c r="M496" s="256"/>
      <c r="N496" s="257"/>
      <c r="O496" s="257"/>
      <c r="P496" s="257"/>
      <c r="Q496" s="257"/>
      <c r="R496" s="257"/>
      <c r="S496" s="257"/>
      <c r="T496" s="258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9" t="s">
        <v>257</v>
      </c>
      <c r="AU496" s="259" t="s">
        <v>272</v>
      </c>
      <c r="AV496" s="14" t="s">
        <v>87</v>
      </c>
      <c r="AW496" s="14" t="s">
        <v>34</v>
      </c>
      <c r="AX496" s="14" t="s">
        <v>77</v>
      </c>
      <c r="AY496" s="259" t="s">
        <v>245</v>
      </c>
    </row>
    <row r="497" s="15" customFormat="1">
      <c r="A497" s="15"/>
      <c r="B497" s="260"/>
      <c r="C497" s="261"/>
      <c r="D497" s="234" t="s">
        <v>257</v>
      </c>
      <c r="E497" s="262" t="s">
        <v>1</v>
      </c>
      <c r="F497" s="263" t="s">
        <v>266</v>
      </c>
      <c r="G497" s="261"/>
      <c r="H497" s="264">
        <v>32.100000000000001</v>
      </c>
      <c r="I497" s="265"/>
      <c r="J497" s="261"/>
      <c r="K497" s="261"/>
      <c r="L497" s="266"/>
      <c r="M497" s="267"/>
      <c r="N497" s="268"/>
      <c r="O497" s="268"/>
      <c r="P497" s="268"/>
      <c r="Q497" s="268"/>
      <c r="R497" s="268"/>
      <c r="S497" s="268"/>
      <c r="T497" s="269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70" t="s">
        <v>257</v>
      </c>
      <c r="AU497" s="270" t="s">
        <v>272</v>
      </c>
      <c r="AV497" s="15" t="s">
        <v>253</v>
      </c>
      <c r="AW497" s="15" t="s">
        <v>34</v>
      </c>
      <c r="AX497" s="15" t="s">
        <v>85</v>
      </c>
      <c r="AY497" s="270" t="s">
        <v>245</v>
      </c>
    </row>
    <row r="498" s="12" customFormat="1" ht="22.8" customHeight="1">
      <c r="A498" s="12"/>
      <c r="B498" s="205"/>
      <c r="C498" s="206"/>
      <c r="D498" s="207" t="s">
        <v>76</v>
      </c>
      <c r="E498" s="219" t="s">
        <v>335</v>
      </c>
      <c r="F498" s="219" t="s">
        <v>831</v>
      </c>
      <c r="G498" s="206"/>
      <c r="H498" s="206"/>
      <c r="I498" s="209"/>
      <c r="J498" s="220">
        <f>BK498</f>
        <v>0</v>
      </c>
      <c r="K498" s="206"/>
      <c r="L498" s="211"/>
      <c r="M498" s="212"/>
      <c r="N498" s="213"/>
      <c r="O498" s="213"/>
      <c r="P498" s="214">
        <f>P499+SUM(P500:P622)</f>
        <v>0</v>
      </c>
      <c r="Q498" s="213"/>
      <c r="R498" s="214">
        <f>R499+SUM(R500:R622)</f>
        <v>50.578549471040006</v>
      </c>
      <c r="S498" s="213"/>
      <c r="T498" s="215">
        <f>T499+SUM(T500:T622)</f>
        <v>638.92398000000003</v>
      </c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R498" s="216" t="s">
        <v>85</v>
      </c>
      <c r="AT498" s="217" t="s">
        <v>76</v>
      </c>
      <c r="AU498" s="217" t="s">
        <v>85</v>
      </c>
      <c r="AY498" s="216" t="s">
        <v>245</v>
      </c>
      <c r="BK498" s="218">
        <f>BK499+SUM(BK500:BK622)</f>
        <v>0</v>
      </c>
    </row>
    <row r="499" s="2" customFormat="1" ht="16.5" customHeight="1">
      <c r="A499" s="40"/>
      <c r="B499" s="41"/>
      <c r="C499" s="221" t="s">
        <v>3142</v>
      </c>
      <c r="D499" s="221" t="s">
        <v>248</v>
      </c>
      <c r="E499" s="222" t="s">
        <v>2872</v>
      </c>
      <c r="F499" s="223" t="s">
        <v>2873</v>
      </c>
      <c r="G499" s="224" t="s">
        <v>317</v>
      </c>
      <c r="H499" s="225">
        <v>30</v>
      </c>
      <c r="I499" s="226"/>
      <c r="J499" s="227">
        <f>ROUND(I499*H499,2)</f>
        <v>0</v>
      </c>
      <c r="K499" s="223" t="s">
        <v>764</v>
      </c>
      <c r="L499" s="46"/>
      <c r="M499" s="228" t="s">
        <v>1</v>
      </c>
      <c r="N499" s="229" t="s">
        <v>42</v>
      </c>
      <c r="O499" s="93"/>
      <c r="P499" s="230">
        <f>O499*H499</f>
        <v>0</v>
      </c>
      <c r="Q499" s="230">
        <v>0.00117</v>
      </c>
      <c r="R499" s="230">
        <f>Q499*H499</f>
        <v>0.035099999999999999</v>
      </c>
      <c r="S499" s="230">
        <v>0</v>
      </c>
      <c r="T499" s="231">
        <f>S499*H499</f>
        <v>0</v>
      </c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R499" s="232" t="s">
        <v>253</v>
      </c>
      <c r="AT499" s="232" t="s">
        <v>248</v>
      </c>
      <c r="AU499" s="232" t="s">
        <v>87</v>
      </c>
      <c r="AY499" s="19" t="s">
        <v>245</v>
      </c>
      <c r="BE499" s="233">
        <f>IF(N499="základní",J499,0)</f>
        <v>0</v>
      </c>
      <c r="BF499" s="233">
        <f>IF(N499="snížená",J499,0)</f>
        <v>0</v>
      </c>
      <c r="BG499" s="233">
        <f>IF(N499="zákl. přenesená",J499,0)</f>
        <v>0</v>
      </c>
      <c r="BH499" s="233">
        <f>IF(N499="sníž. přenesená",J499,0)</f>
        <v>0</v>
      </c>
      <c r="BI499" s="233">
        <f>IF(N499="nulová",J499,0)</f>
        <v>0</v>
      </c>
      <c r="BJ499" s="19" t="s">
        <v>85</v>
      </c>
      <c r="BK499" s="233">
        <f>ROUND(I499*H499,2)</f>
        <v>0</v>
      </c>
      <c r="BL499" s="19" t="s">
        <v>253</v>
      </c>
      <c r="BM499" s="232" t="s">
        <v>5112</v>
      </c>
    </row>
    <row r="500" s="2" customFormat="1">
      <c r="A500" s="40"/>
      <c r="B500" s="41"/>
      <c r="C500" s="42"/>
      <c r="D500" s="234" t="s">
        <v>255</v>
      </c>
      <c r="E500" s="42"/>
      <c r="F500" s="235" t="s">
        <v>2875</v>
      </c>
      <c r="G500" s="42"/>
      <c r="H500" s="42"/>
      <c r="I500" s="236"/>
      <c r="J500" s="42"/>
      <c r="K500" s="42"/>
      <c r="L500" s="46"/>
      <c r="M500" s="237"/>
      <c r="N500" s="238"/>
      <c r="O500" s="93"/>
      <c r="P500" s="93"/>
      <c r="Q500" s="93"/>
      <c r="R500" s="93"/>
      <c r="S500" s="93"/>
      <c r="T500" s="94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255</v>
      </c>
      <c r="AU500" s="19" t="s">
        <v>87</v>
      </c>
    </row>
    <row r="501" s="2" customFormat="1">
      <c r="A501" s="40"/>
      <c r="B501" s="41"/>
      <c r="C501" s="42"/>
      <c r="D501" s="296" t="s">
        <v>766</v>
      </c>
      <c r="E501" s="42"/>
      <c r="F501" s="297" t="s">
        <v>2876</v>
      </c>
      <c r="G501" s="42"/>
      <c r="H501" s="42"/>
      <c r="I501" s="236"/>
      <c r="J501" s="42"/>
      <c r="K501" s="42"/>
      <c r="L501" s="46"/>
      <c r="M501" s="237"/>
      <c r="N501" s="238"/>
      <c r="O501" s="93"/>
      <c r="P501" s="93"/>
      <c r="Q501" s="93"/>
      <c r="R501" s="93"/>
      <c r="S501" s="93"/>
      <c r="T501" s="94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T501" s="19" t="s">
        <v>766</v>
      </c>
      <c r="AU501" s="19" t="s">
        <v>87</v>
      </c>
    </row>
    <row r="502" s="2" customFormat="1" ht="16.5" customHeight="1">
      <c r="A502" s="40"/>
      <c r="B502" s="41"/>
      <c r="C502" s="283" t="s">
        <v>3148</v>
      </c>
      <c r="D502" s="283" t="s">
        <v>551</v>
      </c>
      <c r="E502" s="284" t="s">
        <v>3741</v>
      </c>
      <c r="F502" s="285" t="s">
        <v>3742</v>
      </c>
      <c r="G502" s="286" t="s">
        <v>545</v>
      </c>
      <c r="H502" s="287">
        <v>0.17999999999999999</v>
      </c>
      <c r="I502" s="288"/>
      <c r="J502" s="289">
        <f>ROUND(I502*H502,2)</f>
        <v>0</v>
      </c>
      <c r="K502" s="285" t="s">
        <v>764</v>
      </c>
      <c r="L502" s="290"/>
      <c r="M502" s="291" t="s">
        <v>1</v>
      </c>
      <c r="N502" s="292" t="s">
        <v>42</v>
      </c>
      <c r="O502" s="93"/>
      <c r="P502" s="230">
        <f>O502*H502</f>
        <v>0</v>
      </c>
      <c r="Q502" s="230">
        <v>1</v>
      </c>
      <c r="R502" s="230">
        <f>Q502*H502</f>
        <v>0.17999999999999999</v>
      </c>
      <c r="S502" s="230">
        <v>0</v>
      </c>
      <c r="T502" s="231">
        <f>S502*H502</f>
        <v>0</v>
      </c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R502" s="232" t="s">
        <v>326</v>
      </c>
      <c r="AT502" s="232" t="s">
        <v>551</v>
      </c>
      <c r="AU502" s="232" t="s">
        <v>87</v>
      </c>
      <c r="AY502" s="19" t="s">
        <v>245</v>
      </c>
      <c r="BE502" s="233">
        <f>IF(N502="základní",J502,0)</f>
        <v>0</v>
      </c>
      <c r="BF502" s="233">
        <f>IF(N502="snížená",J502,0)</f>
        <v>0</v>
      </c>
      <c r="BG502" s="233">
        <f>IF(N502="zákl. přenesená",J502,0)</f>
        <v>0</v>
      </c>
      <c r="BH502" s="233">
        <f>IF(N502="sníž. přenesená",J502,0)</f>
        <v>0</v>
      </c>
      <c r="BI502" s="233">
        <f>IF(N502="nulová",J502,0)</f>
        <v>0</v>
      </c>
      <c r="BJ502" s="19" t="s">
        <v>85</v>
      </c>
      <c r="BK502" s="233">
        <f>ROUND(I502*H502,2)</f>
        <v>0</v>
      </c>
      <c r="BL502" s="19" t="s">
        <v>253</v>
      </c>
      <c r="BM502" s="232" t="s">
        <v>5113</v>
      </c>
    </row>
    <row r="503" s="2" customFormat="1">
      <c r="A503" s="40"/>
      <c r="B503" s="41"/>
      <c r="C503" s="42"/>
      <c r="D503" s="234" t="s">
        <v>255</v>
      </c>
      <c r="E503" s="42"/>
      <c r="F503" s="235" t="s">
        <v>3742</v>
      </c>
      <c r="G503" s="42"/>
      <c r="H503" s="42"/>
      <c r="I503" s="236"/>
      <c r="J503" s="42"/>
      <c r="K503" s="42"/>
      <c r="L503" s="46"/>
      <c r="M503" s="237"/>
      <c r="N503" s="238"/>
      <c r="O503" s="93"/>
      <c r="P503" s="93"/>
      <c r="Q503" s="93"/>
      <c r="R503" s="93"/>
      <c r="S503" s="93"/>
      <c r="T503" s="94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T503" s="19" t="s">
        <v>255</v>
      </c>
      <c r="AU503" s="19" t="s">
        <v>87</v>
      </c>
    </row>
    <row r="504" s="14" customFormat="1">
      <c r="A504" s="14"/>
      <c r="B504" s="249"/>
      <c r="C504" s="250"/>
      <c r="D504" s="234" t="s">
        <v>257</v>
      </c>
      <c r="E504" s="251" t="s">
        <v>1</v>
      </c>
      <c r="F504" s="252" t="s">
        <v>5114</v>
      </c>
      <c r="G504" s="250"/>
      <c r="H504" s="253">
        <v>0.033000000000000002</v>
      </c>
      <c r="I504" s="254"/>
      <c r="J504" s="250"/>
      <c r="K504" s="250"/>
      <c r="L504" s="255"/>
      <c r="M504" s="256"/>
      <c r="N504" s="257"/>
      <c r="O504" s="257"/>
      <c r="P504" s="257"/>
      <c r="Q504" s="257"/>
      <c r="R504" s="257"/>
      <c r="S504" s="257"/>
      <c r="T504" s="258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9" t="s">
        <v>257</v>
      </c>
      <c r="AU504" s="259" t="s">
        <v>87</v>
      </c>
      <c r="AV504" s="14" t="s">
        <v>87</v>
      </c>
      <c r="AW504" s="14" t="s">
        <v>34</v>
      </c>
      <c r="AX504" s="14" t="s">
        <v>77</v>
      </c>
      <c r="AY504" s="259" t="s">
        <v>245</v>
      </c>
    </row>
    <row r="505" s="14" customFormat="1">
      <c r="A505" s="14"/>
      <c r="B505" s="249"/>
      <c r="C505" s="250"/>
      <c r="D505" s="234" t="s">
        <v>257</v>
      </c>
      <c r="E505" s="251" t="s">
        <v>1</v>
      </c>
      <c r="F505" s="252" t="s">
        <v>5115</v>
      </c>
      <c r="G505" s="250"/>
      <c r="H505" s="253">
        <v>0.024</v>
      </c>
      <c r="I505" s="254"/>
      <c r="J505" s="250"/>
      <c r="K505" s="250"/>
      <c r="L505" s="255"/>
      <c r="M505" s="256"/>
      <c r="N505" s="257"/>
      <c r="O505" s="257"/>
      <c r="P505" s="257"/>
      <c r="Q505" s="257"/>
      <c r="R505" s="257"/>
      <c r="S505" s="257"/>
      <c r="T505" s="258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9" t="s">
        <v>257</v>
      </c>
      <c r="AU505" s="259" t="s">
        <v>87</v>
      </c>
      <c r="AV505" s="14" t="s">
        <v>87</v>
      </c>
      <c r="AW505" s="14" t="s">
        <v>34</v>
      </c>
      <c r="AX505" s="14" t="s">
        <v>77</v>
      </c>
      <c r="AY505" s="259" t="s">
        <v>245</v>
      </c>
    </row>
    <row r="506" s="14" customFormat="1">
      <c r="A506" s="14"/>
      <c r="B506" s="249"/>
      <c r="C506" s="250"/>
      <c r="D506" s="234" t="s">
        <v>257</v>
      </c>
      <c r="E506" s="251" t="s">
        <v>1</v>
      </c>
      <c r="F506" s="252" t="s">
        <v>5116</v>
      </c>
      <c r="G506" s="250"/>
      <c r="H506" s="253">
        <v>0.033000000000000002</v>
      </c>
      <c r="I506" s="254"/>
      <c r="J506" s="250"/>
      <c r="K506" s="250"/>
      <c r="L506" s="255"/>
      <c r="M506" s="256"/>
      <c r="N506" s="257"/>
      <c r="O506" s="257"/>
      <c r="P506" s="257"/>
      <c r="Q506" s="257"/>
      <c r="R506" s="257"/>
      <c r="S506" s="257"/>
      <c r="T506" s="25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9" t="s">
        <v>257</v>
      </c>
      <c r="AU506" s="259" t="s">
        <v>87</v>
      </c>
      <c r="AV506" s="14" t="s">
        <v>87</v>
      </c>
      <c r="AW506" s="14" t="s">
        <v>34</v>
      </c>
      <c r="AX506" s="14" t="s">
        <v>77</v>
      </c>
      <c r="AY506" s="259" t="s">
        <v>245</v>
      </c>
    </row>
    <row r="507" s="14" customFormat="1">
      <c r="A507" s="14"/>
      <c r="B507" s="249"/>
      <c r="C507" s="250"/>
      <c r="D507" s="234" t="s">
        <v>257</v>
      </c>
      <c r="E507" s="251" t="s">
        <v>1</v>
      </c>
      <c r="F507" s="252" t="s">
        <v>5117</v>
      </c>
      <c r="G507" s="250"/>
      <c r="H507" s="253">
        <v>0.033000000000000002</v>
      </c>
      <c r="I507" s="254"/>
      <c r="J507" s="250"/>
      <c r="K507" s="250"/>
      <c r="L507" s="255"/>
      <c r="M507" s="256"/>
      <c r="N507" s="257"/>
      <c r="O507" s="257"/>
      <c r="P507" s="257"/>
      <c r="Q507" s="257"/>
      <c r="R507" s="257"/>
      <c r="S507" s="257"/>
      <c r="T507" s="258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9" t="s">
        <v>257</v>
      </c>
      <c r="AU507" s="259" t="s">
        <v>87</v>
      </c>
      <c r="AV507" s="14" t="s">
        <v>87</v>
      </c>
      <c r="AW507" s="14" t="s">
        <v>34</v>
      </c>
      <c r="AX507" s="14" t="s">
        <v>77</v>
      </c>
      <c r="AY507" s="259" t="s">
        <v>245</v>
      </c>
    </row>
    <row r="508" s="14" customFormat="1">
      <c r="A508" s="14"/>
      <c r="B508" s="249"/>
      <c r="C508" s="250"/>
      <c r="D508" s="234" t="s">
        <v>257</v>
      </c>
      <c r="E508" s="251" t="s">
        <v>1</v>
      </c>
      <c r="F508" s="252" t="s">
        <v>5118</v>
      </c>
      <c r="G508" s="250"/>
      <c r="H508" s="253">
        <v>0.024</v>
      </c>
      <c r="I508" s="254"/>
      <c r="J508" s="250"/>
      <c r="K508" s="250"/>
      <c r="L508" s="255"/>
      <c r="M508" s="256"/>
      <c r="N508" s="257"/>
      <c r="O508" s="257"/>
      <c r="P508" s="257"/>
      <c r="Q508" s="257"/>
      <c r="R508" s="257"/>
      <c r="S508" s="257"/>
      <c r="T508" s="258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9" t="s">
        <v>257</v>
      </c>
      <c r="AU508" s="259" t="s">
        <v>87</v>
      </c>
      <c r="AV508" s="14" t="s">
        <v>87</v>
      </c>
      <c r="AW508" s="14" t="s">
        <v>34</v>
      </c>
      <c r="AX508" s="14" t="s">
        <v>77</v>
      </c>
      <c r="AY508" s="259" t="s">
        <v>245</v>
      </c>
    </row>
    <row r="509" s="14" customFormat="1">
      <c r="A509" s="14"/>
      <c r="B509" s="249"/>
      <c r="C509" s="250"/>
      <c r="D509" s="234" t="s">
        <v>257</v>
      </c>
      <c r="E509" s="251" t="s">
        <v>1</v>
      </c>
      <c r="F509" s="252" t="s">
        <v>5119</v>
      </c>
      <c r="G509" s="250"/>
      <c r="H509" s="253">
        <v>0.033000000000000002</v>
      </c>
      <c r="I509" s="254"/>
      <c r="J509" s="250"/>
      <c r="K509" s="250"/>
      <c r="L509" s="255"/>
      <c r="M509" s="256"/>
      <c r="N509" s="257"/>
      <c r="O509" s="257"/>
      <c r="P509" s="257"/>
      <c r="Q509" s="257"/>
      <c r="R509" s="257"/>
      <c r="S509" s="257"/>
      <c r="T509" s="258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9" t="s">
        <v>257</v>
      </c>
      <c r="AU509" s="259" t="s">
        <v>87</v>
      </c>
      <c r="AV509" s="14" t="s">
        <v>87</v>
      </c>
      <c r="AW509" s="14" t="s">
        <v>34</v>
      </c>
      <c r="AX509" s="14" t="s">
        <v>77</v>
      </c>
      <c r="AY509" s="259" t="s">
        <v>245</v>
      </c>
    </row>
    <row r="510" s="15" customFormat="1">
      <c r="A510" s="15"/>
      <c r="B510" s="260"/>
      <c r="C510" s="261"/>
      <c r="D510" s="234" t="s">
        <v>257</v>
      </c>
      <c r="E510" s="262" t="s">
        <v>1</v>
      </c>
      <c r="F510" s="263" t="s">
        <v>266</v>
      </c>
      <c r="G510" s="261"/>
      <c r="H510" s="264">
        <v>0.17999999999999999</v>
      </c>
      <c r="I510" s="265"/>
      <c r="J510" s="261"/>
      <c r="K510" s="261"/>
      <c r="L510" s="266"/>
      <c r="M510" s="267"/>
      <c r="N510" s="268"/>
      <c r="O510" s="268"/>
      <c r="P510" s="268"/>
      <c r="Q510" s="268"/>
      <c r="R510" s="268"/>
      <c r="S510" s="268"/>
      <c r="T510" s="269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70" t="s">
        <v>257</v>
      </c>
      <c r="AU510" s="270" t="s">
        <v>87</v>
      </c>
      <c r="AV510" s="15" t="s">
        <v>253</v>
      </c>
      <c r="AW510" s="15" t="s">
        <v>34</v>
      </c>
      <c r="AX510" s="15" t="s">
        <v>85</v>
      </c>
      <c r="AY510" s="270" t="s">
        <v>245</v>
      </c>
    </row>
    <row r="511" s="2" customFormat="1" ht="16.5" customHeight="1">
      <c r="A511" s="40"/>
      <c r="B511" s="41"/>
      <c r="C511" s="283" t="s">
        <v>3156</v>
      </c>
      <c r="D511" s="283" t="s">
        <v>551</v>
      </c>
      <c r="E511" s="284" t="s">
        <v>2882</v>
      </c>
      <c r="F511" s="285" t="s">
        <v>2883</v>
      </c>
      <c r="G511" s="286" t="s">
        <v>545</v>
      </c>
      <c r="H511" s="287">
        <v>0.13600000000000001</v>
      </c>
      <c r="I511" s="288"/>
      <c r="J511" s="289">
        <f>ROUND(I511*H511,2)</f>
        <v>0</v>
      </c>
      <c r="K511" s="285" t="s">
        <v>764</v>
      </c>
      <c r="L511" s="290"/>
      <c r="M511" s="291" t="s">
        <v>1</v>
      </c>
      <c r="N511" s="292" t="s">
        <v>42</v>
      </c>
      <c r="O511" s="93"/>
      <c r="P511" s="230">
        <f>O511*H511</f>
        <v>0</v>
      </c>
      <c r="Q511" s="230">
        <v>1</v>
      </c>
      <c r="R511" s="230">
        <f>Q511*H511</f>
        <v>0.13600000000000001</v>
      </c>
      <c r="S511" s="230">
        <v>0</v>
      </c>
      <c r="T511" s="231">
        <f>S511*H511</f>
        <v>0</v>
      </c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R511" s="232" t="s">
        <v>326</v>
      </c>
      <c r="AT511" s="232" t="s">
        <v>551</v>
      </c>
      <c r="AU511" s="232" t="s">
        <v>87</v>
      </c>
      <c r="AY511" s="19" t="s">
        <v>245</v>
      </c>
      <c r="BE511" s="233">
        <f>IF(N511="základní",J511,0)</f>
        <v>0</v>
      </c>
      <c r="BF511" s="233">
        <f>IF(N511="snížená",J511,0)</f>
        <v>0</v>
      </c>
      <c r="BG511" s="233">
        <f>IF(N511="zákl. přenesená",J511,0)</f>
        <v>0</v>
      </c>
      <c r="BH511" s="233">
        <f>IF(N511="sníž. přenesená",J511,0)</f>
        <v>0</v>
      </c>
      <c r="BI511" s="233">
        <f>IF(N511="nulová",J511,0)</f>
        <v>0</v>
      </c>
      <c r="BJ511" s="19" t="s">
        <v>85</v>
      </c>
      <c r="BK511" s="233">
        <f>ROUND(I511*H511,2)</f>
        <v>0</v>
      </c>
      <c r="BL511" s="19" t="s">
        <v>253</v>
      </c>
      <c r="BM511" s="232" t="s">
        <v>5120</v>
      </c>
    </row>
    <row r="512" s="2" customFormat="1">
      <c r="A512" s="40"/>
      <c r="B512" s="41"/>
      <c r="C512" s="42"/>
      <c r="D512" s="234" t="s">
        <v>255</v>
      </c>
      <c r="E512" s="42"/>
      <c r="F512" s="235" t="s">
        <v>2883</v>
      </c>
      <c r="G512" s="42"/>
      <c r="H512" s="42"/>
      <c r="I512" s="236"/>
      <c r="J512" s="42"/>
      <c r="K512" s="42"/>
      <c r="L512" s="46"/>
      <c r="M512" s="237"/>
      <c r="N512" s="238"/>
      <c r="O512" s="93"/>
      <c r="P512" s="93"/>
      <c r="Q512" s="93"/>
      <c r="R512" s="93"/>
      <c r="S512" s="93"/>
      <c r="T512" s="94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T512" s="19" t="s">
        <v>255</v>
      </c>
      <c r="AU512" s="19" t="s">
        <v>87</v>
      </c>
    </row>
    <row r="513" s="14" customFormat="1">
      <c r="A513" s="14"/>
      <c r="B513" s="249"/>
      <c r="C513" s="250"/>
      <c r="D513" s="234" t="s">
        <v>257</v>
      </c>
      <c r="E513" s="251" t="s">
        <v>1</v>
      </c>
      <c r="F513" s="252" t="s">
        <v>5121</v>
      </c>
      <c r="G513" s="250"/>
      <c r="H513" s="253">
        <v>0.024</v>
      </c>
      <c r="I513" s="254"/>
      <c r="J513" s="250"/>
      <c r="K513" s="250"/>
      <c r="L513" s="255"/>
      <c r="M513" s="256"/>
      <c r="N513" s="257"/>
      <c r="O513" s="257"/>
      <c r="P513" s="257"/>
      <c r="Q513" s="257"/>
      <c r="R513" s="257"/>
      <c r="S513" s="257"/>
      <c r="T513" s="258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9" t="s">
        <v>257</v>
      </c>
      <c r="AU513" s="259" t="s">
        <v>87</v>
      </c>
      <c r="AV513" s="14" t="s">
        <v>87</v>
      </c>
      <c r="AW513" s="14" t="s">
        <v>34</v>
      </c>
      <c r="AX513" s="14" t="s">
        <v>77</v>
      </c>
      <c r="AY513" s="259" t="s">
        <v>245</v>
      </c>
    </row>
    <row r="514" s="14" customFormat="1">
      <c r="A514" s="14"/>
      <c r="B514" s="249"/>
      <c r="C514" s="250"/>
      <c r="D514" s="234" t="s">
        <v>257</v>
      </c>
      <c r="E514" s="251" t="s">
        <v>1</v>
      </c>
      <c r="F514" s="252" t="s">
        <v>5122</v>
      </c>
      <c r="G514" s="250"/>
      <c r="H514" s="253">
        <v>0.019</v>
      </c>
      <c r="I514" s="254"/>
      <c r="J514" s="250"/>
      <c r="K514" s="250"/>
      <c r="L514" s="255"/>
      <c r="M514" s="256"/>
      <c r="N514" s="257"/>
      <c r="O514" s="257"/>
      <c r="P514" s="257"/>
      <c r="Q514" s="257"/>
      <c r="R514" s="257"/>
      <c r="S514" s="257"/>
      <c r="T514" s="258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9" t="s">
        <v>257</v>
      </c>
      <c r="AU514" s="259" t="s">
        <v>87</v>
      </c>
      <c r="AV514" s="14" t="s">
        <v>87</v>
      </c>
      <c r="AW514" s="14" t="s">
        <v>34</v>
      </c>
      <c r="AX514" s="14" t="s">
        <v>77</v>
      </c>
      <c r="AY514" s="259" t="s">
        <v>245</v>
      </c>
    </row>
    <row r="515" s="14" customFormat="1">
      <c r="A515" s="14"/>
      <c r="B515" s="249"/>
      <c r="C515" s="250"/>
      <c r="D515" s="234" t="s">
        <v>257</v>
      </c>
      <c r="E515" s="251" t="s">
        <v>1</v>
      </c>
      <c r="F515" s="252" t="s">
        <v>5123</v>
      </c>
      <c r="G515" s="250"/>
      <c r="H515" s="253">
        <v>0.025000000000000001</v>
      </c>
      <c r="I515" s="254"/>
      <c r="J515" s="250"/>
      <c r="K515" s="250"/>
      <c r="L515" s="255"/>
      <c r="M515" s="256"/>
      <c r="N515" s="257"/>
      <c r="O515" s="257"/>
      <c r="P515" s="257"/>
      <c r="Q515" s="257"/>
      <c r="R515" s="257"/>
      <c r="S515" s="257"/>
      <c r="T515" s="258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9" t="s">
        <v>257</v>
      </c>
      <c r="AU515" s="259" t="s">
        <v>87</v>
      </c>
      <c r="AV515" s="14" t="s">
        <v>87</v>
      </c>
      <c r="AW515" s="14" t="s">
        <v>34</v>
      </c>
      <c r="AX515" s="14" t="s">
        <v>77</v>
      </c>
      <c r="AY515" s="259" t="s">
        <v>245</v>
      </c>
    </row>
    <row r="516" s="14" customFormat="1">
      <c r="A516" s="14"/>
      <c r="B516" s="249"/>
      <c r="C516" s="250"/>
      <c r="D516" s="234" t="s">
        <v>257</v>
      </c>
      <c r="E516" s="251" t="s">
        <v>1</v>
      </c>
      <c r="F516" s="252" t="s">
        <v>5124</v>
      </c>
      <c r="G516" s="250"/>
      <c r="H516" s="253">
        <v>0.025000000000000001</v>
      </c>
      <c r="I516" s="254"/>
      <c r="J516" s="250"/>
      <c r="K516" s="250"/>
      <c r="L516" s="255"/>
      <c r="M516" s="256"/>
      <c r="N516" s="257"/>
      <c r="O516" s="257"/>
      <c r="P516" s="257"/>
      <c r="Q516" s="257"/>
      <c r="R516" s="257"/>
      <c r="S516" s="257"/>
      <c r="T516" s="258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9" t="s">
        <v>257</v>
      </c>
      <c r="AU516" s="259" t="s">
        <v>87</v>
      </c>
      <c r="AV516" s="14" t="s">
        <v>87</v>
      </c>
      <c r="AW516" s="14" t="s">
        <v>34</v>
      </c>
      <c r="AX516" s="14" t="s">
        <v>77</v>
      </c>
      <c r="AY516" s="259" t="s">
        <v>245</v>
      </c>
    </row>
    <row r="517" s="14" customFormat="1">
      <c r="A517" s="14"/>
      <c r="B517" s="249"/>
      <c r="C517" s="250"/>
      <c r="D517" s="234" t="s">
        <v>257</v>
      </c>
      <c r="E517" s="251" t="s">
        <v>1</v>
      </c>
      <c r="F517" s="252" t="s">
        <v>5125</v>
      </c>
      <c r="G517" s="250"/>
      <c r="H517" s="253">
        <v>0.019</v>
      </c>
      <c r="I517" s="254"/>
      <c r="J517" s="250"/>
      <c r="K517" s="250"/>
      <c r="L517" s="255"/>
      <c r="M517" s="256"/>
      <c r="N517" s="257"/>
      <c r="O517" s="257"/>
      <c r="P517" s="257"/>
      <c r="Q517" s="257"/>
      <c r="R517" s="257"/>
      <c r="S517" s="257"/>
      <c r="T517" s="258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9" t="s">
        <v>257</v>
      </c>
      <c r="AU517" s="259" t="s">
        <v>87</v>
      </c>
      <c r="AV517" s="14" t="s">
        <v>87</v>
      </c>
      <c r="AW517" s="14" t="s">
        <v>34</v>
      </c>
      <c r="AX517" s="14" t="s">
        <v>77</v>
      </c>
      <c r="AY517" s="259" t="s">
        <v>245</v>
      </c>
    </row>
    <row r="518" s="14" customFormat="1">
      <c r="A518" s="14"/>
      <c r="B518" s="249"/>
      <c r="C518" s="250"/>
      <c r="D518" s="234" t="s">
        <v>257</v>
      </c>
      <c r="E518" s="251" t="s">
        <v>1</v>
      </c>
      <c r="F518" s="252" t="s">
        <v>5126</v>
      </c>
      <c r="G518" s="250"/>
      <c r="H518" s="253">
        <v>0.024</v>
      </c>
      <c r="I518" s="254"/>
      <c r="J518" s="250"/>
      <c r="K518" s="250"/>
      <c r="L518" s="255"/>
      <c r="M518" s="256"/>
      <c r="N518" s="257"/>
      <c r="O518" s="257"/>
      <c r="P518" s="257"/>
      <c r="Q518" s="257"/>
      <c r="R518" s="257"/>
      <c r="S518" s="257"/>
      <c r="T518" s="258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59" t="s">
        <v>257</v>
      </c>
      <c r="AU518" s="259" t="s">
        <v>87</v>
      </c>
      <c r="AV518" s="14" t="s">
        <v>87</v>
      </c>
      <c r="AW518" s="14" t="s">
        <v>34</v>
      </c>
      <c r="AX518" s="14" t="s">
        <v>77</v>
      </c>
      <c r="AY518" s="259" t="s">
        <v>245</v>
      </c>
    </row>
    <row r="519" s="15" customFormat="1">
      <c r="A519" s="15"/>
      <c r="B519" s="260"/>
      <c r="C519" s="261"/>
      <c r="D519" s="234" t="s">
        <v>257</v>
      </c>
      <c r="E519" s="262" t="s">
        <v>1</v>
      </c>
      <c r="F519" s="263" t="s">
        <v>266</v>
      </c>
      <c r="G519" s="261"/>
      <c r="H519" s="264">
        <v>0.13600000000000001</v>
      </c>
      <c r="I519" s="265"/>
      <c r="J519" s="261"/>
      <c r="K519" s="261"/>
      <c r="L519" s="266"/>
      <c r="M519" s="267"/>
      <c r="N519" s="268"/>
      <c r="O519" s="268"/>
      <c r="P519" s="268"/>
      <c r="Q519" s="268"/>
      <c r="R519" s="268"/>
      <c r="S519" s="268"/>
      <c r="T519" s="269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T519" s="270" t="s">
        <v>257</v>
      </c>
      <c r="AU519" s="270" t="s">
        <v>87</v>
      </c>
      <c r="AV519" s="15" t="s">
        <v>253</v>
      </c>
      <c r="AW519" s="15" t="s">
        <v>34</v>
      </c>
      <c r="AX519" s="15" t="s">
        <v>85</v>
      </c>
      <c r="AY519" s="270" t="s">
        <v>245</v>
      </c>
    </row>
    <row r="520" s="2" customFormat="1" ht="16.5" customHeight="1">
      <c r="A520" s="40"/>
      <c r="B520" s="41"/>
      <c r="C520" s="283" t="s">
        <v>3160</v>
      </c>
      <c r="D520" s="283" t="s">
        <v>551</v>
      </c>
      <c r="E520" s="284" t="s">
        <v>2886</v>
      </c>
      <c r="F520" s="285" t="s">
        <v>2887</v>
      </c>
      <c r="G520" s="286" t="s">
        <v>545</v>
      </c>
      <c r="H520" s="287">
        <v>0.222</v>
      </c>
      <c r="I520" s="288"/>
      <c r="J520" s="289">
        <f>ROUND(I520*H520,2)</f>
        <v>0</v>
      </c>
      <c r="K520" s="285" t="s">
        <v>764</v>
      </c>
      <c r="L520" s="290"/>
      <c r="M520" s="291" t="s">
        <v>1</v>
      </c>
      <c r="N520" s="292" t="s">
        <v>42</v>
      </c>
      <c r="O520" s="93"/>
      <c r="P520" s="230">
        <f>O520*H520</f>
        <v>0</v>
      </c>
      <c r="Q520" s="230">
        <v>1</v>
      </c>
      <c r="R520" s="230">
        <f>Q520*H520</f>
        <v>0.222</v>
      </c>
      <c r="S520" s="230">
        <v>0</v>
      </c>
      <c r="T520" s="231">
        <f>S520*H520</f>
        <v>0</v>
      </c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R520" s="232" t="s">
        <v>326</v>
      </c>
      <c r="AT520" s="232" t="s">
        <v>551</v>
      </c>
      <c r="AU520" s="232" t="s">
        <v>87</v>
      </c>
      <c r="AY520" s="19" t="s">
        <v>245</v>
      </c>
      <c r="BE520" s="233">
        <f>IF(N520="základní",J520,0)</f>
        <v>0</v>
      </c>
      <c r="BF520" s="233">
        <f>IF(N520="snížená",J520,0)</f>
        <v>0</v>
      </c>
      <c r="BG520" s="233">
        <f>IF(N520="zákl. přenesená",J520,0)</f>
        <v>0</v>
      </c>
      <c r="BH520" s="233">
        <f>IF(N520="sníž. přenesená",J520,0)</f>
        <v>0</v>
      </c>
      <c r="BI520" s="233">
        <f>IF(N520="nulová",J520,0)</f>
        <v>0</v>
      </c>
      <c r="BJ520" s="19" t="s">
        <v>85</v>
      </c>
      <c r="BK520" s="233">
        <f>ROUND(I520*H520,2)</f>
        <v>0</v>
      </c>
      <c r="BL520" s="19" t="s">
        <v>253</v>
      </c>
      <c r="BM520" s="232" t="s">
        <v>5127</v>
      </c>
    </row>
    <row r="521" s="2" customFormat="1">
      <c r="A521" s="40"/>
      <c r="B521" s="41"/>
      <c r="C521" s="42"/>
      <c r="D521" s="234" t="s">
        <v>255</v>
      </c>
      <c r="E521" s="42"/>
      <c r="F521" s="235" t="s">
        <v>2887</v>
      </c>
      <c r="G521" s="42"/>
      <c r="H521" s="42"/>
      <c r="I521" s="236"/>
      <c r="J521" s="42"/>
      <c r="K521" s="42"/>
      <c r="L521" s="46"/>
      <c r="M521" s="237"/>
      <c r="N521" s="238"/>
      <c r="O521" s="93"/>
      <c r="P521" s="93"/>
      <c r="Q521" s="93"/>
      <c r="R521" s="93"/>
      <c r="S521" s="93"/>
      <c r="T521" s="94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T521" s="19" t="s">
        <v>255</v>
      </c>
      <c r="AU521" s="19" t="s">
        <v>87</v>
      </c>
    </row>
    <row r="522" s="14" customFormat="1">
      <c r="A522" s="14"/>
      <c r="B522" s="249"/>
      <c r="C522" s="250"/>
      <c r="D522" s="234" t="s">
        <v>257</v>
      </c>
      <c r="E522" s="251" t="s">
        <v>1</v>
      </c>
      <c r="F522" s="252" t="s">
        <v>5128</v>
      </c>
      <c r="G522" s="250"/>
      <c r="H522" s="253">
        <v>0.040000000000000001</v>
      </c>
      <c r="I522" s="254"/>
      <c r="J522" s="250"/>
      <c r="K522" s="250"/>
      <c r="L522" s="255"/>
      <c r="M522" s="256"/>
      <c r="N522" s="257"/>
      <c r="O522" s="257"/>
      <c r="P522" s="257"/>
      <c r="Q522" s="257"/>
      <c r="R522" s="257"/>
      <c r="S522" s="257"/>
      <c r="T522" s="258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9" t="s">
        <v>257</v>
      </c>
      <c r="AU522" s="259" t="s">
        <v>87</v>
      </c>
      <c r="AV522" s="14" t="s">
        <v>87</v>
      </c>
      <c r="AW522" s="14" t="s">
        <v>34</v>
      </c>
      <c r="AX522" s="14" t="s">
        <v>77</v>
      </c>
      <c r="AY522" s="259" t="s">
        <v>245</v>
      </c>
    </row>
    <row r="523" s="14" customFormat="1">
      <c r="A523" s="14"/>
      <c r="B523" s="249"/>
      <c r="C523" s="250"/>
      <c r="D523" s="234" t="s">
        <v>257</v>
      </c>
      <c r="E523" s="251" t="s">
        <v>1</v>
      </c>
      <c r="F523" s="252" t="s">
        <v>5129</v>
      </c>
      <c r="G523" s="250"/>
      <c r="H523" s="253">
        <v>0.031</v>
      </c>
      <c r="I523" s="254"/>
      <c r="J523" s="250"/>
      <c r="K523" s="250"/>
      <c r="L523" s="255"/>
      <c r="M523" s="256"/>
      <c r="N523" s="257"/>
      <c r="O523" s="257"/>
      <c r="P523" s="257"/>
      <c r="Q523" s="257"/>
      <c r="R523" s="257"/>
      <c r="S523" s="257"/>
      <c r="T523" s="258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9" t="s">
        <v>257</v>
      </c>
      <c r="AU523" s="259" t="s">
        <v>87</v>
      </c>
      <c r="AV523" s="14" t="s">
        <v>87</v>
      </c>
      <c r="AW523" s="14" t="s">
        <v>34</v>
      </c>
      <c r="AX523" s="14" t="s">
        <v>77</v>
      </c>
      <c r="AY523" s="259" t="s">
        <v>245</v>
      </c>
    </row>
    <row r="524" s="14" customFormat="1">
      <c r="A524" s="14"/>
      <c r="B524" s="249"/>
      <c r="C524" s="250"/>
      <c r="D524" s="234" t="s">
        <v>257</v>
      </c>
      <c r="E524" s="251" t="s">
        <v>1</v>
      </c>
      <c r="F524" s="252" t="s">
        <v>5130</v>
      </c>
      <c r="G524" s="250"/>
      <c r="H524" s="253">
        <v>0.040000000000000001</v>
      </c>
      <c r="I524" s="254"/>
      <c r="J524" s="250"/>
      <c r="K524" s="250"/>
      <c r="L524" s="255"/>
      <c r="M524" s="256"/>
      <c r="N524" s="257"/>
      <c r="O524" s="257"/>
      <c r="P524" s="257"/>
      <c r="Q524" s="257"/>
      <c r="R524" s="257"/>
      <c r="S524" s="257"/>
      <c r="T524" s="258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9" t="s">
        <v>257</v>
      </c>
      <c r="AU524" s="259" t="s">
        <v>87</v>
      </c>
      <c r="AV524" s="14" t="s">
        <v>87</v>
      </c>
      <c r="AW524" s="14" t="s">
        <v>34</v>
      </c>
      <c r="AX524" s="14" t="s">
        <v>77</v>
      </c>
      <c r="AY524" s="259" t="s">
        <v>245</v>
      </c>
    </row>
    <row r="525" s="14" customFormat="1">
      <c r="A525" s="14"/>
      <c r="B525" s="249"/>
      <c r="C525" s="250"/>
      <c r="D525" s="234" t="s">
        <v>257</v>
      </c>
      <c r="E525" s="251" t="s">
        <v>1</v>
      </c>
      <c r="F525" s="252" t="s">
        <v>5131</v>
      </c>
      <c r="G525" s="250"/>
      <c r="H525" s="253">
        <v>0.040000000000000001</v>
      </c>
      <c r="I525" s="254"/>
      <c r="J525" s="250"/>
      <c r="K525" s="250"/>
      <c r="L525" s="255"/>
      <c r="M525" s="256"/>
      <c r="N525" s="257"/>
      <c r="O525" s="257"/>
      <c r="P525" s="257"/>
      <c r="Q525" s="257"/>
      <c r="R525" s="257"/>
      <c r="S525" s="257"/>
      <c r="T525" s="258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9" t="s">
        <v>257</v>
      </c>
      <c r="AU525" s="259" t="s">
        <v>87</v>
      </c>
      <c r="AV525" s="14" t="s">
        <v>87</v>
      </c>
      <c r="AW525" s="14" t="s">
        <v>34</v>
      </c>
      <c r="AX525" s="14" t="s">
        <v>77</v>
      </c>
      <c r="AY525" s="259" t="s">
        <v>245</v>
      </c>
    </row>
    <row r="526" s="14" customFormat="1">
      <c r="A526" s="14"/>
      <c r="B526" s="249"/>
      <c r="C526" s="250"/>
      <c r="D526" s="234" t="s">
        <v>257</v>
      </c>
      <c r="E526" s="251" t="s">
        <v>1</v>
      </c>
      <c r="F526" s="252" t="s">
        <v>5132</v>
      </c>
      <c r="G526" s="250"/>
      <c r="H526" s="253">
        <v>0.031</v>
      </c>
      <c r="I526" s="254"/>
      <c r="J526" s="250"/>
      <c r="K526" s="250"/>
      <c r="L526" s="255"/>
      <c r="M526" s="256"/>
      <c r="N526" s="257"/>
      <c r="O526" s="257"/>
      <c r="P526" s="257"/>
      <c r="Q526" s="257"/>
      <c r="R526" s="257"/>
      <c r="S526" s="257"/>
      <c r="T526" s="258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9" t="s">
        <v>257</v>
      </c>
      <c r="AU526" s="259" t="s">
        <v>87</v>
      </c>
      <c r="AV526" s="14" t="s">
        <v>87</v>
      </c>
      <c r="AW526" s="14" t="s">
        <v>34</v>
      </c>
      <c r="AX526" s="14" t="s">
        <v>77</v>
      </c>
      <c r="AY526" s="259" t="s">
        <v>245</v>
      </c>
    </row>
    <row r="527" s="14" customFormat="1">
      <c r="A527" s="14"/>
      <c r="B527" s="249"/>
      <c r="C527" s="250"/>
      <c r="D527" s="234" t="s">
        <v>257</v>
      </c>
      <c r="E527" s="251" t="s">
        <v>1</v>
      </c>
      <c r="F527" s="252" t="s">
        <v>5133</v>
      </c>
      <c r="G527" s="250"/>
      <c r="H527" s="253">
        <v>0.040000000000000001</v>
      </c>
      <c r="I527" s="254"/>
      <c r="J527" s="250"/>
      <c r="K527" s="250"/>
      <c r="L527" s="255"/>
      <c r="M527" s="256"/>
      <c r="N527" s="257"/>
      <c r="O527" s="257"/>
      <c r="P527" s="257"/>
      <c r="Q527" s="257"/>
      <c r="R527" s="257"/>
      <c r="S527" s="257"/>
      <c r="T527" s="25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9" t="s">
        <v>257</v>
      </c>
      <c r="AU527" s="259" t="s">
        <v>87</v>
      </c>
      <c r="AV527" s="14" t="s">
        <v>87</v>
      </c>
      <c r="AW527" s="14" t="s">
        <v>34</v>
      </c>
      <c r="AX527" s="14" t="s">
        <v>77</v>
      </c>
      <c r="AY527" s="259" t="s">
        <v>245</v>
      </c>
    </row>
    <row r="528" s="15" customFormat="1">
      <c r="A528" s="15"/>
      <c r="B528" s="260"/>
      <c r="C528" s="261"/>
      <c r="D528" s="234" t="s">
        <v>257</v>
      </c>
      <c r="E528" s="262" t="s">
        <v>1</v>
      </c>
      <c r="F528" s="263" t="s">
        <v>266</v>
      </c>
      <c r="G528" s="261"/>
      <c r="H528" s="264">
        <v>0.22200000000000003</v>
      </c>
      <c r="I528" s="265"/>
      <c r="J528" s="261"/>
      <c r="K528" s="261"/>
      <c r="L528" s="266"/>
      <c r="M528" s="267"/>
      <c r="N528" s="268"/>
      <c r="O528" s="268"/>
      <c r="P528" s="268"/>
      <c r="Q528" s="268"/>
      <c r="R528" s="268"/>
      <c r="S528" s="268"/>
      <c r="T528" s="269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70" t="s">
        <v>257</v>
      </c>
      <c r="AU528" s="270" t="s">
        <v>87</v>
      </c>
      <c r="AV528" s="15" t="s">
        <v>253</v>
      </c>
      <c r="AW528" s="15" t="s">
        <v>34</v>
      </c>
      <c r="AX528" s="15" t="s">
        <v>85</v>
      </c>
      <c r="AY528" s="270" t="s">
        <v>245</v>
      </c>
    </row>
    <row r="529" s="2" customFormat="1" ht="16.5" customHeight="1">
      <c r="A529" s="40"/>
      <c r="B529" s="41"/>
      <c r="C529" s="283" t="s">
        <v>3167</v>
      </c>
      <c r="D529" s="283" t="s">
        <v>551</v>
      </c>
      <c r="E529" s="284" t="s">
        <v>3754</v>
      </c>
      <c r="F529" s="285" t="s">
        <v>3755</v>
      </c>
      <c r="G529" s="286" t="s">
        <v>545</v>
      </c>
      <c r="H529" s="287">
        <v>0.189</v>
      </c>
      <c r="I529" s="288"/>
      <c r="J529" s="289">
        <f>ROUND(I529*H529,2)</f>
        <v>0</v>
      </c>
      <c r="K529" s="285" t="s">
        <v>1</v>
      </c>
      <c r="L529" s="290"/>
      <c r="M529" s="291" t="s">
        <v>1</v>
      </c>
      <c r="N529" s="292" t="s">
        <v>42</v>
      </c>
      <c r="O529" s="93"/>
      <c r="P529" s="230">
        <f>O529*H529</f>
        <v>0</v>
      </c>
      <c r="Q529" s="230">
        <v>1</v>
      </c>
      <c r="R529" s="230">
        <f>Q529*H529</f>
        <v>0.189</v>
      </c>
      <c r="S529" s="230">
        <v>0</v>
      </c>
      <c r="T529" s="231">
        <f>S529*H529</f>
        <v>0</v>
      </c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R529" s="232" t="s">
        <v>326</v>
      </c>
      <c r="AT529" s="232" t="s">
        <v>551</v>
      </c>
      <c r="AU529" s="232" t="s">
        <v>87</v>
      </c>
      <c r="AY529" s="19" t="s">
        <v>245</v>
      </c>
      <c r="BE529" s="233">
        <f>IF(N529="základní",J529,0)</f>
        <v>0</v>
      </c>
      <c r="BF529" s="233">
        <f>IF(N529="snížená",J529,0)</f>
        <v>0</v>
      </c>
      <c r="BG529" s="233">
        <f>IF(N529="zákl. přenesená",J529,0)</f>
        <v>0</v>
      </c>
      <c r="BH529" s="233">
        <f>IF(N529="sníž. přenesená",J529,0)</f>
        <v>0</v>
      </c>
      <c r="BI529" s="233">
        <f>IF(N529="nulová",J529,0)</f>
        <v>0</v>
      </c>
      <c r="BJ529" s="19" t="s">
        <v>85</v>
      </c>
      <c r="BK529" s="233">
        <f>ROUND(I529*H529,2)</f>
        <v>0</v>
      </c>
      <c r="BL529" s="19" t="s">
        <v>253</v>
      </c>
      <c r="BM529" s="232" t="s">
        <v>5134</v>
      </c>
    </row>
    <row r="530" s="2" customFormat="1">
      <c r="A530" s="40"/>
      <c r="B530" s="41"/>
      <c r="C530" s="42"/>
      <c r="D530" s="234" t="s">
        <v>255</v>
      </c>
      <c r="E530" s="42"/>
      <c r="F530" s="235" t="s">
        <v>3755</v>
      </c>
      <c r="G530" s="42"/>
      <c r="H530" s="42"/>
      <c r="I530" s="236"/>
      <c r="J530" s="42"/>
      <c r="K530" s="42"/>
      <c r="L530" s="46"/>
      <c r="M530" s="237"/>
      <c r="N530" s="238"/>
      <c r="O530" s="93"/>
      <c r="P530" s="93"/>
      <c r="Q530" s="93"/>
      <c r="R530" s="93"/>
      <c r="S530" s="93"/>
      <c r="T530" s="94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T530" s="19" t="s">
        <v>255</v>
      </c>
      <c r="AU530" s="19" t="s">
        <v>87</v>
      </c>
    </row>
    <row r="531" s="14" customFormat="1">
      <c r="A531" s="14"/>
      <c r="B531" s="249"/>
      <c r="C531" s="250"/>
      <c r="D531" s="234" t="s">
        <v>257</v>
      </c>
      <c r="E531" s="251" t="s">
        <v>1</v>
      </c>
      <c r="F531" s="252" t="s">
        <v>5135</v>
      </c>
      <c r="G531" s="250"/>
      <c r="H531" s="253">
        <v>0.189</v>
      </c>
      <c r="I531" s="254"/>
      <c r="J531" s="250"/>
      <c r="K531" s="250"/>
      <c r="L531" s="255"/>
      <c r="M531" s="256"/>
      <c r="N531" s="257"/>
      <c r="O531" s="257"/>
      <c r="P531" s="257"/>
      <c r="Q531" s="257"/>
      <c r="R531" s="257"/>
      <c r="S531" s="257"/>
      <c r="T531" s="258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9" t="s">
        <v>257</v>
      </c>
      <c r="AU531" s="259" t="s">
        <v>87</v>
      </c>
      <c r="AV531" s="14" t="s">
        <v>87</v>
      </c>
      <c r="AW531" s="14" t="s">
        <v>34</v>
      </c>
      <c r="AX531" s="14" t="s">
        <v>77</v>
      </c>
      <c r="AY531" s="259" t="s">
        <v>245</v>
      </c>
    </row>
    <row r="532" s="15" customFormat="1">
      <c r="A532" s="15"/>
      <c r="B532" s="260"/>
      <c r="C532" s="261"/>
      <c r="D532" s="234" t="s">
        <v>257</v>
      </c>
      <c r="E532" s="262" t="s">
        <v>1</v>
      </c>
      <c r="F532" s="263" t="s">
        <v>266</v>
      </c>
      <c r="G532" s="261"/>
      <c r="H532" s="264">
        <v>0.189</v>
      </c>
      <c r="I532" s="265"/>
      <c r="J532" s="261"/>
      <c r="K532" s="261"/>
      <c r="L532" s="266"/>
      <c r="M532" s="267"/>
      <c r="N532" s="268"/>
      <c r="O532" s="268"/>
      <c r="P532" s="268"/>
      <c r="Q532" s="268"/>
      <c r="R532" s="268"/>
      <c r="S532" s="268"/>
      <c r="T532" s="269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70" t="s">
        <v>257</v>
      </c>
      <c r="AU532" s="270" t="s">
        <v>87</v>
      </c>
      <c r="AV532" s="15" t="s">
        <v>253</v>
      </c>
      <c r="AW532" s="15" t="s">
        <v>34</v>
      </c>
      <c r="AX532" s="15" t="s">
        <v>85</v>
      </c>
      <c r="AY532" s="270" t="s">
        <v>245</v>
      </c>
    </row>
    <row r="533" s="2" customFormat="1" ht="16.5" customHeight="1">
      <c r="A533" s="40"/>
      <c r="B533" s="41"/>
      <c r="C533" s="283" t="s">
        <v>3174</v>
      </c>
      <c r="D533" s="283" t="s">
        <v>551</v>
      </c>
      <c r="E533" s="284" t="s">
        <v>2894</v>
      </c>
      <c r="F533" s="285" t="s">
        <v>2895</v>
      </c>
      <c r="G533" s="286" t="s">
        <v>329</v>
      </c>
      <c r="H533" s="287">
        <v>88</v>
      </c>
      <c r="I533" s="288"/>
      <c r="J533" s="289">
        <f>ROUND(I533*H533,2)</f>
        <v>0</v>
      </c>
      <c r="K533" s="285" t="s">
        <v>1</v>
      </c>
      <c r="L533" s="290"/>
      <c r="M533" s="291" t="s">
        <v>1</v>
      </c>
      <c r="N533" s="292" t="s">
        <v>42</v>
      </c>
      <c r="O533" s="93"/>
      <c r="P533" s="230">
        <f>O533*H533</f>
        <v>0</v>
      </c>
      <c r="Q533" s="230">
        <v>0</v>
      </c>
      <c r="R533" s="230">
        <f>Q533*H533</f>
        <v>0</v>
      </c>
      <c r="S533" s="230">
        <v>0</v>
      </c>
      <c r="T533" s="231">
        <f>S533*H533</f>
        <v>0</v>
      </c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R533" s="232" t="s">
        <v>326</v>
      </c>
      <c r="AT533" s="232" t="s">
        <v>551</v>
      </c>
      <c r="AU533" s="232" t="s">
        <v>87</v>
      </c>
      <c r="AY533" s="19" t="s">
        <v>245</v>
      </c>
      <c r="BE533" s="233">
        <f>IF(N533="základní",J533,0)</f>
        <v>0</v>
      </c>
      <c r="BF533" s="233">
        <f>IF(N533="snížená",J533,0)</f>
        <v>0</v>
      </c>
      <c r="BG533" s="233">
        <f>IF(N533="zákl. přenesená",J533,0)</f>
        <v>0</v>
      </c>
      <c r="BH533" s="233">
        <f>IF(N533="sníž. přenesená",J533,0)</f>
        <v>0</v>
      </c>
      <c r="BI533" s="233">
        <f>IF(N533="nulová",J533,0)</f>
        <v>0</v>
      </c>
      <c r="BJ533" s="19" t="s">
        <v>85</v>
      </c>
      <c r="BK533" s="233">
        <f>ROUND(I533*H533,2)</f>
        <v>0</v>
      </c>
      <c r="BL533" s="19" t="s">
        <v>253</v>
      </c>
      <c r="BM533" s="232" t="s">
        <v>5136</v>
      </c>
    </row>
    <row r="534" s="2" customFormat="1">
      <c r="A534" s="40"/>
      <c r="B534" s="41"/>
      <c r="C534" s="42"/>
      <c r="D534" s="234" t="s">
        <v>255</v>
      </c>
      <c r="E534" s="42"/>
      <c r="F534" s="235" t="s">
        <v>2895</v>
      </c>
      <c r="G534" s="42"/>
      <c r="H534" s="42"/>
      <c r="I534" s="236"/>
      <c r="J534" s="42"/>
      <c r="K534" s="42"/>
      <c r="L534" s="46"/>
      <c r="M534" s="237"/>
      <c r="N534" s="238"/>
      <c r="O534" s="93"/>
      <c r="P534" s="93"/>
      <c r="Q534" s="93"/>
      <c r="R534" s="93"/>
      <c r="S534" s="93"/>
      <c r="T534" s="94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255</v>
      </c>
      <c r="AU534" s="19" t="s">
        <v>87</v>
      </c>
    </row>
    <row r="535" s="13" customFormat="1">
      <c r="A535" s="13"/>
      <c r="B535" s="239"/>
      <c r="C535" s="240"/>
      <c r="D535" s="234" t="s">
        <v>257</v>
      </c>
      <c r="E535" s="241" t="s">
        <v>1</v>
      </c>
      <c r="F535" s="242" t="s">
        <v>2897</v>
      </c>
      <c r="G535" s="240"/>
      <c r="H535" s="241" t="s">
        <v>1</v>
      </c>
      <c r="I535" s="243"/>
      <c r="J535" s="240"/>
      <c r="K535" s="240"/>
      <c r="L535" s="244"/>
      <c r="M535" s="245"/>
      <c r="N535" s="246"/>
      <c r="O535" s="246"/>
      <c r="P535" s="246"/>
      <c r="Q535" s="246"/>
      <c r="R535" s="246"/>
      <c r="S535" s="246"/>
      <c r="T535" s="247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8" t="s">
        <v>257</v>
      </c>
      <c r="AU535" s="248" t="s">
        <v>87</v>
      </c>
      <c r="AV535" s="13" t="s">
        <v>85</v>
      </c>
      <c r="AW535" s="13" t="s">
        <v>34</v>
      </c>
      <c r="AX535" s="13" t="s">
        <v>77</v>
      </c>
      <c r="AY535" s="248" t="s">
        <v>245</v>
      </c>
    </row>
    <row r="536" s="14" customFormat="1">
      <c r="A536" s="14"/>
      <c r="B536" s="249"/>
      <c r="C536" s="250"/>
      <c r="D536" s="234" t="s">
        <v>257</v>
      </c>
      <c r="E536" s="251" t="s">
        <v>1</v>
      </c>
      <c r="F536" s="252" t="s">
        <v>5137</v>
      </c>
      <c r="G536" s="250"/>
      <c r="H536" s="253">
        <v>88</v>
      </c>
      <c r="I536" s="254"/>
      <c r="J536" s="250"/>
      <c r="K536" s="250"/>
      <c r="L536" s="255"/>
      <c r="M536" s="256"/>
      <c r="N536" s="257"/>
      <c r="O536" s="257"/>
      <c r="P536" s="257"/>
      <c r="Q536" s="257"/>
      <c r="R536" s="257"/>
      <c r="S536" s="257"/>
      <c r="T536" s="258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9" t="s">
        <v>257</v>
      </c>
      <c r="AU536" s="259" t="s">
        <v>87</v>
      </c>
      <c r="AV536" s="14" t="s">
        <v>87</v>
      </c>
      <c r="AW536" s="14" t="s">
        <v>34</v>
      </c>
      <c r="AX536" s="14" t="s">
        <v>77</v>
      </c>
      <c r="AY536" s="259" t="s">
        <v>245</v>
      </c>
    </row>
    <row r="537" s="15" customFormat="1">
      <c r="A537" s="15"/>
      <c r="B537" s="260"/>
      <c r="C537" s="261"/>
      <c r="D537" s="234" t="s">
        <v>257</v>
      </c>
      <c r="E537" s="262" t="s">
        <v>1</v>
      </c>
      <c r="F537" s="263" t="s">
        <v>266</v>
      </c>
      <c r="G537" s="261"/>
      <c r="H537" s="264">
        <v>88</v>
      </c>
      <c r="I537" s="265"/>
      <c r="J537" s="261"/>
      <c r="K537" s="261"/>
      <c r="L537" s="266"/>
      <c r="M537" s="267"/>
      <c r="N537" s="268"/>
      <c r="O537" s="268"/>
      <c r="P537" s="268"/>
      <c r="Q537" s="268"/>
      <c r="R537" s="268"/>
      <c r="S537" s="268"/>
      <c r="T537" s="269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T537" s="270" t="s">
        <v>257</v>
      </c>
      <c r="AU537" s="270" t="s">
        <v>87</v>
      </c>
      <c r="AV537" s="15" t="s">
        <v>253</v>
      </c>
      <c r="AW537" s="15" t="s">
        <v>34</v>
      </c>
      <c r="AX537" s="15" t="s">
        <v>85</v>
      </c>
      <c r="AY537" s="270" t="s">
        <v>245</v>
      </c>
    </row>
    <row r="538" s="2" customFormat="1" ht="16.5" customHeight="1">
      <c r="A538" s="40"/>
      <c r="B538" s="41"/>
      <c r="C538" s="221" t="s">
        <v>459</v>
      </c>
      <c r="D538" s="221" t="s">
        <v>248</v>
      </c>
      <c r="E538" s="222" t="s">
        <v>2899</v>
      </c>
      <c r="F538" s="223" t="s">
        <v>2900</v>
      </c>
      <c r="G538" s="224" t="s">
        <v>317</v>
      </c>
      <c r="H538" s="225">
        <v>30</v>
      </c>
      <c r="I538" s="226"/>
      <c r="J538" s="227">
        <f>ROUND(I538*H538,2)</f>
        <v>0</v>
      </c>
      <c r="K538" s="223" t="s">
        <v>764</v>
      </c>
      <c r="L538" s="46"/>
      <c r="M538" s="228" t="s">
        <v>1</v>
      </c>
      <c r="N538" s="229" t="s">
        <v>42</v>
      </c>
      <c r="O538" s="93"/>
      <c r="P538" s="230">
        <f>O538*H538</f>
        <v>0</v>
      </c>
      <c r="Q538" s="230">
        <v>0.00058049999999999996</v>
      </c>
      <c r="R538" s="230">
        <f>Q538*H538</f>
        <v>0.017415</v>
      </c>
      <c r="S538" s="230">
        <v>0</v>
      </c>
      <c r="T538" s="231">
        <f>S538*H538</f>
        <v>0</v>
      </c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R538" s="232" t="s">
        <v>594</v>
      </c>
      <c r="AT538" s="232" t="s">
        <v>248</v>
      </c>
      <c r="AU538" s="232" t="s">
        <v>87</v>
      </c>
      <c r="AY538" s="19" t="s">
        <v>245</v>
      </c>
      <c r="BE538" s="233">
        <f>IF(N538="základní",J538,0)</f>
        <v>0</v>
      </c>
      <c r="BF538" s="233">
        <f>IF(N538="snížená",J538,0)</f>
        <v>0</v>
      </c>
      <c r="BG538" s="233">
        <f>IF(N538="zákl. přenesená",J538,0)</f>
        <v>0</v>
      </c>
      <c r="BH538" s="233">
        <f>IF(N538="sníž. přenesená",J538,0)</f>
        <v>0</v>
      </c>
      <c r="BI538" s="233">
        <f>IF(N538="nulová",J538,0)</f>
        <v>0</v>
      </c>
      <c r="BJ538" s="19" t="s">
        <v>85</v>
      </c>
      <c r="BK538" s="233">
        <f>ROUND(I538*H538,2)</f>
        <v>0</v>
      </c>
      <c r="BL538" s="19" t="s">
        <v>594</v>
      </c>
      <c r="BM538" s="232" t="s">
        <v>5138</v>
      </c>
    </row>
    <row r="539" s="2" customFormat="1">
      <c r="A539" s="40"/>
      <c r="B539" s="41"/>
      <c r="C539" s="42"/>
      <c r="D539" s="234" t="s">
        <v>255</v>
      </c>
      <c r="E539" s="42"/>
      <c r="F539" s="235" t="s">
        <v>2900</v>
      </c>
      <c r="G539" s="42"/>
      <c r="H539" s="42"/>
      <c r="I539" s="236"/>
      <c r="J539" s="42"/>
      <c r="K539" s="42"/>
      <c r="L539" s="46"/>
      <c r="M539" s="237"/>
      <c r="N539" s="238"/>
      <c r="O539" s="93"/>
      <c r="P539" s="93"/>
      <c r="Q539" s="93"/>
      <c r="R539" s="93"/>
      <c r="S539" s="93"/>
      <c r="T539" s="94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T539" s="19" t="s">
        <v>255</v>
      </c>
      <c r="AU539" s="19" t="s">
        <v>87</v>
      </c>
    </row>
    <row r="540" s="2" customFormat="1">
      <c r="A540" s="40"/>
      <c r="B540" s="41"/>
      <c r="C540" s="42"/>
      <c r="D540" s="296" t="s">
        <v>766</v>
      </c>
      <c r="E540" s="42"/>
      <c r="F540" s="297" t="s">
        <v>2903</v>
      </c>
      <c r="G540" s="42"/>
      <c r="H540" s="42"/>
      <c r="I540" s="236"/>
      <c r="J540" s="42"/>
      <c r="K540" s="42"/>
      <c r="L540" s="46"/>
      <c r="M540" s="237"/>
      <c r="N540" s="238"/>
      <c r="O540" s="93"/>
      <c r="P540" s="93"/>
      <c r="Q540" s="93"/>
      <c r="R540" s="93"/>
      <c r="S540" s="93"/>
      <c r="T540" s="94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766</v>
      </c>
      <c r="AU540" s="19" t="s">
        <v>87</v>
      </c>
    </row>
    <row r="541" s="14" customFormat="1">
      <c r="A541" s="14"/>
      <c r="B541" s="249"/>
      <c r="C541" s="250"/>
      <c r="D541" s="234" t="s">
        <v>257</v>
      </c>
      <c r="E541" s="251" t="s">
        <v>1</v>
      </c>
      <c r="F541" s="252" t="s">
        <v>5139</v>
      </c>
      <c r="G541" s="250"/>
      <c r="H541" s="253">
        <v>30</v>
      </c>
      <c r="I541" s="254"/>
      <c r="J541" s="250"/>
      <c r="K541" s="250"/>
      <c r="L541" s="255"/>
      <c r="M541" s="256"/>
      <c r="N541" s="257"/>
      <c r="O541" s="257"/>
      <c r="P541" s="257"/>
      <c r="Q541" s="257"/>
      <c r="R541" s="257"/>
      <c r="S541" s="257"/>
      <c r="T541" s="258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9" t="s">
        <v>257</v>
      </c>
      <c r="AU541" s="259" t="s">
        <v>87</v>
      </c>
      <c r="AV541" s="14" t="s">
        <v>87</v>
      </c>
      <c r="AW541" s="14" t="s">
        <v>34</v>
      </c>
      <c r="AX541" s="14" t="s">
        <v>85</v>
      </c>
      <c r="AY541" s="259" t="s">
        <v>245</v>
      </c>
    </row>
    <row r="542" s="2" customFormat="1" ht="16.5" customHeight="1">
      <c r="A542" s="40"/>
      <c r="B542" s="41"/>
      <c r="C542" s="221" t="s">
        <v>3188</v>
      </c>
      <c r="D542" s="221" t="s">
        <v>248</v>
      </c>
      <c r="E542" s="222" t="s">
        <v>2914</v>
      </c>
      <c r="F542" s="223" t="s">
        <v>2915</v>
      </c>
      <c r="G542" s="224" t="s">
        <v>317</v>
      </c>
      <c r="H542" s="225">
        <v>66.200000000000003</v>
      </c>
      <c r="I542" s="226"/>
      <c r="J542" s="227">
        <f>ROUND(I542*H542,2)</f>
        <v>0</v>
      </c>
      <c r="K542" s="223" t="s">
        <v>764</v>
      </c>
      <c r="L542" s="46"/>
      <c r="M542" s="228" t="s">
        <v>1</v>
      </c>
      <c r="N542" s="229" t="s">
        <v>42</v>
      </c>
      <c r="O542" s="93"/>
      <c r="P542" s="230">
        <f>O542*H542</f>
        <v>0</v>
      </c>
      <c r="Q542" s="230">
        <v>0.14041960000000001</v>
      </c>
      <c r="R542" s="230">
        <f>Q542*H542</f>
        <v>9.2957775200000015</v>
      </c>
      <c r="S542" s="230">
        <v>0</v>
      </c>
      <c r="T542" s="231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32" t="s">
        <v>253</v>
      </c>
      <c r="AT542" s="232" t="s">
        <v>248</v>
      </c>
      <c r="AU542" s="232" t="s">
        <v>87</v>
      </c>
      <c r="AY542" s="19" t="s">
        <v>245</v>
      </c>
      <c r="BE542" s="233">
        <f>IF(N542="základní",J542,0)</f>
        <v>0</v>
      </c>
      <c r="BF542" s="233">
        <f>IF(N542="snížená",J542,0)</f>
        <v>0</v>
      </c>
      <c r="BG542" s="233">
        <f>IF(N542="zákl. přenesená",J542,0)</f>
        <v>0</v>
      </c>
      <c r="BH542" s="233">
        <f>IF(N542="sníž. přenesená",J542,0)</f>
        <v>0</v>
      </c>
      <c r="BI542" s="233">
        <f>IF(N542="nulová",J542,0)</f>
        <v>0</v>
      </c>
      <c r="BJ542" s="19" t="s">
        <v>85</v>
      </c>
      <c r="BK542" s="233">
        <f>ROUND(I542*H542,2)</f>
        <v>0</v>
      </c>
      <c r="BL542" s="19" t="s">
        <v>253</v>
      </c>
      <c r="BM542" s="232" t="s">
        <v>5140</v>
      </c>
    </row>
    <row r="543" s="2" customFormat="1">
      <c r="A543" s="40"/>
      <c r="B543" s="41"/>
      <c r="C543" s="42"/>
      <c r="D543" s="234" t="s">
        <v>255</v>
      </c>
      <c r="E543" s="42"/>
      <c r="F543" s="235" t="s">
        <v>2915</v>
      </c>
      <c r="G543" s="42"/>
      <c r="H543" s="42"/>
      <c r="I543" s="236"/>
      <c r="J543" s="42"/>
      <c r="K543" s="42"/>
      <c r="L543" s="46"/>
      <c r="M543" s="237"/>
      <c r="N543" s="238"/>
      <c r="O543" s="93"/>
      <c r="P543" s="93"/>
      <c r="Q543" s="93"/>
      <c r="R543" s="93"/>
      <c r="S543" s="93"/>
      <c r="T543" s="94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T543" s="19" t="s">
        <v>255</v>
      </c>
      <c r="AU543" s="19" t="s">
        <v>87</v>
      </c>
    </row>
    <row r="544" s="2" customFormat="1">
      <c r="A544" s="40"/>
      <c r="B544" s="41"/>
      <c r="C544" s="42"/>
      <c r="D544" s="296" t="s">
        <v>766</v>
      </c>
      <c r="E544" s="42"/>
      <c r="F544" s="297" t="s">
        <v>2918</v>
      </c>
      <c r="G544" s="42"/>
      <c r="H544" s="42"/>
      <c r="I544" s="236"/>
      <c r="J544" s="42"/>
      <c r="K544" s="42"/>
      <c r="L544" s="46"/>
      <c r="M544" s="237"/>
      <c r="N544" s="238"/>
      <c r="O544" s="93"/>
      <c r="P544" s="93"/>
      <c r="Q544" s="93"/>
      <c r="R544" s="93"/>
      <c r="S544" s="93"/>
      <c r="T544" s="94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766</v>
      </c>
      <c r="AU544" s="19" t="s">
        <v>87</v>
      </c>
    </row>
    <row r="545" s="14" customFormat="1">
      <c r="A545" s="14"/>
      <c r="B545" s="249"/>
      <c r="C545" s="250"/>
      <c r="D545" s="234" t="s">
        <v>257</v>
      </c>
      <c r="E545" s="251" t="s">
        <v>1</v>
      </c>
      <c r="F545" s="252" t="s">
        <v>5141</v>
      </c>
      <c r="G545" s="250"/>
      <c r="H545" s="253">
        <v>60</v>
      </c>
      <c r="I545" s="254"/>
      <c r="J545" s="250"/>
      <c r="K545" s="250"/>
      <c r="L545" s="255"/>
      <c r="M545" s="256"/>
      <c r="N545" s="257"/>
      <c r="O545" s="257"/>
      <c r="P545" s="257"/>
      <c r="Q545" s="257"/>
      <c r="R545" s="257"/>
      <c r="S545" s="257"/>
      <c r="T545" s="258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9" t="s">
        <v>257</v>
      </c>
      <c r="AU545" s="259" t="s">
        <v>87</v>
      </c>
      <c r="AV545" s="14" t="s">
        <v>87</v>
      </c>
      <c r="AW545" s="14" t="s">
        <v>34</v>
      </c>
      <c r="AX545" s="14" t="s">
        <v>77</v>
      </c>
      <c r="AY545" s="259" t="s">
        <v>245</v>
      </c>
    </row>
    <row r="546" s="14" customFormat="1">
      <c r="A546" s="14"/>
      <c r="B546" s="249"/>
      <c r="C546" s="250"/>
      <c r="D546" s="234" t="s">
        <v>257</v>
      </c>
      <c r="E546" s="251" t="s">
        <v>1</v>
      </c>
      <c r="F546" s="252" t="s">
        <v>5142</v>
      </c>
      <c r="G546" s="250"/>
      <c r="H546" s="253">
        <v>6.2000000000000002</v>
      </c>
      <c r="I546" s="254"/>
      <c r="J546" s="250"/>
      <c r="K546" s="250"/>
      <c r="L546" s="255"/>
      <c r="M546" s="256"/>
      <c r="N546" s="257"/>
      <c r="O546" s="257"/>
      <c r="P546" s="257"/>
      <c r="Q546" s="257"/>
      <c r="R546" s="257"/>
      <c r="S546" s="257"/>
      <c r="T546" s="25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9" t="s">
        <v>257</v>
      </c>
      <c r="AU546" s="259" t="s">
        <v>87</v>
      </c>
      <c r="AV546" s="14" t="s">
        <v>87</v>
      </c>
      <c r="AW546" s="14" t="s">
        <v>34</v>
      </c>
      <c r="AX546" s="14" t="s">
        <v>77</v>
      </c>
      <c r="AY546" s="259" t="s">
        <v>245</v>
      </c>
    </row>
    <row r="547" s="15" customFormat="1">
      <c r="A547" s="15"/>
      <c r="B547" s="260"/>
      <c r="C547" s="261"/>
      <c r="D547" s="234" t="s">
        <v>257</v>
      </c>
      <c r="E547" s="262" t="s">
        <v>1</v>
      </c>
      <c r="F547" s="263" t="s">
        <v>266</v>
      </c>
      <c r="G547" s="261"/>
      <c r="H547" s="264">
        <v>66.200000000000003</v>
      </c>
      <c r="I547" s="265"/>
      <c r="J547" s="261"/>
      <c r="K547" s="261"/>
      <c r="L547" s="266"/>
      <c r="M547" s="267"/>
      <c r="N547" s="268"/>
      <c r="O547" s="268"/>
      <c r="P547" s="268"/>
      <c r="Q547" s="268"/>
      <c r="R547" s="268"/>
      <c r="S547" s="268"/>
      <c r="T547" s="269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70" t="s">
        <v>257</v>
      </c>
      <c r="AU547" s="270" t="s">
        <v>87</v>
      </c>
      <c r="AV547" s="15" t="s">
        <v>253</v>
      </c>
      <c r="AW547" s="15" t="s">
        <v>34</v>
      </c>
      <c r="AX547" s="15" t="s">
        <v>85</v>
      </c>
      <c r="AY547" s="270" t="s">
        <v>245</v>
      </c>
    </row>
    <row r="548" s="2" customFormat="1" ht="16.5" customHeight="1">
      <c r="A548" s="40"/>
      <c r="B548" s="41"/>
      <c r="C548" s="283" t="s">
        <v>3194</v>
      </c>
      <c r="D548" s="283" t="s">
        <v>551</v>
      </c>
      <c r="E548" s="284" t="s">
        <v>3782</v>
      </c>
      <c r="F548" s="285" t="s">
        <v>3783</v>
      </c>
      <c r="G548" s="286" t="s">
        <v>317</v>
      </c>
      <c r="H548" s="287">
        <v>68.186000000000007</v>
      </c>
      <c r="I548" s="288"/>
      <c r="J548" s="289">
        <f>ROUND(I548*H548,2)</f>
        <v>0</v>
      </c>
      <c r="K548" s="285" t="s">
        <v>764</v>
      </c>
      <c r="L548" s="290"/>
      <c r="M548" s="291" t="s">
        <v>1</v>
      </c>
      <c r="N548" s="292" t="s">
        <v>42</v>
      </c>
      <c r="O548" s="93"/>
      <c r="P548" s="230">
        <f>O548*H548</f>
        <v>0</v>
      </c>
      <c r="Q548" s="230">
        <v>0.056000000000000001</v>
      </c>
      <c r="R548" s="230">
        <f>Q548*H548</f>
        <v>3.8184160000000005</v>
      </c>
      <c r="S548" s="230">
        <v>0</v>
      </c>
      <c r="T548" s="231">
        <f>S548*H548</f>
        <v>0</v>
      </c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R548" s="232" t="s">
        <v>326</v>
      </c>
      <c r="AT548" s="232" t="s">
        <v>551</v>
      </c>
      <c r="AU548" s="232" t="s">
        <v>87</v>
      </c>
      <c r="AY548" s="19" t="s">
        <v>245</v>
      </c>
      <c r="BE548" s="233">
        <f>IF(N548="základní",J548,0)</f>
        <v>0</v>
      </c>
      <c r="BF548" s="233">
        <f>IF(N548="snížená",J548,0)</f>
        <v>0</v>
      </c>
      <c r="BG548" s="233">
        <f>IF(N548="zákl. přenesená",J548,0)</f>
        <v>0</v>
      </c>
      <c r="BH548" s="233">
        <f>IF(N548="sníž. přenesená",J548,0)</f>
        <v>0</v>
      </c>
      <c r="BI548" s="233">
        <f>IF(N548="nulová",J548,0)</f>
        <v>0</v>
      </c>
      <c r="BJ548" s="19" t="s">
        <v>85</v>
      </c>
      <c r="BK548" s="233">
        <f>ROUND(I548*H548,2)</f>
        <v>0</v>
      </c>
      <c r="BL548" s="19" t="s">
        <v>253</v>
      </c>
      <c r="BM548" s="232" t="s">
        <v>5143</v>
      </c>
    </row>
    <row r="549" s="2" customFormat="1">
      <c r="A549" s="40"/>
      <c r="B549" s="41"/>
      <c r="C549" s="42"/>
      <c r="D549" s="234" t="s">
        <v>255</v>
      </c>
      <c r="E549" s="42"/>
      <c r="F549" s="235" t="s">
        <v>3783</v>
      </c>
      <c r="G549" s="42"/>
      <c r="H549" s="42"/>
      <c r="I549" s="236"/>
      <c r="J549" s="42"/>
      <c r="K549" s="42"/>
      <c r="L549" s="46"/>
      <c r="M549" s="237"/>
      <c r="N549" s="238"/>
      <c r="O549" s="93"/>
      <c r="P549" s="93"/>
      <c r="Q549" s="93"/>
      <c r="R549" s="93"/>
      <c r="S549" s="93"/>
      <c r="T549" s="94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T549" s="19" t="s">
        <v>255</v>
      </c>
      <c r="AU549" s="19" t="s">
        <v>87</v>
      </c>
    </row>
    <row r="550" s="14" customFormat="1">
      <c r="A550" s="14"/>
      <c r="B550" s="249"/>
      <c r="C550" s="250"/>
      <c r="D550" s="234" t="s">
        <v>257</v>
      </c>
      <c r="E550" s="251" t="s">
        <v>1</v>
      </c>
      <c r="F550" s="252" t="s">
        <v>5144</v>
      </c>
      <c r="G550" s="250"/>
      <c r="H550" s="253">
        <v>68.186000000000007</v>
      </c>
      <c r="I550" s="254"/>
      <c r="J550" s="250"/>
      <c r="K550" s="250"/>
      <c r="L550" s="255"/>
      <c r="M550" s="256"/>
      <c r="N550" s="257"/>
      <c r="O550" s="257"/>
      <c r="P550" s="257"/>
      <c r="Q550" s="257"/>
      <c r="R550" s="257"/>
      <c r="S550" s="257"/>
      <c r="T550" s="258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9" t="s">
        <v>257</v>
      </c>
      <c r="AU550" s="259" t="s">
        <v>87</v>
      </c>
      <c r="AV550" s="14" t="s">
        <v>87</v>
      </c>
      <c r="AW550" s="14" t="s">
        <v>34</v>
      </c>
      <c r="AX550" s="14" t="s">
        <v>85</v>
      </c>
      <c r="AY550" s="259" t="s">
        <v>245</v>
      </c>
    </row>
    <row r="551" s="2" customFormat="1" ht="16.5" customHeight="1">
      <c r="A551" s="40"/>
      <c r="B551" s="41"/>
      <c r="C551" s="221" t="s">
        <v>3446</v>
      </c>
      <c r="D551" s="221" t="s">
        <v>248</v>
      </c>
      <c r="E551" s="222" t="s">
        <v>2920</v>
      </c>
      <c r="F551" s="223" t="s">
        <v>2921</v>
      </c>
      <c r="G551" s="224" t="s">
        <v>275</v>
      </c>
      <c r="H551" s="225">
        <v>11.75</v>
      </c>
      <c r="I551" s="226"/>
      <c r="J551" s="227">
        <f>ROUND(I551*H551,2)</f>
        <v>0</v>
      </c>
      <c r="K551" s="223" t="s">
        <v>764</v>
      </c>
      <c r="L551" s="46"/>
      <c r="M551" s="228" t="s">
        <v>1</v>
      </c>
      <c r="N551" s="229" t="s">
        <v>42</v>
      </c>
      <c r="O551" s="93"/>
      <c r="P551" s="230">
        <f>O551*H551</f>
        <v>0</v>
      </c>
      <c r="Q551" s="230">
        <v>0.00063000000000000003</v>
      </c>
      <c r="R551" s="230">
        <f>Q551*H551</f>
        <v>0.0074025000000000002</v>
      </c>
      <c r="S551" s="230">
        <v>0</v>
      </c>
      <c r="T551" s="231">
        <f>S551*H551</f>
        <v>0</v>
      </c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R551" s="232" t="s">
        <v>594</v>
      </c>
      <c r="AT551" s="232" t="s">
        <v>248</v>
      </c>
      <c r="AU551" s="232" t="s">
        <v>87</v>
      </c>
      <c r="AY551" s="19" t="s">
        <v>245</v>
      </c>
      <c r="BE551" s="233">
        <f>IF(N551="základní",J551,0)</f>
        <v>0</v>
      </c>
      <c r="BF551" s="233">
        <f>IF(N551="snížená",J551,0)</f>
        <v>0</v>
      </c>
      <c r="BG551" s="233">
        <f>IF(N551="zákl. přenesená",J551,0)</f>
        <v>0</v>
      </c>
      <c r="BH551" s="233">
        <f>IF(N551="sníž. přenesená",J551,0)</f>
        <v>0</v>
      </c>
      <c r="BI551" s="233">
        <f>IF(N551="nulová",J551,0)</f>
        <v>0</v>
      </c>
      <c r="BJ551" s="19" t="s">
        <v>85</v>
      </c>
      <c r="BK551" s="233">
        <f>ROUND(I551*H551,2)</f>
        <v>0</v>
      </c>
      <c r="BL551" s="19" t="s">
        <v>594</v>
      </c>
      <c r="BM551" s="232" t="s">
        <v>5145</v>
      </c>
    </row>
    <row r="552" s="2" customFormat="1">
      <c r="A552" s="40"/>
      <c r="B552" s="41"/>
      <c r="C552" s="42"/>
      <c r="D552" s="234" t="s">
        <v>255</v>
      </c>
      <c r="E552" s="42"/>
      <c r="F552" s="235" t="s">
        <v>2921</v>
      </c>
      <c r="G552" s="42"/>
      <c r="H552" s="42"/>
      <c r="I552" s="236"/>
      <c r="J552" s="42"/>
      <c r="K552" s="42"/>
      <c r="L552" s="46"/>
      <c r="M552" s="237"/>
      <c r="N552" s="238"/>
      <c r="O552" s="93"/>
      <c r="P552" s="93"/>
      <c r="Q552" s="93"/>
      <c r="R552" s="93"/>
      <c r="S552" s="93"/>
      <c r="T552" s="94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T552" s="19" t="s">
        <v>255</v>
      </c>
      <c r="AU552" s="19" t="s">
        <v>87</v>
      </c>
    </row>
    <row r="553" s="2" customFormat="1">
      <c r="A553" s="40"/>
      <c r="B553" s="41"/>
      <c r="C553" s="42"/>
      <c r="D553" s="296" t="s">
        <v>766</v>
      </c>
      <c r="E553" s="42"/>
      <c r="F553" s="297" t="s">
        <v>2924</v>
      </c>
      <c r="G553" s="42"/>
      <c r="H553" s="42"/>
      <c r="I553" s="236"/>
      <c r="J553" s="42"/>
      <c r="K553" s="42"/>
      <c r="L553" s="46"/>
      <c r="M553" s="237"/>
      <c r="N553" s="238"/>
      <c r="O553" s="93"/>
      <c r="P553" s="93"/>
      <c r="Q553" s="93"/>
      <c r="R553" s="93"/>
      <c r="S553" s="93"/>
      <c r="T553" s="94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T553" s="19" t="s">
        <v>766</v>
      </c>
      <c r="AU553" s="19" t="s">
        <v>87</v>
      </c>
    </row>
    <row r="554" s="14" customFormat="1">
      <c r="A554" s="14"/>
      <c r="B554" s="249"/>
      <c r="C554" s="250"/>
      <c r="D554" s="234" t="s">
        <v>257</v>
      </c>
      <c r="E554" s="251" t="s">
        <v>1</v>
      </c>
      <c r="F554" s="252" t="s">
        <v>5146</v>
      </c>
      <c r="G554" s="250"/>
      <c r="H554" s="253">
        <v>11.75</v>
      </c>
      <c r="I554" s="254"/>
      <c r="J554" s="250"/>
      <c r="K554" s="250"/>
      <c r="L554" s="255"/>
      <c r="M554" s="256"/>
      <c r="N554" s="257"/>
      <c r="O554" s="257"/>
      <c r="P554" s="257"/>
      <c r="Q554" s="257"/>
      <c r="R554" s="257"/>
      <c r="S554" s="257"/>
      <c r="T554" s="258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9" t="s">
        <v>257</v>
      </c>
      <c r="AU554" s="259" t="s">
        <v>87</v>
      </c>
      <c r="AV554" s="14" t="s">
        <v>87</v>
      </c>
      <c r="AW554" s="14" t="s">
        <v>34</v>
      </c>
      <c r="AX554" s="14" t="s">
        <v>85</v>
      </c>
      <c r="AY554" s="259" t="s">
        <v>245</v>
      </c>
    </row>
    <row r="555" s="2" customFormat="1" ht="16.5" customHeight="1">
      <c r="A555" s="40"/>
      <c r="B555" s="41"/>
      <c r="C555" s="221" t="s">
        <v>3449</v>
      </c>
      <c r="D555" s="221" t="s">
        <v>248</v>
      </c>
      <c r="E555" s="222" t="s">
        <v>2932</v>
      </c>
      <c r="F555" s="223" t="s">
        <v>2933</v>
      </c>
      <c r="G555" s="224" t="s">
        <v>317</v>
      </c>
      <c r="H555" s="225">
        <v>50</v>
      </c>
      <c r="I555" s="226"/>
      <c r="J555" s="227">
        <f>ROUND(I555*H555,2)</f>
        <v>0</v>
      </c>
      <c r="K555" s="223" t="s">
        <v>764</v>
      </c>
      <c r="L555" s="46"/>
      <c r="M555" s="228" t="s">
        <v>1</v>
      </c>
      <c r="N555" s="229" t="s">
        <v>42</v>
      </c>
      <c r="O555" s="93"/>
      <c r="P555" s="230">
        <f>O555*H555</f>
        <v>0</v>
      </c>
      <c r="Q555" s="230">
        <v>0.00017000000000000001</v>
      </c>
      <c r="R555" s="230">
        <f>Q555*H555</f>
        <v>0.0085000000000000006</v>
      </c>
      <c r="S555" s="230">
        <v>0</v>
      </c>
      <c r="T555" s="231">
        <f>S555*H555</f>
        <v>0</v>
      </c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R555" s="232" t="s">
        <v>594</v>
      </c>
      <c r="AT555" s="232" t="s">
        <v>248</v>
      </c>
      <c r="AU555" s="232" t="s">
        <v>87</v>
      </c>
      <c r="AY555" s="19" t="s">
        <v>245</v>
      </c>
      <c r="BE555" s="233">
        <f>IF(N555="základní",J555,0)</f>
        <v>0</v>
      </c>
      <c r="BF555" s="233">
        <f>IF(N555="snížená",J555,0)</f>
        <v>0</v>
      </c>
      <c r="BG555" s="233">
        <f>IF(N555="zákl. přenesená",J555,0)</f>
        <v>0</v>
      </c>
      <c r="BH555" s="233">
        <f>IF(N555="sníž. přenesená",J555,0)</f>
        <v>0</v>
      </c>
      <c r="BI555" s="233">
        <f>IF(N555="nulová",J555,0)</f>
        <v>0</v>
      </c>
      <c r="BJ555" s="19" t="s">
        <v>85</v>
      </c>
      <c r="BK555" s="233">
        <f>ROUND(I555*H555,2)</f>
        <v>0</v>
      </c>
      <c r="BL555" s="19" t="s">
        <v>594</v>
      </c>
      <c r="BM555" s="232" t="s">
        <v>5147</v>
      </c>
    </row>
    <row r="556" s="2" customFormat="1">
      <c r="A556" s="40"/>
      <c r="B556" s="41"/>
      <c r="C556" s="42"/>
      <c r="D556" s="234" t="s">
        <v>255</v>
      </c>
      <c r="E556" s="42"/>
      <c r="F556" s="235" t="s">
        <v>2933</v>
      </c>
      <c r="G556" s="42"/>
      <c r="H556" s="42"/>
      <c r="I556" s="236"/>
      <c r="J556" s="42"/>
      <c r="K556" s="42"/>
      <c r="L556" s="46"/>
      <c r="M556" s="237"/>
      <c r="N556" s="238"/>
      <c r="O556" s="93"/>
      <c r="P556" s="93"/>
      <c r="Q556" s="93"/>
      <c r="R556" s="93"/>
      <c r="S556" s="93"/>
      <c r="T556" s="94"/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T556" s="19" t="s">
        <v>255</v>
      </c>
      <c r="AU556" s="19" t="s">
        <v>87</v>
      </c>
    </row>
    <row r="557" s="2" customFormat="1">
      <c r="A557" s="40"/>
      <c r="B557" s="41"/>
      <c r="C557" s="42"/>
      <c r="D557" s="296" t="s">
        <v>766</v>
      </c>
      <c r="E557" s="42"/>
      <c r="F557" s="297" t="s">
        <v>2936</v>
      </c>
      <c r="G557" s="42"/>
      <c r="H557" s="42"/>
      <c r="I557" s="236"/>
      <c r="J557" s="42"/>
      <c r="K557" s="42"/>
      <c r="L557" s="46"/>
      <c r="M557" s="237"/>
      <c r="N557" s="238"/>
      <c r="O557" s="93"/>
      <c r="P557" s="93"/>
      <c r="Q557" s="93"/>
      <c r="R557" s="93"/>
      <c r="S557" s="93"/>
      <c r="T557" s="94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766</v>
      </c>
      <c r="AU557" s="19" t="s">
        <v>87</v>
      </c>
    </row>
    <row r="558" s="14" customFormat="1">
      <c r="A558" s="14"/>
      <c r="B558" s="249"/>
      <c r="C558" s="250"/>
      <c r="D558" s="234" t="s">
        <v>257</v>
      </c>
      <c r="E558" s="251" t="s">
        <v>1</v>
      </c>
      <c r="F558" s="252" t="s">
        <v>3550</v>
      </c>
      <c r="G558" s="250"/>
      <c r="H558" s="253">
        <v>50</v>
      </c>
      <c r="I558" s="254"/>
      <c r="J558" s="250"/>
      <c r="K558" s="250"/>
      <c r="L558" s="255"/>
      <c r="M558" s="256"/>
      <c r="N558" s="257"/>
      <c r="O558" s="257"/>
      <c r="P558" s="257"/>
      <c r="Q558" s="257"/>
      <c r="R558" s="257"/>
      <c r="S558" s="257"/>
      <c r="T558" s="258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9" t="s">
        <v>257</v>
      </c>
      <c r="AU558" s="259" t="s">
        <v>87</v>
      </c>
      <c r="AV558" s="14" t="s">
        <v>87</v>
      </c>
      <c r="AW558" s="14" t="s">
        <v>34</v>
      </c>
      <c r="AX558" s="14" t="s">
        <v>85</v>
      </c>
      <c r="AY558" s="259" t="s">
        <v>245</v>
      </c>
    </row>
    <row r="559" s="2" customFormat="1" ht="16.5" customHeight="1">
      <c r="A559" s="40"/>
      <c r="B559" s="41"/>
      <c r="C559" s="221" t="s">
        <v>3452</v>
      </c>
      <c r="D559" s="221" t="s">
        <v>248</v>
      </c>
      <c r="E559" s="222" t="s">
        <v>2926</v>
      </c>
      <c r="F559" s="223" t="s">
        <v>2927</v>
      </c>
      <c r="G559" s="224" t="s">
        <v>317</v>
      </c>
      <c r="H559" s="225">
        <v>60</v>
      </c>
      <c r="I559" s="226"/>
      <c r="J559" s="227">
        <f>ROUND(I559*H559,2)</f>
        <v>0</v>
      </c>
      <c r="K559" s="223" t="s">
        <v>764</v>
      </c>
      <c r="L559" s="46"/>
      <c r="M559" s="228" t="s">
        <v>1</v>
      </c>
      <c r="N559" s="229" t="s">
        <v>42</v>
      </c>
      <c r="O559" s="93"/>
      <c r="P559" s="230">
        <f>O559*H559</f>
        <v>0</v>
      </c>
      <c r="Q559" s="230">
        <v>0.0034499999999999999</v>
      </c>
      <c r="R559" s="230">
        <f>Q559*H559</f>
        <v>0.20699999999999999</v>
      </c>
      <c r="S559" s="230">
        <v>0</v>
      </c>
      <c r="T559" s="231">
        <f>S559*H559</f>
        <v>0</v>
      </c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R559" s="232" t="s">
        <v>594</v>
      </c>
      <c r="AT559" s="232" t="s">
        <v>248</v>
      </c>
      <c r="AU559" s="232" t="s">
        <v>87</v>
      </c>
      <c r="AY559" s="19" t="s">
        <v>245</v>
      </c>
      <c r="BE559" s="233">
        <f>IF(N559="základní",J559,0)</f>
        <v>0</v>
      </c>
      <c r="BF559" s="233">
        <f>IF(N559="snížená",J559,0)</f>
        <v>0</v>
      </c>
      <c r="BG559" s="233">
        <f>IF(N559="zákl. přenesená",J559,0)</f>
        <v>0</v>
      </c>
      <c r="BH559" s="233">
        <f>IF(N559="sníž. přenesená",J559,0)</f>
        <v>0</v>
      </c>
      <c r="BI559" s="233">
        <f>IF(N559="nulová",J559,0)</f>
        <v>0</v>
      </c>
      <c r="BJ559" s="19" t="s">
        <v>85</v>
      </c>
      <c r="BK559" s="233">
        <f>ROUND(I559*H559,2)</f>
        <v>0</v>
      </c>
      <c r="BL559" s="19" t="s">
        <v>594</v>
      </c>
      <c r="BM559" s="232" t="s">
        <v>5148</v>
      </c>
    </row>
    <row r="560" s="2" customFormat="1">
      <c r="A560" s="40"/>
      <c r="B560" s="41"/>
      <c r="C560" s="42"/>
      <c r="D560" s="234" t="s">
        <v>255</v>
      </c>
      <c r="E560" s="42"/>
      <c r="F560" s="235" t="s">
        <v>2927</v>
      </c>
      <c r="G560" s="42"/>
      <c r="H560" s="42"/>
      <c r="I560" s="236"/>
      <c r="J560" s="42"/>
      <c r="K560" s="42"/>
      <c r="L560" s="46"/>
      <c r="M560" s="237"/>
      <c r="N560" s="238"/>
      <c r="O560" s="93"/>
      <c r="P560" s="93"/>
      <c r="Q560" s="93"/>
      <c r="R560" s="93"/>
      <c r="S560" s="93"/>
      <c r="T560" s="94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255</v>
      </c>
      <c r="AU560" s="19" t="s">
        <v>87</v>
      </c>
    </row>
    <row r="561" s="2" customFormat="1">
      <c r="A561" s="40"/>
      <c r="B561" s="41"/>
      <c r="C561" s="42"/>
      <c r="D561" s="296" t="s">
        <v>766</v>
      </c>
      <c r="E561" s="42"/>
      <c r="F561" s="297" t="s">
        <v>2930</v>
      </c>
      <c r="G561" s="42"/>
      <c r="H561" s="42"/>
      <c r="I561" s="236"/>
      <c r="J561" s="42"/>
      <c r="K561" s="42"/>
      <c r="L561" s="46"/>
      <c r="M561" s="237"/>
      <c r="N561" s="238"/>
      <c r="O561" s="93"/>
      <c r="P561" s="93"/>
      <c r="Q561" s="93"/>
      <c r="R561" s="93"/>
      <c r="S561" s="93"/>
      <c r="T561" s="94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T561" s="19" t="s">
        <v>766</v>
      </c>
      <c r="AU561" s="19" t="s">
        <v>87</v>
      </c>
    </row>
    <row r="562" s="14" customFormat="1">
      <c r="A562" s="14"/>
      <c r="B562" s="249"/>
      <c r="C562" s="250"/>
      <c r="D562" s="234" t="s">
        <v>257</v>
      </c>
      <c r="E562" s="251" t="s">
        <v>1</v>
      </c>
      <c r="F562" s="252" t="s">
        <v>5149</v>
      </c>
      <c r="G562" s="250"/>
      <c r="H562" s="253">
        <v>60</v>
      </c>
      <c r="I562" s="254"/>
      <c r="J562" s="250"/>
      <c r="K562" s="250"/>
      <c r="L562" s="255"/>
      <c r="M562" s="256"/>
      <c r="N562" s="257"/>
      <c r="O562" s="257"/>
      <c r="P562" s="257"/>
      <c r="Q562" s="257"/>
      <c r="R562" s="257"/>
      <c r="S562" s="257"/>
      <c r="T562" s="258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9" t="s">
        <v>257</v>
      </c>
      <c r="AU562" s="259" t="s">
        <v>87</v>
      </c>
      <c r="AV562" s="14" t="s">
        <v>87</v>
      </c>
      <c r="AW562" s="14" t="s">
        <v>34</v>
      </c>
      <c r="AX562" s="14" t="s">
        <v>85</v>
      </c>
      <c r="AY562" s="259" t="s">
        <v>245</v>
      </c>
    </row>
    <row r="563" s="2" customFormat="1" ht="16.5" customHeight="1">
      <c r="A563" s="40"/>
      <c r="B563" s="41"/>
      <c r="C563" s="221" t="s">
        <v>3454</v>
      </c>
      <c r="D563" s="221" t="s">
        <v>248</v>
      </c>
      <c r="E563" s="222" t="s">
        <v>2944</v>
      </c>
      <c r="F563" s="223" t="s">
        <v>2947</v>
      </c>
      <c r="G563" s="224" t="s">
        <v>3841</v>
      </c>
      <c r="H563" s="225">
        <v>2</v>
      </c>
      <c r="I563" s="226"/>
      <c r="J563" s="227">
        <f>ROUND(I563*H563,2)</f>
        <v>0</v>
      </c>
      <c r="K563" s="223" t="s">
        <v>764</v>
      </c>
      <c r="L563" s="46"/>
      <c r="M563" s="228" t="s">
        <v>1</v>
      </c>
      <c r="N563" s="229" t="s">
        <v>42</v>
      </c>
      <c r="O563" s="93"/>
      <c r="P563" s="230">
        <f>O563*H563</f>
        <v>0</v>
      </c>
      <c r="Q563" s="230">
        <v>0.0064850000000000003</v>
      </c>
      <c r="R563" s="230">
        <f>Q563*H563</f>
        <v>0.012970000000000001</v>
      </c>
      <c r="S563" s="230">
        <v>0</v>
      </c>
      <c r="T563" s="231">
        <f>S563*H563</f>
        <v>0</v>
      </c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R563" s="232" t="s">
        <v>253</v>
      </c>
      <c r="AT563" s="232" t="s">
        <v>248</v>
      </c>
      <c r="AU563" s="232" t="s">
        <v>87</v>
      </c>
      <c r="AY563" s="19" t="s">
        <v>245</v>
      </c>
      <c r="BE563" s="233">
        <f>IF(N563="základní",J563,0)</f>
        <v>0</v>
      </c>
      <c r="BF563" s="233">
        <f>IF(N563="snížená",J563,0)</f>
        <v>0</v>
      </c>
      <c r="BG563" s="233">
        <f>IF(N563="zákl. přenesená",J563,0)</f>
        <v>0</v>
      </c>
      <c r="BH563" s="233">
        <f>IF(N563="sníž. přenesená",J563,0)</f>
        <v>0</v>
      </c>
      <c r="BI563" s="233">
        <f>IF(N563="nulová",J563,0)</f>
        <v>0</v>
      </c>
      <c r="BJ563" s="19" t="s">
        <v>85</v>
      </c>
      <c r="BK563" s="233">
        <f>ROUND(I563*H563,2)</f>
        <v>0</v>
      </c>
      <c r="BL563" s="19" t="s">
        <v>253</v>
      </c>
      <c r="BM563" s="232" t="s">
        <v>5150</v>
      </c>
    </row>
    <row r="564" s="2" customFormat="1">
      <c r="A564" s="40"/>
      <c r="B564" s="41"/>
      <c r="C564" s="42"/>
      <c r="D564" s="234" t="s">
        <v>255</v>
      </c>
      <c r="E564" s="42"/>
      <c r="F564" s="235" t="s">
        <v>2947</v>
      </c>
      <c r="G564" s="42"/>
      <c r="H564" s="42"/>
      <c r="I564" s="236"/>
      <c r="J564" s="42"/>
      <c r="K564" s="42"/>
      <c r="L564" s="46"/>
      <c r="M564" s="237"/>
      <c r="N564" s="238"/>
      <c r="O564" s="93"/>
      <c r="P564" s="93"/>
      <c r="Q564" s="93"/>
      <c r="R564" s="93"/>
      <c r="S564" s="93"/>
      <c r="T564" s="94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T564" s="19" t="s">
        <v>255</v>
      </c>
      <c r="AU564" s="19" t="s">
        <v>87</v>
      </c>
    </row>
    <row r="565" s="2" customFormat="1">
      <c r="A565" s="40"/>
      <c r="B565" s="41"/>
      <c r="C565" s="42"/>
      <c r="D565" s="296" t="s">
        <v>766</v>
      </c>
      <c r="E565" s="42"/>
      <c r="F565" s="297" t="s">
        <v>2948</v>
      </c>
      <c r="G565" s="42"/>
      <c r="H565" s="42"/>
      <c r="I565" s="236"/>
      <c r="J565" s="42"/>
      <c r="K565" s="42"/>
      <c r="L565" s="46"/>
      <c r="M565" s="237"/>
      <c r="N565" s="238"/>
      <c r="O565" s="93"/>
      <c r="P565" s="93"/>
      <c r="Q565" s="93"/>
      <c r="R565" s="93"/>
      <c r="S565" s="93"/>
      <c r="T565" s="94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T565" s="19" t="s">
        <v>766</v>
      </c>
      <c r="AU565" s="19" t="s">
        <v>87</v>
      </c>
    </row>
    <row r="566" s="14" customFormat="1">
      <c r="A566" s="14"/>
      <c r="B566" s="249"/>
      <c r="C566" s="250"/>
      <c r="D566" s="234" t="s">
        <v>257</v>
      </c>
      <c r="E566" s="251" t="s">
        <v>1</v>
      </c>
      <c r="F566" s="252" t="s">
        <v>2949</v>
      </c>
      <c r="G566" s="250"/>
      <c r="H566" s="253">
        <v>2</v>
      </c>
      <c r="I566" s="254"/>
      <c r="J566" s="250"/>
      <c r="K566" s="250"/>
      <c r="L566" s="255"/>
      <c r="M566" s="256"/>
      <c r="N566" s="257"/>
      <c r="O566" s="257"/>
      <c r="P566" s="257"/>
      <c r="Q566" s="257"/>
      <c r="R566" s="257"/>
      <c r="S566" s="257"/>
      <c r="T566" s="258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9" t="s">
        <v>257</v>
      </c>
      <c r="AU566" s="259" t="s">
        <v>87</v>
      </c>
      <c r="AV566" s="14" t="s">
        <v>87</v>
      </c>
      <c r="AW566" s="14" t="s">
        <v>34</v>
      </c>
      <c r="AX566" s="14" t="s">
        <v>77</v>
      </c>
      <c r="AY566" s="259" t="s">
        <v>245</v>
      </c>
    </row>
    <row r="567" s="15" customFormat="1">
      <c r="A567" s="15"/>
      <c r="B567" s="260"/>
      <c r="C567" s="261"/>
      <c r="D567" s="234" t="s">
        <v>257</v>
      </c>
      <c r="E567" s="262" t="s">
        <v>1</v>
      </c>
      <c r="F567" s="263" t="s">
        <v>266</v>
      </c>
      <c r="G567" s="261"/>
      <c r="H567" s="264">
        <v>2</v>
      </c>
      <c r="I567" s="265"/>
      <c r="J567" s="261"/>
      <c r="K567" s="261"/>
      <c r="L567" s="266"/>
      <c r="M567" s="267"/>
      <c r="N567" s="268"/>
      <c r="O567" s="268"/>
      <c r="P567" s="268"/>
      <c r="Q567" s="268"/>
      <c r="R567" s="268"/>
      <c r="S567" s="268"/>
      <c r="T567" s="269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T567" s="270" t="s">
        <v>257</v>
      </c>
      <c r="AU567" s="270" t="s">
        <v>87</v>
      </c>
      <c r="AV567" s="15" t="s">
        <v>253</v>
      </c>
      <c r="AW567" s="15" t="s">
        <v>34</v>
      </c>
      <c r="AX567" s="15" t="s">
        <v>85</v>
      </c>
      <c r="AY567" s="270" t="s">
        <v>245</v>
      </c>
    </row>
    <row r="568" s="2" customFormat="1" ht="16.5" customHeight="1">
      <c r="A568" s="40"/>
      <c r="B568" s="41"/>
      <c r="C568" s="221" t="s">
        <v>3456</v>
      </c>
      <c r="D568" s="221" t="s">
        <v>248</v>
      </c>
      <c r="E568" s="222" t="s">
        <v>2950</v>
      </c>
      <c r="F568" s="223" t="s">
        <v>2951</v>
      </c>
      <c r="G568" s="224" t="s">
        <v>251</v>
      </c>
      <c r="H568" s="225">
        <v>96</v>
      </c>
      <c r="I568" s="226"/>
      <c r="J568" s="227">
        <f>ROUND(I568*H568,2)</f>
        <v>0</v>
      </c>
      <c r="K568" s="223" t="s">
        <v>764</v>
      </c>
      <c r="L568" s="46"/>
      <c r="M568" s="228" t="s">
        <v>1</v>
      </c>
      <c r="N568" s="229" t="s">
        <v>42</v>
      </c>
      <c r="O568" s="93"/>
      <c r="P568" s="230">
        <f>O568*H568</f>
        <v>0</v>
      </c>
      <c r="Q568" s="230">
        <v>0</v>
      </c>
      <c r="R568" s="230">
        <f>Q568*H568</f>
        <v>0</v>
      </c>
      <c r="S568" s="230">
        <v>0</v>
      </c>
      <c r="T568" s="231">
        <f>S568*H568</f>
        <v>0</v>
      </c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R568" s="232" t="s">
        <v>253</v>
      </c>
      <c r="AT568" s="232" t="s">
        <v>248</v>
      </c>
      <c r="AU568" s="232" t="s">
        <v>87</v>
      </c>
      <c r="AY568" s="19" t="s">
        <v>245</v>
      </c>
      <c r="BE568" s="233">
        <f>IF(N568="základní",J568,0)</f>
        <v>0</v>
      </c>
      <c r="BF568" s="233">
        <f>IF(N568="snížená",J568,0)</f>
        <v>0</v>
      </c>
      <c r="BG568" s="233">
        <f>IF(N568="zákl. přenesená",J568,0)</f>
        <v>0</v>
      </c>
      <c r="BH568" s="233">
        <f>IF(N568="sníž. přenesená",J568,0)</f>
        <v>0</v>
      </c>
      <c r="BI568" s="233">
        <f>IF(N568="nulová",J568,0)</f>
        <v>0</v>
      </c>
      <c r="BJ568" s="19" t="s">
        <v>85</v>
      </c>
      <c r="BK568" s="233">
        <f>ROUND(I568*H568,2)</f>
        <v>0</v>
      </c>
      <c r="BL568" s="19" t="s">
        <v>253</v>
      </c>
      <c r="BM568" s="232" t="s">
        <v>5151</v>
      </c>
    </row>
    <row r="569" s="2" customFormat="1">
      <c r="A569" s="40"/>
      <c r="B569" s="41"/>
      <c r="C569" s="42"/>
      <c r="D569" s="234" t="s">
        <v>255</v>
      </c>
      <c r="E569" s="42"/>
      <c r="F569" s="235" t="s">
        <v>2951</v>
      </c>
      <c r="G569" s="42"/>
      <c r="H569" s="42"/>
      <c r="I569" s="236"/>
      <c r="J569" s="42"/>
      <c r="K569" s="42"/>
      <c r="L569" s="46"/>
      <c r="M569" s="237"/>
      <c r="N569" s="238"/>
      <c r="O569" s="93"/>
      <c r="P569" s="93"/>
      <c r="Q569" s="93"/>
      <c r="R569" s="93"/>
      <c r="S569" s="93"/>
      <c r="T569" s="94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T569" s="19" t="s">
        <v>255</v>
      </c>
      <c r="AU569" s="19" t="s">
        <v>87</v>
      </c>
    </row>
    <row r="570" s="2" customFormat="1">
      <c r="A570" s="40"/>
      <c r="B570" s="41"/>
      <c r="C570" s="42"/>
      <c r="D570" s="296" t="s">
        <v>766</v>
      </c>
      <c r="E570" s="42"/>
      <c r="F570" s="297" t="s">
        <v>2954</v>
      </c>
      <c r="G570" s="42"/>
      <c r="H570" s="42"/>
      <c r="I570" s="236"/>
      <c r="J570" s="42"/>
      <c r="K570" s="42"/>
      <c r="L570" s="46"/>
      <c r="M570" s="237"/>
      <c r="N570" s="238"/>
      <c r="O570" s="93"/>
      <c r="P570" s="93"/>
      <c r="Q570" s="93"/>
      <c r="R570" s="93"/>
      <c r="S570" s="93"/>
      <c r="T570" s="94"/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T570" s="19" t="s">
        <v>766</v>
      </c>
      <c r="AU570" s="19" t="s">
        <v>87</v>
      </c>
    </row>
    <row r="571" s="14" customFormat="1">
      <c r="A571" s="14"/>
      <c r="B571" s="249"/>
      <c r="C571" s="250"/>
      <c r="D571" s="234" t="s">
        <v>257</v>
      </c>
      <c r="E571" s="251" t="s">
        <v>1</v>
      </c>
      <c r="F571" s="252" t="s">
        <v>5152</v>
      </c>
      <c r="G571" s="250"/>
      <c r="H571" s="253">
        <v>96</v>
      </c>
      <c r="I571" s="254"/>
      <c r="J571" s="250"/>
      <c r="K571" s="250"/>
      <c r="L571" s="255"/>
      <c r="M571" s="256"/>
      <c r="N571" s="257"/>
      <c r="O571" s="257"/>
      <c r="P571" s="257"/>
      <c r="Q571" s="257"/>
      <c r="R571" s="257"/>
      <c r="S571" s="257"/>
      <c r="T571" s="258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59" t="s">
        <v>257</v>
      </c>
      <c r="AU571" s="259" t="s">
        <v>87</v>
      </c>
      <c r="AV571" s="14" t="s">
        <v>87</v>
      </c>
      <c r="AW571" s="14" t="s">
        <v>34</v>
      </c>
      <c r="AX571" s="14" t="s">
        <v>85</v>
      </c>
      <c r="AY571" s="259" t="s">
        <v>245</v>
      </c>
    </row>
    <row r="572" s="2" customFormat="1" ht="24.15" customHeight="1">
      <c r="A572" s="40"/>
      <c r="B572" s="41"/>
      <c r="C572" s="221" t="s">
        <v>3458</v>
      </c>
      <c r="D572" s="221" t="s">
        <v>248</v>
      </c>
      <c r="E572" s="222" t="s">
        <v>2956</v>
      </c>
      <c r="F572" s="223" t="s">
        <v>2957</v>
      </c>
      <c r="G572" s="224" t="s">
        <v>251</v>
      </c>
      <c r="H572" s="225">
        <v>2880</v>
      </c>
      <c r="I572" s="226"/>
      <c r="J572" s="227">
        <f>ROUND(I572*H572,2)</f>
        <v>0</v>
      </c>
      <c r="K572" s="223" t="s">
        <v>764</v>
      </c>
      <c r="L572" s="46"/>
      <c r="M572" s="228" t="s">
        <v>1</v>
      </c>
      <c r="N572" s="229" t="s">
        <v>42</v>
      </c>
      <c r="O572" s="93"/>
      <c r="P572" s="230">
        <f>O572*H572</f>
        <v>0</v>
      </c>
      <c r="Q572" s="230">
        <v>0</v>
      </c>
      <c r="R572" s="230">
        <f>Q572*H572</f>
        <v>0</v>
      </c>
      <c r="S572" s="230">
        <v>0</v>
      </c>
      <c r="T572" s="231">
        <f>S572*H572</f>
        <v>0</v>
      </c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R572" s="232" t="s">
        <v>253</v>
      </c>
      <c r="AT572" s="232" t="s">
        <v>248</v>
      </c>
      <c r="AU572" s="232" t="s">
        <v>87</v>
      </c>
      <c r="AY572" s="19" t="s">
        <v>245</v>
      </c>
      <c r="BE572" s="233">
        <f>IF(N572="základní",J572,0)</f>
        <v>0</v>
      </c>
      <c r="BF572" s="233">
        <f>IF(N572="snížená",J572,0)</f>
        <v>0</v>
      </c>
      <c r="BG572" s="233">
        <f>IF(N572="zákl. přenesená",J572,0)</f>
        <v>0</v>
      </c>
      <c r="BH572" s="233">
        <f>IF(N572="sníž. přenesená",J572,0)</f>
        <v>0</v>
      </c>
      <c r="BI572" s="233">
        <f>IF(N572="nulová",J572,0)</f>
        <v>0</v>
      </c>
      <c r="BJ572" s="19" t="s">
        <v>85</v>
      </c>
      <c r="BK572" s="233">
        <f>ROUND(I572*H572,2)</f>
        <v>0</v>
      </c>
      <c r="BL572" s="19" t="s">
        <v>253</v>
      </c>
      <c r="BM572" s="232" t="s">
        <v>5153</v>
      </c>
    </row>
    <row r="573" s="2" customFormat="1">
      <c r="A573" s="40"/>
      <c r="B573" s="41"/>
      <c r="C573" s="42"/>
      <c r="D573" s="234" t="s">
        <v>255</v>
      </c>
      <c r="E573" s="42"/>
      <c r="F573" s="235" t="s">
        <v>2957</v>
      </c>
      <c r="G573" s="42"/>
      <c r="H573" s="42"/>
      <c r="I573" s="236"/>
      <c r="J573" s="42"/>
      <c r="K573" s="42"/>
      <c r="L573" s="46"/>
      <c r="M573" s="237"/>
      <c r="N573" s="238"/>
      <c r="O573" s="93"/>
      <c r="P573" s="93"/>
      <c r="Q573" s="93"/>
      <c r="R573" s="93"/>
      <c r="S573" s="93"/>
      <c r="T573" s="94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T573" s="19" t="s">
        <v>255</v>
      </c>
      <c r="AU573" s="19" t="s">
        <v>87</v>
      </c>
    </row>
    <row r="574" s="2" customFormat="1">
      <c r="A574" s="40"/>
      <c r="B574" s="41"/>
      <c r="C574" s="42"/>
      <c r="D574" s="296" t="s">
        <v>766</v>
      </c>
      <c r="E574" s="42"/>
      <c r="F574" s="297" t="s">
        <v>2960</v>
      </c>
      <c r="G574" s="42"/>
      <c r="H574" s="42"/>
      <c r="I574" s="236"/>
      <c r="J574" s="42"/>
      <c r="K574" s="42"/>
      <c r="L574" s="46"/>
      <c r="M574" s="237"/>
      <c r="N574" s="238"/>
      <c r="O574" s="93"/>
      <c r="P574" s="93"/>
      <c r="Q574" s="93"/>
      <c r="R574" s="93"/>
      <c r="S574" s="93"/>
      <c r="T574" s="94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T574" s="19" t="s">
        <v>766</v>
      </c>
      <c r="AU574" s="19" t="s">
        <v>87</v>
      </c>
    </row>
    <row r="575" s="14" customFormat="1">
      <c r="A575" s="14"/>
      <c r="B575" s="249"/>
      <c r="C575" s="250"/>
      <c r="D575" s="234" t="s">
        <v>257</v>
      </c>
      <c r="E575" s="251" t="s">
        <v>1</v>
      </c>
      <c r="F575" s="252" t="s">
        <v>5154</v>
      </c>
      <c r="G575" s="250"/>
      <c r="H575" s="253">
        <v>2880</v>
      </c>
      <c r="I575" s="254"/>
      <c r="J575" s="250"/>
      <c r="K575" s="250"/>
      <c r="L575" s="255"/>
      <c r="M575" s="256"/>
      <c r="N575" s="257"/>
      <c r="O575" s="257"/>
      <c r="P575" s="257"/>
      <c r="Q575" s="257"/>
      <c r="R575" s="257"/>
      <c r="S575" s="257"/>
      <c r="T575" s="258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9" t="s">
        <v>257</v>
      </c>
      <c r="AU575" s="259" t="s">
        <v>87</v>
      </c>
      <c r="AV575" s="14" t="s">
        <v>87</v>
      </c>
      <c r="AW575" s="14" t="s">
        <v>34</v>
      </c>
      <c r="AX575" s="14" t="s">
        <v>85</v>
      </c>
      <c r="AY575" s="259" t="s">
        <v>245</v>
      </c>
    </row>
    <row r="576" s="2" customFormat="1" ht="21.75" customHeight="1">
      <c r="A576" s="40"/>
      <c r="B576" s="41"/>
      <c r="C576" s="221" t="s">
        <v>3461</v>
      </c>
      <c r="D576" s="221" t="s">
        <v>248</v>
      </c>
      <c r="E576" s="222" t="s">
        <v>2962</v>
      </c>
      <c r="F576" s="223" t="s">
        <v>2963</v>
      </c>
      <c r="G576" s="224" t="s">
        <v>251</v>
      </c>
      <c r="H576" s="225">
        <v>96</v>
      </c>
      <c r="I576" s="226"/>
      <c r="J576" s="227">
        <f>ROUND(I576*H576,2)</f>
        <v>0</v>
      </c>
      <c r="K576" s="223" t="s">
        <v>764</v>
      </c>
      <c r="L576" s="46"/>
      <c r="M576" s="228" t="s">
        <v>1</v>
      </c>
      <c r="N576" s="229" t="s">
        <v>42</v>
      </c>
      <c r="O576" s="93"/>
      <c r="P576" s="230">
        <f>O576*H576</f>
        <v>0</v>
      </c>
      <c r="Q576" s="230">
        <v>0</v>
      </c>
      <c r="R576" s="230">
        <f>Q576*H576</f>
        <v>0</v>
      </c>
      <c r="S576" s="230">
        <v>0</v>
      </c>
      <c r="T576" s="231">
        <f>S576*H576</f>
        <v>0</v>
      </c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R576" s="232" t="s">
        <v>253</v>
      </c>
      <c r="AT576" s="232" t="s">
        <v>248</v>
      </c>
      <c r="AU576" s="232" t="s">
        <v>87</v>
      </c>
      <c r="AY576" s="19" t="s">
        <v>245</v>
      </c>
      <c r="BE576" s="233">
        <f>IF(N576="základní",J576,0)</f>
        <v>0</v>
      </c>
      <c r="BF576" s="233">
        <f>IF(N576="snížená",J576,0)</f>
        <v>0</v>
      </c>
      <c r="BG576" s="233">
        <f>IF(N576="zákl. přenesená",J576,0)</f>
        <v>0</v>
      </c>
      <c r="BH576" s="233">
        <f>IF(N576="sníž. přenesená",J576,0)</f>
        <v>0</v>
      </c>
      <c r="BI576" s="233">
        <f>IF(N576="nulová",J576,0)</f>
        <v>0</v>
      </c>
      <c r="BJ576" s="19" t="s">
        <v>85</v>
      </c>
      <c r="BK576" s="233">
        <f>ROUND(I576*H576,2)</f>
        <v>0</v>
      </c>
      <c r="BL576" s="19" t="s">
        <v>253</v>
      </c>
      <c r="BM576" s="232" t="s">
        <v>5155</v>
      </c>
    </row>
    <row r="577" s="2" customFormat="1">
      <c r="A577" s="40"/>
      <c r="B577" s="41"/>
      <c r="C577" s="42"/>
      <c r="D577" s="234" t="s">
        <v>255</v>
      </c>
      <c r="E577" s="42"/>
      <c r="F577" s="235" t="s">
        <v>2963</v>
      </c>
      <c r="G577" s="42"/>
      <c r="H577" s="42"/>
      <c r="I577" s="236"/>
      <c r="J577" s="42"/>
      <c r="K577" s="42"/>
      <c r="L577" s="46"/>
      <c r="M577" s="237"/>
      <c r="N577" s="238"/>
      <c r="O577" s="93"/>
      <c r="P577" s="93"/>
      <c r="Q577" s="93"/>
      <c r="R577" s="93"/>
      <c r="S577" s="93"/>
      <c r="T577" s="94"/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T577" s="19" t="s">
        <v>255</v>
      </c>
      <c r="AU577" s="19" t="s">
        <v>87</v>
      </c>
    </row>
    <row r="578" s="2" customFormat="1">
      <c r="A578" s="40"/>
      <c r="B578" s="41"/>
      <c r="C578" s="42"/>
      <c r="D578" s="296" t="s">
        <v>766</v>
      </c>
      <c r="E578" s="42"/>
      <c r="F578" s="297" t="s">
        <v>2966</v>
      </c>
      <c r="G578" s="42"/>
      <c r="H578" s="42"/>
      <c r="I578" s="236"/>
      <c r="J578" s="42"/>
      <c r="K578" s="42"/>
      <c r="L578" s="46"/>
      <c r="M578" s="237"/>
      <c r="N578" s="238"/>
      <c r="O578" s="93"/>
      <c r="P578" s="93"/>
      <c r="Q578" s="93"/>
      <c r="R578" s="93"/>
      <c r="S578" s="93"/>
      <c r="T578" s="94"/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T578" s="19" t="s">
        <v>766</v>
      </c>
      <c r="AU578" s="19" t="s">
        <v>87</v>
      </c>
    </row>
    <row r="579" s="14" customFormat="1">
      <c r="A579" s="14"/>
      <c r="B579" s="249"/>
      <c r="C579" s="250"/>
      <c r="D579" s="234" t="s">
        <v>257</v>
      </c>
      <c r="E579" s="251" t="s">
        <v>1</v>
      </c>
      <c r="F579" s="252" t="s">
        <v>5156</v>
      </c>
      <c r="G579" s="250"/>
      <c r="H579" s="253">
        <v>96</v>
      </c>
      <c r="I579" s="254"/>
      <c r="J579" s="250"/>
      <c r="K579" s="250"/>
      <c r="L579" s="255"/>
      <c r="M579" s="256"/>
      <c r="N579" s="257"/>
      <c r="O579" s="257"/>
      <c r="P579" s="257"/>
      <c r="Q579" s="257"/>
      <c r="R579" s="257"/>
      <c r="S579" s="257"/>
      <c r="T579" s="258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9" t="s">
        <v>257</v>
      </c>
      <c r="AU579" s="259" t="s">
        <v>87</v>
      </c>
      <c r="AV579" s="14" t="s">
        <v>87</v>
      </c>
      <c r="AW579" s="14" t="s">
        <v>34</v>
      </c>
      <c r="AX579" s="14" t="s">
        <v>85</v>
      </c>
      <c r="AY579" s="259" t="s">
        <v>245</v>
      </c>
    </row>
    <row r="580" s="2" customFormat="1" ht="16.5" customHeight="1">
      <c r="A580" s="40"/>
      <c r="B580" s="41"/>
      <c r="C580" s="221" t="s">
        <v>1547</v>
      </c>
      <c r="D580" s="221" t="s">
        <v>248</v>
      </c>
      <c r="E580" s="222" t="s">
        <v>3786</v>
      </c>
      <c r="F580" s="223" t="s">
        <v>3787</v>
      </c>
      <c r="G580" s="224" t="s">
        <v>251</v>
      </c>
      <c r="H580" s="225">
        <v>101.789</v>
      </c>
      <c r="I580" s="226"/>
      <c r="J580" s="227">
        <f>ROUND(I580*H580,2)</f>
        <v>0</v>
      </c>
      <c r="K580" s="223" t="s">
        <v>764</v>
      </c>
      <c r="L580" s="46"/>
      <c r="M580" s="228" t="s">
        <v>1</v>
      </c>
      <c r="N580" s="229" t="s">
        <v>42</v>
      </c>
      <c r="O580" s="93"/>
      <c r="P580" s="230">
        <f>O580*H580</f>
        <v>0</v>
      </c>
      <c r="Q580" s="230">
        <v>0.00088000000000000003</v>
      </c>
      <c r="R580" s="230">
        <f>Q580*H580</f>
        <v>0.089574319999999999</v>
      </c>
      <c r="S580" s="230">
        <v>0</v>
      </c>
      <c r="T580" s="231">
        <f>S580*H580</f>
        <v>0</v>
      </c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R580" s="232" t="s">
        <v>253</v>
      </c>
      <c r="AT580" s="232" t="s">
        <v>248</v>
      </c>
      <c r="AU580" s="232" t="s">
        <v>87</v>
      </c>
      <c r="AY580" s="19" t="s">
        <v>245</v>
      </c>
      <c r="BE580" s="233">
        <f>IF(N580="základní",J580,0)</f>
        <v>0</v>
      </c>
      <c r="BF580" s="233">
        <f>IF(N580="snížená",J580,0)</f>
        <v>0</v>
      </c>
      <c r="BG580" s="233">
        <f>IF(N580="zákl. přenesená",J580,0)</f>
        <v>0</v>
      </c>
      <c r="BH580" s="233">
        <f>IF(N580="sníž. přenesená",J580,0)</f>
        <v>0</v>
      </c>
      <c r="BI580" s="233">
        <f>IF(N580="nulová",J580,0)</f>
        <v>0</v>
      </c>
      <c r="BJ580" s="19" t="s">
        <v>85</v>
      </c>
      <c r="BK580" s="233">
        <f>ROUND(I580*H580,2)</f>
        <v>0</v>
      </c>
      <c r="BL580" s="19" t="s">
        <v>253</v>
      </c>
      <c r="BM580" s="232" t="s">
        <v>5157</v>
      </c>
    </row>
    <row r="581" s="2" customFormat="1">
      <c r="A581" s="40"/>
      <c r="B581" s="41"/>
      <c r="C581" s="42"/>
      <c r="D581" s="234" t="s">
        <v>255</v>
      </c>
      <c r="E581" s="42"/>
      <c r="F581" s="235" t="s">
        <v>3787</v>
      </c>
      <c r="G581" s="42"/>
      <c r="H581" s="42"/>
      <c r="I581" s="236"/>
      <c r="J581" s="42"/>
      <c r="K581" s="42"/>
      <c r="L581" s="46"/>
      <c r="M581" s="237"/>
      <c r="N581" s="238"/>
      <c r="O581" s="93"/>
      <c r="P581" s="93"/>
      <c r="Q581" s="93"/>
      <c r="R581" s="93"/>
      <c r="S581" s="93"/>
      <c r="T581" s="94"/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T581" s="19" t="s">
        <v>255</v>
      </c>
      <c r="AU581" s="19" t="s">
        <v>87</v>
      </c>
    </row>
    <row r="582" s="2" customFormat="1">
      <c r="A582" s="40"/>
      <c r="B582" s="41"/>
      <c r="C582" s="42"/>
      <c r="D582" s="296" t="s">
        <v>766</v>
      </c>
      <c r="E582" s="42"/>
      <c r="F582" s="297" t="s">
        <v>3789</v>
      </c>
      <c r="G582" s="42"/>
      <c r="H582" s="42"/>
      <c r="I582" s="236"/>
      <c r="J582" s="42"/>
      <c r="K582" s="42"/>
      <c r="L582" s="46"/>
      <c r="M582" s="237"/>
      <c r="N582" s="238"/>
      <c r="O582" s="93"/>
      <c r="P582" s="93"/>
      <c r="Q582" s="93"/>
      <c r="R582" s="93"/>
      <c r="S582" s="93"/>
      <c r="T582" s="94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T582" s="19" t="s">
        <v>766</v>
      </c>
      <c r="AU582" s="19" t="s">
        <v>87</v>
      </c>
    </row>
    <row r="583" s="14" customFormat="1">
      <c r="A583" s="14"/>
      <c r="B583" s="249"/>
      <c r="C583" s="250"/>
      <c r="D583" s="234" t="s">
        <v>257</v>
      </c>
      <c r="E583" s="251" t="s">
        <v>1</v>
      </c>
      <c r="F583" s="252" t="s">
        <v>5158</v>
      </c>
      <c r="G583" s="250"/>
      <c r="H583" s="253">
        <v>101.789</v>
      </c>
      <c r="I583" s="254"/>
      <c r="J583" s="250"/>
      <c r="K583" s="250"/>
      <c r="L583" s="255"/>
      <c r="M583" s="256"/>
      <c r="N583" s="257"/>
      <c r="O583" s="257"/>
      <c r="P583" s="257"/>
      <c r="Q583" s="257"/>
      <c r="R583" s="257"/>
      <c r="S583" s="257"/>
      <c r="T583" s="258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9" t="s">
        <v>257</v>
      </c>
      <c r="AU583" s="259" t="s">
        <v>87</v>
      </c>
      <c r="AV583" s="14" t="s">
        <v>87</v>
      </c>
      <c r="AW583" s="14" t="s">
        <v>34</v>
      </c>
      <c r="AX583" s="14" t="s">
        <v>85</v>
      </c>
      <c r="AY583" s="259" t="s">
        <v>245</v>
      </c>
    </row>
    <row r="584" s="2" customFormat="1" ht="16.5" customHeight="1">
      <c r="A584" s="40"/>
      <c r="B584" s="41"/>
      <c r="C584" s="221" t="s">
        <v>3825</v>
      </c>
      <c r="D584" s="221" t="s">
        <v>248</v>
      </c>
      <c r="E584" s="222" t="s">
        <v>3791</v>
      </c>
      <c r="F584" s="223" t="s">
        <v>3792</v>
      </c>
      <c r="G584" s="224" t="s">
        <v>251</v>
      </c>
      <c r="H584" s="225">
        <v>101.789</v>
      </c>
      <c r="I584" s="226"/>
      <c r="J584" s="227">
        <f>ROUND(I584*H584,2)</f>
        <v>0</v>
      </c>
      <c r="K584" s="223" t="s">
        <v>764</v>
      </c>
      <c r="L584" s="46"/>
      <c r="M584" s="228" t="s">
        <v>1</v>
      </c>
      <c r="N584" s="229" t="s">
        <v>42</v>
      </c>
      <c r="O584" s="93"/>
      <c r="P584" s="230">
        <f>O584*H584</f>
        <v>0</v>
      </c>
      <c r="Q584" s="230">
        <v>0</v>
      </c>
      <c r="R584" s="230">
        <f>Q584*H584</f>
        <v>0</v>
      </c>
      <c r="S584" s="230">
        <v>0</v>
      </c>
      <c r="T584" s="231">
        <f>S584*H584</f>
        <v>0</v>
      </c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R584" s="232" t="s">
        <v>253</v>
      </c>
      <c r="AT584" s="232" t="s">
        <v>248</v>
      </c>
      <c r="AU584" s="232" t="s">
        <v>87</v>
      </c>
      <c r="AY584" s="19" t="s">
        <v>245</v>
      </c>
      <c r="BE584" s="233">
        <f>IF(N584="základní",J584,0)</f>
        <v>0</v>
      </c>
      <c r="BF584" s="233">
        <f>IF(N584="snížená",J584,0)</f>
        <v>0</v>
      </c>
      <c r="BG584" s="233">
        <f>IF(N584="zákl. přenesená",J584,0)</f>
        <v>0</v>
      </c>
      <c r="BH584" s="233">
        <f>IF(N584="sníž. přenesená",J584,0)</f>
        <v>0</v>
      </c>
      <c r="BI584" s="233">
        <f>IF(N584="nulová",J584,0)</f>
        <v>0</v>
      </c>
      <c r="BJ584" s="19" t="s">
        <v>85</v>
      </c>
      <c r="BK584" s="233">
        <f>ROUND(I584*H584,2)</f>
        <v>0</v>
      </c>
      <c r="BL584" s="19" t="s">
        <v>253</v>
      </c>
      <c r="BM584" s="232" t="s">
        <v>5159</v>
      </c>
    </row>
    <row r="585" s="2" customFormat="1">
      <c r="A585" s="40"/>
      <c r="B585" s="41"/>
      <c r="C585" s="42"/>
      <c r="D585" s="234" t="s">
        <v>255</v>
      </c>
      <c r="E585" s="42"/>
      <c r="F585" s="235" t="s">
        <v>3792</v>
      </c>
      <c r="G585" s="42"/>
      <c r="H585" s="42"/>
      <c r="I585" s="236"/>
      <c r="J585" s="42"/>
      <c r="K585" s="42"/>
      <c r="L585" s="46"/>
      <c r="M585" s="237"/>
      <c r="N585" s="238"/>
      <c r="O585" s="93"/>
      <c r="P585" s="93"/>
      <c r="Q585" s="93"/>
      <c r="R585" s="93"/>
      <c r="S585" s="93"/>
      <c r="T585" s="94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T585" s="19" t="s">
        <v>255</v>
      </c>
      <c r="AU585" s="19" t="s">
        <v>87</v>
      </c>
    </row>
    <row r="586" s="2" customFormat="1">
      <c r="A586" s="40"/>
      <c r="B586" s="41"/>
      <c r="C586" s="42"/>
      <c r="D586" s="296" t="s">
        <v>766</v>
      </c>
      <c r="E586" s="42"/>
      <c r="F586" s="297" t="s">
        <v>3794</v>
      </c>
      <c r="G586" s="42"/>
      <c r="H586" s="42"/>
      <c r="I586" s="236"/>
      <c r="J586" s="42"/>
      <c r="K586" s="42"/>
      <c r="L586" s="46"/>
      <c r="M586" s="237"/>
      <c r="N586" s="238"/>
      <c r="O586" s="93"/>
      <c r="P586" s="93"/>
      <c r="Q586" s="93"/>
      <c r="R586" s="93"/>
      <c r="S586" s="93"/>
      <c r="T586" s="94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T586" s="19" t="s">
        <v>766</v>
      </c>
      <c r="AU586" s="19" t="s">
        <v>87</v>
      </c>
    </row>
    <row r="587" s="2" customFormat="1" ht="16.5" customHeight="1">
      <c r="A587" s="40"/>
      <c r="B587" s="41"/>
      <c r="C587" s="221" t="s">
        <v>3828</v>
      </c>
      <c r="D587" s="221" t="s">
        <v>248</v>
      </c>
      <c r="E587" s="222" t="s">
        <v>5160</v>
      </c>
      <c r="F587" s="223" t="s">
        <v>5161</v>
      </c>
      <c r="G587" s="224" t="s">
        <v>251</v>
      </c>
      <c r="H587" s="225">
        <v>20.640000000000001</v>
      </c>
      <c r="I587" s="226"/>
      <c r="J587" s="227">
        <f>ROUND(I587*H587,2)</f>
        <v>0</v>
      </c>
      <c r="K587" s="223" t="s">
        <v>764</v>
      </c>
      <c r="L587" s="46"/>
      <c r="M587" s="228" t="s">
        <v>1</v>
      </c>
      <c r="N587" s="229" t="s">
        <v>42</v>
      </c>
      <c r="O587" s="93"/>
      <c r="P587" s="230">
        <f>O587*H587</f>
        <v>0</v>
      </c>
      <c r="Q587" s="230">
        <v>0.12</v>
      </c>
      <c r="R587" s="230">
        <f>Q587*H587</f>
        <v>2.4767999999999999</v>
      </c>
      <c r="S587" s="230">
        <v>2.4900000000000002</v>
      </c>
      <c r="T587" s="231">
        <f>S587*H587</f>
        <v>51.393600000000006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32" t="s">
        <v>253</v>
      </c>
      <c r="AT587" s="232" t="s">
        <v>248</v>
      </c>
      <c r="AU587" s="232" t="s">
        <v>87</v>
      </c>
      <c r="AY587" s="19" t="s">
        <v>245</v>
      </c>
      <c r="BE587" s="233">
        <f>IF(N587="základní",J587,0)</f>
        <v>0</v>
      </c>
      <c r="BF587" s="233">
        <f>IF(N587="snížená",J587,0)</f>
        <v>0</v>
      </c>
      <c r="BG587" s="233">
        <f>IF(N587="zákl. přenesená",J587,0)</f>
        <v>0</v>
      </c>
      <c r="BH587" s="233">
        <f>IF(N587="sníž. přenesená",J587,0)</f>
        <v>0</v>
      </c>
      <c r="BI587" s="233">
        <f>IF(N587="nulová",J587,0)</f>
        <v>0</v>
      </c>
      <c r="BJ587" s="19" t="s">
        <v>85</v>
      </c>
      <c r="BK587" s="233">
        <f>ROUND(I587*H587,2)</f>
        <v>0</v>
      </c>
      <c r="BL587" s="19" t="s">
        <v>253</v>
      </c>
      <c r="BM587" s="232" t="s">
        <v>5162</v>
      </c>
    </row>
    <row r="588" s="2" customFormat="1">
      <c r="A588" s="40"/>
      <c r="B588" s="41"/>
      <c r="C588" s="42"/>
      <c r="D588" s="234" t="s">
        <v>255</v>
      </c>
      <c r="E588" s="42"/>
      <c r="F588" s="235" t="s">
        <v>5161</v>
      </c>
      <c r="G588" s="42"/>
      <c r="H588" s="42"/>
      <c r="I588" s="236"/>
      <c r="J588" s="42"/>
      <c r="K588" s="42"/>
      <c r="L588" s="46"/>
      <c r="M588" s="237"/>
      <c r="N588" s="238"/>
      <c r="O588" s="93"/>
      <c r="P588" s="93"/>
      <c r="Q588" s="93"/>
      <c r="R588" s="93"/>
      <c r="S588" s="93"/>
      <c r="T588" s="94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T588" s="19" t="s">
        <v>255</v>
      </c>
      <c r="AU588" s="19" t="s">
        <v>87</v>
      </c>
    </row>
    <row r="589" s="2" customFormat="1">
      <c r="A589" s="40"/>
      <c r="B589" s="41"/>
      <c r="C589" s="42"/>
      <c r="D589" s="296" t="s">
        <v>766</v>
      </c>
      <c r="E589" s="42"/>
      <c r="F589" s="297" t="s">
        <v>5163</v>
      </c>
      <c r="G589" s="42"/>
      <c r="H589" s="42"/>
      <c r="I589" s="236"/>
      <c r="J589" s="42"/>
      <c r="K589" s="42"/>
      <c r="L589" s="46"/>
      <c r="M589" s="237"/>
      <c r="N589" s="238"/>
      <c r="O589" s="93"/>
      <c r="P589" s="93"/>
      <c r="Q589" s="93"/>
      <c r="R589" s="93"/>
      <c r="S589" s="93"/>
      <c r="T589" s="94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766</v>
      </c>
      <c r="AU589" s="19" t="s">
        <v>87</v>
      </c>
    </row>
    <row r="590" s="14" customFormat="1">
      <c r="A590" s="14"/>
      <c r="B590" s="249"/>
      <c r="C590" s="250"/>
      <c r="D590" s="234" t="s">
        <v>257</v>
      </c>
      <c r="E590" s="251" t="s">
        <v>1</v>
      </c>
      <c r="F590" s="252" t="s">
        <v>4673</v>
      </c>
      <c r="G590" s="250"/>
      <c r="H590" s="253">
        <v>20.640000000000001</v>
      </c>
      <c r="I590" s="254"/>
      <c r="J590" s="250"/>
      <c r="K590" s="250"/>
      <c r="L590" s="255"/>
      <c r="M590" s="256"/>
      <c r="N590" s="257"/>
      <c r="O590" s="257"/>
      <c r="P590" s="257"/>
      <c r="Q590" s="257"/>
      <c r="R590" s="257"/>
      <c r="S590" s="257"/>
      <c r="T590" s="258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9" t="s">
        <v>257</v>
      </c>
      <c r="AU590" s="259" t="s">
        <v>87</v>
      </c>
      <c r="AV590" s="14" t="s">
        <v>87</v>
      </c>
      <c r="AW590" s="14" t="s">
        <v>34</v>
      </c>
      <c r="AX590" s="14" t="s">
        <v>85</v>
      </c>
      <c r="AY590" s="259" t="s">
        <v>245</v>
      </c>
    </row>
    <row r="591" s="2" customFormat="1" ht="16.5" customHeight="1">
      <c r="A591" s="40"/>
      <c r="B591" s="41"/>
      <c r="C591" s="221" t="s">
        <v>3831</v>
      </c>
      <c r="D591" s="221" t="s">
        <v>248</v>
      </c>
      <c r="E591" s="222" t="s">
        <v>3852</v>
      </c>
      <c r="F591" s="223" t="s">
        <v>3853</v>
      </c>
      <c r="G591" s="224" t="s">
        <v>251</v>
      </c>
      <c r="H591" s="225">
        <v>135.548</v>
      </c>
      <c r="I591" s="226"/>
      <c r="J591" s="227">
        <f>ROUND(I591*H591,2)</f>
        <v>0</v>
      </c>
      <c r="K591" s="223" t="s">
        <v>764</v>
      </c>
      <c r="L591" s="46"/>
      <c r="M591" s="228" t="s">
        <v>1</v>
      </c>
      <c r="N591" s="229" t="s">
        <v>42</v>
      </c>
      <c r="O591" s="93"/>
      <c r="P591" s="230">
        <f>O591*H591</f>
        <v>0</v>
      </c>
      <c r="Q591" s="230">
        <v>0.12</v>
      </c>
      <c r="R591" s="230">
        <f>Q591*H591</f>
        <v>16.26576</v>
      </c>
      <c r="S591" s="230">
        <v>2.4900000000000002</v>
      </c>
      <c r="T591" s="231">
        <f>S591*H591</f>
        <v>337.51452000000006</v>
      </c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R591" s="232" t="s">
        <v>253</v>
      </c>
      <c r="AT591" s="232" t="s">
        <v>248</v>
      </c>
      <c r="AU591" s="232" t="s">
        <v>87</v>
      </c>
      <c r="AY591" s="19" t="s">
        <v>245</v>
      </c>
      <c r="BE591" s="233">
        <f>IF(N591="základní",J591,0)</f>
        <v>0</v>
      </c>
      <c r="BF591" s="233">
        <f>IF(N591="snížená",J591,0)</f>
        <v>0</v>
      </c>
      <c r="BG591" s="233">
        <f>IF(N591="zákl. přenesená",J591,0)</f>
        <v>0</v>
      </c>
      <c r="BH591" s="233">
        <f>IF(N591="sníž. přenesená",J591,0)</f>
        <v>0</v>
      </c>
      <c r="BI591" s="233">
        <f>IF(N591="nulová",J591,0)</f>
        <v>0</v>
      </c>
      <c r="BJ591" s="19" t="s">
        <v>85</v>
      </c>
      <c r="BK591" s="233">
        <f>ROUND(I591*H591,2)</f>
        <v>0</v>
      </c>
      <c r="BL591" s="19" t="s">
        <v>253</v>
      </c>
      <c r="BM591" s="232" t="s">
        <v>5164</v>
      </c>
    </row>
    <row r="592" s="2" customFormat="1">
      <c r="A592" s="40"/>
      <c r="B592" s="41"/>
      <c r="C592" s="42"/>
      <c r="D592" s="234" t="s">
        <v>255</v>
      </c>
      <c r="E592" s="42"/>
      <c r="F592" s="235" t="s">
        <v>3853</v>
      </c>
      <c r="G592" s="42"/>
      <c r="H592" s="42"/>
      <c r="I592" s="236"/>
      <c r="J592" s="42"/>
      <c r="K592" s="42"/>
      <c r="L592" s="46"/>
      <c r="M592" s="237"/>
      <c r="N592" s="238"/>
      <c r="O592" s="93"/>
      <c r="P592" s="93"/>
      <c r="Q592" s="93"/>
      <c r="R592" s="93"/>
      <c r="S592" s="93"/>
      <c r="T592" s="94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T592" s="19" t="s">
        <v>255</v>
      </c>
      <c r="AU592" s="19" t="s">
        <v>87</v>
      </c>
    </row>
    <row r="593" s="2" customFormat="1">
      <c r="A593" s="40"/>
      <c r="B593" s="41"/>
      <c r="C593" s="42"/>
      <c r="D593" s="296" t="s">
        <v>766</v>
      </c>
      <c r="E593" s="42"/>
      <c r="F593" s="297" t="s">
        <v>3855</v>
      </c>
      <c r="G593" s="42"/>
      <c r="H593" s="42"/>
      <c r="I593" s="236"/>
      <c r="J593" s="42"/>
      <c r="K593" s="42"/>
      <c r="L593" s="46"/>
      <c r="M593" s="237"/>
      <c r="N593" s="238"/>
      <c r="O593" s="93"/>
      <c r="P593" s="93"/>
      <c r="Q593" s="93"/>
      <c r="R593" s="93"/>
      <c r="S593" s="93"/>
      <c r="T593" s="94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T593" s="19" t="s">
        <v>766</v>
      </c>
      <c r="AU593" s="19" t="s">
        <v>87</v>
      </c>
    </row>
    <row r="594" s="14" customFormat="1">
      <c r="A594" s="14"/>
      <c r="B594" s="249"/>
      <c r="C594" s="250"/>
      <c r="D594" s="234" t="s">
        <v>257</v>
      </c>
      <c r="E594" s="251" t="s">
        <v>1</v>
      </c>
      <c r="F594" s="252" t="s">
        <v>5165</v>
      </c>
      <c r="G594" s="250"/>
      <c r="H594" s="253">
        <v>9.1679999999999993</v>
      </c>
      <c r="I594" s="254"/>
      <c r="J594" s="250"/>
      <c r="K594" s="250"/>
      <c r="L594" s="255"/>
      <c r="M594" s="256"/>
      <c r="N594" s="257"/>
      <c r="O594" s="257"/>
      <c r="P594" s="257"/>
      <c r="Q594" s="257"/>
      <c r="R594" s="257"/>
      <c r="S594" s="257"/>
      <c r="T594" s="258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9" t="s">
        <v>257</v>
      </c>
      <c r="AU594" s="259" t="s">
        <v>87</v>
      </c>
      <c r="AV594" s="14" t="s">
        <v>87</v>
      </c>
      <c r="AW594" s="14" t="s">
        <v>34</v>
      </c>
      <c r="AX594" s="14" t="s">
        <v>77</v>
      </c>
      <c r="AY594" s="259" t="s">
        <v>245</v>
      </c>
    </row>
    <row r="595" s="14" customFormat="1">
      <c r="A595" s="14"/>
      <c r="B595" s="249"/>
      <c r="C595" s="250"/>
      <c r="D595" s="234" t="s">
        <v>257</v>
      </c>
      <c r="E595" s="251" t="s">
        <v>1</v>
      </c>
      <c r="F595" s="252" t="s">
        <v>5166</v>
      </c>
      <c r="G595" s="250"/>
      <c r="H595" s="253">
        <v>52.031999999999996</v>
      </c>
      <c r="I595" s="254"/>
      <c r="J595" s="250"/>
      <c r="K595" s="250"/>
      <c r="L595" s="255"/>
      <c r="M595" s="256"/>
      <c r="N595" s="257"/>
      <c r="O595" s="257"/>
      <c r="P595" s="257"/>
      <c r="Q595" s="257"/>
      <c r="R595" s="257"/>
      <c r="S595" s="257"/>
      <c r="T595" s="258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9" t="s">
        <v>257</v>
      </c>
      <c r="AU595" s="259" t="s">
        <v>87</v>
      </c>
      <c r="AV595" s="14" t="s">
        <v>87</v>
      </c>
      <c r="AW595" s="14" t="s">
        <v>34</v>
      </c>
      <c r="AX595" s="14" t="s">
        <v>77</v>
      </c>
      <c r="AY595" s="259" t="s">
        <v>245</v>
      </c>
    </row>
    <row r="596" s="14" customFormat="1">
      <c r="A596" s="14"/>
      <c r="B596" s="249"/>
      <c r="C596" s="250"/>
      <c r="D596" s="234" t="s">
        <v>257</v>
      </c>
      <c r="E596" s="251" t="s">
        <v>1</v>
      </c>
      <c r="F596" s="252" t="s">
        <v>5167</v>
      </c>
      <c r="G596" s="250"/>
      <c r="H596" s="253">
        <v>56.674999999999997</v>
      </c>
      <c r="I596" s="254"/>
      <c r="J596" s="250"/>
      <c r="K596" s="250"/>
      <c r="L596" s="255"/>
      <c r="M596" s="256"/>
      <c r="N596" s="257"/>
      <c r="O596" s="257"/>
      <c r="P596" s="257"/>
      <c r="Q596" s="257"/>
      <c r="R596" s="257"/>
      <c r="S596" s="257"/>
      <c r="T596" s="258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9" t="s">
        <v>257</v>
      </c>
      <c r="AU596" s="259" t="s">
        <v>87</v>
      </c>
      <c r="AV596" s="14" t="s">
        <v>87</v>
      </c>
      <c r="AW596" s="14" t="s">
        <v>34</v>
      </c>
      <c r="AX596" s="14" t="s">
        <v>77</v>
      </c>
      <c r="AY596" s="259" t="s">
        <v>245</v>
      </c>
    </row>
    <row r="597" s="14" customFormat="1">
      <c r="A597" s="14"/>
      <c r="B597" s="249"/>
      <c r="C597" s="250"/>
      <c r="D597" s="234" t="s">
        <v>257</v>
      </c>
      <c r="E597" s="251" t="s">
        <v>1</v>
      </c>
      <c r="F597" s="252" t="s">
        <v>5168</v>
      </c>
      <c r="G597" s="250"/>
      <c r="H597" s="253">
        <v>10.132999999999999</v>
      </c>
      <c r="I597" s="254"/>
      <c r="J597" s="250"/>
      <c r="K597" s="250"/>
      <c r="L597" s="255"/>
      <c r="M597" s="256"/>
      <c r="N597" s="257"/>
      <c r="O597" s="257"/>
      <c r="P597" s="257"/>
      <c r="Q597" s="257"/>
      <c r="R597" s="257"/>
      <c r="S597" s="257"/>
      <c r="T597" s="258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9" t="s">
        <v>257</v>
      </c>
      <c r="AU597" s="259" t="s">
        <v>87</v>
      </c>
      <c r="AV597" s="14" t="s">
        <v>87</v>
      </c>
      <c r="AW597" s="14" t="s">
        <v>34</v>
      </c>
      <c r="AX597" s="14" t="s">
        <v>77</v>
      </c>
      <c r="AY597" s="259" t="s">
        <v>245</v>
      </c>
    </row>
    <row r="598" s="14" customFormat="1">
      <c r="A598" s="14"/>
      <c r="B598" s="249"/>
      <c r="C598" s="250"/>
      <c r="D598" s="234" t="s">
        <v>257</v>
      </c>
      <c r="E598" s="251" t="s">
        <v>1</v>
      </c>
      <c r="F598" s="252" t="s">
        <v>5169</v>
      </c>
      <c r="G598" s="250"/>
      <c r="H598" s="253">
        <v>7.54</v>
      </c>
      <c r="I598" s="254"/>
      <c r="J598" s="250"/>
      <c r="K598" s="250"/>
      <c r="L598" s="255"/>
      <c r="M598" s="256"/>
      <c r="N598" s="257"/>
      <c r="O598" s="257"/>
      <c r="P598" s="257"/>
      <c r="Q598" s="257"/>
      <c r="R598" s="257"/>
      <c r="S598" s="257"/>
      <c r="T598" s="258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9" t="s">
        <v>257</v>
      </c>
      <c r="AU598" s="259" t="s">
        <v>87</v>
      </c>
      <c r="AV598" s="14" t="s">
        <v>87</v>
      </c>
      <c r="AW598" s="14" t="s">
        <v>34</v>
      </c>
      <c r="AX598" s="14" t="s">
        <v>77</v>
      </c>
      <c r="AY598" s="259" t="s">
        <v>245</v>
      </c>
    </row>
    <row r="599" s="15" customFormat="1">
      <c r="A599" s="15"/>
      <c r="B599" s="260"/>
      <c r="C599" s="261"/>
      <c r="D599" s="234" t="s">
        <v>257</v>
      </c>
      <c r="E599" s="262" t="s">
        <v>1</v>
      </c>
      <c r="F599" s="263" t="s">
        <v>266</v>
      </c>
      <c r="G599" s="261"/>
      <c r="H599" s="264">
        <v>135.548</v>
      </c>
      <c r="I599" s="265"/>
      <c r="J599" s="261"/>
      <c r="K599" s="261"/>
      <c r="L599" s="266"/>
      <c r="M599" s="267"/>
      <c r="N599" s="268"/>
      <c r="O599" s="268"/>
      <c r="P599" s="268"/>
      <c r="Q599" s="268"/>
      <c r="R599" s="268"/>
      <c r="S599" s="268"/>
      <c r="T599" s="269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70" t="s">
        <v>257</v>
      </c>
      <c r="AU599" s="270" t="s">
        <v>87</v>
      </c>
      <c r="AV599" s="15" t="s">
        <v>253</v>
      </c>
      <c r="AW599" s="15" t="s">
        <v>34</v>
      </c>
      <c r="AX599" s="15" t="s">
        <v>85</v>
      </c>
      <c r="AY599" s="270" t="s">
        <v>245</v>
      </c>
    </row>
    <row r="600" s="2" customFormat="1" ht="16.5" customHeight="1">
      <c r="A600" s="40"/>
      <c r="B600" s="41"/>
      <c r="C600" s="221" t="s">
        <v>3834</v>
      </c>
      <c r="D600" s="221" t="s">
        <v>248</v>
      </c>
      <c r="E600" s="222" t="s">
        <v>5170</v>
      </c>
      <c r="F600" s="223" t="s">
        <v>5171</v>
      </c>
      <c r="G600" s="224" t="s">
        <v>251</v>
      </c>
      <c r="H600" s="225">
        <v>89.545000000000002</v>
      </c>
      <c r="I600" s="226"/>
      <c r="J600" s="227">
        <f>ROUND(I600*H600,2)</f>
        <v>0</v>
      </c>
      <c r="K600" s="223" t="s">
        <v>764</v>
      </c>
      <c r="L600" s="46"/>
      <c r="M600" s="228" t="s">
        <v>1</v>
      </c>
      <c r="N600" s="229" t="s">
        <v>42</v>
      </c>
      <c r="O600" s="93"/>
      <c r="P600" s="230">
        <f>O600*H600</f>
        <v>0</v>
      </c>
      <c r="Q600" s="230">
        <v>0.12</v>
      </c>
      <c r="R600" s="230">
        <f>Q600*H600</f>
        <v>10.7454</v>
      </c>
      <c r="S600" s="230">
        <v>2.2000000000000002</v>
      </c>
      <c r="T600" s="231">
        <f>S600*H600</f>
        <v>196.99900000000002</v>
      </c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R600" s="232" t="s">
        <v>253</v>
      </c>
      <c r="AT600" s="232" t="s">
        <v>248</v>
      </c>
      <c r="AU600" s="232" t="s">
        <v>87</v>
      </c>
      <c r="AY600" s="19" t="s">
        <v>245</v>
      </c>
      <c r="BE600" s="233">
        <f>IF(N600="základní",J600,0)</f>
        <v>0</v>
      </c>
      <c r="BF600" s="233">
        <f>IF(N600="snížená",J600,0)</f>
        <v>0</v>
      </c>
      <c r="BG600" s="233">
        <f>IF(N600="zákl. přenesená",J600,0)</f>
        <v>0</v>
      </c>
      <c r="BH600" s="233">
        <f>IF(N600="sníž. přenesená",J600,0)</f>
        <v>0</v>
      </c>
      <c r="BI600" s="233">
        <f>IF(N600="nulová",J600,0)</f>
        <v>0</v>
      </c>
      <c r="BJ600" s="19" t="s">
        <v>85</v>
      </c>
      <c r="BK600" s="233">
        <f>ROUND(I600*H600,2)</f>
        <v>0</v>
      </c>
      <c r="BL600" s="19" t="s">
        <v>253</v>
      </c>
      <c r="BM600" s="232" t="s">
        <v>5172</v>
      </c>
    </row>
    <row r="601" s="2" customFormat="1">
      <c r="A601" s="40"/>
      <c r="B601" s="41"/>
      <c r="C601" s="42"/>
      <c r="D601" s="234" t="s">
        <v>255</v>
      </c>
      <c r="E601" s="42"/>
      <c r="F601" s="235" t="s">
        <v>5171</v>
      </c>
      <c r="G601" s="42"/>
      <c r="H601" s="42"/>
      <c r="I601" s="236"/>
      <c r="J601" s="42"/>
      <c r="K601" s="42"/>
      <c r="L601" s="46"/>
      <c r="M601" s="237"/>
      <c r="N601" s="238"/>
      <c r="O601" s="93"/>
      <c r="P601" s="93"/>
      <c r="Q601" s="93"/>
      <c r="R601" s="93"/>
      <c r="S601" s="93"/>
      <c r="T601" s="94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T601" s="19" t="s">
        <v>255</v>
      </c>
      <c r="AU601" s="19" t="s">
        <v>87</v>
      </c>
    </row>
    <row r="602" s="2" customFormat="1">
      <c r="A602" s="40"/>
      <c r="B602" s="41"/>
      <c r="C602" s="42"/>
      <c r="D602" s="296" t="s">
        <v>766</v>
      </c>
      <c r="E602" s="42"/>
      <c r="F602" s="297" t="s">
        <v>5173</v>
      </c>
      <c r="G602" s="42"/>
      <c r="H602" s="42"/>
      <c r="I602" s="236"/>
      <c r="J602" s="42"/>
      <c r="K602" s="42"/>
      <c r="L602" s="46"/>
      <c r="M602" s="237"/>
      <c r="N602" s="238"/>
      <c r="O602" s="93"/>
      <c r="P602" s="93"/>
      <c r="Q602" s="93"/>
      <c r="R602" s="93"/>
      <c r="S602" s="93"/>
      <c r="T602" s="94"/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T602" s="19" t="s">
        <v>766</v>
      </c>
      <c r="AU602" s="19" t="s">
        <v>87</v>
      </c>
    </row>
    <row r="603" s="14" customFormat="1">
      <c r="A603" s="14"/>
      <c r="B603" s="249"/>
      <c r="C603" s="250"/>
      <c r="D603" s="234" t="s">
        <v>257</v>
      </c>
      <c r="E603" s="251" t="s">
        <v>1</v>
      </c>
      <c r="F603" s="252" t="s">
        <v>5174</v>
      </c>
      <c r="G603" s="250"/>
      <c r="H603" s="253">
        <v>30.456</v>
      </c>
      <c r="I603" s="254"/>
      <c r="J603" s="250"/>
      <c r="K603" s="250"/>
      <c r="L603" s="255"/>
      <c r="M603" s="256"/>
      <c r="N603" s="257"/>
      <c r="O603" s="257"/>
      <c r="P603" s="257"/>
      <c r="Q603" s="257"/>
      <c r="R603" s="257"/>
      <c r="S603" s="257"/>
      <c r="T603" s="258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9" t="s">
        <v>257</v>
      </c>
      <c r="AU603" s="259" t="s">
        <v>87</v>
      </c>
      <c r="AV603" s="14" t="s">
        <v>87</v>
      </c>
      <c r="AW603" s="14" t="s">
        <v>34</v>
      </c>
      <c r="AX603" s="14" t="s">
        <v>77</v>
      </c>
      <c r="AY603" s="259" t="s">
        <v>245</v>
      </c>
    </row>
    <row r="604" s="14" customFormat="1">
      <c r="A604" s="14"/>
      <c r="B604" s="249"/>
      <c r="C604" s="250"/>
      <c r="D604" s="234" t="s">
        <v>257</v>
      </c>
      <c r="E604" s="251" t="s">
        <v>1</v>
      </c>
      <c r="F604" s="252" t="s">
        <v>5175</v>
      </c>
      <c r="G604" s="250"/>
      <c r="H604" s="253">
        <v>31.484000000000002</v>
      </c>
      <c r="I604" s="254"/>
      <c r="J604" s="250"/>
      <c r="K604" s="250"/>
      <c r="L604" s="255"/>
      <c r="M604" s="256"/>
      <c r="N604" s="257"/>
      <c r="O604" s="257"/>
      <c r="P604" s="257"/>
      <c r="Q604" s="257"/>
      <c r="R604" s="257"/>
      <c r="S604" s="257"/>
      <c r="T604" s="258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59" t="s">
        <v>257</v>
      </c>
      <c r="AU604" s="259" t="s">
        <v>87</v>
      </c>
      <c r="AV604" s="14" t="s">
        <v>87</v>
      </c>
      <c r="AW604" s="14" t="s">
        <v>34</v>
      </c>
      <c r="AX604" s="14" t="s">
        <v>77</v>
      </c>
      <c r="AY604" s="259" t="s">
        <v>245</v>
      </c>
    </row>
    <row r="605" s="14" customFormat="1">
      <c r="A605" s="14"/>
      <c r="B605" s="249"/>
      <c r="C605" s="250"/>
      <c r="D605" s="234" t="s">
        <v>257</v>
      </c>
      <c r="E605" s="251" t="s">
        <v>1</v>
      </c>
      <c r="F605" s="252" t="s">
        <v>5176</v>
      </c>
      <c r="G605" s="250"/>
      <c r="H605" s="253">
        <v>27.605</v>
      </c>
      <c r="I605" s="254"/>
      <c r="J605" s="250"/>
      <c r="K605" s="250"/>
      <c r="L605" s="255"/>
      <c r="M605" s="256"/>
      <c r="N605" s="257"/>
      <c r="O605" s="257"/>
      <c r="P605" s="257"/>
      <c r="Q605" s="257"/>
      <c r="R605" s="257"/>
      <c r="S605" s="257"/>
      <c r="T605" s="258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9" t="s">
        <v>257</v>
      </c>
      <c r="AU605" s="259" t="s">
        <v>87</v>
      </c>
      <c r="AV605" s="14" t="s">
        <v>87</v>
      </c>
      <c r="AW605" s="14" t="s">
        <v>34</v>
      </c>
      <c r="AX605" s="14" t="s">
        <v>77</v>
      </c>
      <c r="AY605" s="259" t="s">
        <v>245</v>
      </c>
    </row>
    <row r="606" s="15" customFormat="1">
      <c r="A606" s="15"/>
      <c r="B606" s="260"/>
      <c r="C606" s="261"/>
      <c r="D606" s="234" t="s">
        <v>257</v>
      </c>
      <c r="E606" s="262" t="s">
        <v>1</v>
      </c>
      <c r="F606" s="263" t="s">
        <v>266</v>
      </c>
      <c r="G606" s="261"/>
      <c r="H606" s="264">
        <v>89.545000000000002</v>
      </c>
      <c r="I606" s="265"/>
      <c r="J606" s="261"/>
      <c r="K606" s="261"/>
      <c r="L606" s="266"/>
      <c r="M606" s="267"/>
      <c r="N606" s="268"/>
      <c r="O606" s="268"/>
      <c r="P606" s="268"/>
      <c r="Q606" s="268"/>
      <c r="R606" s="268"/>
      <c r="S606" s="268"/>
      <c r="T606" s="269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T606" s="270" t="s">
        <v>257</v>
      </c>
      <c r="AU606" s="270" t="s">
        <v>87</v>
      </c>
      <c r="AV606" s="15" t="s">
        <v>253</v>
      </c>
      <c r="AW606" s="15" t="s">
        <v>34</v>
      </c>
      <c r="AX606" s="15" t="s">
        <v>85</v>
      </c>
      <c r="AY606" s="270" t="s">
        <v>245</v>
      </c>
    </row>
    <row r="607" s="2" customFormat="1" ht="16.5" customHeight="1">
      <c r="A607" s="40"/>
      <c r="B607" s="41"/>
      <c r="C607" s="221" t="s">
        <v>3837</v>
      </c>
      <c r="D607" s="221" t="s">
        <v>248</v>
      </c>
      <c r="E607" s="222" t="s">
        <v>2982</v>
      </c>
      <c r="F607" s="223" t="s">
        <v>2985</v>
      </c>
      <c r="G607" s="224" t="s">
        <v>3227</v>
      </c>
      <c r="H607" s="225">
        <v>19.945</v>
      </c>
      <c r="I607" s="226"/>
      <c r="J607" s="227">
        <f>ROUND(I607*H607,2)</f>
        <v>0</v>
      </c>
      <c r="K607" s="223" t="s">
        <v>764</v>
      </c>
      <c r="L607" s="46"/>
      <c r="M607" s="228" t="s">
        <v>1</v>
      </c>
      <c r="N607" s="229" t="s">
        <v>42</v>
      </c>
      <c r="O607" s="93"/>
      <c r="P607" s="230">
        <f>O607*H607</f>
        <v>0</v>
      </c>
      <c r="Q607" s="230">
        <v>0.121711072</v>
      </c>
      <c r="R607" s="230">
        <f>Q607*H607</f>
        <v>2.4275273310400003</v>
      </c>
      <c r="S607" s="230">
        <v>2.3999999999999999</v>
      </c>
      <c r="T607" s="231">
        <f>S607*H607</f>
        <v>47.868000000000002</v>
      </c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R607" s="232" t="s">
        <v>253</v>
      </c>
      <c r="AT607" s="232" t="s">
        <v>248</v>
      </c>
      <c r="AU607" s="232" t="s">
        <v>87</v>
      </c>
      <c r="AY607" s="19" t="s">
        <v>245</v>
      </c>
      <c r="BE607" s="233">
        <f>IF(N607="základní",J607,0)</f>
        <v>0</v>
      </c>
      <c r="BF607" s="233">
        <f>IF(N607="snížená",J607,0)</f>
        <v>0</v>
      </c>
      <c r="BG607" s="233">
        <f>IF(N607="zákl. přenesená",J607,0)</f>
        <v>0</v>
      </c>
      <c r="BH607" s="233">
        <f>IF(N607="sníž. přenesená",J607,0)</f>
        <v>0</v>
      </c>
      <c r="BI607" s="233">
        <f>IF(N607="nulová",J607,0)</f>
        <v>0</v>
      </c>
      <c r="BJ607" s="19" t="s">
        <v>85</v>
      </c>
      <c r="BK607" s="233">
        <f>ROUND(I607*H607,2)</f>
        <v>0</v>
      </c>
      <c r="BL607" s="19" t="s">
        <v>253</v>
      </c>
      <c r="BM607" s="232" t="s">
        <v>5177</v>
      </c>
    </row>
    <row r="608" s="2" customFormat="1">
      <c r="A608" s="40"/>
      <c r="B608" s="41"/>
      <c r="C608" s="42"/>
      <c r="D608" s="234" t="s">
        <v>255</v>
      </c>
      <c r="E608" s="42"/>
      <c r="F608" s="235" t="s">
        <v>2985</v>
      </c>
      <c r="G608" s="42"/>
      <c r="H608" s="42"/>
      <c r="I608" s="236"/>
      <c r="J608" s="42"/>
      <c r="K608" s="42"/>
      <c r="L608" s="46"/>
      <c r="M608" s="237"/>
      <c r="N608" s="238"/>
      <c r="O608" s="93"/>
      <c r="P608" s="93"/>
      <c r="Q608" s="93"/>
      <c r="R608" s="93"/>
      <c r="S608" s="93"/>
      <c r="T608" s="94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19" t="s">
        <v>255</v>
      </c>
      <c r="AU608" s="19" t="s">
        <v>87</v>
      </c>
    </row>
    <row r="609" s="2" customFormat="1">
      <c r="A609" s="40"/>
      <c r="B609" s="41"/>
      <c r="C609" s="42"/>
      <c r="D609" s="296" t="s">
        <v>766</v>
      </c>
      <c r="E609" s="42"/>
      <c r="F609" s="297" t="s">
        <v>2986</v>
      </c>
      <c r="G609" s="42"/>
      <c r="H609" s="42"/>
      <c r="I609" s="236"/>
      <c r="J609" s="42"/>
      <c r="K609" s="42"/>
      <c r="L609" s="46"/>
      <c r="M609" s="237"/>
      <c r="N609" s="238"/>
      <c r="O609" s="93"/>
      <c r="P609" s="93"/>
      <c r="Q609" s="93"/>
      <c r="R609" s="93"/>
      <c r="S609" s="93"/>
      <c r="T609" s="94"/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T609" s="19" t="s">
        <v>766</v>
      </c>
      <c r="AU609" s="19" t="s">
        <v>87</v>
      </c>
    </row>
    <row r="610" s="14" customFormat="1">
      <c r="A610" s="14"/>
      <c r="B610" s="249"/>
      <c r="C610" s="250"/>
      <c r="D610" s="234" t="s">
        <v>257</v>
      </c>
      <c r="E610" s="251" t="s">
        <v>1</v>
      </c>
      <c r="F610" s="252" t="s">
        <v>5178</v>
      </c>
      <c r="G610" s="250"/>
      <c r="H610" s="253">
        <v>19.945</v>
      </c>
      <c r="I610" s="254"/>
      <c r="J610" s="250"/>
      <c r="K610" s="250"/>
      <c r="L610" s="255"/>
      <c r="M610" s="256"/>
      <c r="N610" s="257"/>
      <c r="O610" s="257"/>
      <c r="P610" s="257"/>
      <c r="Q610" s="257"/>
      <c r="R610" s="257"/>
      <c r="S610" s="257"/>
      <c r="T610" s="258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9" t="s">
        <v>257</v>
      </c>
      <c r="AU610" s="259" t="s">
        <v>87</v>
      </c>
      <c r="AV610" s="14" t="s">
        <v>87</v>
      </c>
      <c r="AW610" s="14" t="s">
        <v>34</v>
      </c>
      <c r="AX610" s="14" t="s">
        <v>77</v>
      </c>
      <c r="AY610" s="259" t="s">
        <v>245</v>
      </c>
    </row>
    <row r="611" s="15" customFormat="1">
      <c r="A611" s="15"/>
      <c r="B611" s="260"/>
      <c r="C611" s="261"/>
      <c r="D611" s="234" t="s">
        <v>257</v>
      </c>
      <c r="E611" s="262" t="s">
        <v>1</v>
      </c>
      <c r="F611" s="263" t="s">
        <v>266</v>
      </c>
      <c r="G611" s="261"/>
      <c r="H611" s="264">
        <v>19.945</v>
      </c>
      <c r="I611" s="265"/>
      <c r="J611" s="261"/>
      <c r="K611" s="261"/>
      <c r="L611" s="266"/>
      <c r="M611" s="267"/>
      <c r="N611" s="268"/>
      <c r="O611" s="268"/>
      <c r="P611" s="268"/>
      <c r="Q611" s="268"/>
      <c r="R611" s="268"/>
      <c r="S611" s="268"/>
      <c r="T611" s="269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T611" s="270" t="s">
        <v>257</v>
      </c>
      <c r="AU611" s="270" t="s">
        <v>87</v>
      </c>
      <c r="AV611" s="15" t="s">
        <v>253</v>
      </c>
      <c r="AW611" s="15" t="s">
        <v>34</v>
      </c>
      <c r="AX611" s="15" t="s">
        <v>85</v>
      </c>
      <c r="AY611" s="270" t="s">
        <v>245</v>
      </c>
    </row>
    <row r="612" s="2" customFormat="1" ht="16.5" customHeight="1">
      <c r="A612" s="40"/>
      <c r="B612" s="41"/>
      <c r="C612" s="221" t="s">
        <v>3840</v>
      </c>
      <c r="D612" s="221" t="s">
        <v>248</v>
      </c>
      <c r="E612" s="222" t="s">
        <v>4680</v>
      </c>
      <c r="F612" s="223" t="s">
        <v>4681</v>
      </c>
      <c r="G612" s="224" t="s">
        <v>793</v>
      </c>
      <c r="H612" s="225">
        <v>4338.8599999999997</v>
      </c>
      <c r="I612" s="226"/>
      <c r="J612" s="227">
        <f>ROUND(I612*H612,2)</f>
        <v>0</v>
      </c>
      <c r="K612" s="223" t="s">
        <v>764</v>
      </c>
      <c r="L612" s="46"/>
      <c r="M612" s="228" t="s">
        <v>1</v>
      </c>
      <c r="N612" s="229" t="s">
        <v>42</v>
      </c>
      <c r="O612" s="93"/>
      <c r="P612" s="230">
        <f>O612*H612</f>
        <v>0</v>
      </c>
      <c r="Q612" s="230">
        <v>0</v>
      </c>
      <c r="R612" s="230">
        <f>Q612*H612</f>
        <v>0</v>
      </c>
      <c r="S612" s="230">
        <v>0.001</v>
      </c>
      <c r="T612" s="231">
        <f>S612*H612</f>
        <v>4.3388599999999995</v>
      </c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R612" s="232" t="s">
        <v>253</v>
      </c>
      <c r="AT612" s="232" t="s">
        <v>248</v>
      </c>
      <c r="AU612" s="232" t="s">
        <v>87</v>
      </c>
      <c r="AY612" s="19" t="s">
        <v>245</v>
      </c>
      <c r="BE612" s="233">
        <f>IF(N612="základní",J612,0)</f>
        <v>0</v>
      </c>
      <c r="BF612" s="233">
        <f>IF(N612="snížená",J612,0)</f>
        <v>0</v>
      </c>
      <c r="BG612" s="233">
        <f>IF(N612="zákl. přenesená",J612,0)</f>
        <v>0</v>
      </c>
      <c r="BH612" s="233">
        <f>IF(N612="sníž. přenesená",J612,0)</f>
        <v>0</v>
      </c>
      <c r="BI612" s="233">
        <f>IF(N612="nulová",J612,0)</f>
        <v>0</v>
      </c>
      <c r="BJ612" s="19" t="s">
        <v>85</v>
      </c>
      <c r="BK612" s="233">
        <f>ROUND(I612*H612,2)</f>
        <v>0</v>
      </c>
      <c r="BL612" s="19" t="s">
        <v>253</v>
      </c>
      <c r="BM612" s="232" t="s">
        <v>5179</v>
      </c>
    </row>
    <row r="613" s="2" customFormat="1">
      <c r="A613" s="40"/>
      <c r="B613" s="41"/>
      <c r="C613" s="42"/>
      <c r="D613" s="234" t="s">
        <v>255</v>
      </c>
      <c r="E613" s="42"/>
      <c r="F613" s="235" t="s">
        <v>4681</v>
      </c>
      <c r="G613" s="42"/>
      <c r="H613" s="42"/>
      <c r="I613" s="236"/>
      <c r="J613" s="42"/>
      <c r="K613" s="42"/>
      <c r="L613" s="46"/>
      <c r="M613" s="237"/>
      <c r="N613" s="238"/>
      <c r="O613" s="93"/>
      <c r="P613" s="93"/>
      <c r="Q613" s="93"/>
      <c r="R613" s="93"/>
      <c r="S613" s="93"/>
      <c r="T613" s="94"/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T613" s="19" t="s">
        <v>255</v>
      </c>
      <c r="AU613" s="19" t="s">
        <v>87</v>
      </c>
    </row>
    <row r="614" s="2" customFormat="1">
      <c r="A614" s="40"/>
      <c r="B614" s="41"/>
      <c r="C614" s="42"/>
      <c r="D614" s="296" t="s">
        <v>766</v>
      </c>
      <c r="E614" s="42"/>
      <c r="F614" s="297" t="s">
        <v>4684</v>
      </c>
      <c r="G614" s="42"/>
      <c r="H614" s="42"/>
      <c r="I614" s="236"/>
      <c r="J614" s="42"/>
      <c r="K614" s="42"/>
      <c r="L614" s="46"/>
      <c r="M614" s="237"/>
      <c r="N614" s="238"/>
      <c r="O614" s="93"/>
      <c r="P614" s="93"/>
      <c r="Q614" s="93"/>
      <c r="R614" s="93"/>
      <c r="S614" s="93"/>
      <c r="T614" s="94"/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T614" s="19" t="s">
        <v>766</v>
      </c>
      <c r="AU614" s="19" t="s">
        <v>87</v>
      </c>
    </row>
    <row r="615" s="14" customFormat="1">
      <c r="A615" s="14"/>
      <c r="B615" s="249"/>
      <c r="C615" s="250"/>
      <c r="D615" s="234" t="s">
        <v>257</v>
      </c>
      <c r="E615" s="251" t="s">
        <v>1</v>
      </c>
      <c r="F615" s="252" t="s">
        <v>5180</v>
      </c>
      <c r="G615" s="250"/>
      <c r="H615" s="253">
        <v>4138.5600000000004</v>
      </c>
      <c r="I615" s="254"/>
      <c r="J615" s="250"/>
      <c r="K615" s="250"/>
      <c r="L615" s="255"/>
      <c r="M615" s="256"/>
      <c r="N615" s="257"/>
      <c r="O615" s="257"/>
      <c r="P615" s="257"/>
      <c r="Q615" s="257"/>
      <c r="R615" s="257"/>
      <c r="S615" s="257"/>
      <c r="T615" s="258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9" t="s">
        <v>257</v>
      </c>
      <c r="AU615" s="259" t="s">
        <v>87</v>
      </c>
      <c r="AV615" s="14" t="s">
        <v>87</v>
      </c>
      <c r="AW615" s="14" t="s">
        <v>34</v>
      </c>
      <c r="AX615" s="14" t="s">
        <v>77</v>
      </c>
      <c r="AY615" s="259" t="s">
        <v>245</v>
      </c>
    </row>
    <row r="616" s="14" customFormat="1">
      <c r="A616" s="14"/>
      <c r="B616" s="249"/>
      <c r="C616" s="250"/>
      <c r="D616" s="234" t="s">
        <v>257</v>
      </c>
      <c r="E616" s="251" t="s">
        <v>1</v>
      </c>
      <c r="F616" s="252" t="s">
        <v>5181</v>
      </c>
      <c r="G616" s="250"/>
      <c r="H616" s="253">
        <v>200.30000000000001</v>
      </c>
      <c r="I616" s="254"/>
      <c r="J616" s="250"/>
      <c r="K616" s="250"/>
      <c r="L616" s="255"/>
      <c r="M616" s="256"/>
      <c r="N616" s="257"/>
      <c r="O616" s="257"/>
      <c r="P616" s="257"/>
      <c r="Q616" s="257"/>
      <c r="R616" s="257"/>
      <c r="S616" s="257"/>
      <c r="T616" s="258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9" t="s">
        <v>257</v>
      </c>
      <c r="AU616" s="259" t="s">
        <v>87</v>
      </c>
      <c r="AV616" s="14" t="s">
        <v>87</v>
      </c>
      <c r="AW616" s="14" t="s">
        <v>34</v>
      </c>
      <c r="AX616" s="14" t="s">
        <v>77</v>
      </c>
      <c r="AY616" s="259" t="s">
        <v>245</v>
      </c>
    </row>
    <row r="617" s="15" customFormat="1">
      <c r="A617" s="15"/>
      <c r="B617" s="260"/>
      <c r="C617" s="261"/>
      <c r="D617" s="234" t="s">
        <v>257</v>
      </c>
      <c r="E617" s="262" t="s">
        <v>1</v>
      </c>
      <c r="F617" s="263" t="s">
        <v>266</v>
      </c>
      <c r="G617" s="261"/>
      <c r="H617" s="264">
        <v>4338.8600000000006</v>
      </c>
      <c r="I617" s="265"/>
      <c r="J617" s="261"/>
      <c r="K617" s="261"/>
      <c r="L617" s="266"/>
      <c r="M617" s="267"/>
      <c r="N617" s="268"/>
      <c r="O617" s="268"/>
      <c r="P617" s="268"/>
      <c r="Q617" s="268"/>
      <c r="R617" s="268"/>
      <c r="S617" s="268"/>
      <c r="T617" s="269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T617" s="270" t="s">
        <v>257</v>
      </c>
      <c r="AU617" s="270" t="s">
        <v>87</v>
      </c>
      <c r="AV617" s="15" t="s">
        <v>253</v>
      </c>
      <c r="AW617" s="15" t="s">
        <v>34</v>
      </c>
      <c r="AX617" s="15" t="s">
        <v>85</v>
      </c>
      <c r="AY617" s="270" t="s">
        <v>245</v>
      </c>
    </row>
    <row r="618" s="2" customFormat="1" ht="16.5" customHeight="1">
      <c r="A618" s="40"/>
      <c r="B618" s="41"/>
      <c r="C618" s="221" t="s">
        <v>3843</v>
      </c>
      <c r="D618" s="221" t="s">
        <v>248</v>
      </c>
      <c r="E618" s="222" t="s">
        <v>3862</v>
      </c>
      <c r="F618" s="223" t="s">
        <v>3863</v>
      </c>
      <c r="G618" s="224" t="s">
        <v>317</v>
      </c>
      <c r="H618" s="225">
        <v>23</v>
      </c>
      <c r="I618" s="226"/>
      <c r="J618" s="227">
        <f>ROUND(I618*H618,2)</f>
        <v>0</v>
      </c>
      <c r="K618" s="223" t="s">
        <v>764</v>
      </c>
      <c r="L618" s="46"/>
      <c r="M618" s="228" t="s">
        <v>1</v>
      </c>
      <c r="N618" s="229" t="s">
        <v>42</v>
      </c>
      <c r="O618" s="93"/>
      <c r="P618" s="230">
        <f>O618*H618</f>
        <v>0</v>
      </c>
      <c r="Q618" s="230">
        <v>8.3599999999999999E-05</v>
      </c>
      <c r="R618" s="230">
        <f>Q618*H618</f>
        <v>0.0019227999999999999</v>
      </c>
      <c r="S618" s="230">
        <v>0.017999999999999999</v>
      </c>
      <c r="T618" s="231">
        <f>S618*H618</f>
        <v>0.41399999999999998</v>
      </c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R618" s="232" t="s">
        <v>253</v>
      </c>
      <c r="AT618" s="232" t="s">
        <v>248</v>
      </c>
      <c r="AU618" s="232" t="s">
        <v>87</v>
      </c>
      <c r="AY618" s="19" t="s">
        <v>245</v>
      </c>
      <c r="BE618" s="233">
        <f>IF(N618="základní",J618,0)</f>
        <v>0</v>
      </c>
      <c r="BF618" s="233">
        <f>IF(N618="snížená",J618,0)</f>
        <v>0</v>
      </c>
      <c r="BG618" s="233">
        <f>IF(N618="zákl. přenesená",J618,0)</f>
        <v>0</v>
      </c>
      <c r="BH618" s="233">
        <f>IF(N618="sníž. přenesená",J618,0)</f>
        <v>0</v>
      </c>
      <c r="BI618" s="233">
        <f>IF(N618="nulová",J618,0)</f>
        <v>0</v>
      </c>
      <c r="BJ618" s="19" t="s">
        <v>85</v>
      </c>
      <c r="BK618" s="233">
        <f>ROUND(I618*H618,2)</f>
        <v>0</v>
      </c>
      <c r="BL618" s="19" t="s">
        <v>253</v>
      </c>
      <c r="BM618" s="232" t="s">
        <v>5182</v>
      </c>
    </row>
    <row r="619" s="2" customFormat="1">
      <c r="A619" s="40"/>
      <c r="B619" s="41"/>
      <c r="C619" s="42"/>
      <c r="D619" s="234" t="s">
        <v>255</v>
      </c>
      <c r="E619" s="42"/>
      <c r="F619" s="235" t="s">
        <v>3863</v>
      </c>
      <c r="G619" s="42"/>
      <c r="H619" s="42"/>
      <c r="I619" s="236"/>
      <c r="J619" s="42"/>
      <c r="K619" s="42"/>
      <c r="L619" s="46"/>
      <c r="M619" s="237"/>
      <c r="N619" s="238"/>
      <c r="O619" s="93"/>
      <c r="P619" s="93"/>
      <c r="Q619" s="93"/>
      <c r="R619" s="93"/>
      <c r="S619" s="93"/>
      <c r="T619" s="94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T619" s="19" t="s">
        <v>255</v>
      </c>
      <c r="AU619" s="19" t="s">
        <v>87</v>
      </c>
    </row>
    <row r="620" s="2" customFormat="1">
      <c r="A620" s="40"/>
      <c r="B620" s="41"/>
      <c r="C620" s="42"/>
      <c r="D620" s="296" t="s">
        <v>766</v>
      </c>
      <c r="E620" s="42"/>
      <c r="F620" s="297" t="s">
        <v>3865</v>
      </c>
      <c r="G620" s="42"/>
      <c r="H620" s="42"/>
      <c r="I620" s="236"/>
      <c r="J620" s="42"/>
      <c r="K620" s="42"/>
      <c r="L620" s="46"/>
      <c r="M620" s="237"/>
      <c r="N620" s="238"/>
      <c r="O620" s="93"/>
      <c r="P620" s="93"/>
      <c r="Q620" s="93"/>
      <c r="R620" s="93"/>
      <c r="S620" s="93"/>
      <c r="T620" s="94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T620" s="19" t="s">
        <v>766</v>
      </c>
      <c r="AU620" s="19" t="s">
        <v>87</v>
      </c>
    </row>
    <row r="621" s="14" customFormat="1">
      <c r="A621" s="14"/>
      <c r="B621" s="249"/>
      <c r="C621" s="250"/>
      <c r="D621" s="234" t="s">
        <v>257</v>
      </c>
      <c r="E621" s="251" t="s">
        <v>1</v>
      </c>
      <c r="F621" s="252" t="s">
        <v>5183</v>
      </c>
      <c r="G621" s="250"/>
      <c r="H621" s="253">
        <v>23</v>
      </c>
      <c r="I621" s="254"/>
      <c r="J621" s="250"/>
      <c r="K621" s="250"/>
      <c r="L621" s="255"/>
      <c r="M621" s="256"/>
      <c r="N621" s="257"/>
      <c r="O621" s="257"/>
      <c r="P621" s="257"/>
      <c r="Q621" s="257"/>
      <c r="R621" s="257"/>
      <c r="S621" s="257"/>
      <c r="T621" s="258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9" t="s">
        <v>257</v>
      </c>
      <c r="AU621" s="259" t="s">
        <v>87</v>
      </c>
      <c r="AV621" s="14" t="s">
        <v>87</v>
      </c>
      <c r="AW621" s="14" t="s">
        <v>34</v>
      </c>
      <c r="AX621" s="14" t="s">
        <v>85</v>
      </c>
      <c r="AY621" s="259" t="s">
        <v>245</v>
      </c>
    </row>
    <row r="622" s="12" customFormat="1" ht="20.88" customHeight="1">
      <c r="A622" s="12"/>
      <c r="B622" s="205"/>
      <c r="C622" s="206"/>
      <c r="D622" s="207" t="s">
        <v>76</v>
      </c>
      <c r="E622" s="219" t="s">
        <v>865</v>
      </c>
      <c r="F622" s="219" t="s">
        <v>3055</v>
      </c>
      <c r="G622" s="206"/>
      <c r="H622" s="206"/>
      <c r="I622" s="209"/>
      <c r="J622" s="220">
        <f>BK622</f>
        <v>0</v>
      </c>
      <c r="K622" s="206"/>
      <c r="L622" s="211"/>
      <c r="M622" s="212"/>
      <c r="N622" s="213"/>
      <c r="O622" s="213"/>
      <c r="P622" s="214">
        <f>P623+SUM(P624:P662)</f>
        <v>0</v>
      </c>
      <c r="Q622" s="213"/>
      <c r="R622" s="214">
        <f>R623+SUM(R624:R662)</f>
        <v>4.4419840000000006</v>
      </c>
      <c r="S622" s="213"/>
      <c r="T622" s="215">
        <f>T623+SUM(T624:T662)</f>
        <v>0.39599999999999996</v>
      </c>
      <c r="U622" s="12"/>
      <c r="V622" s="12"/>
      <c r="W622" s="12"/>
      <c r="X622" s="12"/>
      <c r="Y622" s="12"/>
      <c r="Z622" s="12"/>
      <c r="AA622" s="12"/>
      <c r="AB622" s="12"/>
      <c r="AC622" s="12"/>
      <c r="AD622" s="12"/>
      <c r="AE622" s="12"/>
      <c r="AR622" s="216" t="s">
        <v>253</v>
      </c>
      <c r="AT622" s="217" t="s">
        <v>76</v>
      </c>
      <c r="AU622" s="217" t="s">
        <v>87</v>
      </c>
      <c r="AY622" s="216" t="s">
        <v>245</v>
      </c>
      <c r="BK622" s="218">
        <f>BK623+SUM(BK624:BK662)</f>
        <v>0</v>
      </c>
    </row>
    <row r="623" s="2" customFormat="1" ht="24.15" customHeight="1">
      <c r="A623" s="40"/>
      <c r="B623" s="41"/>
      <c r="C623" s="221" t="s">
        <v>2509</v>
      </c>
      <c r="D623" s="221" t="s">
        <v>248</v>
      </c>
      <c r="E623" s="222" t="s">
        <v>867</v>
      </c>
      <c r="F623" s="223" t="s">
        <v>868</v>
      </c>
      <c r="G623" s="224" t="s">
        <v>545</v>
      </c>
      <c r="H623" s="225">
        <v>0.92800000000000005</v>
      </c>
      <c r="I623" s="226"/>
      <c r="J623" s="227">
        <f>ROUND(I623*H623,2)</f>
        <v>0</v>
      </c>
      <c r="K623" s="223" t="s">
        <v>764</v>
      </c>
      <c r="L623" s="46"/>
      <c r="M623" s="228" t="s">
        <v>1</v>
      </c>
      <c r="N623" s="229" t="s">
        <v>42</v>
      </c>
      <c r="O623" s="93"/>
      <c r="P623" s="230">
        <f>O623*H623</f>
        <v>0</v>
      </c>
      <c r="Q623" s="230">
        <v>0</v>
      </c>
      <c r="R623" s="230">
        <f>Q623*H623</f>
        <v>0</v>
      </c>
      <c r="S623" s="230">
        <v>0</v>
      </c>
      <c r="T623" s="231">
        <f>S623*H623</f>
        <v>0</v>
      </c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R623" s="232" t="s">
        <v>594</v>
      </c>
      <c r="AT623" s="232" t="s">
        <v>248</v>
      </c>
      <c r="AU623" s="232" t="s">
        <v>272</v>
      </c>
      <c r="AY623" s="19" t="s">
        <v>245</v>
      </c>
      <c r="BE623" s="233">
        <f>IF(N623="základní",J623,0)</f>
        <v>0</v>
      </c>
      <c r="BF623" s="233">
        <f>IF(N623="snížená",J623,0)</f>
        <v>0</v>
      </c>
      <c r="BG623" s="233">
        <f>IF(N623="zákl. přenesená",J623,0)</f>
        <v>0</v>
      </c>
      <c r="BH623" s="233">
        <f>IF(N623="sníž. přenesená",J623,0)</f>
        <v>0</v>
      </c>
      <c r="BI623" s="233">
        <f>IF(N623="nulová",J623,0)</f>
        <v>0</v>
      </c>
      <c r="BJ623" s="19" t="s">
        <v>85</v>
      </c>
      <c r="BK623" s="233">
        <f>ROUND(I623*H623,2)</f>
        <v>0</v>
      </c>
      <c r="BL623" s="19" t="s">
        <v>594</v>
      </c>
      <c r="BM623" s="232" t="s">
        <v>5184</v>
      </c>
    </row>
    <row r="624" s="2" customFormat="1">
      <c r="A624" s="40"/>
      <c r="B624" s="41"/>
      <c r="C624" s="42"/>
      <c r="D624" s="234" t="s">
        <v>255</v>
      </c>
      <c r="E624" s="42"/>
      <c r="F624" s="235" t="s">
        <v>869</v>
      </c>
      <c r="G624" s="42"/>
      <c r="H624" s="42"/>
      <c r="I624" s="236"/>
      <c r="J624" s="42"/>
      <c r="K624" s="42"/>
      <c r="L624" s="46"/>
      <c r="M624" s="237"/>
      <c r="N624" s="238"/>
      <c r="O624" s="93"/>
      <c r="P624" s="93"/>
      <c r="Q624" s="93"/>
      <c r="R624" s="93"/>
      <c r="S624" s="93"/>
      <c r="T624" s="94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T624" s="19" t="s">
        <v>255</v>
      </c>
      <c r="AU624" s="19" t="s">
        <v>272</v>
      </c>
    </row>
    <row r="625" s="2" customFormat="1">
      <c r="A625" s="40"/>
      <c r="B625" s="41"/>
      <c r="C625" s="42"/>
      <c r="D625" s="296" t="s">
        <v>766</v>
      </c>
      <c r="E625" s="42"/>
      <c r="F625" s="297" t="s">
        <v>870</v>
      </c>
      <c r="G625" s="42"/>
      <c r="H625" s="42"/>
      <c r="I625" s="236"/>
      <c r="J625" s="42"/>
      <c r="K625" s="42"/>
      <c r="L625" s="46"/>
      <c r="M625" s="237"/>
      <c r="N625" s="238"/>
      <c r="O625" s="93"/>
      <c r="P625" s="93"/>
      <c r="Q625" s="93"/>
      <c r="R625" s="93"/>
      <c r="S625" s="93"/>
      <c r="T625" s="94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T625" s="19" t="s">
        <v>766</v>
      </c>
      <c r="AU625" s="19" t="s">
        <v>272</v>
      </c>
    </row>
    <row r="626" s="2" customFormat="1" ht="24.15" customHeight="1">
      <c r="A626" s="40"/>
      <c r="B626" s="41"/>
      <c r="C626" s="221" t="s">
        <v>3848</v>
      </c>
      <c r="D626" s="221" t="s">
        <v>248</v>
      </c>
      <c r="E626" s="222" t="s">
        <v>3059</v>
      </c>
      <c r="F626" s="223" t="s">
        <v>3060</v>
      </c>
      <c r="G626" s="224" t="s">
        <v>545</v>
      </c>
      <c r="H626" s="225">
        <v>196.999</v>
      </c>
      <c r="I626" s="226"/>
      <c r="J626" s="227">
        <f>ROUND(I626*H626,2)</f>
        <v>0</v>
      </c>
      <c r="K626" s="223" t="s">
        <v>764</v>
      </c>
      <c r="L626" s="46"/>
      <c r="M626" s="228" t="s">
        <v>1</v>
      </c>
      <c r="N626" s="229" t="s">
        <v>42</v>
      </c>
      <c r="O626" s="93"/>
      <c r="P626" s="230">
        <f>O626*H626</f>
        <v>0</v>
      </c>
      <c r="Q626" s="230">
        <v>0</v>
      </c>
      <c r="R626" s="230">
        <f>Q626*H626</f>
        <v>0</v>
      </c>
      <c r="S626" s="230">
        <v>0</v>
      </c>
      <c r="T626" s="231">
        <f>S626*H626</f>
        <v>0</v>
      </c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R626" s="232" t="s">
        <v>253</v>
      </c>
      <c r="AT626" s="232" t="s">
        <v>248</v>
      </c>
      <c r="AU626" s="232" t="s">
        <v>272</v>
      </c>
      <c r="AY626" s="19" t="s">
        <v>245</v>
      </c>
      <c r="BE626" s="233">
        <f>IF(N626="základní",J626,0)</f>
        <v>0</v>
      </c>
      <c r="BF626" s="233">
        <f>IF(N626="snížená",J626,0)</f>
        <v>0</v>
      </c>
      <c r="BG626" s="233">
        <f>IF(N626="zákl. přenesená",J626,0)</f>
        <v>0</v>
      </c>
      <c r="BH626" s="233">
        <f>IF(N626="sníž. přenesená",J626,0)</f>
        <v>0</v>
      </c>
      <c r="BI626" s="233">
        <f>IF(N626="nulová",J626,0)</f>
        <v>0</v>
      </c>
      <c r="BJ626" s="19" t="s">
        <v>85</v>
      </c>
      <c r="BK626" s="233">
        <f>ROUND(I626*H626,2)</f>
        <v>0</v>
      </c>
      <c r="BL626" s="19" t="s">
        <v>253</v>
      </c>
      <c r="BM626" s="232" t="s">
        <v>5185</v>
      </c>
    </row>
    <row r="627" s="2" customFormat="1">
      <c r="A627" s="40"/>
      <c r="B627" s="41"/>
      <c r="C627" s="42"/>
      <c r="D627" s="234" t="s">
        <v>255</v>
      </c>
      <c r="E627" s="42"/>
      <c r="F627" s="235" t="s">
        <v>3060</v>
      </c>
      <c r="G627" s="42"/>
      <c r="H627" s="42"/>
      <c r="I627" s="236"/>
      <c r="J627" s="42"/>
      <c r="K627" s="42"/>
      <c r="L627" s="46"/>
      <c r="M627" s="237"/>
      <c r="N627" s="238"/>
      <c r="O627" s="93"/>
      <c r="P627" s="93"/>
      <c r="Q627" s="93"/>
      <c r="R627" s="93"/>
      <c r="S627" s="93"/>
      <c r="T627" s="94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T627" s="19" t="s">
        <v>255</v>
      </c>
      <c r="AU627" s="19" t="s">
        <v>272</v>
      </c>
    </row>
    <row r="628" s="2" customFormat="1">
      <c r="A628" s="40"/>
      <c r="B628" s="41"/>
      <c r="C628" s="42"/>
      <c r="D628" s="296" t="s">
        <v>766</v>
      </c>
      <c r="E628" s="42"/>
      <c r="F628" s="297" t="s">
        <v>3063</v>
      </c>
      <c r="G628" s="42"/>
      <c r="H628" s="42"/>
      <c r="I628" s="236"/>
      <c r="J628" s="42"/>
      <c r="K628" s="42"/>
      <c r="L628" s="46"/>
      <c r="M628" s="237"/>
      <c r="N628" s="238"/>
      <c r="O628" s="93"/>
      <c r="P628" s="93"/>
      <c r="Q628" s="93"/>
      <c r="R628" s="93"/>
      <c r="S628" s="93"/>
      <c r="T628" s="94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T628" s="19" t="s">
        <v>766</v>
      </c>
      <c r="AU628" s="19" t="s">
        <v>272</v>
      </c>
    </row>
    <row r="629" s="14" customFormat="1">
      <c r="A629" s="14"/>
      <c r="B629" s="249"/>
      <c r="C629" s="250"/>
      <c r="D629" s="234" t="s">
        <v>257</v>
      </c>
      <c r="E629" s="251" t="s">
        <v>1</v>
      </c>
      <c r="F629" s="252" t="s">
        <v>5186</v>
      </c>
      <c r="G629" s="250"/>
      <c r="H629" s="253">
        <v>196.999</v>
      </c>
      <c r="I629" s="254"/>
      <c r="J629" s="250"/>
      <c r="K629" s="250"/>
      <c r="L629" s="255"/>
      <c r="M629" s="256"/>
      <c r="N629" s="257"/>
      <c r="O629" s="257"/>
      <c r="P629" s="257"/>
      <c r="Q629" s="257"/>
      <c r="R629" s="257"/>
      <c r="S629" s="257"/>
      <c r="T629" s="258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9" t="s">
        <v>257</v>
      </c>
      <c r="AU629" s="259" t="s">
        <v>272</v>
      </c>
      <c r="AV629" s="14" t="s">
        <v>87</v>
      </c>
      <c r="AW629" s="14" t="s">
        <v>34</v>
      </c>
      <c r="AX629" s="14" t="s">
        <v>85</v>
      </c>
      <c r="AY629" s="259" t="s">
        <v>245</v>
      </c>
    </row>
    <row r="630" s="2" customFormat="1" ht="24.15" customHeight="1">
      <c r="A630" s="40"/>
      <c r="B630" s="41"/>
      <c r="C630" s="221" t="s">
        <v>3851</v>
      </c>
      <c r="D630" s="221" t="s">
        <v>248</v>
      </c>
      <c r="E630" s="222" t="s">
        <v>3069</v>
      </c>
      <c r="F630" s="223" t="s">
        <v>3070</v>
      </c>
      <c r="G630" s="224" t="s">
        <v>545</v>
      </c>
      <c r="H630" s="225">
        <v>47.868000000000002</v>
      </c>
      <c r="I630" s="226"/>
      <c r="J630" s="227">
        <f>ROUND(I630*H630,2)</f>
        <v>0</v>
      </c>
      <c r="K630" s="223" t="s">
        <v>764</v>
      </c>
      <c r="L630" s="46"/>
      <c r="M630" s="228" t="s">
        <v>1</v>
      </c>
      <c r="N630" s="229" t="s">
        <v>42</v>
      </c>
      <c r="O630" s="93"/>
      <c r="P630" s="230">
        <f>O630*H630</f>
        <v>0</v>
      </c>
      <c r="Q630" s="230">
        <v>0</v>
      </c>
      <c r="R630" s="230">
        <f>Q630*H630</f>
        <v>0</v>
      </c>
      <c r="S630" s="230">
        <v>0</v>
      </c>
      <c r="T630" s="231">
        <f>S630*H630</f>
        <v>0</v>
      </c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R630" s="232" t="s">
        <v>253</v>
      </c>
      <c r="AT630" s="232" t="s">
        <v>248</v>
      </c>
      <c r="AU630" s="232" t="s">
        <v>272</v>
      </c>
      <c r="AY630" s="19" t="s">
        <v>245</v>
      </c>
      <c r="BE630" s="233">
        <f>IF(N630="základní",J630,0)</f>
        <v>0</v>
      </c>
      <c r="BF630" s="233">
        <f>IF(N630="snížená",J630,0)</f>
        <v>0</v>
      </c>
      <c r="BG630" s="233">
        <f>IF(N630="zákl. přenesená",J630,0)</f>
        <v>0</v>
      </c>
      <c r="BH630" s="233">
        <f>IF(N630="sníž. přenesená",J630,0)</f>
        <v>0</v>
      </c>
      <c r="BI630" s="233">
        <f>IF(N630="nulová",J630,0)</f>
        <v>0</v>
      </c>
      <c r="BJ630" s="19" t="s">
        <v>85</v>
      </c>
      <c r="BK630" s="233">
        <f>ROUND(I630*H630,2)</f>
        <v>0</v>
      </c>
      <c r="BL630" s="19" t="s">
        <v>253</v>
      </c>
      <c r="BM630" s="232" t="s">
        <v>5187</v>
      </c>
    </row>
    <row r="631" s="2" customFormat="1">
      <c r="A631" s="40"/>
      <c r="B631" s="41"/>
      <c r="C631" s="42"/>
      <c r="D631" s="234" t="s">
        <v>255</v>
      </c>
      <c r="E631" s="42"/>
      <c r="F631" s="235" t="s">
        <v>3070</v>
      </c>
      <c r="G631" s="42"/>
      <c r="H631" s="42"/>
      <c r="I631" s="236"/>
      <c r="J631" s="42"/>
      <c r="K631" s="42"/>
      <c r="L631" s="46"/>
      <c r="M631" s="237"/>
      <c r="N631" s="238"/>
      <c r="O631" s="93"/>
      <c r="P631" s="93"/>
      <c r="Q631" s="93"/>
      <c r="R631" s="93"/>
      <c r="S631" s="93"/>
      <c r="T631" s="94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T631" s="19" t="s">
        <v>255</v>
      </c>
      <c r="AU631" s="19" t="s">
        <v>272</v>
      </c>
    </row>
    <row r="632" s="2" customFormat="1">
      <c r="A632" s="40"/>
      <c r="B632" s="41"/>
      <c r="C632" s="42"/>
      <c r="D632" s="296" t="s">
        <v>766</v>
      </c>
      <c r="E632" s="42"/>
      <c r="F632" s="297" t="s">
        <v>3073</v>
      </c>
      <c r="G632" s="42"/>
      <c r="H632" s="42"/>
      <c r="I632" s="236"/>
      <c r="J632" s="42"/>
      <c r="K632" s="42"/>
      <c r="L632" s="46"/>
      <c r="M632" s="237"/>
      <c r="N632" s="238"/>
      <c r="O632" s="93"/>
      <c r="P632" s="93"/>
      <c r="Q632" s="93"/>
      <c r="R632" s="93"/>
      <c r="S632" s="93"/>
      <c r="T632" s="94"/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T632" s="19" t="s">
        <v>766</v>
      </c>
      <c r="AU632" s="19" t="s">
        <v>272</v>
      </c>
    </row>
    <row r="633" s="14" customFormat="1">
      <c r="A633" s="14"/>
      <c r="B633" s="249"/>
      <c r="C633" s="250"/>
      <c r="D633" s="234" t="s">
        <v>257</v>
      </c>
      <c r="E633" s="251" t="s">
        <v>1</v>
      </c>
      <c r="F633" s="252" t="s">
        <v>5188</v>
      </c>
      <c r="G633" s="250"/>
      <c r="H633" s="253">
        <v>47.868000000000002</v>
      </c>
      <c r="I633" s="254"/>
      <c r="J633" s="250"/>
      <c r="K633" s="250"/>
      <c r="L633" s="255"/>
      <c r="M633" s="256"/>
      <c r="N633" s="257"/>
      <c r="O633" s="257"/>
      <c r="P633" s="257"/>
      <c r="Q633" s="257"/>
      <c r="R633" s="257"/>
      <c r="S633" s="257"/>
      <c r="T633" s="258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9" t="s">
        <v>257</v>
      </c>
      <c r="AU633" s="259" t="s">
        <v>272</v>
      </c>
      <c r="AV633" s="14" t="s">
        <v>87</v>
      </c>
      <c r="AW633" s="14" t="s">
        <v>34</v>
      </c>
      <c r="AX633" s="14" t="s">
        <v>77</v>
      </c>
      <c r="AY633" s="259" t="s">
        <v>245</v>
      </c>
    </row>
    <row r="634" s="15" customFormat="1">
      <c r="A634" s="15"/>
      <c r="B634" s="260"/>
      <c r="C634" s="261"/>
      <c r="D634" s="234" t="s">
        <v>257</v>
      </c>
      <c r="E634" s="262" t="s">
        <v>1</v>
      </c>
      <c r="F634" s="263" t="s">
        <v>266</v>
      </c>
      <c r="G634" s="261"/>
      <c r="H634" s="264">
        <v>47.868000000000002</v>
      </c>
      <c r="I634" s="265"/>
      <c r="J634" s="261"/>
      <c r="K634" s="261"/>
      <c r="L634" s="266"/>
      <c r="M634" s="267"/>
      <c r="N634" s="268"/>
      <c r="O634" s="268"/>
      <c r="P634" s="268"/>
      <c r="Q634" s="268"/>
      <c r="R634" s="268"/>
      <c r="S634" s="268"/>
      <c r="T634" s="269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T634" s="270" t="s">
        <v>257</v>
      </c>
      <c r="AU634" s="270" t="s">
        <v>272</v>
      </c>
      <c r="AV634" s="15" t="s">
        <v>253</v>
      </c>
      <c r="AW634" s="15" t="s">
        <v>34</v>
      </c>
      <c r="AX634" s="15" t="s">
        <v>85</v>
      </c>
      <c r="AY634" s="270" t="s">
        <v>245</v>
      </c>
    </row>
    <row r="635" s="2" customFormat="1" ht="16.5" customHeight="1">
      <c r="A635" s="40"/>
      <c r="B635" s="41"/>
      <c r="C635" s="221" t="s">
        <v>3858</v>
      </c>
      <c r="D635" s="221" t="s">
        <v>248</v>
      </c>
      <c r="E635" s="222" t="s">
        <v>4731</v>
      </c>
      <c r="F635" s="223" t="s">
        <v>4732</v>
      </c>
      <c r="G635" s="224" t="s">
        <v>545</v>
      </c>
      <c r="H635" s="225">
        <v>0.39600000000000002</v>
      </c>
      <c r="I635" s="226"/>
      <c r="J635" s="227">
        <f>ROUND(I635*H635,2)</f>
        <v>0</v>
      </c>
      <c r="K635" s="223" t="s">
        <v>764</v>
      </c>
      <c r="L635" s="46"/>
      <c r="M635" s="228" t="s">
        <v>1</v>
      </c>
      <c r="N635" s="229" t="s">
        <v>42</v>
      </c>
      <c r="O635" s="93"/>
      <c r="P635" s="230">
        <f>O635*H635</f>
        <v>0</v>
      </c>
      <c r="Q635" s="230">
        <v>0</v>
      </c>
      <c r="R635" s="230">
        <f>Q635*H635</f>
        <v>0</v>
      </c>
      <c r="S635" s="230">
        <v>0</v>
      </c>
      <c r="T635" s="231">
        <f>S635*H635</f>
        <v>0</v>
      </c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R635" s="232" t="s">
        <v>253</v>
      </c>
      <c r="AT635" s="232" t="s">
        <v>248</v>
      </c>
      <c r="AU635" s="232" t="s">
        <v>272</v>
      </c>
      <c r="AY635" s="19" t="s">
        <v>245</v>
      </c>
      <c r="BE635" s="233">
        <f>IF(N635="základní",J635,0)</f>
        <v>0</v>
      </c>
      <c r="BF635" s="233">
        <f>IF(N635="snížená",J635,0)</f>
        <v>0</v>
      </c>
      <c r="BG635" s="233">
        <f>IF(N635="zákl. přenesená",J635,0)</f>
        <v>0</v>
      </c>
      <c r="BH635" s="233">
        <f>IF(N635="sníž. přenesená",J635,0)</f>
        <v>0</v>
      </c>
      <c r="BI635" s="233">
        <f>IF(N635="nulová",J635,0)</f>
        <v>0</v>
      </c>
      <c r="BJ635" s="19" t="s">
        <v>85</v>
      </c>
      <c r="BK635" s="233">
        <f>ROUND(I635*H635,2)</f>
        <v>0</v>
      </c>
      <c r="BL635" s="19" t="s">
        <v>253</v>
      </c>
      <c r="BM635" s="232" t="s">
        <v>5189</v>
      </c>
    </row>
    <row r="636" s="2" customFormat="1">
      <c r="A636" s="40"/>
      <c r="B636" s="41"/>
      <c r="C636" s="42"/>
      <c r="D636" s="234" t="s">
        <v>255</v>
      </c>
      <c r="E636" s="42"/>
      <c r="F636" s="235" t="s">
        <v>4732</v>
      </c>
      <c r="G636" s="42"/>
      <c r="H636" s="42"/>
      <c r="I636" s="236"/>
      <c r="J636" s="42"/>
      <c r="K636" s="42"/>
      <c r="L636" s="46"/>
      <c r="M636" s="237"/>
      <c r="N636" s="238"/>
      <c r="O636" s="93"/>
      <c r="P636" s="93"/>
      <c r="Q636" s="93"/>
      <c r="R636" s="93"/>
      <c r="S636" s="93"/>
      <c r="T636" s="94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T636" s="19" t="s">
        <v>255</v>
      </c>
      <c r="AU636" s="19" t="s">
        <v>272</v>
      </c>
    </row>
    <row r="637" s="2" customFormat="1">
      <c r="A637" s="40"/>
      <c r="B637" s="41"/>
      <c r="C637" s="42"/>
      <c r="D637" s="296" t="s">
        <v>766</v>
      </c>
      <c r="E637" s="42"/>
      <c r="F637" s="297" t="s">
        <v>4735</v>
      </c>
      <c r="G637" s="42"/>
      <c r="H637" s="42"/>
      <c r="I637" s="236"/>
      <c r="J637" s="42"/>
      <c r="K637" s="42"/>
      <c r="L637" s="46"/>
      <c r="M637" s="237"/>
      <c r="N637" s="238"/>
      <c r="O637" s="93"/>
      <c r="P637" s="93"/>
      <c r="Q637" s="93"/>
      <c r="R637" s="93"/>
      <c r="S637" s="93"/>
      <c r="T637" s="94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T637" s="19" t="s">
        <v>766</v>
      </c>
      <c r="AU637" s="19" t="s">
        <v>272</v>
      </c>
    </row>
    <row r="638" s="2" customFormat="1" ht="24.15" customHeight="1">
      <c r="A638" s="40"/>
      <c r="B638" s="41"/>
      <c r="C638" s="221" t="s">
        <v>3861</v>
      </c>
      <c r="D638" s="221" t="s">
        <v>248</v>
      </c>
      <c r="E638" s="222" t="s">
        <v>3881</v>
      </c>
      <c r="F638" s="223" t="s">
        <v>2690</v>
      </c>
      <c r="G638" s="224" t="s">
        <v>545</v>
      </c>
      <c r="H638" s="225">
        <v>390.47500000000002</v>
      </c>
      <c r="I638" s="226"/>
      <c r="J638" s="227">
        <f>ROUND(I638*H638,2)</f>
        <v>0</v>
      </c>
      <c r="K638" s="223" t="s">
        <v>764</v>
      </c>
      <c r="L638" s="46"/>
      <c r="M638" s="228" t="s">
        <v>1</v>
      </c>
      <c r="N638" s="229" t="s">
        <v>42</v>
      </c>
      <c r="O638" s="93"/>
      <c r="P638" s="230">
        <f>O638*H638</f>
        <v>0</v>
      </c>
      <c r="Q638" s="230">
        <v>0</v>
      </c>
      <c r="R638" s="230">
        <f>Q638*H638</f>
        <v>0</v>
      </c>
      <c r="S638" s="230">
        <v>0</v>
      </c>
      <c r="T638" s="231">
        <f>S638*H638</f>
        <v>0</v>
      </c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  <c r="AE638" s="40"/>
      <c r="AR638" s="232" t="s">
        <v>253</v>
      </c>
      <c r="AT638" s="232" t="s">
        <v>248</v>
      </c>
      <c r="AU638" s="232" t="s">
        <v>272</v>
      </c>
      <c r="AY638" s="19" t="s">
        <v>245</v>
      </c>
      <c r="BE638" s="233">
        <f>IF(N638="základní",J638,0)</f>
        <v>0</v>
      </c>
      <c r="BF638" s="233">
        <f>IF(N638="snížená",J638,0)</f>
        <v>0</v>
      </c>
      <c r="BG638" s="233">
        <f>IF(N638="zákl. přenesená",J638,0)</f>
        <v>0</v>
      </c>
      <c r="BH638" s="233">
        <f>IF(N638="sníž. přenesená",J638,0)</f>
        <v>0</v>
      </c>
      <c r="BI638" s="233">
        <f>IF(N638="nulová",J638,0)</f>
        <v>0</v>
      </c>
      <c r="BJ638" s="19" t="s">
        <v>85</v>
      </c>
      <c r="BK638" s="233">
        <f>ROUND(I638*H638,2)</f>
        <v>0</v>
      </c>
      <c r="BL638" s="19" t="s">
        <v>253</v>
      </c>
      <c r="BM638" s="232" t="s">
        <v>5190</v>
      </c>
    </row>
    <row r="639" s="2" customFormat="1">
      <c r="A639" s="40"/>
      <c r="B639" s="41"/>
      <c r="C639" s="42"/>
      <c r="D639" s="234" t="s">
        <v>255</v>
      </c>
      <c r="E639" s="42"/>
      <c r="F639" s="235" t="s">
        <v>2690</v>
      </c>
      <c r="G639" s="42"/>
      <c r="H639" s="42"/>
      <c r="I639" s="236"/>
      <c r="J639" s="42"/>
      <c r="K639" s="42"/>
      <c r="L639" s="46"/>
      <c r="M639" s="237"/>
      <c r="N639" s="238"/>
      <c r="O639" s="93"/>
      <c r="P639" s="93"/>
      <c r="Q639" s="93"/>
      <c r="R639" s="93"/>
      <c r="S639" s="93"/>
      <c r="T639" s="94"/>
      <c r="U639" s="40"/>
      <c r="V639" s="40"/>
      <c r="W639" s="40"/>
      <c r="X639" s="40"/>
      <c r="Y639" s="40"/>
      <c r="Z639" s="40"/>
      <c r="AA639" s="40"/>
      <c r="AB639" s="40"/>
      <c r="AC639" s="40"/>
      <c r="AD639" s="40"/>
      <c r="AE639" s="40"/>
      <c r="AT639" s="19" t="s">
        <v>255</v>
      </c>
      <c r="AU639" s="19" t="s">
        <v>272</v>
      </c>
    </row>
    <row r="640" s="2" customFormat="1">
      <c r="A640" s="40"/>
      <c r="B640" s="41"/>
      <c r="C640" s="42"/>
      <c r="D640" s="296" t="s">
        <v>766</v>
      </c>
      <c r="E640" s="42"/>
      <c r="F640" s="297" t="s">
        <v>3883</v>
      </c>
      <c r="G640" s="42"/>
      <c r="H640" s="42"/>
      <c r="I640" s="236"/>
      <c r="J640" s="42"/>
      <c r="K640" s="42"/>
      <c r="L640" s="46"/>
      <c r="M640" s="237"/>
      <c r="N640" s="238"/>
      <c r="O640" s="93"/>
      <c r="P640" s="93"/>
      <c r="Q640" s="93"/>
      <c r="R640" s="93"/>
      <c r="S640" s="93"/>
      <c r="T640" s="94"/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T640" s="19" t="s">
        <v>766</v>
      </c>
      <c r="AU640" s="19" t="s">
        <v>272</v>
      </c>
    </row>
    <row r="641" s="14" customFormat="1">
      <c r="A641" s="14"/>
      <c r="B641" s="249"/>
      <c r="C641" s="250"/>
      <c r="D641" s="234" t="s">
        <v>257</v>
      </c>
      <c r="E641" s="251" t="s">
        <v>1</v>
      </c>
      <c r="F641" s="252" t="s">
        <v>5191</v>
      </c>
      <c r="G641" s="250"/>
      <c r="H641" s="253">
        <v>390.47500000000002</v>
      </c>
      <c r="I641" s="254"/>
      <c r="J641" s="250"/>
      <c r="K641" s="250"/>
      <c r="L641" s="255"/>
      <c r="M641" s="256"/>
      <c r="N641" s="257"/>
      <c r="O641" s="257"/>
      <c r="P641" s="257"/>
      <c r="Q641" s="257"/>
      <c r="R641" s="257"/>
      <c r="S641" s="257"/>
      <c r="T641" s="258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9" t="s">
        <v>257</v>
      </c>
      <c r="AU641" s="259" t="s">
        <v>272</v>
      </c>
      <c r="AV641" s="14" t="s">
        <v>87</v>
      </c>
      <c r="AW641" s="14" t="s">
        <v>34</v>
      </c>
      <c r="AX641" s="14" t="s">
        <v>77</v>
      </c>
      <c r="AY641" s="259" t="s">
        <v>245</v>
      </c>
    </row>
    <row r="642" s="15" customFormat="1">
      <c r="A642" s="15"/>
      <c r="B642" s="260"/>
      <c r="C642" s="261"/>
      <c r="D642" s="234" t="s">
        <v>257</v>
      </c>
      <c r="E642" s="262" t="s">
        <v>1</v>
      </c>
      <c r="F642" s="263" t="s">
        <v>266</v>
      </c>
      <c r="G642" s="261"/>
      <c r="H642" s="264">
        <v>390.47500000000002</v>
      </c>
      <c r="I642" s="265"/>
      <c r="J642" s="261"/>
      <c r="K642" s="261"/>
      <c r="L642" s="266"/>
      <c r="M642" s="267"/>
      <c r="N642" s="268"/>
      <c r="O642" s="268"/>
      <c r="P642" s="268"/>
      <c r="Q642" s="268"/>
      <c r="R642" s="268"/>
      <c r="S642" s="268"/>
      <c r="T642" s="269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70" t="s">
        <v>257</v>
      </c>
      <c r="AU642" s="270" t="s">
        <v>272</v>
      </c>
      <c r="AV642" s="15" t="s">
        <v>253</v>
      </c>
      <c r="AW642" s="15" t="s">
        <v>34</v>
      </c>
      <c r="AX642" s="15" t="s">
        <v>85</v>
      </c>
      <c r="AY642" s="270" t="s">
        <v>245</v>
      </c>
    </row>
    <row r="643" s="2" customFormat="1" ht="21.75" customHeight="1">
      <c r="A643" s="40"/>
      <c r="B643" s="41"/>
      <c r="C643" s="221" t="s">
        <v>3867</v>
      </c>
      <c r="D643" s="221" t="s">
        <v>248</v>
      </c>
      <c r="E643" s="222" t="s">
        <v>3075</v>
      </c>
      <c r="F643" s="223" t="s">
        <v>3078</v>
      </c>
      <c r="G643" s="224" t="s">
        <v>3531</v>
      </c>
      <c r="H643" s="225">
        <v>640.09400000000005</v>
      </c>
      <c r="I643" s="226"/>
      <c r="J643" s="227">
        <f>ROUND(I643*H643,2)</f>
        <v>0</v>
      </c>
      <c r="K643" s="223" t="s">
        <v>764</v>
      </c>
      <c r="L643" s="46"/>
      <c r="M643" s="228" t="s">
        <v>1</v>
      </c>
      <c r="N643" s="229" t="s">
        <v>42</v>
      </c>
      <c r="O643" s="93"/>
      <c r="P643" s="230">
        <f>O643*H643</f>
        <v>0</v>
      </c>
      <c r="Q643" s="230">
        <v>0</v>
      </c>
      <c r="R643" s="230">
        <f>Q643*H643</f>
        <v>0</v>
      </c>
      <c r="S643" s="230">
        <v>0</v>
      </c>
      <c r="T643" s="231">
        <f>S643*H643</f>
        <v>0</v>
      </c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R643" s="232" t="s">
        <v>253</v>
      </c>
      <c r="AT643" s="232" t="s">
        <v>248</v>
      </c>
      <c r="AU643" s="232" t="s">
        <v>272</v>
      </c>
      <c r="AY643" s="19" t="s">
        <v>245</v>
      </c>
      <c r="BE643" s="233">
        <f>IF(N643="základní",J643,0)</f>
        <v>0</v>
      </c>
      <c r="BF643" s="233">
        <f>IF(N643="snížená",J643,0)</f>
        <v>0</v>
      </c>
      <c r="BG643" s="233">
        <f>IF(N643="zákl. přenesená",J643,0)</f>
        <v>0</v>
      </c>
      <c r="BH643" s="233">
        <f>IF(N643="sníž. přenesená",J643,0)</f>
        <v>0</v>
      </c>
      <c r="BI643" s="233">
        <f>IF(N643="nulová",J643,0)</f>
        <v>0</v>
      </c>
      <c r="BJ643" s="19" t="s">
        <v>85</v>
      </c>
      <c r="BK643" s="233">
        <f>ROUND(I643*H643,2)</f>
        <v>0</v>
      </c>
      <c r="BL643" s="19" t="s">
        <v>253</v>
      </c>
      <c r="BM643" s="232" t="s">
        <v>5192</v>
      </c>
    </row>
    <row r="644" s="2" customFormat="1">
      <c r="A644" s="40"/>
      <c r="B644" s="41"/>
      <c r="C644" s="42"/>
      <c r="D644" s="234" t="s">
        <v>255</v>
      </c>
      <c r="E644" s="42"/>
      <c r="F644" s="235" t="s">
        <v>3078</v>
      </c>
      <c r="G644" s="42"/>
      <c r="H644" s="42"/>
      <c r="I644" s="236"/>
      <c r="J644" s="42"/>
      <c r="K644" s="42"/>
      <c r="L644" s="46"/>
      <c r="M644" s="237"/>
      <c r="N644" s="238"/>
      <c r="O644" s="93"/>
      <c r="P644" s="93"/>
      <c r="Q644" s="93"/>
      <c r="R644" s="93"/>
      <c r="S644" s="93"/>
      <c r="T644" s="94"/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T644" s="19" t="s">
        <v>255</v>
      </c>
      <c r="AU644" s="19" t="s">
        <v>272</v>
      </c>
    </row>
    <row r="645" s="2" customFormat="1">
      <c r="A645" s="40"/>
      <c r="B645" s="41"/>
      <c r="C645" s="42"/>
      <c r="D645" s="296" t="s">
        <v>766</v>
      </c>
      <c r="E645" s="42"/>
      <c r="F645" s="297" t="s">
        <v>3079</v>
      </c>
      <c r="G645" s="42"/>
      <c r="H645" s="42"/>
      <c r="I645" s="236"/>
      <c r="J645" s="42"/>
      <c r="K645" s="42"/>
      <c r="L645" s="46"/>
      <c r="M645" s="237"/>
      <c r="N645" s="238"/>
      <c r="O645" s="93"/>
      <c r="P645" s="93"/>
      <c r="Q645" s="93"/>
      <c r="R645" s="93"/>
      <c r="S645" s="93"/>
      <c r="T645" s="94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T645" s="19" t="s">
        <v>766</v>
      </c>
      <c r="AU645" s="19" t="s">
        <v>272</v>
      </c>
    </row>
    <row r="646" s="14" customFormat="1">
      <c r="A646" s="14"/>
      <c r="B646" s="249"/>
      <c r="C646" s="250"/>
      <c r="D646" s="234" t="s">
        <v>257</v>
      </c>
      <c r="E646" s="251" t="s">
        <v>1</v>
      </c>
      <c r="F646" s="252" t="s">
        <v>5193</v>
      </c>
      <c r="G646" s="250"/>
      <c r="H646" s="253">
        <v>196.999</v>
      </c>
      <c r="I646" s="254"/>
      <c r="J646" s="250"/>
      <c r="K646" s="250"/>
      <c r="L646" s="255"/>
      <c r="M646" s="256"/>
      <c r="N646" s="257"/>
      <c r="O646" s="257"/>
      <c r="P646" s="257"/>
      <c r="Q646" s="257"/>
      <c r="R646" s="257"/>
      <c r="S646" s="257"/>
      <c r="T646" s="258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9" t="s">
        <v>257</v>
      </c>
      <c r="AU646" s="259" t="s">
        <v>272</v>
      </c>
      <c r="AV646" s="14" t="s">
        <v>87</v>
      </c>
      <c r="AW646" s="14" t="s">
        <v>34</v>
      </c>
      <c r="AX646" s="14" t="s">
        <v>77</v>
      </c>
      <c r="AY646" s="259" t="s">
        <v>245</v>
      </c>
    </row>
    <row r="647" s="14" customFormat="1">
      <c r="A647" s="14"/>
      <c r="B647" s="249"/>
      <c r="C647" s="250"/>
      <c r="D647" s="234" t="s">
        <v>257</v>
      </c>
      <c r="E647" s="251" t="s">
        <v>1</v>
      </c>
      <c r="F647" s="252" t="s">
        <v>5194</v>
      </c>
      <c r="G647" s="250"/>
      <c r="H647" s="253">
        <v>47.880000000000003</v>
      </c>
      <c r="I647" s="254"/>
      <c r="J647" s="250"/>
      <c r="K647" s="250"/>
      <c r="L647" s="255"/>
      <c r="M647" s="256"/>
      <c r="N647" s="257"/>
      <c r="O647" s="257"/>
      <c r="P647" s="257"/>
      <c r="Q647" s="257"/>
      <c r="R647" s="257"/>
      <c r="S647" s="257"/>
      <c r="T647" s="258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9" t="s">
        <v>257</v>
      </c>
      <c r="AU647" s="259" t="s">
        <v>272</v>
      </c>
      <c r="AV647" s="14" t="s">
        <v>87</v>
      </c>
      <c r="AW647" s="14" t="s">
        <v>34</v>
      </c>
      <c r="AX647" s="14" t="s">
        <v>77</v>
      </c>
      <c r="AY647" s="259" t="s">
        <v>245</v>
      </c>
    </row>
    <row r="648" s="14" customFormat="1">
      <c r="A648" s="14"/>
      <c r="B648" s="249"/>
      <c r="C648" s="250"/>
      <c r="D648" s="234" t="s">
        <v>257</v>
      </c>
      <c r="E648" s="251" t="s">
        <v>1</v>
      </c>
      <c r="F648" s="252" t="s">
        <v>5195</v>
      </c>
      <c r="G648" s="250"/>
      <c r="H648" s="253">
        <v>390.47500000000002</v>
      </c>
      <c r="I648" s="254"/>
      <c r="J648" s="250"/>
      <c r="K648" s="250"/>
      <c r="L648" s="255"/>
      <c r="M648" s="256"/>
      <c r="N648" s="257"/>
      <c r="O648" s="257"/>
      <c r="P648" s="257"/>
      <c r="Q648" s="257"/>
      <c r="R648" s="257"/>
      <c r="S648" s="257"/>
      <c r="T648" s="258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9" t="s">
        <v>257</v>
      </c>
      <c r="AU648" s="259" t="s">
        <v>272</v>
      </c>
      <c r="AV648" s="14" t="s">
        <v>87</v>
      </c>
      <c r="AW648" s="14" t="s">
        <v>34</v>
      </c>
      <c r="AX648" s="14" t="s">
        <v>77</v>
      </c>
      <c r="AY648" s="259" t="s">
        <v>245</v>
      </c>
    </row>
    <row r="649" s="14" customFormat="1">
      <c r="A649" s="14"/>
      <c r="B649" s="249"/>
      <c r="C649" s="250"/>
      <c r="D649" s="234" t="s">
        <v>257</v>
      </c>
      <c r="E649" s="251" t="s">
        <v>1</v>
      </c>
      <c r="F649" s="252" t="s">
        <v>5196</v>
      </c>
      <c r="G649" s="250"/>
      <c r="H649" s="253">
        <v>4.7400000000000002</v>
      </c>
      <c r="I649" s="254"/>
      <c r="J649" s="250"/>
      <c r="K649" s="250"/>
      <c r="L649" s="255"/>
      <c r="M649" s="256"/>
      <c r="N649" s="257"/>
      <c r="O649" s="257"/>
      <c r="P649" s="257"/>
      <c r="Q649" s="257"/>
      <c r="R649" s="257"/>
      <c r="S649" s="257"/>
      <c r="T649" s="258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59" t="s">
        <v>257</v>
      </c>
      <c r="AU649" s="259" t="s">
        <v>272</v>
      </c>
      <c r="AV649" s="14" t="s">
        <v>87</v>
      </c>
      <c r="AW649" s="14" t="s">
        <v>34</v>
      </c>
      <c r="AX649" s="14" t="s">
        <v>77</v>
      </c>
      <c r="AY649" s="259" t="s">
        <v>245</v>
      </c>
    </row>
    <row r="650" s="15" customFormat="1">
      <c r="A650" s="15"/>
      <c r="B650" s="260"/>
      <c r="C650" s="261"/>
      <c r="D650" s="234" t="s">
        <v>257</v>
      </c>
      <c r="E650" s="262" t="s">
        <v>1</v>
      </c>
      <c r="F650" s="263" t="s">
        <v>266</v>
      </c>
      <c r="G650" s="261"/>
      <c r="H650" s="264">
        <v>640.09400000000005</v>
      </c>
      <c r="I650" s="265"/>
      <c r="J650" s="261"/>
      <c r="K650" s="261"/>
      <c r="L650" s="266"/>
      <c r="M650" s="267"/>
      <c r="N650" s="268"/>
      <c r="O650" s="268"/>
      <c r="P650" s="268"/>
      <c r="Q650" s="268"/>
      <c r="R650" s="268"/>
      <c r="S650" s="268"/>
      <c r="T650" s="269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T650" s="270" t="s">
        <v>257</v>
      </c>
      <c r="AU650" s="270" t="s">
        <v>272</v>
      </c>
      <c r="AV650" s="15" t="s">
        <v>253</v>
      </c>
      <c r="AW650" s="15" t="s">
        <v>34</v>
      </c>
      <c r="AX650" s="15" t="s">
        <v>85</v>
      </c>
      <c r="AY650" s="270" t="s">
        <v>245</v>
      </c>
    </row>
    <row r="651" s="2" customFormat="1" ht="24.15" customHeight="1">
      <c r="A651" s="40"/>
      <c r="B651" s="41"/>
      <c r="C651" s="221" t="s">
        <v>3870</v>
      </c>
      <c r="D651" s="221" t="s">
        <v>248</v>
      </c>
      <c r="E651" s="222" t="s">
        <v>3084</v>
      </c>
      <c r="F651" s="223" t="s">
        <v>3897</v>
      </c>
      <c r="G651" s="224" t="s">
        <v>3531</v>
      </c>
      <c r="H651" s="225">
        <v>31364.377</v>
      </c>
      <c r="I651" s="226"/>
      <c r="J651" s="227">
        <f>ROUND(I651*H651,2)</f>
        <v>0</v>
      </c>
      <c r="K651" s="223" t="s">
        <v>764</v>
      </c>
      <c r="L651" s="46"/>
      <c r="M651" s="228" t="s">
        <v>1</v>
      </c>
      <c r="N651" s="229" t="s">
        <v>42</v>
      </c>
      <c r="O651" s="93"/>
      <c r="P651" s="230">
        <f>O651*H651</f>
        <v>0</v>
      </c>
      <c r="Q651" s="230">
        <v>0</v>
      </c>
      <c r="R651" s="230">
        <f>Q651*H651</f>
        <v>0</v>
      </c>
      <c r="S651" s="230">
        <v>0</v>
      </c>
      <c r="T651" s="231">
        <f>S651*H651</f>
        <v>0</v>
      </c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R651" s="232" t="s">
        <v>253</v>
      </c>
      <c r="AT651" s="232" t="s">
        <v>248</v>
      </c>
      <c r="AU651" s="232" t="s">
        <v>272</v>
      </c>
      <c r="AY651" s="19" t="s">
        <v>245</v>
      </c>
      <c r="BE651" s="233">
        <f>IF(N651="základní",J651,0)</f>
        <v>0</v>
      </c>
      <c r="BF651" s="233">
        <f>IF(N651="snížená",J651,0)</f>
        <v>0</v>
      </c>
      <c r="BG651" s="233">
        <f>IF(N651="zákl. přenesená",J651,0)</f>
        <v>0</v>
      </c>
      <c r="BH651" s="233">
        <f>IF(N651="sníž. přenesená",J651,0)</f>
        <v>0</v>
      </c>
      <c r="BI651" s="233">
        <f>IF(N651="nulová",J651,0)</f>
        <v>0</v>
      </c>
      <c r="BJ651" s="19" t="s">
        <v>85</v>
      </c>
      <c r="BK651" s="233">
        <f>ROUND(I651*H651,2)</f>
        <v>0</v>
      </c>
      <c r="BL651" s="19" t="s">
        <v>253</v>
      </c>
      <c r="BM651" s="232" t="s">
        <v>5197</v>
      </c>
    </row>
    <row r="652" s="2" customFormat="1">
      <c r="A652" s="40"/>
      <c r="B652" s="41"/>
      <c r="C652" s="42"/>
      <c r="D652" s="234" t="s">
        <v>255</v>
      </c>
      <c r="E652" s="42"/>
      <c r="F652" s="235" t="s">
        <v>3897</v>
      </c>
      <c r="G652" s="42"/>
      <c r="H652" s="42"/>
      <c r="I652" s="236"/>
      <c r="J652" s="42"/>
      <c r="K652" s="42"/>
      <c r="L652" s="46"/>
      <c r="M652" s="237"/>
      <c r="N652" s="238"/>
      <c r="O652" s="93"/>
      <c r="P652" s="93"/>
      <c r="Q652" s="93"/>
      <c r="R652" s="93"/>
      <c r="S652" s="93"/>
      <c r="T652" s="94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T652" s="19" t="s">
        <v>255</v>
      </c>
      <c r="AU652" s="19" t="s">
        <v>272</v>
      </c>
    </row>
    <row r="653" s="2" customFormat="1">
      <c r="A653" s="40"/>
      <c r="B653" s="41"/>
      <c r="C653" s="42"/>
      <c r="D653" s="296" t="s">
        <v>766</v>
      </c>
      <c r="E653" s="42"/>
      <c r="F653" s="297" t="s">
        <v>3088</v>
      </c>
      <c r="G653" s="42"/>
      <c r="H653" s="42"/>
      <c r="I653" s="236"/>
      <c r="J653" s="42"/>
      <c r="K653" s="42"/>
      <c r="L653" s="46"/>
      <c r="M653" s="237"/>
      <c r="N653" s="238"/>
      <c r="O653" s="93"/>
      <c r="P653" s="93"/>
      <c r="Q653" s="93"/>
      <c r="R653" s="93"/>
      <c r="S653" s="93"/>
      <c r="T653" s="94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T653" s="19" t="s">
        <v>766</v>
      </c>
      <c r="AU653" s="19" t="s">
        <v>272</v>
      </c>
    </row>
    <row r="654" s="14" customFormat="1">
      <c r="A654" s="14"/>
      <c r="B654" s="249"/>
      <c r="C654" s="250"/>
      <c r="D654" s="234" t="s">
        <v>257</v>
      </c>
      <c r="E654" s="251" t="s">
        <v>1</v>
      </c>
      <c r="F654" s="252" t="s">
        <v>5198</v>
      </c>
      <c r="G654" s="250"/>
      <c r="H654" s="253">
        <v>31364.377</v>
      </c>
      <c r="I654" s="254"/>
      <c r="J654" s="250"/>
      <c r="K654" s="250"/>
      <c r="L654" s="255"/>
      <c r="M654" s="256"/>
      <c r="N654" s="257"/>
      <c r="O654" s="257"/>
      <c r="P654" s="257"/>
      <c r="Q654" s="257"/>
      <c r="R654" s="257"/>
      <c r="S654" s="257"/>
      <c r="T654" s="258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9" t="s">
        <v>257</v>
      </c>
      <c r="AU654" s="259" t="s">
        <v>272</v>
      </c>
      <c r="AV654" s="14" t="s">
        <v>87</v>
      </c>
      <c r="AW654" s="14" t="s">
        <v>34</v>
      </c>
      <c r="AX654" s="14" t="s">
        <v>85</v>
      </c>
      <c r="AY654" s="259" t="s">
        <v>245</v>
      </c>
    </row>
    <row r="655" s="2" customFormat="1" ht="16.5" customHeight="1">
      <c r="A655" s="40"/>
      <c r="B655" s="41"/>
      <c r="C655" s="221" t="s">
        <v>3874</v>
      </c>
      <c r="D655" s="221" t="s">
        <v>248</v>
      </c>
      <c r="E655" s="222" t="s">
        <v>3091</v>
      </c>
      <c r="F655" s="223" t="s">
        <v>3094</v>
      </c>
      <c r="G655" s="224" t="s">
        <v>3531</v>
      </c>
      <c r="H655" s="225">
        <v>640.09400000000005</v>
      </c>
      <c r="I655" s="226"/>
      <c r="J655" s="227">
        <f>ROUND(I655*H655,2)</f>
        <v>0</v>
      </c>
      <c r="K655" s="223" t="s">
        <v>764</v>
      </c>
      <c r="L655" s="46"/>
      <c r="M655" s="228" t="s">
        <v>1</v>
      </c>
      <c r="N655" s="229" t="s">
        <v>42</v>
      </c>
      <c r="O655" s="93"/>
      <c r="P655" s="230">
        <f>O655*H655</f>
        <v>0</v>
      </c>
      <c r="Q655" s="230">
        <v>0</v>
      </c>
      <c r="R655" s="230">
        <f>Q655*H655</f>
        <v>0</v>
      </c>
      <c r="S655" s="230">
        <v>0</v>
      </c>
      <c r="T655" s="231">
        <f>S655*H655</f>
        <v>0</v>
      </c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R655" s="232" t="s">
        <v>253</v>
      </c>
      <c r="AT655" s="232" t="s">
        <v>248</v>
      </c>
      <c r="AU655" s="232" t="s">
        <v>272</v>
      </c>
      <c r="AY655" s="19" t="s">
        <v>245</v>
      </c>
      <c r="BE655" s="233">
        <f>IF(N655="základní",J655,0)</f>
        <v>0</v>
      </c>
      <c r="BF655" s="233">
        <f>IF(N655="snížená",J655,0)</f>
        <v>0</v>
      </c>
      <c r="BG655" s="233">
        <f>IF(N655="zákl. přenesená",J655,0)</f>
        <v>0</v>
      </c>
      <c r="BH655" s="233">
        <f>IF(N655="sníž. přenesená",J655,0)</f>
        <v>0</v>
      </c>
      <c r="BI655" s="233">
        <f>IF(N655="nulová",J655,0)</f>
        <v>0</v>
      </c>
      <c r="BJ655" s="19" t="s">
        <v>85</v>
      </c>
      <c r="BK655" s="233">
        <f>ROUND(I655*H655,2)</f>
        <v>0</v>
      </c>
      <c r="BL655" s="19" t="s">
        <v>253</v>
      </c>
      <c r="BM655" s="232" t="s">
        <v>5199</v>
      </c>
    </row>
    <row r="656" s="2" customFormat="1">
      <c r="A656" s="40"/>
      <c r="B656" s="41"/>
      <c r="C656" s="42"/>
      <c r="D656" s="234" t="s">
        <v>255</v>
      </c>
      <c r="E656" s="42"/>
      <c r="F656" s="235" t="s">
        <v>3094</v>
      </c>
      <c r="G656" s="42"/>
      <c r="H656" s="42"/>
      <c r="I656" s="236"/>
      <c r="J656" s="42"/>
      <c r="K656" s="42"/>
      <c r="L656" s="46"/>
      <c r="M656" s="237"/>
      <c r="N656" s="238"/>
      <c r="O656" s="93"/>
      <c r="P656" s="93"/>
      <c r="Q656" s="93"/>
      <c r="R656" s="93"/>
      <c r="S656" s="93"/>
      <c r="T656" s="94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T656" s="19" t="s">
        <v>255</v>
      </c>
      <c r="AU656" s="19" t="s">
        <v>272</v>
      </c>
    </row>
    <row r="657" s="2" customFormat="1">
      <c r="A657" s="40"/>
      <c r="B657" s="41"/>
      <c r="C657" s="42"/>
      <c r="D657" s="296" t="s">
        <v>766</v>
      </c>
      <c r="E657" s="42"/>
      <c r="F657" s="297" t="s">
        <v>3095</v>
      </c>
      <c r="G657" s="42"/>
      <c r="H657" s="42"/>
      <c r="I657" s="236"/>
      <c r="J657" s="42"/>
      <c r="K657" s="42"/>
      <c r="L657" s="46"/>
      <c r="M657" s="237"/>
      <c r="N657" s="238"/>
      <c r="O657" s="93"/>
      <c r="P657" s="93"/>
      <c r="Q657" s="93"/>
      <c r="R657" s="93"/>
      <c r="S657" s="93"/>
      <c r="T657" s="94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T657" s="19" t="s">
        <v>766</v>
      </c>
      <c r="AU657" s="19" t="s">
        <v>272</v>
      </c>
    </row>
    <row r="658" s="14" customFormat="1">
      <c r="A658" s="14"/>
      <c r="B658" s="249"/>
      <c r="C658" s="250"/>
      <c r="D658" s="234" t="s">
        <v>257</v>
      </c>
      <c r="E658" s="251" t="s">
        <v>1</v>
      </c>
      <c r="F658" s="252" t="s">
        <v>5200</v>
      </c>
      <c r="G658" s="250"/>
      <c r="H658" s="253">
        <v>640.09400000000005</v>
      </c>
      <c r="I658" s="254"/>
      <c r="J658" s="250"/>
      <c r="K658" s="250"/>
      <c r="L658" s="255"/>
      <c r="M658" s="256"/>
      <c r="N658" s="257"/>
      <c r="O658" s="257"/>
      <c r="P658" s="257"/>
      <c r="Q658" s="257"/>
      <c r="R658" s="257"/>
      <c r="S658" s="257"/>
      <c r="T658" s="258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59" t="s">
        <v>257</v>
      </c>
      <c r="AU658" s="259" t="s">
        <v>272</v>
      </c>
      <c r="AV658" s="14" t="s">
        <v>87</v>
      </c>
      <c r="AW658" s="14" t="s">
        <v>34</v>
      </c>
      <c r="AX658" s="14" t="s">
        <v>85</v>
      </c>
      <c r="AY658" s="259" t="s">
        <v>245</v>
      </c>
    </row>
    <row r="659" s="2" customFormat="1" ht="24.15" customHeight="1">
      <c r="A659" s="40"/>
      <c r="B659" s="41"/>
      <c r="C659" s="221" t="s">
        <v>3877</v>
      </c>
      <c r="D659" s="221" t="s">
        <v>248</v>
      </c>
      <c r="E659" s="222" t="s">
        <v>3904</v>
      </c>
      <c r="F659" s="223" t="s">
        <v>3905</v>
      </c>
      <c r="G659" s="224" t="s">
        <v>545</v>
      </c>
      <c r="H659" s="225">
        <v>315</v>
      </c>
      <c r="I659" s="226"/>
      <c r="J659" s="227">
        <f>ROUND(I659*H659,2)</f>
        <v>0</v>
      </c>
      <c r="K659" s="223" t="s">
        <v>1</v>
      </c>
      <c r="L659" s="46"/>
      <c r="M659" s="228" t="s">
        <v>1</v>
      </c>
      <c r="N659" s="229" t="s">
        <v>42</v>
      </c>
      <c r="O659" s="93"/>
      <c r="P659" s="230">
        <f>O659*H659</f>
        <v>0</v>
      </c>
      <c r="Q659" s="230">
        <v>0</v>
      </c>
      <c r="R659" s="230">
        <f>Q659*H659</f>
        <v>0</v>
      </c>
      <c r="S659" s="230">
        <v>0</v>
      </c>
      <c r="T659" s="231">
        <f>S659*H659</f>
        <v>0</v>
      </c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R659" s="232" t="s">
        <v>253</v>
      </c>
      <c r="AT659" s="232" t="s">
        <v>248</v>
      </c>
      <c r="AU659" s="232" t="s">
        <v>272</v>
      </c>
      <c r="AY659" s="19" t="s">
        <v>245</v>
      </c>
      <c r="BE659" s="233">
        <f>IF(N659="základní",J659,0)</f>
        <v>0</v>
      </c>
      <c r="BF659" s="233">
        <f>IF(N659="snížená",J659,0)</f>
        <v>0</v>
      </c>
      <c r="BG659" s="233">
        <f>IF(N659="zákl. přenesená",J659,0)</f>
        <v>0</v>
      </c>
      <c r="BH659" s="233">
        <f>IF(N659="sníž. přenesená",J659,0)</f>
        <v>0</v>
      </c>
      <c r="BI659" s="233">
        <f>IF(N659="nulová",J659,0)</f>
        <v>0</v>
      </c>
      <c r="BJ659" s="19" t="s">
        <v>85</v>
      </c>
      <c r="BK659" s="233">
        <f>ROUND(I659*H659,2)</f>
        <v>0</v>
      </c>
      <c r="BL659" s="19" t="s">
        <v>253</v>
      </c>
      <c r="BM659" s="232" t="s">
        <v>5201</v>
      </c>
    </row>
    <row r="660" s="2" customFormat="1">
      <c r="A660" s="40"/>
      <c r="B660" s="41"/>
      <c r="C660" s="42"/>
      <c r="D660" s="234" t="s">
        <v>255</v>
      </c>
      <c r="E660" s="42"/>
      <c r="F660" s="235" t="s">
        <v>3905</v>
      </c>
      <c r="G660" s="42"/>
      <c r="H660" s="42"/>
      <c r="I660" s="236"/>
      <c r="J660" s="42"/>
      <c r="K660" s="42"/>
      <c r="L660" s="46"/>
      <c r="M660" s="237"/>
      <c r="N660" s="238"/>
      <c r="O660" s="93"/>
      <c r="P660" s="93"/>
      <c r="Q660" s="93"/>
      <c r="R660" s="93"/>
      <c r="S660" s="93"/>
      <c r="T660" s="94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T660" s="19" t="s">
        <v>255</v>
      </c>
      <c r="AU660" s="19" t="s">
        <v>272</v>
      </c>
    </row>
    <row r="661" s="14" customFormat="1">
      <c r="A661" s="14"/>
      <c r="B661" s="249"/>
      <c r="C661" s="250"/>
      <c r="D661" s="234" t="s">
        <v>257</v>
      </c>
      <c r="E661" s="251" t="s">
        <v>1</v>
      </c>
      <c r="F661" s="252" t="s">
        <v>5202</v>
      </c>
      <c r="G661" s="250"/>
      <c r="H661" s="253">
        <v>315</v>
      </c>
      <c r="I661" s="254"/>
      <c r="J661" s="250"/>
      <c r="K661" s="250"/>
      <c r="L661" s="255"/>
      <c r="M661" s="256"/>
      <c r="N661" s="257"/>
      <c r="O661" s="257"/>
      <c r="P661" s="257"/>
      <c r="Q661" s="257"/>
      <c r="R661" s="257"/>
      <c r="S661" s="257"/>
      <c r="T661" s="258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59" t="s">
        <v>257</v>
      </c>
      <c r="AU661" s="259" t="s">
        <v>272</v>
      </c>
      <c r="AV661" s="14" t="s">
        <v>87</v>
      </c>
      <c r="AW661" s="14" t="s">
        <v>34</v>
      </c>
      <c r="AX661" s="14" t="s">
        <v>85</v>
      </c>
      <c r="AY661" s="259" t="s">
        <v>245</v>
      </c>
    </row>
    <row r="662" s="17" customFormat="1" ht="20.88" customHeight="1">
      <c r="A662" s="17"/>
      <c r="B662" s="306"/>
      <c r="C662" s="307"/>
      <c r="D662" s="308" t="s">
        <v>76</v>
      </c>
      <c r="E662" s="308" t="s">
        <v>878</v>
      </c>
      <c r="F662" s="308" t="s">
        <v>879</v>
      </c>
      <c r="G662" s="307"/>
      <c r="H662" s="307"/>
      <c r="I662" s="309"/>
      <c r="J662" s="310">
        <f>BK662</f>
        <v>0</v>
      </c>
      <c r="K662" s="307"/>
      <c r="L662" s="311"/>
      <c r="M662" s="312"/>
      <c r="N662" s="313"/>
      <c r="O662" s="313"/>
      <c r="P662" s="314">
        <f>P663+SUM(P664:P666)</f>
        <v>0</v>
      </c>
      <c r="Q662" s="313"/>
      <c r="R662" s="314">
        <f>R663+SUM(R664:R666)</f>
        <v>4.4419840000000006</v>
      </c>
      <c r="S662" s="313"/>
      <c r="T662" s="315">
        <f>T663+SUM(T664:T666)</f>
        <v>0.39599999999999996</v>
      </c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R662" s="316" t="s">
        <v>253</v>
      </c>
      <c r="AT662" s="317" t="s">
        <v>76</v>
      </c>
      <c r="AU662" s="317" t="s">
        <v>272</v>
      </c>
      <c r="AY662" s="316" t="s">
        <v>245</v>
      </c>
      <c r="BK662" s="318">
        <f>BK663+SUM(BK664:BK666)</f>
        <v>0</v>
      </c>
    </row>
    <row r="663" s="2" customFormat="1" ht="24.15" customHeight="1">
      <c r="A663" s="40"/>
      <c r="B663" s="41"/>
      <c r="C663" s="221" t="s">
        <v>3880</v>
      </c>
      <c r="D663" s="221" t="s">
        <v>248</v>
      </c>
      <c r="E663" s="222" t="s">
        <v>880</v>
      </c>
      <c r="F663" s="223" t="s">
        <v>882</v>
      </c>
      <c r="G663" s="224" t="s">
        <v>3531</v>
      </c>
      <c r="H663" s="225">
        <v>1002.607</v>
      </c>
      <c r="I663" s="226"/>
      <c r="J663" s="227">
        <f>ROUND(I663*H663,2)</f>
        <v>0</v>
      </c>
      <c r="K663" s="223" t="s">
        <v>764</v>
      </c>
      <c r="L663" s="46"/>
      <c r="M663" s="228" t="s">
        <v>1</v>
      </c>
      <c r="N663" s="229" t="s">
        <v>42</v>
      </c>
      <c r="O663" s="93"/>
      <c r="P663" s="230">
        <f>O663*H663</f>
        <v>0</v>
      </c>
      <c r="Q663" s="230">
        <v>0</v>
      </c>
      <c r="R663" s="230">
        <f>Q663*H663</f>
        <v>0</v>
      </c>
      <c r="S663" s="230">
        <v>0</v>
      </c>
      <c r="T663" s="231">
        <f>S663*H663</f>
        <v>0</v>
      </c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R663" s="232" t="s">
        <v>253</v>
      </c>
      <c r="AT663" s="232" t="s">
        <v>248</v>
      </c>
      <c r="AU663" s="232" t="s">
        <v>253</v>
      </c>
      <c r="AY663" s="19" t="s">
        <v>245</v>
      </c>
      <c r="BE663" s="233">
        <f>IF(N663="základní",J663,0)</f>
        <v>0</v>
      </c>
      <c r="BF663" s="233">
        <f>IF(N663="snížená",J663,0)</f>
        <v>0</v>
      </c>
      <c r="BG663" s="233">
        <f>IF(N663="zákl. přenesená",J663,0)</f>
        <v>0</v>
      </c>
      <c r="BH663" s="233">
        <f>IF(N663="sníž. přenesená",J663,0)</f>
        <v>0</v>
      </c>
      <c r="BI663" s="233">
        <f>IF(N663="nulová",J663,0)</f>
        <v>0</v>
      </c>
      <c r="BJ663" s="19" t="s">
        <v>85</v>
      </c>
      <c r="BK663" s="233">
        <f>ROUND(I663*H663,2)</f>
        <v>0</v>
      </c>
      <c r="BL663" s="19" t="s">
        <v>253</v>
      </c>
      <c r="BM663" s="232" t="s">
        <v>5203</v>
      </c>
    </row>
    <row r="664" s="2" customFormat="1">
      <c r="A664" s="40"/>
      <c r="B664" s="41"/>
      <c r="C664" s="42"/>
      <c r="D664" s="234" t="s">
        <v>255</v>
      </c>
      <c r="E664" s="42"/>
      <c r="F664" s="235" t="s">
        <v>882</v>
      </c>
      <c r="G664" s="42"/>
      <c r="H664" s="42"/>
      <c r="I664" s="236"/>
      <c r="J664" s="42"/>
      <c r="K664" s="42"/>
      <c r="L664" s="46"/>
      <c r="M664" s="237"/>
      <c r="N664" s="238"/>
      <c r="O664" s="93"/>
      <c r="P664" s="93"/>
      <c r="Q664" s="93"/>
      <c r="R664" s="93"/>
      <c r="S664" s="93"/>
      <c r="T664" s="94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T664" s="19" t="s">
        <v>255</v>
      </c>
      <c r="AU664" s="19" t="s">
        <v>253</v>
      </c>
    </row>
    <row r="665" s="2" customFormat="1">
      <c r="A665" s="40"/>
      <c r="B665" s="41"/>
      <c r="C665" s="42"/>
      <c r="D665" s="296" t="s">
        <v>766</v>
      </c>
      <c r="E665" s="42"/>
      <c r="F665" s="297" t="s">
        <v>883</v>
      </c>
      <c r="G665" s="42"/>
      <c r="H665" s="42"/>
      <c r="I665" s="236"/>
      <c r="J665" s="42"/>
      <c r="K665" s="42"/>
      <c r="L665" s="46"/>
      <c r="M665" s="237"/>
      <c r="N665" s="238"/>
      <c r="O665" s="93"/>
      <c r="P665" s="93"/>
      <c r="Q665" s="93"/>
      <c r="R665" s="93"/>
      <c r="S665" s="93"/>
      <c r="T665" s="94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T665" s="19" t="s">
        <v>766</v>
      </c>
      <c r="AU665" s="19" t="s">
        <v>253</v>
      </c>
    </row>
    <row r="666" s="17" customFormat="1" ht="20.88" customHeight="1">
      <c r="A666" s="17"/>
      <c r="B666" s="306"/>
      <c r="C666" s="307"/>
      <c r="D666" s="308" t="s">
        <v>76</v>
      </c>
      <c r="E666" s="308" t="s">
        <v>892</v>
      </c>
      <c r="F666" s="308" t="s">
        <v>893</v>
      </c>
      <c r="G666" s="307"/>
      <c r="H666" s="307"/>
      <c r="I666" s="309"/>
      <c r="J666" s="310">
        <f>BK666</f>
        <v>0</v>
      </c>
      <c r="K666" s="307"/>
      <c r="L666" s="311"/>
      <c r="M666" s="312"/>
      <c r="N666" s="313"/>
      <c r="O666" s="313"/>
      <c r="P666" s="314">
        <f>P667+P731+P742+P755</f>
        <v>0</v>
      </c>
      <c r="Q666" s="313"/>
      <c r="R666" s="314">
        <f>R667+R731+R742+R755</f>
        <v>4.4419840000000006</v>
      </c>
      <c r="S666" s="313"/>
      <c r="T666" s="315">
        <f>T667+T731+T742+T755</f>
        <v>0.39599999999999996</v>
      </c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R666" s="316" t="s">
        <v>87</v>
      </c>
      <c r="AT666" s="317" t="s">
        <v>76</v>
      </c>
      <c r="AU666" s="317" t="s">
        <v>253</v>
      </c>
      <c r="AY666" s="316" t="s">
        <v>245</v>
      </c>
      <c r="BK666" s="318">
        <f>BK667+BK731+BK742+BK755</f>
        <v>0</v>
      </c>
    </row>
    <row r="667" s="17" customFormat="1" ht="20.88" customHeight="1">
      <c r="A667" s="17"/>
      <c r="B667" s="306"/>
      <c r="C667" s="307"/>
      <c r="D667" s="308" t="s">
        <v>76</v>
      </c>
      <c r="E667" s="308" t="s">
        <v>3103</v>
      </c>
      <c r="F667" s="308" t="s">
        <v>3104</v>
      </c>
      <c r="G667" s="307"/>
      <c r="H667" s="307"/>
      <c r="I667" s="309"/>
      <c r="J667" s="310">
        <f>BK667</f>
        <v>0</v>
      </c>
      <c r="K667" s="307"/>
      <c r="L667" s="311"/>
      <c r="M667" s="312"/>
      <c r="N667" s="313"/>
      <c r="O667" s="313"/>
      <c r="P667" s="314">
        <f>SUM(P668:P730)</f>
        <v>0</v>
      </c>
      <c r="Q667" s="313"/>
      <c r="R667" s="314">
        <f>SUM(R668:R730)</f>
        <v>3.2138930000000006</v>
      </c>
      <c r="S667" s="313"/>
      <c r="T667" s="315">
        <f>SUM(T668:T730)</f>
        <v>0.39599999999999996</v>
      </c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R667" s="316" t="s">
        <v>253</v>
      </c>
      <c r="AT667" s="317" t="s">
        <v>76</v>
      </c>
      <c r="AU667" s="317" t="s">
        <v>246</v>
      </c>
      <c r="AY667" s="316" t="s">
        <v>245</v>
      </c>
      <c r="BK667" s="318">
        <f>SUM(BK668:BK730)</f>
        <v>0</v>
      </c>
    </row>
    <row r="668" s="2" customFormat="1" ht="21.75" customHeight="1">
      <c r="A668" s="40"/>
      <c r="B668" s="41"/>
      <c r="C668" s="221" t="s">
        <v>3885</v>
      </c>
      <c r="D668" s="221" t="s">
        <v>248</v>
      </c>
      <c r="E668" s="222" t="s">
        <v>3106</v>
      </c>
      <c r="F668" s="223" t="s">
        <v>3911</v>
      </c>
      <c r="G668" s="224" t="s">
        <v>2717</v>
      </c>
      <c r="H668" s="225">
        <v>530</v>
      </c>
      <c r="I668" s="226"/>
      <c r="J668" s="227">
        <f>ROUND(I668*H668,2)</f>
        <v>0</v>
      </c>
      <c r="K668" s="223" t="s">
        <v>764</v>
      </c>
      <c r="L668" s="46"/>
      <c r="M668" s="228" t="s">
        <v>1</v>
      </c>
      <c r="N668" s="229" t="s">
        <v>42</v>
      </c>
      <c r="O668" s="93"/>
      <c r="P668" s="230">
        <f>O668*H668</f>
        <v>0</v>
      </c>
      <c r="Q668" s="230">
        <v>0</v>
      </c>
      <c r="R668" s="230">
        <f>Q668*H668</f>
        <v>0</v>
      </c>
      <c r="S668" s="230">
        <v>0</v>
      </c>
      <c r="T668" s="231">
        <f>S668*H668</f>
        <v>0</v>
      </c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R668" s="232" t="s">
        <v>253</v>
      </c>
      <c r="AT668" s="232" t="s">
        <v>248</v>
      </c>
      <c r="AU668" s="232" t="s">
        <v>305</v>
      </c>
      <c r="AY668" s="19" t="s">
        <v>245</v>
      </c>
      <c r="BE668" s="233">
        <f>IF(N668="základní",J668,0)</f>
        <v>0</v>
      </c>
      <c r="BF668" s="233">
        <f>IF(N668="snížená",J668,0)</f>
        <v>0</v>
      </c>
      <c r="BG668" s="233">
        <f>IF(N668="zákl. přenesená",J668,0)</f>
        <v>0</v>
      </c>
      <c r="BH668" s="233">
        <f>IF(N668="sníž. přenesená",J668,0)</f>
        <v>0</v>
      </c>
      <c r="BI668" s="233">
        <f>IF(N668="nulová",J668,0)</f>
        <v>0</v>
      </c>
      <c r="BJ668" s="19" t="s">
        <v>85</v>
      </c>
      <c r="BK668" s="233">
        <f>ROUND(I668*H668,2)</f>
        <v>0</v>
      </c>
      <c r="BL668" s="19" t="s">
        <v>253</v>
      </c>
      <c r="BM668" s="232" t="s">
        <v>5204</v>
      </c>
    </row>
    <row r="669" s="2" customFormat="1">
      <c r="A669" s="40"/>
      <c r="B669" s="41"/>
      <c r="C669" s="42"/>
      <c r="D669" s="234" t="s">
        <v>255</v>
      </c>
      <c r="E669" s="42"/>
      <c r="F669" s="235" t="s">
        <v>3911</v>
      </c>
      <c r="G669" s="42"/>
      <c r="H669" s="42"/>
      <c r="I669" s="236"/>
      <c r="J669" s="42"/>
      <c r="K669" s="42"/>
      <c r="L669" s="46"/>
      <c r="M669" s="237"/>
      <c r="N669" s="238"/>
      <c r="O669" s="93"/>
      <c r="P669" s="93"/>
      <c r="Q669" s="93"/>
      <c r="R669" s="93"/>
      <c r="S669" s="93"/>
      <c r="T669" s="94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T669" s="19" t="s">
        <v>255</v>
      </c>
      <c r="AU669" s="19" t="s">
        <v>305</v>
      </c>
    </row>
    <row r="670" s="2" customFormat="1">
      <c r="A670" s="40"/>
      <c r="B670" s="41"/>
      <c r="C670" s="42"/>
      <c r="D670" s="296" t="s">
        <v>766</v>
      </c>
      <c r="E670" s="42"/>
      <c r="F670" s="297" t="s">
        <v>3110</v>
      </c>
      <c r="G670" s="42"/>
      <c r="H670" s="42"/>
      <c r="I670" s="236"/>
      <c r="J670" s="42"/>
      <c r="K670" s="42"/>
      <c r="L670" s="46"/>
      <c r="M670" s="237"/>
      <c r="N670" s="238"/>
      <c r="O670" s="93"/>
      <c r="P670" s="93"/>
      <c r="Q670" s="93"/>
      <c r="R670" s="93"/>
      <c r="S670" s="93"/>
      <c r="T670" s="94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T670" s="19" t="s">
        <v>766</v>
      </c>
      <c r="AU670" s="19" t="s">
        <v>305</v>
      </c>
    </row>
    <row r="671" s="14" customFormat="1">
      <c r="A671" s="14"/>
      <c r="B671" s="249"/>
      <c r="C671" s="250"/>
      <c r="D671" s="234" t="s">
        <v>257</v>
      </c>
      <c r="E671" s="251" t="s">
        <v>1</v>
      </c>
      <c r="F671" s="252" t="s">
        <v>5205</v>
      </c>
      <c r="G671" s="250"/>
      <c r="H671" s="253">
        <v>530</v>
      </c>
      <c r="I671" s="254"/>
      <c r="J671" s="250"/>
      <c r="K671" s="250"/>
      <c r="L671" s="255"/>
      <c r="M671" s="256"/>
      <c r="N671" s="257"/>
      <c r="O671" s="257"/>
      <c r="P671" s="257"/>
      <c r="Q671" s="257"/>
      <c r="R671" s="257"/>
      <c r="S671" s="257"/>
      <c r="T671" s="258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9" t="s">
        <v>257</v>
      </c>
      <c r="AU671" s="259" t="s">
        <v>305</v>
      </c>
      <c r="AV671" s="14" t="s">
        <v>87</v>
      </c>
      <c r="AW671" s="14" t="s">
        <v>34</v>
      </c>
      <c r="AX671" s="14" t="s">
        <v>77</v>
      </c>
      <c r="AY671" s="259" t="s">
        <v>245</v>
      </c>
    </row>
    <row r="672" s="15" customFormat="1">
      <c r="A672" s="15"/>
      <c r="B672" s="260"/>
      <c r="C672" s="261"/>
      <c r="D672" s="234" t="s">
        <v>257</v>
      </c>
      <c r="E672" s="262" t="s">
        <v>1</v>
      </c>
      <c r="F672" s="263" t="s">
        <v>266</v>
      </c>
      <c r="G672" s="261"/>
      <c r="H672" s="264">
        <v>530</v>
      </c>
      <c r="I672" s="265"/>
      <c r="J672" s="261"/>
      <c r="K672" s="261"/>
      <c r="L672" s="266"/>
      <c r="M672" s="267"/>
      <c r="N672" s="268"/>
      <c r="O672" s="268"/>
      <c r="P672" s="268"/>
      <c r="Q672" s="268"/>
      <c r="R672" s="268"/>
      <c r="S672" s="268"/>
      <c r="T672" s="269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T672" s="270" t="s">
        <v>257</v>
      </c>
      <c r="AU672" s="270" t="s">
        <v>305</v>
      </c>
      <c r="AV672" s="15" t="s">
        <v>253</v>
      </c>
      <c r="AW672" s="15" t="s">
        <v>34</v>
      </c>
      <c r="AX672" s="15" t="s">
        <v>85</v>
      </c>
      <c r="AY672" s="270" t="s">
        <v>245</v>
      </c>
    </row>
    <row r="673" s="2" customFormat="1" ht="21.75" customHeight="1">
      <c r="A673" s="40"/>
      <c r="B673" s="41"/>
      <c r="C673" s="221" t="s">
        <v>3891</v>
      </c>
      <c r="D673" s="221" t="s">
        <v>248</v>
      </c>
      <c r="E673" s="222" t="s">
        <v>4811</v>
      </c>
      <c r="F673" s="223" t="s">
        <v>4812</v>
      </c>
      <c r="G673" s="224" t="s">
        <v>275</v>
      </c>
      <c r="H673" s="225">
        <v>72</v>
      </c>
      <c r="I673" s="226"/>
      <c r="J673" s="227">
        <f>ROUND(I673*H673,2)</f>
        <v>0</v>
      </c>
      <c r="K673" s="223" t="s">
        <v>764</v>
      </c>
      <c r="L673" s="46"/>
      <c r="M673" s="228" t="s">
        <v>1</v>
      </c>
      <c r="N673" s="229" t="s">
        <v>42</v>
      </c>
      <c r="O673" s="93"/>
      <c r="P673" s="230">
        <f>O673*H673</f>
        <v>0</v>
      </c>
      <c r="Q673" s="230">
        <v>0</v>
      </c>
      <c r="R673" s="230">
        <f>Q673*H673</f>
        <v>0</v>
      </c>
      <c r="S673" s="230">
        <v>0.0054999999999999997</v>
      </c>
      <c r="T673" s="231">
        <f>S673*H673</f>
        <v>0.39599999999999996</v>
      </c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R673" s="232" t="s">
        <v>253</v>
      </c>
      <c r="AT673" s="232" t="s">
        <v>248</v>
      </c>
      <c r="AU673" s="232" t="s">
        <v>305</v>
      </c>
      <c r="AY673" s="19" t="s">
        <v>245</v>
      </c>
      <c r="BE673" s="233">
        <f>IF(N673="základní",J673,0)</f>
        <v>0</v>
      </c>
      <c r="BF673" s="233">
        <f>IF(N673="snížená",J673,0)</f>
        <v>0</v>
      </c>
      <c r="BG673" s="233">
        <f>IF(N673="zákl. přenesená",J673,0)</f>
        <v>0</v>
      </c>
      <c r="BH673" s="233">
        <f>IF(N673="sníž. přenesená",J673,0)</f>
        <v>0</v>
      </c>
      <c r="BI673" s="233">
        <f>IF(N673="nulová",J673,0)</f>
        <v>0</v>
      </c>
      <c r="BJ673" s="19" t="s">
        <v>85</v>
      </c>
      <c r="BK673" s="233">
        <f>ROUND(I673*H673,2)</f>
        <v>0</v>
      </c>
      <c r="BL673" s="19" t="s">
        <v>253</v>
      </c>
      <c r="BM673" s="232" t="s">
        <v>5206</v>
      </c>
    </row>
    <row r="674" s="2" customFormat="1">
      <c r="A674" s="40"/>
      <c r="B674" s="41"/>
      <c r="C674" s="42"/>
      <c r="D674" s="234" t="s">
        <v>255</v>
      </c>
      <c r="E674" s="42"/>
      <c r="F674" s="235" t="s">
        <v>4812</v>
      </c>
      <c r="G674" s="42"/>
      <c r="H674" s="42"/>
      <c r="I674" s="236"/>
      <c r="J674" s="42"/>
      <c r="K674" s="42"/>
      <c r="L674" s="46"/>
      <c r="M674" s="237"/>
      <c r="N674" s="238"/>
      <c r="O674" s="93"/>
      <c r="P674" s="93"/>
      <c r="Q674" s="93"/>
      <c r="R674" s="93"/>
      <c r="S674" s="93"/>
      <c r="T674" s="94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T674" s="19" t="s">
        <v>255</v>
      </c>
      <c r="AU674" s="19" t="s">
        <v>305</v>
      </c>
    </row>
    <row r="675" s="2" customFormat="1">
      <c r="A675" s="40"/>
      <c r="B675" s="41"/>
      <c r="C675" s="42"/>
      <c r="D675" s="296" t="s">
        <v>766</v>
      </c>
      <c r="E675" s="42"/>
      <c r="F675" s="297" t="s">
        <v>4815</v>
      </c>
      <c r="G675" s="42"/>
      <c r="H675" s="42"/>
      <c r="I675" s="236"/>
      <c r="J675" s="42"/>
      <c r="K675" s="42"/>
      <c r="L675" s="46"/>
      <c r="M675" s="237"/>
      <c r="N675" s="238"/>
      <c r="O675" s="93"/>
      <c r="P675" s="93"/>
      <c r="Q675" s="93"/>
      <c r="R675" s="93"/>
      <c r="S675" s="93"/>
      <c r="T675" s="94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T675" s="19" t="s">
        <v>766</v>
      </c>
      <c r="AU675" s="19" t="s">
        <v>305</v>
      </c>
    </row>
    <row r="676" s="14" customFormat="1">
      <c r="A676" s="14"/>
      <c r="B676" s="249"/>
      <c r="C676" s="250"/>
      <c r="D676" s="234" t="s">
        <v>257</v>
      </c>
      <c r="E676" s="251" t="s">
        <v>1</v>
      </c>
      <c r="F676" s="252" t="s">
        <v>4816</v>
      </c>
      <c r="G676" s="250"/>
      <c r="H676" s="253">
        <v>72</v>
      </c>
      <c r="I676" s="254"/>
      <c r="J676" s="250"/>
      <c r="K676" s="250"/>
      <c r="L676" s="255"/>
      <c r="M676" s="256"/>
      <c r="N676" s="257"/>
      <c r="O676" s="257"/>
      <c r="P676" s="257"/>
      <c r="Q676" s="257"/>
      <c r="R676" s="257"/>
      <c r="S676" s="257"/>
      <c r="T676" s="258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59" t="s">
        <v>257</v>
      </c>
      <c r="AU676" s="259" t="s">
        <v>305</v>
      </c>
      <c r="AV676" s="14" t="s">
        <v>87</v>
      </c>
      <c r="AW676" s="14" t="s">
        <v>34</v>
      </c>
      <c r="AX676" s="14" t="s">
        <v>85</v>
      </c>
      <c r="AY676" s="259" t="s">
        <v>245</v>
      </c>
    </row>
    <row r="677" s="2" customFormat="1" ht="16.5" customHeight="1">
      <c r="A677" s="40"/>
      <c r="B677" s="41"/>
      <c r="C677" s="283" t="s">
        <v>2154</v>
      </c>
      <c r="D677" s="283" t="s">
        <v>551</v>
      </c>
      <c r="E677" s="284" t="s">
        <v>3113</v>
      </c>
      <c r="F677" s="285" t="s">
        <v>3114</v>
      </c>
      <c r="G677" s="286" t="s">
        <v>3531</v>
      </c>
      <c r="H677" s="287">
        <v>0.17999999999999999</v>
      </c>
      <c r="I677" s="288"/>
      <c r="J677" s="289">
        <f>ROUND(I677*H677,2)</f>
        <v>0</v>
      </c>
      <c r="K677" s="285" t="s">
        <v>764</v>
      </c>
      <c r="L677" s="290"/>
      <c r="M677" s="291" t="s">
        <v>1</v>
      </c>
      <c r="N677" s="292" t="s">
        <v>42</v>
      </c>
      <c r="O677" s="93"/>
      <c r="P677" s="230">
        <f>O677*H677</f>
        <v>0</v>
      </c>
      <c r="Q677" s="230">
        <v>1</v>
      </c>
      <c r="R677" s="230">
        <f>Q677*H677</f>
        <v>0.17999999999999999</v>
      </c>
      <c r="S677" s="230">
        <v>0</v>
      </c>
      <c r="T677" s="231">
        <f>S677*H677</f>
        <v>0</v>
      </c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R677" s="232" t="s">
        <v>326</v>
      </c>
      <c r="AT677" s="232" t="s">
        <v>551</v>
      </c>
      <c r="AU677" s="232" t="s">
        <v>305</v>
      </c>
      <c r="AY677" s="19" t="s">
        <v>245</v>
      </c>
      <c r="BE677" s="233">
        <f>IF(N677="základní",J677,0)</f>
        <v>0</v>
      </c>
      <c r="BF677" s="233">
        <f>IF(N677="snížená",J677,0)</f>
        <v>0</v>
      </c>
      <c r="BG677" s="233">
        <f>IF(N677="zákl. přenesená",J677,0)</f>
        <v>0</v>
      </c>
      <c r="BH677" s="233">
        <f>IF(N677="sníž. přenesená",J677,0)</f>
        <v>0</v>
      </c>
      <c r="BI677" s="233">
        <f>IF(N677="nulová",J677,0)</f>
        <v>0</v>
      </c>
      <c r="BJ677" s="19" t="s">
        <v>85</v>
      </c>
      <c r="BK677" s="233">
        <f>ROUND(I677*H677,2)</f>
        <v>0</v>
      </c>
      <c r="BL677" s="19" t="s">
        <v>253</v>
      </c>
      <c r="BM677" s="232" t="s">
        <v>5207</v>
      </c>
    </row>
    <row r="678" s="2" customFormat="1">
      <c r="A678" s="40"/>
      <c r="B678" s="41"/>
      <c r="C678" s="42"/>
      <c r="D678" s="234" t="s">
        <v>255</v>
      </c>
      <c r="E678" s="42"/>
      <c r="F678" s="235" t="s">
        <v>3114</v>
      </c>
      <c r="G678" s="42"/>
      <c r="H678" s="42"/>
      <c r="I678" s="236"/>
      <c r="J678" s="42"/>
      <c r="K678" s="42"/>
      <c r="L678" s="46"/>
      <c r="M678" s="237"/>
      <c r="N678" s="238"/>
      <c r="O678" s="93"/>
      <c r="P678" s="93"/>
      <c r="Q678" s="93"/>
      <c r="R678" s="93"/>
      <c r="S678" s="93"/>
      <c r="T678" s="94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T678" s="19" t="s">
        <v>255</v>
      </c>
      <c r="AU678" s="19" t="s">
        <v>305</v>
      </c>
    </row>
    <row r="679" s="14" customFormat="1">
      <c r="A679" s="14"/>
      <c r="B679" s="249"/>
      <c r="C679" s="250"/>
      <c r="D679" s="234" t="s">
        <v>257</v>
      </c>
      <c r="E679" s="251" t="s">
        <v>1</v>
      </c>
      <c r="F679" s="252" t="s">
        <v>5208</v>
      </c>
      <c r="G679" s="250"/>
      <c r="H679" s="253">
        <v>0.17999999999999999</v>
      </c>
      <c r="I679" s="254"/>
      <c r="J679" s="250"/>
      <c r="K679" s="250"/>
      <c r="L679" s="255"/>
      <c r="M679" s="256"/>
      <c r="N679" s="257"/>
      <c r="O679" s="257"/>
      <c r="P679" s="257"/>
      <c r="Q679" s="257"/>
      <c r="R679" s="257"/>
      <c r="S679" s="257"/>
      <c r="T679" s="258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9" t="s">
        <v>257</v>
      </c>
      <c r="AU679" s="259" t="s">
        <v>305</v>
      </c>
      <c r="AV679" s="14" t="s">
        <v>87</v>
      </c>
      <c r="AW679" s="14" t="s">
        <v>34</v>
      </c>
      <c r="AX679" s="14" t="s">
        <v>77</v>
      </c>
      <c r="AY679" s="259" t="s">
        <v>245</v>
      </c>
    </row>
    <row r="680" s="15" customFormat="1">
      <c r="A680" s="15"/>
      <c r="B680" s="260"/>
      <c r="C680" s="261"/>
      <c r="D680" s="234" t="s">
        <v>257</v>
      </c>
      <c r="E680" s="262" t="s">
        <v>1</v>
      </c>
      <c r="F680" s="263" t="s">
        <v>266</v>
      </c>
      <c r="G680" s="261"/>
      <c r="H680" s="264">
        <v>0.17999999999999999</v>
      </c>
      <c r="I680" s="265"/>
      <c r="J680" s="261"/>
      <c r="K680" s="261"/>
      <c r="L680" s="266"/>
      <c r="M680" s="267"/>
      <c r="N680" s="268"/>
      <c r="O680" s="268"/>
      <c r="P680" s="268"/>
      <c r="Q680" s="268"/>
      <c r="R680" s="268"/>
      <c r="S680" s="268"/>
      <c r="T680" s="269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70" t="s">
        <v>257</v>
      </c>
      <c r="AU680" s="270" t="s">
        <v>305</v>
      </c>
      <c r="AV680" s="15" t="s">
        <v>253</v>
      </c>
      <c r="AW680" s="15" t="s">
        <v>34</v>
      </c>
      <c r="AX680" s="15" t="s">
        <v>85</v>
      </c>
      <c r="AY680" s="270" t="s">
        <v>245</v>
      </c>
    </row>
    <row r="681" s="2" customFormat="1" ht="16.5" customHeight="1">
      <c r="A681" s="40"/>
      <c r="B681" s="41"/>
      <c r="C681" s="221" t="s">
        <v>3900</v>
      </c>
      <c r="D681" s="221" t="s">
        <v>248</v>
      </c>
      <c r="E681" s="222" t="s">
        <v>3925</v>
      </c>
      <c r="F681" s="223" t="s">
        <v>3926</v>
      </c>
      <c r="G681" s="224" t="s">
        <v>275</v>
      </c>
      <c r="H681" s="225">
        <v>410</v>
      </c>
      <c r="I681" s="226"/>
      <c r="J681" s="227">
        <f>ROUND(I681*H681,2)</f>
        <v>0</v>
      </c>
      <c r="K681" s="223" t="s">
        <v>764</v>
      </c>
      <c r="L681" s="46"/>
      <c r="M681" s="228" t="s">
        <v>1</v>
      </c>
      <c r="N681" s="229" t="s">
        <v>42</v>
      </c>
      <c r="O681" s="93"/>
      <c r="P681" s="230">
        <f>O681*H681</f>
        <v>0</v>
      </c>
      <c r="Q681" s="230">
        <v>0.00040000000000000002</v>
      </c>
      <c r="R681" s="230">
        <f>Q681*H681</f>
        <v>0.16400000000000001</v>
      </c>
      <c r="S681" s="230">
        <v>0</v>
      </c>
      <c r="T681" s="231">
        <f>S681*H681</f>
        <v>0</v>
      </c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R681" s="232" t="s">
        <v>594</v>
      </c>
      <c r="AT681" s="232" t="s">
        <v>248</v>
      </c>
      <c r="AU681" s="232" t="s">
        <v>305</v>
      </c>
      <c r="AY681" s="19" t="s">
        <v>245</v>
      </c>
      <c r="BE681" s="233">
        <f>IF(N681="základní",J681,0)</f>
        <v>0</v>
      </c>
      <c r="BF681" s="233">
        <f>IF(N681="snížená",J681,0)</f>
        <v>0</v>
      </c>
      <c r="BG681" s="233">
        <f>IF(N681="zákl. přenesená",J681,0)</f>
        <v>0</v>
      </c>
      <c r="BH681" s="233">
        <f>IF(N681="sníž. přenesená",J681,0)</f>
        <v>0</v>
      </c>
      <c r="BI681" s="233">
        <f>IF(N681="nulová",J681,0)</f>
        <v>0</v>
      </c>
      <c r="BJ681" s="19" t="s">
        <v>85</v>
      </c>
      <c r="BK681" s="233">
        <f>ROUND(I681*H681,2)</f>
        <v>0</v>
      </c>
      <c r="BL681" s="19" t="s">
        <v>594</v>
      </c>
      <c r="BM681" s="232" t="s">
        <v>5209</v>
      </c>
    </row>
    <row r="682" s="2" customFormat="1">
      <c r="A682" s="40"/>
      <c r="B682" s="41"/>
      <c r="C682" s="42"/>
      <c r="D682" s="234" t="s">
        <v>255</v>
      </c>
      <c r="E682" s="42"/>
      <c r="F682" s="235" t="s">
        <v>3926</v>
      </c>
      <c r="G682" s="42"/>
      <c r="H682" s="42"/>
      <c r="I682" s="236"/>
      <c r="J682" s="42"/>
      <c r="K682" s="42"/>
      <c r="L682" s="46"/>
      <c r="M682" s="237"/>
      <c r="N682" s="238"/>
      <c r="O682" s="93"/>
      <c r="P682" s="93"/>
      <c r="Q682" s="93"/>
      <c r="R682" s="93"/>
      <c r="S682" s="93"/>
      <c r="T682" s="94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T682" s="19" t="s">
        <v>255</v>
      </c>
      <c r="AU682" s="19" t="s">
        <v>305</v>
      </c>
    </row>
    <row r="683" s="2" customFormat="1">
      <c r="A683" s="40"/>
      <c r="B683" s="41"/>
      <c r="C683" s="42"/>
      <c r="D683" s="296" t="s">
        <v>766</v>
      </c>
      <c r="E683" s="42"/>
      <c r="F683" s="297" t="s">
        <v>3928</v>
      </c>
      <c r="G683" s="42"/>
      <c r="H683" s="42"/>
      <c r="I683" s="236"/>
      <c r="J683" s="42"/>
      <c r="K683" s="42"/>
      <c r="L683" s="46"/>
      <c r="M683" s="237"/>
      <c r="N683" s="238"/>
      <c r="O683" s="93"/>
      <c r="P683" s="93"/>
      <c r="Q683" s="93"/>
      <c r="R683" s="93"/>
      <c r="S683" s="93"/>
      <c r="T683" s="94"/>
      <c r="U683" s="40"/>
      <c r="V683" s="40"/>
      <c r="W683" s="40"/>
      <c r="X683" s="40"/>
      <c r="Y683" s="40"/>
      <c r="Z683" s="40"/>
      <c r="AA683" s="40"/>
      <c r="AB683" s="40"/>
      <c r="AC683" s="40"/>
      <c r="AD683" s="40"/>
      <c r="AE683" s="40"/>
      <c r="AT683" s="19" t="s">
        <v>766</v>
      </c>
      <c r="AU683" s="19" t="s">
        <v>305</v>
      </c>
    </row>
    <row r="684" s="14" customFormat="1">
      <c r="A684" s="14"/>
      <c r="B684" s="249"/>
      <c r="C684" s="250"/>
      <c r="D684" s="234" t="s">
        <v>257</v>
      </c>
      <c r="E684" s="251" t="s">
        <v>1</v>
      </c>
      <c r="F684" s="252" t="s">
        <v>5210</v>
      </c>
      <c r="G684" s="250"/>
      <c r="H684" s="253">
        <v>410</v>
      </c>
      <c r="I684" s="254"/>
      <c r="J684" s="250"/>
      <c r="K684" s="250"/>
      <c r="L684" s="255"/>
      <c r="M684" s="256"/>
      <c r="N684" s="257"/>
      <c r="O684" s="257"/>
      <c r="P684" s="257"/>
      <c r="Q684" s="257"/>
      <c r="R684" s="257"/>
      <c r="S684" s="257"/>
      <c r="T684" s="258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9" t="s">
        <v>257</v>
      </c>
      <c r="AU684" s="259" t="s">
        <v>305</v>
      </c>
      <c r="AV684" s="14" t="s">
        <v>87</v>
      </c>
      <c r="AW684" s="14" t="s">
        <v>34</v>
      </c>
      <c r="AX684" s="14" t="s">
        <v>85</v>
      </c>
      <c r="AY684" s="259" t="s">
        <v>245</v>
      </c>
    </row>
    <row r="685" s="2" customFormat="1" ht="21.75" customHeight="1">
      <c r="A685" s="40"/>
      <c r="B685" s="41"/>
      <c r="C685" s="283" t="s">
        <v>3903</v>
      </c>
      <c r="D685" s="283" t="s">
        <v>551</v>
      </c>
      <c r="E685" s="284" t="s">
        <v>3934</v>
      </c>
      <c r="F685" s="285" t="s">
        <v>3935</v>
      </c>
      <c r="G685" s="286" t="s">
        <v>275</v>
      </c>
      <c r="H685" s="287">
        <v>430.5</v>
      </c>
      <c r="I685" s="288"/>
      <c r="J685" s="289">
        <f>ROUND(I685*H685,2)</f>
        <v>0</v>
      </c>
      <c r="K685" s="285" t="s">
        <v>1</v>
      </c>
      <c r="L685" s="290"/>
      <c r="M685" s="291" t="s">
        <v>1</v>
      </c>
      <c r="N685" s="292" t="s">
        <v>42</v>
      </c>
      <c r="O685" s="93"/>
      <c r="P685" s="230">
        <f>O685*H685</f>
        <v>0</v>
      </c>
      <c r="Q685" s="230">
        <v>0.0060000000000000001</v>
      </c>
      <c r="R685" s="230">
        <f>Q685*H685</f>
        <v>2.5830000000000002</v>
      </c>
      <c r="S685" s="230">
        <v>0</v>
      </c>
      <c r="T685" s="231">
        <f>S685*H685</f>
        <v>0</v>
      </c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R685" s="232" t="s">
        <v>326</v>
      </c>
      <c r="AT685" s="232" t="s">
        <v>551</v>
      </c>
      <c r="AU685" s="232" t="s">
        <v>305</v>
      </c>
      <c r="AY685" s="19" t="s">
        <v>245</v>
      </c>
      <c r="BE685" s="233">
        <f>IF(N685="základní",J685,0)</f>
        <v>0</v>
      </c>
      <c r="BF685" s="233">
        <f>IF(N685="snížená",J685,0)</f>
        <v>0</v>
      </c>
      <c r="BG685" s="233">
        <f>IF(N685="zákl. přenesená",J685,0)</f>
        <v>0</v>
      </c>
      <c r="BH685" s="233">
        <f>IF(N685="sníž. přenesená",J685,0)</f>
        <v>0</v>
      </c>
      <c r="BI685" s="233">
        <f>IF(N685="nulová",J685,0)</f>
        <v>0</v>
      </c>
      <c r="BJ685" s="19" t="s">
        <v>85</v>
      </c>
      <c r="BK685" s="233">
        <f>ROUND(I685*H685,2)</f>
        <v>0</v>
      </c>
      <c r="BL685" s="19" t="s">
        <v>253</v>
      </c>
      <c r="BM685" s="232" t="s">
        <v>5211</v>
      </c>
    </row>
    <row r="686" s="2" customFormat="1">
      <c r="A686" s="40"/>
      <c r="B686" s="41"/>
      <c r="C686" s="42"/>
      <c r="D686" s="234" t="s">
        <v>255</v>
      </c>
      <c r="E686" s="42"/>
      <c r="F686" s="235" t="s">
        <v>3935</v>
      </c>
      <c r="G686" s="42"/>
      <c r="H686" s="42"/>
      <c r="I686" s="236"/>
      <c r="J686" s="42"/>
      <c r="K686" s="42"/>
      <c r="L686" s="46"/>
      <c r="M686" s="237"/>
      <c r="N686" s="238"/>
      <c r="O686" s="93"/>
      <c r="P686" s="93"/>
      <c r="Q686" s="93"/>
      <c r="R686" s="93"/>
      <c r="S686" s="93"/>
      <c r="T686" s="94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T686" s="19" t="s">
        <v>255</v>
      </c>
      <c r="AU686" s="19" t="s">
        <v>305</v>
      </c>
    </row>
    <row r="687" s="14" customFormat="1">
      <c r="A687" s="14"/>
      <c r="B687" s="249"/>
      <c r="C687" s="250"/>
      <c r="D687" s="234" t="s">
        <v>257</v>
      </c>
      <c r="E687" s="251" t="s">
        <v>1</v>
      </c>
      <c r="F687" s="252" t="s">
        <v>5212</v>
      </c>
      <c r="G687" s="250"/>
      <c r="H687" s="253">
        <v>430.5</v>
      </c>
      <c r="I687" s="254"/>
      <c r="J687" s="250"/>
      <c r="K687" s="250"/>
      <c r="L687" s="255"/>
      <c r="M687" s="256"/>
      <c r="N687" s="257"/>
      <c r="O687" s="257"/>
      <c r="P687" s="257"/>
      <c r="Q687" s="257"/>
      <c r="R687" s="257"/>
      <c r="S687" s="257"/>
      <c r="T687" s="258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59" t="s">
        <v>257</v>
      </c>
      <c r="AU687" s="259" t="s">
        <v>305</v>
      </c>
      <c r="AV687" s="14" t="s">
        <v>87</v>
      </c>
      <c r="AW687" s="14" t="s">
        <v>34</v>
      </c>
      <c r="AX687" s="14" t="s">
        <v>77</v>
      </c>
      <c r="AY687" s="259" t="s">
        <v>245</v>
      </c>
    </row>
    <row r="688" s="15" customFormat="1">
      <c r="A688" s="15"/>
      <c r="B688" s="260"/>
      <c r="C688" s="261"/>
      <c r="D688" s="234" t="s">
        <v>257</v>
      </c>
      <c r="E688" s="262" t="s">
        <v>1</v>
      </c>
      <c r="F688" s="263" t="s">
        <v>266</v>
      </c>
      <c r="G688" s="261"/>
      <c r="H688" s="264">
        <v>430.5</v>
      </c>
      <c r="I688" s="265"/>
      <c r="J688" s="261"/>
      <c r="K688" s="261"/>
      <c r="L688" s="266"/>
      <c r="M688" s="267"/>
      <c r="N688" s="268"/>
      <c r="O688" s="268"/>
      <c r="P688" s="268"/>
      <c r="Q688" s="268"/>
      <c r="R688" s="268"/>
      <c r="S688" s="268"/>
      <c r="T688" s="269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70" t="s">
        <v>257</v>
      </c>
      <c r="AU688" s="270" t="s">
        <v>305</v>
      </c>
      <c r="AV688" s="15" t="s">
        <v>253</v>
      </c>
      <c r="AW688" s="15" t="s">
        <v>34</v>
      </c>
      <c r="AX688" s="15" t="s">
        <v>85</v>
      </c>
      <c r="AY688" s="270" t="s">
        <v>245</v>
      </c>
    </row>
    <row r="689" s="2" customFormat="1" ht="16.5" customHeight="1">
      <c r="A689" s="40"/>
      <c r="B689" s="41"/>
      <c r="C689" s="221" t="s">
        <v>3908</v>
      </c>
      <c r="D689" s="221" t="s">
        <v>248</v>
      </c>
      <c r="E689" s="222" t="s">
        <v>3938</v>
      </c>
      <c r="F689" s="223" t="s">
        <v>3939</v>
      </c>
      <c r="G689" s="224" t="s">
        <v>275</v>
      </c>
      <c r="H689" s="225">
        <v>190</v>
      </c>
      <c r="I689" s="226"/>
      <c r="J689" s="227">
        <f>ROUND(I689*H689,2)</f>
        <v>0</v>
      </c>
      <c r="K689" s="223" t="s">
        <v>764</v>
      </c>
      <c r="L689" s="46"/>
      <c r="M689" s="228" t="s">
        <v>1</v>
      </c>
      <c r="N689" s="229" t="s">
        <v>42</v>
      </c>
      <c r="O689" s="93"/>
      <c r="P689" s="230">
        <f>O689*H689</f>
        <v>0</v>
      </c>
      <c r="Q689" s="230">
        <v>0</v>
      </c>
      <c r="R689" s="230">
        <f>Q689*H689</f>
        <v>0</v>
      </c>
      <c r="S689" s="230">
        <v>0</v>
      </c>
      <c r="T689" s="231">
        <f>S689*H689</f>
        <v>0</v>
      </c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R689" s="232" t="s">
        <v>594</v>
      </c>
      <c r="AT689" s="232" t="s">
        <v>248</v>
      </c>
      <c r="AU689" s="232" t="s">
        <v>305</v>
      </c>
      <c r="AY689" s="19" t="s">
        <v>245</v>
      </c>
      <c r="BE689" s="233">
        <f>IF(N689="základní",J689,0)</f>
        <v>0</v>
      </c>
      <c r="BF689" s="233">
        <f>IF(N689="snížená",J689,0)</f>
        <v>0</v>
      </c>
      <c r="BG689" s="233">
        <f>IF(N689="zákl. přenesená",J689,0)</f>
        <v>0</v>
      </c>
      <c r="BH689" s="233">
        <f>IF(N689="sníž. přenesená",J689,0)</f>
        <v>0</v>
      </c>
      <c r="BI689" s="233">
        <f>IF(N689="nulová",J689,0)</f>
        <v>0</v>
      </c>
      <c r="BJ689" s="19" t="s">
        <v>85</v>
      </c>
      <c r="BK689" s="233">
        <f>ROUND(I689*H689,2)</f>
        <v>0</v>
      </c>
      <c r="BL689" s="19" t="s">
        <v>594</v>
      </c>
      <c r="BM689" s="232" t="s">
        <v>5213</v>
      </c>
    </row>
    <row r="690" s="2" customFormat="1">
      <c r="A690" s="40"/>
      <c r="B690" s="41"/>
      <c r="C690" s="42"/>
      <c r="D690" s="234" t="s">
        <v>255</v>
      </c>
      <c r="E690" s="42"/>
      <c r="F690" s="235" t="s">
        <v>3939</v>
      </c>
      <c r="G690" s="42"/>
      <c r="H690" s="42"/>
      <c r="I690" s="236"/>
      <c r="J690" s="42"/>
      <c r="K690" s="42"/>
      <c r="L690" s="46"/>
      <c r="M690" s="237"/>
      <c r="N690" s="238"/>
      <c r="O690" s="93"/>
      <c r="P690" s="93"/>
      <c r="Q690" s="93"/>
      <c r="R690" s="93"/>
      <c r="S690" s="93"/>
      <c r="T690" s="94"/>
      <c r="U690" s="40"/>
      <c r="V690" s="40"/>
      <c r="W690" s="40"/>
      <c r="X690" s="40"/>
      <c r="Y690" s="40"/>
      <c r="Z690" s="40"/>
      <c r="AA690" s="40"/>
      <c r="AB690" s="40"/>
      <c r="AC690" s="40"/>
      <c r="AD690" s="40"/>
      <c r="AE690" s="40"/>
      <c r="AT690" s="19" t="s">
        <v>255</v>
      </c>
      <c r="AU690" s="19" t="s">
        <v>305</v>
      </c>
    </row>
    <row r="691" s="2" customFormat="1">
      <c r="A691" s="40"/>
      <c r="B691" s="41"/>
      <c r="C691" s="42"/>
      <c r="D691" s="296" t="s">
        <v>766</v>
      </c>
      <c r="E691" s="42"/>
      <c r="F691" s="297" t="s">
        <v>3941</v>
      </c>
      <c r="G691" s="42"/>
      <c r="H691" s="42"/>
      <c r="I691" s="236"/>
      <c r="J691" s="42"/>
      <c r="K691" s="42"/>
      <c r="L691" s="46"/>
      <c r="M691" s="237"/>
      <c r="N691" s="238"/>
      <c r="O691" s="93"/>
      <c r="P691" s="93"/>
      <c r="Q691" s="93"/>
      <c r="R691" s="93"/>
      <c r="S691" s="93"/>
      <c r="T691" s="94"/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  <c r="AE691" s="40"/>
      <c r="AT691" s="19" t="s">
        <v>766</v>
      </c>
      <c r="AU691" s="19" t="s">
        <v>305</v>
      </c>
    </row>
    <row r="692" s="14" customFormat="1">
      <c r="A692" s="14"/>
      <c r="B692" s="249"/>
      <c r="C692" s="250"/>
      <c r="D692" s="234" t="s">
        <v>257</v>
      </c>
      <c r="E692" s="251" t="s">
        <v>1</v>
      </c>
      <c r="F692" s="252" t="s">
        <v>5214</v>
      </c>
      <c r="G692" s="250"/>
      <c r="H692" s="253">
        <v>190</v>
      </c>
      <c r="I692" s="254"/>
      <c r="J692" s="250"/>
      <c r="K692" s="250"/>
      <c r="L692" s="255"/>
      <c r="M692" s="256"/>
      <c r="N692" s="257"/>
      <c r="O692" s="257"/>
      <c r="P692" s="257"/>
      <c r="Q692" s="257"/>
      <c r="R692" s="257"/>
      <c r="S692" s="257"/>
      <c r="T692" s="258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9" t="s">
        <v>257</v>
      </c>
      <c r="AU692" s="259" t="s">
        <v>305</v>
      </c>
      <c r="AV692" s="14" t="s">
        <v>87</v>
      </c>
      <c r="AW692" s="14" t="s">
        <v>34</v>
      </c>
      <c r="AX692" s="14" t="s">
        <v>85</v>
      </c>
      <c r="AY692" s="259" t="s">
        <v>245</v>
      </c>
    </row>
    <row r="693" s="2" customFormat="1" ht="16.5" customHeight="1">
      <c r="A693" s="40"/>
      <c r="B693" s="41"/>
      <c r="C693" s="283" t="s">
        <v>3910</v>
      </c>
      <c r="D693" s="283" t="s">
        <v>551</v>
      </c>
      <c r="E693" s="284" t="s">
        <v>3944</v>
      </c>
      <c r="F693" s="285" t="s">
        <v>3945</v>
      </c>
      <c r="G693" s="286" t="s">
        <v>275</v>
      </c>
      <c r="H693" s="287">
        <v>199.5</v>
      </c>
      <c r="I693" s="288"/>
      <c r="J693" s="289">
        <f>ROUND(I693*H693,2)</f>
        <v>0</v>
      </c>
      <c r="K693" s="285" t="s">
        <v>764</v>
      </c>
      <c r="L693" s="290"/>
      <c r="M693" s="291" t="s">
        <v>1</v>
      </c>
      <c r="N693" s="292" t="s">
        <v>42</v>
      </c>
      <c r="O693" s="93"/>
      <c r="P693" s="230">
        <f>O693*H693</f>
        <v>0</v>
      </c>
      <c r="Q693" s="230">
        <v>0.00040000000000000002</v>
      </c>
      <c r="R693" s="230">
        <f>Q693*H693</f>
        <v>0.07980000000000001</v>
      </c>
      <c r="S693" s="230">
        <v>0</v>
      </c>
      <c r="T693" s="231">
        <f>S693*H693</f>
        <v>0</v>
      </c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R693" s="232" t="s">
        <v>594</v>
      </c>
      <c r="AT693" s="232" t="s">
        <v>551</v>
      </c>
      <c r="AU693" s="232" t="s">
        <v>305</v>
      </c>
      <c r="AY693" s="19" t="s">
        <v>245</v>
      </c>
      <c r="BE693" s="233">
        <f>IF(N693="základní",J693,0)</f>
        <v>0</v>
      </c>
      <c r="BF693" s="233">
        <f>IF(N693="snížená",J693,0)</f>
        <v>0</v>
      </c>
      <c r="BG693" s="233">
        <f>IF(N693="zákl. přenesená",J693,0)</f>
        <v>0</v>
      </c>
      <c r="BH693" s="233">
        <f>IF(N693="sníž. přenesená",J693,0)</f>
        <v>0</v>
      </c>
      <c r="BI693" s="233">
        <f>IF(N693="nulová",J693,0)</f>
        <v>0</v>
      </c>
      <c r="BJ693" s="19" t="s">
        <v>85</v>
      </c>
      <c r="BK693" s="233">
        <f>ROUND(I693*H693,2)</f>
        <v>0</v>
      </c>
      <c r="BL693" s="19" t="s">
        <v>594</v>
      </c>
      <c r="BM693" s="232" t="s">
        <v>5215</v>
      </c>
    </row>
    <row r="694" s="2" customFormat="1">
      <c r="A694" s="40"/>
      <c r="B694" s="41"/>
      <c r="C694" s="42"/>
      <c r="D694" s="234" t="s">
        <v>255</v>
      </c>
      <c r="E694" s="42"/>
      <c r="F694" s="235" t="s">
        <v>3945</v>
      </c>
      <c r="G694" s="42"/>
      <c r="H694" s="42"/>
      <c r="I694" s="236"/>
      <c r="J694" s="42"/>
      <c r="K694" s="42"/>
      <c r="L694" s="46"/>
      <c r="M694" s="237"/>
      <c r="N694" s="238"/>
      <c r="O694" s="93"/>
      <c r="P694" s="93"/>
      <c r="Q694" s="93"/>
      <c r="R694" s="93"/>
      <c r="S694" s="93"/>
      <c r="T694" s="94"/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T694" s="19" t="s">
        <v>255</v>
      </c>
      <c r="AU694" s="19" t="s">
        <v>305</v>
      </c>
    </row>
    <row r="695" s="14" customFormat="1">
      <c r="A695" s="14"/>
      <c r="B695" s="249"/>
      <c r="C695" s="250"/>
      <c r="D695" s="234" t="s">
        <v>257</v>
      </c>
      <c r="E695" s="251" t="s">
        <v>1</v>
      </c>
      <c r="F695" s="252" t="s">
        <v>5216</v>
      </c>
      <c r="G695" s="250"/>
      <c r="H695" s="253">
        <v>199.5</v>
      </c>
      <c r="I695" s="254"/>
      <c r="J695" s="250"/>
      <c r="K695" s="250"/>
      <c r="L695" s="255"/>
      <c r="M695" s="256"/>
      <c r="N695" s="257"/>
      <c r="O695" s="257"/>
      <c r="P695" s="257"/>
      <c r="Q695" s="257"/>
      <c r="R695" s="257"/>
      <c r="S695" s="257"/>
      <c r="T695" s="258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9" t="s">
        <v>257</v>
      </c>
      <c r="AU695" s="259" t="s">
        <v>305</v>
      </c>
      <c r="AV695" s="14" t="s">
        <v>87</v>
      </c>
      <c r="AW695" s="14" t="s">
        <v>34</v>
      </c>
      <c r="AX695" s="14" t="s">
        <v>85</v>
      </c>
      <c r="AY695" s="259" t="s">
        <v>245</v>
      </c>
    </row>
    <row r="696" s="2" customFormat="1" ht="16.5" customHeight="1">
      <c r="A696" s="40"/>
      <c r="B696" s="41"/>
      <c r="C696" s="221" t="s">
        <v>3914</v>
      </c>
      <c r="D696" s="221" t="s">
        <v>248</v>
      </c>
      <c r="E696" s="222" t="s">
        <v>3949</v>
      </c>
      <c r="F696" s="223" t="s">
        <v>3950</v>
      </c>
      <c r="G696" s="224" t="s">
        <v>317</v>
      </c>
      <c r="H696" s="225">
        <v>32.100000000000001</v>
      </c>
      <c r="I696" s="226"/>
      <c r="J696" s="227">
        <f>ROUND(I696*H696,2)</f>
        <v>0</v>
      </c>
      <c r="K696" s="223" t="s">
        <v>764</v>
      </c>
      <c r="L696" s="46"/>
      <c r="M696" s="228" t="s">
        <v>1</v>
      </c>
      <c r="N696" s="229" t="s">
        <v>42</v>
      </c>
      <c r="O696" s="93"/>
      <c r="P696" s="230">
        <f>O696*H696</f>
        <v>0</v>
      </c>
      <c r="Q696" s="230">
        <v>0.00031</v>
      </c>
      <c r="R696" s="230">
        <f>Q696*H696</f>
        <v>0.0099509999999999998</v>
      </c>
      <c r="S696" s="230">
        <v>0</v>
      </c>
      <c r="T696" s="231">
        <f>S696*H696</f>
        <v>0</v>
      </c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R696" s="232" t="s">
        <v>402</v>
      </c>
      <c r="AT696" s="232" t="s">
        <v>248</v>
      </c>
      <c r="AU696" s="232" t="s">
        <v>305</v>
      </c>
      <c r="AY696" s="19" t="s">
        <v>245</v>
      </c>
      <c r="BE696" s="233">
        <f>IF(N696="základní",J696,0)</f>
        <v>0</v>
      </c>
      <c r="BF696" s="233">
        <f>IF(N696="snížená",J696,0)</f>
        <v>0</v>
      </c>
      <c r="BG696" s="233">
        <f>IF(N696="zákl. přenesená",J696,0)</f>
        <v>0</v>
      </c>
      <c r="BH696" s="233">
        <f>IF(N696="sníž. přenesená",J696,0)</f>
        <v>0</v>
      </c>
      <c r="BI696" s="233">
        <f>IF(N696="nulová",J696,0)</f>
        <v>0</v>
      </c>
      <c r="BJ696" s="19" t="s">
        <v>85</v>
      </c>
      <c r="BK696" s="233">
        <f>ROUND(I696*H696,2)</f>
        <v>0</v>
      </c>
      <c r="BL696" s="19" t="s">
        <v>402</v>
      </c>
      <c r="BM696" s="232" t="s">
        <v>5217</v>
      </c>
    </row>
    <row r="697" s="2" customFormat="1">
      <c r="A697" s="40"/>
      <c r="B697" s="41"/>
      <c r="C697" s="42"/>
      <c r="D697" s="234" t="s">
        <v>255</v>
      </c>
      <c r="E697" s="42"/>
      <c r="F697" s="235" t="s">
        <v>3952</v>
      </c>
      <c r="G697" s="42"/>
      <c r="H697" s="42"/>
      <c r="I697" s="236"/>
      <c r="J697" s="42"/>
      <c r="K697" s="42"/>
      <c r="L697" s="46"/>
      <c r="M697" s="237"/>
      <c r="N697" s="238"/>
      <c r="O697" s="93"/>
      <c r="P697" s="93"/>
      <c r="Q697" s="93"/>
      <c r="R697" s="93"/>
      <c r="S697" s="93"/>
      <c r="T697" s="94"/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  <c r="AE697" s="40"/>
      <c r="AT697" s="19" t="s">
        <v>255</v>
      </c>
      <c r="AU697" s="19" t="s">
        <v>305</v>
      </c>
    </row>
    <row r="698" s="2" customFormat="1">
      <c r="A698" s="40"/>
      <c r="B698" s="41"/>
      <c r="C698" s="42"/>
      <c r="D698" s="296" t="s">
        <v>766</v>
      </c>
      <c r="E698" s="42"/>
      <c r="F698" s="297" t="s">
        <v>3953</v>
      </c>
      <c r="G698" s="42"/>
      <c r="H698" s="42"/>
      <c r="I698" s="236"/>
      <c r="J698" s="42"/>
      <c r="K698" s="42"/>
      <c r="L698" s="46"/>
      <c r="M698" s="237"/>
      <c r="N698" s="238"/>
      <c r="O698" s="93"/>
      <c r="P698" s="93"/>
      <c r="Q698" s="93"/>
      <c r="R698" s="93"/>
      <c r="S698" s="93"/>
      <c r="T698" s="94"/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T698" s="19" t="s">
        <v>766</v>
      </c>
      <c r="AU698" s="19" t="s">
        <v>305</v>
      </c>
    </row>
    <row r="699" s="14" customFormat="1">
      <c r="A699" s="14"/>
      <c r="B699" s="249"/>
      <c r="C699" s="250"/>
      <c r="D699" s="234" t="s">
        <v>257</v>
      </c>
      <c r="E699" s="251" t="s">
        <v>1</v>
      </c>
      <c r="F699" s="252" t="s">
        <v>5111</v>
      </c>
      <c r="G699" s="250"/>
      <c r="H699" s="253">
        <v>32.100000000000001</v>
      </c>
      <c r="I699" s="254"/>
      <c r="J699" s="250"/>
      <c r="K699" s="250"/>
      <c r="L699" s="255"/>
      <c r="M699" s="256"/>
      <c r="N699" s="257"/>
      <c r="O699" s="257"/>
      <c r="P699" s="257"/>
      <c r="Q699" s="257"/>
      <c r="R699" s="257"/>
      <c r="S699" s="257"/>
      <c r="T699" s="258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9" t="s">
        <v>257</v>
      </c>
      <c r="AU699" s="259" t="s">
        <v>305</v>
      </c>
      <c r="AV699" s="14" t="s">
        <v>87</v>
      </c>
      <c r="AW699" s="14" t="s">
        <v>34</v>
      </c>
      <c r="AX699" s="14" t="s">
        <v>77</v>
      </c>
      <c r="AY699" s="259" t="s">
        <v>245</v>
      </c>
    </row>
    <row r="700" s="15" customFormat="1">
      <c r="A700" s="15"/>
      <c r="B700" s="260"/>
      <c r="C700" s="261"/>
      <c r="D700" s="234" t="s">
        <v>257</v>
      </c>
      <c r="E700" s="262" t="s">
        <v>1</v>
      </c>
      <c r="F700" s="263" t="s">
        <v>266</v>
      </c>
      <c r="G700" s="261"/>
      <c r="H700" s="264">
        <v>32.100000000000001</v>
      </c>
      <c r="I700" s="265"/>
      <c r="J700" s="261"/>
      <c r="K700" s="261"/>
      <c r="L700" s="266"/>
      <c r="M700" s="267"/>
      <c r="N700" s="268"/>
      <c r="O700" s="268"/>
      <c r="P700" s="268"/>
      <c r="Q700" s="268"/>
      <c r="R700" s="268"/>
      <c r="S700" s="268"/>
      <c r="T700" s="269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T700" s="270" t="s">
        <v>257</v>
      </c>
      <c r="AU700" s="270" t="s">
        <v>305</v>
      </c>
      <c r="AV700" s="15" t="s">
        <v>253</v>
      </c>
      <c r="AW700" s="15" t="s">
        <v>34</v>
      </c>
      <c r="AX700" s="15" t="s">
        <v>85</v>
      </c>
      <c r="AY700" s="270" t="s">
        <v>245</v>
      </c>
    </row>
    <row r="701" s="2" customFormat="1" ht="16.5" customHeight="1">
      <c r="A701" s="40"/>
      <c r="B701" s="41"/>
      <c r="C701" s="283" t="s">
        <v>3917</v>
      </c>
      <c r="D701" s="283" t="s">
        <v>551</v>
      </c>
      <c r="E701" s="284" t="s">
        <v>3955</v>
      </c>
      <c r="F701" s="285" t="s">
        <v>3956</v>
      </c>
      <c r="G701" s="286" t="s">
        <v>317</v>
      </c>
      <c r="H701" s="287">
        <v>32.741999999999997</v>
      </c>
      <c r="I701" s="288"/>
      <c r="J701" s="289">
        <f>ROUND(I701*H701,2)</f>
        <v>0</v>
      </c>
      <c r="K701" s="285" t="s">
        <v>1</v>
      </c>
      <c r="L701" s="290"/>
      <c r="M701" s="291" t="s">
        <v>1</v>
      </c>
      <c r="N701" s="292" t="s">
        <v>42</v>
      </c>
      <c r="O701" s="93"/>
      <c r="P701" s="230">
        <f>O701*H701</f>
        <v>0</v>
      </c>
      <c r="Q701" s="230">
        <v>0</v>
      </c>
      <c r="R701" s="230">
        <f>Q701*H701</f>
        <v>0</v>
      </c>
      <c r="S701" s="230">
        <v>0</v>
      </c>
      <c r="T701" s="231">
        <f>S701*H701</f>
        <v>0</v>
      </c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R701" s="232" t="s">
        <v>326</v>
      </c>
      <c r="AT701" s="232" t="s">
        <v>551</v>
      </c>
      <c r="AU701" s="232" t="s">
        <v>305</v>
      </c>
      <c r="AY701" s="19" t="s">
        <v>245</v>
      </c>
      <c r="BE701" s="233">
        <f>IF(N701="základní",J701,0)</f>
        <v>0</v>
      </c>
      <c r="BF701" s="233">
        <f>IF(N701="snížená",J701,0)</f>
        <v>0</v>
      </c>
      <c r="BG701" s="233">
        <f>IF(N701="zákl. přenesená",J701,0)</f>
        <v>0</v>
      </c>
      <c r="BH701" s="233">
        <f>IF(N701="sníž. přenesená",J701,0)</f>
        <v>0</v>
      </c>
      <c r="BI701" s="233">
        <f>IF(N701="nulová",J701,0)</f>
        <v>0</v>
      </c>
      <c r="BJ701" s="19" t="s">
        <v>85</v>
      </c>
      <c r="BK701" s="233">
        <f>ROUND(I701*H701,2)</f>
        <v>0</v>
      </c>
      <c r="BL701" s="19" t="s">
        <v>253</v>
      </c>
      <c r="BM701" s="232" t="s">
        <v>5218</v>
      </c>
    </row>
    <row r="702" s="2" customFormat="1">
      <c r="A702" s="40"/>
      <c r="B702" s="41"/>
      <c r="C702" s="42"/>
      <c r="D702" s="234" t="s">
        <v>255</v>
      </c>
      <c r="E702" s="42"/>
      <c r="F702" s="235" t="s">
        <v>3956</v>
      </c>
      <c r="G702" s="42"/>
      <c r="H702" s="42"/>
      <c r="I702" s="236"/>
      <c r="J702" s="42"/>
      <c r="K702" s="42"/>
      <c r="L702" s="46"/>
      <c r="M702" s="237"/>
      <c r="N702" s="238"/>
      <c r="O702" s="93"/>
      <c r="P702" s="93"/>
      <c r="Q702" s="93"/>
      <c r="R702" s="93"/>
      <c r="S702" s="93"/>
      <c r="T702" s="94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T702" s="19" t="s">
        <v>255</v>
      </c>
      <c r="AU702" s="19" t="s">
        <v>305</v>
      </c>
    </row>
    <row r="703" s="14" customFormat="1">
      <c r="A703" s="14"/>
      <c r="B703" s="249"/>
      <c r="C703" s="250"/>
      <c r="D703" s="234" t="s">
        <v>257</v>
      </c>
      <c r="E703" s="251" t="s">
        <v>1</v>
      </c>
      <c r="F703" s="252" t="s">
        <v>5219</v>
      </c>
      <c r="G703" s="250"/>
      <c r="H703" s="253">
        <v>32.741999999999997</v>
      </c>
      <c r="I703" s="254"/>
      <c r="J703" s="250"/>
      <c r="K703" s="250"/>
      <c r="L703" s="255"/>
      <c r="M703" s="256"/>
      <c r="N703" s="257"/>
      <c r="O703" s="257"/>
      <c r="P703" s="257"/>
      <c r="Q703" s="257"/>
      <c r="R703" s="257"/>
      <c r="S703" s="257"/>
      <c r="T703" s="258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9" t="s">
        <v>257</v>
      </c>
      <c r="AU703" s="259" t="s">
        <v>305</v>
      </c>
      <c r="AV703" s="14" t="s">
        <v>87</v>
      </c>
      <c r="AW703" s="14" t="s">
        <v>34</v>
      </c>
      <c r="AX703" s="14" t="s">
        <v>77</v>
      </c>
      <c r="AY703" s="259" t="s">
        <v>245</v>
      </c>
    </row>
    <row r="704" s="15" customFormat="1">
      <c r="A704" s="15"/>
      <c r="B704" s="260"/>
      <c r="C704" s="261"/>
      <c r="D704" s="234" t="s">
        <v>257</v>
      </c>
      <c r="E704" s="262" t="s">
        <v>1</v>
      </c>
      <c r="F704" s="263" t="s">
        <v>266</v>
      </c>
      <c r="G704" s="261"/>
      <c r="H704" s="264">
        <v>32.741999999999997</v>
      </c>
      <c r="I704" s="265"/>
      <c r="J704" s="261"/>
      <c r="K704" s="261"/>
      <c r="L704" s="266"/>
      <c r="M704" s="267"/>
      <c r="N704" s="268"/>
      <c r="O704" s="268"/>
      <c r="P704" s="268"/>
      <c r="Q704" s="268"/>
      <c r="R704" s="268"/>
      <c r="S704" s="268"/>
      <c r="T704" s="269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T704" s="270" t="s">
        <v>257</v>
      </c>
      <c r="AU704" s="270" t="s">
        <v>305</v>
      </c>
      <c r="AV704" s="15" t="s">
        <v>253</v>
      </c>
      <c r="AW704" s="15" t="s">
        <v>34</v>
      </c>
      <c r="AX704" s="15" t="s">
        <v>85</v>
      </c>
      <c r="AY704" s="270" t="s">
        <v>245</v>
      </c>
    </row>
    <row r="705" s="2" customFormat="1" ht="16.5" customHeight="1">
      <c r="A705" s="40"/>
      <c r="B705" s="41"/>
      <c r="C705" s="283" t="s">
        <v>3921</v>
      </c>
      <c r="D705" s="283" t="s">
        <v>551</v>
      </c>
      <c r="E705" s="284" t="s">
        <v>3960</v>
      </c>
      <c r="F705" s="285" t="s">
        <v>3961</v>
      </c>
      <c r="G705" s="286" t="s">
        <v>329</v>
      </c>
      <c r="H705" s="287">
        <v>107</v>
      </c>
      <c r="I705" s="288"/>
      <c r="J705" s="289">
        <f>ROUND(I705*H705,2)</f>
        <v>0</v>
      </c>
      <c r="K705" s="285" t="s">
        <v>1</v>
      </c>
      <c r="L705" s="290"/>
      <c r="M705" s="291" t="s">
        <v>1</v>
      </c>
      <c r="N705" s="292" t="s">
        <v>42</v>
      </c>
      <c r="O705" s="93"/>
      <c r="P705" s="230">
        <f>O705*H705</f>
        <v>0</v>
      </c>
      <c r="Q705" s="230">
        <v>0</v>
      </c>
      <c r="R705" s="230">
        <f>Q705*H705</f>
        <v>0</v>
      </c>
      <c r="S705" s="230">
        <v>0</v>
      </c>
      <c r="T705" s="231">
        <f>S705*H705</f>
        <v>0</v>
      </c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  <c r="AR705" s="232" t="s">
        <v>326</v>
      </c>
      <c r="AT705" s="232" t="s">
        <v>551</v>
      </c>
      <c r="AU705" s="232" t="s">
        <v>305</v>
      </c>
      <c r="AY705" s="19" t="s">
        <v>245</v>
      </c>
      <c r="BE705" s="233">
        <f>IF(N705="základní",J705,0)</f>
        <v>0</v>
      </c>
      <c r="BF705" s="233">
        <f>IF(N705="snížená",J705,0)</f>
        <v>0</v>
      </c>
      <c r="BG705" s="233">
        <f>IF(N705="zákl. přenesená",J705,0)</f>
        <v>0</v>
      </c>
      <c r="BH705" s="233">
        <f>IF(N705="sníž. přenesená",J705,0)</f>
        <v>0</v>
      </c>
      <c r="BI705" s="233">
        <f>IF(N705="nulová",J705,0)</f>
        <v>0</v>
      </c>
      <c r="BJ705" s="19" t="s">
        <v>85</v>
      </c>
      <c r="BK705" s="233">
        <f>ROUND(I705*H705,2)</f>
        <v>0</v>
      </c>
      <c r="BL705" s="19" t="s">
        <v>253</v>
      </c>
      <c r="BM705" s="232" t="s">
        <v>5220</v>
      </c>
    </row>
    <row r="706" s="2" customFormat="1">
      <c r="A706" s="40"/>
      <c r="B706" s="41"/>
      <c r="C706" s="42"/>
      <c r="D706" s="234" t="s">
        <v>255</v>
      </c>
      <c r="E706" s="42"/>
      <c r="F706" s="235" t="s">
        <v>3961</v>
      </c>
      <c r="G706" s="42"/>
      <c r="H706" s="42"/>
      <c r="I706" s="236"/>
      <c r="J706" s="42"/>
      <c r="K706" s="42"/>
      <c r="L706" s="46"/>
      <c r="M706" s="237"/>
      <c r="N706" s="238"/>
      <c r="O706" s="93"/>
      <c r="P706" s="93"/>
      <c r="Q706" s="93"/>
      <c r="R706" s="93"/>
      <c r="S706" s="93"/>
      <c r="T706" s="94"/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T706" s="19" t="s">
        <v>255</v>
      </c>
      <c r="AU706" s="19" t="s">
        <v>305</v>
      </c>
    </row>
    <row r="707" s="13" customFormat="1">
      <c r="A707" s="13"/>
      <c r="B707" s="239"/>
      <c r="C707" s="240"/>
      <c r="D707" s="234" t="s">
        <v>257</v>
      </c>
      <c r="E707" s="241" t="s">
        <v>1</v>
      </c>
      <c r="F707" s="242" t="s">
        <v>3963</v>
      </c>
      <c r="G707" s="240"/>
      <c r="H707" s="241" t="s">
        <v>1</v>
      </c>
      <c r="I707" s="243"/>
      <c r="J707" s="240"/>
      <c r="K707" s="240"/>
      <c r="L707" s="244"/>
      <c r="M707" s="245"/>
      <c r="N707" s="246"/>
      <c r="O707" s="246"/>
      <c r="P707" s="246"/>
      <c r="Q707" s="246"/>
      <c r="R707" s="246"/>
      <c r="S707" s="246"/>
      <c r="T707" s="247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8" t="s">
        <v>257</v>
      </c>
      <c r="AU707" s="248" t="s">
        <v>305</v>
      </c>
      <c r="AV707" s="13" t="s">
        <v>85</v>
      </c>
      <c r="AW707" s="13" t="s">
        <v>34</v>
      </c>
      <c r="AX707" s="13" t="s">
        <v>77</v>
      </c>
      <c r="AY707" s="248" t="s">
        <v>245</v>
      </c>
    </row>
    <row r="708" s="14" customFormat="1">
      <c r="A708" s="14"/>
      <c r="B708" s="249"/>
      <c r="C708" s="250"/>
      <c r="D708" s="234" t="s">
        <v>257</v>
      </c>
      <c r="E708" s="251" t="s">
        <v>1</v>
      </c>
      <c r="F708" s="252" t="s">
        <v>5221</v>
      </c>
      <c r="G708" s="250"/>
      <c r="H708" s="253">
        <v>107</v>
      </c>
      <c r="I708" s="254"/>
      <c r="J708" s="250"/>
      <c r="K708" s="250"/>
      <c r="L708" s="255"/>
      <c r="M708" s="256"/>
      <c r="N708" s="257"/>
      <c r="O708" s="257"/>
      <c r="P708" s="257"/>
      <c r="Q708" s="257"/>
      <c r="R708" s="257"/>
      <c r="S708" s="257"/>
      <c r="T708" s="258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9" t="s">
        <v>257</v>
      </c>
      <c r="AU708" s="259" t="s">
        <v>305</v>
      </c>
      <c r="AV708" s="14" t="s">
        <v>87</v>
      </c>
      <c r="AW708" s="14" t="s">
        <v>34</v>
      </c>
      <c r="AX708" s="14" t="s">
        <v>77</v>
      </c>
      <c r="AY708" s="259" t="s">
        <v>245</v>
      </c>
    </row>
    <row r="709" s="15" customFormat="1">
      <c r="A709" s="15"/>
      <c r="B709" s="260"/>
      <c r="C709" s="261"/>
      <c r="D709" s="234" t="s">
        <v>257</v>
      </c>
      <c r="E709" s="262" t="s">
        <v>1</v>
      </c>
      <c r="F709" s="263" t="s">
        <v>266</v>
      </c>
      <c r="G709" s="261"/>
      <c r="H709" s="264">
        <v>107</v>
      </c>
      <c r="I709" s="265"/>
      <c r="J709" s="261"/>
      <c r="K709" s="261"/>
      <c r="L709" s="266"/>
      <c r="M709" s="267"/>
      <c r="N709" s="268"/>
      <c r="O709" s="268"/>
      <c r="P709" s="268"/>
      <c r="Q709" s="268"/>
      <c r="R709" s="268"/>
      <c r="S709" s="268"/>
      <c r="T709" s="269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70" t="s">
        <v>257</v>
      </c>
      <c r="AU709" s="270" t="s">
        <v>305</v>
      </c>
      <c r="AV709" s="15" t="s">
        <v>253</v>
      </c>
      <c r="AW709" s="15" t="s">
        <v>34</v>
      </c>
      <c r="AX709" s="15" t="s">
        <v>85</v>
      </c>
      <c r="AY709" s="270" t="s">
        <v>245</v>
      </c>
    </row>
    <row r="710" s="2" customFormat="1" ht="16.5" customHeight="1">
      <c r="A710" s="40"/>
      <c r="B710" s="41"/>
      <c r="C710" s="221" t="s">
        <v>3924</v>
      </c>
      <c r="D710" s="221" t="s">
        <v>248</v>
      </c>
      <c r="E710" s="222" t="s">
        <v>3130</v>
      </c>
      <c r="F710" s="223" t="s">
        <v>3131</v>
      </c>
      <c r="G710" s="224" t="s">
        <v>275</v>
      </c>
      <c r="H710" s="225">
        <v>414.19999999999999</v>
      </c>
      <c r="I710" s="226"/>
      <c r="J710" s="227">
        <f>ROUND(I710*H710,2)</f>
        <v>0</v>
      </c>
      <c r="K710" s="223" t="s">
        <v>764</v>
      </c>
      <c r="L710" s="46"/>
      <c r="M710" s="228" t="s">
        <v>1</v>
      </c>
      <c r="N710" s="229" t="s">
        <v>42</v>
      </c>
      <c r="O710" s="93"/>
      <c r="P710" s="230">
        <f>O710*H710</f>
        <v>0</v>
      </c>
      <c r="Q710" s="230">
        <v>0</v>
      </c>
      <c r="R710" s="230">
        <f>Q710*H710</f>
        <v>0</v>
      </c>
      <c r="S710" s="230">
        <v>0</v>
      </c>
      <c r="T710" s="231">
        <f>S710*H710</f>
        <v>0</v>
      </c>
      <c r="U710" s="40"/>
      <c r="V710" s="40"/>
      <c r="W710" s="40"/>
      <c r="X710" s="40"/>
      <c r="Y710" s="40"/>
      <c r="Z710" s="40"/>
      <c r="AA710" s="40"/>
      <c r="AB710" s="40"/>
      <c r="AC710" s="40"/>
      <c r="AD710" s="40"/>
      <c r="AE710" s="40"/>
      <c r="AR710" s="232" t="s">
        <v>594</v>
      </c>
      <c r="AT710" s="232" t="s">
        <v>248</v>
      </c>
      <c r="AU710" s="232" t="s">
        <v>305</v>
      </c>
      <c r="AY710" s="19" t="s">
        <v>245</v>
      </c>
      <c r="BE710" s="233">
        <f>IF(N710="základní",J710,0)</f>
        <v>0</v>
      </c>
      <c r="BF710" s="233">
        <f>IF(N710="snížená",J710,0)</f>
        <v>0</v>
      </c>
      <c r="BG710" s="233">
        <f>IF(N710="zákl. přenesená",J710,0)</f>
        <v>0</v>
      </c>
      <c r="BH710" s="233">
        <f>IF(N710="sníž. přenesená",J710,0)</f>
        <v>0</v>
      </c>
      <c r="BI710" s="233">
        <f>IF(N710="nulová",J710,0)</f>
        <v>0</v>
      </c>
      <c r="BJ710" s="19" t="s">
        <v>85</v>
      </c>
      <c r="BK710" s="233">
        <f>ROUND(I710*H710,2)</f>
        <v>0</v>
      </c>
      <c r="BL710" s="19" t="s">
        <v>594</v>
      </c>
      <c r="BM710" s="232" t="s">
        <v>5222</v>
      </c>
    </row>
    <row r="711" s="2" customFormat="1">
      <c r="A711" s="40"/>
      <c r="B711" s="41"/>
      <c r="C711" s="42"/>
      <c r="D711" s="234" t="s">
        <v>255</v>
      </c>
      <c r="E711" s="42"/>
      <c r="F711" s="235" t="s">
        <v>3131</v>
      </c>
      <c r="G711" s="42"/>
      <c r="H711" s="42"/>
      <c r="I711" s="236"/>
      <c r="J711" s="42"/>
      <c r="K711" s="42"/>
      <c r="L711" s="46"/>
      <c r="M711" s="237"/>
      <c r="N711" s="238"/>
      <c r="O711" s="93"/>
      <c r="P711" s="93"/>
      <c r="Q711" s="93"/>
      <c r="R711" s="93"/>
      <c r="S711" s="93"/>
      <c r="T711" s="94"/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  <c r="AE711" s="40"/>
      <c r="AT711" s="19" t="s">
        <v>255</v>
      </c>
      <c r="AU711" s="19" t="s">
        <v>305</v>
      </c>
    </row>
    <row r="712" s="2" customFormat="1">
      <c r="A712" s="40"/>
      <c r="B712" s="41"/>
      <c r="C712" s="42"/>
      <c r="D712" s="296" t="s">
        <v>766</v>
      </c>
      <c r="E712" s="42"/>
      <c r="F712" s="297" t="s">
        <v>3134</v>
      </c>
      <c r="G712" s="42"/>
      <c r="H712" s="42"/>
      <c r="I712" s="236"/>
      <c r="J712" s="42"/>
      <c r="K712" s="42"/>
      <c r="L712" s="46"/>
      <c r="M712" s="237"/>
      <c r="N712" s="238"/>
      <c r="O712" s="93"/>
      <c r="P712" s="93"/>
      <c r="Q712" s="93"/>
      <c r="R712" s="93"/>
      <c r="S712" s="93"/>
      <c r="T712" s="94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T712" s="19" t="s">
        <v>766</v>
      </c>
      <c r="AU712" s="19" t="s">
        <v>305</v>
      </c>
    </row>
    <row r="713" s="14" customFormat="1">
      <c r="A713" s="14"/>
      <c r="B713" s="249"/>
      <c r="C713" s="250"/>
      <c r="D713" s="234" t="s">
        <v>257</v>
      </c>
      <c r="E713" s="251" t="s">
        <v>1</v>
      </c>
      <c r="F713" s="252" t="s">
        <v>5223</v>
      </c>
      <c r="G713" s="250"/>
      <c r="H713" s="253">
        <v>50</v>
      </c>
      <c r="I713" s="254"/>
      <c r="J713" s="250"/>
      <c r="K713" s="250"/>
      <c r="L713" s="255"/>
      <c r="M713" s="256"/>
      <c r="N713" s="257"/>
      <c r="O713" s="257"/>
      <c r="P713" s="257"/>
      <c r="Q713" s="257"/>
      <c r="R713" s="257"/>
      <c r="S713" s="257"/>
      <c r="T713" s="258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9" t="s">
        <v>257</v>
      </c>
      <c r="AU713" s="259" t="s">
        <v>305</v>
      </c>
      <c r="AV713" s="14" t="s">
        <v>87</v>
      </c>
      <c r="AW713" s="14" t="s">
        <v>34</v>
      </c>
      <c r="AX713" s="14" t="s">
        <v>77</v>
      </c>
      <c r="AY713" s="259" t="s">
        <v>245</v>
      </c>
    </row>
    <row r="714" s="14" customFormat="1">
      <c r="A714" s="14"/>
      <c r="B714" s="249"/>
      <c r="C714" s="250"/>
      <c r="D714" s="234" t="s">
        <v>257</v>
      </c>
      <c r="E714" s="251" t="s">
        <v>1</v>
      </c>
      <c r="F714" s="252" t="s">
        <v>5224</v>
      </c>
      <c r="G714" s="250"/>
      <c r="H714" s="253">
        <v>190</v>
      </c>
      <c r="I714" s="254"/>
      <c r="J714" s="250"/>
      <c r="K714" s="250"/>
      <c r="L714" s="255"/>
      <c r="M714" s="256"/>
      <c r="N714" s="257"/>
      <c r="O714" s="257"/>
      <c r="P714" s="257"/>
      <c r="Q714" s="257"/>
      <c r="R714" s="257"/>
      <c r="S714" s="257"/>
      <c r="T714" s="258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9" t="s">
        <v>257</v>
      </c>
      <c r="AU714" s="259" t="s">
        <v>305</v>
      </c>
      <c r="AV714" s="14" t="s">
        <v>87</v>
      </c>
      <c r="AW714" s="14" t="s">
        <v>34</v>
      </c>
      <c r="AX714" s="14" t="s">
        <v>77</v>
      </c>
      <c r="AY714" s="259" t="s">
        <v>245</v>
      </c>
    </row>
    <row r="715" s="14" customFormat="1">
      <c r="A715" s="14"/>
      <c r="B715" s="249"/>
      <c r="C715" s="250"/>
      <c r="D715" s="234" t="s">
        <v>257</v>
      </c>
      <c r="E715" s="251" t="s">
        <v>1</v>
      </c>
      <c r="F715" s="252" t="s">
        <v>5225</v>
      </c>
      <c r="G715" s="250"/>
      <c r="H715" s="253">
        <v>170</v>
      </c>
      <c r="I715" s="254"/>
      <c r="J715" s="250"/>
      <c r="K715" s="250"/>
      <c r="L715" s="255"/>
      <c r="M715" s="256"/>
      <c r="N715" s="257"/>
      <c r="O715" s="257"/>
      <c r="P715" s="257"/>
      <c r="Q715" s="257"/>
      <c r="R715" s="257"/>
      <c r="S715" s="257"/>
      <c r="T715" s="258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59" t="s">
        <v>257</v>
      </c>
      <c r="AU715" s="259" t="s">
        <v>305</v>
      </c>
      <c r="AV715" s="14" t="s">
        <v>87</v>
      </c>
      <c r="AW715" s="14" t="s">
        <v>34</v>
      </c>
      <c r="AX715" s="14" t="s">
        <v>77</v>
      </c>
      <c r="AY715" s="259" t="s">
        <v>245</v>
      </c>
    </row>
    <row r="716" s="14" customFormat="1">
      <c r="A716" s="14"/>
      <c r="B716" s="249"/>
      <c r="C716" s="250"/>
      <c r="D716" s="234" t="s">
        <v>257</v>
      </c>
      <c r="E716" s="251" t="s">
        <v>1</v>
      </c>
      <c r="F716" s="252" t="s">
        <v>5226</v>
      </c>
      <c r="G716" s="250"/>
      <c r="H716" s="253">
        <v>4.2000000000000002</v>
      </c>
      <c r="I716" s="254"/>
      <c r="J716" s="250"/>
      <c r="K716" s="250"/>
      <c r="L716" s="255"/>
      <c r="M716" s="256"/>
      <c r="N716" s="257"/>
      <c r="O716" s="257"/>
      <c r="P716" s="257"/>
      <c r="Q716" s="257"/>
      <c r="R716" s="257"/>
      <c r="S716" s="257"/>
      <c r="T716" s="258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9" t="s">
        <v>257</v>
      </c>
      <c r="AU716" s="259" t="s">
        <v>305</v>
      </c>
      <c r="AV716" s="14" t="s">
        <v>87</v>
      </c>
      <c r="AW716" s="14" t="s">
        <v>34</v>
      </c>
      <c r="AX716" s="14" t="s">
        <v>77</v>
      </c>
      <c r="AY716" s="259" t="s">
        <v>245</v>
      </c>
    </row>
    <row r="717" s="15" customFormat="1">
      <c r="A717" s="15"/>
      <c r="B717" s="260"/>
      <c r="C717" s="261"/>
      <c r="D717" s="234" t="s">
        <v>257</v>
      </c>
      <c r="E717" s="262" t="s">
        <v>1</v>
      </c>
      <c r="F717" s="263" t="s">
        <v>266</v>
      </c>
      <c r="G717" s="261"/>
      <c r="H717" s="264">
        <v>414.19999999999999</v>
      </c>
      <c r="I717" s="265"/>
      <c r="J717" s="261"/>
      <c r="K717" s="261"/>
      <c r="L717" s="266"/>
      <c r="M717" s="267"/>
      <c r="N717" s="268"/>
      <c r="O717" s="268"/>
      <c r="P717" s="268"/>
      <c r="Q717" s="268"/>
      <c r="R717" s="268"/>
      <c r="S717" s="268"/>
      <c r="T717" s="269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T717" s="270" t="s">
        <v>257</v>
      </c>
      <c r="AU717" s="270" t="s">
        <v>305</v>
      </c>
      <c r="AV717" s="15" t="s">
        <v>253</v>
      </c>
      <c r="AW717" s="15" t="s">
        <v>34</v>
      </c>
      <c r="AX717" s="15" t="s">
        <v>85</v>
      </c>
      <c r="AY717" s="270" t="s">
        <v>245</v>
      </c>
    </row>
    <row r="718" s="2" customFormat="1" ht="16.5" customHeight="1">
      <c r="A718" s="40"/>
      <c r="B718" s="41"/>
      <c r="C718" s="283" t="s">
        <v>2162</v>
      </c>
      <c r="D718" s="283" t="s">
        <v>551</v>
      </c>
      <c r="E718" s="284" t="s">
        <v>3986</v>
      </c>
      <c r="F718" s="285" t="s">
        <v>3987</v>
      </c>
      <c r="G718" s="286" t="s">
        <v>275</v>
      </c>
      <c r="H718" s="287">
        <v>199.5</v>
      </c>
      <c r="I718" s="288"/>
      <c r="J718" s="289">
        <f>ROUND(I718*H718,2)</f>
        <v>0</v>
      </c>
      <c r="K718" s="285" t="s">
        <v>764</v>
      </c>
      <c r="L718" s="290"/>
      <c r="M718" s="291" t="s">
        <v>1</v>
      </c>
      <c r="N718" s="292" t="s">
        <v>42</v>
      </c>
      <c r="O718" s="93"/>
      <c r="P718" s="230">
        <f>O718*H718</f>
        <v>0</v>
      </c>
      <c r="Q718" s="230">
        <v>0.00029999999999999997</v>
      </c>
      <c r="R718" s="230">
        <f>Q718*H718</f>
        <v>0.059849999999999993</v>
      </c>
      <c r="S718" s="230">
        <v>0</v>
      </c>
      <c r="T718" s="231">
        <f>S718*H718</f>
        <v>0</v>
      </c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R718" s="232" t="s">
        <v>326</v>
      </c>
      <c r="AT718" s="232" t="s">
        <v>551</v>
      </c>
      <c r="AU718" s="232" t="s">
        <v>305</v>
      </c>
      <c r="AY718" s="19" t="s">
        <v>245</v>
      </c>
      <c r="BE718" s="233">
        <f>IF(N718="základní",J718,0)</f>
        <v>0</v>
      </c>
      <c r="BF718" s="233">
        <f>IF(N718="snížená",J718,0)</f>
        <v>0</v>
      </c>
      <c r="BG718" s="233">
        <f>IF(N718="zákl. přenesená",J718,0)</f>
        <v>0</v>
      </c>
      <c r="BH718" s="233">
        <f>IF(N718="sníž. přenesená",J718,0)</f>
        <v>0</v>
      </c>
      <c r="BI718" s="233">
        <f>IF(N718="nulová",J718,0)</f>
        <v>0</v>
      </c>
      <c r="BJ718" s="19" t="s">
        <v>85</v>
      </c>
      <c r="BK718" s="233">
        <f>ROUND(I718*H718,2)</f>
        <v>0</v>
      </c>
      <c r="BL718" s="19" t="s">
        <v>253</v>
      </c>
      <c r="BM718" s="232" t="s">
        <v>5227</v>
      </c>
    </row>
    <row r="719" s="2" customFormat="1">
      <c r="A719" s="40"/>
      <c r="B719" s="41"/>
      <c r="C719" s="42"/>
      <c r="D719" s="234" t="s">
        <v>255</v>
      </c>
      <c r="E719" s="42"/>
      <c r="F719" s="235" t="s">
        <v>3987</v>
      </c>
      <c r="G719" s="42"/>
      <c r="H719" s="42"/>
      <c r="I719" s="236"/>
      <c r="J719" s="42"/>
      <c r="K719" s="42"/>
      <c r="L719" s="46"/>
      <c r="M719" s="237"/>
      <c r="N719" s="238"/>
      <c r="O719" s="93"/>
      <c r="P719" s="93"/>
      <c r="Q719" s="93"/>
      <c r="R719" s="93"/>
      <c r="S719" s="93"/>
      <c r="T719" s="94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T719" s="19" t="s">
        <v>255</v>
      </c>
      <c r="AU719" s="19" t="s">
        <v>305</v>
      </c>
    </row>
    <row r="720" s="14" customFormat="1">
      <c r="A720" s="14"/>
      <c r="B720" s="249"/>
      <c r="C720" s="250"/>
      <c r="D720" s="234" t="s">
        <v>257</v>
      </c>
      <c r="E720" s="251" t="s">
        <v>1</v>
      </c>
      <c r="F720" s="252" t="s">
        <v>5216</v>
      </c>
      <c r="G720" s="250"/>
      <c r="H720" s="253">
        <v>199.5</v>
      </c>
      <c r="I720" s="254"/>
      <c r="J720" s="250"/>
      <c r="K720" s="250"/>
      <c r="L720" s="255"/>
      <c r="M720" s="256"/>
      <c r="N720" s="257"/>
      <c r="O720" s="257"/>
      <c r="P720" s="257"/>
      <c r="Q720" s="257"/>
      <c r="R720" s="257"/>
      <c r="S720" s="257"/>
      <c r="T720" s="258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9" t="s">
        <v>257</v>
      </c>
      <c r="AU720" s="259" t="s">
        <v>305</v>
      </c>
      <c r="AV720" s="14" t="s">
        <v>87</v>
      </c>
      <c r="AW720" s="14" t="s">
        <v>34</v>
      </c>
      <c r="AX720" s="14" t="s">
        <v>85</v>
      </c>
      <c r="AY720" s="259" t="s">
        <v>245</v>
      </c>
    </row>
    <row r="721" s="2" customFormat="1" ht="16.5" customHeight="1">
      <c r="A721" s="40"/>
      <c r="B721" s="41"/>
      <c r="C721" s="283" t="s">
        <v>2054</v>
      </c>
      <c r="D721" s="283" t="s">
        <v>551</v>
      </c>
      <c r="E721" s="284" t="s">
        <v>4847</v>
      </c>
      <c r="F721" s="285" t="s">
        <v>4848</v>
      </c>
      <c r="G721" s="286" t="s">
        <v>275</v>
      </c>
      <c r="H721" s="287">
        <v>264</v>
      </c>
      <c r="I721" s="288"/>
      <c r="J721" s="289">
        <f>ROUND(I721*H721,2)</f>
        <v>0</v>
      </c>
      <c r="K721" s="285" t="s">
        <v>764</v>
      </c>
      <c r="L721" s="290"/>
      <c r="M721" s="291" t="s">
        <v>1</v>
      </c>
      <c r="N721" s="292" t="s">
        <v>42</v>
      </c>
      <c r="O721" s="93"/>
      <c r="P721" s="230">
        <f>O721*H721</f>
        <v>0</v>
      </c>
      <c r="Q721" s="230">
        <v>0.00050000000000000001</v>
      </c>
      <c r="R721" s="230">
        <f>Q721*H721</f>
        <v>0.13200000000000001</v>
      </c>
      <c r="S721" s="230">
        <v>0</v>
      </c>
      <c r="T721" s="231">
        <f>S721*H721</f>
        <v>0</v>
      </c>
      <c r="U721" s="40"/>
      <c r="V721" s="40"/>
      <c r="W721" s="40"/>
      <c r="X721" s="40"/>
      <c r="Y721" s="40"/>
      <c r="Z721" s="40"/>
      <c r="AA721" s="40"/>
      <c r="AB721" s="40"/>
      <c r="AC721" s="40"/>
      <c r="AD721" s="40"/>
      <c r="AE721" s="40"/>
      <c r="AR721" s="232" t="s">
        <v>594</v>
      </c>
      <c r="AT721" s="232" t="s">
        <v>551</v>
      </c>
      <c r="AU721" s="232" t="s">
        <v>305</v>
      </c>
      <c r="AY721" s="19" t="s">
        <v>245</v>
      </c>
      <c r="BE721" s="233">
        <f>IF(N721="základní",J721,0)</f>
        <v>0</v>
      </c>
      <c r="BF721" s="233">
        <f>IF(N721="snížená",J721,0)</f>
        <v>0</v>
      </c>
      <c r="BG721" s="233">
        <f>IF(N721="zákl. přenesená",J721,0)</f>
        <v>0</v>
      </c>
      <c r="BH721" s="233">
        <f>IF(N721="sníž. přenesená",J721,0)</f>
        <v>0</v>
      </c>
      <c r="BI721" s="233">
        <f>IF(N721="nulová",J721,0)</f>
        <v>0</v>
      </c>
      <c r="BJ721" s="19" t="s">
        <v>85</v>
      </c>
      <c r="BK721" s="233">
        <f>ROUND(I721*H721,2)</f>
        <v>0</v>
      </c>
      <c r="BL721" s="19" t="s">
        <v>594</v>
      </c>
      <c r="BM721" s="232" t="s">
        <v>5228</v>
      </c>
    </row>
    <row r="722" s="2" customFormat="1">
      <c r="A722" s="40"/>
      <c r="B722" s="41"/>
      <c r="C722" s="42"/>
      <c r="D722" s="234" t="s">
        <v>255</v>
      </c>
      <c r="E722" s="42"/>
      <c r="F722" s="235" t="s">
        <v>4848</v>
      </c>
      <c r="G722" s="42"/>
      <c r="H722" s="42"/>
      <c r="I722" s="236"/>
      <c r="J722" s="42"/>
      <c r="K722" s="42"/>
      <c r="L722" s="46"/>
      <c r="M722" s="237"/>
      <c r="N722" s="238"/>
      <c r="O722" s="93"/>
      <c r="P722" s="93"/>
      <c r="Q722" s="93"/>
      <c r="R722" s="93"/>
      <c r="S722" s="93"/>
      <c r="T722" s="94"/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T722" s="19" t="s">
        <v>255</v>
      </c>
      <c r="AU722" s="19" t="s">
        <v>305</v>
      </c>
    </row>
    <row r="723" s="14" customFormat="1">
      <c r="A723" s="14"/>
      <c r="B723" s="249"/>
      <c r="C723" s="250"/>
      <c r="D723" s="234" t="s">
        <v>257</v>
      </c>
      <c r="E723" s="251" t="s">
        <v>1</v>
      </c>
      <c r="F723" s="252" t="s">
        <v>5229</v>
      </c>
      <c r="G723" s="250"/>
      <c r="H723" s="253">
        <v>264</v>
      </c>
      <c r="I723" s="254"/>
      <c r="J723" s="250"/>
      <c r="K723" s="250"/>
      <c r="L723" s="255"/>
      <c r="M723" s="256"/>
      <c r="N723" s="257"/>
      <c r="O723" s="257"/>
      <c r="P723" s="257"/>
      <c r="Q723" s="257"/>
      <c r="R723" s="257"/>
      <c r="S723" s="257"/>
      <c r="T723" s="258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59" t="s">
        <v>257</v>
      </c>
      <c r="AU723" s="259" t="s">
        <v>305</v>
      </c>
      <c r="AV723" s="14" t="s">
        <v>87</v>
      </c>
      <c r="AW723" s="14" t="s">
        <v>34</v>
      </c>
      <c r="AX723" s="14" t="s">
        <v>85</v>
      </c>
      <c r="AY723" s="259" t="s">
        <v>245</v>
      </c>
    </row>
    <row r="724" s="2" customFormat="1" ht="16.5" customHeight="1">
      <c r="A724" s="40"/>
      <c r="B724" s="41"/>
      <c r="C724" s="283" t="s">
        <v>3943</v>
      </c>
      <c r="D724" s="283" t="s">
        <v>551</v>
      </c>
      <c r="E724" s="284" t="s">
        <v>3137</v>
      </c>
      <c r="F724" s="285" t="s">
        <v>3138</v>
      </c>
      <c r="G724" s="286" t="s">
        <v>275</v>
      </c>
      <c r="H724" s="287">
        <v>4.4100000000000001</v>
      </c>
      <c r="I724" s="288"/>
      <c r="J724" s="289">
        <f>ROUND(I724*H724,2)</f>
        <v>0</v>
      </c>
      <c r="K724" s="285" t="s">
        <v>764</v>
      </c>
      <c r="L724" s="290"/>
      <c r="M724" s="291" t="s">
        <v>1</v>
      </c>
      <c r="N724" s="292" t="s">
        <v>42</v>
      </c>
      <c r="O724" s="93"/>
      <c r="P724" s="230">
        <f>O724*H724</f>
        <v>0</v>
      </c>
      <c r="Q724" s="230">
        <v>0.0011999999999999999</v>
      </c>
      <c r="R724" s="230">
        <f>Q724*H724</f>
        <v>0.0052919999999999998</v>
      </c>
      <c r="S724" s="230">
        <v>0</v>
      </c>
      <c r="T724" s="231">
        <f>S724*H724</f>
        <v>0</v>
      </c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R724" s="232" t="s">
        <v>326</v>
      </c>
      <c r="AT724" s="232" t="s">
        <v>551</v>
      </c>
      <c r="AU724" s="232" t="s">
        <v>305</v>
      </c>
      <c r="AY724" s="19" t="s">
        <v>245</v>
      </c>
      <c r="BE724" s="233">
        <f>IF(N724="základní",J724,0)</f>
        <v>0</v>
      </c>
      <c r="BF724" s="233">
        <f>IF(N724="snížená",J724,0)</f>
        <v>0</v>
      </c>
      <c r="BG724" s="233">
        <f>IF(N724="zákl. přenesená",J724,0)</f>
        <v>0</v>
      </c>
      <c r="BH724" s="233">
        <f>IF(N724="sníž. přenesená",J724,0)</f>
        <v>0</v>
      </c>
      <c r="BI724" s="233">
        <f>IF(N724="nulová",J724,0)</f>
        <v>0</v>
      </c>
      <c r="BJ724" s="19" t="s">
        <v>85</v>
      </c>
      <c r="BK724" s="233">
        <f>ROUND(I724*H724,2)</f>
        <v>0</v>
      </c>
      <c r="BL724" s="19" t="s">
        <v>253</v>
      </c>
      <c r="BM724" s="232" t="s">
        <v>5230</v>
      </c>
    </row>
    <row r="725" s="2" customFormat="1">
      <c r="A725" s="40"/>
      <c r="B725" s="41"/>
      <c r="C725" s="42"/>
      <c r="D725" s="234" t="s">
        <v>255</v>
      </c>
      <c r="E725" s="42"/>
      <c r="F725" s="235" t="s">
        <v>3138</v>
      </c>
      <c r="G725" s="42"/>
      <c r="H725" s="42"/>
      <c r="I725" s="236"/>
      <c r="J725" s="42"/>
      <c r="K725" s="42"/>
      <c r="L725" s="46"/>
      <c r="M725" s="237"/>
      <c r="N725" s="238"/>
      <c r="O725" s="93"/>
      <c r="P725" s="93"/>
      <c r="Q725" s="93"/>
      <c r="R725" s="93"/>
      <c r="S725" s="93"/>
      <c r="T725" s="94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T725" s="19" t="s">
        <v>255</v>
      </c>
      <c r="AU725" s="19" t="s">
        <v>305</v>
      </c>
    </row>
    <row r="726" s="14" customFormat="1">
      <c r="A726" s="14"/>
      <c r="B726" s="249"/>
      <c r="C726" s="250"/>
      <c r="D726" s="234" t="s">
        <v>257</v>
      </c>
      <c r="E726" s="251" t="s">
        <v>1</v>
      </c>
      <c r="F726" s="252" t="s">
        <v>5231</v>
      </c>
      <c r="G726" s="250"/>
      <c r="H726" s="253">
        <v>4.4100000000000001</v>
      </c>
      <c r="I726" s="254"/>
      <c r="J726" s="250"/>
      <c r="K726" s="250"/>
      <c r="L726" s="255"/>
      <c r="M726" s="256"/>
      <c r="N726" s="257"/>
      <c r="O726" s="257"/>
      <c r="P726" s="257"/>
      <c r="Q726" s="257"/>
      <c r="R726" s="257"/>
      <c r="S726" s="257"/>
      <c r="T726" s="258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9" t="s">
        <v>257</v>
      </c>
      <c r="AU726" s="259" t="s">
        <v>305</v>
      </c>
      <c r="AV726" s="14" t="s">
        <v>87</v>
      </c>
      <c r="AW726" s="14" t="s">
        <v>34</v>
      </c>
      <c r="AX726" s="14" t="s">
        <v>77</v>
      </c>
      <c r="AY726" s="259" t="s">
        <v>245</v>
      </c>
    </row>
    <row r="727" s="15" customFormat="1">
      <c r="A727" s="15"/>
      <c r="B727" s="260"/>
      <c r="C727" s="261"/>
      <c r="D727" s="234" t="s">
        <v>257</v>
      </c>
      <c r="E727" s="262" t="s">
        <v>1</v>
      </c>
      <c r="F727" s="263" t="s">
        <v>266</v>
      </c>
      <c r="G727" s="261"/>
      <c r="H727" s="264">
        <v>4.4100000000000001</v>
      </c>
      <c r="I727" s="265"/>
      <c r="J727" s="261"/>
      <c r="K727" s="261"/>
      <c r="L727" s="266"/>
      <c r="M727" s="267"/>
      <c r="N727" s="268"/>
      <c r="O727" s="268"/>
      <c r="P727" s="268"/>
      <c r="Q727" s="268"/>
      <c r="R727" s="268"/>
      <c r="S727" s="268"/>
      <c r="T727" s="269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T727" s="270" t="s">
        <v>257</v>
      </c>
      <c r="AU727" s="270" t="s">
        <v>305</v>
      </c>
      <c r="AV727" s="15" t="s">
        <v>253</v>
      </c>
      <c r="AW727" s="15" t="s">
        <v>34</v>
      </c>
      <c r="AX727" s="15" t="s">
        <v>85</v>
      </c>
      <c r="AY727" s="270" t="s">
        <v>245</v>
      </c>
    </row>
    <row r="728" s="2" customFormat="1" ht="24.15" customHeight="1">
      <c r="A728" s="40"/>
      <c r="B728" s="41"/>
      <c r="C728" s="221" t="s">
        <v>3948</v>
      </c>
      <c r="D728" s="221" t="s">
        <v>248</v>
      </c>
      <c r="E728" s="222" t="s">
        <v>3143</v>
      </c>
      <c r="F728" s="223" t="s">
        <v>3990</v>
      </c>
      <c r="G728" s="224" t="s">
        <v>3531</v>
      </c>
      <c r="H728" s="225">
        <v>3.214</v>
      </c>
      <c r="I728" s="226"/>
      <c r="J728" s="227">
        <f>ROUND(I728*H728,2)</f>
        <v>0</v>
      </c>
      <c r="K728" s="223" t="s">
        <v>764</v>
      </c>
      <c r="L728" s="46"/>
      <c r="M728" s="228" t="s">
        <v>1</v>
      </c>
      <c r="N728" s="229" t="s">
        <v>42</v>
      </c>
      <c r="O728" s="93"/>
      <c r="P728" s="230">
        <f>O728*H728</f>
        <v>0</v>
      </c>
      <c r="Q728" s="230">
        <v>0</v>
      </c>
      <c r="R728" s="230">
        <f>Q728*H728</f>
        <v>0</v>
      </c>
      <c r="S728" s="230">
        <v>0</v>
      </c>
      <c r="T728" s="231">
        <f>S728*H728</f>
        <v>0</v>
      </c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R728" s="232" t="s">
        <v>253</v>
      </c>
      <c r="AT728" s="232" t="s">
        <v>248</v>
      </c>
      <c r="AU728" s="232" t="s">
        <v>305</v>
      </c>
      <c r="AY728" s="19" t="s">
        <v>245</v>
      </c>
      <c r="BE728" s="233">
        <f>IF(N728="základní",J728,0)</f>
        <v>0</v>
      </c>
      <c r="BF728" s="233">
        <f>IF(N728="snížená",J728,0)</f>
        <v>0</v>
      </c>
      <c r="BG728" s="233">
        <f>IF(N728="zákl. přenesená",J728,0)</f>
        <v>0</v>
      </c>
      <c r="BH728" s="233">
        <f>IF(N728="sníž. přenesená",J728,0)</f>
        <v>0</v>
      </c>
      <c r="BI728" s="233">
        <f>IF(N728="nulová",J728,0)</f>
        <v>0</v>
      </c>
      <c r="BJ728" s="19" t="s">
        <v>85</v>
      </c>
      <c r="BK728" s="233">
        <f>ROUND(I728*H728,2)</f>
        <v>0</v>
      </c>
      <c r="BL728" s="19" t="s">
        <v>253</v>
      </c>
      <c r="BM728" s="232" t="s">
        <v>5232</v>
      </c>
    </row>
    <row r="729" s="2" customFormat="1">
      <c r="A729" s="40"/>
      <c r="B729" s="41"/>
      <c r="C729" s="42"/>
      <c r="D729" s="234" t="s">
        <v>255</v>
      </c>
      <c r="E729" s="42"/>
      <c r="F729" s="235" t="s">
        <v>3990</v>
      </c>
      <c r="G729" s="42"/>
      <c r="H729" s="42"/>
      <c r="I729" s="236"/>
      <c r="J729" s="42"/>
      <c r="K729" s="42"/>
      <c r="L729" s="46"/>
      <c r="M729" s="237"/>
      <c r="N729" s="238"/>
      <c r="O729" s="93"/>
      <c r="P729" s="93"/>
      <c r="Q729" s="93"/>
      <c r="R729" s="93"/>
      <c r="S729" s="93"/>
      <c r="T729" s="94"/>
      <c r="U729" s="40"/>
      <c r="V729" s="40"/>
      <c r="W729" s="40"/>
      <c r="X729" s="40"/>
      <c r="Y729" s="40"/>
      <c r="Z729" s="40"/>
      <c r="AA729" s="40"/>
      <c r="AB729" s="40"/>
      <c r="AC729" s="40"/>
      <c r="AD729" s="40"/>
      <c r="AE729" s="40"/>
      <c r="AT729" s="19" t="s">
        <v>255</v>
      </c>
      <c r="AU729" s="19" t="s">
        <v>305</v>
      </c>
    </row>
    <row r="730" s="2" customFormat="1">
      <c r="A730" s="40"/>
      <c r="B730" s="41"/>
      <c r="C730" s="42"/>
      <c r="D730" s="296" t="s">
        <v>766</v>
      </c>
      <c r="E730" s="42"/>
      <c r="F730" s="297" t="s">
        <v>3147</v>
      </c>
      <c r="G730" s="42"/>
      <c r="H730" s="42"/>
      <c r="I730" s="236"/>
      <c r="J730" s="42"/>
      <c r="K730" s="42"/>
      <c r="L730" s="46"/>
      <c r="M730" s="237"/>
      <c r="N730" s="238"/>
      <c r="O730" s="93"/>
      <c r="P730" s="93"/>
      <c r="Q730" s="93"/>
      <c r="R730" s="93"/>
      <c r="S730" s="93"/>
      <c r="T730" s="94"/>
      <c r="U730" s="40"/>
      <c r="V730" s="40"/>
      <c r="W730" s="40"/>
      <c r="X730" s="40"/>
      <c r="Y730" s="40"/>
      <c r="Z730" s="40"/>
      <c r="AA730" s="40"/>
      <c r="AB730" s="40"/>
      <c r="AC730" s="40"/>
      <c r="AD730" s="40"/>
      <c r="AE730" s="40"/>
      <c r="AT730" s="19" t="s">
        <v>766</v>
      </c>
      <c r="AU730" s="19" t="s">
        <v>305</v>
      </c>
    </row>
    <row r="731" s="17" customFormat="1" ht="20.88" customHeight="1">
      <c r="A731" s="17"/>
      <c r="B731" s="306"/>
      <c r="C731" s="307"/>
      <c r="D731" s="308" t="s">
        <v>76</v>
      </c>
      <c r="E731" s="308" t="s">
        <v>3992</v>
      </c>
      <c r="F731" s="308" t="s">
        <v>3993</v>
      </c>
      <c r="G731" s="307"/>
      <c r="H731" s="307"/>
      <c r="I731" s="309"/>
      <c r="J731" s="310">
        <f>BK731</f>
        <v>0</v>
      </c>
      <c r="K731" s="307"/>
      <c r="L731" s="311"/>
      <c r="M731" s="312"/>
      <c r="N731" s="313"/>
      <c r="O731" s="313"/>
      <c r="P731" s="314">
        <f>SUM(P732:P741)</f>
        <v>0</v>
      </c>
      <c r="Q731" s="313"/>
      <c r="R731" s="314">
        <f>SUM(R732:R741)</f>
        <v>0.080250000000000002</v>
      </c>
      <c r="S731" s="313"/>
      <c r="T731" s="315">
        <f>SUM(T732:T741)</f>
        <v>0</v>
      </c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R731" s="316" t="s">
        <v>87</v>
      </c>
      <c r="AT731" s="317" t="s">
        <v>76</v>
      </c>
      <c r="AU731" s="317" t="s">
        <v>246</v>
      </c>
      <c r="AY731" s="316" t="s">
        <v>245</v>
      </c>
      <c r="BK731" s="318">
        <f>SUM(BK732:BK741)</f>
        <v>0</v>
      </c>
    </row>
    <row r="732" s="2" customFormat="1" ht="21.75" customHeight="1">
      <c r="A732" s="40"/>
      <c r="B732" s="41"/>
      <c r="C732" s="221" t="s">
        <v>3954</v>
      </c>
      <c r="D732" s="221" t="s">
        <v>248</v>
      </c>
      <c r="E732" s="222" t="s">
        <v>3995</v>
      </c>
      <c r="F732" s="223" t="s">
        <v>3996</v>
      </c>
      <c r="G732" s="224" t="s">
        <v>275</v>
      </c>
      <c r="H732" s="225">
        <v>50</v>
      </c>
      <c r="I732" s="226"/>
      <c r="J732" s="227">
        <f>ROUND(I732*H732,2)</f>
        <v>0</v>
      </c>
      <c r="K732" s="223" t="s">
        <v>764</v>
      </c>
      <c r="L732" s="46"/>
      <c r="M732" s="228" t="s">
        <v>1</v>
      </c>
      <c r="N732" s="229" t="s">
        <v>42</v>
      </c>
      <c r="O732" s="93"/>
      <c r="P732" s="230">
        <f>O732*H732</f>
        <v>0</v>
      </c>
      <c r="Q732" s="230">
        <v>3.0000000000000001E-05</v>
      </c>
      <c r="R732" s="230">
        <f>Q732*H732</f>
        <v>0.0015</v>
      </c>
      <c r="S732" s="230">
        <v>0</v>
      </c>
      <c r="T732" s="231">
        <f>S732*H732</f>
        <v>0</v>
      </c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R732" s="232" t="s">
        <v>594</v>
      </c>
      <c r="AT732" s="232" t="s">
        <v>248</v>
      </c>
      <c r="AU732" s="232" t="s">
        <v>305</v>
      </c>
      <c r="AY732" s="19" t="s">
        <v>245</v>
      </c>
      <c r="BE732" s="233">
        <f>IF(N732="základní",J732,0)</f>
        <v>0</v>
      </c>
      <c r="BF732" s="233">
        <f>IF(N732="snížená",J732,0)</f>
        <v>0</v>
      </c>
      <c r="BG732" s="233">
        <f>IF(N732="zákl. přenesená",J732,0)</f>
        <v>0</v>
      </c>
      <c r="BH732" s="233">
        <f>IF(N732="sníž. přenesená",J732,0)</f>
        <v>0</v>
      </c>
      <c r="BI732" s="233">
        <f>IF(N732="nulová",J732,0)</f>
        <v>0</v>
      </c>
      <c r="BJ732" s="19" t="s">
        <v>85</v>
      </c>
      <c r="BK732" s="233">
        <f>ROUND(I732*H732,2)</f>
        <v>0</v>
      </c>
      <c r="BL732" s="19" t="s">
        <v>594</v>
      </c>
      <c r="BM732" s="232" t="s">
        <v>5233</v>
      </c>
    </row>
    <row r="733" s="2" customFormat="1">
      <c r="A733" s="40"/>
      <c r="B733" s="41"/>
      <c r="C733" s="42"/>
      <c r="D733" s="234" t="s">
        <v>255</v>
      </c>
      <c r="E733" s="42"/>
      <c r="F733" s="235" t="s">
        <v>3996</v>
      </c>
      <c r="G733" s="42"/>
      <c r="H733" s="42"/>
      <c r="I733" s="236"/>
      <c r="J733" s="42"/>
      <c r="K733" s="42"/>
      <c r="L733" s="46"/>
      <c r="M733" s="237"/>
      <c r="N733" s="238"/>
      <c r="O733" s="93"/>
      <c r="P733" s="93"/>
      <c r="Q733" s="93"/>
      <c r="R733" s="93"/>
      <c r="S733" s="93"/>
      <c r="T733" s="94"/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T733" s="19" t="s">
        <v>255</v>
      </c>
      <c r="AU733" s="19" t="s">
        <v>305</v>
      </c>
    </row>
    <row r="734" s="2" customFormat="1">
      <c r="A734" s="40"/>
      <c r="B734" s="41"/>
      <c r="C734" s="42"/>
      <c r="D734" s="296" t="s">
        <v>766</v>
      </c>
      <c r="E734" s="42"/>
      <c r="F734" s="297" t="s">
        <v>3998</v>
      </c>
      <c r="G734" s="42"/>
      <c r="H734" s="42"/>
      <c r="I734" s="236"/>
      <c r="J734" s="42"/>
      <c r="K734" s="42"/>
      <c r="L734" s="46"/>
      <c r="M734" s="237"/>
      <c r="N734" s="238"/>
      <c r="O734" s="93"/>
      <c r="P734" s="93"/>
      <c r="Q734" s="93"/>
      <c r="R734" s="93"/>
      <c r="S734" s="93"/>
      <c r="T734" s="94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T734" s="19" t="s">
        <v>766</v>
      </c>
      <c r="AU734" s="19" t="s">
        <v>305</v>
      </c>
    </row>
    <row r="735" s="14" customFormat="1">
      <c r="A735" s="14"/>
      <c r="B735" s="249"/>
      <c r="C735" s="250"/>
      <c r="D735" s="234" t="s">
        <v>257</v>
      </c>
      <c r="E735" s="251" t="s">
        <v>1</v>
      </c>
      <c r="F735" s="252" t="s">
        <v>5234</v>
      </c>
      <c r="G735" s="250"/>
      <c r="H735" s="253">
        <v>50</v>
      </c>
      <c r="I735" s="254"/>
      <c r="J735" s="250"/>
      <c r="K735" s="250"/>
      <c r="L735" s="255"/>
      <c r="M735" s="256"/>
      <c r="N735" s="257"/>
      <c r="O735" s="257"/>
      <c r="P735" s="257"/>
      <c r="Q735" s="257"/>
      <c r="R735" s="257"/>
      <c r="S735" s="257"/>
      <c r="T735" s="258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59" t="s">
        <v>257</v>
      </c>
      <c r="AU735" s="259" t="s">
        <v>305</v>
      </c>
      <c r="AV735" s="14" t="s">
        <v>87</v>
      </c>
      <c r="AW735" s="14" t="s">
        <v>34</v>
      </c>
      <c r="AX735" s="14" t="s">
        <v>85</v>
      </c>
      <c r="AY735" s="259" t="s">
        <v>245</v>
      </c>
    </row>
    <row r="736" s="2" customFormat="1" ht="16.5" customHeight="1">
      <c r="A736" s="40"/>
      <c r="B736" s="41"/>
      <c r="C736" s="283" t="s">
        <v>3959</v>
      </c>
      <c r="D736" s="283" t="s">
        <v>551</v>
      </c>
      <c r="E736" s="284" t="s">
        <v>4001</v>
      </c>
      <c r="F736" s="285" t="s">
        <v>4002</v>
      </c>
      <c r="G736" s="286" t="s">
        <v>275</v>
      </c>
      <c r="H736" s="287">
        <v>52.5</v>
      </c>
      <c r="I736" s="288"/>
      <c r="J736" s="289">
        <f>ROUND(I736*H736,2)</f>
        <v>0</v>
      </c>
      <c r="K736" s="285" t="s">
        <v>764</v>
      </c>
      <c r="L736" s="290"/>
      <c r="M736" s="291" t="s">
        <v>1</v>
      </c>
      <c r="N736" s="292" t="s">
        <v>42</v>
      </c>
      <c r="O736" s="93"/>
      <c r="P736" s="230">
        <f>O736*H736</f>
        <v>0</v>
      </c>
      <c r="Q736" s="230">
        <v>0.0015</v>
      </c>
      <c r="R736" s="230">
        <f>Q736*H736</f>
        <v>0.078750000000000001</v>
      </c>
      <c r="S736" s="230">
        <v>0</v>
      </c>
      <c r="T736" s="231">
        <f>S736*H736</f>
        <v>0</v>
      </c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R736" s="232" t="s">
        <v>594</v>
      </c>
      <c r="AT736" s="232" t="s">
        <v>551</v>
      </c>
      <c r="AU736" s="232" t="s">
        <v>305</v>
      </c>
      <c r="AY736" s="19" t="s">
        <v>245</v>
      </c>
      <c r="BE736" s="233">
        <f>IF(N736="základní",J736,0)</f>
        <v>0</v>
      </c>
      <c r="BF736" s="233">
        <f>IF(N736="snížená",J736,0)</f>
        <v>0</v>
      </c>
      <c r="BG736" s="233">
        <f>IF(N736="zákl. přenesená",J736,0)</f>
        <v>0</v>
      </c>
      <c r="BH736" s="233">
        <f>IF(N736="sníž. přenesená",J736,0)</f>
        <v>0</v>
      </c>
      <c r="BI736" s="233">
        <f>IF(N736="nulová",J736,0)</f>
        <v>0</v>
      </c>
      <c r="BJ736" s="19" t="s">
        <v>85</v>
      </c>
      <c r="BK736" s="233">
        <f>ROUND(I736*H736,2)</f>
        <v>0</v>
      </c>
      <c r="BL736" s="19" t="s">
        <v>594</v>
      </c>
      <c r="BM736" s="232" t="s">
        <v>5235</v>
      </c>
    </row>
    <row r="737" s="2" customFormat="1">
      <c r="A737" s="40"/>
      <c r="B737" s="41"/>
      <c r="C737" s="42"/>
      <c r="D737" s="234" t="s">
        <v>255</v>
      </c>
      <c r="E737" s="42"/>
      <c r="F737" s="235" t="s">
        <v>4002</v>
      </c>
      <c r="G737" s="42"/>
      <c r="H737" s="42"/>
      <c r="I737" s="236"/>
      <c r="J737" s="42"/>
      <c r="K737" s="42"/>
      <c r="L737" s="46"/>
      <c r="M737" s="237"/>
      <c r="N737" s="238"/>
      <c r="O737" s="93"/>
      <c r="P737" s="93"/>
      <c r="Q737" s="93"/>
      <c r="R737" s="93"/>
      <c r="S737" s="93"/>
      <c r="T737" s="94"/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  <c r="AE737" s="40"/>
      <c r="AT737" s="19" t="s">
        <v>255</v>
      </c>
      <c r="AU737" s="19" t="s">
        <v>305</v>
      </c>
    </row>
    <row r="738" s="14" customFormat="1">
      <c r="A738" s="14"/>
      <c r="B738" s="249"/>
      <c r="C738" s="250"/>
      <c r="D738" s="234" t="s">
        <v>257</v>
      </c>
      <c r="E738" s="251" t="s">
        <v>1</v>
      </c>
      <c r="F738" s="252" t="s">
        <v>5236</v>
      </c>
      <c r="G738" s="250"/>
      <c r="H738" s="253">
        <v>52.5</v>
      </c>
      <c r="I738" s="254"/>
      <c r="J738" s="250"/>
      <c r="K738" s="250"/>
      <c r="L738" s="255"/>
      <c r="M738" s="256"/>
      <c r="N738" s="257"/>
      <c r="O738" s="257"/>
      <c r="P738" s="257"/>
      <c r="Q738" s="257"/>
      <c r="R738" s="257"/>
      <c r="S738" s="257"/>
      <c r="T738" s="258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9" t="s">
        <v>257</v>
      </c>
      <c r="AU738" s="259" t="s">
        <v>305</v>
      </c>
      <c r="AV738" s="14" t="s">
        <v>87</v>
      </c>
      <c r="AW738" s="14" t="s">
        <v>34</v>
      </c>
      <c r="AX738" s="14" t="s">
        <v>85</v>
      </c>
      <c r="AY738" s="259" t="s">
        <v>245</v>
      </c>
    </row>
    <row r="739" s="2" customFormat="1" ht="16.5" customHeight="1">
      <c r="A739" s="40"/>
      <c r="B739" s="41"/>
      <c r="C739" s="221" t="s">
        <v>3965</v>
      </c>
      <c r="D739" s="221" t="s">
        <v>248</v>
      </c>
      <c r="E739" s="222" t="s">
        <v>4005</v>
      </c>
      <c r="F739" s="223" t="s">
        <v>4006</v>
      </c>
      <c r="G739" s="224" t="s">
        <v>545</v>
      </c>
      <c r="H739" s="225">
        <v>0.080000000000000002</v>
      </c>
      <c r="I739" s="226"/>
      <c r="J739" s="227">
        <f>ROUND(I739*H739,2)</f>
        <v>0</v>
      </c>
      <c r="K739" s="223" t="s">
        <v>764</v>
      </c>
      <c r="L739" s="46"/>
      <c r="M739" s="228" t="s">
        <v>1</v>
      </c>
      <c r="N739" s="229" t="s">
        <v>42</v>
      </c>
      <c r="O739" s="93"/>
      <c r="P739" s="230">
        <f>O739*H739</f>
        <v>0</v>
      </c>
      <c r="Q739" s="230">
        <v>0</v>
      </c>
      <c r="R739" s="230">
        <f>Q739*H739</f>
        <v>0</v>
      </c>
      <c r="S739" s="230">
        <v>0</v>
      </c>
      <c r="T739" s="231">
        <f>S739*H739</f>
        <v>0</v>
      </c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R739" s="232" t="s">
        <v>402</v>
      </c>
      <c r="AT739" s="232" t="s">
        <v>248</v>
      </c>
      <c r="AU739" s="232" t="s">
        <v>305</v>
      </c>
      <c r="AY739" s="19" t="s">
        <v>245</v>
      </c>
      <c r="BE739" s="233">
        <f>IF(N739="základní",J739,0)</f>
        <v>0</v>
      </c>
      <c r="BF739" s="233">
        <f>IF(N739="snížená",J739,0)</f>
        <v>0</v>
      </c>
      <c r="BG739" s="233">
        <f>IF(N739="zákl. přenesená",J739,0)</f>
        <v>0</v>
      </c>
      <c r="BH739" s="233">
        <f>IF(N739="sníž. přenesená",J739,0)</f>
        <v>0</v>
      </c>
      <c r="BI739" s="233">
        <f>IF(N739="nulová",J739,0)</f>
        <v>0</v>
      </c>
      <c r="BJ739" s="19" t="s">
        <v>85</v>
      </c>
      <c r="BK739" s="233">
        <f>ROUND(I739*H739,2)</f>
        <v>0</v>
      </c>
      <c r="BL739" s="19" t="s">
        <v>402</v>
      </c>
      <c r="BM739" s="232" t="s">
        <v>5237</v>
      </c>
    </row>
    <row r="740" s="2" customFormat="1">
      <c r="A740" s="40"/>
      <c r="B740" s="41"/>
      <c r="C740" s="42"/>
      <c r="D740" s="234" t="s">
        <v>255</v>
      </c>
      <c r="E740" s="42"/>
      <c r="F740" s="235" t="s">
        <v>4008</v>
      </c>
      <c r="G740" s="42"/>
      <c r="H740" s="42"/>
      <c r="I740" s="236"/>
      <c r="J740" s="42"/>
      <c r="K740" s="42"/>
      <c r="L740" s="46"/>
      <c r="M740" s="237"/>
      <c r="N740" s="238"/>
      <c r="O740" s="93"/>
      <c r="P740" s="93"/>
      <c r="Q740" s="93"/>
      <c r="R740" s="93"/>
      <c r="S740" s="93"/>
      <c r="T740" s="94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T740" s="19" t="s">
        <v>255</v>
      </c>
      <c r="AU740" s="19" t="s">
        <v>305</v>
      </c>
    </row>
    <row r="741" s="2" customFormat="1">
      <c r="A741" s="40"/>
      <c r="B741" s="41"/>
      <c r="C741" s="42"/>
      <c r="D741" s="296" t="s">
        <v>766</v>
      </c>
      <c r="E741" s="42"/>
      <c r="F741" s="297" t="s">
        <v>4009</v>
      </c>
      <c r="G741" s="42"/>
      <c r="H741" s="42"/>
      <c r="I741" s="236"/>
      <c r="J741" s="42"/>
      <c r="K741" s="42"/>
      <c r="L741" s="46"/>
      <c r="M741" s="237"/>
      <c r="N741" s="238"/>
      <c r="O741" s="93"/>
      <c r="P741" s="93"/>
      <c r="Q741" s="93"/>
      <c r="R741" s="93"/>
      <c r="S741" s="93"/>
      <c r="T741" s="94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T741" s="19" t="s">
        <v>766</v>
      </c>
      <c r="AU741" s="19" t="s">
        <v>305</v>
      </c>
    </row>
    <row r="742" s="17" customFormat="1" ht="20.88" customHeight="1">
      <c r="A742" s="17"/>
      <c r="B742" s="306"/>
      <c r="C742" s="307"/>
      <c r="D742" s="308" t="s">
        <v>76</v>
      </c>
      <c r="E742" s="308" t="s">
        <v>4010</v>
      </c>
      <c r="F742" s="308" t="s">
        <v>4011</v>
      </c>
      <c r="G742" s="307"/>
      <c r="H742" s="307"/>
      <c r="I742" s="309"/>
      <c r="J742" s="310">
        <f>BK742</f>
        <v>0</v>
      </c>
      <c r="K742" s="307"/>
      <c r="L742" s="311"/>
      <c r="M742" s="312"/>
      <c r="N742" s="313"/>
      <c r="O742" s="313"/>
      <c r="P742" s="314">
        <f>SUM(P743:P754)</f>
        <v>0</v>
      </c>
      <c r="Q742" s="313"/>
      <c r="R742" s="314">
        <f>SUM(R743:R754)</f>
        <v>0.093280000000000002</v>
      </c>
      <c r="S742" s="313"/>
      <c r="T742" s="315">
        <f>SUM(T743:T754)</f>
        <v>0</v>
      </c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R742" s="316" t="s">
        <v>253</v>
      </c>
      <c r="AT742" s="317" t="s">
        <v>76</v>
      </c>
      <c r="AU742" s="317" t="s">
        <v>246</v>
      </c>
      <c r="AY742" s="316" t="s">
        <v>245</v>
      </c>
      <c r="BK742" s="318">
        <f>SUM(BK743:BK754)</f>
        <v>0</v>
      </c>
    </row>
    <row r="743" s="2" customFormat="1" ht="16.5" customHeight="1">
      <c r="A743" s="40"/>
      <c r="B743" s="41"/>
      <c r="C743" s="221" t="s">
        <v>3971</v>
      </c>
      <c r="D743" s="221" t="s">
        <v>248</v>
      </c>
      <c r="E743" s="222" t="s">
        <v>4880</v>
      </c>
      <c r="F743" s="223" t="s">
        <v>4881</v>
      </c>
      <c r="G743" s="224" t="s">
        <v>793</v>
      </c>
      <c r="H743" s="225">
        <v>88</v>
      </c>
      <c r="I743" s="226"/>
      <c r="J743" s="227">
        <f>ROUND(I743*H743,2)</f>
        <v>0</v>
      </c>
      <c r="K743" s="223" t="s">
        <v>764</v>
      </c>
      <c r="L743" s="46"/>
      <c r="M743" s="228" t="s">
        <v>1</v>
      </c>
      <c r="N743" s="229" t="s">
        <v>42</v>
      </c>
      <c r="O743" s="93"/>
      <c r="P743" s="230">
        <f>O743*H743</f>
        <v>0</v>
      </c>
      <c r="Q743" s="230">
        <v>6.0000000000000002E-05</v>
      </c>
      <c r="R743" s="230">
        <f>Q743*H743</f>
        <v>0.00528</v>
      </c>
      <c r="S743" s="230">
        <v>0</v>
      </c>
      <c r="T743" s="231">
        <f>S743*H743</f>
        <v>0</v>
      </c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R743" s="232" t="s">
        <v>594</v>
      </c>
      <c r="AT743" s="232" t="s">
        <v>248</v>
      </c>
      <c r="AU743" s="232" t="s">
        <v>305</v>
      </c>
      <c r="AY743" s="19" t="s">
        <v>245</v>
      </c>
      <c r="BE743" s="233">
        <f>IF(N743="základní",J743,0)</f>
        <v>0</v>
      </c>
      <c r="BF743" s="233">
        <f>IF(N743="snížená",J743,0)</f>
        <v>0</v>
      </c>
      <c r="BG743" s="233">
        <f>IF(N743="zákl. přenesená",J743,0)</f>
        <v>0</v>
      </c>
      <c r="BH743" s="233">
        <f>IF(N743="sníž. přenesená",J743,0)</f>
        <v>0</v>
      </c>
      <c r="BI743" s="233">
        <f>IF(N743="nulová",J743,0)</f>
        <v>0</v>
      </c>
      <c r="BJ743" s="19" t="s">
        <v>85</v>
      </c>
      <c r="BK743" s="233">
        <f>ROUND(I743*H743,2)</f>
        <v>0</v>
      </c>
      <c r="BL743" s="19" t="s">
        <v>594</v>
      </c>
      <c r="BM743" s="232" t="s">
        <v>5238</v>
      </c>
    </row>
    <row r="744" s="2" customFormat="1">
      <c r="A744" s="40"/>
      <c r="B744" s="41"/>
      <c r="C744" s="42"/>
      <c r="D744" s="234" t="s">
        <v>255</v>
      </c>
      <c r="E744" s="42"/>
      <c r="F744" s="235" t="s">
        <v>4881</v>
      </c>
      <c r="G744" s="42"/>
      <c r="H744" s="42"/>
      <c r="I744" s="236"/>
      <c r="J744" s="42"/>
      <c r="K744" s="42"/>
      <c r="L744" s="46"/>
      <c r="M744" s="237"/>
      <c r="N744" s="238"/>
      <c r="O744" s="93"/>
      <c r="P744" s="93"/>
      <c r="Q744" s="93"/>
      <c r="R744" s="93"/>
      <c r="S744" s="93"/>
      <c r="T744" s="94"/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T744" s="19" t="s">
        <v>255</v>
      </c>
      <c r="AU744" s="19" t="s">
        <v>305</v>
      </c>
    </row>
    <row r="745" s="2" customFormat="1">
      <c r="A745" s="40"/>
      <c r="B745" s="41"/>
      <c r="C745" s="42"/>
      <c r="D745" s="296" t="s">
        <v>766</v>
      </c>
      <c r="E745" s="42"/>
      <c r="F745" s="297" t="s">
        <v>4884</v>
      </c>
      <c r="G745" s="42"/>
      <c r="H745" s="42"/>
      <c r="I745" s="236"/>
      <c r="J745" s="42"/>
      <c r="K745" s="42"/>
      <c r="L745" s="46"/>
      <c r="M745" s="237"/>
      <c r="N745" s="238"/>
      <c r="O745" s="93"/>
      <c r="P745" s="93"/>
      <c r="Q745" s="93"/>
      <c r="R745" s="93"/>
      <c r="S745" s="93"/>
      <c r="T745" s="94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T745" s="19" t="s">
        <v>766</v>
      </c>
      <c r="AU745" s="19" t="s">
        <v>305</v>
      </c>
    </row>
    <row r="746" s="14" customFormat="1">
      <c r="A746" s="14"/>
      <c r="B746" s="249"/>
      <c r="C746" s="250"/>
      <c r="D746" s="234" t="s">
        <v>257</v>
      </c>
      <c r="E746" s="251" t="s">
        <v>1</v>
      </c>
      <c r="F746" s="252" t="s">
        <v>5239</v>
      </c>
      <c r="G746" s="250"/>
      <c r="H746" s="253">
        <v>48</v>
      </c>
      <c r="I746" s="254"/>
      <c r="J746" s="250"/>
      <c r="K746" s="250"/>
      <c r="L746" s="255"/>
      <c r="M746" s="256"/>
      <c r="N746" s="257"/>
      <c r="O746" s="257"/>
      <c r="P746" s="257"/>
      <c r="Q746" s="257"/>
      <c r="R746" s="257"/>
      <c r="S746" s="257"/>
      <c r="T746" s="258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T746" s="259" t="s">
        <v>257</v>
      </c>
      <c r="AU746" s="259" t="s">
        <v>305</v>
      </c>
      <c r="AV746" s="14" t="s">
        <v>87</v>
      </c>
      <c r="AW746" s="14" t="s">
        <v>34</v>
      </c>
      <c r="AX746" s="14" t="s">
        <v>77</v>
      </c>
      <c r="AY746" s="259" t="s">
        <v>245</v>
      </c>
    </row>
    <row r="747" s="14" customFormat="1">
      <c r="A747" s="14"/>
      <c r="B747" s="249"/>
      <c r="C747" s="250"/>
      <c r="D747" s="234" t="s">
        <v>257</v>
      </c>
      <c r="E747" s="251" t="s">
        <v>1</v>
      </c>
      <c r="F747" s="252" t="s">
        <v>4886</v>
      </c>
      <c r="G747" s="250"/>
      <c r="H747" s="253">
        <v>40</v>
      </c>
      <c r="I747" s="254"/>
      <c r="J747" s="250"/>
      <c r="K747" s="250"/>
      <c r="L747" s="255"/>
      <c r="M747" s="256"/>
      <c r="N747" s="257"/>
      <c r="O747" s="257"/>
      <c r="P747" s="257"/>
      <c r="Q747" s="257"/>
      <c r="R747" s="257"/>
      <c r="S747" s="257"/>
      <c r="T747" s="258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59" t="s">
        <v>257</v>
      </c>
      <c r="AU747" s="259" t="s">
        <v>305</v>
      </c>
      <c r="AV747" s="14" t="s">
        <v>87</v>
      </c>
      <c r="AW747" s="14" t="s">
        <v>34</v>
      </c>
      <c r="AX747" s="14" t="s">
        <v>77</v>
      </c>
      <c r="AY747" s="259" t="s">
        <v>245</v>
      </c>
    </row>
    <row r="748" s="15" customFormat="1">
      <c r="A748" s="15"/>
      <c r="B748" s="260"/>
      <c r="C748" s="261"/>
      <c r="D748" s="234" t="s">
        <v>257</v>
      </c>
      <c r="E748" s="262" t="s">
        <v>1</v>
      </c>
      <c r="F748" s="263" t="s">
        <v>266</v>
      </c>
      <c r="G748" s="261"/>
      <c r="H748" s="264">
        <v>88</v>
      </c>
      <c r="I748" s="265"/>
      <c r="J748" s="261"/>
      <c r="K748" s="261"/>
      <c r="L748" s="266"/>
      <c r="M748" s="267"/>
      <c r="N748" s="268"/>
      <c r="O748" s="268"/>
      <c r="P748" s="268"/>
      <c r="Q748" s="268"/>
      <c r="R748" s="268"/>
      <c r="S748" s="268"/>
      <c r="T748" s="269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T748" s="270" t="s">
        <v>257</v>
      </c>
      <c r="AU748" s="270" t="s">
        <v>305</v>
      </c>
      <c r="AV748" s="15" t="s">
        <v>253</v>
      </c>
      <c r="AW748" s="15" t="s">
        <v>34</v>
      </c>
      <c r="AX748" s="15" t="s">
        <v>85</v>
      </c>
      <c r="AY748" s="270" t="s">
        <v>245</v>
      </c>
    </row>
    <row r="749" s="2" customFormat="1" ht="16.5" customHeight="1">
      <c r="A749" s="40"/>
      <c r="B749" s="41"/>
      <c r="C749" s="283" t="s">
        <v>3976</v>
      </c>
      <c r="D749" s="283" t="s">
        <v>551</v>
      </c>
      <c r="E749" s="284" t="s">
        <v>4888</v>
      </c>
      <c r="F749" s="285" t="s">
        <v>4889</v>
      </c>
      <c r="G749" s="286" t="s">
        <v>545</v>
      </c>
      <c r="H749" s="287">
        <v>0.087999999999999995</v>
      </c>
      <c r="I749" s="288"/>
      <c r="J749" s="289">
        <f>ROUND(I749*H749,2)</f>
        <v>0</v>
      </c>
      <c r="K749" s="285" t="s">
        <v>764</v>
      </c>
      <c r="L749" s="290"/>
      <c r="M749" s="291" t="s">
        <v>1</v>
      </c>
      <c r="N749" s="292" t="s">
        <v>42</v>
      </c>
      <c r="O749" s="93"/>
      <c r="P749" s="230">
        <f>O749*H749</f>
        <v>0</v>
      </c>
      <c r="Q749" s="230">
        <v>1</v>
      </c>
      <c r="R749" s="230">
        <f>Q749*H749</f>
        <v>0.087999999999999995</v>
      </c>
      <c r="S749" s="230">
        <v>0</v>
      </c>
      <c r="T749" s="231">
        <f>S749*H749</f>
        <v>0</v>
      </c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R749" s="232" t="s">
        <v>594</v>
      </c>
      <c r="AT749" s="232" t="s">
        <v>551</v>
      </c>
      <c r="AU749" s="232" t="s">
        <v>305</v>
      </c>
      <c r="AY749" s="19" t="s">
        <v>245</v>
      </c>
      <c r="BE749" s="233">
        <f>IF(N749="základní",J749,0)</f>
        <v>0</v>
      </c>
      <c r="BF749" s="233">
        <f>IF(N749="snížená",J749,0)</f>
        <v>0</v>
      </c>
      <c r="BG749" s="233">
        <f>IF(N749="zákl. přenesená",J749,0)</f>
        <v>0</v>
      </c>
      <c r="BH749" s="233">
        <f>IF(N749="sníž. přenesená",J749,0)</f>
        <v>0</v>
      </c>
      <c r="BI749" s="233">
        <f>IF(N749="nulová",J749,0)</f>
        <v>0</v>
      </c>
      <c r="BJ749" s="19" t="s">
        <v>85</v>
      </c>
      <c r="BK749" s="233">
        <f>ROUND(I749*H749,2)</f>
        <v>0</v>
      </c>
      <c r="BL749" s="19" t="s">
        <v>594</v>
      </c>
      <c r="BM749" s="232" t="s">
        <v>5240</v>
      </c>
    </row>
    <row r="750" s="2" customFormat="1">
      <c r="A750" s="40"/>
      <c r="B750" s="41"/>
      <c r="C750" s="42"/>
      <c r="D750" s="234" t="s">
        <v>255</v>
      </c>
      <c r="E750" s="42"/>
      <c r="F750" s="235" t="s">
        <v>4889</v>
      </c>
      <c r="G750" s="42"/>
      <c r="H750" s="42"/>
      <c r="I750" s="236"/>
      <c r="J750" s="42"/>
      <c r="K750" s="42"/>
      <c r="L750" s="46"/>
      <c r="M750" s="237"/>
      <c r="N750" s="238"/>
      <c r="O750" s="93"/>
      <c r="P750" s="93"/>
      <c r="Q750" s="93"/>
      <c r="R750" s="93"/>
      <c r="S750" s="93"/>
      <c r="T750" s="94"/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T750" s="19" t="s">
        <v>255</v>
      </c>
      <c r="AU750" s="19" t="s">
        <v>305</v>
      </c>
    </row>
    <row r="751" s="14" customFormat="1">
      <c r="A751" s="14"/>
      <c r="B751" s="249"/>
      <c r="C751" s="250"/>
      <c r="D751" s="234" t="s">
        <v>257</v>
      </c>
      <c r="E751" s="251" t="s">
        <v>1</v>
      </c>
      <c r="F751" s="252" t="s">
        <v>5241</v>
      </c>
      <c r="G751" s="250"/>
      <c r="H751" s="253">
        <v>0.087999999999999995</v>
      </c>
      <c r="I751" s="254"/>
      <c r="J751" s="250"/>
      <c r="K751" s="250"/>
      <c r="L751" s="255"/>
      <c r="M751" s="256"/>
      <c r="N751" s="257"/>
      <c r="O751" s="257"/>
      <c r="P751" s="257"/>
      <c r="Q751" s="257"/>
      <c r="R751" s="257"/>
      <c r="S751" s="257"/>
      <c r="T751" s="258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T751" s="259" t="s">
        <v>257</v>
      </c>
      <c r="AU751" s="259" t="s">
        <v>305</v>
      </c>
      <c r="AV751" s="14" t="s">
        <v>87</v>
      </c>
      <c r="AW751" s="14" t="s">
        <v>34</v>
      </c>
      <c r="AX751" s="14" t="s">
        <v>85</v>
      </c>
      <c r="AY751" s="259" t="s">
        <v>245</v>
      </c>
    </row>
    <row r="752" s="2" customFormat="1" ht="16.5" customHeight="1">
      <c r="A752" s="40"/>
      <c r="B752" s="41"/>
      <c r="C752" s="221" t="s">
        <v>1698</v>
      </c>
      <c r="D752" s="221" t="s">
        <v>248</v>
      </c>
      <c r="E752" s="222" t="s">
        <v>4030</v>
      </c>
      <c r="F752" s="223" t="s">
        <v>4031</v>
      </c>
      <c r="G752" s="224" t="s">
        <v>545</v>
      </c>
      <c r="H752" s="225">
        <v>0.092999999999999999</v>
      </c>
      <c r="I752" s="226"/>
      <c r="J752" s="227">
        <f>ROUND(I752*H752,2)</f>
        <v>0</v>
      </c>
      <c r="K752" s="223" t="s">
        <v>764</v>
      </c>
      <c r="L752" s="46"/>
      <c r="M752" s="228" t="s">
        <v>1</v>
      </c>
      <c r="N752" s="229" t="s">
        <v>42</v>
      </c>
      <c r="O752" s="93"/>
      <c r="P752" s="230">
        <f>O752*H752</f>
        <v>0</v>
      </c>
      <c r="Q752" s="230">
        <v>0</v>
      </c>
      <c r="R752" s="230">
        <f>Q752*H752</f>
        <v>0</v>
      </c>
      <c r="S752" s="230">
        <v>0</v>
      </c>
      <c r="T752" s="231">
        <f>S752*H752</f>
        <v>0</v>
      </c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R752" s="232" t="s">
        <v>402</v>
      </c>
      <c r="AT752" s="232" t="s">
        <v>248</v>
      </c>
      <c r="AU752" s="232" t="s">
        <v>305</v>
      </c>
      <c r="AY752" s="19" t="s">
        <v>245</v>
      </c>
      <c r="BE752" s="233">
        <f>IF(N752="základní",J752,0)</f>
        <v>0</v>
      </c>
      <c r="BF752" s="233">
        <f>IF(N752="snížená",J752,0)</f>
        <v>0</v>
      </c>
      <c r="BG752" s="233">
        <f>IF(N752="zákl. přenesená",J752,0)</f>
        <v>0</v>
      </c>
      <c r="BH752" s="233">
        <f>IF(N752="sníž. přenesená",J752,0)</f>
        <v>0</v>
      </c>
      <c r="BI752" s="233">
        <f>IF(N752="nulová",J752,0)</f>
        <v>0</v>
      </c>
      <c r="BJ752" s="19" t="s">
        <v>85</v>
      </c>
      <c r="BK752" s="233">
        <f>ROUND(I752*H752,2)</f>
        <v>0</v>
      </c>
      <c r="BL752" s="19" t="s">
        <v>402</v>
      </c>
      <c r="BM752" s="232" t="s">
        <v>5242</v>
      </c>
    </row>
    <row r="753" s="2" customFormat="1">
      <c r="A753" s="40"/>
      <c r="B753" s="41"/>
      <c r="C753" s="42"/>
      <c r="D753" s="234" t="s">
        <v>255</v>
      </c>
      <c r="E753" s="42"/>
      <c r="F753" s="235" t="s">
        <v>4033</v>
      </c>
      <c r="G753" s="42"/>
      <c r="H753" s="42"/>
      <c r="I753" s="236"/>
      <c r="J753" s="42"/>
      <c r="K753" s="42"/>
      <c r="L753" s="46"/>
      <c r="M753" s="237"/>
      <c r="N753" s="238"/>
      <c r="O753" s="93"/>
      <c r="P753" s="93"/>
      <c r="Q753" s="93"/>
      <c r="R753" s="93"/>
      <c r="S753" s="93"/>
      <c r="T753" s="94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T753" s="19" t="s">
        <v>255</v>
      </c>
      <c r="AU753" s="19" t="s">
        <v>305</v>
      </c>
    </row>
    <row r="754" s="2" customFormat="1">
      <c r="A754" s="40"/>
      <c r="B754" s="41"/>
      <c r="C754" s="42"/>
      <c r="D754" s="296" t="s">
        <v>766</v>
      </c>
      <c r="E754" s="42"/>
      <c r="F754" s="297" t="s">
        <v>4034</v>
      </c>
      <c r="G754" s="42"/>
      <c r="H754" s="42"/>
      <c r="I754" s="236"/>
      <c r="J754" s="42"/>
      <c r="K754" s="42"/>
      <c r="L754" s="46"/>
      <c r="M754" s="237"/>
      <c r="N754" s="238"/>
      <c r="O754" s="93"/>
      <c r="P754" s="93"/>
      <c r="Q754" s="93"/>
      <c r="R754" s="93"/>
      <c r="S754" s="93"/>
      <c r="T754" s="94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T754" s="19" t="s">
        <v>766</v>
      </c>
      <c r="AU754" s="19" t="s">
        <v>305</v>
      </c>
    </row>
    <row r="755" s="17" customFormat="1" ht="20.88" customHeight="1">
      <c r="A755" s="17"/>
      <c r="B755" s="306"/>
      <c r="C755" s="307"/>
      <c r="D755" s="308" t="s">
        <v>76</v>
      </c>
      <c r="E755" s="308" t="s">
        <v>905</v>
      </c>
      <c r="F755" s="308" t="s">
        <v>906</v>
      </c>
      <c r="G755" s="307"/>
      <c r="H755" s="307"/>
      <c r="I755" s="309"/>
      <c r="J755" s="310">
        <f>BK755</f>
        <v>0</v>
      </c>
      <c r="K755" s="307"/>
      <c r="L755" s="311"/>
      <c r="M755" s="312"/>
      <c r="N755" s="313"/>
      <c r="O755" s="313"/>
      <c r="P755" s="314">
        <f>SUM(P756:P801)</f>
        <v>0</v>
      </c>
      <c r="Q755" s="313"/>
      <c r="R755" s="314">
        <f>SUM(R756:R801)</f>
        <v>1.0545610000000001</v>
      </c>
      <c r="S755" s="313"/>
      <c r="T755" s="315">
        <f>SUM(T756:T801)</f>
        <v>0</v>
      </c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R755" s="316" t="s">
        <v>87</v>
      </c>
      <c r="AT755" s="317" t="s">
        <v>76</v>
      </c>
      <c r="AU755" s="317" t="s">
        <v>246</v>
      </c>
      <c r="AY755" s="316" t="s">
        <v>245</v>
      </c>
      <c r="BK755" s="318">
        <f>SUM(BK756:BK801)</f>
        <v>0</v>
      </c>
    </row>
    <row r="756" s="2" customFormat="1" ht="16.5" customHeight="1">
      <c r="A756" s="40"/>
      <c r="B756" s="41"/>
      <c r="C756" s="221" t="s">
        <v>3985</v>
      </c>
      <c r="D756" s="221" t="s">
        <v>248</v>
      </c>
      <c r="E756" s="222" t="s">
        <v>3149</v>
      </c>
      <c r="F756" s="223" t="s">
        <v>3150</v>
      </c>
      <c r="G756" s="224" t="s">
        <v>275</v>
      </c>
      <c r="H756" s="225">
        <v>26.199999999999999</v>
      </c>
      <c r="I756" s="226"/>
      <c r="J756" s="227">
        <f>ROUND(I756*H756,2)</f>
        <v>0</v>
      </c>
      <c r="K756" s="223" t="s">
        <v>764</v>
      </c>
      <c r="L756" s="46"/>
      <c r="M756" s="228" t="s">
        <v>1</v>
      </c>
      <c r="N756" s="229" t="s">
        <v>42</v>
      </c>
      <c r="O756" s="93"/>
      <c r="P756" s="230">
        <f>O756*H756</f>
        <v>0</v>
      </c>
      <c r="Q756" s="230">
        <v>0</v>
      </c>
      <c r="R756" s="230">
        <f>Q756*H756</f>
        <v>0</v>
      </c>
      <c r="S756" s="230">
        <v>0</v>
      </c>
      <c r="T756" s="231">
        <f>S756*H756</f>
        <v>0</v>
      </c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R756" s="232" t="s">
        <v>402</v>
      </c>
      <c r="AT756" s="232" t="s">
        <v>248</v>
      </c>
      <c r="AU756" s="232" t="s">
        <v>305</v>
      </c>
      <c r="AY756" s="19" t="s">
        <v>245</v>
      </c>
      <c r="BE756" s="233">
        <f>IF(N756="základní",J756,0)</f>
        <v>0</v>
      </c>
      <c r="BF756" s="233">
        <f>IF(N756="snížená",J756,0)</f>
        <v>0</v>
      </c>
      <c r="BG756" s="233">
        <f>IF(N756="zákl. přenesená",J756,0)</f>
        <v>0</v>
      </c>
      <c r="BH756" s="233">
        <f>IF(N756="sníž. přenesená",J756,0)</f>
        <v>0</v>
      </c>
      <c r="BI756" s="233">
        <f>IF(N756="nulová",J756,0)</f>
        <v>0</v>
      </c>
      <c r="BJ756" s="19" t="s">
        <v>85</v>
      </c>
      <c r="BK756" s="233">
        <f>ROUND(I756*H756,2)</f>
        <v>0</v>
      </c>
      <c r="BL756" s="19" t="s">
        <v>402</v>
      </c>
      <c r="BM756" s="232" t="s">
        <v>5243</v>
      </c>
    </row>
    <row r="757" s="2" customFormat="1">
      <c r="A757" s="40"/>
      <c r="B757" s="41"/>
      <c r="C757" s="42"/>
      <c r="D757" s="234" t="s">
        <v>255</v>
      </c>
      <c r="E757" s="42"/>
      <c r="F757" s="235" t="s">
        <v>3152</v>
      </c>
      <c r="G757" s="42"/>
      <c r="H757" s="42"/>
      <c r="I757" s="236"/>
      <c r="J757" s="42"/>
      <c r="K757" s="42"/>
      <c r="L757" s="46"/>
      <c r="M757" s="237"/>
      <c r="N757" s="238"/>
      <c r="O757" s="93"/>
      <c r="P757" s="93"/>
      <c r="Q757" s="93"/>
      <c r="R757" s="93"/>
      <c r="S757" s="93"/>
      <c r="T757" s="94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T757" s="19" t="s">
        <v>255</v>
      </c>
      <c r="AU757" s="19" t="s">
        <v>305</v>
      </c>
    </row>
    <row r="758" s="2" customFormat="1">
      <c r="A758" s="40"/>
      <c r="B758" s="41"/>
      <c r="C758" s="42"/>
      <c r="D758" s="296" t="s">
        <v>766</v>
      </c>
      <c r="E758" s="42"/>
      <c r="F758" s="297" t="s">
        <v>3153</v>
      </c>
      <c r="G758" s="42"/>
      <c r="H758" s="42"/>
      <c r="I758" s="236"/>
      <c r="J758" s="42"/>
      <c r="K758" s="42"/>
      <c r="L758" s="46"/>
      <c r="M758" s="237"/>
      <c r="N758" s="238"/>
      <c r="O758" s="93"/>
      <c r="P758" s="93"/>
      <c r="Q758" s="93"/>
      <c r="R758" s="93"/>
      <c r="S758" s="93"/>
      <c r="T758" s="94"/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T758" s="19" t="s">
        <v>766</v>
      </c>
      <c r="AU758" s="19" t="s">
        <v>305</v>
      </c>
    </row>
    <row r="759" s="13" customFormat="1">
      <c r="A759" s="13"/>
      <c r="B759" s="239"/>
      <c r="C759" s="240"/>
      <c r="D759" s="234" t="s">
        <v>257</v>
      </c>
      <c r="E759" s="241" t="s">
        <v>1</v>
      </c>
      <c r="F759" s="242" t="s">
        <v>5244</v>
      </c>
      <c r="G759" s="240"/>
      <c r="H759" s="241" t="s">
        <v>1</v>
      </c>
      <c r="I759" s="243"/>
      <c r="J759" s="240"/>
      <c r="K759" s="240"/>
      <c r="L759" s="244"/>
      <c r="M759" s="245"/>
      <c r="N759" s="246"/>
      <c r="O759" s="246"/>
      <c r="P759" s="246"/>
      <c r="Q759" s="246"/>
      <c r="R759" s="246"/>
      <c r="S759" s="246"/>
      <c r="T759" s="247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8" t="s">
        <v>257</v>
      </c>
      <c r="AU759" s="248" t="s">
        <v>305</v>
      </c>
      <c r="AV759" s="13" t="s">
        <v>85</v>
      </c>
      <c r="AW759" s="13" t="s">
        <v>34</v>
      </c>
      <c r="AX759" s="13" t="s">
        <v>77</v>
      </c>
      <c r="AY759" s="248" t="s">
        <v>245</v>
      </c>
    </row>
    <row r="760" s="14" customFormat="1">
      <c r="A760" s="14"/>
      <c r="B760" s="249"/>
      <c r="C760" s="250"/>
      <c r="D760" s="234" t="s">
        <v>257</v>
      </c>
      <c r="E760" s="251" t="s">
        <v>1</v>
      </c>
      <c r="F760" s="252" t="s">
        <v>5245</v>
      </c>
      <c r="G760" s="250"/>
      <c r="H760" s="253">
        <v>26.199999999999999</v>
      </c>
      <c r="I760" s="254"/>
      <c r="J760" s="250"/>
      <c r="K760" s="250"/>
      <c r="L760" s="255"/>
      <c r="M760" s="256"/>
      <c r="N760" s="257"/>
      <c r="O760" s="257"/>
      <c r="P760" s="257"/>
      <c r="Q760" s="257"/>
      <c r="R760" s="257"/>
      <c r="S760" s="257"/>
      <c r="T760" s="258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59" t="s">
        <v>257</v>
      </c>
      <c r="AU760" s="259" t="s">
        <v>305</v>
      </c>
      <c r="AV760" s="14" t="s">
        <v>87</v>
      </c>
      <c r="AW760" s="14" t="s">
        <v>34</v>
      </c>
      <c r="AX760" s="14" t="s">
        <v>77</v>
      </c>
      <c r="AY760" s="259" t="s">
        <v>245</v>
      </c>
    </row>
    <row r="761" s="15" customFormat="1">
      <c r="A761" s="15"/>
      <c r="B761" s="260"/>
      <c r="C761" s="261"/>
      <c r="D761" s="234" t="s">
        <v>257</v>
      </c>
      <c r="E761" s="262" t="s">
        <v>1</v>
      </c>
      <c r="F761" s="263" t="s">
        <v>266</v>
      </c>
      <c r="G761" s="261"/>
      <c r="H761" s="264">
        <v>26.199999999999999</v>
      </c>
      <c r="I761" s="265"/>
      <c r="J761" s="261"/>
      <c r="K761" s="261"/>
      <c r="L761" s="266"/>
      <c r="M761" s="267"/>
      <c r="N761" s="268"/>
      <c r="O761" s="268"/>
      <c r="P761" s="268"/>
      <c r="Q761" s="268"/>
      <c r="R761" s="268"/>
      <c r="S761" s="268"/>
      <c r="T761" s="269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T761" s="270" t="s">
        <v>257</v>
      </c>
      <c r="AU761" s="270" t="s">
        <v>305</v>
      </c>
      <c r="AV761" s="15" t="s">
        <v>253</v>
      </c>
      <c r="AW761" s="15" t="s">
        <v>34</v>
      </c>
      <c r="AX761" s="15" t="s">
        <v>85</v>
      </c>
      <c r="AY761" s="270" t="s">
        <v>245</v>
      </c>
    </row>
    <row r="762" s="2" customFormat="1" ht="16.5" customHeight="1">
      <c r="A762" s="40"/>
      <c r="B762" s="41"/>
      <c r="C762" s="283" t="s">
        <v>1646</v>
      </c>
      <c r="D762" s="283" t="s">
        <v>551</v>
      </c>
      <c r="E762" s="284" t="s">
        <v>929</v>
      </c>
      <c r="F762" s="285" t="s">
        <v>930</v>
      </c>
      <c r="G762" s="286" t="s">
        <v>545</v>
      </c>
      <c r="H762" s="287">
        <v>1.048</v>
      </c>
      <c r="I762" s="288"/>
      <c r="J762" s="289">
        <f>ROUND(I762*H762,2)</f>
        <v>0</v>
      </c>
      <c r="K762" s="285" t="s">
        <v>1</v>
      </c>
      <c r="L762" s="290"/>
      <c r="M762" s="291" t="s">
        <v>1</v>
      </c>
      <c r="N762" s="292" t="s">
        <v>42</v>
      </c>
      <c r="O762" s="93"/>
      <c r="P762" s="230">
        <f>O762*H762</f>
        <v>0</v>
      </c>
      <c r="Q762" s="230">
        <v>1</v>
      </c>
      <c r="R762" s="230">
        <f>Q762*H762</f>
        <v>1.048</v>
      </c>
      <c r="S762" s="230">
        <v>0</v>
      </c>
      <c r="T762" s="231">
        <f>S762*H762</f>
        <v>0</v>
      </c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R762" s="232" t="s">
        <v>326</v>
      </c>
      <c r="AT762" s="232" t="s">
        <v>551</v>
      </c>
      <c r="AU762" s="232" t="s">
        <v>305</v>
      </c>
      <c r="AY762" s="19" t="s">
        <v>245</v>
      </c>
      <c r="BE762" s="233">
        <f>IF(N762="základní",J762,0)</f>
        <v>0</v>
      </c>
      <c r="BF762" s="233">
        <f>IF(N762="snížená",J762,0)</f>
        <v>0</v>
      </c>
      <c r="BG762" s="233">
        <f>IF(N762="zákl. přenesená",J762,0)</f>
        <v>0</v>
      </c>
      <c r="BH762" s="233">
        <f>IF(N762="sníž. přenesená",J762,0)</f>
        <v>0</v>
      </c>
      <c r="BI762" s="233">
        <f>IF(N762="nulová",J762,0)</f>
        <v>0</v>
      </c>
      <c r="BJ762" s="19" t="s">
        <v>85</v>
      </c>
      <c r="BK762" s="233">
        <f>ROUND(I762*H762,2)</f>
        <v>0</v>
      </c>
      <c r="BL762" s="19" t="s">
        <v>253</v>
      </c>
      <c r="BM762" s="232" t="s">
        <v>5246</v>
      </c>
    </row>
    <row r="763" s="2" customFormat="1">
      <c r="A763" s="40"/>
      <c r="B763" s="41"/>
      <c r="C763" s="42"/>
      <c r="D763" s="234" t="s">
        <v>255</v>
      </c>
      <c r="E763" s="42"/>
      <c r="F763" s="235" t="s">
        <v>931</v>
      </c>
      <c r="G763" s="42"/>
      <c r="H763" s="42"/>
      <c r="I763" s="236"/>
      <c r="J763" s="42"/>
      <c r="K763" s="42"/>
      <c r="L763" s="46"/>
      <c r="M763" s="237"/>
      <c r="N763" s="238"/>
      <c r="O763" s="93"/>
      <c r="P763" s="93"/>
      <c r="Q763" s="93"/>
      <c r="R763" s="93"/>
      <c r="S763" s="93"/>
      <c r="T763" s="94"/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T763" s="19" t="s">
        <v>255</v>
      </c>
      <c r="AU763" s="19" t="s">
        <v>305</v>
      </c>
    </row>
    <row r="764" s="13" customFormat="1">
      <c r="A764" s="13"/>
      <c r="B764" s="239"/>
      <c r="C764" s="240"/>
      <c r="D764" s="234" t="s">
        <v>257</v>
      </c>
      <c r="E764" s="241" t="s">
        <v>1</v>
      </c>
      <c r="F764" s="242" t="s">
        <v>3158</v>
      </c>
      <c r="G764" s="240"/>
      <c r="H764" s="241" t="s">
        <v>1</v>
      </c>
      <c r="I764" s="243"/>
      <c r="J764" s="240"/>
      <c r="K764" s="240"/>
      <c r="L764" s="244"/>
      <c r="M764" s="245"/>
      <c r="N764" s="246"/>
      <c r="O764" s="246"/>
      <c r="P764" s="246"/>
      <c r="Q764" s="246"/>
      <c r="R764" s="246"/>
      <c r="S764" s="246"/>
      <c r="T764" s="247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8" t="s">
        <v>257</v>
      </c>
      <c r="AU764" s="248" t="s">
        <v>305</v>
      </c>
      <c r="AV764" s="13" t="s">
        <v>85</v>
      </c>
      <c r="AW764" s="13" t="s">
        <v>34</v>
      </c>
      <c r="AX764" s="13" t="s">
        <v>77</v>
      </c>
      <c r="AY764" s="248" t="s">
        <v>245</v>
      </c>
    </row>
    <row r="765" s="14" customFormat="1">
      <c r="A765" s="14"/>
      <c r="B765" s="249"/>
      <c r="C765" s="250"/>
      <c r="D765" s="234" t="s">
        <v>257</v>
      </c>
      <c r="E765" s="251" t="s">
        <v>1</v>
      </c>
      <c r="F765" s="252" t="s">
        <v>5247</v>
      </c>
      <c r="G765" s="250"/>
      <c r="H765" s="253">
        <v>1.048</v>
      </c>
      <c r="I765" s="254"/>
      <c r="J765" s="250"/>
      <c r="K765" s="250"/>
      <c r="L765" s="255"/>
      <c r="M765" s="256"/>
      <c r="N765" s="257"/>
      <c r="O765" s="257"/>
      <c r="P765" s="257"/>
      <c r="Q765" s="257"/>
      <c r="R765" s="257"/>
      <c r="S765" s="257"/>
      <c r="T765" s="258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T765" s="259" t="s">
        <v>257</v>
      </c>
      <c r="AU765" s="259" t="s">
        <v>305</v>
      </c>
      <c r="AV765" s="14" t="s">
        <v>87</v>
      </c>
      <c r="AW765" s="14" t="s">
        <v>34</v>
      </c>
      <c r="AX765" s="14" t="s">
        <v>77</v>
      </c>
      <c r="AY765" s="259" t="s">
        <v>245</v>
      </c>
    </row>
    <row r="766" s="15" customFormat="1">
      <c r="A766" s="15"/>
      <c r="B766" s="260"/>
      <c r="C766" s="261"/>
      <c r="D766" s="234" t="s">
        <v>257</v>
      </c>
      <c r="E766" s="262" t="s">
        <v>1</v>
      </c>
      <c r="F766" s="263" t="s">
        <v>266</v>
      </c>
      <c r="G766" s="261"/>
      <c r="H766" s="264">
        <v>1.048</v>
      </c>
      <c r="I766" s="265"/>
      <c r="J766" s="261"/>
      <c r="K766" s="261"/>
      <c r="L766" s="266"/>
      <c r="M766" s="267"/>
      <c r="N766" s="268"/>
      <c r="O766" s="268"/>
      <c r="P766" s="268"/>
      <c r="Q766" s="268"/>
      <c r="R766" s="268"/>
      <c r="S766" s="268"/>
      <c r="T766" s="269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70" t="s">
        <v>257</v>
      </c>
      <c r="AU766" s="270" t="s">
        <v>305</v>
      </c>
      <c r="AV766" s="15" t="s">
        <v>253</v>
      </c>
      <c r="AW766" s="15" t="s">
        <v>34</v>
      </c>
      <c r="AX766" s="15" t="s">
        <v>85</v>
      </c>
      <c r="AY766" s="270" t="s">
        <v>245</v>
      </c>
    </row>
    <row r="767" s="2" customFormat="1" ht="16.5" customHeight="1">
      <c r="A767" s="40"/>
      <c r="B767" s="41"/>
      <c r="C767" s="221" t="s">
        <v>3994</v>
      </c>
      <c r="D767" s="221" t="s">
        <v>248</v>
      </c>
      <c r="E767" s="222" t="s">
        <v>3161</v>
      </c>
      <c r="F767" s="223" t="s">
        <v>3162</v>
      </c>
      <c r="G767" s="224" t="s">
        <v>275</v>
      </c>
      <c r="H767" s="225">
        <v>26.199999999999999</v>
      </c>
      <c r="I767" s="226"/>
      <c r="J767" s="227">
        <f>ROUND(I767*H767,2)</f>
        <v>0</v>
      </c>
      <c r="K767" s="223" t="s">
        <v>764</v>
      </c>
      <c r="L767" s="46"/>
      <c r="M767" s="228" t="s">
        <v>1</v>
      </c>
      <c r="N767" s="229" t="s">
        <v>42</v>
      </c>
      <c r="O767" s="93"/>
      <c r="P767" s="230">
        <f>O767*H767</f>
        <v>0</v>
      </c>
      <c r="Q767" s="230">
        <v>0</v>
      </c>
      <c r="R767" s="230">
        <f>Q767*H767</f>
        <v>0</v>
      </c>
      <c r="S767" s="230">
        <v>0</v>
      </c>
      <c r="T767" s="231">
        <f>S767*H767</f>
        <v>0</v>
      </c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R767" s="232" t="s">
        <v>402</v>
      </c>
      <c r="AT767" s="232" t="s">
        <v>248</v>
      </c>
      <c r="AU767" s="232" t="s">
        <v>305</v>
      </c>
      <c r="AY767" s="19" t="s">
        <v>245</v>
      </c>
      <c r="BE767" s="233">
        <f>IF(N767="základní",J767,0)</f>
        <v>0</v>
      </c>
      <c r="BF767" s="233">
        <f>IF(N767="snížená",J767,0)</f>
        <v>0</v>
      </c>
      <c r="BG767" s="233">
        <f>IF(N767="zákl. přenesená",J767,0)</f>
        <v>0</v>
      </c>
      <c r="BH767" s="233">
        <f>IF(N767="sníž. přenesená",J767,0)</f>
        <v>0</v>
      </c>
      <c r="BI767" s="233">
        <f>IF(N767="nulová",J767,0)</f>
        <v>0</v>
      </c>
      <c r="BJ767" s="19" t="s">
        <v>85</v>
      </c>
      <c r="BK767" s="233">
        <f>ROUND(I767*H767,2)</f>
        <v>0</v>
      </c>
      <c r="BL767" s="19" t="s">
        <v>402</v>
      </c>
      <c r="BM767" s="232" t="s">
        <v>5248</v>
      </c>
    </row>
    <row r="768" s="2" customFormat="1">
      <c r="A768" s="40"/>
      <c r="B768" s="41"/>
      <c r="C768" s="42"/>
      <c r="D768" s="234" t="s">
        <v>255</v>
      </c>
      <c r="E768" s="42"/>
      <c r="F768" s="235" t="s">
        <v>3164</v>
      </c>
      <c r="G768" s="42"/>
      <c r="H768" s="42"/>
      <c r="I768" s="236"/>
      <c r="J768" s="42"/>
      <c r="K768" s="42"/>
      <c r="L768" s="46"/>
      <c r="M768" s="237"/>
      <c r="N768" s="238"/>
      <c r="O768" s="93"/>
      <c r="P768" s="93"/>
      <c r="Q768" s="93"/>
      <c r="R768" s="93"/>
      <c r="S768" s="93"/>
      <c r="T768" s="94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T768" s="19" t="s">
        <v>255</v>
      </c>
      <c r="AU768" s="19" t="s">
        <v>305</v>
      </c>
    </row>
    <row r="769" s="2" customFormat="1">
      <c r="A769" s="40"/>
      <c r="B769" s="41"/>
      <c r="C769" s="42"/>
      <c r="D769" s="296" t="s">
        <v>766</v>
      </c>
      <c r="E769" s="42"/>
      <c r="F769" s="297" t="s">
        <v>3165</v>
      </c>
      <c r="G769" s="42"/>
      <c r="H769" s="42"/>
      <c r="I769" s="236"/>
      <c r="J769" s="42"/>
      <c r="K769" s="42"/>
      <c r="L769" s="46"/>
      <c r="M769" s="237"/>
      <c r="N769" s="238"/>
      <c r="O769" s="93"/>
      <c r="P769" s="93"/>
      <c r="Q769" s="93"/>
      <c r="R769" s="93"/>
      <c r="S769" s="93"/>
      <c r="T769" s="94"/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T769" s="19" t="s">
        <v>766</v>
      </c>
      <c r="AU769" s="19" t="s">
        <v>305</v>
      </c>
    </row>
    <row r="770" s="13" customFormat="1">
      <c r="A770" s="13"/>
      <c r="B770" s="239"/>
      <c r="C770" s="240"/>
      <c r="D770" s="234" t="s">
        <v>257</v>
      </c>
      <c r="E770" s="241" t="s">
        <v>1</v>
      </c>
      <c r="F770" s="242" t="s">
        <v>3166</v>
      </c>
      <c r="G770" s="240"/>
      <c r="H770" s="241" t="s">
        <v>1</v>
      </c>
      <c r="I770" s="243"/>
      <c r="J770" s="240"/>
      <c r="K770" s="240"/>
      <c r="L770" s="244"/>
      <c r="M770" s="245"/>
      <c r="N770" s="246"/>
      <c r="O770" s="246"/>
      <c r="P770" s="246"/>
      <c r="Q770" s="246"/>
      <c r="R770" s="246"/>
      <c r="S770" s="246"/>
      <c r="T770" s="247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8" t="s">
        <v>257</v>
      </c>
      <c r="AU770" s="248" t="s">
        <v>305</v>
      </c>
      <c r="AV770" s="13" t="s">
        <v>85</v>
      </c>
      <c r="AW770" s="13" t="s">
        <v>34</v>
      </c>
      <c r="AX770" s="13" t="s">
        <v>77</v>
      </c>
      <c r="AY770" s="248" t="s">
        <v>245</v>
      </c>
    </row>
    <row r="771" s="14" customFormat="1">
      <c r="A771" s="14"/>
      <c r="B771" s="249"/>
      <c r="C771" s="250"/>
      <c r="D771" s="234" t="s">
        <v>257</v>
      </c>
      <c r="E771" s="251" t="s">
        <v>1</v>
      </c>
      <c r="F771" s="252" t="s">
        <v>5245</v>
      </c>
      <c r="G771" s="250"/>
      <c r="H771" s="253">
        <v>26.199999999999999</v>
      </c>
      <c r="I771" s="254"/>
      <c r="J771" s="250"/>
      <c r="K771" s="250"/>
      <c r="L771" s="255"/>
      <c r="M771" s="256"/>
      <c r="N771" s="257"/>
      <c r="O771" s="257"/>
      <c r="P771" s="257"/>
      <c r="Q771" s="257"/>
      <c r="R771" s="257"/>
      <c r="S771" s="257"/>
      <c r="T771" s="258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9" t="s">
        <v>257</v>
      </c>
      <c r="AU771" s="259" t="s">
        <v>305</v>
      </c>
      <c r="AV771" s="14" t="s">
        <v>87</v>
      </c>
      <c r="AW771" s="14" t="s">
        <v>34</v>
      </c>
      <c r="AX771" s="14" t="s">
        <v>77</v>
      </c>
      <c r="AY771" s="259" t="s">
        <v>245</v>
      </c>
    </row>
    <row r="772" s="15" customFormat="1">
      <c r="A772" s="15"/>
      <c r="B772" s="260"/>
      <c r="C772" s="261"/>
      <c r="D772" s="234" t="s">
        <v>257</v>
      </c>
      <c r="E772" s="262" t="s">
        <v>1</v>
      </c>
      <c r="F772" s="263" t="s">
        <v>266</v>
      </c>
      <c r="G772" s="261"/>
      <c r="H772" s="264">
        <v>26.199999999999999</v>
      </c>
      <c r="I772" s="265"/>
      <c r="J772" s="261"/>
      <c r="K772" s="261"/>
      <c r="L772" s="266"/>
      <c r="M772" s="267"/>
      <c r="N772" s="268"/>
      <c r="O772" s="268"/>
      <c r="P772" s="268"/>
      <c r="Q772" s="268"/>
      <c r="R772" s="268"/>
      <c r="S772" s="268"/>
      <c r="T772" s="269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T772" s="270" t="s">
        <v>257</v>
      </c>
      <c r="AU772" s="270" t="s">
        <v>305</v>
      </c>
      <c r="AV772" s="15" t="s">
        <v>253</v>
      </c>
      <c r="AW772" s="15" t="s">
        <v>34</v>
      </c>
      <c r="AX772" s="15" t="s">
        <v>85</v>
      </c>
      <c r="AY772" s="270" t="s">
        <v>245</v>
      </c>
    </row>
    <row r="773" s="2" customFormat="1" ht="16.5" customHeight="1">
      <c r="A773" s="40"/>
      <c r="B773" s="41"/>
      <c r="C773" s="221" t="s">
        <v>4000</v>
      </c>
      <c r="D773" s="221" t="s">
        <v>248</v>
      </c>
      <c r="E773" s="222" t="s">
        <v>3168</v>
      </c>
      <c r="F773" s="223" t="s">
        <v>3169</v>
      </c>
      <c r="G773" s="224" t="s">
        <v>275</v>
      </c>
      <c r="H773" s="225">
        <v>26.199999999999999</v>
      </c>
      <c r="I773" s="226"/>
      <c r="J773" s="227">
        <f>ROUND(I773*H773,2)</f>
        <v>0</v>
      </c>
      <c r="K773" s="223" t="s">
        <v>764</v>
      </c>
      <c r="L773" s="46"/>
      <c r="M773" s="228" t="s">
        <v>1</v>
      </c>
      <c r="N773" s="229" t="s">
        <v>42</v>
      </c>
      <c r="O773" s="93"/>
      <c r="P773" s="230">
        <f>O773*H773</f>
        <v>0</v>
      </c>
      <c r="Q773" s="230">
        <v>0</v>
      </c>
      <c r="R773" s="230">
        <f>Q773*H773</f>
        <v>0</v>
      </c>
      <c r="S773" s="230">
        <v>0</v>
      </c>
      <c r="T773" s="231">
        <f>S773*H773</f>
        <v>0</v>
      </c>
      <c r="U773" s="40"/>
      <c r="V773" s="40"/>
      <c r="W773" s="40"/>
      <c r="X773" s="40"/>
      <c r="Y773" s="40"/>
      <c r="Z773" s="40"/>
      <c r="AA773" s="40"/>
      <c r="AB773" s="40"/>
      <c r="AC773" s="40"/>
      <c r="AD773" s="40"/>
      <c r="AE773" s="40"/>
      <c r="AR773" s="232" t="s">
        <v>402</v>
      </c>
      <c r="AT773" s="232" t="s">
        <v>248</v>
      </c>
      <c r="AU773" s="232" t="s">
        <v>305</v>
      </c>
      <c r="AY773" s="19" t="s">
        <v>245</v>
      </c>
      <c r="BE773" s="233">
        <f>IF(N773="základní",J773,0)</f>
        <v>0</v>
      </c>
      <c r="BF773" s="233">
        <f>IF(N773="snížená",J773,0)</f>
        <v>0</v>
      </c>
      <c r="BG773" s="233">
        <f>IF(N773="zákl. přenesená",J773,0)</f>
        <v>0</v>
      </c>
      <c r="BH773" s="233">
        <f>IF(N773="sníž. přenesená",J773,0)</f>
        <v>0</v>
      </c>
      <c r="BI773" s="233">
        <f>IF(N773="nulová",J773,0)</f>
        <v>0</v>
      </c>
      <c r="BJ773" s="19" t="s">
        <v>85</v>
      </c>
      <c r="BK773" s="233">
        <f>ROUND(I773*H773,2)</f>
        <v>0</v>
      </c>
      <c r="BL773" s="19" t="s">
        <v>402</v>
      </c>
      <c r="BM773" s="232" t="s">
        <v>5249</v>
      </c>
    </row>
    <row r="774" s="2" customFormat="1">
      <c r="A774" s="40"/>
      <c r="B774" s="41"/>
      <c r="C774" s="42"/>
      <c r="D774" s="234" t="s">
        <v>255</v>
      </c>
      <c r="E774" s="42"/>
      <c r="F774" s="235" t="s">
        <v>3171</v>
      </c>
      <c r="G774" s="42"/>
      <c r="H774" s="42"/>
      <c r="I774" s="236"/>
      <c r="J774" s="42"/>
      <c r="K774" s="42"/>
      <c r="L774" s="46"/>
      <c r="M774" s="237"/>
      <c r="N774" s="238"/>
      <c r="O774" s="93"/>
      <c r="P774" s="93"/>
      <c r="Q774" s="93"/>
      <c r="R774" s="93"/>
      <c r="S774" s="93"/>
      <c r="T774" s="94"/>
      <c r="U774" s="40"/>
      <c r="V774" s="40"/>
      <c r="W774" s="40"/>
      <c r="X774" s="40"/>
      <c r="Y774" s="40"/>
      <c r="Z774" s="40"/>
      <c r="AA774" s="40"/>
      <c r="AB774" s="40"/>
      <c r="AC774" s="40"/>
      <c r="AD774" s="40"/>
      <c r="AE774" s="40"/>
      <c r="AT774" s="19" t="s">
        <v>255</v>
      </c>
      <c r="AU774" s="19" t="s">
        <v>305</v>
      </c>
    </row>
    <row r="775" s="2" customFormat="1">
      <c r="A775" s="40"/>
      <c r="B775" s="41"/>
      <c r="C775" s="42"/>
      <c r="D775" s="296" t="s">
        <v>766</v>
      </c>
      <c r="E775" s="42"/>
      <c r="F775" s="297" t="s">
        <v>3172</v>
      </c>
      <c r="G775" s="42"/>
      <c r="H775" s="42"/>
      <c r="I775" s="236"/>
      <c r="J775" s="42"/>
      <c r="K775" s="42"/>
      <c r="L775" s="46"/>
      <c r="M775" s="237"/>
      <c r="N775" s="238"/>
      <c r="O775" s="93"/>
      <c r="P775" s="93"/>
      <c r="Q775" s="93"/>
      <c r="R775" s="93"/>
      <c r="S775" s="93"/>
      <c r="T775" s="94"/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T775" s="19" t="s">
        <v>766</v>
      </c>
      <c r="AU775" s="19" t="s">
        <v>305</v>
      </c>
    </row>
    <row r="776" s="13" customFormat="1">
      <c r="A776" s="13"/>
      <c r="B776" s="239"/>
      <c r="C776" s="240"/>
      <c r="D776" s="234" t="s">
        <v>257</v>
      </c>
      <c r="E776" s="241" t="s">
        <v>1</v>
      </c>
      <c r="F776" s="242" t="s">
        <v>3173</v>
      </c>
      <c r="G776" s="240"/>
      <c r="H776" s="241" t="s">
        <v>1</v>
      </c>
      <c r="I776" s="243"/>
      <c r="J776" s="240"/>
      <c r="K776" s="240"/>
      <c r="L776" s="244"/>
      <c r="M776" s="245"/>
      <c r="N776" s="246"/>
      <c r="O776" s="246"/>
      <c r="P776" s="246"/>
      <c r="Q776" s="246"/>
      <c r="R776" s="246"/>
      <c r="S776" s="246"/>
      <c r="T776" s="247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8" t="s">
        <v>257</v>
      </c>
      <c r="AU776" s="248" t="s">
        <v>305</v>
      </c>
      <c r="AV776" s="13" t="s">
        <v>85</v>
      </c>
      <c r="AW776" s="13" t="s">
        <v>34</v>
      </c>
      <c r="AX776" s="13" t="s">
        <v>77</v>
      </c>
      <c r="AY776" s="248" t="s">
        <v>245</v>
      </c>
    </row>
    <row r="777" s="14" customFormat="1">
      <c r="A777" s="14"/>
      <c r="B777" s="249"/>
      <c r="C777" s="250"/>
      <c r="D777" s="234" t="s">
        <v>257</v>
      </c>
      <c r="E777" s="251" t="s">
        <v>1</v>
      </c>
      <c r="F777" s="252" t="s">
        <v>5245</v>
      </c>
      <c r="G777" s="250"/>
      <c r="H777" s="253">
        <v>26.199999999999999</v>
      </c>
      <c r="I777" s="254"/>
      <c r="J777" s="250"/>
      <c r="K777" s="250"/>
      <c r="L777" s="255"/>
      <c r="M777" s="256"/>
      <c r="N777" s="257"/>
      <c r="O777" s="257"/>
      <c r="P777" s="257"/>
      <c r="Q777" s="257"/>
      <c r="R777" s="257"/>
      <c r="S777" s="257"/>
      <c r="T777" s="258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59" t="s">
        <v>257</v>
      </c>
      <c r="AU777" s="259" t="s">
        <v>305</v>
      </c>
      <c r="AV777" s="14" t="s">
        <v>87</v>
      </c>
      <c r="AW777" s="14" t="s">
        <v>34</v>
      </c>
      <c r="AX777" s="14" t="s">
        <v>77</v>
      </c>
      <c r="AY777" s="259" t="s">
        <v>245</v>
      </c>
    </row>
    <row r="778" s="15" customFormat="1">
      <c r="A778" s="15"/>
      <c r="B778" s="260"/>
      <c r="C778" s="261"/>
      <c r="D778" s="234" t="s">
        <v>257</v>
      </c>
      <c r="E778" s="262" t="s">
        <v>1</v>
      </c>
      <c r="F778" s="263" t="s">
        <v>266</v>
      </c>
      <c r="G778" s="261"/>
      <c r="H778" s="264">
        <v>26.199999999999999</v>
      </c>
      <c r="I778" s="265"/>
      <c r="J778" s="261"/>
      <c r="K778" s="261"/>
      <c r="L778" s="266"/>
      <c r="M778" s="267"/>
      <c r="N778" s="268"/>
      <c r="O778" s="268"/>
      <c r="P778" s="268"/>
      <c r="Q778" s="268"/>
      <c r="R778" s="268"/>
      <c r="S778" s="268"/>
      <c r="T778" s="269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70" t="s">
        <v>257</v>
      </c>
      <c r="AU778" s="270" t="s">
        <v>305</v>
      </c>
      <c r="AV778" s="15" t="s">
        <v>253</v>
      </c>
      <c r="AW778" s="15" t="s">
        <v>34</v>
      </c>
      <c r="AX778" s="15" t="s">
        <v>85</v>
      </c>
      <c r="AY778" s="270" t="s">
        <v>245</v>
      </c>
    </row>
    <row r="779" s="2" customFormat="1" ht="16.5" customHeight="1">
      <c r="A779" s="40"/>
      <c r="B779" s="41"/>
      <c r="C779" s="221" t="s">
        <v>2230</v>
      </c>
      <c r="D779" s="221" t="s">
        <v>248</v>
      </c>
      <c r="E779" s="222" t="s">
        <v>3175</v>
      </c>
      <c r="F779" s="223" t="s">
        <v>3176</v>
      </c>
      <c r="G779" s="224" t="s">
        <v>275</v>
      </c>
      <c r="H779" s="225">
        <v>26.199999999999999</v>
      </c>
      <c r="I779" s="226"/>
      <c r="J779" s="227">
        <f>ROUND(I779*H779,2)</f>
        <v>0</v>
      </c>
      <c r="K779" s="223" t="s">
        <v>764</v>
      </c>
      <c r="L779" s="46"/>
      <c r="M779" s="228" t="s">
        <v>1</v>
      </c>
      <c r="N779" s="229" t="s">
        <v>42</v>
      </c>
      <c r="O779" s="93"/>
      <c r="P779" s="230">
        <f>O779*H779</f>
        <v>0</v>
      </c>
      <c r="Q779" s="230">
        <v>0</v>
      </c>
      <c r="R779" s="230">
        <f>Q779*H779</f>
        <v>0</v>
      </c>
      <c r="S779" s="230">
        <v>0</v>
      </c>
      <c r="T779" s="231">
        <f>S779*H779</f>
        <v>0</v>
      </c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R779" s="232" t="s">
        <v>402</v>
      </c>
      <c r="AT779" s="232" t="s">
        <v>248</v>
      </c>
      <c r="AU779" s="232" t="s">
        <v>305</v>
      </c>
      <c r="AY779" s="19" t="s">
        <v>245</v>
      </c>
      <c r="BE779" s="233">
        <f>IF(N779="základní",J779,0)</f>
        <v>0</v>
      </c>
      <c r="BF779" s="233">
        <f>IF(N779="snížená",J779,0)</f>
        <v>0</v>
      </c>
      <c r="BG779" s="233">
        <f>IF(N779="zákl. přenesená",J779,0)</f>
        <v>0</v>
      </c>
      <c r="BH779" s="233">
        <f>IF(N779="sníž. přenesená",J779,0)</f>
        <v>0</v>
      </c>
      <c r="BI779" s="233">
        <f>IF(N779="nulová",J779,0)</f>
        <v>0</v>
      </c>
      <c r="BJ779" s="19" t="s">
        <v>85</v>
      </c>
      <c r="BK779" s="233">
        <f>ROUND(I779*H779,2)</f>
        <v>0</v>
      </c>
      <c r="BL779" s="19" t="s">
        <v>402</v>
      </c>
      <c r="BM779" s="232" t="s">
        <v>5250</v>
      </c>
    </row>
    <row r="780" s="2" customFormat="1">
      <c r="A780" s="40"/>
      <c r="B780" s="41"/>
      <c r="C780" s="42"/>
      <c r="D780" s="234" t="s">
        <v>255</v>
      </c>
      <c r="E780" s="42"/>
      <c r="F780" s="235" t="s">
        <v>3178</v>
      </c>
      <c r="G780" s="42"/>
      <c r="H780" s="42"/>
      <c r="I780" s="236"/>
      <c r="J780" s="42"/>
      <c r="K780" s="42"/>
      <c r="L780" s="46"/>
      <c r="M780" s="237"/>
      <c r="N780" s="238"/>
      <c r="O780" s="93"/>
      <c r="P780" s="93"/>
      <c r="Q780" s="93"/>
      <c r="R780" s="93"/>
      <c r="S780" s="93"/>
      <c r="T780" s="94"/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T780" s="19" t="s">
        <v>255</v>
      </c>
      <c r="AU780" s="19" t="s">
        <v>305</v>
      </c>
    </row>
    <row r="781" s="2" customFormat="1">
      <c r="A781" s="40"/>
      <c r="B781" s="41"/>
      <c r="C781" s="42"/>
      <c r="D781" s="296" t="s">
        <v>766</v>
      </c>
      <c r="E781" s="42"/>
      <c r="F781" s="297" t="s">
        <v>3179</v>
      </c>
      <c r="G781" s="42"/>
      <c r="H781" s="42"/>
      <c r="I781" s="236"/>
      <c r="J781" s="42"/>
      <c r="K781" s="42"/>
      <c r="L781" s="46"/>
      <c r="M781" s="237"/>
      <c r="N781" s="238"/>
      <c r="O781" s="93"/>
      <c r="P781" s="93"/>
      <c r="Q781" s="93"/>
      <c r="R781" s="93"/>
      <c r="S781" s="93"/>
      <c r="T781" s="94"/>
      <c r="U781" s="40"/>
      <c r="V781" s="40"/>
      <c r="W781" s="40"/>
      <c r="X781" s="40"/>
      <c r="Y781" s="40"/>
      <c r="Z781" s="40"/>
      <c r="AA781" s="40"/>
      <c r="AB781" s="40"/>
      <c r="AC781" s="40"/>
      <c r="AD781" s="40"/>
      <c r="AE781" s="40"/>
      <c r="AT781" s="19" t="s">
        <v>766</v>
      </c>
      <c r="AU781" s="19" t="s">
        <v>305</v>
      </c>
    </row>
    <row r="782" s="13" customFormat="1">
      <c r="A782" s="13"/>
      <c r="B782" s="239"/>
      <c r="C782" s="240"/>
      <c r="D782" s="234" t="s">
        <v>257</v>
      </c>
      <c r="E782" s="241" t="s">
        <v>1</v>
      </c>
      <c r="F782" s="242" t="s">
        <v>3180</v>
      </c>
      <c r="G782" s="240"/>
      <c r="H782" s="241" t="s">
        <v>1</v>
      </c>
      <c r="I782" s="243"/>
      <c r="J782" s="240"/>
      <c r="K782" s="240"/>
      <c r="L782" s="244"/>
      <c r="M782" s="245"/>
      <c r="N782" s="246"/>
      <c r="O782" s="246"/>
      <c r="P782" s="246"/>
      <c r="Q782" s="246"/>
      <c r="R782" s="246"/>
      <c r="S782" s="246"/>
      <c r="T782" s="247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8" t="s">
        <v>257</v>
      </c>
      <c r="AU782" s="248" t="s">
        <v>305</v>
      </c>
      <c r="AV782" s="13" t="s">
        <v>85</v>
      </c>
      <c r="AW782" s="13" t="s">
        <v>34</v>
      </c>
      <c r="AX782" s="13" t="s">
        <v>77</v>
      </c>
      <c r="AY782" s="248" t="s">
        <v>245</v>
      </c>
    </row>
    <row r="783" s="14" customFormat="1">
      <c r="A783" s="14"/>
      <c r="B783" s="249"/>
      <c r="C783" s="250"/>
      <c r="D783" s="234" t="s">
        <v>257</v>
      </c>
      <c r="E783" s="251" t="s">
        <v>1</v>
      </c>
      <c r="F783" s="252" t="s">
        <v>5245</v>
      </c>
      <c r="G783" s="250"/>
      <c r="H783" s="253">
        <v>26.199999999999999</v>
      </c>
      <c r="I783" s="254"/>
      <c r="J783" s="250"/>
      <c r="K783" s="250"/>
      <c r="L783" s="255"/>
      <c r="M783" s="256"/>
      <c r="N783" s="257"/>
      <c r="O783" s="257"/>
      <c r="P783" s="257"/>
      <c r="Q783" s="257"/>
      <c r="R783" s="257"/>
      <c r="S783" s="257"/>
      <c r="T783" s="258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59" t="s">
        <v>257</v>
      </c>
      <c r="AU783" s="259" t="s">
        <v>305</v>
      </c>
      <c r="AV783" s="14" t="s">
        <v>87</v>
      </c>
      <c r="AW783" s="14" t="s">
        <v>34</v>
      </c>
      <c r="AX783" s="14" t="s">
        <v>77</v>
      </c>
      <c r="AY783" s="259" t="s">
        <v>245</v>
      </c>
    </row>
    <row r="784" s="15" customFormat="1">
      <c r="A784" s="15"/>
      <c r="B784" s="260"/>
      <c r="C784" s="261"/>
      <c r="D784" s="234" t="s">
        <v>257</v>
      </c>
      <c r="E784" s="262" t="s">
        <v>1</v>
      </c>
      <c r="F784" s="263" t="s">
        <v>266</v>
      </c>
      <c r="G784" s="261"/>
      <c r="H784" s="264">
        <v>26.199999999999999</v>
      </c>
      <c r="I784" s="265"/>
      <c r="J784" s="261"/>
      <c r="K784" s="261"/>
      <c r="L784" s="266"/>
      <c r="M784" s="267"/>
      <c r="N784" s="268"/>
      <c r="O784" s="268"/>
      <c r="P784" s="268"/>
      <c r="Q784" s="268"/>
      <c r="R784" s="268"/>
      <c r="S784" s="268"/>
      <c r="T784" s="269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T784" s="270" t="s">
        <v>257</v>
      </c>
      <c r="AU784" s="270" t="s">
        <v>305</v>
      </c>
      <c r="AV784" s="15" t="s">
        <v>253</v>
      </c>
      <c r="AW784" s="15" t="s">
        <v>34</v>
      </c>
      <c r="AX784" s="15" t="s">
        <v>85</v>
      </c>
      <c r="AY784" s="270" t="s">
        <v>245</v>
      </c>
    </row>
    <row r="785" s="2" customFormat="1" ht="16.5" customHeight="1">
      <c r="A785" s="40"/>
      <c r="B785" s="41"/>
      <c r="C785" s="283" t="s">
        <v>1836</v>
      </c>
      <c r="D785" s="283" t="s">
        <v>551</v>
      </c>
      <c r="E785" s="284" t="s">
        <v>3189</v>
      </c>
      <c r="F785" s="285" t="s">
        <v>5251</v>
      </c>
      <c r="G785" s="286" t="s">
        <v>793</v>
      </c>
      <c r="H785" s="287">
        <v>6.5609999999999999</v>
      </c>
      <c r="I785" s="288"/>
      <c r="J785" s="289">
        <f>ROUND(I785*H785,2)</f>
        <v>0</v>
      </c>
      <c r="K785" s="285" t="s">
        <v>1</v>
      </c>
      <c r="L785" s="290"/>
      <c r="M785" s="291" t="s">
        <v>1</v>
      </c>
      <c r="N785" s="292" t="s">
        <v>42</v>
      </c>
      <c r="O785" s="93"/>
      <c r="P785" s="230">
        <f>O785*H785</f>
        <v>0</v>
      </c>
      <c r="Q785" s="230">
        <v>0.001</v>
      </c>
      <c r="R785" s="230">
        <f>Q785*H785</f>
        <v>0.006561</v>
      </c>
      <c r="S785" s="230">
        <v>0</v>
      </c>
      <c r="T785" s="231">
        <f>S785*H785</f>
        <v>0</v>
      </c>
      <c r="U785" s="40"/>
      <c r="V785" s="40"/>
      <c r="W785" s="40"/>
      <c r="X785" s="40"/>
      <c r="Y785" s="40"/>
      <c r="Z785" s="40"/>
      <c r="AA785" s="40"/>
      <c r="AB785" s="40"/>
      <c r="AC785" s="40"/>
      <c r="AD785" s="40"/>
      <c r="AE785" s="40"/>
      <c r="AR785" s="232" t="s">
        <v>522</v>
      </c>
      <c r="AT785" s="232" t="s">
        <v>551</v>
      </c>
      <c r="AU785" s="232" t="s">
        <v>305</v>
      </c>
      <c r="AY785" s="19" t="s">
        <v>245</v>
      </c>
      <c r="BE785" s="233">
        <f>IF(N785="základní",J785,0)</f>
        <v>0</v>
      </c>
      <c r="BF785" s="233">
        <f>IF(N785="snížená",J785,0)</f>
        <v>0</v>
      </c>
      <c r="BG785" s="233">
        <f>IF(N785="zákl. přenesená",J785,0)</f>
        <v>0</v>
      </c>
      <c r="BH785" s="233">
        <f>IF(N785="sníž. přenesená",J785,0)</f>
        <v>0</v>
      </c>
      <c r="BI785" s="233">
        <f>IF(N785="nulová",J785,0)</f>
        <v>0</v>
      </c>
      <c r="BJ785" s="19" t="s">
        <v>85</v>
      </c>
      <c r="BK785" s="233">
        <f>ROUND(I785*H785,2)</f>
        <v>0</v>
      </c>
      <c r="BL785" s="19" t="s">
        <v>402</v>
      </c>
      <c r="BM785" s="232" t="s">
        <v>5252</v>
      </c>
    </row>
    <row r="786" s="2" customFormat="1">
      <c r="A786" s="40"/>
      <c r="B786" s="41"/>
      <c r="C786" s="42"/>
      <c r="D786" s="234" t="s">
        <v>255</v>
      </c>
      <c r="E786" s="42"/>
      <c r="F786" s="235" t="s">
        <v>5251</v>
      </c>
      <c r="G786" s="42"/>
      <c r="H786" s="42"/>
      <c r="I786" s="236"/>
      <c r="J786" s="42"/>
      <c r="K786" s="42"/>
      <c r="L786" s="46"/>
      <c r="M786" s="237"/>
      <c r="N786" s="238"/>
      <c r="O786" s="93"/>
      <c r="P786" s="93"/>
      <c r="Q786" s="93"/>
      <c r="R786" s="93"/>
      <c r="S786" s="93"/>
      <c r="T786" s="94"/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T786" s="19" t="s">
        <v>255</v>
      </c>
      <c r="AU786" s="19" t="s">
        <v>305</v>
      </c>
    </row>
    <row r="787" s="13" customFormat="1">
      <c r="A787" s="13"/>
      <c r="B787" s="239"/>
      <c r="C787" s="240"/>
      <c r="D787" s="234" t="s">
        <v>257</v>
      </c>
      <c r="E787" s="241" t="s">
        <v>1</v>
      </c>
      <c r="F787" s="242" t="s">
        <v>5253</v>
      </c>
      <c r="G787" s="240"/>
      <c r="H787" s="241" t="s">
        <v>1</v>
      </c>
      <c r="I787" s="243"/>
      <c r="J787" s="240"/>
      <c r="K787" s="240"/>
      <c r="L787" s="244"/>
      <c r="M787" s="245"/>
      <c r="N787" s="246"/>
      <c r="O787" s="246"/>
      <c r="P787" s="246"/>
      <c r="Q787" s="246"/>
      <c r="R787" s="246"/>
      <c r="S787" s="246"/>
      <c r="T787" s="247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8" t="s">
        <v>257</v>
      </c>
      <c r="AU787" s="248" t="s">
        <v>305</v>
      </c>
      <c r="AV787" s="13" t="s">
        <v>85</v>
      </c>
      <c r="AW787" s="13" t="s">
        <v>34</v>
      </c>
      <c r="AX787" s="13" t="s">
        <v>77</v>
      </c>
      <c r="AY787" s="248" t="s">
        <v>245</v>
      </c>
    </row>
    <row r="788" s="14" customFormat="1">
      <c r="A788" s="14"/>
      <c r="B788" s="249"/>
      <c r="C788" s="250"/>
      <c r="D788" s="234" t="s">
        <v>257</v>
      </c>
      <c r="E788" s="251" t="s">
        <v>1</v>
      </c>
      <c r="F788" s="252" t="s">
        <v>5254</v>
      </c>
      <c r="G788" s="250"/>
      <c r="H788" s="253">
        <v>24.759</v>
      </c>
      <c r="I788" s="254"/>
      <c r="J788" s="250"/>
      <c r="K788" s="250"/>
      <c r="L788" s="255"/>
      <c r="M788" s="256"/>
      <c r="N788" s="257"/>
      <c r="O788" s="257"/>
      <c r="P788" s="257"/>
      <c r="Q788" s="257"/>
      <c r="R788" s="257"/>
      <c r="S788" s="257"/>
      <c r="T788" s="258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59" t="s">
        <v>257</v>
      </c>
      <c r="AU788" s="259" t="s">
        <v>305</v>
      </c>
      <c r="AV788" s="14" t="s">
        <v>87</v>
      </c>
      <c r="AW788" s="14" t="s">
        <v>34</v>
      </c>
      <c r="AX788" s="14" t="s">
        <v>77</v>
      </c>
      <c r="AY788" s="259" t="s">
        <v>245</v>
      </c>
    </row>
    <row r="789" s="15" customFormat="1">
      <c r="A789" s="15"/>
      <c r="B789" s="260"/>
      <c r="C789" s="261"/>
      <c r="D789" s="234" t="s">
        <v>257</v>
      </c>
      <c r="E789" s="262" t="s">
        <v>1</v>
      </c>
      <c r="F789" s="263" t="s">
        <v>266</v>
      </c>
      <c r="G789" s="261"/>
      <c r="H789" s="264">
        <v>24.759</v>
      </c>
      <c r="I789" s="265"/>
      <c r="J789" s="261"/>
      <c r="K789" s="261"/>
      <c r="L789" s="266"/>
      <c r="M789" s="267"/>
      <c r="N789" s="268"/>
      <c r="O789" s="268"/>
      <c r="P789" s="268"/>
      <c r="Q789" s="268"/>
      <c r="R789" s="268"/>
      <c r="S789" s="268"/>
      <c r="T789" s="269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T789" s="270" t="s">
        <v>257</v>
      </c>
      <c r="AU789" s="270" t="s">
        <v>305</v>
      </c>
      <c r="AV789" s="15" t="s">
        <v>253</v>
      </c>
      <c r="AW789" s="15" t="s">
        <v>34</v>
      </c>
      <c r="AX789" s="15" t="s">
        <v>85</v>
      </c>
      <c r="AY789" s="270" t="s">
        <v>245</v>
      </c>
    </row>
    <row r="790" s="14" customFormat="1">
      <c r="A790" s="14"/>
      <c r="B790" s="249"/>
      <c r="C790" s="250"/>
      <c r="D790" s="234" t="s">
        <v>257</v>
      </c>
      <c r="E790" s="250"/>
      <c r="F790" s="252" t="s">
        <v>5255</v>
      </c>
      <c r="G790" s="250"/>
      <c r="H790" s="253">
        <v>6.5609999999999999</v>
      </c>
      <c r="I790" s="254"/>
      <c r="J790" s="250"/>
      <c r="K790" s="250"/>
      <c r="L790" s="255"/>
      <c r="M790" s="256"/>
      <c r="N790" s="257"/>
      <c r="O790" s="257"/>
      <c r="P790" s="257"/>
      <c r="Q790" s="257"/>
      <c r="R790" s="257"/>
      <c r="S790" s="257"/>
      <c r="T790" s="258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9" t="s">
        <v>257</v>
      </c>
      <c r="AU790" s="259" t="s">
        <v>305</v>
      </c>
      <c r="AV790" s="14" t="s">
        <v>87</v>
      </c>
      <c r="AW790" s="14" t="s">
        <v>4</v>
      </c>
      <c r="AX790" s="14" t="s">
        <v>85</v>
      </c>
      <c r="AY790" s="259" t="s">
        <v>245</v>
      </c>
    </row>
    <row r="791" s="2" customFormat="1" ht="16.5" customHeight="1">
      <c r="A791" s="40"/>
      <c r="B791" s="41"/>
      <c r="C791" s="221" t="s">
        <v>4016</v>
      </c>
      <c r="D791" s="221" t="s">
        <v>248</v>
      </c>
      <c r="E791" s="222" t="s">
        <v>3181</v>
      </c>
      <c r="F791" s="223" t="s">
        <v>3182</v>
      </c>
      <c r="G791" s="224" t="s">
        <v>275</v>
      </c>
      <c r="H791" s="225">
        <v>3.9300000000000002</v>
      </c>
      <c r="I791" s="226"/>
      <c r="J791" s="227">
        <f>ROUND(I791*H791,2)</f>
        <v>0</v>
      </c>
      <c r="K791" s="223" t="s">
        <v>764</v>
      </c>
      <c r="L791" s="46"/>
      <c r="M791" s="228" t="s">
        <v>1</v>
      </c>
      <c r="N791" s="229" t="s">
        <v>42</v>
      </c>
      <c r="O791" s="93"/>
      <c r="P791" s="230">
        <f>O791*H791</f>
        <v>0</v>
      </c>
      <c r="Q791" s="230">
        <v>0</v>
      </c>
      <c r="R791" s="230">
        <f>Q791*H791</f>
        <v>0</v>
      </c>
      <c r="S791" s="230">
        <v>0</v>
      </c>
      <c r="T791" s="231">
        <f>S791*H791</f>
        <v>0</v>
      </c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R791" s="232" t="s">
        <v>402</v>
      </c>
      <c r="AT791" s="232" t="s">
        <v>248</v>
      </c>
      <c r="AU791" s="232" t="s">
        <v>305</v>
      </c>
      <c r="AY791" s="19" t="s">
        <v>245</v>
      </c>
      <c r="BE791" s="233">
        <f>IF(N791="základní",J791,0)</f>
        <v>0</v>
      </c>
      <c r="BF791" s="233">
        <f>IF(N791="snížená",J791,0)</f>
        <v>0</v>
      </c>
      <c r="BG791" s="233">
        <f>IF(N791="zákl. přenesená",J791,0)</f>
        <v>0</v>
      </c>
      <c r="BH791" s="233">
        <f>IF(N791="sníž. přenesená",J791,0)</f>
        <v>0</v>
      </c>
      <c r="BI791" s="233">
        <f>IF(N791="nulová",J791,0)</f>
        <v>0</v>
      </c>
      <c r="BJ791" s="19" t="s">
        <v>85</v>
      </c>
      <c r="BK791" s="233">
        <f>ROUND(I791*H791,2)</f>
        <v>0</v>
      </c>
      <c r="BL791" s="19" t="s">
        <v>402</v>
      </c>
      <c r="BM791" s="232" t="s">
        <v>5256</v>
      </c>
    </row>
    <row r="792" s="2" customFormat="1">
      <c r="A792" s="40"/>
      <c r="B792" s="41"/>
      <c r="C792" s="42"/>
      <c r="D792" s="234" t="s">
        <v>255</v>
      </c>
      <c r="E792" s="42"/>
      <c r="F792" s="235" t="s">
        <v>3184</v>
      </c>
      <c r="G792" s="42"/>
      <c r="H792" s="42"/>
      <c r="I792" s="236"/>
      <c r="J792" s="42"/>
      <c r="K792" s="42"/>
      <c r="L792" s="46"/>
      <c r="M792" s="237"/>
      <c r="N792" s="238"/>
      <c r="O792" s="93"/>
      <c r="P792" s="93"/>
      <c r="Q792" s="93"/>
      <c r="R792" s="93"/>
      <c r="S792" s="93"/>
      <c r="T792" s="94"/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T792" s="19" t="s">
        <v>255</v>
      </c>
      <c r="AU792" s="19" t="s">
        <v>305</v>
      </c>
    </row>
    <row r="793" s="2" customFormat="1">
      <c r="A793" s="40"/>
      <c r="B793" s="41"/>
      <c r="C793" s="42"/>
      <c r="D793" s="296" t="s">
        <v>766</v>
      </c>
      <c r="E793" s="42"/>
      <c r="F793" s="297" t="s">
        <v>3185</v>
      </c>
      <c r="G793" s="42"/>
      <c r="H793" s="42"/>
      <c r="I793" s="236"/>
      <c r="J793" s="42"/>
      <c r="K793" s="42"/>
      <c r="L793" s="46"/>
      <c r="M793" s="237"/>
      <c r="N793" s="238"/>
      <c r="O793" s="93"/>
      <c r="P793" s="93"/>
      <c r="Q793" s="93"/>
      <c r="R793" s="93"/>
      <c r="S793" s="93"/>
      <c r="T793" s="94"/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T793" s="19" t="s">
        <v>766</v>
      </c>
      <c r="AU793" s="19" t="s">
        <v>305</v>
      </c>
    </row>
    <row r="794" s="13" customFormat="1">
      <c r="A794" s="13"/>
      <c r="B794" s="239"/>
      <c r="C794" s="240"/>
      <c r="D794" s="234" t="s">
        <v>257</v>
      </c>
      <c r="E794" s="241" t="s">
        <v>1</v>
      </c>
      <c r="F794" s="242" t="s">
        <v>3186</v>
      </c>
      <c r="G794" s="240"/>
      <c r="H794" s="241" t="s">
        <v>1</v>
      </c>
      <c r="I794" s="243"/>
      <c r="J794" s="240"/>
      <c r="K794" s="240"/>
      <c r="L794" s="244"/>
      <c r="M794" s="245"/>
      <c r="N794" s="246"/>
      <c r="O794" s="246"/>
      <c r="P794" s="246"/>
      <c r="Q794" s="246"/>
      <c r="R794" s="246"/>
      <c r="S794" s="246"/>
      <c r="T794" s="247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8" t="s">
        <v>257</v>
      </c>
      <c r="AU794" s="248" t="s">
        <v>305</v>
      </c>
      <c r="AV794" s="13" t="s">
        <v>85</v>
      </c>
      <c r="AW794" s="13" t="s">
        <v>34</v>
      </c>
      <c r="AX794" s="13" t="s">
        <v>77</v>
      </c>
      <c r="AY794" s="248" t="s">
        <v>245</v>
      </c>
    </row>
    <row r="795" s="14" customFormat="1">
      <c r="A795" s="14"/>
      <c r="B795" s="249"/>
      <c r="C795" s="250"/>
      <c r="D795" s="234" t="s">
        <v>257</v>
      </c>
      <c r="E795" s="251" t="s">
        <v>1</v>
      </c>
      <c r="F795" s="252" t="s">
        <v>5257</v>
      </c>
      <c r="G795" s="250"/>
      <c r="H795" s="253">
        <v>3.9300000000000002</v>
      </c>
      <c r="I795" s="254"/>
      <c r="J795" s="250"/>
      <c r="K795" s="250"/>
      <c r="L795" s="255"/>
      <c r="M795" s="256"/>
      <c r="N795" s="257"/>
      <c r="O795" s="257"/>
      <c r="P795" s="257"/>
      <c r="Q795" s="257"/>
      <c r="R795" s="257"/>
      <c r="S795" s="257"/>
      <c r="T795" s="258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59" t="s">
        <v>257</v>
      </c>
      <c r="AU795" s="259" t="s">
        <v>305</v>
      </c>
      <c r="AV795" s="14" t="s">
        <v>87</v>
      </c>
      <c r="AW795" s="14" t="s">
        <v>34</v>
      </c>
      <c r="AX795" s="14" t="s">
        <v>77</v>
      </c>
      <c r="AY795" s="259" t="s">
        <v>245</v>
      </c>
    </row>
    <row r="796" s="15" customFormat="1">
      <c r="A796" s="15"/>
      <c r="B796" s="260"/>
      <c r="C796" s="261"/>
      <c r="D796" s="234" t="s">
        <v>257</v>
      </c>
      <c r="E796" s="262" t="s">
        <v>1</v>
      </c>
      <c r="F796" s="263" t="s">
        <v>266</v>
      </c>
      <c r="G796" s="261"/>
      <c r="H796" s="264">
        <v>3.9300000000000002</v>
      </c>
      <c r="I796" s="265"/>
      <c r="J796" s="261"/>
      <c r="K796" s="261"/>
      <c r="L796" s="266"/>
      <c r="M796" s="267"/>
      <c r="N796" s="268"/>
      <c r="O796" s="268"/>
      <c r="P796" s="268"/>
      <c r="Q796" s="268"/>
      <c r="R796" s="268"/>
      <c r="S796" s="268"/>
      <c r="T796" s="269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T796" s="270" t="s">
        <v>257</v>
      </c>
      <c r="AU796" s="270" t="s">
        <v>305</v>
      </c>
      <c r="AV796" s="15" t="s">
        <v>253</v>
      </c>
      <c r="AW796" s="15" t="s">
        <v>34</v>
      </c>
      <c r="AX796" s="15" t="s">
        <v>85</v>
      </c>
      <c r="AY796" s="270" t="s">
        <v>245</v>
      </c>
    </row>
    <row r="797" s="2" customFormat="1" ht="16.5" customHeight="1">
      <c r="A797" s="40"/>
      <c r="B797" s="41"/>
      <c r="C797" s="221" t="s">
        <v>2228</v>
      </c>
      <c r="D797" s="221" t="s">
        <v>248</v>
      </c>
      <c r="E797" s="222" t="s">
        <v>987</v>
      </c>
      <c r="F797" s="223" t="s">
        <v>988</v>
      </c>
      <c r="G797" s="224" t="s">
        <v>545</v>
      </c>
      <c r="H797" s="225">
        <v>1.0549999999999999</v>
      </c>
      <c r="I797" s="226"/>
      <c r="J797" s="227">
        <f>ROUND(I797*H797,2)</f>
        <v>0</v>
      </c>
      <c r="K797" s="223" t="s">
        <v>764</v>
      </c>
      <c r="L797" s="46"/>
      <c r="M797" s="228" t="s">
        <v>1</v>
      </c>
      <c r="N797" s="229" t="s">
        <v>42</v>
      </c>
      <c r="O797" s="93"/>
      <c r="P797" s="230">
        <f>O797*H797</f>
        <v>0</v>
      </c>
      <c r="Q797" s="230">
        <v>0</v>
      </c>
      <c r="R797" s="230">
        <f>Q797*H797</f>
        <v>0</v>
      </c>
      <c r="S797" s="230">
        <v>0</v>
      </c>
      <c r="T797" s="231">
        <f>S797*H797</f>
        <v>0</v>
      </c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  <c r="AE797" s="40"/>
      <c r="AR797" s="232" t="s">
        <v>402</v>
      </c>
      <c r="AT797" s="232" t="s">
        <v>248</v>
      </c>
      <c r="AU797" s="232" t="s">
        <v>305</v>
      </c>
      <c r="AY797" s="19" t="s">
        <v>245</v>
      </c>
      <c r="BE797" s="233">
        <f>IF(N797="základní",J797,0)</f>
        <v>0</v>
      </c>
      <c r="BF797" s="233">
        <f>IF(N797="snížená",J797,0)</f>
        <v>0</v>
      </c>
      <c r="BG797" s="233">
        <f>IF(N797="zákl. přenesená",J797,0)</f>
        <v>0</v>
      </c>
      <c r="BH797" s="233">
        <f>IF(N797="sníž. přenesená",J797,0)</f>
        <v>0</v>
      </c>
      <c r="BI797" s="233">
        <f>IF(N797="nulová",J797,0)</f>
        <v>0</v>
      </c>
      <c r="BJ797" s="19" t="s">
        <v>85</v>
      </c>
      <c r="BK797" s="233">
        <f>ROUND(I797*H797,2)</f>
        <v>0</v>
      </c>
      <c r="BL797" s="19" t="s">
        <v>402</v>
      </c>
      <c r="BM797" s="232" t="s">
        <v>5258</v>
      </c>
    </row>
    <row r="798" s="2" customFormat="1">
      <c r="A798" s="40"/>
      <c r="B798" s="41"/>
      <c r="C798" s="42"/>
      <c r="D798" s="234" t="s">
        <v>255</v>
      </c>
      <c r="E798" s="42"/>
      <c r="F798" s="235" t="s">
        <v>989</v>
      </c>
      <c r="G798" s="42"/>
      <c r="H798" s="42"/>
      <c r="I798" s="236"/>
      <c r="J798" s="42"/>
      <c r="K798" s="42"/>
      <c r="L798" s="46"/>
      <c r="M798" s="237"/>
      <c r="N798" s="238"/>
      <c r="O798" s="93"/>
      <c r="P798" s="93"/>
      <c r="Q798" s="93"/>
      <c r="R798" s="93"/>
      <c r="S798" s="93"/>
      <c r="T798" s="94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T798" s="19" t="s">
        <v>255</v>
      </c>
      <c r="AU798" s="19" t="s">
        <v>305</v>
      </c>
    </row>
    <row r="799" s="2" customFormat="1">
      <c r="A799" s="40"/>
      <c r="B799" s="41"/>
      <c r="C799" s="42"/>
      <c r="D799" s="296" t="s">
        <v>766</v>
      </c>
      <c r="E799" s="42"/>
      <c r="F799" s="297" t="s">
        <v>990</v>
      </c>
      <c r="G799" s="42"/>
      <c r="H799" s="42"/>
      <c r="I799" s="236"/>
      <c r="J799" s="42"/>
      <c r="K799" s="42"/>
      <c r="L799" s="46"/>
      <c r="M799" s="237"/>
      <c r="N799" s="238"/>
      <c r="O799" s="93"/>
      <c r="P799" s="93"/>
      <c r="Q799" s="93"/>
      <c r="R799" s="93"/>
      <c r="S799" s="93"/>
      <c r="T799" s="94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T799" s="19" t="s">
        <v>766</v>
      </c>
      <c r="AU799" s="19" t="s">
        <v>305</v>
      </c>
    </row>
    <row r="800" s="14" customFormat="1">
      <c r="A800" s="14"/>
      <c r="B800" s="249"/>
      <c r="C800" s="250"/>
      <c r="D800" s="234" t="s">
        <v>257</v>
      </c>
      <c r="E800" s="251" t="s">
        <v>1</v>
      </c>
      <c r="F800" s="252" t="s">
        <v>5259</v>
      </c>
      <c r="G800" s="250"/>
      <c r="H800" s="253">
        <v>1.0549999999999999</v>
      </c>
      <c r="I800" s="254"/>
      <c r="J800" s="250"/>
      <c r="K800" s="250"/>
      <c r="L800" s="255"/>
      <c r="M800" s="256"/>
      <c r="N800" s="257"/>
      <c r="O800" s="257"/>
      <c r="P800" s="257"/>
      <c r="Q800" s="257"/>
      <c r="R800" s="257"/>
      <c r="S800" s="257"/>
      <c r="T800" s="258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59" t="s">
        <v>257</v>
      </c>
      <c r="AU800" s="259" t="s">
        <v>305</v>
      </c>
      <c r="AV800" s="14" t="s">
        <v>87</v>
      </c>
      <c r="AW800" s="14" t="s">
        <v>34</v>
      </c>
      <c r="AX800" s="14" t="s">
        <v>77</v>
      </c>
      <c r="AY800" s="259" t="s">
        <v>245</v>
      </c>
    </row>
    <row r="801" s="15" customFormat="1">
      <c r="A801" s="15"/>
      <c r="B801" s="260"/>
      <c r="C801" s="261"/>
      <c r="D801" s="234" t="s">
        <v>257</v>
      </c>
      <c r="E801" s="262" t="s">
        <v>1</v>
      </c>
      <c r="F801" s="263" t="s">
        <v>266</v>
      </c>
      <c r="G801" s="261"/>
      <c r="H801" s="264">
        <v>1.0549999999999999</v>
      </c>
      <c r="I801" s="265"/>
      <c r="J801" s="261"/>
      <c r="K801" s="261"/>
      <c r="L801" s="266"/>
      <c r="M801" s="293"/>
      <c r="N801" s="294"/>
      <c r="O801" s="294"/>
      <c r="P801" s="294"/>
      <c r="Q801" s="294"/>
      <c r="R801" s="294"/>
      <c r="S801" s="294"/>
      <c r="T801" s="29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T801" s="270" t="s">
        <v>257</v>
      </c>
      <c r="AU801" s="270" t="s">
        <v>305</v>
      </c>
      <c r="AV801" s="15" t="s">
        <v>253</v>
      </c>
      <c r="AW801" s="15" t="s">
        <v>34</v>
      </c>
      <c r="AX801" s="15" t="s">
        <v>85</v>
      </c>
      <c r="AY801" s="270" t="s">
        <v>245</v>
      </c>
    </row>
    <row r="802" s="2" customFormat="1" ht="6.96" customHeight="1">
      <c r="A802" s="40"/>
      <c r="B802" s="68"/>
      <c r="C802" s="69"/>
      <c r="D802" s="69"/>
      <c r="E802" s="69"/>
      <c r="F802" s="69"/>
      <c r="G802" s="69"/>
      <c r="H802" s="69"/>
      <c r="I802" s="69"/>
      <c r="J802" s="69"/>
      <c r="K802" s="69"/>
      <c r="L802" s="46"/>
      <c r="M802" s="40"/>
      <c r="O802" s="40"/>
      <c r="P802" s="40"/>
      <c r="Q802" s="40"/>
      <c r="R802" s="40"/>
      <c r="S802" s="40"/>
      <c r="T802" s="40"/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  <c r="AE802" s="40"/>
    </row>
  </sheetData>
  <sheetProtection sheet="1" autoFilter="0" formatColumns="0" formatRows="0" objects="1" scenarios="1" spinCount="100000" saltValue="s+X9IzcIoYXbnePRSSoeqkh6xHAm13wk7wQa9+sHEVe6SPKlzh+lEJz2WmGHTsYqory4mFC17RyzGIdqynYknA==" hashValue="Dj69ocRgIGnpwSQZ6ZAp9ztez9INA+0l1XSN9tU9ixiWaXrOCTv+9kv6nbOVvpbs3uHKlkcRlGxVGPtWMqrxww==" algorithmName="SHA-512" password="CC35"/>
  <autoFilter ref="C130:K801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hyperlinks>
    <hyperlink ref="F136" r:id="rId1" display="https://podminky.urs.cz/item/CS_URS_2025_02/121151103"/>
    <hyperlink ref="F141" r:id="rId2" display="https://podminky.urs.cz/item/CS_URS_2025_02/122252502"/>
    <hyperlink ref="F147" r:id="rId3" display="https://podminky.urs.cz/item/CS_URS_2025_02/125703322"/>
    <hyperlink ref="F151" r:id="rId4" display="https://podminky.urs.cz/item/CS_URS_2025_02/151711111"/>
    <hyperlink ref="F158" r:id="rId5" display="https://podminky.urs.cz/item/CS_URS_2025_02/151711131"/>
    <hyperlink ref="F162" r:id="rId6" display="https://podminky.urs.cz/item/CS_URS_2025_02/151712111"/>
    <hyperlink ref="F169" r:id="rId7" display="https://podminky.urs.cz/item/CS_URS_2025_02/151712121"/>
    <hyperlink ref="F173" r:id="rId8" display="https://podminky.urs.cz/item/CS_URS_2025_02/151721111"/>
    <hyperlink ref="F182" r:id="rId9" display="https://podminky.urs.cz/item/CS_URS_2025_02/153111114"/>
    <hyperlink ref="F186" r:id="rId10" display="https://podminky.urs.cz/item/CS_URS_2025_02/153112122"/>
    <hyperlink ref="F190" r:id="rId11" display="https://podminky.urs.cz/item/CS_URS_2025_02/153113112"/>
    <hyperlink ref="F194" r:id="rId12" display="https://podminky.urs.cz/item/CS_URS_2025_02/153851133"/>
    <hyperlink ref="F198" r:id="rId13" display="https://podminky.urs.cz/item/CS_URS_2025_02/162751117"/>
    <hyperlink ref="F202" r:id="rId14" display="https://podminky.urs.cz/item/CS_URS_2025_02/162751119"/>
    <hyperlink ref="F206" r:id="rId15" display="https://podminky.urs.cz/item/CS_URS_2025_02/167151111"/>
    <hyperlink ref="F210" r:id="rId16" display="https://podminky.urs.cz/item/CS_URS_2025_02/171111111"/>
    <hyperlink ref="F216" r:id="rId17" display="https://podminky.urs.cz/item/CS_URS_2025_02/171151112"/>
    <hyperlink ref="F221" r:id="rId18" display="https://podminky.urs.cz/item/CS_URS_2025_02/171201231"/>
    <hyperlink ref="F225" r:id="rId19" display="https://podminky.urs.cz/item/CS_URS_2025_02/171251201"/>
    <hyperlink ref="F229" r:id="rId20" display="https://podminky.urs.cz/item/CS_URS_2025_02/181451312"/>
    <hyperlink ref="F237" r:id="rId21" display="https://podminky.urs.cz/item/CS_URS_2025_02/182151111"/>
    <hyperlink ref="F241" r:id="rId22" display="https://podminky.urs.cz/item/CS_URS_2025_02/182351023"/>
    <hyperlink ref="F249" r:id="rId23" display="https://podminky.urs.cz/item/CS_URS_2025_02/512531111"/>
    <hyperlink ref="F253" r:id="rId24" display="https://podminky.urs.cz/item/CS_URS_2025_02/564681011"/>
    <hyperlink ref="F257" r:id="rId25" display="https://podminky.urs.cz/item/CS_URS_2025_02/742110104"/>
    <hyperlink ref="F268" r:id="rId26" display="https://podminky.urs.cz/item/CS_URS_2025_02/211531111"/>
    <hyperlink ref="F275" r:id="rId27" display="https://podminky.urs.cz/item/CS_URS_2025_02/212312111"/>
    <hyperlink ref="F279" r:id="rId28" display="https://podminky.urs.cz/item/CS_URS_2025_02/212532111"/>
    <hyperlink ref="F283" r:id="rId29" display="https://podminky.urs.cz/item/CS_URS_2025_02/212755216"/>
    <hyperlink ref="F287" r:id="rId30" display="https://podminky.urs.cz/item/CS_URS_2025_02/226211213"/>
    <hyperlink ref="F295" r:id="rId31" display="https://podminky.urs.cz/item/CS_URS_2025_02/270001123"/>
    <hyperlink ref="F302" r:id="rId32" display="https://podminky.urs.cz/item/CS_URS_2025_02/273321118"/>
    <hyperlink ref="F306" r:id="rId33" display="https://podminky.urs.cz/item/CS_URS_2025_02/273354111"/>
    <hyperlink ref="F311" r:id="rId34" display="https://podminky.urs.cz/item/CS_URS_2025_02/273354211"/>
    <hyperlink ref="F315" r:id="rId35" display="https://podminky.urs.cz/item/CS_URS_2025_02/273321191"/>
    <hyperlink ref="F319" r:id="rId36" display="https://podminky.urs.cz/item/CS_URS_2025_02/274311127"/>
    <hyperlink ref="F324" r:id="rId37" display="https://podminky.urs.cz/item/CS_URS_2025_02/274311191"/>
    <hyperlink ref="F327" r:id="rId38" display="https://podminky.urs.cz/item/CS_URS_2025_02/275354111"/>
    <hyperlink ref="F335" r:id="rId39" display="https://podminky.urs.cz/item/CS_URS_2025_02/275354211"/>
    <hyperlink ref="F340" r:id="rId40" display="https://podminky.urs.cz/item/CS_URS_2025_02/317321118"/>
    <hyperlink ref="F345" r:id="rId41" display="https://podminky.urs.cz/item/CS_URS_2025_02/317321191"/>
    <hyperlink ref="F349" r:id="rId42" display="https://podminky.urs.cz/item/CS_URS_2025_02/317353121"/>
    <hyperlink ref="F361" r:id="rId43" display="https://podminky.urs.cz/item/CS_URS_2025_02/317353221"/>
    <hyperlink ref="F365" r:id="rId44" display="https://podminky.urs.cz/item/CS_URS_2025_02/334323118"/>
    <hyperlink ref="F370" r:id="rId45" display="https://podminky.urs.cz/item/CS_URS_2025_02/334323218"/>
    <hyperlink ref="F374" r:id="rId46" display="https://podminky.urs.cz/item/CS_URS_2025_02/334361216"/>
    <hyperlink ref="F379" r:id="rId47" display="https://podminky.urs.cz/item/CS_URS_2025_02/334351112"/>
    <hyperlink ref="F385" r:id="rId48" display="https://podminky.urs.cz/item/CS_URS_2025_02/334351211"/>
    <hyperlink ref="F389" r:id="rId49" display="https://podminky.urs.cz/item/CS_URS_2025_02/334352111"/>
    <hyperlink ref="F397" r:id="rId50" display="https://podminky.urs.cz/item/CS_URS_2025_02/334352211"/>
    <hyperlink ref="F401" r:id="rId51" display="https://podminky.urs.cz/item/CS_URS_2025_02/334379311"/>
    <hyperlink ref="F405" r:id="rId52" display="https://podminky.urs.cz/item/CS_URS_2025_02/339921113"/>
    <hyperlink ref="F413" r:id="rId53" display="https://podminky.urs.cz/item/CS_URS_2025_02/421321128"/>
    <hyperlink ref="F417" r:id="rId54" display="https://podminky.urs.cz/item/CS_URS_2025_02/421351131"/>
    <hyperlink ref="F421" r:id="rId55" display="https://podminky.urs.cz/item/CS_URS_2025_02/421351231"/>
    <hyperlink ref="F425" r:id="rId56" display="https://podminky.urs.cz/item/CS_URS_2025_02/421361411"/>
    <hyperlink ref="F429" r:id="rId57" display="https://podminky.urs.cz/item/CS_URS_2025_02/421955112"/>
    <hyperlink ref="F433" r:id="rId58" display="https://podminky.urs.cz/item/CS_URS_2025_02/421955212"/>
    <hyperlink ref="F437" r:id="rId59" display="https://podminky.urs.cz/item/CS_URS_2025_02/451315114"/>
    <hyperlink ref="F441" r:id="rId60" display="https://podminky.urs.cz/item/CS_URS_2025_02/452471101"/>
    <hyperlink ref="F447" r:id="rId61" display="https://podminky.urs.cz/item/CS_URS_2025_02/452471102"/>
    <hyperlink ref="F453" r:id="rId62" display="https://podminky.urs.cz/item/CS_URS_2025_02/457311117"/>
    <hyperlink ref="F458" r:id="rId63" display="https://podminky.urs.cz/item/CS_URS_2025_02/458501112"/>
    <hyperlink ref="F464" r:id="rId64" display="https://podminky.urs.cz/item/CS_URS_2025_02/465513157"/>
    <hyperlink ref="F473" r:id="rId65" display="https://podminky.urs.cz/item/CS_URS_2025_02/511501111"/>
    <hyperlink ref="F477" r:id="rId66" display="https://podminky.urs.cz/item/CS_URS_2025_02/511501122"/>
    <hyperlink ref="F481" r:id="rId67" display="https://podminky.urs.cz/item/CS_URS_2025_02/564861011"/>
    <hyperlink ref="F485" r:id="rId68" display="https://podminky.urs.cz/item/CS_URS_2025_02/564871016"/>
    <hyperlink ref="F490" r:id="rId69" display="https://podminky.urs.cz/item/CS_URS_2025_02/628613611"/>
    <hyperlink ref="F494" r:id="rId70" display="https://podminky.urs.cz/item/CS_URS_2025_02/629992111"/>
    <hyperlink ref="F501" r:id="rId71" display="https://podminky.urs.cz/item/CS_URS_2025_02/911121211"/>
    <hyperlink ref="F540" r:id="rId72" display="https://podminky.urs.cz/item/CS_URS_2025_02/911121311"/>
    <hyperlink ref="F544" r:id="rId73" display="https://podminky.urs.cz/item/CS_URS_2025_02/916231213"/>
    <hyperlink ref="F553" r:id="rId74" display="https://podminky.urs.cz/item/CS_URS_2025_02/931992111"/>
    <hyperlink ref="F557" r:id="rId75" display="https://podminky.urs.cz/item/CS_URS_2025_02/931994131"/>
    <hyperlink ref="F561" r:id="rId76" display="https://podminky.urs.cz/item/CS_URS_2025_02/931994171"/>
    <hyperlink ref="F565" r:id="rId77" display="https://podminky.urs.cz/item/CS_URS_2025_02/936942211"/>
    <hyperlink ref="F570" r:id="rId78" display="https://podminky.urs.cz/item/CS_URS_2025_02/943211111"/>
    <hyperlink ref="F574" r:id="rId79" display="https://podminky.urs.cz/item/CS_URS_2025_02/943211211"/>
    <hyperlink ref="F578" r:id="rId80" display="https://podminky.urs.cz/item/CS_URS_2025_02/943211811"/>
    <hyperlink ref="F582" r:id="rId81" display="https://podminky.urs.cz/item/CS_URS_2025_02/948411111"/>
    <hyperlink ref="F586" r:id="rId82" display="https://podminky.urs.cz/item/CS_URS_2025_02/948411211"/>
    <hyperlink ref="F589" r:id="rId83" display="https://podminky.urs.cz/item/CS_URS_2025_02/961021112"/>
    <hyperlink ref="F593" r:id="rId84" display="https://podminky.urs.cz/item/CS_URS_2025_02/962021112"/>
    <hyperlink ref="F602" r:id="rId85" display="https://podminky.urs.cz/item/CS_URS_2025_02/962041211"/>
    <hyperlink ref="F609" r:id="rId86" display="https://podminky.urs.cz/item/CS_URS_2025_02/963051111"/>
    <hyperlink ref="F614" r:id="rId87" display="https://podminky.urs.cz/item/CS_URS_2025_02/963071112"/>
    <hyperlink ref="F620" r:id="rId88" display="https://podminky.urs.cz/item/CS_URS_2025_02/966075141"/>
    <hyperlink ref="F625" r:id="rId89" display="https://podminky.urs.cz/item/CS_URS_2025_02/997013841"/>
    <hyperlink ref="F628" r:id="rId90" display="https://podminky.urs.cz/item/CS_URS_2025_02/997013861"/>
    <hyperlink ref="F632" r:id="rId91" display="https://podminky.urs.cz/item/CS_URS_2025_02/997013862"/>
    <hyperlink ref="F637" r:id="rId92" display="https://podminky.urs.cz/item/CS_URS_2025_02/997013814"/>
    <hyperlink ref="F640" r:id="rId93" display="https://podminky.urs.cz/item/CS_URS_2025_02/997013873"/>
    <hyperlink ref="F645" r:id="rId94" display="https://podminky.urs.cz/item/CS_URS_2025_02/997211511"/>
    <hyperlink ref="F653" r:id="rId95" display="https://podminky.urs.cz/item/CS_URS_2025_02/997211519"/>
    <hyperlink ref="F657" r:id="rId96" display="https://podminky.urs.cz/item/CS_URS_2025_02/997211611"/>
    <hyperlink ref="F665" r:id="rId97" display="https://podminky.urs.cz/item/CS_URS_2025_02/998212111"/>
    <hyperlink ref="F670" r:id="rId98" display="https://podminky.urs.cz/item/CS_URS_2025_02/711112001"/>
    <hyperlink ref="F675" r:id="rId99" display="https://podminky.urs.cz/item/CS_URS_2025_02/711141811"/>
    <hyperlink ref="F683" r:id="rId100" display="https://podminky.urs.cz/item/CS_URS_2025_02/711142559"/>
    <hyperlink ref="F691" r:id="rId101" display="https://podminky.urs.cz/item/CS_URS_2025_02/711472053"/>
    <hyperlink ref="F698" r:id="rId102" display="https://podminky.urs.cz/item/CS_URS_2025_02/711491177"/>
    <hyperlink ref="F712" r:id="rId103" display="https://podminky.urs.cz/item/CS_URS_2025_02/711691172"/>
    <hyperlink ref="F730" r:id="rId104" display="https://podminky.urs.cz/item/CS_URS_2025_02/998711101"/>
    <hyperlink ref="F734" r:id="rId105" display="https://podminky.urs.cz/item/CS_URS_2025_02/713123111"/>
    <hyperlink ref="F741" r:id="rId106" display="https://podminky.urs.cz/item/CS_URS_2025_02/998713101"/>
    <hyperlink ref="F745" r:id="rId107" display="https://podminky.urs.cz/item/CS_URS_2025_02/767995112"/>
    <hyperlink ref="F754" r:id="rId108" display="https://podminky.urs.cz/item/CS_URS_2025_02/998767101"/>
    <hyperlink ref="F758" r:id="rId109" display="https://podminky.urs.cz/item/CS_URS_2025_02/789212122"/>
    <hyperlink ref="F769" r:id="rId110" display="https://podminky.urs.cz/item/CS_URS_2025_02/789323211"/>
    <hyperlink ref="F775" r:id="rId111" display="https://podminky.urs.cz/item/CS_URS_2025_02/789323216"/>
    <hyperlink ref="F781" r:id="rId112" display="https://podminky.urs.cz/item/CS_URS_2025_02/789323221"/>
    <hyperlink ref="F793" r:id="rId113" display="https://podminky.urs.cz/item/CS_URS_2025_02/789351240"/>
    <hyperlink ref="F799" r:id="rId114" display="https://podminky.urs.cz/item/CS_URS_2025_02/99878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1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131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5260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ROUND(J132,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ROUND((SUM(BE132:BE907)),  2)</f>
        <v>0</v>
      </c>
      <c r="G33" s="40"/>
      <c r="H33" s="40"/>
      <c r="I33" s="158">
        <v>0.20999999999999999</v>
      </c>
      <c r="J33" s="157">
        <f>ROUND(((SUM(BE132:BE907))*I33),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ROUND((SUM(BF132:BF907)),  2)</f>
        <v>0</v>
      </c>
      <c r="G34" s="40"/>
      <c r="H34" s="40"/>
      <c r="I34" s="158">
        <v>0.12</v>
      </c>
      <c r="J34" s="157">
        <f>ROUND(((SUM(BF132:BF907))*I34),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ROUND((SUM(BG132:BG907)),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ROUND((SUM(BH132:BH907)),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ROUND((SUM(BI132:BI907)),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SO141.13.04 - Valašská Polanka - Vsetín, most v km 32.469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J132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J133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J134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J287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J386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J445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227</v>
      </c>
      <c r="E102" s="191"/>
      <c r="F102" s="191"/>
      <c r="G102" s="191"/>
      <c r="H102" s="191"/>
      <c r="I102" s="191"/>
      <c r="J102" s="192">
        <f>J552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2643</v>
      </c>
      <c r="E103" s="191"/>
      <c r="F103" s="191"/>
      <c r="G103" s="191"/>
      <c r="H103" s="191"/>
      <c r="I103" s="191"/>
      <c r="J103" s="192">
        <f>J561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4.88" customHeight="1">
      <c r="A104" s="10"/>
      <c r="B104" s="188"/>
      <c r="C104" s="189"/>
      <c r="D104" s="190" t="s">
        <v>5261</v>
      </c>
      <c r="E104" s="191"/>
      <c r="F104" s="191"/>
      <c r="G104" s="191"/>
      <c r="H104" s="191"/>
      <c r="I104" s="191"/>
      <c r="J104" s="192">
        <f>J572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8"/>
      <c r="C105" s="189"/>
      <c r="D105" s="190" t="s">
        <v>755</v>
      </c>
      <c r="E105" s="191"/>
      <c r="F105" s="191"/>
      <c r="G105" s="191"/>
      <c r="H105" s="191"/>
      <c r="I105" s="191"/>
      <c r="J105" s="192">
        <f>J580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4.88" customHeight="1">
      <c r="A106" s="10"/>
      <c r="B106" s="188"/>
      <c r="C106" s="189"/>
      <c r="D106" s="190" t="s">
        <v>2644</v>
      </c>
      <c r="E106" s="191"/>
      <c r="F106" s="191"/>
      <c r="G106" s="191"/>
      <c r="H106" s="191"/>
      <c r="I106" s="191"/>
      <c r="J106" s="192">
        <f>J734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21.84" customHeight="1">
      <c r="A107" s="10"/>
      <c r="B107" s="188"/>
      <c r="C107" s="189"/>
      <c r="D107" s="190" t="s">
        <v>2645</v>
      </c>
      <c r="E107" s="191"/>
      <c r="F107" s="191"/>
      <c r="G107" s="191"/>
      <c r="H107" s="191"/>
      <c r="I107" s="191"/>
      <c r="J107" s="192">
        <f>J767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21.84" customHeight="1">
      <c r="A108" s="10"/>
      <c r="B108" s="188"/>
      <c r="C108" s="189"/>
      <c r="D108" s="190" t="s">
        <v>4896</v>
      </c>
      <c r="E108" s="191"/>
      <c r="F108" s="191"/>
      <c r="G108" s="191"/>
      <c r="H108" s="191"/>
      <c r="I108" s="191"/>
      <c r="J108" s="192">
        <f>J771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21.84" customHeight="1">
      <c r="A109" s="10"/>
      <c r="B109" s="188"/>
      <c r="C109" s="189"/>
      <c r="D109" s="190" t="s">
        <v>4897</v>
      </c>
      <c r="E109" s="191"/>
      <c r="F109" s="191"/>
      <c r="G109" s="191"/>
      <c r="H109" s="191"/>
      <c r="I109" s="191"/>
      <c r="J109" s="192">
        <f>J772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21.84" customHeight="1">
      <c r="A110" s="10"/>
      <c r="B110" s="188"/>
      <c r="C110" s="189"/>
      <c r="D110" s="190" t="s">
        <v>4898</v>
      </c>
      <c r="E110" s="191"/>
      <c r="F110" s="191"/>
      <c r="G110" s="191"/>
      <c r="H110" s="191"/>
      <c r="I110" s="191"/>
      <c r="J110" s="192">
        <f>J836</f>
        <v>0</v>
      </c>
      <c r="K110" s="189"/>
      <c r="L110" s="19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21.84" customHeight="1">
      <c r="A111" s="10"/>
      <c r="B111" s="188"/>
      <c r="C111" s="189"/>
      <c r="D111" s="190" t="s">
        <v>4899</v>
      </c>
      <c r="E111" s="191"/>
      <c r="F111" s="191"/>
      <c r="G111" s="191"/>
      <c r="H111" s="191"/>
      <c r="I111" s="191"/>
      <c r="J111" s="192">
        <f>J847</f>
        <v>0</v>
      </c>
      <c r="K111" s="189"/>
      <c r="L111" s="19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21.84" customHeight="1">
      <c r="A112" s="10"/>
      <c r="B112" s="188"/>
      <c r="C112" s="189"/>
      <c r="D112" s="190" t="s">
        <v>4900</v>
      </c>
      <c r="E112" s="191"/>
      <c r="F112" s="191"/>
      <c r="G112" s="191"/>
      <c r="H112" s="191"/>
      <c r="I112" s="191"/>
      <c r="J112" s="192">
        <f>J860</f>
        <v>0</v>
      </c>
      <c r="K112" s="189"/>
      <c r="L112" s="19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2" customFormat="1" ht="21.84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hidden="1" s="2" customFormat="1" ht="6.96" customHeight="1">
      <c r="A114" s="40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hidden="1"/>
    <row r="116" hidden="1"/>
    <row r="117" hidden="1"/>
    <row r="118" s="2" customFormat="1" ht="6.96" customHeight="1">
      <c r="A118" s="40"/>
      <c r="B118" s="70"/>
      <c r="C118" s="71"/>
      <c r="D118" s="71"/>
      <c r="E118" s="71"/>
      <c r="F118" s="71"/>
      <c r="G118" s="71"/>
      <c r="H118" s="71"/>
      <c r="I118" s="71"/>
      <c r="J118" s="71"/>
      <c r="K118" s="71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24.96" customHeight="1">
      <c r="A119" s="40"/>
      <c r="B119" s="41"/>
      <c r="C119" s="25" t="s">
        <v>230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2" customHeight="1">
      <c r="A121" s="40"/>
      <c r="B121" s="41"/>
      <c r="C121" s="34" t="s">
        <v>16</v>
      </c>
      <c r="D121" s="42"/>
      <c r="E121" s="42"/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6.5" customHeight="1">
      <c r="A122" s="40"/>
      <c r="B122" s="41"/>
      <c r="C122" s="42"/>
      <c r="D122" s="42"/>
      <c r="E122" s="177" t="str">
        <f>E7</f>
        <v>Cyklická obnova trati v úseku Vsetín – Horní Lideč</v>
      </c>
      <c r="F122" s="34"/>
      <c r="G122" s="34"/>
      <c r="H122" s="34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2" customHeight="1">
      <c r="A123" s="40"/>
      <c r="B123" s="41"/>
      <c r="C123" s="34" t="s">
        <v>191</v>
      </c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6.5" customHeight="1">
      <c r="A124" s="40"/>
      <c r="B124" s="41"/>
      <c r="C124" s="42"/>
      <c r="D124" s="42"/>
      <c r="E124" s="78" t="str">
        <f>E9</f>
        <v>SO141.13.04 - Valašská Polanka - Vsetín, most v km 32.469</v>
      </c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6.96" customHeight="1">
      <c r="A125" s="40"/>
      <c r="B125" s="41"/>
      <c r="C125" s="42"/>
      <c r="D125" s="42"/>
      <c r="E125" s="42"/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2" customHeight="1">
      <c r="A126" s="40"/>
      <c r="B126" s="41"/>
      <c r="C126" s="34" t="s">
        <v>20</v>
      </c>
      <c r="D126" s="42"/>
      <c r="E126" s="42"/>
      <c r="F126" s="29" t="str">
        <f>F12</f>
        <v>Vsetín - Horní Lideč</v>
      </c>
      <c r="G126" s="42"/>
      <c r="H126" s="42"/>
      <c r="I126" s="34" t="s">
        <v>22</v>
      </c>
      <c r="J126" s="81" t="str">
        <f>IF(J12="","",J12)</f>
        <v>20. 11. 2025</v>
      </c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6.96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15.15" customHeight="1">
      <c r="A128" s="40"/>
      <c r="B128" s="41"/>
      <c r="C128" s="34" t="s">
        <v>24</v>
      </c>
      <c r="D128" s="42"/>
      <c r="E128" s="42"/>
      <c r="F128" s="29" t="str">
        <f>E15</f>
        <v>Správa železnic s.o.</v>
      </c>
      <c r="G128" s="42"/>
      <c r="H128" s="42"/>
      <c r="I128" s="34" t="s">
        <v>32</v>
      </c>
      <c r="J128" s="38" t="str">
        <f>E21</f>
        <v xml:space="preserve"> </v>
      </c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5.15" customHeight="1">
      <c r="A129" s="40"/>
      <c r="B129" s="41"/>
      <c r="C129" s="34" t="s">
        <v>30</v>
      </c>
      <c r="D129" s="42"/>
      <c r="E129" s="42"/>
      <c r="F129" s="29" t="str">
        <f>IF(E18="","",E18)</f>
        <v>Vyplň údaj</v>
      </c>
      <c r="G129" s="42"/>
      <c r="H129" s="42"/>
      <c r="I129" s="34" t="s">
        <v>35</v>
      </c>
      <c r="J129" s="38" t="str">
        <f>E24</f>
        <v>Správa železnic s.o.</v>
      </c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10.32" customHeight="1">
      <c r="A130" s="40"/>
      <c r="B130" s="41"/>
      <c r="C130" s="42"/>
      <c r="D130" s="42"/>
      <c r="E130" s="42"/>
      <c r="F130" s="42"/>
      <c r="G130" s="42"/>
      <c r="H130" s="42"/>
      <c r="I130" s="42"/>
      <c r="J130" s="42"/>
      <c r="K130" s="42"/>
      <c r="L130" s="65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1" s="11" customFormat="1" ht="29.28" customHeight="1">
      <c r="A131" s="194"/>
      <c r="B131" s="195"/>
      <c r="C131" s="196" t="s">
        <v>231</v>
      </c>
      <c r="D131" s="197" t="s">
        <v>62</v>
      </c>
      <c r="E131" s="197" t="s">
        <v>58</v>
      </c>
      <c r="F131" s="197" t="s">
        <v>59</v>
      </c>
      <c r="G131" s="197" t="s">
        <v>232</v>
      </c>
      <c r="H131" s="197" t="s">
        <v>233</v>
      </c>
      <c r="I131" s="197" t="s">
        <v>234</v>
      </c>
      <c r="J131" s="197" t="s">
        <v>223</v>
      </c>
      <c r="K131" s="198" t="s">
        <v>235</v>
      </c>
      <c r="L131" s="199"/>
      <c r="M131" s="102" t="s">
        <v>1</v>
      </c>
      <c r="N131" s="103" t="s">
        <v>41</v>
      </c>
      <c r="O131" s="103" t="s">
        <v>236</v>
      </c>
      <c r="P131" s="103" t="s">
        <v>237</v>
      </c>
      <c r="Q131" s="103" t="s">
        <v>238</v>
      </c>
      <c r="R131" s="103" t="s">
        <v>239</v>
      </c>
      <c r="S131" s="103" t="s">
        <v>240</v>
      </c>
      <c r="T131" s="104" t="s">
        <v>241</v>
      </c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</row>
    <row r="132" s="2" customFormat="1" ht="22.8" customHeight="1">
      <c r="A132" s="40"/>
      <c r="B132" s="41"/>
      <c r="C132" s="109" t="s">
        <v>242</v>
      </c>
      <c r="D132" s="42"/>
      <c r="E132" s="42"/>
      <c r="F132" s="42"/>
      <c r="G132" s="42"/>
      <c r="H132" s="42"/>
      <c r="I132" s="42"/>
      <c r="J132" s="200">
        <f>BK132</f>
        <v>0</v>
      </c>
      <c r="K132" s="42"/>
      <c r="L132" s="46"/>
      <c r="M132" s="105"/>
      <c r="N132" s="201"/>
      <c r="O132" s="106"/>
      <c r="P132" s="202">
        <f>P133</f>
        <v>0</v>
      </c>
      <c r="Q132" s="106"/>
      <c r="R132" s="202">
        <f>R133</f>
        <v>1473.3144309700001</v>
      </c>
      <c r="S132" s="106"/>
      <c r="T132" s="203">
        <f>T133</f>
        <v>949.19659999999999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76</v>
      </c>
      <c r="AU132" s="19" t="s">
        <v>225</v>
      </c>
      <c r="BK132" s="204">
        <f>BK133</f>
        <v>0</v>
      </c>
    </row>
    <row r="133" s="12" customFormat="1" ht="25.92" customHeight="1">
      <c r="A133" s="12"/>
      <c r="B133" s="205"/>
      <c r="C133" s="206"/>
      <c r="D133" s="207" t="s">
        <v>76</v>
      </c>
      <c r="E133" s="208" t="s">
        <v>243</v>
      </c>
      <c r="F133" s="208" t="s">
        <v>244</v>
      </c>
      <c r="G133" s="206"/>
      <c r="H133" s="206"/>
      <c r="I133" s="209"/>
      <c r="J133" s="210">
        <f>BK133</f>
        <v>0</v>
      </c>
      <c r="K133" s="206"/>
      <c r="L133" s="211"/>
      <c r="M133" s="212"/>
      <c r="N133" s="213"/>
      <c r="O133" s="213"/>
      <c r="P133" s="214">
        <f>P134+P287+P386+P445+P552+P561+P580</f>
        <v>0</v>
      </c>
      <c r="Q133" s="213"/>
      <c r="R133" s="214">
        <f>R134+R287+R386+R445+R552+R561+R580</f>
        <v>1473.3144309700001</v>
      </c>
      <c r="S133" s="213"/>
      <c r="T133" s="215">
        <f>T134+T287+T386+T445+T552+T561+T580</f>
        <v>949.19659999999999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6" t="s">
        <v>253</v>
      </c>
      <c r="AT133" s="217" t="s">
        <v>76</v>
      </c>
      <c r="AU133" s="217" t="s">
        <v>77</v>
      </c>
      <c r="AY133" s="216" t="s">
        <v>245</v>
      </c>
      <c r="BK133" s="218">
        <f>BK134+BK287+BK386+BK445+BK552+BK561+BK580</f>
        <v>0</v>
      </c>
    </row>
    <row r="134" s="12" customFormat="1" ht="22.8" customHeight="1">
      <c r="A134" s="12"/>
      <c r="B134" s="205"/>
      <c r="C134" s="206"/>
      <c r="D134" s="207" t="s">
        <v>76</v>
      </c>
      <c r="E134" s="219" t="s">
        <v>85</v>
      </c>
      <c r="F134" s="219" t="s">
        <v>2649</v>
      </c>
      <c r="G134" s="206"/>
      <c r="H134" s="206"/>
      <c r="I134" s="209"/>
      <c r="J134" s="220">
        <f>BK134</f>
        <v>0</v>
      </c>
      <c r="K134" s="206"/>
      <c r="L134" s="211"/>
      <c r="M134" s="212"/>
      <c r="N134" s="213"/>
      <c r="O134" s="213"/>
      <c r="P134" s="214">
        <f>SUM(P135:P286)</f>
        <v>0</v>
      </c>
      <c r="Q134" s="213"/>
      <c r="R134" s="214">
        <f>SUM(R135:R286)</f>
        <v>166.20659999999998</v>
      </c>
      <c r="S134" s="213"/>
      <c r="T134" s="215">
        <f>SUM(T135:T286)</f>
        <v>459.8768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6" t="s">
        <v>253</v>
      </c>
      <c r="AT134" s="217" t="s">
        <v>76</v>
      </c>
      <c r="AU134" s="217" t="s">
        <v>85</v>
      </c>
      <c r="AY134" s="216" t="s">
        <v>245</v>
      </c>
      <c r="BK134" s="218">
        <f>SUM(BK135:BK286)</f>
        <v>0</v>
      </c>
    </row>
    <row r="135" s="2" customFormat="1" ht="16.5" customHeight="1">
      <c r="A135" s="40"/>
      <c r="B135" s="41"/>
      <c r="C135" s="221" t="s">
        <v>272</v>
      </c>
      <c r="D135" s="221" t="s">
        <v>248</v>
      </c>
      <c r="E135" s="222" t="s">
        <v>4060</v>
      </c>
      <c r="F135" s="223" t="s">
        <v>4061</v>
      </c>
      <c r="G135" s="224" t="s">
        <v>275</v>
      </c>
      <c r="H135" s="225">
        <v>48</v>
      </c>
      <c r="I135" s="226"/>
      <c r="J135" s="227">
        <f>ROUND(I135*H135,2)</f>
        <v>0</v>
      </c>
      <c r="K135" s="223" t="s">
        <v>764</v>
      </c>
      <c r="L135" s="46"/>
      <c r="M135" s="228" t="s">
        <v>1</v>
      </c>
      <c r="N135" s="229" t="s">
        <v>42</v>
      </c>
      <c r="O135" s="93"/>
      <c r="P135" s="230">
        <f>O135*H135</f>
        <v>0</v>
      </c>
      <c r="Q135" s="230">
        <v>0</v>
      </c>
      <c r="R135" s="230">
        <f>Q135*H135</f>
        <v>0</v>
      </c>
      <c r="S135" s="230">
        <v>0.35499999999999998</v>
      </c>
      <c r="T135" s="231">
        <f>S135*H135</f>
        <v>17.039999999999999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2" t="s">
        <v>253</v>
      </c>
      <c r="AT135" s="232" t="s">
        <v>248</v>
      </c>
      <c r="AU135" s="232" t="s">
        <v>87</v>
      </c>
      <c r="AY135" s="19" t="s">
        <v>245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9" t="s">
        <v>85</v>
      </c>
      <c r="BK135" s="233">
        <f>ROUND(I135*H135,2)</f>
        <v>0</v>
      </c>
      <c r="BL135" s="19" t="s">
        <v>253</v>
      </c>
      <c r="BM135" s="232" t="s">
        <v>5262</v>
      </c>
    </row>
    <row r="136" s="2" customFormat="1">
      <c r="A136" s="40"/>
      <c r="B136" s="41"/>
      <c r="C136" s="42"/>
      <c r="D136" s="234" t="s">
        <v>255</v>
      </c>
      <c r="E136" s="42"/>
      <c r="F136" s="235" t="s">
        <v>4063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255</v>
      </c>
      <c r="AU136" s="19" t="s">
        <v>87</v>
      </c>
    </row>
    <row r="137" s="2" customFormat="1">
      <c r="A137" s="40"/>
      <c r="B137" s="41"/>
      <c r="C137" s="42"/>
      <c r="D137" s="296" t="s">
        <v>766</v>
      </c>
      <c r="E137" s="42"/>
      <c r="F137" s="297" t="s">
        <v>4064</v>
      </c>
      <c r="G137" s="42"/>
      <c r="H137" s="42"/>
      <c r="I137" s="236"/>
      <c r="J137" s="42"/>
      <c r="K137" s="42"/>
      <c r="L137" s="46"/>
      <c r="M137" s="237"/>
      <c r="N137" s="238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766</v>
      </c>
      <c r="AU137" s="19" t="s">
        <v>87</v>
      </c>
    </row>
    <row r="138" s="14" customFormat="1">
      <c r="A138" s="14"/>
      <c r="B138" s="249"/>
      <c r="C138" s="250"/>
      <c r="D138" s="234" t="s">
        <v>257</v>
      </c>
      <c r="E138" s="251" t="s">
        <v>1</v>
      </c>
      <c r="F138" s="252" t="s">
        <v>5263</v>
      </c>
      <c r="G138" s="250"/>
      <c r="H138" s="253">
        <v>48</v>
      </c>
      <c r="I138" s="254"/>
      <c r="J138" s="250"/>
      <c r="K138" s="250"/>
      <c r="L138" s="255"/>
      <c r="M138" s="256"/>
      <c r="N138" s="257"/>
      <c r="O138" s="257"/>
      <c r="P138" s="257"/>
      <c r="Q138" s="257"/>
      <c r="R138" s="257"/>
      <c r="S138" s="257"/>
      <c r="T138" s="25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9" t="s">
        <v>257</v>
      </c>
      <c r="AU138" s="259" t="s">
        <v>87</v>
      </c>
      <c r="AV138" s="14" t="s">
        <v>87</v>
      </c>
      <c r="AW138" s="14" t="s">
        <v>34</v>
      </c>
      <c r="AX138" s="14" t="s">
        <v>85</v>
      </c>
      <c r="AY138" s="259" t="s">
        <v>245</v>
      </c>
    </row>
    <row r="139" s="2" customFormat="1" ht="16.5" customHeight="1">
      <c r="A139" s="40"/>
      <c r="B139" s="41"/>
      <c r="C139" s="221" t="s">
        <v>253</v>
      </c>
      <c r="D139" s="221" t="s">
        <v>248</v>
      </c>
      <c r="E139" s="222" t="s">
        <v>4066</v>
      </c>
      <c r="F139" s="223" t="s">
        <v>4067</v>
      </c>
      <c r="G139" s="224" t="s">
        <v>251</v>
      </c>
      <c r="H139" s="225">
        <v>36</v>
      </c>
      <c r="I139" s="226"/>
      <c r="J139" s="227">
        <f>ROUND(I139*H139,2)</f>
        <v>0</v>
      </c>
      <c r="K139" s="223" t="s">
        <v>764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1.8999999999999999</v>
      </c>
      <c r="T139" s="231">
        <f>S139*H139</f>
        <v>68.399999999999991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87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5264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4069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87</v>
      </c>
    </row>
    <row r="141" s="2" customFormat="1">
      <c r="A141" s="40"/>
      <c r="B141" s="41"/>
      <c r="C141" s="42"/>
      <c r="D141" s="296" t="s">
        <v>766</v>
      </c>
      <c r="E141" s="42"/>
      <c r="F141" s="297" t="s">
        <v>4070</v>
      </c>
      <c r="G141" s="42"/>
      <c r="H141" s="42"/>
      <c r="I141" s="236"/>
      <c r="J141" s="42"/>
      <c r="K141" s="42"/>
      <c r="L141" s="46"/>
      <c r="M141" s="237"/>
      <c r="N141" s="238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766</v>
      </c>
      <c r="AU141" s="19" t="s">
        <v>87</v>
      </c>
    </row>
    <row r="142" s="14" customFormat="1">
      <c r="A142" s="14"/>
      <c r="B142" s="249"/>
      <c r="C142" s="250"/>
      <c r="D142" s="234" t="s">
        <v>257</v>
      </c>
      <c r="E142" s="251" t="s">
        <v>1</v>
      </c>
      <c r="F142" s="252" t="s">
        <v>5265</v>
      </c>
      <c r="G142" s="250"/>
      <c r="H142" s="253">
        <v>36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257</v>
      </c>
      <c r="AU142" s="259" t="s">
        <v>87</v>
      </c>
      <c r="AV142" s="14" t="s">
        <v>87</v>
      </c>
      <c r="AW142" s="14" t="s">
        <v>34</v>
      </c>
      <c r="AX142" s="14" t="s">
        <v>85</v>
      </c>
      <c r="AY142" s="259" t="s">
        <v>245</v>
      </c>
    </row>
    <row r="143" s="2" customFormat="1" ht="16.5" customHeight="1">
      <c r="A143" s="40"/>
      <c r="B143" s="41"/>
      <c r="C143" s="221" t="s">
        <v>246</v>
      </c>
      <c r="D143" s="221" t="s">
        <v>248</v>
      </c>
      <c r="E143" s="222" t="s">
        <v>4075</v>
      </c>
      <c r="F143" s="223" t="s">
        <v>4076</v>
      </c>
      <c r="G143" s="224" t="s">
        <v>317</v>
      </c>
      <c r="H143" s="225">
        <v>18</v>
      </c>
      <c r="I143" s="226"/>
      <c r="J143" s="227">
        <f>ROUND(I143*H143,2)</f>
        <v>0</v>
      </c>
      <c r="K143" s="223" t="s">
        <v>764</v>
      </c>
      <c r="L143" s="46"/>
      <c r="M143" s="228" t="s">
        <v>1</v>
      </c>
      <c r="N143" s="229" t="s">
        <v>42</v>
      </c>
      <c r="O143" s="93"/>
      <c r="P143" s="230">
        <f>O143*H143</f>
        <v>0</v>
      </c>
      <c r="Q143" s="230">
        <v>0.026980000000000001</v>
      </c>
      <c r="R143" s="230">
        <f>Q143*H143</f>
        <v>0.48564000000000002</v>
      </c>
      <c r="S143" s="230">
        <v>0</v>
      </c>
      <c r="T143" s="231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2" t="s">
        <v>253</v>
      </c>
      <c r="AT143" s="232" t="s">
        <v>248</v>
      </c>
      <c r="AU143" s="232" t="s">
        <v>87</v>
      </c>
      <c r="AY143" s="19" t="s">
        <v>245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9" t="s">
        <v>85</v>
      </c>
      <c r="BK143" s="233">
        <f>ROUND(I143*H143,2)</f>
        <v>0</v>
      </c>
      <c r="BL143" s="19" t="s">
        <v>253</v>
      </c>
      <c r="BM143" s="232" t="s">
        <v>5266</v>
      </c>
    </row>
    <row r="144" s="2" customFormat="1">
      <c r="A144" s="40"/>
      <c r="B144" s="41"/>
      <c r="C144" s="42"/>
      <c r="D144" s="234" t="s">
        <v>255</v>
      </c>
      <c r="E144" s="42"/>
      <c r="F144" s="235" t="s">
        <v>4078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255</v>
      </c>
      <c r="AU144" s="19" t="s">
        <v>87</v>
      </c>
    </row>
    <row r="145" s="2" customFormat="1">
      <c r="A145" s="40"/>
      <c r="B145" s="41"/>
      <c r="C145" s="42"/>
      <c r="D145" s="296" t="s">
        <v>766</v>
      </c>
      <c r="E145" s="42"/>
      <c r="F145" s="297" t="s">
        <v>4079</v>
      </c>
      <c r="G145" s="42"/>
      <c r="H145" s="42"/>
      <c r="I145" s="236"/>
      <c r="J145" s="42"/>
      <c r="K145" s="42"/>
      <c r="L145" s="46"/>
      <c r="M145" s="237"/>
      <c r="N145" s="238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766</v>
      </c>
      <c r="AU145" s="19" t="s">
        <v>87</v>
      </c>
    </row>
    <row r="146" s="14" customFormat="1">
      <c r="A146" s="14"/>
      <c r="B146" s="249"/>
      <c r="C146" s="250"/>
      <c r="D146" s="234" t="s">
        <v>257</v>
      </c>
      <c r="E146" s="251" t="s">
        <v>1</v>
      </c>
      <c r="F146" s="252" t="s">
        <v>5267</v>
      </c>
      <c r="G146" s="250"/>
      <c r="H146" s="253">
        <v>18</v>
      </c>
      <c r="I146" s="254"/>
      <c r="J146" s="250"/>
      <c r="K146" s="250"/>
      <c r="L146" s="255"/>
      <c r="M146" s="256"/>
      <c r="N146" s="257"/>
      <c r="O146" s="257"/>
      <c r="P146" s="257"/>
      <c r="Q146" s="257"/>
      <c r="R146" s="257"/>
      <c r="S146" s="257"/>
      <c r="T146" s="25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9" t="s">
        <v>257</v>
      </c>
      <c r="AU146" s="259" t="s">
        <v>87</v>
      </c>
      <c r="AV146" s="14" t="s">
        <v>87</v>
      </c>
      <c r="AW146" s="14" t="s">
        <v>34</v>
      </c>
      <c r="AX146" s="14" t="s">
        <v>85</v>
      </c>
      <c r="AY146" s="259" t="s">
        <v>245</v>
      </c>
    </row>
    <row r="147" s="2" customFormat="1" ht="16.5" customHeight="1">
      <c r="A147" s="40"/>
      <c r="B147" s="41"/>
      <c r="C147" s="221" t="s">
        <v>305</v>
      </c>
      <c r="D147" s="221" t="s">
        <v>248</v>
      </c>
      <c r="E147" s="222" t="s">
        <v>4081</v>
      </c>
      <c r="F147" s="223" t="s">
        <v>4082</v>
      </c>
      <c r="G147" s="224" t="s">
        <v>5268</v>
      </c>
      <c r="H147" s="225">
        <v>80</v>
      </c>
      <c r="I147" s="226"/>
      <c r="J147" s="227">
        <f>ROUND(I147*H147,2)</f>
        <v>0</v>
      </c>
      <c r="K147" s="223" t="s">
        <v>764</v>
      </c>
      <c r="L147" s="46"/>
      <c r="M147" s="228" t="s">
        <v>1</v>
      </c>
      <c r="N147" s="229" t="s">
        <v>42</v>
      </c>
      <c r="O147" s="93"/>
      <c r="P147" s="230">
        <f>O147*H147</f>
        <v>0</v>
      </c>
      <c r="Q147" s="230">
        <v>3.0000000000000001E-05</v>
      </c>
      <c r="R147" s="230">
        <f>Q147*H147</f>
        <v>0.0024000000000000002</v>
      </c>
      <c r="S147" s="230">
        <v>0</v>
      </c>
      <c r="T147" s="231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32" t="s">
        <v>253</v>
      </c>
      <c r="AT147" s="232" t="s">
        <v>248</v>
      </c>
      <c r="AU147" s="232" t="s">
        <v>87</v>
      </c>
      <c r="AY147" s="19" t="s">
        <v>245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9" t="s">
        <v>85</v>
      </c>
      <c r="BK147" s="233">
        <f>ROUND(I147*H147,2)</f>
        <v>0</v>
      </c>
      <c r="BL147" s="19" t="s">
        <v>253</v>
      </c>
      <c r="BM147" s="232" t="s">
        <v>5269</v>
      </c>
    </row>
    <row r="148" s="2" customFormat="1">
      <c r="A148" s="40"/>
      <c r="B148" s="41"/>
      <c r="C148" s="42"/>
      <c r="D148" s="234" t="s">
        <v>255</v>
      </c>
      <c r="E148" s="42"/>
      <c r="F148" s="235" t="s">
        <v>4084</v>
      </c>
      <c r="G148" s="42"/>
      <c r="H148" s="42"/>
      <c r="I148" s="236"/>
      <c r="J148" s="42"/>
      <c r="K148" s="42"/>
      <c r="L148" s="46"/>
      <c r="M148" s="237"/>
      <c r="N148" s="238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255</v>
      </c>
      <c r="AU148" s="19" t="s">
        <v>87</v>
      </c>
    </row>
    <row r="149" s="2" customFormat="1">
      <c r="A149" s="40"/>
      <c r="B149" s="41"/>
      <c r="C149" s="42"/>
      <c r="D149" s="296" t="s">
        <v>766</v>
      </c>
      <c r="E149" s="42"/>
      <c r="F149" s="297" t="s">
        <v>4085</v>
      </c>
      <c r="G149" s="42"/>
      <c r="H149" s="42"/>
      <c r="I149" s="236"/>
      <c r="J149" s="42"/>
      <c r="K149" s="42"/>
      <c r="L149" s="46"/>
      <c r="M149" s="237"/>
      <c r="N149" s="238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766</v>
      </c>
      <c r="AU149" s="19" t="s">
        <v>87</v>
      </c>
    </row>
    <row r="150" s="14" customFormat="1">
      <c r="A150" s="14"/>
      <c r="B150" s="249"/>
      <c r="C150" s="250"/>
      <c r="D150" s="234" t="s">
        <v>257</v>
      </c>
      <c r="E150" s="251" t="s">
        <v>1</v>
      </c>
      <c r="F150" s="252" t="s">
        <v>4086</v>
      </c>
      <c r="G150" s="250"/>
      <c r="H150" s="253">
        <v>80</v>
      </c>
      <c r="I150" s="254"/>
      <c r="J150" s="250"/>
      <c r="K150" s="250"/>
      <c r="L150" s="255"/>
      <c r="M150" s="256"/>
      <c r="N150" s="257"/>
      <c r="O150" s="257"/>
      <c r="P150" s="257"/>
      <c r="Q150" s="257"/>
      <c r="R150" s="257"/>
      <c r="S150" s="257"/>
      <c r="T150" s="25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9" t="s">
        <v>257</v>
      </c>
      <c r="AU150" s="259" t="s">
        <v>87</v>
      </c>
      <c r="AV150" s="14" t="s">
        <v>87</v>
      </c>
      <c r="AW150" s="14" t="s">
        <v>34</v>
      </c>
      <c r="AX150" s="14" t="s">
        <v>85</v>
      </c>
      <c r="AY150" s="259" t="s">
        <v>245</v>
      </c>
    </row>
    <row r="151" s="2" customFormat="1" ht="16.5" customHeight="1">
      <c r="A151" s="40"/>
      <c r="B151" s="41"/>
      <c r="C151" s="221" t="s">
        <v>314</v>
      </c>
      <c r="D151" s="221" t="s">
        <v>248</v>
      </c>
      <c r="E151" s="222" t="s">
        <v>4087</v>
      </c>
      <c r="F151" s="223" t="s">
        <v>4088</v>
      </c>
      <c r="G151" s="224" t="s">
        <v>5270</v>
      </c>
      <c r="H151" s="225">
        <v>20</v>
      </c>
      <c r="I151" s="226"/>
      <c r="J151" s="227">
        <f>ROUND(I151*H151,2)</f>
        <v>0</v>
      </c>
      <c r="K151" s="223" t="s">
        <v>764</v>
      </c>
      <c r="L151" s="46"/>
      <c r="M151" s="228" t="s">
        <v>1</v>
      </c>
      <c r="N151" s="229" t="s">
        <v>42</v>
      </c>
      <c r="O151" s="93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2" t="s">
        <v>253</v>
      </c>
      <c r="AT151" s="232" t="s">
        <v>248</v>
      </c>
      <c r="AU151" s="232" t="s">
        <v>87</v>
      </c>
      <c r="AY151" s="19" t="s">
        <v>245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9" t="s">
        <v>85</v>
      </c>
      <c r="BK151" s="233">
        <f>ROUND(I151*H151,2)</f>
        <v>0</v>
      </c>
      <c r="BL151" s="19" t="s">
        <v>253</v>
      </c>
      <c r="BM151" s="232" t="s">
        <v>5271</v>
      </c>
    </row>
    <row r="152" s="2" customFormat="1">
      <c r="A152" s="40"/>
      <c r="B152" s="41"/>
      <c r="C152" s="42"/>
      <c r="D152" s="234" t="s">
        <v>255</v>
      </c>
      <c r="E152" s="42"/>
      <c r="F152" s="235" t="s">
        <v>4091</v>
      </c>
      <c r="G152" s="42"/>
      <c r="H152" s="42"/>
      <c r="I152" s="236"/>
      <c r="J152" s="42"/>
      <c r="K152" s="42"/>
      <c r="L152" s="46"/>
      <c r="M152" s="237"/>
      <c r="N152" s="238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255</v>
      </c>
      <c r="AU152" s="19" t="s">
        <v>87</v>
      </c>
    </row>
    <row r="153" s="2" customFormat="1">
      <c r="A153" s="40"/>
      <c r="B153" s="41"/>
      <c r="C153" s="42"/>
      <c r="D153" s="296" t="s">
        <v>766</v>
      </c>
      <c r="E153" s="42"/>
      <c r="F153" s="297" t="s">
        <v>4092</v>
      </c>
      <c r="G153" s="42"/>
      <c r="H153" s="42"/>
      <c r="I153" s="236"/>
      <c r="J153" s="42"/>
      <c r="K153" s="42"/>
      <c r="L153" s="46"/>
      <c r="M153" s="237"/>
      <c r="N153" s="238"/>
      <c r="O153" s="93"/>
      <c r="P153" s="93"/>
      <c r="Q153" s="93"/>
      <c r="R153" s="93"/>
      <c r="S153" s="93"/>
      <c r="T153" s="94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766</v>
      </c>
      <c r="AU153" s="19" t="s">
        <v>87</v>
      </c>
    </row>
    <row r="154" s="14" customFormat="1">
      <c r="A154" s="14"/>
      <c r="B154" s="249"/>
      <c r="C154" s="250"/>
      <c r="D154" s="234" t="s">
        <v>257</v>
      </c>
      <c r="E154" s="251" t="s">
        <v>1</v>
      </c>
      <c r="F154" s="252" t="s">
        <v>4093</v>
      </c>
      <c r="G154" s="250"/>
      <c r="H154" s="253">
        <v>20</v>
      </c>
      <c r="I154" s="254"/>
      <c r="J154" s="250"/>
      <c r="K154" s="250"/>
      <c r="L154" s="255"/>
      <c r="M154" s="256"/>
      <c r="N154" s="257"/>
      <c r="O154" s="257"/>
      <c r="P154" s="257"/>
      <c r="Q154" s="257"/>
      <c r="R154" s="257"/>
      <c r="S154" s="257"/>
      <c r="T154" s="25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9" t="s">
        <v>257</v>
      </c>
      <c r="AU154" s="259" t="s">
        <v>87</v>
      </c>
      <c r="AV154" s="14" t="s">
        <v>87</v>
      </c>
      <c r="AW154" s="14" t="s">
        <v>34</v>
      </c>
      <c r="AX154" s="14" t="s">
        <v>85</v>
      </c>
      <c r="AY154" s="259" t="s">
        <v>245</v>
      </c>
    </row>
    <row r="155" s="2" customFormat="1" ht="16.5" customHeight="1">
      <c r="A155" s="40"/>
      <c r="B155" s="41"/>
      <c r="C155" s="221" t="s">
        <v>326</v>
      </c>
      <c r="D155" s="221" t="s">
        <v>248</v>
      </c>
      <c r="E155" s="222" t="s">
        <v>2650</v>
      </c>
      <c r="F155" s="223" t="s">
        <v>2651</v>
      </c>
      <c r="G155" s="224" t="s">
        <v>275</v>
      </c>
      <c r="H155" s="225">
        <v>140</v>
      </c>
      <c r="I155" s="226"/>
      <c r="J155" s="227">
        <f>ROUND(I155*H155,2)</f>
        <v>0</v>
      </c>
      <c r="K155" s="223" t="s">
        <v>764</v>
      </c>
      <c r="L155" s="46"/>
      <c r="M155" s="228" t="s">
        <v>1</v>
      </c>
      <c r="N155" s="229" t="s">
        <v>42</v>
      </c>
      <c r="O155" s="93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2" t="s">
        <v>253</v>
      </c>
      <c r="AT155" s="232" t="s">
        <v>248</v>
      </c>
      <c r="AU155" s="232" t="s">
        <v>87</v>
      </c>
      <c r="AY155" s="19" t="s">
        <v>245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9" t="s">
        <v>85</v>
      </c>
      <c r="BK155" s="233">
        <f>ROUND(I155*H155,2)</f>
        <v>0</v>
      </c>
      <c r="BL155" s="19" t="s">
        <v>253</v>
      </c>
      <c r="BM155" s="232" t="s">
        <v>5272</v>
      </c>
    </row>
    <row r="156" s="2" customFormat="1">
      <c r="A156" s="40"/>
      <c r="B156" s="41"/>
      <c r="C156" s="42"/>
      <c r="D156" s="234" t="s">
        <v>255</v>
      </c>
      <c r="E156" s="42"/>
      <c r="F156" s="235" t="s">
        <v>2653</v>
      </c>
      <c r="G156" s="42"/>
      <c r="H156" s="42"/>
      <c r="I156" s="236"/>
      <c r="J156" s="42"/>
      <c r="K156" s="42"/>
      <c r="L156" s="46"/>
      <c r="M156" s="237"/>
      <c r="N156" s="238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255</v>
      </c>
      <c r="AU156" s="19" t="s">
        <v>87</v>
      </c>
    </row>
    <row r="157" s="2" customFormat="1">
      <c r="A157" s="40"/>
      <c r="B157" s="41"/>
      <c r="C157" s="42"/>
      <c r="D157" s="296" t="s">
        <v>766</v>
      </c>
      <c r="E157" s="42"/>
      <c r="F157" s="297" t="s">
        <v>2654</v>
      </c>
      <c r="G157" s="42"/>
      <c r="H157" s="42"/>
      <c r="I157" s="236"/>
      <c r="J157" s="42"/>
      <c r="K157" s="42"/>
      <c r="L157" s="46"/>
      <c r="M157" s="237"/>
      <c r="N157" s="238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766</v>
      </c>
      <c r="AU157" s="19" t="s">
        <v>87</v>
      </c>
    </row>
    <row r="158" s="14" customFormat="1">
      <c r="A158" s="14"/>
      <c r="B158" s="249"/>
      <c r="C158" s="250"/>
      <c r="D158" s="234" t="s">
        <v>257</v>
      </c>
      <c r="E158" s="251" t="s">
        <v>1</v>
      </c>
      <c r="F158" s="252" t="s">
        <v>5273</v>
      </c>
      <c r="G158" s="250"/>
      <c r="H158" s="253">
        <v>140</v>
      </c>
      <c r="I158" s="254"/>
      <c r="J158" s="250"/>
      <c r="K158" s="250"/>
      <c r="L158" s="255"/>
      <c r="M158" s="256"/>
      <c r="N158" s="257"/>
      <c r="O158" s="257"/>
      <c r="P158" s="257"/>
      <c r="Q158" s="257"/>
      <c r="R158" s="257"/>
      <c r="S158" s="257"/>
      <c r="T158" s="25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9" t="s">
        <v>257</v>
      </c>
      <c r="AU158" s="259" t="s">
        <v>87</v>
      </c>
      <c r="AV158" s="14" t="s">
        <v>87</v>
      </c>
      <c r="AW158" s="14" t="s">
        <v>34</v>
      </c>
      <c r="AX158" s="14" t="s">
        <v>77</v>
      </c>
      <c r="AY158" s="259" t="s">
        <v>245</v>
      </c>
    </row>
    <row r="159" s="15" customFormat="1">
      <c r="A159" s="15"/>
      <c r="B159" s="260"/>
      <c r="C159" s="261"/>
      <c r="D159" s="234" t="s">
        <v>257</v>
      </c>
      <c r="E159" s="262" t="s">
        <v>1</v>
      </c>
      <c r="F159" s="263" t="s">
        <v>266</v>
      </c>
      <c r="G159" s="261"/>
      <c r="H159" s="264">
        <v>140</v>
      </c>
      <c r="I159" s="265"/>
      <c r="J159" s="261"/>
      <c r="K159" s="261"/>
      <c r="L159" s="266"/>
      <c r="M159" s="267"/>
      <c r="N159" s="268"/>
      <c r="O159" s="268"/>
      <c r="P159" s="268"/>
      <c r="Q159" s="268"/>
      <c r="R159" s="268"/>
      <c r="S159" s="268"/>
      <c r="T159" s="269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0" t="s">
        <v>257</v>
      </c>
      <c r="AU159" s="270" t="s">
        <v>87</v>
      </c>
      <c r="AV159" s="15" t="s">
        <v>253</v>
      </c>
      <c r="AW159" s="15" t="s">
        <v>34</v>
      </c>
      <c r="AX159" s="15" t="s">
        <v>85</v>
      </c>
      <c r="AY159" s="270" t="s">
        <v>245</v>
      </c>
    </row>
    <row r="160" s="2" customFormat="1" ht="24.15" customHeight="1">
      <c r="A160" s="40"/>
      <c r="B160" s="41"/>
      <c r="C160" s="221" t="s">
        <v>335</v>
      </c>
      <c r="D160" s="221" t="s">
        <v>248</v>
      </c>
      <c r="E160" s="222" t="s">
        <v>3477</v>
      </c>
      <c r="F160" s="223" t="s">
        <v>3478</v>
      </c>
      <c r="G160" s="224" t="s">
        <v>251</v>
      </c>
      <c r="H160" s="225">
        <v>454.83600000000001</v>
      </c>
      <c r="I160" s="226"/>
      <c r="J160" s="227">
        <f>ROUND(I160*H160,2)</f>
        <v>0</v>
      </c>
      <c r="K160" s="223" t="s">
        <v>764</v>
      </c>
      <c r="L160" s="46"/>
      <c r="M160" s="228" t="s">
        <v>1</v>
      </c>
      <c r="N160" s="229" t="s">
        <v>42</v>
      </c>
      <c r="O160" s="93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2" t="s">
        <v>253</v>
      </c>
      <c r="AT160" s="232" t="s">
        <v>248</v>
      </c>
      <c r="AU160" s="232" t="s">
        <v>87</v>
      </c>
      <c r="AY160" s="19" t="s">
        <v>245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9" t="s">
        <v>85</v>
      </c>
      <c r="BK160" s="233">
        <f>ROUND(I160*H160,2)</f>
        <v>0</v>
      </c>
      <c r="BL160" s="19" t="s">
        <v>253</v>
      </c>
      <c r="BM160" s="232" t="s">
        <v>5274</v>
      </c>
    </row>
    <row r="161" s="2" customFormat="1">
      <c r="A161" s="40"/>
      <c r="B161" s="41"/>
      <c r="C161" s="42"/>
      <c r="D161" s="234" t="s">
        <v>255</v>
      </c>
      <c r="E161" s="42"/>
      <c r="F161" s="235" t="s">
        <v>4097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255</v>
      </c>
      <c r="AU161" s="19" t="s">
        <v>87</v>
      </c>
    </row>
    <row r="162" s="2" customFormat="1">
      <c r="A162" s="40"/>
      <c r="B162" s="41"/>
      <c r="C162" s="42"/>
      <c r="D162" s="296" t="s">
        <v>766</v>
      </c>
      <c r="E162" s="42"/>
      <c r="F162" s="297" t="s">
        <v>3480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766</v>
      </c>
      <c r="AU162" s="19" t="s">
        <v>87</v>
      </c>
    </row>
    <row r="163" s="14" customFormat="1">
      <c r="A163" s="14"/>
      <c r="B163" s="249"/>
      <c r="C163" s="250"/>
      <c r="D163" s="234" t="s">
        <v>257</v>
      </c>
      <c r="E163" s="251" t="s">
        <v>1</v>
      </c>
      <c r="F163" s="252" t="s">
        <v>5275</v>
      </c>
      <c r="G163" s="250"/>
      <c r="H163" s="253">
        <v>194.43600000000001</v>
      </c>
      <c r="I163" s="254"/>
      <c r="J163" s="250"/>
      <c r="K163" s="250"/>
      <c r="L163" s="255"/>
      <c r="M163" s="256"/>
      <c r="N163" s="257"/>
      <c r="O163" s="257"/>
      <c r="P163" s="257"/>
      <c r="Q163" s="257"/>
      <c r="R163" s="257"/>
      <c r="S163" s="257"/>
      <c r="T163" s="25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9" t="s">
        <v>257</v>
      </c>
      <c r="AU163" s="259" t="s">
        <v>87</v>
      </c>
      <c r="AV163" s="14" t="s">
        <v>87</v>
      </c>
      <c r="AW163" s="14" t="s">
        <v>34</v>
      </c>
      <c r="AX163" s="14" t="s">
        <v>77</v>
      </c>
      <c r="AY163" s="259" t="s">
        <v>245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5276</v>
      </c>
      <c r="G164" s="250"/>
      <c r="H164" s="253">
        <v>171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77</v>
      </c>
      <c r="AY164" s="259" t="s">
        <v>245</v>
      </c>
    </row>
    <row r="165" s="14" customFormat="1">
      <c r="A165" s="14"/>
      <c r="B165" s="249"/>
      <c r="C165" s="250"/>
      <c r="D165" s="234" t="s">
        <v>257</v>
      </c>
      <c r="E165" s="251" t="s">
        <v>1</v>
      </c>
      <c r="F165" s="252" t="s">
        <v>5277</v>
      </c>
      <c r="G165" s="250"/>
      <c r="H165" s="253">
        <v>83.900000000000006</v>
      </c>
      <c r="I165" s="254"/>
      <c r="J165" s="250"/>
      <c r="K165" s="250"/>
      <c r="L165" s="255"/>
      <c r="M165" s="256"/>
      <c r="N165" s="257"/>
      <c r="O165" s="257"/>
      <c r="P165" s="257"/>
      <c r="Q165" s="257"/>
      <c r="R165" s="257"/>
      <c r="S165" s="257"/>
      <c r="T165" s="25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9" t="s">
        <v>257</v>
      </c>
      <c r="AU165" s="259" t="s">
        <v>87</v>
      </c>
      <c r="AV165" s="14" t="s">
        <v>87</v>
      </c>
      <c r="AW165" s="14" t="s">
        <v>34</v>
      </c>
      <c r="AX165" s="14" t="s">
        <v>77</v>
      </c>
      <c r="AY165" s="259" t="s">
        <v>245</v>
      </c>
    </row>
    <row r="166" s="14" customFormat="1">
      <c r="A166" s="14"/>
      <c r="B166" s="249"/>
      <c r="C166" s="250"/>
      <c r="D166" s="234" t="s">
        <v>257</v>
      </c>
      <c r="E166" s="251" t="s">
        <v>1</v>
      </c>
      <c r="F166" s="252" t="s">
        <v>5278</v>
      </c>
      <c r="G166" s="250"/>
      <c r="H166" s="253">
        <v>5.5</v>
      </c>
      <c r="I166" s="254"/>
      <c r="J166" s="250"/>
      <c r="K166" s="250"/>
      <c r="L166" s="255"/>
      <c r="M166" s="256"/>
      <c r="N166" s="257"/>
      <c r="O166" s="257"/>
      <c r="P166" s="257"/>
      <c r="Q166" s="257"/>
      <c r="R166" s="257"/>
      <c r="S166" s="257"/>
      <c r="T166" s="25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9" t="s">
        <v>257</v>
      </c>
      <c r="AU166" s="259" t="s">
        <v>87</v>
      </c>
      <c r="AV166" s="14" t="s">
        <v>87</v>
      </c>
      <c r="AW166" s="14" t="s">
        <v>34</v>
      </c>
      <c r="AX166" s="14" t="s">
        <v>77</v>
      </c>
      <c r="AY166" s="259" t="s">
        <v>245</v>
      </c>
    </row>
    <row r="167" s="15" customFormat="1">
      <c r="A167" s="15"/>
      <c r="B167" s="260"/>
      <c r="C167" s="261"/>
      <c r="D167" s="234" t="s">
        <v>257</v>
      </c>
      <c r="E167" s="262" t="s">
        <v>1</v>
      </c>
      <c r="F167" s="263" t="s">
        <v>266</v>
      </c>
      <c r="G167" s="261"/>
      <c r="H167" s="264">
        <v>454.83600000000001</v>
      </c>
      <c r="I167" s="265"/>
      <c r="J167" s="261"/>
      <c r="K167" s="261"/>
      <c r="L167" s="266"/>
      <c r="M167" s="267"/>
      <c r="N167" s="268"/>
      <c r="O167" s="268"/>
      <c r="P167" s="268"/>
      <c r="Q167" s="268"/>
      <c r="R167" s="268"/>
      <c r="S167" s="268"/>
      <c r="T167" s="269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70" t="s">
        <v>257</v>
      </c>
      <c r="AU167" s="270" t="s">
        <v>87</v>
      </c>
      <c r="AV167" s="15" t="s">
        <v>253</v>
      </c>
      <c r="AW167" s="15" t="s">
        <v>34</v>
      </c>
      <c r="AX167" s="15" t="s">
        <v>85</v>
      </c>
      <c r="AY167" s="270" t="s">
        <v>245</v>
      </c>
    </row>
    <row r="168" s="2" customFormat="1" ht="16.5" customHeight="1">
      <c r="A168" s="40"/>
      <c r="B168" s="41"/>
      <c r="C168" s="221" t="s">
        <v>341</v>
      </c>
      <c r="D168" s="221" t="s">
        <v>248</v>
      </c>
      <c r="E168" s="222" t="s">
        <v>3482</v>
      </c>
      <c r="F168" s="223" t="s">
        <v>4102</v>
      </c>
      <c r="G168" s="224" t="s">
        <v>551</v>
      </c>
      <c r="H168" s="225">
        <v>260</v>
      </c>
      <c r="I168" s="226"/>
      <c r="J168" s="227">
        <f>ROUND(I168*H168,2)</f>
        <v>0</v>
      </c>
      <c r="K168" s="223" t="s">
        <v>764</v>
      </c>
      <c r="L168" s="46"/>
      <c r="M168" s="228" t="s">
        <v>1</v>
      </c>
      <c r="N168" s="229" t="s">
        <v>42</v>
      </c>
      <c r="O168" s="93"/>
      <c r="P168" s="230">
        <f>O168*H168</f>
        <v>0</v>
      </c>
      <c r="Q168" s="230">
        <v>0.0010200000000000001</v>
      </c>
      <c r="R168" s="230">
        <f>Q168*H168</f>
        <v>0.26519999999999999</v>
      </c>
      <c r="S168" s="230">
        <v>0</v>
      </c>
      <c r="T168" s="231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32" t="s">
        <v>253</v>
      </c>
      <c r="AT168" s="232" t="s">
        <v>248</v>
      </c>
      <c r="AU168" s="232" t="s">
        <v>87</v>
      </c>
      <c r="AY168" s="19" t="s">
        <v>245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9" t="s">
        <v>85</v>
      </c>
      <c r="BK168" s="233">
        <f>ROUND(I168*H168,2)</f>
        <v>0</v>
      </c>
      <c r="BL168" s="19" t="s">
        <v>253</v>
      </c>
      <c r="BM168" s="232" t="s">
        <v>5279</v>
      </c>
    </row>
    <row r="169" s="2" customFormat="1">
      <c r="A169" s="40"/>
      <c r="B169" s="41"/>
      <c r="C169" s="42"/>
      <c r="D169" s="234" t="s">
        <v>255</v>
      </c>
      <c r="E169" s="42"/>
      <c r="F169" s="235" t="s">
        <v>4104</v>
      </c>
      <c r="G169" s="42"/>
      <c r="H169" s="42"/>
      <c r="I169" s="236"/>
      <c r="J169" s="42"/>
      <c r="K169" s="42"/>
      <c r="L169" s="46"/>
      <c r="M169" s="237"/>
      <c r="N169" s="238"/>
      <c r="O169" s="93"/>
      <c r="P169" s="93"/>
      <c r="Q169" s="93"/>
      <c r="R169" s="93"/>
      <c r="S169" s="93"/>
      <c r="T169" s="94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255</v>
      </c>
      <c r="AU169" s="19" t="s">
        <v>87</v>
      </c>
    </row>
    <row r="170" s="2" customFormat="1">
      <c r="A170" s="40"/>
      <c r="B170" s="41"/>
      <c r="C170" s="42"/>
      <c r="D170" s="296" t="s">
        <v>766</v>
      </c>
      <c r="E170" s="42"/>
      <c r="F170" s="297" t="s">
        <v>3485</v>
      </c>
      <c r="G170" s="42"/>
      <c r="H170" s="42"/>
      <c r="I170" s="236"/>
      <c r="J170" s="42"/>
      <c r="K170" s="42"/>
      <c r="L170" s="46"/>
      <c r="M170" s="237"/>
      <c r="N170" s="238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766</v>
      </c>
      <c r="AU170" s="19" t="s">
        <v>87</v>
      </c>
    </row>
    <row r="171" s="14" customFormat="1">
      <c r="A171" s="14"/>
      <c r="B171" s="249"/>
      <c r="C171" s="250"/>
      <c r="D171" s="234" t="s">
        <v>257</v>
      </c>
      <c r="E171" s="251" t="s">
        <v>1</v>
      </c>
      <c r="F171" s="252" t="s">
        <v>5280</v>
      </c>
      <c r="G171" s="250"/>
      <c r="H171" s="253">
        <v>48</v>
      </c>
      <c r="I171" s="254"/>
      <c r="J171" s="250"/>
      <c r="K171" s="250"/>
      <c r="L171" s="255"/>
      <c r="M171" s="256"/>
      <c r="N171" s="257"/>
      <c r="O171" s="257"/>
      <c r="P171" s="257"/>
      <c r="Q171" s="257"/>
      <c r="R171" s="257"/>
      <c r="S171" s="257"/>
      <c r="T171" s="25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9" t="s">
        <v>257</v>
      </c>
      <c r="AU171" s="259" t="s">
        <v>87</v>
      </c>
      <c r="AV171" s="14" t="s">
        <v>87</v>
      </c>
      <c r="AW171" s="14" t="s">
        <v>34</v>
      </c>
      <c r="AX171" s="14" t="s">
        <v>77</v>
      </c>
      <c r="AY171" s="259" t="s">
        <v>245</v>
      </c>
    </row>
    <row r="172" s="14" customFormat="1">
      <c r="A172" s="14"/>
      <c r="B172" s="249"/>
      <c r="C172" s="250"/>
      <c r="D172" s="234" t="s">
        <v>257</v>
      </c>
      <c r="E172" s="251" t="s">
        <v>1</v>
      </c>
      <c r="F172" s="252" t="s">
        <v>5281</v>
      </c>
      <c r="G172" s="250"/>
      <c r="H172" s="253">
        <v>156</v>
      </c>
      <c r="I172" s="254"/>
      <c r="J172" s="250"/>
      <c r="K172" s="250"/>
      <c r="L172" s="255"/>
      <c r="M172" s="256"/>
      <c r="N172" s="257"/>
      <c r="O172" s="257"/>
      <c r="P172" s="257"/>
      <c r="Q172" s="257"/>
      <c r="R172" s="257"/>
      <c r="S172" s="257"/>
      <c r="T172" s="25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9" t="s">
        <v>257</v>
      </c>
      <c r="AU172" s="259" t="s">
        <v>87</v>
      </c>
      <c r="AV172" s="14" t="s">
        <v>87</v>
      </c>
      <c r="AW172" s="14" t="s">
        <v>34</v>
      </c>
      <c r="AX172" s="14" t="s">
        <v>77</v>
      </c>
      <c r="AY172" s="259" t="s">
        <v>245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5282</v>
      </c>
      <c r="G173" s="250"/>
      <c r="H173" s="253">
        <v>56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77</v>
      </c>
      <c r="AY173" s="259" t="s">
        <v>245</v>
      </c>
    </row>
    <row r="174" s="15" customFormat="1">
      <c r="A174" s="15"/>
      <c r="B174" s="260"/>
      <c r="C174" s="261"/>
      <c r="D174" s="234" t="s">
        <v>257</v>
      </c>
      <c r="E174" s="262" t="s">
        <v>1</v>
      </c>
      <c r="F174" s="263" t="s">
        <v>266</v>
      </c>
      <c r="G174" s="261"/>
      <c r="H174" s="264">
        <v>260</v>
      </c>
      <c r="I174" s="265"/>
      <c r="J174" s="261"/>
      <c r="K174" s="261"/>
      <c r="L174" s="266"/>
      <c r="M174" s="267"/>
      <c r="N174" s="268"/>
      <c r="O174" s="268"/>
      <c r="P174" s="268"/>
      <c r="Q174" s="268"/>
      <c r="R174" s="268"/>
      <c r="S174" s="268"/>
      <c r="T174" s="269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0" t="s">
        <v>257</v>
      </c>
      <c r="AU174" s="270" t="s">
        <v>87</v>
      </c>
      <c r="AV174" s="15" t="s">
        <v>253</v>
      </c>
      <c r="AW174" s="15" t="s">
        <v>34</v>
      </c>
      <c r="AX174" s="15" t="s">
        <v>85</v>
      </c>
      <c r="AY174" s="270" t="s">
        <v>245</v>
      </c>
    </row>
    <row r="175" s="2" customFormat="1" ht="16.5" customHeight="1">
      <c r="A175" s="40"/>
      <c r="B175" s="41"/>
      <c r="C175" s="283" t="s">
        <v>349</v>
      </c>
      <c r="D175" s="283" t="s">
        <v>551</v>
      </c>
      <c r="E175" s="284" t="s">
        <v>5283</v>
      </c>
      <c r="F175" s="285" t="s">
        <v>5284</v>
      </c>
      <c r="G175" s="286" t="s">
        <v>545</v>
      </c>
      <c r="H175" s="287">
        <v>5.2160000000000002</v>
      </c>
      <c r="I175" s="288"/>
      <c r="J175" s="289">
        <f>ROUND(I175*H175,2)</f>
        <v>0</v>
      </c>
      <c r="K175" s="285" t="s">
        <v>764</v>
      </c>
      <c r="L175" s="290"/>
      <c r="M175" s="291" t="s">
        <v>1</v>
      </c>
      <c r="N175" s="292" t="s">
        <v>42</v>
      </c>
      <c r="O175" s="93"/>
      <c r="P175" s="230">
        <f>O175*H175</f>
        <v>0</v>
      </c>
      <c r="Q175" s="230">
        <v>1</v>
      </c>
      <c r="R175" s="230">
        <f>Q175*H175</f>
        <v>5.2160000000000002</v>
      </c>
      <c r="S175" s="230">
        <v>0</v>
      </c>
      <c r="T175" s="23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2" t="s">
        <v>326</v>
      </c>
      <c r="AT175" s="232" t="s">
        <v>551</v>
      </c>
      <c r="AU175" s="232" t="s">
        <v>87</v>
      </c>
      <c r="AY175" s="19" t="s">
        <v>245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9" t="s">
        <v>85</v>
      </c>
      <c r="BK175" s="233">
        <f>ROUND(I175*H175,2)</f>
        <v>0</v>
      </c>
      <c r="BL175" s="19" t="s">
        <v>253</v>
      </c>
      <c r="BM175" s="232" t="s">
        <v>5285</v>
      </c>
    </row>
    <row r="176" s="2" customFormat="1">
      <c r="A176" s="40"/>
      <c r="B176" s="41"/>
      <c r="C176" s="42"/>
      <c r="D176" s="234" t="s">
        <v>255</v>
      </c>
      <c r="E176" s="42"/>
      <c r="F176" s="235" t="s">
        <v>5284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255</v>
      </c>
      <c r="AU176" s="19" t="s">
        <v>87</v>
      </c>
    </row>
    <row r="177" s="14" customFormat="1">
      <c r="A177" s="14"/>
      <c r="B177" s="249"/>
      <c r="C177" s="250"/>
      <c r="D177" s="234" t="s">
        <v>257</v>
      </c>
      <c r="E177" s="251" t="s">
        <v>1</v>
      </c>
      <c r="F177" s="252" t="s">
        <v>5286</v>
      </c>
      <c r="G177" s="250"/>
      <c r="H177" s="253">
        <v>5.2160000000000002</v>
      </c>
      <c r="I177" s="254"/>
      <c r="J177" s="250"/>
      <c r="K177" s="250"/>
      <c r="L177" s="255"/>
      <c r="M177" s="256"/>
      <c r="N177" s="257"/>
      <c r="O177" s="257"/>
      <c r="P177" s="257"/>
      <c r="Q177" s="257"/>
      <c r="R177" s="257"/>
      <c r="S177" s="257"/>
      <c r="T177" s="25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9" t="s">
        <v>257</v>
      </c>
      <c r="AU177" s="259" t="s">
        <v>87</v>
      </c>
      <c r="AV177" s="14" t="s">
        <v>87</v>
      </c>
      <c r="AW177" s="14" t="s">
        <v>34</v>
      </c>
      <c r="AX177" s="14" t="s">
        <v>85</v>
      </c>
      <c r="AY177" s="259" t="s">
        <v>245</v>
      </c>
    </row>
    <row r="178" s="2" customFormat="1" ht="16.5" customHeight="1">
      <c r="A178" s="40"/>
      <c r="B178" s="41"/>
      <c r="C178" s="283" t="s">
        <v>8</v>
      </c>
      <c r="D178" s="283" t="s">
        <v>551</v>
      </c>
      <c r="E178" s="284" t="s">
        <v>5287</v>
      </c>
      <c r="F178" s="285" t="s">
        <v>5288</v>
      </c>
      <c r="G178" s="286" t="s">
        <v>545</v>
      </c>
      <c r="H178" s="287">
        <v>1.605</v>
      </c>
      <c r="I178" s="288"/>
      <c r="J178" s="289">
        <f>ROUND(I178*H178,2)</f>
        <v>0</v>
      </c>
      <c r="K178" s="285" t="s">
        <v>764</v>
      </c>
      <c r="L178" s="290"/>
      <c r="M178" s="291" t="s">
        <v>1</v>
      </c>
      <c r="N178" s="292" t="s">
        <v>42</v>
      </c>
      <c r="O178" s="93"/>
      <c r="P178" s="230">
        <f>O178*H178</f>
        <v>0</v>
      </c>
      <c r="Q178" s="230">
        <v>1</v>
      </c>
      <c r="R178" s="230">
        <f>Q178*H178</f>
        <v>1.605</v>
      </c>
      <c r="S178" s="230">
        <v>0</v>
      </c>
      <c r="T178" s="231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32" t="s">
        <v>326</v>
      </c>
      <c r="AT178" s="232" t="s">
        <v>551</v>
      </c>
      <c r="AU178" s="232" t="s">
        <v>87</v>
      </c>
      <c r="AY178" s="19" t="s">
        <v>245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9" t="s">
        <v>85</v>
      </c>
      <c r="BK178" s="233">
        <f>ROUND(I178*H178,2)</f>
        <v>0</v>
      </c>
      <c r="BL178" s="19" t="s">
        <v>253</v>
      </c>
      <c r="BM178" s="232" t="s">
        <v>5289</v>
      </c>
    </row>
    <row r="179" s="2" customFormat="1">
      <c r="A179" s="40"/>
      <c r="B179" s="41"/>
      <c r="C179" s="42"/>
      <c r="D179" s="234" t="s">
        <v>255</v>
      </c>
      <c r="E179" s="42"/>
      <c r="F179" s="235" t="s">
        <v>5288</v>
      </c>
      <c r="G179" s="42"/>
      <c r="H179" s="42"/>
      <c r="I179" s="236"/>
      <c r="J179" s="42"/>
      <c r="K179" s="42"/>
      <c r="L179" s="46"/>
      <c r="M179" s="237"/>
      <c r="N179" s="238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255</v>
      </c>
      <c r="AU179" s="19" t="s">
        <v>87</v>
      </c>
    </row>
    <row r="180" s="14" customFormat="1">
      <c r="A180" s="14"/>
      <c r="B180" s="249"/>
      <c r="C180" s="250"/>
      <c r="D180" s="234" t="s">
        <v>257</v>
      </c>
      <c r="E180" s="251" t="s">
        <v>1</v>
      </c>
      <c r="F180" s="252" t="s">
        <v>5290</v>
      </c>
      <c r="G180" s="250"/>
      <c r="H180" s="253">
        <v>1.605</v>
      </c>
      <c r="I180" s="254"/>
      <c r="J180" s="250"/>
      <c r="K180" s="250"/>
      <c r="L180" s="255"/>
      <c r="M180" s="256"/>
      <c r="N180" s="257"/>
      <c r="O180" s="257"/>
      <c r="P180" s="257"/>
      <c r="Q180" s="257"/>
      <c r="R180" s="257"/>
      <c r="S180" s="257"/>
      <c r="T180" s="25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9" t="s">
        <v>257</v>
      </c>
      <c r="AU180" s="259" t="s">
        <v>87</v>
      </c>
      <c r="AV180" s="14" t="s">
        <v>87</v>
      </c>
      <c r="AW180" s="14" t="s">
        <v>34</v>
      </c>
      <c r="AX180" s="14" t="s">
        <v>85</v>
      </c>
      <c r="AY180" s="259" t="s">
        <v>245</v>
      </c>
    </row>
    <row r="181" s="2" customFormat="1" ht="16.5" customHeight="1">
      <c r="A181" s="40"/>
      <c r="B181" s="41"/>
      <c r="C181" s="283" t="s">
        <v>383</v>
      </c>
      <c r="D181" s="283" t="s">
        <v>551</v>
      </c>
      <c r="E181" s="284" t="s">
        <v>5291</v>
      </c>
      <c r="F181" s="285" t="s">
        <v>5292</v>
      </c>
      <c r="G181" s="286" t="s">
        <v>545</v>
      </c>
      <c r="H181" s="287">
        <v>1.2250000000000001</v>
      </c>
      <c r="I181" s="288"/>
      <c r="J181" s="289">
        <f>ROUND(I181*H181,2)</f>
        <v>0</v>
      </c>
      <c r="K181" s="285" t="s">
        <v>764</v>
      </c>
      <c r="L181" s="290"/>
      <c r="M181" s="291" t="s">
        <v>1</v>
      </c>
      <c r="N181" s="292" t="s">
        <v>42</v>
      </c>
      <c r="O181" s="93"/>
      <c r="P181" s="230">
        <f>O181*H181</f>
        <v>0</v>
      </c>
      <c r="Q181" s="230">
        <v>1</v>
      </c>
      <c r="R181" s="230">
        <f>Q181*H181</f>
        <v>1.2250000000000001</v>
      </c>
      <c r="S181" s="230">
        <v>0</v>
      </c>
      <c r="T181" s="231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2" t="s">
        <v>326</v>
      </c>
      <c r="AT181" s="232" t="s">
        <v>551</v>
      </c>
      <c r="AU181" s="232" t="s">
        <v>87</v>
      </c>
      <c r="AY181" s="19" t="s">
        <v>245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9" t="s">
        <v>85</v>
      </c>
      <c r="BK181" s="233">
        <f>ROUND(I181*H181,2)</f>
        <v>0</v>
      </c>
      <c r="BL181" s="19" t="s">
        <v>253</v>
      </c>
      <c r="BM181" s="232" t="s">
        <v>5293</v>
      </c>
    </row>
    <row r="182" s="2" customFormat="1">
      <c r="A182" s="40"/>
      <c r="B182" s="41"/>
      <c r="C182" s="42"/>
      <c r="D182" s="234" t="s">
        <v>255</v>
      </c>
      <c r="E182" s="42"/>
      <c r="F182" s="235" t="s">
        <v>5292</v>
      </c>
      <c r="G182" s="42"/>
      <c r="H182" s="42"/>
      <c r="I182" s="236"/>
      <c r="J182" s="42"/>
      <c r="K182" s="42"/>
      <c r="L182" s="46"/>
      <c r="M182" s="237"/>
      <c r="N182" s="238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255</v>
      </c>
      <c r="AU182" s="19" t="s">
        <v>87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5294</v>
      </c>
      <c r="G183" s="250"/>
      <c r="H183" s="253">
        <v>1.2250000000000001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85</v>
      </c>
      <c r="AY183" s="259" t="s">
        <v>245</v>
      </c>
    </row>
    <row r="184" s="2" customFormat="1" ht="16.5" customHeight="1">
      <c r="A184" s="40"/>
      <c r="B184" s="41"/>
      <c r="C184" s="221" t="s">
        <v>390</v>
      </c>
      <c r="D184" s="221" t="s">
        <v>248</v>
      </c>
      <c r="E184" s="222" t="s">
        <v>3492</v>
      </c>
      <c r="F184" s="223" t="s">
        <v>3493</v>
      </c>
      <c r="G184" s="224" t="s">
        <v>317</v>
      </c>
      <c r="H184" s="225">
        <v>212</v>
      </c>
      <c r="I184" s="226"/>
      <c r="J184" s="227">
        <f>ROUND(I184*H184,2)</f>
        <v>0</v>
      </c>
      <c r="K184" s="223" t="s">
        <v>764</v>
      </c>
      <c r="L184" s="46"/>
      <c r="M184" s="228" t="s">
        <v>1</v>
      </c>
      <c r="N184" s="229" t="s">
        <v>42</v>
      </c>
      <c r="O184" s="93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2" t="s">
        <v>253</v>
      </c>
      <c r="AT184" s="232" t="s">
        <v>248</v>
      </c>
      <c r="AU184" s="232" t="s">
        <v>87</v>
      </c>
      <c r="AY184" s="19" t="s">
        <v>245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9" t="s">
        <v>85</v>
      </c>
      <c r="BK184" s="233">
        <f>ROUND(I184*H184,2)</f>
        <v>0</v>
      </c>
      <c r="BL184" s="19" t="s">
        <v>253</v>
      </c>
      <c r="BM184" s="232" t="s">
        <v>5295</v>
      </c>
    </row>
    <row r="185" s="2" customFormat="1">
      <c r="A185" s="40"/>
      <c r="B185" s="41"/>
      <c r="C185" s="42"/>
      <c r="D185" s="234" t="s">
        <v>255</v>
      </c>
      <c r="E185" s="42"/>
      <c r="F185" s="235" t="s">
        <v>4107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255</v>
      </c>
      <c r="AU185" s="19" t="s">
        <v>87</v>
      </c>
    </row>
    <row r="186" s="2" customFormat="1">
      <c r="A186" s="40"/>
      <c r="B186" s="41"/>
      <c r="C186" s="42"/>
      <c r="D186" s="296" t="s">
        <v>766</v>
      </c>
      <c r="E186" s="42"/>
      <c r="F186" s="297" t="s">
        <v>3495</v>
      </c>
      <c r="G186" s="42"/>
      <c r="H186" s="42"/>
      <c r="I186" s="236"/>
      <c r="J186" s="42"/>
      <c r="K186" s="42"/>
      <c r="L186" s="46"/>
      <c r="M186" s="237"/>
      <c r="N186" s="238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766</v>
      </c>
      <c r="AU186" s="19" t="s">
        <v>87</v>
      </c>
    </row>
    <row r="187" s="14" customFormat="1">
      <c r="A187" s="14"/>
      <c r="B187" s="249"/>
      <c r="C187" s="250"/>
      <c r="D187" s="234" t="s">
        <v>257</v>
      </c>
      <c r="E187" s="251" t="s">
        <v>1</v>
      </c>
      <c r="F187" s="252" t="s">
        <v>5296</v>
      </c>
      <c r="G187" s="250"/>
      <c r="H187" s="253">
        <v>212</v>
      </c>
      <c r="I187" s="254"/>
      <c r="J187" s="250"/>
      <c r="K187" s="250"/>
      <c r="L187" s="255"/>
      <c r="M187" s="256"/>
      <c r="N187" s="257"/>
      <c r="O187" s="257"/>
      <c r="P187" s="257"/>
      <c r="Q187" s="257"/>
      <c r="R187" s="257"/>
      <c r="S187" s="257"/>
      <c r="T187" s="25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9" t="s">
        <v>257</v>
      </c>
      <c r="AU187" s="259" t="s">
        <v>87</v>
      </c>
      <c r="AV187" s="14" t="s">
        <v>87</v>
      </c>
      <c r="AW187" s="14" t="s">
        <v>34</v>
      </c>
      <c r="AX187" s="14" t="s">
        <v>85</v>
      </c>
      <c r="AY187" s="259" t="s">
        <v>245</v>
      </c>
    </row>
    <row r="188" s="2" customFormat="1" ht="16.5" customHeight="1">
      <c r="A188" s="40"/>
      <c r="B188" s="41"/>
      <c r="C188" s="221" t="s">
        <v>395</v>
      </c>
      <c r="D188" s="221" t="s">
        <v>248</v>
      </c>
      <c r="E188" s="222" t="s">
        <v>4109</v>
      </c>
      <c r="F188" s="223" t="s">
        <v>4110</v>
      </c>
      <c r="G188" s="224" t="s">
        <v>551</v>
      </c>
      <c r="H188" s="225">
        <v>176</v>
      </c>
      <c r="I188" s="226"/>
      <c r="J188" s="227">
        <f>ROUND(I188*H188,2)</f>
        <v>0</v>
      </c>
      <c r="K188" s="223" t="s">
        <v>764</v>
      </c>
      <c r="L188" s="46"/>
      <c r="M188" s="228" t="s">
        <v>1</v>
      </c>
      <c r="N188" s="229" t="s">
        <v>42</v>
      </c>
      <c r="O188" s="93"/>
      <c r="P188" s="230">
        <f>O188*H188</f>
        <v>0</v>
      </c>
      <c r="Q188" s="230">
        <v>0.15478</v>
      </c>
      <c r="R188" s="230">
        <f>Q188*H188</f>
        <v>27.24128</v>
      </c>
      <c r="S188" s="230">
        <v>0</v>
      </c>
      <c r="T188" s="231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2" t="s">
        <v>253</v>
      </c>
      <c r="AT188" s="232" t="s">
        <v>248</v>
      </c>
      <c r="AU188" s="232" t="s">
        <v>87</v>
      </c>
      <c r="AY188" s="19" t="s">
        <v>245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9" t="s">
        <v>85</v>
      </c>
      <c r="BK188" s="233">
        <f>ROUND(I188*H188,2)</f>
        <v>0</v>
      </c>
      <c r="BL188" s="19" t="s">
        <v>253</v>
      </c>
      <c r="BM188" s="232" t="s">
        <v>5297</v>
      </c>
    </row>
    <row r="189" s="2" customFormat="1">
      <c r="A189" s="40"/>
      <c r="B189" s="41"/>
      <c r="C189" s="42"/>
      <c r="D189" s="234" t="s">
        <v>255</v>
      </c>
      <c r="E189" s="42"/>
      <c r="F189" s="235" t="s">
        <v>4112</v>
      </c>
      <c r="G189" s="42"/>
      <c r="H189" s="42"/>
      <c r="I189" s="236"/>
      <c r="J189" s="42"/>
      <c r="K189" s="42"/>
      <c r="L189" s="46"/>
      <c r="M189" s="237"/>
      <c r="N189" s="238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255</v>
      </c>
      <c r="AU189" s="19" t="s">
        <v>87</v>
      </c>
    </row>
    <row r="190" s="2" customFormat="1">
      <c r="A190" s="40"/>
      <c r="B190" s="41"/>
      <c r="C190" s="42"/>
      <c r="D190" s="296" t="s">
        <v>766</v>
      </c>
      <c r="E190" s="42"/>
      <c r="F190" s="297" t="s">
        <v>4113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766</v>
      </c>
      <c r="AU190" s="19" t="s">
        <v>87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5298</v>
      </c>
      <c r="G191" s="250"/>
      <c r="H191" s="253">
        <v>176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87</v>
      </c>
      <c r="AV191" s="14" t="s">
        <v>87</v>
      </c>
      <c r="AW191" s="14" t="s">
        <v>34</v>
      </c>
      <c r="AX191" s="14" t="s">
        <v>85</v>
      </c>
      <c r="AY191" s="259" t="s">
        <v>245</v>
      </c>
    </row>
    <row r="192" s="2" customFormat="1" ht="16.5" customHeight="1">
      <c r="A192" s="40"/>
      <c r="B192" s="41"/>
      <c r="C192" s="283" t="s">
        <v>402</v>
      </c>
      <c r="D192" s="283" t="s">
        <v>551</v>
      </c>
      <c r="E192" s="284" t="s">
        <v>5299</v>
      </c>
      <c r="F192" s="285" t="s">
        <v>5300</v>
      </c>
      <c r="G192" s="286" t="s">
        <v>545</v>
      </c>
      <c r="H192" s="287">
        <v>2.343</v>
      </c>
      <c r="I192" s="288"/>
      <c r="J192" s="289">
        <f>ROUND(I192*H192,2)</f>
        <v>0</v>
      </c>
      <c r="K192" s="285" t="s">
        <v>764</v>
      </c>
      <c r="L192" s="290"/>
      <c r="M192" s="291" t="s">
        <v>1</v>
      </c>
      <c r="N192" s="292" t="s">
        <v>42</v>
      </c>
      <c r="O192" s="93"/>
      <c r="P192" s="230">
        <f>O192*H192</f>
        <v>0</v>
      </c>
      <c r="Q192" s="230">
        <v>1</v>
      </c>
      <c r="R192" s="230">
        <f>Q192*H192</f>
        <v>2.343</v>
      </c>
      <c r="S192" s="230">
        <v>0</v>
      </c>
      <c r="T192" s="231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2" t="s">
        <v>326</v>
      </c>
      <c r="AT192" s="232" t="s">
        <v>551</v>
      </c>
      <c r="AU192" s="232" t="s">
        <v>87</v>
      </c>
      <c r="AY192" s="19" t="s">
        <v>245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9" t="s">
        <v>85</v>
      </c>
      <c r="BK192" s="233">
        <f>ROUND(I192*H192,2)</f>
        <v>0</v>
      </c>
      <c r="BL192" s="19" t="s">
        <v>253</v>
      </c>
      <c r="BM192" s="232" t="s">
        <v>5301</v>
      </c>
    </row>
    <row r="193" s="2" customFormat="1">
      <c r="A193" s="40"/>
      <c r="B193" s="41"/>
      <c r="C193" s="42"/>
      <c r="D193" s="234" t="s">
        <v>255</v>
      </c>
      <c r="E193" s="42"/>
      <c r="F193" s="235" t="s">
        <v>5300</v>
      </c>
      <c r="G193" s="42"/>
      <c r="H193" s="42"/>
      <c r="I193" s="236"/>
      <c r="J193" s="42"/>
      <c r="K193" s="42"/>
      <c r="L193" s="46"/>
      <c r="M193" s="237"/>
      <c r="N193" s="238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255</v>
      </c>
      <c r="AU193" s="19" t="s">
        <v>87</v>
      </c>
    </row>
    <row r="194" s="14" customFormat="1">
      <c r="A194" s="14"/>
      <c r="B194" s="249"/>
      <c r="C194" s="250"/>
      <c r="D194" s="234" t="s">
        <v>257</v>
      </c>
      <c r="E194" s="251" t="s">
        <v>1</v>
      </c>
      <c r="F194" s="252" t="s">
        <v>5302</v>
      </c>
      <c r="G194" s="250"/>
      <c r="H194" s="253">
        <v>2.343</v>
      </c>
      <c r="I194" s="254"/>
      <c r="J194" s="250"/>
      <c r="K194" s="250"/>
      <c r="L194" s="255"/>
      <c r="M194" s="256"/>
      <c r="N194" s="257"/>
      <c r="O194" s="257"/>
      <c r="P194" s="257"/>
      <c r="Q194" s="257"/>
      <c r="R194" s="257"/>
      <c r="S194" s="257"/>
      <c r="T194" s="25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9" t="s">
        <v>257</v>
      </c>
      <c r="AU194" s="259" t="s">
        <v>87</v>
      </c>
      <c r="AV194" s="14" t="s">
        <v>87</v>
      </c>
      <c r="AW194" s="14" t="s">
        <v>34</v>
      </c>
      <c r="AX194" s="14" t="s">
        <v>85</v>
      </c>
      <c r="AY194" s="259" t="s">
        <v>245</v>
      </c>
    </row>
    <row r="195" s="2" customFormat="1" ht="16.5" customHeight="1">
      <c r="A195" s="40"/>
      <c r="B195" s="41"/>
      <c r="C195" s="221" t="s">
        <v>410</v>
      </c>
      <c r="D195" s="221" t="s">
        <v>248</v>
      </c>
      <c r="E195" s="222" t="s">
        <v>4119</v>
      </c>
      <c r="F195" s="223" t="s">
        <v>4120</v>
      </c>
      <c r="G195" s="224" t="s">
        <v>551</v>
      </c>
      <c r="H195" s="225">
        <v>176</v>
      </c>
      <c r="I195" s="226"/>
      <c r="J195" s="227">
        <f>ROUND(I195*H195,2)</f>
        <v>0</v>
      </c>
      <c r="K195" s="223" t="s">
        <v>764</v>
      </c>
      <c r="L195" s="46"/>
      <c r="M195" s="228" t="s">
        <v>1</v>
      </c>
      <c r="N195" s="229" t="s">
        <v>42</v>
      </c>
      <c r="O195" s="93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2" t="s">
        <v>253</v>
      </c>
      <c r="AT195" s="232" t="s">
        <v>248</v>
      </c>
      <c r="AU195" s="232" t="s">
        <v>87</v>
      </c>
      <c r="AY195" s="19" t="s">
        <v>245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9" t="s">
        <v>85</v>
      </c>
      <c r="BK195" s="233">
        <f>ROUND(I195*H195,2)</f>
        <v>0</v>
      </c>
      <c r="BL195" s="19" t="s">
        <v>253</v>
      </c>
      <c r="BM195" s="232" t="s">
        <v>5303</v>
      </c>
    </row>
    <row r="196" s="2" customFormat="1">
      <c r="A196" s="40"/>
      <c r="B196" s="41"/>
      <c r="C196" s="42"/>
      <c r="D196" s="234" t="s">
        <v>255</v>
      </c>
      <c r="E196" s="42"/>
      <c r="F196" s="235" t="s">
        <v>4122</v>
      </c>
      <c r="G196" s="42"/>
      <c r="H196" s="42"/>
      <c r="I196" s="236"/>
      <c r="J196" s="42"/>
      <c r="K196" s="42"/>
      <c r="L196" s="46"/>
      <c r="M196" s="237"/>
      <c r="N196" s="238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255</v>
      </c>
      <c r="AU196" s="19" t="s">
        <v>87</v>
      </c>
    </row>
    <row r="197" s="2" customFormat="1">
      <c r="A197" s="40"/>
      <c r="B197" s="41"/>
      <c r="C197" s="42"/>
      <c r="D197" s="296" t="s">
        <v>766</v>
      </c>
      <c r="E197" s="42"/>
      <c r="F197" s="297" t="s">
        <v>4123</v>
      </c>
      <c r="G197" s="42"/>
      <c r="H197" s="42"/>
      <c r="I197" s="236"/>
      <c r="J197" s="42"/>
      <c r="K197" s="42"/>
      <c r="L197" s="46"/>
      <c r="M197" s="237"/>
      <c r="N197" s="238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766</v>
      </c>
      <c r="AU197" s="19" t="s">
        <v>87</v>
      </c>
    </row>
    <row r="198" s="14" customFormat="1">
      <c r="A198" s="14"/>
      <c r="B198" s="249"/>
      <c r="C198" s="250"/>
      <c r="D198" s="234" t="s">
        <v>257</v>
      </c>
      <c r="E198" s="251" t="s">
        <v>1</v>
      </c>
      <c r="F198" s="252" t="s">
        <v>5304</v>
      </c>
      <c r="G198" s="250"/>
      <c r="H198" s="253">
        <v>176</v>
      </c>
      <c r="I198" s="254"/>
      <c r="J198" s="250"/>
      <c r="K198" s="250"/>
      <c r="L198" s="255"/>
      <c r="M198" s="256"/>
      <c r="N198" s="257"/>
      <c r="O198" s="257"/>
      <c r="P198" s="257"/>
      <c r="Q198" s="257"/>
      <c r="R198" s="257"/>
      <c r="S198" s="257"/>
      <c r="T198" s="25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9" t="s">
        <v>257</v>
      </c>
      <c r="AU198" s="259" t="s">
        <v>87</v>
      </c>
      <c r="AV198" s="14" t="s">
        <v>87</v>
      </c>
      <c r="AW198" s="14" t="s">
        <v>34</v>
      </c>
      <c r="AX198" s="14" t="s">
        <v>85</v>
      </c>
      <c r="AY198" s="259" t="s">
        <v>245</v>
      </c>
    </row>
    <row r="199" s="2" customFormat="1" ht="16.5" customHeight="1">
      <c r="A199" s="40"/>
      <c r="B199" s="41"/>
      <c r="C199" s="221" t="s">
        <v>419</v>
      </c>
      <c r="D199" s="221" t="s">
        <v>248</v>
      </c>
      <c r="E199" s="222" t="s">
        <v>3487</v>
      </c>
      <c r="F199" s="223" t="s">
        <v>4125</v>
      </c>
      <c r="G199" s="224" t="s">
        <v>2717</v>
      </c>
      <c r="H199" s="225">
        <v>68</v>
      </c>
      <c r="I199" s="226"/>
      <c r="J199" s="227">
        <f>ROUND(I199*H199,2)</f>
        <v>0</v>
      </c>
      <c r="K199" s="223" t="s">
        <v>764</v>
      </c>
      <c r="L199" s="46"/>
      <c r="M199" s="228" t="s">
        <v>1</v>
      </c>
      <c r="N199" s="229" t="s">
        <v>42</v>
      </c>
      <c r="O199" s="93"/>
      <c r="P199" s="230">
        <f>O199*H199</f>
        <v>0</v>
      </c>
      <c r="Q199" s="230">
        <v>0.0264</v>
      </c>
      <c r="R199" s="230">
        <f>Q199*H199</f>
        <v>1.7951999999999999</v>
      </c>
      <c r="S199" s="230">
        <v>0</v>
      </c>
      <c r="T199" s="231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2" t="s">
        <v>253</v>
      </c>
      <c r="AT199" s="232" t="s">
        <v>248</v>
      </c>
      <c r="AU199" s="232" t="s">
        <v>87</v>
      </c>
      <c r="AY199" s="19" t="s">
        <v>245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9" t="s">
        <v>85</v>
      </c>
      <c r="BK199" s="233">
        <f>ROUND(I199*H199,2)</f>
        <v>0</v>
      </c>
      <c r="BL199" s="19" t="s">
        <v>253</v>
      </c>
      <c r="BM199" s="232" t="s">
        <v>5305</v>
      </c>
    </row>
    <row r="200" s="2" customFormat="1">
      <c r="A200" s="40"/>
      <c r="B200" s="41"/>
      <c r="C200" s="42"/>
      <c r="D200" s="234" t="s">
        <v>255</v>
      </c>
      <c r="E200" s="42"/>
      <c r="F200" s="235" t="s">
        <v>4127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255</v>
      </c>
      <c r="AU200" s="19" t="s">
        <v>87</v>
      </c>
    </row>
    <row r="201" s="2" customFormat="1">
      <c r="A201" s="40"/>
      <c r="B201" s="41"/>
      <c r="C201" s="42"/>
      <c r="D201" s="296" t="s">
        <v>766</v>
      </c>
      <c r="E201" s="42"/>
      <c r="F201" s="297" t="s">
        <v>3490</v>
      </c>
      <c r="G201" s="42"/>
      <c r="H201" s="42"/>
      <c r="I201" s="236"/>
      <c r="J201" s="42"/>
      <c r="K201" s="42"/>
      <c r="L201" s="46"/>
      <c r="M201" s="237"/>
      <c r="N201" s="238"/>
      <c r="O201" s="93"/>
      <c r="P201" s="93"/>
      <c r="Q201" s="93"/>
      <c r="R201" s="93"/>
      <c r="S201" s="93"/>
      <c r="T201" s="94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766</v>
      </c>
      <c r="AU201" s="19" t="s">
        <v>87</v>
      </c>
    </row>
    <row r="202" s="14" customFormat="1">
      <c r="A202" s="14"/>
      <c r="B202" s="249"/>
      <c r="C202" s="250"/>
      <c r="D202" s="234" t="s">
        <v>257</v>
      </c>
      <c r="E202" s="251" t="s">
        <v>1</v>
      </c>
      <c r="F202" s="252" t="s">
        <v>5306</v>
      </c>
      <c r="G202" s="250"/>
      <c r="H202" s="253">
        <v>68</v>
      </c>
      <c r="I202" s="254"/>
      <c r="J202" s="250"/>
      <c r="K202" s="250"/>
      <c r="L202" s="255"/>
      <c r="M202" s="256"/>
      <c r="N202" s="257"/>
      <c r="O202" s="257"/>
      <c r="P202" s="257"/>
      <c r="Q202" s="257"/>
      <c r="R202" s="257"/>
      <c r="S202" s="257"/>
      <c r="T202" s="25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9" t="s">
        <v>257</v>
      </c>
      <c r="AU202" s="259" t="s">
        <v>87</v>
      </c>
      <c r="AV202" s="14" t="s">
        <v>87</v>
      </c>
      <c r="AW202" s="14" t="s">
        <v>34</v>
      </c>
      <c r="AX202" s="14" t="s">
        <v>85</v>
      </c>
      <c r="AY202" s="259" t="s">
        <v>245</v>
      </c>
    </row>
    <row r="203" s="2" customFormat="1" ht="16.5" customHeight="1">
      <c r="A203" s="40"/>
      <c r="B203" s="41"/>
      <c r="C203" s="221" t="s">
        <v>430</v>
      </c>
      <c r="D203" s="221" t="s">
        <v>248</v>
      </c>
      <c r="E203" s="222" t="s">
        <v>4134</v>
      </c>
      <c r="F203" s="223" t="s">
        <v>4135</v>
      </c>
      <c r="G203" s="224" t="s">
        <v>329</v>
      </c>
      <c r="H203" s="225">
        <v>8</v>
      </c>
      <c r="I203" s="226"/>
      <c r="J203" s="227">
        <f>ROUND(I203*H203,2)</f>
        <v>0</v>
      </c>
      <c r="K203" s="223" t="s">
        <v>764</v>
      </c>
      <c r="L203" s="46"/>
      <c r="M203" s="228" t="s">
        <v>1</v>
      </c>
      <c r="N203" s="229" t="s">
        <v>42</v>
      </c>
      <c r="O203" s="93"/>
      <c r="P203" s="230">
        <f>O203*H203</f>
        <v>0</v>
      </c>
      <c r="Q203" s="230">
        <v>0.00020000000000000001</v>
      </c>
      <c r="R203" s="230">
        <f>Q203*H203</f>
        <v>0.0016000000000000001</v>
      </c>
      <c r="S203" s="230">
        <v>0</v>
      </c>
      <c r="T203" s="231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2" t="s">
        <v>253</v>
      </c>
      <c r="AT203" s="232" t="s">
        <v>248</v>
      </c>
      <c r="AU203" s="232" t="s">
        <v>87</v>
      </c>
      <c r="AY203" s="19" t="s">
        <v>245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9" t="s">
        <v>85</v>
      </c>
      <c r="BK203" s="233">
        <f>ROUND(I203*H203,2)</f>
        <v>0</v>
      </c>
      <c r="BL203" s="19" t="s">
        <v>253</v>
      </c>
      <c r="BM203" s="232" t="s">
        <v>5307</v>
      </c>
    </row>
    <row r="204" s="2" customFormat="1">
      <c r="A204" s="40"/>
      <c r="B204" s="41"/>
      <c r="C204" s="42"/>
      <c r="D204" s="234" t="s">
        <v>255</v>
      </c>
      <c r="E204" s="42"/>
      <c r="F204" s="235" t="s">
        <v>4137</v>
      </c>
      <c r="G204" s="42"/>
      <c r="H204" s="42"/>
      <c r="I204" s="236"/>
      <c r="J204" s="42"/>
      <c r="K204" s="42"/>
      <c r="L204" s="46"/>
      <c r="M204" s="237"/>
      <c r="N204" s="238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255</v>
      </c>
      <c r="AU204" s="19" t="s">
        <v>87</v>
      </c>
    </row>
    <row r="205" s="2" customFormat="1">
      <c r="A205" s="40"/>
      <c r="B205" s="41"/>
      <c r="C205" s="42"/>
      <c r="D205" s="296" t="s">
        <v>766</v>
      </c>
      <c r="E205" s="42"/>
      <c r="F205" s="297" t="s">
        <v>4138</v>
      </c>
      <c r="G205" s="42"/>
      <c r="H205" s="42"/>
      <c r="I205" s="236"/>
      <c r="J205" s="42"/>
      <c r="K205" s="42"/>
      <c r="L205" s="46"/>
      <c r="M205" s="237"/>
      <c r="N205" s="238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766</v>
      </c>
      <c r="AU205" s="19" t="s">
        <v>87</v>
      </c>
    </row>
    <row r="206" s="14" customFormat="1">
      <c r="A206" s="14"/>
      <c r="B206" s="249"/>
      <c r="C206" s="250"/>
      <c r="D206" s="234" t="s">
        <v>257</v>
      </c>
      <c r="E206" s="251" t="s">
        <v>1</v>
      </c>
      <c r="F206" s="252" t="s">
        <v>5308</v>
      </c>
      <c r="G206" s="250"/>
      <c r="H206" s="253">
        <v>8</v>
      </c>
      <c r="I206" s="254"/>
      <c r="J206" s="250"/>
      <c r="K206" s="250"/>
      <c r="L206" s="255"/>
      <c r="M206" s="256"/>
      <c r="N206" s="257"/>
      <c r="O206" s="257"/>
      <c r="P206" s="257"/>
      <c r="Q206" s="257"/>
      <c r="R206" s="257"/>
      <c r="S206" s="257"/>
      <c r="T206" s="25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9" t="s">
        <v>257</v>
      </c>
      <c r="AU206" s="259" t="s">
        <v>87</v>
      </c>
      <c r="AV206" s="14" t="s">
        <v>87</v>
      </c>
      <c r="AW206" s="14" t="s">
        <v>34</v>
      </c>
      <c r="AX206" s="14" t="s">
        <v>85</v>
      </c>
      <c r="AY206" s="259" t="s">
        <v>245</v>
      </c>
    </row>
    <row r="207" s="2" customFormat="1" ht="16.5" customHeight="1">
      <c r="A207" s="40"/>
      <c r="B207" s="41"/>
      <c r="C207" s="221" t="s">
        <v>418</v>
      </c>
      <c r="D207" s="221" t="s">
        <v>248</v>
      </c>
      <c r="E207" s="222" t="s">
        <v>4163</v>
      </c>
      <c r="F207" s="223" t="s">
        <v>4164</v>
      </c>
      <c r="G207" s="224" t="s">
        <v>317</v>
      </c>
      <c r="H207" s="225">
        <v>336</v>
      </c>
      <c r="I207" s="226"/>
      <c r="J207" s="227">
        <f>ROUND(I207*H207,2)</f>
        <v>0</v>
      </c>
      <c r="K207" s="223" t="s">
        <v>764</v>
      </c>
      <c r="L207" s="46"/>
      <c r="M207" s="228" t="s">
        <v>1</v>
      </c>
      <c r="N207" s="229" t="s">
        <v>42</v>
      </c>
      <c r="O207" s="93"/>
      <c r="P207" s="230">
        <f>O207*H207</f>
        <v>0</v>
      </c>
      <c r="Q207" s="230">
        <v>0.030779999999999998</v>
      </c>
      <c r="R207" s="230">
        <f>Q207*H207</f>
        <v>10.342079999999999</v>
      </c>
      <c r="S207" s="230">
        <v>0</v>
      </c>
      <c r="T207" s="231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2" t="s">
        <v>594</v>
      </c>
      <c r="AT207" s="232" t="s">
        <v>248</v>
      </c>
      <c r="AU207" s="232" t="s">
        <v>87</v>
      </c>
      <c r="AY207" s="19" t="s">
        <v>245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9" t="s">
        <v>85</v>
      </c>
      <c r="BK207" s="233">
        <f>ROUND(I207*H207,2)</f>
        <v>0</v>
      </c>
      <c r="BL207" s="19" t="s">
        <v>594</v>
      </c>
      <c r="BM207" s="232" t="s">
        <v>5309</v>
      </c>
    </row>
    <row r="208" s="2" customFormat="1">
      <c r="A208" s="40"/>
      <c r="B208" s="41"/>
      <c r="C208" s="42"/>
      <c r="D208" s="234" t="s">
        <v>255</v>
      </c>
      <c r="E208" s="42"/>
      <c r="F208" s="235" t="s">
        <v>4166</v>
      </c>
      <c r="G208" s="42"/>
      <c r="H208" s="42"/>
      <c r="I208" s="236"/>
      <c r="J208" s="42"/>
      <c r="K208" s="42"/>
      <c r="L208" s="46"/>
      <c r="M208" s="237"/>
      <c r="N208" s="238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255</v>
      </c>
      <c r="AU208" s="19" t="s">
        <v>87</v>
      </c>
    </row>
    <row r="209" s="2" customFormat="1">
      <c r="A209" s="40"/>
      <c r="B209" s="41"/>
      <c r="C209" s="42"/>
      <c r="D209" s="296" t="s">
        <v>766</v>
      </c>
      <c r="E209" s="42"/>
      <c r="F209" s="297" t="s">
        <v>4167</v>
      </c>
      <c r="G209" s="42"/>
      <c r="H209" s="42"/>
      <c r="I209" s="236"/>
      <c r="J209" s="42"/>
      <c r="K209" s="42"/>
      <c r="L209" s="46"/>
      <c r="M209" s="237"/>
      <c r="N209" s="238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766</v>
      </c>
      <c r="AU209" s="19" t="s">
        <v>87</v>
      </c>
    </row>
    <row r="210" s="14" customFormat="1">
      <c r="A210" s="14"/>
      <c r="B210" s="249"/>
      <c r="C210" s="250"/>
      <c r="D210" s="234" t="s">
        <v>257</v>
      </c>
      <c r="E210" s="251" t="s">
        <v>1</v>
      </c>
      <c r="F210" s="252" t="s">
        <v>5310</v>
      </c>
      <c r="G210" s="250"/>
      <c r="H210" s="253">
        <v>336</v>
      </c>
      <c r="I210" s="254"/>
      <c r="J210" s="250"/>
      <c r="K210" s="250"/>
      <c r="L210" s="255"/>
      <c r="M210" s="256"/>
      <c r="N210" s="257"/>
      <c r="O210" s="257"/>
      <c r="P210" s="257"/>
      <c r="Q210" s="257"/>
      <c r="R210" s="257"/>
      <c r="S210" s="257"/>
      <c r="T210" s="25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9" t="s">
        <v>257</v>
      </c>
      <c r="AU210" s="259" t="s">
        <v>87</v>
      </c>
      <c r="AV210" s="14" t="s">
        <v>87</v>
      </c>
      <c r="AW210" s="14" t="s">
        <v>34</v>
      </c>
      <c r="AX210" s="14" t="s">
        <v>85</v>
      </c>
      <c r="AY210" s="259" t="s">
        <v>245</v>
      </c>
    </row>
    <row r="211" s="2" customFormat="1" ht="21.75" customHeight="1">
      <c r="A211" s="40"/>
      <c r="B211" s="41"/>
      <c r="C211" s="221" t="s">
        <v>7</v>
      </c>
      <c r="D211" s="221" t="s">
        <v>248</v>
      </c>
      <c r="E211" s="222" t="s">
        <v>2663</v>
      </c>
      <c r="F211" s="223" t="s">
        <v>2664</v>
      </c>
      <c r="G211" s="224" t="s">
        <v>3227</v>
      </c>
      <c r="H211" s="225">
        <v>396.83600000000001</v>
      </c>
      <c r="I211" s="226"/>
      <c r="J211" s="227">
        <f>ROUND(I211*H211,2)</f>
        <v>0</v>
      </c>
      <c r="K211" s="223" t="s">
        <v>764</v>
      </c>
      <c r="L211" s="46"/>
      <c r="M211" s="228" t="s">
        <v>1</v>
      </c>
      <c r="N211" s="229" t="s">
        <v>42</v>
      </c>
      <c r="O211" s="93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2" t="s">
        <v>594</v>
      </c>
      <c r="AT211" s="232" t="s">
        <v>248</v>
      </c>
      <c r="AU211" s="232" t="s">
        <v>87</v>
      </c>
      <c r="AY211" s="19" t="s">
        <v>245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9" t="s">
        <v>85</v>
      </c>
      <c r="BK211" s="233">
        <f>ROUND(I211*H211,2)</f>
        <v>0</v>
      </c>
      <c r="BL211" s="19" t="s">
        <v>594</v>
      </c>
      <c r="BM211" s="232" t="s">
        <v>5311</v>
      </c>
    </row>
    <row r="212" s="2" customFormat="1">
      <c r="A212" s="40"/>
      <c r="B212" s="41"/>
      <c r="C212" s="42"/>
      <c r="D212" s="234" t="s">
        <v>255</v>
      </c>
      <c r="E212" s="42"/>
      <c r="F212" s="235" t="s">
        <v>2666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255</v>
      </c>
      <c r="AU212" s="19" t="s">
        <v>87</v>
      </c>
    </row>
    <row r="213" s="2" customFormat="1">
      <c r="A213" s="40"/>
      <c r="B213" s="41"/>
      <c r="C213" s="42"/>
      <c r="D213" s="296" t="s">
        <v>766</v>
      </c>
      <c r="E213" s="42"/>
      <c r="F213" s="297" t="s">
        <v>2667</v>
      </c>
      <c r="G213" s="42"/>
      <c r="H213" s="42"/>
      <c r="I213" s="236"/>
      <c r="J213" s="42"/>
      <c r="K213" s="42"/>
      <c r="L213" s="46"/>
      <c r="M213" s="237"/>
      <c r="N213" s="238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766</v>
      </c>
      <c r="AU213" s="19" t="s">
        <v>87</v>
      </c>
    </row>
    <row r="214" s="14" customFormat="1">
      <c r="A214" s="14"/>
      <c r="B214" s="249"/>
      <c r="C214" s="250"/>
      <c r="D214" s="234" t="s">
        <v>257</v>
      </c>
      <c r="E214" s="251" t="s">
        <v>1</v>
      </c>
      <c r="F214" s="252" t="s">
        <v>5312</v>
      </c>
      <c r="G214" s="250"/>
      <c r="H214" s="253">
        <v>396.83600000000001</v>
      </c>
      <c r="I214" s="254"/>
      <c r="J214" s="250"/>
      <c r="K214" s="250"/>
      <c r="L214" s="255"/>
      <c r="M214" s="256"/>
      <c r="N214" s="257"/>
      <c r="O214" s="257"/>
      <c r="P214" s="257"/>
      <c r="Q214" s="257"/>
      <c r="R214" s="257"/>
      <c r="S214" s="257"/>
      <c r="T214" s="25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9" t="s">
        <v>257</v>
      </c>
      <c r="AU214" s="259" t="s">
        <v>87</v>
      </c>
      <c r="AV214" s="14" t="s">
        <v>87</v>
      </c>
      <c r="AW214" s="14" t="s">
        <v>34</v>
      </c>
      <c r="AX214" s="14" t="s">
        <v>85</v>
      </c>
      <c r="AY214" s="259" t="s">
        <v>245</v>
      </c>
    </row>
    <row r="215" s="2" customFormat="1" ht="24.15" customHeight="1">
      <c r="A215" s="40"/>
      <c r="B215" s="41"/>
      <c r="C215" s="221" t="s">
        <v>452</v>
      </c>
      <c r="D215" s="221" t="s">
        <v>248</v>
      </c>
      <c r="E215" s="222" t="s">
        <v>2669</v>
      </c>
      <c r="F215" s="223" t="s">
        <v>2670</v>
      </c>
      <c r="G215" s="224" t="s">
        <v>251</v>
      </c>
      <c r="H215" s="225">
        <v>19445.16</v>
      </c>
      <c r="I215" s="226"/>
      <c r="J215" s="227">
        <f>ROUND(I215*H215,2)</f>
        <v>0</v>
      </c>
      <c r="K215" s="223" t="s">
        <v>764</v>
      </c>
      <c r="L215" s="46"/>
      <c r="M215" s="228" t="s">
        <v>1</v>
      </c>
      <c r="N215" s="229" t="s">
        <v>42</v>
      </c>
      <c r="O215" s="93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2" t="s">
        <v>594</v>
      </c>
      <c r="AT215" s="232" t="s">
        <v>248</v>
      </c>
      <c r="AU215" s="232" t="s">
        <v>87</v>
      </c>
      <c r="AY215" s="19" t="s">
        <v>245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9" t="s">
        <v>85</v>
      </c>
      <c r="BK215" s="233">
        <f>ROUND(I215*H215,2)</f>
        <v>0</v>
      </c>
      <c r="BL215" s="19" t="s">
        <v>594</v>
      </c>
      <c r="BM215" s="232" t="s">
        <v>5313</v>
      </c>
    </row>
    <row r="216" s="2" customFormat="1">
      <c r="A216" s="40"/>
      <c r="B216" s="41"/>
      <c r="C216" s="42"/>
      <c r="D216" s="234" t="s">
        <v>255</v>
      </c>
      <c r="E216" s="42"/>
      <c r="F216" s="235" t="s">
        <v>2672</v>
      </c>
      <c r="G216" s="42"/>
      <c r="H216" s="42"/>
      <c r="I216" s="236"/>
      <c r="J216" s="42"/>
      <c r="K216" s="42"/>
      <c r="L216" s="46"/>
      <c r="M216" s="237"/>
      <c r="N216" s="238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255</v>
      </c>
      <c r="AU216" s="19" t="s">
        <v>87</v>
      </c>
    </row>
    <row r="217" s="2" customFormat="1">
      <c r="A217" s="40"/>
      <c r="B217" s="41"/>
      <c r="C217" s="42"/>
      <c r="D217" s="296" t="s">
        <v>766</v>
      </c>
      <c r="E217" s="42"/>
      <c r="F217" s="297" t="s">
        <v>2673</v>
      </c>
      <c r="G217" s="42"/>
      <c r="H217" s="42"/>
      <c r="I217" s="236"/>
      <c r="J217" s="42"/>
      <c r="K217" s="42"/>
      <c r="L217" s="46"/>
      <c r="M217" s="237"/>
      <c r="N217" s="238"/>
      <c r="O217" s="93"/>
      <c r="P217" s="93"/>
      <c r="Q217" s="93"/>
      <c r="R217" s="93"/>
      <c r="S217" s="93"/>
      <c r="T217" s="94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766</v>
      </c>
      <c r="AU217" s="19" t="s">
        <v>87</v>
      </c>
    </row>
    <row r="218" s="14" customFormat="1">
      <c r="A218" s="14"/>
      <c r="B218" s="249"/>
      <c r="C218" s="250"/>
      <c r="D218" s="234" t="s">
        <v>257</v>
      </c>
      <c r="E218" s="251" t="s">
        <v>1</v>
      </c>
      <c r="F218" s="252" t="s">
        <v>5314</v>
      </c>
      <c r="G218" s="250"/>
      <c r="H218" s="253">
        <v>19445.16</v>
      </c>
      <c r="I218" s="254"/>
      <c r="J218" s="250"/>
      <c r="K218" s="250"/>
      <c r="L218" s="255"/>
      <c r="M218" s="256"/>
      <c r="N218" s="257"/>
      <c r="O218" s="257"/>
      <c r="P218" s="257"/>
      <c r="Q218" s="257"/>
      <c r="R218" s="257"/>
      <c r="S218" s="257"/>
      <c r="T218" s="25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9" t="s">
        <v>257</v>
      </c>
      <c r="AU218" s="259" t="s">
        <v>87</v>
      </c>
      <c r="AV218" s="14" t="s">
        <v>87</v>
      </c>
      <c r="AW218" s="14" t="s">
        <v>34</v>
      </c>
      <c r="AX218" s="14" t="s">
        <v>85</v>
      </c>
      <c r="AY218" s="259" t="s">
        <v>245</v>
      </c>
    </row>
    <row r="219" s="2" customFormat="1" ht="16.5" customHeight="1">
      <c r="A219" s="40"/>
      <c r="B219" s="41"/>
      <c r="C219" s="221" t="s">
        <v>460</v>
      </c>
      <c r="D219" s="221" t="s">
        <v>248</v>
      </c>
      <c r="E219" s="222" t="s">
        <v>2675</v>
      </c>
      <c r="F219" s="223" t="s">
        <v>2676</v>
      </c>
      <c r="G219" s="224" t="s">
        <v>251</v>
      </c>
      <c r="H219" s="225">
        <v>396.83600000000001</v>
      </c>
      <c r="I219" s="226"/>
      <c r="J219" s="227">
        <f>ROUND(I219*H219,2)</f>
        <v>0</v>
      </c>
      <c r="K219" s="223" t="s">
        <v>764</v>
      </c>
      <c r="L219" s="46"/>
      <c r="M219" s="228" t="s">
        <v>1</v>
      </c>
      <c r="N219" s="229" t="s">
        <v>42</v>
      </c>
      <c r="O219" s="93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2" t="s">
        <v>594</v>
      </c>
      <c r="AT219" s="232" t="s">
        <v>248</v>
      </c>
      <c r="AU219" s="232" t="s">
        <v>87</v>
      </c>
      <c r="AY219" s="19" t="s">
        <v>245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9" t="s">
        <v>85</v>
      </c>
      <c r="BK219" s="233">
        <f>ROUND(I219*H219,2)</f>
        <v>0</v>
      </c>
      <c r="BL219" s="19" t="s">
        <v>594</v>
      </c>
      <c r="BM219" s="232" t="s">
        <v>5315</v>
      </c>
    </row>
    <row r="220" s="2" customFormat="1">
      <c r="A220" s="40"/>
      <c r="B220" s="41"/>
      <c r="C220" s="42"/>
      <c r="D220" s="234" t="s">
        <v>255</v>
      </c>
      <c r="E220" s="42"/>
      <c r="F220" s="235" t="s">
        <v>2678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255</v>
      </c>
      <c r="AU220" s="19" t="s">
        <v>87</v>
      </c>
    </row>
    <row r="221" s="2" customFormat="1">
      <c r="A221" s="40"/>
      <c r="B221" s="41"/>
      <c r="C221" s="42"/>
      <c r="D221" s="296" t="s">
        <v>766</v>
      </c>
      <c r="E221" s="42"/>
      <c r="F221" s="297" t="s">
        <v>2679</v>
      </c>
      <c r="G221" s="42"/>
      <c r="H221" s="42"/>
      <c r="I221" s="236"/>
      <c r="J221" s="42"/>
      <c r="K221" s="42"/>
      <c r="L221" s="46"/>
      <c r="M221" s="237"/>
      <c r="N221" s="238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766</v>
      </c>
      <c r="AU221" s="19" t="s">
        <v>87</v>
      </c>
    </row>
    <row r="222" s="14" customFormat="1">
      <c r="A222" s="14"/>
      <c r="B222" s="249"/>
      <c r="C222" s="250"/>
      <c r="D222" s="234" t="s">
        <v>257</v>
      </c>
      <c r="E222" s="251" t="s">
        <v>1</v>
      </c>
      <c r="F222" s="252" t="s">
        <v>5316</v>
      </c>
      <c r="G222" s="250"/>
      <c r="H222" s="253">
        <v>396.83600000000001</v>
      </c>
      <c r="I222" s="254"/>
      <c r="J222" s="250"/>
      <c r="K222" s="250"/>
      <c r="L222" s="255"/>
      <c r="M222" s="256"/>
      <c r="N222" s="257"/>
      <c r="O222" s="257"/>
      <c r="P222" s="257"/>
      <c r="Q222" s="257"/>
      <c r="R222" s="257"/>
      <c r="S222" s="257"/>
      <c r="T222" s="25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9" t="s">
        <v>257</v>
      </c>
      <c r="AU222" s="259" t="s">
        <v>87</v>
      </c>
      <c r="AV222" s="14" t="s">
        <v>87</v>
      </c>
      <c r="AW222" s="14" t="s">
        <v>34</v>
      </c>
      <c r="AX222" s="14" t="s">
        <v>85</v>
      </c>
      <c r="AY222" s="259" t="s">
        <v>245</v>
      </c>
    </row>
    <row r="223" s="2" customFormat="1" ht="16.5" customHeight="1">
      <c r="A223" s="40"/>
      <c r="B223" s="41"/>
      <c r="C223" s="221" t="s">
        <v>466</v>
      </c>
      <c r="D223" s="221" t="s">
        <v>248</v>
      </c>
      <c r="E223" s="222" t="s">
        <v>3513</v>
      </c>
      <c r="F223" s="223" t="s">
        <v>3514</v>
      </c>
      <c r="G223" s="224" t="s">
        <v>275</v>
      </c>
      <c r="H223" s="225">
        <v>330</v>
      </c>
      <c r="I223" s="226"/>
      <c r="J223" s="227">
        <f>ROUND(I223*H223,2)</f>
        <v>0</v>
      </c>
      <c r="K223" s="223" t="s">
        <v>764</v>
      </c>
      <c r="L223" s="46"/>
      <c r="M223" s="228" t="s">
        <v>1</v>
      </c>
      <c r="N223" s="229" t="s">
        <v>42</v>
      </c>
      <c r="O223" s="93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2" t="s">
        <v>253</v>
      </c>
      <c r="AT223" s="232" t="s">
        <v>248</v>
      </c>
      <c r="AU223" s="232" t="s">
        <v>87</v>
      </c>
      <c r="AY223" s="19" t="s">
        <v>245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9" t="s">
        <v>85</v>
      </c>
      <c r="BK223" s="233">
        <f>ROUND(I223*H223,2)</f>
        <v>0</v>
      </c>
      <c r="BL223" s="19" t="s">
        <v>253</v>
      </c>
      <c r="BM223" s="232" t="s">
        <v>5317</v>
      </c>
    </row>
    <row r="224" s="2" customFormat="1">
      <c r="A224" s="40"/>
      <c r="B224" s="41"/>
      <c r="C224" s="42"/>
      <c r="D224" s="234" t="s">
        <v>255</v>
      </c>
      <c r="E224" s="42"/>
      <c r="F224" s="235" t="s">
        <v>4176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255</v>
      </c>
      <c r="AU224" s="19" t="s">
        <v>87</v>
      </c>
    </row>
    <row r="225" s="2" customFormat="1">
      <c r="A225" s="40"/>
      <c r="B225" s="41"/>
      <c r="C225" s="42"/>
      <c r="D225" s="296" t="s">
        <v>766</v>
      </c>
      <c r="E225" s="42"/>
      <c r="F225" s="297" t="s">
        <v>3516</v>
      </c>
      <c r="G225" s="42"/>
      <c r="H225" s="42"/>
      <c r="I225" s="236"/>
      <c r="J225" s="42"/>
      <c r="K225" s="42"/>
      <c r="L225" s="46"/>
      <c r="M225" s="237"/>
      <c r="N225" s="238"/>
      <c r="O225" s="93"/>
      <c r="P225" s="93"/>
      <c r="Q225" s="93"/>
      <c r="R225" s="93"/>
      <c r="S225" s="93"/>
      <c r="T225" s="94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766</v>
      </c>
      <c r="AU225" s="19" t="s">
        <v>87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5318</v>
      </c>
      <c r="G226" s="250"/>
      <c r="H226" s="253">
        <v>330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85</v>
      </c>
      <c r="AY226" s="259" t="s">
        <v>245</v>
      </c>
    </row>
    <row r="227" s="2" customFormat="1" ht="16.5" customHeight="1">
      <c r="A227" s="40"/>
      <c r="B227" s="41"/>
      <c r="C227" s="221" t="s">
        <v>471</v>
      </c>
      <c r="D227" s="221" t="s">
        <v>248</v>
      </c>
      <c r="E227" s="222" t="s">
        <v>2681</v>
      </c>
      <c r="F227" s="223" t="s">
        <v>2682</v>
      </c>
      <c r="G227" s="224" t="s">
        <v>251</v>
      </c>
      <c r="H227" s="225">
        <v>58</v>
      </c>
      <c r="I227" s="226"/>
      <c r="J227" s="227">
        <f>ROUND(I227*H227,2)</f>
        <v>0</v>
      </c>
      <c r="K227" s="223" t="s">
        <v>764</v>
      </c>
      <c r="L227" s="46"/>
      <c r="M227" s="228" t="s">
        <v>1</v>
      </c>
      <c r="N227" s="229" t="s">
        <v>42</v>
      </c>
      <c r="O227" s="93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2" t="s">
        <v>253</v>
      </c>
      <c r="AT227" s="232" t="s">
        <v>248</v>
      </c>
      <c r="AU227" s="232" t="s">
        <v>87</v>
      </c>
      <c r="AY227" s="19" t="s">
        <v>245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9" t="s">
        <v>85</v>
      </c>
      <c r="BK227" s="233">
        <f>ROUND(I227*H227,2)</f>
        <v>0</v>
      </c>
      <c r="BL227" s="19" t="s">
        <v>253</v>
      </c>
      <c r="BM227" s="232" t="s">
        <v>5319</v>
      </c>
    </row>
    <row r="228" s="2" customFormat="1">
      <c r="A228" s="40"/>
      <c r="B228" s="41"/>
      <c r="C228" s="42"/>
      <c r="D228" s="234" t="s">
        <v>255</v>
      </c>
      <c r="E228" s="42"/>
      <c r="F228" s="235" t="s">
        <v>2684</v>
      </c>
      <c r="G228" s="42"/>
      <c r="H228" s="42"/>
      <c r="I228" s="236"/>
      <c r="J228" s="42"/>
      <c r="K228" s="42"/>
      <c r="L228" s="46"/>
      <c r="M228" s="237"/>
      <c r="N228" s="238"/>
      <c r="O228" s="93"/>
      <c r="P228" s="93"/>
      <c r="Q228" s="93"/>
      <c r="R228" s="93"/>
      <c r="S228" s="93"/>
      <c r="T228" s="94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255</v>
      </c>
      <c r="AU228" s="19" t="s">
        <v>87</v>
      </c>
    </row>
    <row r="229" s="2" customFormat="1">
      <c r="A229" s="40"/>
      <c r="B229" s="41"/>
      <c r="C229" s="42"/>
      <c r="D229" s="296" t="s">
        <v>766</v>
      </c>
      <c r="E229" s="42"/>
      <c r="F229" s="297" t="s">
        <v>2685</v>
      </c>
      <c r="G229" s="42"/>
      <c r="H229" s="42"/>
      <c r="I229" s="236"/>
      <c r="J229" s="42"/>
      <c r="K229" s="42"/>
      <c r="L229" s="46"/>
      <c r="M229" s="237"/>
      <c r="N229" s="238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766</v>
      </c>
      <c r="AU229" s="19" t="s">
        <v>87</v>
      </c>
    </row>
    <row r="230" s="14" customFormat="1">
      <c r="A230" s="14"/>
      <c r="B230" s="249"/>
      <c r="C230" s="250"/>
      <c r="D230" s="234" t="s">
        <v>257</v>
      </c>
      <c r="E230" s="251" t="s">
        <v>1</v>
      </c>
      <c r="F230" s="252" t="s">
        <v>5320</v>
      </c>
      <c r="G230" s="250"/>
      <c r="H230" s="253">
        <v>58</v>
      </c>
      <c r="I230" s="254"/>
      <c r="J230" s="250"/>
      <c r="K230" s="250"/>
      <c r="L230" s="255"/>
      <c r="M230" s="256"/>
      <c r="N230" s="257"/>
      <c r="O230" s="257"/>
      <c r="P230" s="257"/>
      <c r="Q230" s="257"/>
      <c r="R230" s="257"/>
      <c r="S230" s="257"/>
      <c r="T230" s="25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9" t="s">
        <v>257</v>
      </c>
      <c r="AU230" s="259" t="s">
        <v>87</v>
      </c>
      <c r="AV230" s="14" t="s">
        <v>87</v>
      </c>
      <c r="AW230" s="14" t="s">
        <v>34</v>
      </c>
      <c r="AX230" s="14" t="s">
        <v>77</v>
      </c>
      <c r="AY230" s="259" t="s">
        <v>245</v>
      </c>
    </row>
    <row r="231" s="15" customFormat="1">
      <c r="A231" s="15"/>
      <c r="B231" s="260"/>
      <c r="C231" s="261"/>
      <c r="D231" s="234" t="s">
        <v>257</v>
      </c>
      <c r="E231" s="262" t="s">
        <v>1</v>
      </c>
      <c r="F231" s="263" t="s">
        <v>266</v>
      </c>
      <c r="G231" s="261"/>
      <c r="H231" s="264">
        <v>58</v>
      </c>
      <c r="I231" s="265"/>
      <c r="J231" s="261"/>
      <c r="K231" s="261"/>
      <c r="L231" s="266"/>
      <c r="M231" s="267"/>
      <c r="N231" s="268"/>
      <c r="O231" s="268"/>
      <c r="P231" s="268"/>
      <c r="Q231" s="268"/>
      <c r="R231" s="268"/>
      <c r="S231" s="268"/>
      <c r="T231" s="269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70" t="s">
        <v>257</v>
      </c>
      <c r="AU231" s="270" t="s">
        <v>87</v>
      </c>
      <c r="AV231" s="15" t="s">
        <v>253</v>
      </c>
      <c r="AW231" s="15" t="s">
        <v>34</v>
      </c>
      <c r="AX231" s="15" t="s">
        <v>85</v>
      </c>
      <c r="AY231" s="270" t="s">
        <v>245</v>
      </c>
    </row>
    <row r="232" s="2" customFormat="1" ht="16.5" customHeight="1">
      <c r="A232" s="40"/>
      <c r="B232" s="41"/>
      <c r="C232" s="221" t="s">
        <v>218</v>
      </c>
      <c r="D232" s="221" t="s">
        <v>248</v>
      </c>
      <c r="E232" s="222" t="s">
        <v>4180</v>
      </c>
      <c r="F232" s="223" t="s">
        <v>4181</v>
      </c>
      <c r="G232" s="224" t="s">
        <v>251</v>
      </c>
      <c r="H232" s="225">
        <v>16</v>
      </c>
      <c r="I232" s="226"/>
      <c r="J232" s="227">
        <f>ROUND(I232*H232,2)</f>
        <v>0</v>
      </c>
      <c r="K232" s="223" t="s">
        <v>764</v>
      </c>
      <c r="L232" s="46"/>
      <c r="M232" s="228" t="s">
        <v>1</v>
      </c>
      <c r="N232" s="229" t="s">
        <v>42</v>
      </c>
      <c r="O232" s="93"/>
      <c r="P232" s="230">
        <f>O232*H232</f>
        <v>0</v>
      </c>
      <c r="Q232" s="230">
        <v>0</v>
      </c>
      <c r="R232" s="230">
        <f>Q232*H232</f>
        <v>0</v>
      </c>
      <c r="S232" s="230">
        <v>0</v>
      </c>
      <c r="T232" s="231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2" t="s">
        <v>253</v>
      </c>
      <c r="AT232" s="232" t="s">
        <v>248</v>
      </c>
      <c r="AU232" s="232" t="s">
        <v>87</v>
      </c>
      <c r="AY232" s="19" t="s">
        <v>245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9" t="s">
        <v>85</v>
      </c>
      <c r="BK232" s="233">
        <f>ROUND(I232*H232,2)</f>
        <v>0</v>
      </c>
      <c r="BL232" s="19" t="s">
        <v>253</v>
      </c>
      <c r="BM232" s="232" t="s">
        <v>5321</v>
      </c>
    </row>
    <row r="233" s="2" customFormat="1">
      <c r="A233" s="40"/>
      <c r="B233" s="41"/>
      <c r="C233" s="42"/>
      <c r="D233" s="234" t="s">
        <v>255</v>
      </c>
      <c r="E233" s="42"/>
      <c r="F233" s="235" t="s">
        <v>4183</v>
      </c>
      <c r="G233" s="42"/>
      <c r="H233" s="42"/>
      <c r="I233" s="236"/>
      <c r="J233" s="42"/>
      <c r="K233" s="42"/>
      <c r="L233" s="46"/>
      <c r="M233" s="237"/>
      <c r="N233" s="238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255</v>
      </c>
      <c r="AU233" s="19" t="s">
        <v>87</v>
      </c>
    </row>
    <row r="234" s="2" customFormat="1">
      <c r="A234" s="40"/>
      <c r="B234" s="41"/>
      <c r="C234" s="42"/>
      <c r="D234" s="296" t="s">
        <v>766</v>
      </c>
      <c r="E234" s="42"/>
      <c r="F234" s="297" t="s">
        <v>4184</v>
      </c>
      <c r="G234" s="42"/>
      <c r="H234" s="42"/>
      <c r="I234" s="236"/>
      <c r="J234" s="42"/>
      <c r="K234" s="42"/>
      <c r="L234" s="46"/>
      <c r="M234" s="237"/>
      <c r="N234" s="238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766</v>
      </c>
      <c r="AU234" s="19" t="s">
        <v>87</v>
      </c>
    </row>
    <row r="235" s="14" customFormat="1">
      <c r="A235" s="14"/>
      <c r="B235" s="249"/>
      <c r="C235" s="250"/>
      <c r="D235" s="234" t="s">
        <v>257</v>
      </c>
      <c r="E235" s="251" t="s">
        <v>1</v>
      </c>
      <c r="F235" s="252" t="s">
        <v>4185</v>
      </c>
      <c r="G235" s="250"/>
      <c r="H235" s="253">
        <v>16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9" t="s">
        <v>257</v>
      </c>
      <c r="AU235" s="259" t="s">
        <v>87</v>
      </c>
      <c r="AV235" s="14" t="s">
        <v>87</v>
      </c>
      <c r="AW235" s="14" t="s">
        <v>34</v>
      </c>
      <c r="AX235" s="14" t="s">
        <v>85</v>
      </c>
      <c r="AY235" s="259" t="s">
        <v>245</v>
      </c>
    </row>
    <row r="236" s="2" customFormat="1" ht="16.5" customHeight="1">
      <c r="A236" s="40"/>
      <c r="B236" s="41"/>
      <c r="C236" s="221" t="s">
        <v>482</v>
      </c>
      <c r="D236" s="221" t="s">
        <v>248</v>
      </c>
      <c r="E236" s="222" t="s">
        <v>2687</v>
      </c>
      <c r="F236" s="223" t="s">
        <v>2688</v>
      </c>
      <c r="G236" s="224" t="s">
        <v>545</v>
      </c>
      <c r="H236" s="225">
        <v>833.35599999999999</v>
      </c>
      <c r="I236" s="226"/>
      <c r="J236" s="227">
        <f>ROUND(I236*H236,2)</f>
        <v>0</v>
      </c>
      <c r="K236" s="223" t="s">
        <v>764</v>
      </c>
      <c r="L236" s="46"/>
      <c r="M236" s="228" t="s">
        <v>1</v>
      </c>
      <c r="N236" s="229" t="s">
        <v>42</v>
      </c>
      <c r="O236" s="93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2" t="s">
        <v>594</v>
      </c>
      <c r="AT236" s="232" t="s">
        <v>248</v>
      </c>
      <c r="AU236" s="232" t="s">
        <v>87</v>
      </c>
      <c r="AY236" s="19" t="s">
        <v>245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9" t="s">
        <v>85</v>
      </c>
      <c r="BK236" s="233">
        <f>ROUND(I236*H236,2)</f>
        <v>0</v>
      </c>
      <c r="BL236" s="19" t="s">
        <v>594</v>
      </c>
      <c r="BM236" s="232" t="s">
        <v>5322</v>
      </c>
    </row>
    <row r="237" s="2" customFormat="1">
      <c r="A237" s="40"/>
      <c r="B237" s="41"/>
      <c r="C237" s="42"/>
      <c r="D237" s="234" t="s">
        <v>255</v>
      </c>
      <c r="E237" s="42"/>
      <c r="F237" s="235" t="s">
        <v>2690</v>
      </c>
      <c r="G237" s="42"/>
      <c r="H237" s="42"/>
      <c r="I237" s="236"/>
      <c r="J237" s="42"/>
      <c r="K237" s="42"/>
      <c r="L237" s="46"/>
      <c r="M237" s="237"/>
      <c r="N237" s="238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255</v>
      </c>
      <c r="AU237" s="19" t="s">
        <v>87</v>
      </c>
    </row>
    <row r="238" s="2" customFormat="1">
      <c r="A238" s="40"/>
      <c r="B238" s="41"/>
      <c r="C238" s="42"/>
      <c r="D238" s="296" t="s">
        <v>766</v>
      </c>
      <c r="E238" s="42"/>
      <c r="F238" s="297" t="s">
        <v>2691</v>
      </c>
      <c r="G238" s="42"/>
      <c r="H238" s="42"/>
      <c r="I238" s="236"/>
      <c r="J238" s="42"/>
      <c r="K238" s="42"/>
      <c r="L238" s="46"/>
      <c r="M238" s="237"/>
      <c r="N238" s="238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766</v>
      </c>
      <c r="AU238" s="19" t="s">
        <v>87</v>
      </c>
    </row>
    <row r="239" s="14" customFormat="1">
      <c r="A239" s="14"/>
      <c r="B239" s="249"/>
      <c r="C239" s="250"/>
      <c r="D239" s="234" t="s">
        <v>257</v>
      </c>
      <c r="E239" s="251" t="s">
        <v>1</v>
      </c>
      <c r="F239" s="252" t="s">
        <v>5323</v>
      </c>
      <c r="G239" s="250"/>
      <c r="H239" s="253">
        <v>833.35599999999999</v>
      </c>
      <c r="I239" s="254"/>
      <c r="J239" s="250"/>
      <c r="K239" s="250"/>
      <c r="L239" s="255"/>
      <c r="M239" s="256"/>
      <c r="N239" s="257"/>
      <c r="O239" s="257"/>
      <c r="P239" s="257"/>
      <c r="Q239" s="257"/>
      <c r="R239" s="257"/>
      <c r="S239" s="257"/>
      <c r="T239" s="25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9" t="s">
        <v>257</v>
      </c>
      <c r="AU239" s="259" t="s">
        <v>87</v>
      </c>
      <c r="AV239" s="14" t="s">
        <v>87</v>
      </c>
      <c r="AW239" s="14" t="s">
        <v>34</v>
      </c>
      <c r="AX239" s="14" t="s">
        <v>85</v>
      </c>
      <c r="AY239" s="259" t="s">
        <v>245</v>
      </c>
    </row>
    <row r="240" s="2" customFormat="1" ht="16.5" customHeight="1">
      <c r="A240" s="40"/>
      <c r="B240" s="41"/>
      <c r="C240" s="221" t="s">
        <v>487</v>
      </c>
      <c r="D240" s="221" t="s">
        <v>248</v>
      </c>
      <c r="E240" s="222" t="s">
        <v>2693</v>
      </c>
      <c r="F240" s="223" t="s">
        <v>2694</v>
      </c>
      <c r="G240" s="224" t="s">
        <v>3227</v>
      </c>
      <c r="H240" s="225">
        <v>396.83600000000001</v>
      </c>
      <c r="I240" s="226"/>
      <c r="J240" s="227">
        <f>ROUND(I240*H240,2)</f>
        <v>0</v>
      </c>
      <c r="K240" s="223" t="s">
        <v>764</v>
      </c>
      <c r="L240" s="46"/>
      <c r="M240" s="228" t="s">
        <v>1</v>
      </c>
      <c r="N240" s="229" t="s">
        <v>42</v>
      </c>
      <c r="O240" s="93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2" t="s">
        <v>253</v>
      </c>
      <c r="AT240" s="232" t="s">
        <v>248</v>
      </c>
      <c r="AU240" s="232" t="s">
        <v>87</v>
      </c>
      <c r="AY240" s="19" t="s">
        <v>245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9" t="s">
        <v>85</v>
      </c>
      <c r="BK240" s="233">
        <f>ROUND(I240*H240,2)</f>
        <v>0</v>
      </c>
      <c r="BL240" s="19" t="s">
        <v>253</v>
      </c>
      <c r="BM240" s="232" t="s">
        <v>5324</v>
      </c>
    </row>
    <row r="241" s="2" customFormat="1">
      <c r="A241" s="40"/>
      <c r="B241" s="41"/>
      <c r="C241" s="42"/>
      <c r="D241" s="234" t="s">
        <v>255</v>
      </c>
      <c r="E241" s="42"/>
      <c r="F241" s="235" t="s">
        <v>2696</v>
      </c>
      <c r="G241" s="42"/>
      <c r="H241" s="42"/>
      <c r="I241" s="236"/>
      <c r="J241" s="42"/>
      <c r="K241" s="42"/>
      <c r="L241" s="46"/>
      <c r="M241" s="237"/>
      <c r="N241" s="238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255</v>
      </c>
      <c r="AU241" s="19" t="s">
        <v>87</v>
      </c>
    </row>
    <row r="242" s="2" customFormat="1">
      <c r="A242" s="40"/>
      <c r="B242" s="41"/>
      <c r="C242" s="42"/>
      <c r="D242" s="296" t="s">
        <v>766</v>
      </c>
      <c r="E242" s="42"/>
      <c r="F242" s="297" t="s">
        <v>2697</v>
      </c>
      <c r="G242" s="42"/>
      <c r="H242" s="42"/>
      <c r="I242" s="236"/>
      <c r="J242" s="42"/>
      <c r="K242" s="42"/>
      <c r="L242" s="46"/>
      <c r="M242" s="237"/>
      <c r="N242" s="238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766</v>
      </c>
      <c r="AU242" s="19" t="s">
        <v>87</v>
      </c>
    </row>
    <row r="243" s="14" customFormat="1">
      <c r="A243" s="14"/>
      <c r="B243" s="249"/>
      <c r="C243" s="250"/>
      <c r="D243" s="234" t="s">
        <v>257</v>
      </c>
      <c r="E243" s="251" t="s">
        <v>1</v>
      </c>
      <c r="F243" s="252" t="s">
        <v>5316</v>
      </c>
      <c r="G243" s="250"/>
      <c r="H243" s="253">
        <v>396.83600000000001</v>
      </c>
      <c r="I243" s="254"/>
      <c r="J243" s="250"/>
      <c r="K243" s="250"/>
      <c r="L243" s="255"/>
      <c r="M243" s="256"/>
      <c r="N243" s="257"/>
      <c r="O243" s="257"/>
      <c r="P243" s="257"/>
      <c r="Q243" s="257"/>
      <c r="R243" s="257"/>
      <c r="S243" s="257"/>
      <c r="T243" s="25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9" t="s">
        <v>257</v>
      </c>
      <c r="AU243" s="259" t="s">
        <v>87</v>
      </c>
      <c r="AV243" s="14" t="s">
        <v>87</v>
      </c>
      <c r="AW243" s="14" t="s">
        <v>34</v>
      </c>
      <c r="AX243" s="14" t="s">
        <v>85</v>
      </c>
      <c r="AY243" s="259" t="s">
        <v>245</v>
      </c>
    </row>
    <row r="244" s="2" customFormat="1" ht="16.5" customHeight="1">
      <c r="A244" s="40"/>
      <c r="B244" s="41"/>
      <c r="C244" s="221" t="s">
        <v>497</v>
      </c>
      <c r="D244" s="221" t="s">
        <v>248</v>
      </c>
      <c r="E244" s="222" t="s">
        <v>4189</v>
      </c>
      <c r="F244" s="223" t="s">
        <v>4190</v>
      </c>
      <c r="G244" s="224" t="s">
        <v>251</v>
      </c>
      <c r="H244" s="225">
        <v>39.5</v>
      </c>
      <c r="I244" s="226"/>
      <c r="J244" s="227">
        <f>ROUND(I244*H244,2)</f>
        <v>0</v>
      </c>
      <c r="K244" s="223" t="s">
        <v>764</v>
      </c>
      <c r="L244" s="46"/>
      <c r="M244" s="228" t="s">
        <v>1</v>
      </c>
      <c r="N244" s="229" t="s">
        <v>42</v>
      </c>
      <c r="O244" s="93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2" t="s">
        <v>253</v>
      </c>
      <c r="AT244" s="232" t="s">
        <v>248</v>
      </c>
      <c r="AU244" s="232" t="s">
        <v>87</v>
      </c>
      <c r="AY244" s="19" t="s">
        <v>245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9" t="s">
        <v>85</v>
      </c>
      <c r="BK244" s="233">
        <f>ROUND(I244*H244,2)</f>
        <v>0</v>
      </c>
      <c r="BL244" s="19" t="s">
        <v>253</v>
      </c>
      <c r="BM244" s="232" t="s">
        <v>5325</v>
      </c>
    </row>
    <row r="245" s="2" customFormat="1">
      <c r="A245" s="40"/>
      <c r="B245" s="41"/>
      <c r="C245" s="42"/>
      <c r="D245" s="234" t="s">
        <v>255</v>
      </c>
      <c r="E245" s="42"/>
      <c r="F245" s="235" t="s">
        <v>4192</v>
      </c>
      <c r="G245" s="42"/>
      <c r="H245" s="42"/>
      <c r="I245" s="236"/>
      <c r="J245" s="42"/>
      <c r="K245" s="42"/>
      <c r="L245" s="46"/>
      <c r="M245" s="237"/>
      <c r="N245" s="238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255</v>
      </c>
      <c r="AU245" s="19" t="s">
        <v>87</v>
      </c>
    </row>
    <row r="246" s="2" customFormat="1">
      <c r="A246" s="40"/>
      <c r="B246" s="41"/>
      <c r="C246" s="42"/>
      <c r="D246" s="296" t="s">
        <v>766</v>
      </c>
      <c r="E246" s="42"/>
      <c r="F246" s="297" t="s">
        <v>4193</v>
      </c>
      <c r="G246" s="42"/>
      <c r="H246" s="42"/>
      <c r="I246" s="236"/>
      <c r="J246" s="42"/>
      <c r="K246" s="42"/>
      <c r="L246" s="46"/>
      <c r="M246" s="237"/>
      <c r="N246" s="238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766</v>
      </c>
      <c r="AU246" s="19" t="s">
        <v>87</v>
      </c>
    </row>
    <row r="247" s="14" customFormat="1">
      <c r="A247" s="14"/>
      <c r="B247" s="249"/>
      <c r="C247" s="250"/>
      <c r="D247" s="234" t="s">
        <v>257</v>
      </c>
      <c r="E247" s="251" t="s">
        <v>1</v>
      </c>
      <c r="F247" s="252" t="s">
        <v>5326</v>
      </c>
      <c r="G247" s="250"/>
      <c r="H247" s="253">
        <v>36</v>
      </c>
      <c r="I247" s="254"/>
      <c r="J247" s="250"/>
      <c r="K247" s="250"/>
      <c r="L247" s="255"/>
      <c r="M247" s="256"/>
      <c r="N247" s="257"/>
      <c r="O247" s="257"/>
      <c r="P247" s="257"/>
      <c r="Q247" s="257"/>
      <c r="R247" s="257"/>
      <c r="S247" s="257"/>
      <c r="T247" s="25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9" t="s">
        <v>257</v>
      </c>
      <c r="AU247" s="259" t="s">
        <v>87</v>
      </c>
      <c r="AV247" s="14" t="s">
        <v>87</v>
      </c>
      <c r="AW247" s="14" t="s">
        <v>34</v>
      </c>
      <c r="AX247" s="14" t="s">
        <v>77</v>
      </c>
      <c r="AY247" s="259" t="s">
        <v>245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5327</v>
      </c>
      <c r="G248" s="250"/>
      <c r="H248" s="253">
        <v>3.5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77</v>
      </c>
      <c r="AY248" s="259" t="s">
        <v>245</v>
      </c>
    </row>
    <row r="249" s="15" customFormat="1">
      <c r="A249" s="15"/>
      <c r="B249" s="260"/>
      <c r="C249" s="261"/>
      <c r="D249" s="234" t="s">
        <v>257</v>
      </c>
      <c r="E249" s="262" t="s">
        <v>1</v>
      </c>
      <c r="F249" s="263" t="s">
        <v>266</v>
      </c>
      <c r="G249" s="261"/>
      <c r="H249" s="264">
        <v>39.5</v>
      </c>
      <c r="I249" s="265"/>
      <c r="J249" s="261"/>
      <c r="K249" s="261"/>
      <c r="L249" s="266"/>
      <c r="M249" s="267"/>
      <c r="N249" s="268"/>
      <c r="O249" s="268"/>
      <c r="P249" s="268"/>
      <c r="Q249" s="268"/>
      <c r="R249" s="268"/>
      <c r="S249" s="268"/>
      <c r="T249" s="269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70" t="s">
        <v>257</v>
      </c>
      <c r="AU249" s="270" t="s">
        <v>87</v>
      </c>
      <c r="AV249" s="15" t="s">
        <v>253</v>
      </c>
      <c r="AW249" s="15" t="s">
        <v>34</v>
      </c>
      <c r="AX249" s="15" t="s">
        <v>85</v>
      </c>
      <c r="AY249" s="270" t="s">
        <v>245</v>
      </c>
    </row>
    <row r="250" s="2" customFormat="1" ht="16.5" customHeight="1">
      <c r="A250" s="40"/>
      <c r="B250" s="41"/>
      <c r="C250" s="283" t="s">
        <v>502</v>
      </c>
      <c r="D250" s="283" t="s">
        <v>551</v>
      </c>
      <c r="E250" s="284" t="s">
        <v>4195</v>
      </c>
      <c r="F250" s="285" t="s">
        <v>4196</v>
      </c>
      <c r="G250" s="286" t="s">
        <v>545</v>
      </c>
      <c r="H250" s="287">
        <v>73.799999999999997</v>
      </c>
      <c r="I250" s="288"/>
      <c r="J250" s="289">
        <f>ROUND(I250*H250,2)</f>
        <v>0</v>
      </c>
      <c r="K250" s="285" t="s">
        <v>764</v>
      </c>
      <c r="L250" s="290"/>
      <c r="M250" s="291" t="s">
        <v>1</v>
      </c>
      <c r="N250" s="292" t="s">
        <v>42</v>
      </c>
      <c r="O250" s="93"/>
      <c r="P250" s="230">
        <f>O250*H250</f>
        <v>0</v>
      </c>
      <c r="Q250" s="230">
        <v>1</v>
      </c>
      <c r="R250" s="230">
        <f>Q250*H250</f>
        <v>73.799999999999997</v>
      </c>
      <c r="S250" s="230">
        <v>0</v>
      </c>
      <c r="T250" s="231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2" t="s">
        <v>326</v>
      </c>
      <c r="AT250" s="232" t="s">
        <v>551</v>
      </c>
      <c r="AU250" s="232" t="s">
        <v>87</v>
      </c>
      <c r="AY250" s="19" t="s">
        <v>245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9" t="s">
        <v>85</v>
      </c>
      <c r="BK250" s="233">
        <f>ROUND(I250*H250,2)</f>
        <v>0</v>
      </c>
      <c r="BL250" s="19" t="s">
        <v>253</v>
      </c>
      <c r="BM250" s="232" t="s">
        <v>5328</v>
      </c>
    </row>
    <row r="251" s="2" customFormat="1">
      <c r="A251" s="40"/>
      <c r="B251" s="41"/>
      <c r="C251" s="42"/>
      <c r="D251" s="234" t="s">
        <v>255</v>
      </c>
      <c r="E251" s="42"/>
      <c r="F251" s="235" t="s">
        <v>4196</v>
      </c>
      <c r="G251" s="42"/>
      <c r="H251" s="42"/>
      <c r="I251" s="236"/>
      <c r="J251" s="42"/>
      <c r="K251" s="42"/>
      <c r="L251" s="46"/>
      <c r="M251" s="237"/>
      <c r="N251" s="238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255</v>
      </c>
      <c r="AU251" s="19" t="s">
        <v>87</v>
      </c>
    </row>
    <row r="252" s="14" customFormat="1">
      <c r="A252" s="14"/>
      <c r="B252" s="249"/>
      <c r="C252" s="250"/>
      <c r="D252" s="234" t="s">
        <v>257</v>
      </c>
      <c r="E252" s="251" t="s">
        <v>1</v>
      </c>
      <c r="F252" s="252" t="s">
        <v>5329</v>
      </c>
      <c r="G252" s="250"/>
      <c r="H252" s="253">
        <v>73.799999999999997</v>
      </c>
      <c r="I252" s="254"/>
      <c r="J252" s="250"/>
      <c r="K252" s="250"/>
      <c r="L252" s="255"/>
      <c r="M252" s="256"/>
      <c r="N252" s="257"/>
      <c r="O252" s="257"/>
      <c r="P252" s="257"/>
      <c r="Q252" s="257"/>
      <c r="R252" s="257"/>
      <c r="S252" s="257"/>
      <c r="T252" s="25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9" t="s">
        <v>257</v>
      </c>
      <c r="AU252" s="259" t="s">
        <v>87</v>
      </c>
      <c r="AV252" s="14" t="s">
        <v>87</v>
      </c>
      <c r="AW252" s="14" t="s">
        <v>34</v>
      </c>
      <c r="AX252" s="14" t="s">
        <v>85</v>
      </c>
      <c r="AY252" s="259" t="s">
        <v>245</v>
      </c>
    </row>
    <row r="253" s="2" customFormat="1" ht="16.5" customHeight="1">
      <c r="A253" s="40"/>
      <c r="B253" s="41"/>
      <c r="C253" s="221" t="s">
        <v>516</v>
      </c>
      <c r="D253" s="221" t="s">
        <v>248</v>
      </c>
      <c r="E253" s="222" t="s">
        <v>2698</v>
      </c>
      <c r="F253" s="223" t="s">
        <v>2699</v>
      </c>
      <c r="G253" s="224" t="s">
        <v>2717</v>
      </c>
      <c r="H253" s="225">
        <v>140</v>
      </c>
      <c r="I253" s="226"/>
      <c r="J253" s="227">
        <f>ROUND(I253*H253,2)</f>
        <v>0</v>
      </c>
      <c r="K253" s="223" t="s">
        <v>764</v>
      </c>
      <c r="L253" s="46"/>
      <c r="M253" s="228" t="s">
        <v>1</v>
      </c>
      <c r="N253" s="229" t="s">
        <v>42</v>
      </c>
      <c r="O253" s="93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2" t="s">
        <v>253</v>
      </c>
      <c r="AT253" s="232" t="s">
        <v>248</v>
      </c>
      <c r="AU253" s="232" t="s">
        <v>87</v>
      </c>
      <c r="AY253" s="19" t="s">
        <v>245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9" t="s">
        <v>85</v>
      </c>
      <c r="BK253" s="233">
        <f>ROUND(I253*H253,2)</f>
        <v>0</v>
      </c>
      <c r="BL253" s="19" t="s">
        <v>253</v>
      </c>
      <c r="BM253" s="232" t="s">
        <v>5330</v>
      </c>
    </row>
    <row r="254" s="2" customFormat="1">
      <c r="A254" s="40"/>
      <c r="B254" s="41"/>
      <c r="C254" s="42"/>
      <c r="D254" s="234" t="s">
        <v>255</v>
      </c>
      <c r="E254" s="42"/>
      <c r="F254" s="235" t="s">
        <v>2701</v>
      </c>
      <c r="G254" s="42"/>
      <c r="H254" s="42"/>
      <c r="I254" s="236"/>
      <c r="J254" s="42"/>
      <c r="K254" s="42"/>
      <c r="L254" s="46"/>
      <c r="M254" s="237"/>
      <c r="N254" s="238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255</v>
      </c>
      <c r="AU254" s="19" t="s">
        <v>87</v>
      </c>
    </row>
    <row r="255" s="2" customFormat="1">
      <c r="A255" s="40"/>
      <c r="B255" s="41"/>
      <c r="C255" s="42"/>
      <c r="D255" s="296" t="s">
        <v>766</v>
      </c>
      <c r="E255" s="42"/>
      <c r="F255" s="297" t="s">
        <v>2702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766</v>
      </c>
      <c r="AU255" s="19" t="s">
        <v>87</v>
      </c>
    </row>
    <row r="256" s="14" customFormat="1">
      <c r="A256" s="14"/>
      <c r="B256" s="249"/>
      <c r="C256" s="250"/>
      <c r="D256" s="234" t="s">
        <v>257</v>
      </c>
      <c r="E256" s="251" t="s">
        <v>1</v>
      </c>
      <c r="F256" s="252" t="s">
        <v>5331</v>
      </c>
      <c r="G256" s="250"/>
      <c r="H256" s="253">
        <v>140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257</v>
      </c>
      <c r="AU256" s="259" t="s">
        <v>87</v>
      </c>
      <c r="AV256" s="14" t="s">
        <v>87</v>
      </c>
      <c r="AW256" s="14" t="s">
        <v>34</v>
      </c>
      <c r="AX256" s="14" t="s">
        <v>77</v>
      </c>
      <c r="AY256" s="259" t="s">
        <v>245</v>
      </c>
    </row>
    <row r="257" s="15" customFormat="1">
      <c r="A257" s="15"/>
      <c r="B257" s="260"/>
      <c r="C257" s="261"/>
      <c r="D257" s="234" t="s">
        <v>257</v>
      </c>
      <c r="E257" s="262" t="s">
        <v>1</v>
      </c>
      <c r="F257" s="263" t="s">
        <v>266</v>
      </c>
      <c r="G257" s="261"/>
      <c r="H257" s="264">
        <v>140</v>
      </c>
      <c r="I257" s="265"/>
      <c r="J257" s="261"/>
      <c r="K257" s="261"/>
      <c r="L257" s="266"/>
      <c r="M257" s="267"/>
      <c r="N257" s="268"/>
      <c r="O257" s="268"/>
      <c r="P257" s="268"/>
      <c r="Q257" s="268"/>
      <c r="R257" s="268"/>
      <c r="S257" s="268"/>
      <c r="T257" s="269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70" t="s">
        <v>257</v>
      </c>
      <c r="AU257" s="270" t="s">
        <v>87</v>
      </c>
      <c r="AV257" s="15" t="s">
        <v>253</v>
      </c>
      <c r="AW257" s="15" t="s">
        <v>34</v>
      </c>
      <c r="AX257" s="15" t="s">
        <v>85</v>
      </c>
      <c r="AY257" s="270" t="s">
        <v>245</v>
      </c>
    </row>
    <row r="258" s="2" customFormat="1" ht="16.5" customHeight="1">
      <c r="A258" s="40"/>
      <c r="B258" s="41"/>
      <c r="C258" s="283" t="s">
        <v>522</v>
      </c>
      <c r="D258" s="283" t="s">
        <v>551</v>
      </c>
      <c r="E258" s="284" t="s">
        <v>2704</v>
      </c>
      <c r="F258" s="285" t="s">
        <v>2705</v>
      </c>
      <c r="G258" s="286" t="s">
        <v>3231</v>
      </c>
      <c r="H258" s="287">
        <v>4.2000000000000002</v>
      </c>
      <c r="I258" s="288"/>
      <c r="J258" s="289">
        <f>ROUND(I258*H258,2)</f>
        <v>0</v>
      </c>
      <c r="K258" s="285" t="s">
        <v>764</v>
      </c>
      <c r="L258" s="290"/>
      <c r="M258" s="291" t="s">
        <v>1</v>
      </c>
      <c r="N258" s="292" t="s">
        <v>42</v>
      </c>
      <c r="O258" s="93"/>
      <c r="P258" s="230">
        <f>O258*H258</f>
        <v>0</v>
      </c>
      <c r="Q258" s="230">
        <v>0.001</v>
      </c>
      <c r="R258" s="230">
        <f>Q258*H258</f>
        <v>0.0042000000000000006</v>
      </c>
      <c r="S258" s="230">
        <v>0</v>
      </c>
      <c r="T258" s="231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2" t="s">
        <v>326</v>
      </c>
      <c r="AT258" s="232" t="s">
        <v>551</v>
      </c>
      <c r="AU258" s="232" t="s">
        <v>87</v>
      </c>
      <c r="AY258" s="19" t="s">
        <v>245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9" t="s">
        <v>85</v>
      </c>
      <c r="BK258" s="233">
        <f>ROUND(I258*H258,2)</f>
        <v>0</v>
      </c>
      <c r="BL258" s="19" t="s">
        <v>253</v>
      </c>
      <c r="BM258" s="232" t="s">
        <v>5332</v>
      </c>
    </row>
    <row r="259" s="2" customFormat="1">
      <c r="A259" s="40"/>
      <c r="B259" s="41"/>
      <c r="C259" s="42"/>
      <c r="D259" s="234" t="s">
        <v>255</v>
      </c>
      <c r="E259" s="42"/>
      <c r="F259" s="235" t="s">
        <v>2705</v>
      </c>
      <c r="G259" s="42"/>
      <c r="H259" s="42"/>
      <c r="I259" s="236"/>
      <c r="J259" s="42"/>
      <c r="K259" s="42"/>
      <c r="L259" s="46"/>
      <c r="M259" s="237"/>
      <c r="N259" s="238"/>
      <c r="O259" s="93"/>
      <c r="P259" s="93"/>
      <c r="Q259" s="93"/>
      <c r="R259" s="93"/>
      <c r="S259" s="93"/>
      <c r="T259" s="94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255</v>
      </c>
      <c r="AU259" s="19" t="s">
        <v>87</v>
      </c>
    </row>
    <row r="260" s="14" customFormat="1">
      <c r="A260" s="14"/>
      <c r="B260" s="249"/>
      <c r="C260" s="250"/>
      <c r="D260" s="234" t="s">
        <v>257</v>
      </c>
      <c r="E260" s="251" t="s">
        <v>1</v>
      </c>
      <c r="F260" s="252" t="s">
        <v>5333</v>
      </c>
      <c r="G260" s="250"/>
      <c r="H260" s="253">
        <v>4.2000000000000002</v>
      </c>
      <c r="I260" s="254"/>
      <c r="J260" s="250"/>
      <c r="K260" s="250"/>
      <c r="L260" s="255"/>
      <c r="M260" s="256"/>
      <c r="N260" s="257"/>
      <c r="O260" s="257"/>
      <c r="P260" s="257"/>
      <c r="Q260" s="257"/>
      <c r="R260" s="257"/>
      <c r="S260" s="257"/>
      <c r="T260" s="25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9" t="s">
        <v>257</v>
      </c>
      <c r="AU260" s="259" t="s">
        <v>87</v>
      </c>
      <c r="AV260" s="14" t="s">
        <v>87</v>
      </c>
      <c r="AW260" s="14" t="s">
        <v>34</v>
      </c>
      <c r="AX260" s="14" t="s">
        <v>85</v>
      </c>
      <c r="AY260" s="259" t="s">
        <v>245</v>
      </c>
    </row>
    <row r="261" s="2" customFormat="1" ht="16.5" customHeight="1">
      <c r="A261" s="40"/>
      <c r="B261" s="41"/>
      <c r="C261" s="221" t="s">
        <v>528</v>
      </c>
      <c r="D261" s="221" t="s">
        <v>248</v>
      </c>
      <c r="E261" s="222" t="s">
        <v>2709</v>
      </c>
      <c r="F261" s="223" t="s">
        <v>2710</v>
      </c>
      <c r="G261" s="224" t="s">
        <v>275</v>
      </c>
      <c r="H261" s="225">
        <v>140</v>
      </c>
      <c r="I261" s="226"/>
      <c r="J261" s="227">
        <f>ROUND(I261*H261,2)</f>
        <v>0</v>
      </c>
      <c r="K261" s="223" t="s">
        <v>764</v>
      </c>
      <c r="L261" s="46"/>
      <c r="M261" s="228" t="s">
        <v>1</v>
      </c>
      <c r="N261" s="229" t="s">
        <v>42</v>
      </c>
      <c r="O261" s="93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2" t="s">
        <v>253</v>
      </c>
      <c r="AT261" s="232" t="s">
        <v>248</v>
      </c>
      <c r="AU261" s="232" t="s">
        <v>87</v>
      </c>
      <c r="AY261" s="19" t="s">
        <v>245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9" t="s">
        <v>85</v>
      </c>
      <c r="BK261" s="233">
        <f>ROUND(I261*H261,2)</f>
        <v>0</v>
      </c>
      <c r="BL261" s="19" t="s">
        <v>253</v>
      </c>
      <c r="BM261" s="232" t="s">
        <v>5334</v>
      </c>
    </row>
    <row r="262" s="2" customFormat="1">
      <c r="A262" s="40"/>
      <c r="B262" s="41"/>
      <c r="C262" s="42"/>
      <c r="D262" s="234" t="s">
        <v>255</v>
      </c>
      <c r="E262" s="42"/>
      <c r="F262" s="235" t="s">
        <v>2712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255</v>
      </c>
      <c r="AU262" s="19" t="s">
        <v>87</v>
      </c>
    </row>
    <row r="263" s="2" customFormat="1">
      <c r="A263" s="40"/>
      <c r="B263" s="41"/>
      <c r="C263" s="42"/>
      <c r="D263" s="296" t="s">
        <v>766</v>
      </c>
      <c r="E263" s="42"/>
      <c r="F263" s="297" t="s">
        <v>2713</v>
      </c>
      <c r="G263" s="42"/>
      <c r="H263" s="42"/>
      <c r="I263" s="236"/>
      <c r="J263" s="42"/>
      <c r="K263" s="42"/>
      <c r="L263" s="46"/>
      <c r="M263" s="237"/>
      <c r="N263" s="238"/>
      <c r="O263" s="93"/>
      <c r="P263" s="93"/>
      <c r="Q263" s="93"/>
      <c r="R263" s="93"/>
      <c r="S263" s="93"/>
      <c r="T263" s="94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766</v>
      </c>
      <c r="AU263" s="19" t="s">
        <v>87</v>
      </c>
    </row>
    <row r="264" s="14" customFormat="1">
      <c r="A264" s="14"/>
      <c r="B264" s="249"/>
      <c r="C264" s="250"/>
      <c r="D264" s="234" t="s">
        <v>257</v>
      </c>
      <c r="E264" s="251" t="s">
        <v>1</v>
      </c>
      <c r="F264" s="252" t="s">
        <v>5335</v>
      </c>
      <c r="G264" s="250"/>
      <c r="H264" s="253">
        <v>140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9" t="s">
        <v>257</v>
      </c>
      <c r="AU264" s="259" t="s">
        <v>87</v>
      </c>
      <c r="AV264" s="14" t="s">
        <v>87</v>
      </c>
      <c r="AW264" s="14" t="s">
        <v>34</v>
      </c>
      <c r="AX264" s="14" t="s">
        <v>85</v>
      </c>
      <c r="AY264" s="259" t="s">
        <v>245</v>
      </c>
    </row>
    <row r="265" s="2" customFormat="1" ht="16.5" customHeight="1">
      <c r="A265" s="40"/>
      <c r="B265" s="41"/>
      <c r="C265" s="221" t="s">
        <v>535</v>
      </c>
      <c r="D265" s="221" t="s">
        <v>248</v>
      </c>
      <c r="E265" s="222" t="s">
        <v>2715</v>
      </c>
      <c r="F265" s="223" t="s">
        <v>2716</v>
      </c>
      <c r="G265" s="224" t="s">
        <v>2717</v>
      </c>
      <c r="H265" s="225">
        <v>140</v>
      </c>
      <c r="I265" s="226"/>
      <c r="J265" s="227">
        <f>ROUND(I265*H265,2)</f>
        <v>0</v>
      </c>
      <c r="K265" s="223" t="s">
        <v>764</v>
      </c>
      <c r="L265" s="46"/>
      <c r="M265" s="228" t="s">
        <v>1</v>
      </c>
      <c r="N265" s="229" t="s">
        <v>42</v>
      </c>
      <c r="O265" s="93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2" t="s">
        <v>253</v>
      </c>
      <c r="AT265" s="232" t="s">
        <v>248</v>
      </c>
      <c r="AU265" s="232" t="s">
        <v>87</v>
      </c>
      <c r="AY265" s="19" t="s">
        <v>245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9" t="s">
        <v>85</v>
      </c>
      <c r="BK265" s="233">
        <f>ROUND(I265*H265,2)</f>
        <v>0</v>
      </c>
      <c r="BL265" s="19" t="s">
        <v>253</v>
      </c>
      <c r="BM265" s="232" t="s">
        <v>5336</v>
      </c>
    </row>
    <row r="266" s="2" customFormat="1">
      <c r="A266" s="40"/>
      <c r="B266" s="41"/>
      <c r="C266" s="42"/>
      <c r="D266" s="234" t="s">
        <v>255</v>
      </c>
      <c r="E266" s="42"/>
      <c r="F266" s="235" t="s">
        <v>2719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255</v>
      </c>
      <c r="AU266" s="19" t="s">
        <v>87</v>
      </c>
    </row>
    <row r="267" s="2" customFormat="1">
      <c r="A267" s="40"/>
      <c r="B267" s="41"/>
      <c r="C267" s="42"/>
      <c r="D267" s="296" t="s">
        <v>766</v>
      </c>
      <c r="E267" s="42"/>
      <c r="F267" s="297" t="s">
        <v>2720</v>
      </c>
      <c r="G267" s="42"/>
      <c r="H267" s="42"/>
      <c r="I267" s="236"/>
      <c r="J267" s="42"/>
      <c r="K267" s="42"/>
      <c r="L267" s="46"/>
      <c r="M267" s="237"/>
      <c r="N267" s="238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766</v>
      </c>
      <c r="AU267" s="19" t="s">
        <v>87</v>
      </c>
    </row>
    <row r="268" s="14" customFormat="1">
      <c r="A268" s="14"/>
      <c r="B268" s="249"/>
      <c r="C268" s="250"/>
      <c r="D268" s="234" t="s">
        <v>257</v>
      </c>
      <c r="E268" s="251" t="s">
        <v>1</v>
      </c>
      <c r="F268" s="252" t="s">
        <v>5331</v>
      </c>
      <c r="G268" s="250"/>
      <c r="H268" s="253">
        <v>140</v>
      </c>
      <c r="I268" s="254"/>
      <c r="J268" s="250"/>
      <c r="K268" s="250"/>
      <c r="L268" s="255"/>
      <c r="M268" s="256"/>
      <c r="N268" s="257"/>
      <c r="O268" s="257"/>
      <c r="P268" s="257"/>
      <c r="Q268" s="257"/>
      <c r="R268" s="257"/>
      <c r="S268" s="257"/>
      <c r="T268" s="25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9" t="s">
        <v>257</v>
      </c>
      <c r="AU268" s="259" t="s">
        <v>87</v>
      </c>
      <c r="AV268" s="14" t="s">
        <v>87</v>
      </c>
      <c r="AW268" s="14" t="s">
        <v>34</v>
      </c>
      <c r="AX268" s="14" t="s">
        <v>77</v>
      </c>
      <c r="AY268" s="259" t="s">
        <v>245</v>
      </c>
    </row>
    <row r="269" s="15" customFormat="1">
      <c r="A269" s="15"/>
      <c r="B269" s="260"/>
      <c r="C269" s="261"/>
      <c r="D269" s="234" t="s">
        <v>257</v>
      </c>
      <c r="E269" s="262" t="s">
        <v>1</v>
      </c>
      <c r="F269" s="263" t="s">
        <v>266</v>
      </c>
      <c r="G269" s="261"/>
      <c r="H269" s="264">
        <v>140</v>
      </c>
      <c r="I269" s="265"/>
      <c r="J269" s="261"/>
      <c r="K269" s="261"/>
      <c r="L269" s="266"/>
      <c r="M269" s="267"/>
      <c r="N269" s="268"/>
      <c r="O269" s="268"/>
      <c r="P269" s="268"/>
      <c r="Q269" s="268"/>
      <c r="R269" s="268"/>
      <c r="S269" s="268"/>
      <c r="T269" s="269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70" t="s">
        <v>257</v>
      </c>
      <c r="AU269" s="270" t="s">
        <v>87</v>
      </c>
      <c r="AV269" s="15" t="s">
        <v>253</v>
      </c>
      <c r="AW269" s="15" t="s">
        <v>34</v>
      </c>
      <c r="AX269" s="15" t="s">
        <v>85</v>
      </c>
      <c r="AY269" s="270" t="s">
        <v>245</v>
      </c>
    </row>
    <row r="270" s="2" customFormat="1" ht="16.5" customHeight="1">
      <c r="A270" s="40"/>
      <c r="B270" s="41"/>
      <c r="C270" s="283" t="s">
        <v>542</v>
      </c>
      <c r="D270" s="283" t="s">
        <v>551</v>
      </c>
      <c r="E270" s="284" t="s">
        <v>2722</v>
      </c>
      <c r="F270" s="285" t="s">
        <v>2723</v>
      </c>
      <c r="G270" s="286" t="s">
        <v>3531</v>
      </c>
      <c r="H270" s="287">
        <v>39.899999999999999</v>
      </c>
      <c r="I270" s="288"/>
      <c r="J270" s="289">
        <f>ROUND(I270*H270,2)</f>
        <v>0</v>
      </c>
      <c r="K270" s="285" t="s">
        <v>764</v>
      </c>
      <c r="L270" s="290"/>
      <c r="M270" s="291" t="s">
        <v>1</v>
      </c>
      <c r="N270" s="292" t="s">
        <v>42</v>
      </c>
      <c r="O270" s="93"/>
      <c r="P270" s="230">
        <f>O270*H270</f>
        <v>0</v>
      </c>
      <c r="Q270" s="230">
        <v>1</v>
      </c>
      <c r="R270" s="230">
        <f>Q270*H270</f>
        <v>39.899999999999999</v>
      </c>
      <c r="S270" s="230">
        <v>0</v>
      </c>
      <c r="T270" s="231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2" t="s">
        <v>326</v>
      </c>
      <c r="AT270" s="232" t="s">
        <v>551</v>
      </c>
      <c r="AU270" s="232" t="s">
        <v>87</v>
      </c>
      <c r="AY270" s="19" t="s">
        <v>245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9" t="s">
        <v>85</v>
      </c>
      <c r="BK270" s="233">
        <f>ROUND(I270*H270,2)</f>
        <v>0</v>
      </c>
      <c r="BL270" s="19" t="s">
        <v>253</v>
      </c>
      <c r="BM270" s="232" t="s">
        <v>5337</v>
      </c>
    </row>
    <row r="271" s="2" customFormat="1">
      <c r="A271" s="40"/>
      <c r="B271" s="41"/>
      <c r="C271" s="42"/>
      <c r="D271" s="234" t="s">
        <v>255</v>
      </c>
      <c r="E271" s="42"/>
      <c r="F271" s="235" t="s">
        <v>2723</v>
      </c>
      <c r="G271" s="42"/>
      <c r="H271" s="42"/>
      <c r="I271" s="236"/>
      <c r="J271" s="42"/>
      <c r="K271" s="42"/>
      <c r="L271" s="46"/>
      <c r="M271" s="237"/>
      <c r="N271" s="238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255</v>
      </c>
      <c r="AU271" s="19" t="s">
        <v>87</v>
      </c>
    </row>
    <row r="272" s="14" customFormat="1">
      <c r="A272" s="14"/>
      <c r="B272" s="249"/>
      <c r="C272" s="250"/>
      <c r="D272" s="234" t="s">
        <v>257</v>
      </c>
      <c r="E272" s="251" t="s">
        <v>1</v>
      </c>
      <c r="F272" s="252" t="s">
        <v>5338</v>
      </c>
      <c r="G272" s="250"/>
      <c r="H272" s="253">
        <v>39.899999999999999</v>
      </c>
      <c r="I272" s="254"/>
      <c r="J272" s="250"/>
      <c r="K272" s="250"/>
      <c r="L272" s="255"/>
      <c r="M272" s="256"/>
      <c r="N272" s="257"/>
      <c r="O272" s="257"/>
      <c r="P272" s="257"/>
      <c r="Q272" s="257"/>
      <c r="R272" s="257"/>
      <c r="S272" s="257"/>
      <c r="T272" s="25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9" t="s">
        <v>257</v>
      </c>
      <c r="AU272" s="259" t="s">
        <v>87</v>
      </c>
      <c r="AV272" s="14" t="s">
        <v>87</v>
      </c>
      <c r="AW272" s="14" t="s">
        <v>34</v>
      </c>
      <c r="AX272" s="14" t="s">
        <v>85</v>
      </c>
      <c r="AY272" s="259" t="s">
        <v>245</v>
      </c>
    </row>
    <row r="273" s="2" customFormat="1" ht="16.5" customHeight="1">
      <c r="A273" s="40"/>
      <c r="B273" s="41"/>
      <c r="C273" s="221" t="s">
        <v>553</v>
      </c>
      <c r="D273" s="221" t="s">
        <v>248</v>
      </c>
      <c r="E273" s="222" t="s">
        <v>3534</v>
      </c>
      <c r="F273" s="223" t="s">
        <v>3535</v>
      </c>
      <c r="G273" s="224" t="s">
        <v>251</v>
      </c>
      <c r="H273" s="225">
        <v>207.09999999999999</v>
      </c>
      <c r="I273" s="226"/>
      <c r="J273" s="227">
        <f>ROUND(I273*H273,2)</f>
        <v>0</v>
      </c>
      <c r="K273" s="223" t="s">
        <v>764</v>
      </c>
      <c r="L273" s="46"/>
      <c r="M273" s="228" t="s">
        <v>1</v>
      </c>
      <c r="N273" s="229" t="s">
        <v>42</v>
      </c>
      <c r="O273" s="93"/>
      <c r="P273" s="230">
        <f>O273*H273</f>
        <v>0</v>
      </c>
      <c r="Q273" s="230">
        <v>0</v>
      </c>
      <c r="R273" s="230">
        <f>Q273*H273</f>
        <v>0</v>
      </c>
      <c r="S273" s="230">
        <v>1.8080000000000001</v>
      </c>
      <c r="T273" s="231">
        <f>S273*H273</f>
        <v>374.43680000000001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2" t="s">
        <v>594</v>
      </c>
      <c r="AT273" s="232" t="s">
        <v>248</v>
      </c>
      <c r="AU273" s="232" t="s">
        <v>87</v>
      </c>
      <c r="AY273" s="19" t="s">
        <v>245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9" t="s">
        <v>85</v>
      </c>
      <c r="BK273" s="233">
        <f>ROUND(I273*H273,2)</f>
        <v>0</v>
      </c>
      <c r="BL273" s="19" t="s">
        <v>594</v>
      </c>
      <c r="BM273" s="232" t="s">
        <v>5339</v>
      </c>
    </row>
    <row r="274" s="2" customFormat="1">
      <c r="A274" s="40"/>
      <c r="B274" s="41"/>
      <c r="C274" s="42"/>
      <c r="D274" s="234" t="s">
        <v>255</v>
      </c>
      <c r="E274" s="42"/>
      <c r="F274" s="235" t="s">
        <v>4209</v>
      </c>
      <c r="G274" s="42"/>
      <c r="H274" s="42"/>
      <c r="I274" s="236"/>
      <c r="J274" s="42"/>
      <c r="K274" s="42"/>
      <c r="L274" s="46"/>
      <c r="M274" s="237"/>
      <c r="N274" s="238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255</v>
      </c>
      <c r="AU274" s="19" t="s">
        <v>87</v>
      </c>
    </row>
    <row r="275" s="2" customFormat="1">
      <c r="A275" s="40"/>
      <c r="B275" s="41"/>
      <c r="C275" s="42"/>
      <c r="D275" s="296" t="s">
        <v>766</v>
      </c>
      <c r="E275" s="42"/>
      <c r="F275" s="297" t="s">
        <v>3537</v>
      </c>
      <c r="G275" s="42"/>
      <c r="H275" s="42"/>
      <c r="I275" s="236"/>
      <c r="J275" s="42"/>
      <c r="K275" s="42"/>
      <c r="L275" s="46"/>
      <c r="M275" s="237"/>
      <c r="N275" s="238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766</v>
      </c>
      <c r="AU275" s="19" t="s">
        <v>87</v>
      </c>
    </row>
    <row r="276" s="14" customFormat="1">
      <c r="A276" s="14"/>
      <c r="B276" s="249"/>
      <c r="C276" s="250"/>
      <c r="D276" s="234" t="s">
        <v>257</v>
      </c>
      <c r="E276" s="251" t="s">
        <v>1</v>
      </c>
      <c r="F276" s="252" t="s">
        <v>5340</v>
      </c>
      <c r="G276" s="250"/>
      <c r="H276" s="253">
        <v>207.09999999999999</v>
      </c>
      <c r="I276" s="254"/>
      <c r="J276" s="250"/>
      <c r="K276" s="250"/>
      <c r="L276" s="255"/>
      <c r="M276" s="256"/>
      <c r="N276" s="257"/>
      <c r="O276" s="257"/>
      <c r="P276" s="257"/>
      <c r="Q276" s="257"/>
      <c r="R276" s="257"/>
      <c r="S276" s="257"/>
      <c r="T276" s="25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9" t="s">
        <v>257</v>
      </c>
      <c r="AU276" s="259" t="s">
        <v>87</v>
      </c>
      <c r="AV276" s="14" t="s">
        <v>87</v>
      </c>
      <c r="AW276" s="14" t="s">
        <v>34</v>
      </c>
      <c r="AX276" s="14" t="s">
        <v>85</v>
      </c>
      <c r="AY276" s="259" t="s">
        <v>245</v>
      </c>
    </row>
    <row r="277" s="2" customFormat="1" ht="16.5" customHeight="1">
      <c r="A277" s="40"/>
      <c r="B277" s="41"/>
      <c r="C277" s="221" t="s">
        <v>561</v>
      </c>
      <c r="D277" s="221" t="s">
        <v>248</v>
      </c>
      <c r="E277" s="222" t="s">
        <v>3539</v>
      </c>
      <c r="F277" s="223" t="s">
        <v>3540</v>
      </c>
      <c r="G277" s="224" t="s">
        <v>317</v>
      </c>
      <c r="H277" s="225">
        <v>25</v>
      </c>
      <c r="I277" s="226"/>
      <c r="J277" s="227">
        <f>ROUND(I277*H277,2)</f>
        <v>0</v>
      </c>
      <c r="K277" s="223" t="s">
        <v>764</v>
      </c>
      <c r="L277" s="46"/>
      <c r="M277" s="228" t="s">
        <v>1</v>
      </c>
      <c r="N277" s="229" t="s">
        <v>42</v>
      </c>
      <c r="O277" s="93"/>
      <c r="P277" s="230">
        <f>O277*H277</f>
        <v>0</v>
      </c>
      <c r="Q277" s="230">
        <v>0</v>
      </c>
      <c r="R277" s="230">
        <f>Q277*H277</f>
        <v>0</v>
      </c>
      <c r="S277" s="230">
        <v>0</v>
      </c>
      <c r="T277" s="231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32" t="s">
        <v>594</v>
      </c>
      <c r="AT277" s="232" t="s">
        <v>248</v>
      </c>
      <c r="AU277" s="232" t="s">
        <v>87</v>
      </c>
      <c r="AY277" s="19" t="s">
        <v>245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9" t="s">
        <v>85</v>
      </c>
      <c r="BK277" s="233">
        <f>ROUND(I277*H277,2)</f>
        <v>0</v>
      </c>
      <c r="BL277" s="19" t="s">
        <v>594</v>
      </c>
      <c r="BM277" s="232" t="s">
        <v>5341</v>
      </c>
    </row>
    <row r="278" s="2" customFormat="1">
      <c r="A278" s="40"/>
      <c r="B278" s="41"/>
      <c r="C278" s="42"/>
      <c r="D278" s="234" t="s">
        <v>255</v>
      </c>
      <c r="E278" s="42"/>
      <c r="F278" s="235" t="s">
        <v>4212</v>
      </c>
      <c r="G278" s="42"/>
      <c r="H278" s="42"/>
      <c r="I278" s="236"/>
      <c r="J278" s="42"/>
      <c r="K278" s="42"/>
      <c r="L278" s="46"/>
      <c r="M278" s="237"/>
      <c r="N278" s="238"/>
      <c r="O278" s="93"/>
      <c r="P278" s="93"/>
      <c r="Q278" s="93"/>
      <c r="R278" s="93"/>
      <c r="S278" s="93"/>
      <c r="T278" s="94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255</v>
      </c>
      <c r="AU278" s="19" t="s">
        <v>87</v>
      </c>
    </row>
    <row r="279" s="2" customFormat="1">
      <c r="A279" s="40"/>
      <c r="B279" s="41"/>
      <c r="C279" s="42"/>
      <c r="D279" s="296" t="s">
        <v>766</v>
      </c>
      <c r="E279" s="42"/>
      <c r="F279" s="297" t="s">
        <v>3542</v>
      </c>
      <c r="G279" s="42"/>
      <c r="H279" s="42"/>
      <c r="I279" s="236"/>
      <c r="J279" s="42"/>
      <c r="K279" s="42"/>
      <c r="L279" s="46"/>
      <c r="M279" s="237"/>
      <c r="N279" s="238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766</v>
      </c>
      <c r="AU279" s="19" t="s">
        <v>87</v>
      </c>
    </row>
    <row r="280" s="14" customFormat="1">
      <c r="A280" s="14"/>
      <c r="B280" s="249"/>
      <c r="C280" s="250"/>
      <c r="D280" s="234" t="s">
        <v>257</v>
      </c>
      <c r="E280" s="251" t="s">
        <v>1</v>
      </c>
      <c r="F280" s="252" t="s">
        <v>471</v>
      </c>
      <c r="G280" s="250"/>
      <c r="H280" s="253">
        <v>25</v>
      </c>
      <c r="I280" s="254"/>
      <c r="J280" s="250"/>
      <c r="K280" s="250"/>
      <c r="L280" s="255"/>
      <c r="M280" s="256"/>
      <c r="N280" s="257"/>
      <c r="O280" s="257"/>
      <c r="P280" s="257"/>
      <c r="Q280" s="257"/>
      <c r="R280" s="257"/>
      <c r="S280" s="257"/>
      <c r="T280" s="25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9" t="s">
        <v>257</v>
      </c>
      <c r="AU280" s="259" t="s">
        <v>87</v>
      </c>
      <c r="AV280" s="14" t="s">
        <v>87</v>
      </c>
      <c r="AW280" s="14" t="s">
        <v>34</v>
      </c>
      <c r="AX280" s="14" t="s">
        <v>85</v>
      </c>
      <c r="AY280" s="259" t="s">
        <v>245</v>
      </c>
    </row>
    <row r="281" s="2" customFormat="1" ht="16.5" customHeight="1">
      <c r="A281" s="40"/>
      <c r="B281" s="41"/>
      <c r="C281" s="283" t="s">
        <v>566</v>
      </c>
      <c r="D281" s="283" t="s">
        <v>551</v>
      </c>
      <c r="E281" s="284" t="s">
        <v>4214</v>
      </c>
      <c r="F281" s="285" t="s">
        <v>3545</v>
      </c>
      <c r="G281" s="286" t="s">
        <v>329</v>
      </c>
      <c r="H281" s="287">
        <v>25</v>
      </c>
      <c r="I281" s="288"/>
      <c r="J281" s="289">
        <f>ROUND(I281*H281,2)</f>
        <v>0</v>
      </c>
      <c r="K281" s="285" t="s">
        <v>1</v>
      </c>
      <c r="L281" s="290"/>
      <c r="M281" s="291" t="s">
        <v>1</v>
      </c>
      <c r="N281" s="292" t="s">
        <v>42</v>
      </c>
      <c r="O281" s="93"/>
      <c r="P281" s="230">
        <f>O281*H281</f>
        <v>0</v>
      </c>
      <c r="Q281" s="230">
        <v>0.059999999999999998</v>
      </c>
      <c r="R281" s="230">
        <f>Q281*H281</f>
        <v>1.5</v>
      </c>
      <c r="S281" s="230">
        <v>0</v>
      </c>
      <c r="T281" s="231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2" t="s">
        <v>594</v>
      </c>
      <c r="AT281" s="232" t="s">
        <v>551</v>
      </c>
      <c r="AU281" s="232" t="s">
        <v>87</v>
      </c>
      <c r="AY281" s="19" t="s">
        <v>245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9" t="s">
        <v>85</v>
      </c>
      <c r="BK281" s="233">
        <f>ROUND(I281*H281,2)</f>
        <v>0</v>
      </c>
      <c r="BL281" s="19" t="s">
        <v>594</v>
      </c>
      <c r="BM281" s="232" t="s">
        <v>5342</v>
      </c>
    </row>
    <row r="282" s="2" customFormat="1">
      <c r="A282" s="40"/>
      <c r="B282" s="41"/>
      <c r="C282" s="42"/>
      <c r="D282" s="234" t="s">
        <v>255</v>
      </c>
      <c r="E282" s="42"/>
      <c r="F282" s="235" t="s">
        <v>3545</v>
      </c>
      <c r="G282" s="42"/>
      <c r="H282" s="42"/>
      <c r="I282" s="236"/>
      <c r="J282" s="42"/>
      <c r="K282" s="42"/>
      <c r="L282" s="46"/>
      <c r="M282" s="237"/>
      <c r="N282" s="238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255</v>
      </c>
      <c r="AU282" s="19" t="s">
        <v>87</v>
      </c>
    </row>
    <row r="283" s="14" customFormat="1">
      <c r="A283" s="14"/>
      <c r="B283" s="249"/>
      <c r="C283" s="250"/>
      <c r="D283" s="234" t="s">
        <v>257</v>
      </c>
      <c r="E283" s="251" t="s">
        <v>1</v>
      </c>
      <c r="F283" s="252" t="s">
        <v>471</v>
      </c>
      <c r="G283" s="250"/>
      <c r="H283" s="253">
        <v>25</v>
      </c>
      <c r="I283" s="254"/>
      <c r="J283" s="250"/>
      <c r="K283" s="250"/>
      <c r="L283" s="255"/>
      <c r="M283" s="256"/>
      <c r="N283" s="257"/>
      <c r="O283" s="257"/>
      <c r="P283" s="257"/>
      <c r="Q283" s="257"/>
      <c r="R283" s="257"/>
      <c r="S283" s="257"/>
      <c r="T283" s="25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9" t="s">
        <v>257</v>
      </c>
      <c r="AU283" s="259" t="s">
        <v>87</v>
      </c>
      <c r="AV283" s="14" t="s">
        <v>87</v>
      </c>
      <c r="AW283" s="14" t="s">
        <v>34</v>
      </c>
      <c r="AX283" s="14" t="s">
        <v>85</v>
      </c>
      <c r="AY283" s="259" t="s">
        <v>245</v>
      </c>
    </row>
    <row r="284" s="2" customFormat="1" ht="16.5" customHeight="1">
      <c r="A284" s="40"/>
      <c r="B284" s="41"/>
      <c r="C284" s="283" t="s">
        <v>570</v>
      </c>
      <c r="D284" s="283" t="s">
        <v>551</v>
      </c>
      <c r="E284" s="284" t="s">
        <v>3547</v>
      </c>
      <c r="F284" s="285" t="s">
        <v>3548</v>
      </c>
      <c r="G284" s="286" t="s">
        <v>329</v>
      </c>
      <c r="H284" s="287">
        <v>50</v>
      </c>
      <c r="I284" s="288"/>
      <c r="J284" s="289">
        <f>ROUND(I284*H284,2)</f>
        <v>0</v>
      </c>
      <c r="K284" s="285" t="s">
        <v>1</v>
      </c>
      <c r="L284" s="290"/>
      <c r="M284" s="291" t="s">
        <v>1</v>
      </c>
      <c r="N284" s="292" t="s">
        <v>42</v>
      </c>
      <c r="O284" s="93"/>
      <c r="P284" s="230">
        <f>O284*H284</f>
        <v>0</v>
      </c>
      <c r="Q284" s="230">
        <v>0.0095999999999999992</v>
      </c>
      <c r="R284" s="230">
        <f>Q284*H284</f>
        <v>0.47999999999999998</v>
      </c>
      <c r="S284" s="230">
        <v>0</v>
      </c>
      <c r="T284" s="231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2" t="s">
        <v>594</v>
      </c>
      <c r="AT284" s="232" t="s">
        <v>551</v>
      </c>
      <c r="AU284" s="232" t="s">
        <v>87</v>
      </c>
      <c r="AY284" s="19" t="s">
        <v>245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9" t="s">
        <v>85</v>
      </c>
      <c r="BK284" s="233">
        <f>ROUND(I284*H284,2)</f>
        <v>0</v>
      </c>
      <c r="BL284" s="19" t="s">
        <v>594</v>
      </c>
      <c r="BM284" s="232" t="s">
        <v>5343</v>
      </c>
    </row>
    <row r="285" s="2" customFormat="1">
      <c r="A285" s="40"/>
      <c r="B285" s="41"/>
      <c r="C285" s="42"/>
      <c r="D285" s="234" t="s">
        <v>255</v>
      </c>
      <c r="E285" s="42"/>
      <c r="F285" s="235" t="s">
        <v>3548</v>
      </c>
      <c r="G285" s="42"/>
      <c r="H285" s="42"/>
      <c r="I285" s="236"/>
      <c r="J285" s="42"/>
      <c r="K285" s="42"/>
      <c r="L285" s="46"/>
      <c r="M285" s="237"/>
      <c r="N285" s="238"/>
      <c r="O285" s="93"/>
      <c r="P285" s="93"/>
      <c r="Q285" s="93"/>
      <c r="R285" s="93"/>
      <c r="S285" s="93"/>
      <c r="T285" s="94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255</v>
      </c>
      <c r="AU285" s="19" t="s">
        <v>87</v>
      </c>
    </row>
    <row r="286" s="14" customFormat="1">
      <c r="A286" s="14"/>
      <c r="B286" s="249"/>
      <c r="C286" s="250"/>
      <c r="D286" s="234" t="s">
        <v>257</v>
      </c>
      <c r="E286" s="251" t="s">
        <v>1</v>
      </c>
      <c r="F286" s="252" t="s">
        <v>389</v>
      </c>
      <c r="G286" s="250"/>
      <c r="H286" s="253">
        <v>50</v>
      </c>
      <c r="I286" s="254"/>
      <c r="J286" s="250"/>
      <c r="K286" s="250"/>
      <c r="L286" s="255"/>
      <c r="M286" s="256"/>
      <c r="N286" s="257"/>
      <c r="O286" s="257"/>
      <c r="P286" s="257"/>
      <c r="Q286" s="257"/>
      <c r="R286" s="257"/>
      <c r="S286" s="257"/>
      <c r="T286" s="25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9" t="s">
        <v>257</v>
      </c>
      <c r="AU286" s="259" t="s">
        <v>87</v>
      </c>
      <c r="AV286" s="14" t="s">
        <v>87</v>
      </c>
      <c r="AW286" s="14" t="s">
        <v>34</v>
      </c>
      <c r="AX286" s="14" t="s">
        <v>85</v>
      </c>
      <c r="AY286" s="259" t="s">
        <v>245</v>
      </c>
    </row>
    <row r="287" s="12" customFormat="1" ht="22.8" customHeight="1">
      <c r="A287" s="12"/>
      <c r="B287" s="205"/>
      <c r="C287" s="206"/>
      <c r="D287" s="207" t="s">
        <v>76</v>
      </c>
      <c r="E287" s="219" t="s">
        <v>87</v>
      </c>
      <c r="F287" s="219" t="s">
        <v>2726</v>
      </c>
      <c r="G287" s="206"/>
      <c r="H287" s="206"/>
      <c r="I287" s="209"/>
      <c r="J287" s="220">
        <f>BK287</f>
        <v>0</v>
      </c>
      <c r="K287" s="206"/>
      <c r="L287" s="211"/>
      <c r="M287" s="212"/>
      <c r="N287" s="213"/>
      <c r="O287" s="213"/>
      <c r="P287" s="214">
        <f>SUM(P288:P385)</f>
        <v>0</v>
      </c>
      <c r="Q287" s="213"/>
      <c r="R287" s="214">
        <f>SUM(R288:R385)</f>
        <v>340.06333920000003</v>
      </c>
      <c r="S287" s="213"/>
      <c r="T287" s="215">
        <f>SUM(T288:T385)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16" t="s">
        <v>85</v>
      </c>
      <c r="AT287" s="217" t="s">
        <v>76</v>
      </c>
      <c r="AU287" s="217" t="s">
        <v>85</v>
      </c>
      <c r="AY287" s="216" t="s">
        <v>245</v>
      </c>
      <c r="BK287" s="218">
        <f>SUM(BK288:BK385)</f>
        <v>0</v>
      </c>
    </row>
    <row r="288" s="2" customFormat="1" ht="16.5" customHeight="1">
      <c r="A288" s="40"/>
      <c r="B288" s="41"/>
      <c r="C288" s="221" t="s">
        <v>575</v>
      </c>
      <c r="D288" s="221" t="s">
        <v>248</v>
      </c>
      <c r="E288" s="222" t="s">
        <v>3551</v>
      </c>
      <c r="F288" s="223" t="s">
        <v>3552</v>
      </c>
      <c r="G288" s="224" t="s">
        <v>251</v>
      </c>
      <c r="H288" s="225">
        <v>3.5600000000000001</v>
      </c>
      <c r="I288" s="226"/>
      <c r="J288" s="227">
        <f>ROUND(I288*H288,2)</f>
        <v>0</v>
      </c>
      <c r="K288" s="223" t="s">
        <v>764</v>
      </c>
      <c r="L288" s="46"/>
      <c r="M288" s="228" t="s">
        <v>1</v>
      </c>
      <c r="N288" s="229" t="s">
        <v>42</v>
      </c>
      <c r="O288" s="93"/>
      <c r="P288" s="230">
        <f>O288*H288</f>
        <v>0</v>
      </c>
      <c r="Q288" s="230">
        <v>1.6299999999999999</v>
      </c>
      <c r="R288" s="230">
        <f>Q288*H288</f>
        <v>5.8027999999999995</v>
      </c>
      <c r="S288" s="230">
        <v>0</v>
      </c>
      <c r="T288" s="231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2" t="s">
        <v>253</v>
      </c>
      <c r="AT288" s="232" t="s">
        <v>248</v>
      </c>
      <c r="AU288" s="232" t="s">
        <v>87</v>
      </c>
      <c r="AY288" s="19" t="s">
        <v>245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9" t="s">
        <v>85</v>
      </c>
      <c r="BK288" s="233">
        <f>ROUND(I288*H288,2)</f>
        <v>0</v>
      </c>
      <c r="BL288" s="19" t="s">
        <v>253</v>
      </c>
      <c r="BM288" s="232" t="s">
        <v>5344</v>
      </c>
    </row>
    <row r="289" s="2" customFormat="1">
      <c r="A289" s="40"/>
      <c r="B289" s="41"/>
      <c r="C289" s="42"/>
      <c r="D289" s="234" t="s">
        <v>255</v>
      </c>
      <c r="E289" s="42"/>
      <c r="F289" s="235" t="s">
        <v>4219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255</v>
      </c>
      <c r="AU289" s="19" t="s">
        <v>87</v>
      </c>
    </row>
    <row r="290" s="2" customFormat="1">
      <c r="A290" s="40"/>
      <c r="B290" s="41"/>
      <c r="C290" s="42"/>
      <c r="D290" s="296" t="s">
        <v>766</v>
      </c>
      <c r="E290" s="42"/>
      <c r="F290" s="297" t="s">
        <v>3554</v>
      </c>
      <c r="G290" s="42"/>
      <c r="H290" s="42"/>
      <c r="I290" s="236"/>
      <c r="J290" s="42"/>
      <c r="K290" s="42"/>
      <c r="L290" s="46"/>
      <c r="M290" s="237"/>
      <c r="N290" s="238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766</v>
      </c>
      <c r="AU290" s="19" t="s">
        <v>87</v>
      </c>
    </row>
    <row r="291" s="14" customFormat="1">
      <c r="A291" s="14"/>
      <c r="B291" s="249"/>
      <c r="C291" s="250"/>
      <c r="D291" s="234" t="s">
        <v>257</v>
      </c>
      <c r="E291" s="251" t="s">
        <v>1</v>
      </c>
      <c r="F291" s="252" t="s">
        <v>5345</v>
      </c>
      <c r="G291" s="250"/>
      <c r="H291" s="253">
        <v>1.5600000000000001</v>
      </c>
      <c r="I291" s="254"/>
      <c r="J291" s="250"/>
      <c r="K291" s="250"/>
      <c r="L291" s="255"/>
      <c r="M291" s="256"/>
      <c r="N291" s="257"/>
      <c r="O291" s="257"/>
      <c r="P291" s="257"/>
      <c r="Q291" s="257"/>
      <c r="R291" s="257"/>
      <c r="S291" s="257"/>
      <c r="T291" s="25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9" t="s">
        <v>257</v>
      </c>
      <c r="AU291" s="259" t="s">
        <v>87</v>
      </c>
      <c r="AV291" s="14" t="s">
        <v>87</v>
      </c>
      <c r="AW291" s="14" t="s">
        <v>34</v>
      </c>
      <c r="AX291" s="14" t="s">
        <v>77</v>
      </c>
      <c r="AY291" s="259" t="s">
        <v>245</v>
      </c>
    </row>
    <row r="292" s="14" customFormat="1">
      <c r="A292" s="14"/>
      <c r="B292" s="249"/>
      <c r="C292" s="250"/>
      <c r="D292" s="234" t="s">
        <v>257</v>
      </c>
      <c r="E292" s="251" t="s">
        <v>1</v>
      </c>
      <c r="F292" s="252" t="s">
        <v>4221</v>
      </c>
      <c r="G292" s="250"/>
      <c r="H292" s="253">
        <v>2</v>
      </c>
      <c r="I292" s="254"/>
      <c r="J292" s="250"/>
      <c r="K292" s="250"/>
      <c r="L292" s="255"/>
      <c r="M292" s="256"/>
      <c r="N292" s="257"/>
      <c r="O292" s="257"/>
      <c r="P292" s="257"/>
      <c r="Q292" s="257"/>
      <c r="R292" s="257"/>
      <c r="S292" s="257"/>
      <c r="T292" s="25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9" t="s">
        <v>257</v>
      </c>
      <c r="AU292" s="259" t="s">
        <v>87</v>
      </c>
      <c r="AV292" s="14" t="s">
        <v>87</v>
      </c>
      <c r="AW292" s="14" t="s">
        <v>34</v>
      </c>
      <c r="AX292" s="14" t="s">
        <v>77</v>
      </c>
      <c r="AY292" s="259" t="s">
        <v>245</v>
      </c>
    </row>
    <row r="293" s="15" customFormat="1">
      <c r="A293" s="15"/>
      <c r="B293" s="260"/>
      <c r="C293" s="261"/>
      <c r="D293" s="234" t="s">
        <v>257</v>
      </c>
      <c r="E293" s="262" t="s">
        <v>1</v>
      </c>
      <c r="F293" s="263" t="s">
        <v>266</v>
      </c>
      <c r="G293" s="261"/>
      <c r="H293" s="264">
        <v>3.5600000000000001</v>
      </c>
      <c r="I293" s="265"/>
      <c r="J293" s="261"/>
      <c r="K293" s="261"/>
      <c r="L293" s="266"/>
      <c r="M293" s="267"/>
      <c r="N293" s="268"/>
      <c r="O293" s="268"/>
      <c r="P293" s="268"/>
      <c r="Q293" s="268"/>
      <c r="R293" s="268"/>
      <c r="S293" s="268"/>
      <c r="T293" s="269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70" t="s">
        <v>257</v>
      </c>
      <c r="AU293" s="270" t="s">
        <v>87</v>
      </c>
      <c r="AV293" s="15" t="s">
        <v>253</v>
      </c>
      <c r="AW293" s="15" t="s">
        <v>34</v>
      </c>
      <c r="AX293" s="15" t="s">
        <v>85</v>
      </c>
      <c r="AY293" s="270" t="s">
        <v>245</v>
      </c>
    </row>
    <row r="294" s="2" customFormat="1" ht="24.15" customHeight="1">
      <c r="A294" s="40"/>
      <c r="B294" s="41"/>
      <c r="C294" s="221" t="s">
        <v>579</v>
      </c>
      <c r="D294" s="221" t="s">
        <v>248</v>
      </c>
      <c r="E294" s="222" t="s">
        <v>4230</v>
      </c>
      <c r="F294" s="223" t="s">
        <v>4231</v>
      </c>
      <c r="G294" s="224" t="s">
        <v>329</v>
      </c>
      <c r="H294" s="225">
        <v>4</v>
      </c>
      <c r="I294" s="226"/>
      <c r="J294" s="227">
        <f>ROUND(I294*H294,2)</f>
        <v>0</v>
      </c>
      <c r="K294" s="223" t="s">
        <v>764</v>
      </c>
      <c r="L294" s="46"/>
      <c r="M294" s="228" t="s">
        <v>1</v>
      </c>
      <c r="N294" s="229" t="s">
        <v>42</v>
      </c>
      <c r="O294" s="93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2" t="s">
        <v>253</v>
      </c>
      <c r="AT294" s="232" t="s">
        <v>248</v>
      </c>
      <c r="AU294" s="232" t="s">
        <v>87</v>
      </c>
      <c r="AY294" s="19" t="s">
        <v>245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9" t="s">
        <v>85</v>
      </c>
      <c r="BK294" s="233">
        <f>ROUND(I294*H294,2)</f>
        <v>0</v>
      </c>
      <c r="BL294" s="19" t="s">
        <v>253</v>
      </c>
      <c r="BM294" s="232" t="s">
        <v>5346</v>
      </c>
    </row>
    <row r="295" s="2" customFormat="1">
      <c r="A295" s="40"/>
      <c r="B295" s="41"/>
      <c r="C295" s="42"/>
      <c r="D295" s="234" t="s">
        <v>255</v>
      </c>
      <c r="E295" s="42"/>
      <c r="F295" s="235" t="s">
        <v>4233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255</v>
      </c>
      <c r="AU295" s="19" t="s">
        <v>87</v>
      </c>
    </row>
    <row r="296" s="2" customFormat="1">
      <c r="A296" s="40"/>
      <c r="B296" s="41"/>
      <c r="C296" s="42"/>
      <c r="D296" s="296" t="s">
        <v>766</v>
      </c>
      <c r="E296" s="42"/>
      <c r="F296" s="297" t="s">
        <v>4234</v>
      </c>
      <c r="G296" s="42"/>
      <c r="H296" s="42"/>
      <c r="I296" s="236"/>
      <c r="J296" s="42"/>
      <c r="K296" s="42"/>
      <c r="L296" s="46"/>
      <c r="M296" s="237"/>
      <c r="N296" s="238"/>
      <c r="O296" s="93"/>
      <c r="P296" s="93"/>
      <c r="Q296" s="93"/>
      <c r="R296" s="93"/>
      <c r="S296" s="93"/>
      <c r="T296" s="94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766</v>
      </c>
      <c r="AU296" s="19" t="s">
        <v>87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4235</v>
      </c>
      <c r="G297" s="250"/>
      <c r="H297" s="253">
        <v>4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85</v>
      </c>
      <c r="AY297" s="259" t="s">
        <v>245</v>
      </c>
    </row>
    <row r="298" s="2" customFormat="1" ht="16.5" customHeight="1">
      <c r="A298" s="40"/>
      <c r="B298" s="41"/>
      <c r="C298" s="283" t="s">
        <v>583</v>
      </c>
      <c r="D298" s="283" t="s">
        <v>551</v>
      </c>
      <c r="E298" s="284" t="s">
        <v>4236</v>
      </c>
      <c r="F298" s="285" t="s">
        <v>4237</v>
      </c>
      <c r="G298" s="286" t="s">
        <v>317</v>
      </c>
      <c r="H298" s="287">
        <v>12</v>
      </c>
      <c r="I298" s="288"/>
      <c r="J298" s="289">
        <f>ROUND(I298*H298,2)</f>
        <v>0</v>
      </c>
      <c r="K298" s="285" t="s">
        <v>764</v>
      </c>
      <c r="L298" s="290"/>
      <c r="M298" s="291" t="s">
        <v>1</v>
      </c>
      <c r="N298" s="292" t="s">
        <v>42</v>
      </c>
      <c r="O298" s="93"/>
      <c r="P298" s="230">
        <f>O298*H298</f>
        <v>0</v>
      </c>
      <c r="Q298" s="230">
        <v>0.013599999999999999</v>
      </c>
      <c r="R298" s="230">
        <f>Q298*H298</f>
        <v>0.16319999999999998</v>
      </c>
      <c r="S298" s="230">
        <v>0</v>
      </c>
      <c r="T298" s="231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32" t="s">
        <v>326</v>
      </c>
      <c r="AT298" s="232" t="s">
        <v>551</v>
      </c>
      <c r="AU298" s="232" t="s">
        <v>87</v>
      </c>
      <c r="AY298" s="19" t="s">
        <v>245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9" t="s">
        <v>85</v>
      </c>
      <c r="BK298" s="233">
        <f>ROUND(I298*H298,2)</f>
        <v>0</v>
      </c>
      <c r="BL298" s="19" t="s">
        <v>253</v>
      </c>
      <c r="BM298" s="232" t="s">
        <v>5347</v>
      </c>
    </row>
    <row r="299" s="2" customFormat="1">
      <c r="A299" s="40"/>
      <c r="B299" s="41"/>
      <c r="C299" s="42"/>
      <c r="D299" s="234" t="s">
        <v>255</v>
      </c>
      <c r="E299" s="42"/>
      <c r="F299" s="235" t="s">
        <v>4237</v>
      </c>
      <c r="G299" s="42"/>
      <c r="H299" s="42"/>
      <c r="I299" s="236"/>
      <c r="J299" s="42"/>
      <c r="K299" s="42"/>
      <c r="L299" s="46"/>
      <c r="M299" s="237"/>
      <c r="N299" s="238"/>
      <c r="O299" s="93"/>
      <c r="P299" s="93"/>
      <c r="Q299" s="93"/>
      <c r="R299" s="93"/>
      <c r="S299" s="93"/>
      <c r="T299" s="94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255</v>
      </c>
      <c r="AU299" s="19" t="s">
        <v>87</v>
      </c>
    </row>
    <row r="300" s="14" customFormat="1">
      <c r="A300" s="14"/>
      <c r="B300" s="249"/>
      <c r="C300" s="250"/>
      <c r="D300" s="234" t="s">
        <v>257</v>
      </c>
      <c r="E300" s="251" t="s">
        <v>1</v>
      </c>
      <c r="F300" s="252" t="s">
        <v>5348</v>
      </c>
      <c r="G300" s="250"/>
      <c r="H300" s="253">
        <v>12</v>
      </c>
      <c r="I300" s="254"/>
      <c r="J300" s="250"/>
      <c r="K300" s="250"/>
      <c r="L300" s="255"/>
      <c r="M300" s="256"/>
      <c r="N300" s="257"/>
      <c r="O300" s="257"/>
      <c r="P300" s="257"/>
      <c r="Q300" s="257"/>
      <c r="R300" s="257"/>
      <c r="S300" s="257"/>
      <c r="T300" s="258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9" t="s">
        <v>257</v>
      </c>
      <c r="AU300" s="259" t="s">
        <v>87</v>
      </c>
      <c r="AV300" s="14" t="s">
        <v>87</v>
      </c>
      <c r="AW300" s="14" t="s">
        <v>34</v>
      </c>
      <c r="AX300" s="14" t="s">
        <v>85</v>
      </c>
      <c r="AY300" s="259" t="s">
        <v>245</v>
      </c>
    </row>
    <row r="301" s="2" customFormat="1" ht="16.5" customHeight="1">
      <c r="A301" s="40"/>
      <c r="B301" s="41"/>
      <c r="C301" s="221" t="s">
        <v>587</v>
      </c>
      <c r="D301" s="221" t="s">
        <v>248</v>
      </c>
      <c r="E301" s="222" t="s">
        <v>4245</v>
      </c>
      <c r="F301" s="223" t="s">
        <v>4246</v>
      </c>
      <c r="G301" s="224" t="s">
        <v>275</v>
      </c>
      <c r="H301" s="225">
        <v>12</v>
      </c>
      <c r="I301" s="226"/>
      <c r="J301" s="227">
        <f>ROUND(I301*H301,2)</f>
        <v>0</v>
      </c>
      <c r="K301" s="223" t="s">
        <v>764</v>
      </c>
      <c r="L301" s="46"/>
      <c r="M301" s="228" t="s">
        <v>1</v>
      </c>
      <c r="N301" s="229" t="s">
        <v>42</v>
      </c>
      <c r="O301" s="93"/>
      <c r="P301" s="230">
        <f>O301*H301</f>
        <v>0</v>
      </c>
      <c r="Q301" s="230">
        <v>0.00027</v>
      </c>
      <c r="R301" s="230">
        <f>Q301*H301</f>
        <v>0.0032399999999999998</v>
      </c>
      <c r="S301" s="230">
        <v>0</v>
      </c>
      <c r="T301" s="231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32" t="s">
        <v>253</v>
      </c>
      <c r="AT301" s="232" t="s">
        <v>248</v>
      </c>
      <c r="AU301" s="232" t="s">
        <v>87</v>
      </c>
      <c r="AY301" s="19" t="s">
        <v>245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9" t="s">
        <v>85</v>
      </c>
      <c r="BK301" s="233">
        <f>ROUND(I301*H301,2)</f>
        <v>0</v>
      </c>
      <c r="BL301" s="19" t="s">
        <v>253</v>
      </c>
      <c r="BM301" s="232" t="s">
        <v>5349</v>
      </c>
    </row>
    <row r="302" s="2" customFormat="1">
      <c r="A302" s="40"/>
      <c r="B302" s="41"/>
      <c r="C302" s="42"/>
      <c r="D302" s="234" t="s">
        <v>255</v>
      </c>
      <c r="E302" s="42"/>
      <c r="F302" s="235" t="s">
        <v>4248</v>
      </c>
      <c r="G302" s="42"/>
      <c r="H302" s="42"/>
      <c r="I302" s="236"/>
      <c r="J302" s="42"/>
      <c r="K302" s="42"/>
      <c r="L302" s="46"/>
      <c r="M302" s="237"/>
      <c r="N302" s="238"/>
      <c r="O302" s="93"/>
      <c r="P302" s="93"/>
      <c r="Q302" s="93"/>
      <c r="R302" s="93"/>
      <c r="S302" s="93"/>
      <c r="T302" s="94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255</v>
      </c>
      <c r="AU302" s="19" t="s">
        <v>87</v>
      </c>
    </row>
    <row r="303" s="2" customFormat="1">
      <c r="A303" s="40"/>
      <c r="B303" s="41"/>
      <c r="C303" s="42"/>
      <c r="D303" s="296" t="s">
        <v>766</v>
      </c>
      <c r="E303" s="42"/>
      <c r="F303" s="297" t="s">
        <v>4249</v>
      </c>
      <c r="G303" s="42"/>
      <c r="H303" s="42"/>
      <c r="I303" s="236"/>
      <c r="J303" s="42"/>
      <c r="K303" s="42"/>
      <c r="L303" s="46"/>
      <c r="M303" s="237"/>
      <c r="N303" s="238"/>
      <c r="O303" s="93"/>
      <c r="P303" s="93"/>
      <c r="Q303" s="93"/>
      <c r="R303" s="93"/>
      <c r="S303" s="93"/>
      <c r="T303" s="94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766</v>
      </c>
      <c r="AU303" s="19" t="s">
        <v>87</v>
      </c>
    </row>
    <row r="304" s="14" customFormat="1">
      <c r="A304" s="14"/>
      <c r="B304" s="249"/>
      <c r="C304" s="250"/>
      <c r="D304" s="234" t="s">
        <v>257</v>
      </c>
      <c r="E304" s="251" t="s">
        <v>1</v>
      </c>
      <c r="F304" s="252" t="s">
        <v>4250</v>
      </c>
      <c r="G304" s="250"/>
      <c r="H304" s="253">
        <v>12</v>
      </c>
      <c r="I304" s="254"/>
      <c r="J304" s="250"/>
      <c r="K304" s="250"/>
      <c r="L304" s="255"/>
      <c r="M304" s="256"/>
      <c r="N304" s="257"/>
      <c r="O304" s="257"/>
      <c r="P304" s="257"/>
      <c r="Q304" s="257"/>
      <c r="R304" s="257"/>
      <c r="S304" s="257"/>
      <c r="T304" s="25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9" t="s">
        <v>257</v>
      </c>
      <c r="AU304" s="259" t="s">
        <v>87</v>
      </c>
      <c r="AV304" s="14" t="s">
        <v>87</v>
      </c>
      <c r="AW304" s="14" t="s">
        <v>34</v>
      </c>
      <c r="AX304" s="14" t="s">
        <v>85</v>
      </c>
      <c r="AY304" s="259" t="s">
        <v>245</v>
      </c>
    </row>
    <row r="305" s="2" customFormat="1" ht="16.5" customHeight="1">
      <c r="A305" s="40"/>
      <c r="B305" s="41"/>
      <c r="C305" s="283" t="s">
        <v>591</v>
      </c>
      <c r="D305" s="283" t="s">
        <v>551</v>
      </c>
      <c r="E305" s="284" t="s">
        <v>4251</v>
      </c>
      <c r="F305" s="285" t="s">
        <v>4252</v>
      </c>
      <c r="G305" s="286" t="s">
        <v>275</v>
      </c>
      <c r="H305" s="287">
        <v>12</v>
      </c>
      <c r="I305" s="288"/>
      <c r="J305" s="289">
        <f>ROUND(I305*H305,2)</f>
        <v>0</v>
      </c>
      <c r="K305" s="285" t="s">
        <v>764</v>
      </c>
      <c r="L305" s="290"/>
      <c r="M305" s="291" t="s">
        <v>1</v>
      </c>
      <c r="N305" s="292" t="s">
        <v>42</v>
      </c>
      <c r="O305" s="93"/>
      <c r="P305" s="230">
        <f>O305*H305</f>
        <v>0</v>
      </c>
      <c r="Q305" s="230">
        <v>0.00059999999999999995</v>
      </c>
      <c r="R305" s="230">
        <f>Q305*H305</f>
        <v>0.0071999999999999998</v>
      </c>
      <c r="S305" s="230">
        <v>0</v>
      </c>
      <c r="T305" s="231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32" t="s">
        <v>326</v>
      </c>
      <c r="AT305" s="232" t="s">
        <v>551</v>
      </c>
      <c r="AU305" s="232" t="s">
        <v>87</v>
      </c>
      <c r="AY305" s="19" t="s">
        <v>245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9" t="s">
        <v>85</v>
      </c>
      <c r="BK305" s="233">
        <f>ROUND(I305*H305,2)</f>
        <v>0</v>
      </c>
      <c r="BL305" s="19" t="s">
        <v>253</v>
      </c>
      <c r="BM305" s="232" t="s">
        <v>5350</v>
      </c>
    </row>
    <row r="306" s="2" customFormat="1">
      <c r="A306" s="40"/>
      <c r="B306" s="41"/>
      <c r="C306" s="42"/>
      <c r="D306" s="234" t="s">
        <v>255</v>
      </c>
      <c r="E306" s="42"/>
      <c r="F306" s="235" t="s">
        <v>4252</v>
      </c>
      <c r="G306" s="42"/>
      <c r="H306" s="42"/>
      <c r="I306" s="236"/>
      <c r="J306" s="42"/>
      <c r="K306" s="42"/>
      <c r="L306" s="46"/>
      <c r="M306" s="237"/>
      <c r="N306" s="238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255</v>
      </c>
      <c r="AU306" s="19" t="s">
        <v>87</v>
      </c>
    </row>
    <row r="307" s="2" customFormat="1" ht="16.5" customHeight="1">
      <c r="A307" s="40"/>
      <c r="B307" s="41"/>
      <c r="C307" s="221" t="s">
        <v>596</v>
      </c>
      <c r="D307" s="221" t="s">
        <v>248</v>
      </c>
      <c r="E307" s="222" t="s">
        <v>4254</v>
      </c>
      <c r="F307" s="223" t="s">
        <v>4255</v>
      </c>
      <c r="G307" s="224" t="s">
        <v>251</v>
      </c>
      <c r="H307" s="225">
        <v>44</v>
      </c>
      <c r="I307" s="226"/>
      <c r="J307" s="227">
        <f>ROUND(I307*H307,2)</f>
        <v>0</v>
      </c>
      <c r="K307" s="223" t="s">
        <v>764</v>
      </c>
      <c r="L307" s="46"/>
      <c r="M307" s="228" t="s">
        <v>1</v>
      </c>
      <c r="N307" s="229" t="s">
        <v>42</v>
      </c>
      <c r="O307" s="93"/>
      <c r="P307" s="230">
        <f>O307*H307</f>
        <v>0</v>
      </c>
      <c r="Q307" s="230">
        <v>2.3010199999999998</v>
      </c>
      <c r="R307" s="230">
        <f>Q307*H307</f>
        <v>101.24488</v>
      </c>
      <c r="S307" s="230">
        <v>0</v>
      </c>
      <c r="T307" s="231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32" t="s">
        <v>253</v>
      </c>
      <c r="AT307" s="232" t="s">
        <v>248</v>
      </c>
      <c r="AU307" s="232" t="s">
        <v>87</v>
      </c>
      <c r="AY307" s="19" t="s">
        <v>245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9" t="s">
        <v>85</v>
      </c>
      <c r="BK307" s="233">
        <f>ROUND(I307*H307,2)</f>
        <v>0</v>
      </c>
      <c r="BL307" s="19" t="s">
        <v>253</v>
      </c>
      <c r="BM307" s="232" t="s">
        <v>5351</v>
      </c>
    </row>
    <row r="308" s="2" customFormat="1">
      <c r="A308" s="40"/>
      <c r="B308" s="41"/>
      <c r="C308" s="42"/>
      <c r="D308" s="234" t="s">
        <v>255</v>
      </c>
      <c r="E308" s="42"/>
      <c r="F308" s="235" t="s">
        <v>4255</v>
      </c>
      <c r="G308" s="42"/>
      <c r="H308" s="42"/>
      <c r="I308" s="236"/>
      <c r="J308" s="42"/>
      <c r="K308" s="42"/>
      <c r="L308" s="46"/>
      <c r="M308" s="237"/>
      <c r="N308" s="238"/>
      <c r="O308" s="93"/>
      <c r="P308" s="93"/>
      <c r="Q308" s="93"/>
      <c r="R308" s="93"/>
      <c r="S308" s="93"/>
      <c r="T308" s="94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255</v>
      </c>
      <c r="AU308" s="19" t="s">
        <v>87</v>
      </c>
    </row>
    <row r="309" s="2" customFormat="1">
      <c r="A309" s="40"/>
      <c r="B309" s="41"/>
      <c r="C309" s="42"/>
      <c r="D309" s="296" t="s">
        <v>766</v>
      </c>
      <c r="E309" s="42"/>
      <c r="F309" s="297" t="s">
        <v>4257</v>
      </c>
      <c r="G309" s="42"/>
      <c r="H309" s="42"/>
      <c r="I309" s="236"/>
      <c r="J309" s="42"/>
      <c r="K309" s="42"/>
      <c r="L309" s="46"/>
      <c r="M309" s="237"/>
      <c r="N309" s="238"/>
      <c r="O309" s="93"/>
      <c r="P309" s="93"/>
      <c r="Q309" s="93"/>
      <c r="R309" s="93"/>
      <c r="S309" s="93"/>
      <c r="T309" s="94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766</v>
      </c>
      <c r="AU309" s="19" t="s">
        <v>87</v>
      </c>
    </row>
    <row r="310" s="14" customFormat="1">
      <c r="A310" s="14"/>
      <c r="B310" s="249"/>
      <c r="C310" s="250"/>
      <c r="D310" s="234" t="s">
        <v>257</v>
      </c>
      <c r="E310" s="251" t="s">
        <v>1</v>
      </c>
      <c r="F310" s="252" t="s">
        <v>5352</v>
      </c>
      <c r="G310" s="250"/>
      <c r="H310" s="253">
        <v>44</v>
      </c>
      <c r="I310" s="254"/>
      <c r="J310" s="250"/>
      <c r="K310" s="250"/>
      <c r="L310" s="255"/>
      <c r="M310" s="256"/>
      <c r="N310" s="257"/>
      <c r="O310" s="257"/>
      <c r="P310" s="257"/>
      <c r="Q310" s="257"/>
      <c r="R310" s="257"/>
      <c r="S310" s="257"/>
      <c r="T310" s="25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9" t="s">
        <v>257</v>
      </c>
      <c r="AU310" s="259" t="s">
        <v>87</v>
      </c>
      <c r="AV310" s="14" t="s">
        <v>87</v>
      </c>
      <c r="AW310" s="14" t="s">
        <v>34</v>
      </c>
      <c r="AX310" s="14" t="s">
        <v>85</v>
      </c>
      <c r="AY310" s="259" t="s">
        <v>245</v>
      </c>
    </row>
    <row r="311" s="2" customFormat="1" ht="16.5" customHeight="1">
      <c r="A311" s="40"/>
      <c r="B311" s="41"/>
      <c r="C311" s="221" t="s">
        <v>602</v>
      </c>
      <c r="D311" s="221" t="s">
        <v>248</v>
      </c>
      <c r="E311" s="222" t="s">
        <v>4240</v>
      </c>
      <c r="F311" s="223" t="s">
        <v>4241</v>
      </c>
      <c r="G311" s="224" t="s">
        <v>251</v>
      </c>
      <c r="H311" s="225">
        <v>34.200000000000003</v>
      </c>
      <c r="I311" s="226"/>
      <c r="J311" s="227">
        <f>ROUND(I311*H311,2)</f>
        <v>0</v>
      </c>
      <c r="K311" s="223" t="s">
        <v>764</v>
      </c>
      <c r="L311" s="46"/>
      <c r="M311" s="228" t="s">
        <v>1</v>
      </c>
      <c r="N311" s="229" t="s">
        <v>42</v>
      </c>
      <c r="O311" s="93"/>
      <c r="P311" s="230">
        <f>O311*H311</f>
        <v>0</v>
      </c>
      <c r="Q311" s="230">
        <v>1.6299999999999999</v>
      </c>
      <c r="R311" s="230">
        <f>Q311*H311</f>
        <v>55.746000000000002</v>
      </c>
      <c r="S311" s="230">
        <v>0</v>
      </c>
      <c r="T311" s="231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32" t="s">
        <v>253</v>
      </c>
      <c r="AT311" s="232" t="s">
        <v>248</v>
      </c>
      <c r="AU311" s="232" t="s">
        <v>87</v>
      </c>
      <c r="AY311" s="19" t="s">
        <v>245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9" t="s">
        <v>85</v>
      </c>
      <c r="BK311" s="233">
        <f>ROUND(I311*H311,2)</f>
        <v>0</v>
      </c>
      <c r="BL311" s="19" t="s">
        <v>253</v>
      </c>
      <c r="BM311" s="232" t="s">
        <v>5353</v>
      </c>
    </row>
    <row r="312" s="2" customFormat="1">
      <c r="A312" s="40"/>
      <c r="B312" s="41"/>
      <c r="C312" s="42"/>
      <c r="D312" s="234" t="s">
        <v>255</v>
      </c>
      <c r="E312" s="42"/>
      <c r="F312" s="235" t="s">
        <v>4241</v>
      </c>
      <c r="G312" s="42"/>
      <c r="H312" s="42"/>
      <c r="I312" s="236"/>
      <c r="J312" s="42"/>
      <c r="K312" s="42"/>
      <c r="L312" s="46"/>
      <c r="M312" s="237"/>
      <c r="N312" s="238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255</v>
      </c>
      <c r="AU312" s="19" t="s">
        <v>87</v>
      </c>
    </row>
    <row r="313" s="2" customFormat="1">
      <c r="A313" s="40"/>
      <c r="B313" s="41"/>
      <c r="C313" s="42"/>
      <c r="D313" s="296" t="s">
        <v>766</v>
      </c>
      <c r="E313" s="42"/>
      <c r="F313" s="297" t="s">
        <v>4243</v>
      </c>
      <c r="G313" s="42"/>
      <c r="H313" s="42"/>
      <c r="I313" s="236"/>
      <c r="J313" s="42"/>
      <c r="K313" s="42"/>
      <c r="L313" s="46"/>
      <c r="M313" s="237"/>
      <c r="N313" s="238"/>
      <c r="O313" s="93"/>
      <c r="P313" s="93"/>
      <c r="Q313" s="93"/>
      <c r="R313" s="93"/>
      <c r="S313" s="93"/>
      <c r="T313" s="94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9" t="s">
        <v>766</v>
      </c>
      <c r="AU313" s="19" t="s">
        <v>87</v>
      </c>
    </row>
    <row r="314" s="14" customFormat="1">
      <c r="A314" s="14"/>
      <c r="B314" s="249"/>
      <c r="C314" s="250"/>
      <c r="D314" s="234" t="s">
        <v>257</v>
      </c>
      <c r="E314" s="251" t="s">
        <v>1</v>
      </c>
      <c r="F314" s="252" t="s">
        <v>5354</v>
      </c>
      <c r="G314" s="250"/>
      <c r="H314" s="253">
        <v>34.200000000000003</v>
      </c>
      <c r="I314" s="254"/>
      <c r="J314" s="250"/>
      <c r="K314" s="250"/>
      <c r="L314" s="255"/>
      <c r="M314" s="256"/>
      <c r="N314" s="257"/>
      <c r="O314" s="257"/>
      <c r="P314" s="257"/>
      <c r="Q314" s="257"/>
      <c r="R314" s="257"/>
      <c r="S314" s="257"/>
      <c r="T314" s="25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9" t="s">
        <v>257</v>
      </c>
      <c r="AU314" s="259" t="s">
        <v>87</v>
      </c>
      <c r="AV314" s="14" t="s">
        <v>87</v>
      </c>
      <c r="AW314" s="14" t="s">
        <v>34</v>
      </c>
      <c r="AX314" s="14" t="s">
        <v>85</v>
      </c>
      <c r="AY314" s="259" t="s">
        <v>245</v>
      </c>
    </row>
    <row r="315" s="2" customFormat="1" ht="16.5" customHeight="1">
      <c r="A315" s="40"/>
      <c r="B315" s="41"/>
      <c r="C315" s="221" t="s">
        <v>606</v>
      </c>
      <c r="D315" s="221" t="s">
        <v>248</v>
      </c>
      <c r="E315" s="222" t="s">
        <v>4259</v>
      </c>
      <c r="F315" s="223" t="s">
        <v>4260</v>
      </c>
      <c r="G315" s="224" t="s">
        <v>317</v>
      </c>
      <c r="H315" s="225">
        <v>31.5</v>
      </c>
      <c r="I315" s="226"/>
      <c r="J315" s="227">
        <f>ROUND(I315*H315,2)</f>
        <v>0</v>
      </c>
      <c r="K315" s="223" t="s">
        <v>764</v>
      </c>
      <c r="L315" s="46"/>
      <c r="M315" s="228" t="s">
        <v>1</v>
      </c>
      <c r="N315" s="229" t="s">
        <v>42</v>
      </c>
      <c r="O315" s="93"/>
      <c r="P315" s="230">
        <f>O315*H315</f>
        <v>0</v>
      </c>
      <c r="Q315" s="230">
        <v>0.00114</v>
      </c>
      <c r="R315" s="230">
        <f>Q315*H315</f>
        <v>0.035909999999999997</v>
      </c>
      <c r="S315" s="230">
        <v>0</v>
      </c>
      <c r="T315" s="231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32" t="s">
        <v>253</v>
      </c>
      <c r="AT315" s="232" t="s">
        <v>248</v>
      </c>
      <c r="AU315" s="232" t="s">
        <v>87</v>
      </c>
      <c r="AY315" s="19" t="s">
        <v>245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9" t="s">
        <v>85</v>
      </c>
      <c r="BK315" s="233">
        <f>ROUND(I315*H315,2)</f>
        <v>0</v>
      </c>
      <c r="BL315" s="19" t="s">
        <v>253</v>
      </c>
      <c r="BM315" s="232" t="s">
        <v>5355</v>
      </c>
    </row>
    <row r="316" s="2" customFormat="1">
      <c r="A316" s="40"/>
      <c r="B316" s="41"/>
      <c r="C316" s="42"/>
      <c r="D316" s="234" t="s">
        <v>255</v>
      </c>
      <c r="E316" s="42"/>
      <c r="F316" s="235" t="s">
        <v>4262</v>
      </c>
      <c r="G316" s="42"/>
      <c r="H316" s="42"/>
      <c r="I316" s="236"/>
      <c r="J316" s="42"/>
      <c r="K316" s="42"/>
      <c r="L316" s="46"/>
      <c r="M316" s="237"/>
      <c r="N316" s="238"/>
      <c r="O316" s="93"/>
      <c r="P316" s="93"/>
      <c r="Q316" s="93"/>
      <c r="R316" s="93"/>
      <c r="S316" s="93"/>
      <c r="T316" s="94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255</v>
      </c>
      <c r="AU316" s="19" t="s">
        <v>87</v>
      </c>
    </row>
    <row r="317" s="2" customFormat="1">
      <c r="A317" s="40"/>
      <c r="B317" s="41"/>
      <c r="C317" s="42"/>
      <c r="D317" s="296" t="s">
        <v>766</v>
      </c>
      <c r="E317" s="42"/>
      <c r="F317" s="297" t="s">
        <v>4263</v>
      </c>
      <c r="G317" s="42"/>
      <c r="H317" s="42"/>
      <c r="I317" s="236"/>
      <c r="J317" s="42"/>
      <c r="K317" s="42"/>
      <c r="L317" s="46"/>
      <c r="M317" s="237"/>
      <c r="N317" s="238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766</v>
      </c>
      <c r="AU317" s="19" t="s">
        <v>87</v>
      </c>
    </row>
    <row r="318" s="14" customFormat="1">
      <c r="A318" s="14"/>
      <c r="B318" s="249"/>
      <c r="C318" s="250"/>
      <c r="D318" s="234" t="s">
        <v>257</v>
      </c>
      <c r="E318" s="251" t="s">
        <v>1</v>
      </c>
      <c r="F318" s="252" t="s">
        <v>5356</v>
      </c>
      <c r="G318" s="250"/>
      <c r="H318" s="253">
        <v>31.5</v>
      </c>
      <c r="I318" s="254"/>
      <c r="J318" s="250"/>
      <c r="K318" s="250"/>
      <c r="L318" s="255"/>
      <c r="M318" s="256"/>
      <c r="N318" s="257"/>
      <c r="O318" s="257"/>
      <c r="P318" s="257"/>
      <c r="Q318" s="257"/>
      <c r="R318" s="257"/>
      <c r="S318" s="257"/>
      <c r="T318" s="25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9" t="s">
        <v>257</v>
      </c>
      <c r="AU318" s="259" t="s">
        <v>87</v>
      </c>
      <c r="AV318" s="14" t="s">
        <v>87</v>
      </c>
      <c r="AW318" s="14" t="s">
        <v>34</v>
      </c>
      <c r="AX318" s="14" t="s">
        <v>85</v>
      </c>
      <c r="AY318" s="259" t="s">
        <v>245</v>
      </c>
    </row>
    <row r="319" s="2" customFormat="1" ht="16.5" customHeight="1">
      <c r="A319" s="40"/>
      <c r="B319" s="41"/>
      <c r="C319" s="221" t="s">
        <v>610</v>
      </c>
      <c r="D319" s="221" t="s">
        <v>248</v>
      </c>
      <c r="E319" s="222" t="s">
        <v>4265</v>
      </c>
      <c r="F319" s="223" t="s">
        <v>4266</v>
      </c>
      <c r="G319" s="224" t="s">
        <v>317</v>
      </c>
      <c r="H319" s="225">
        <v>48</v>
      </c>
      <c r="I319" s="226"/>
      <c r="J319" s="227">
        <f>ROUND(I319*H319,2)</f>
        <v>0</v>
      </c>
      <c r="K319" s="223" t="s">
        <v>764</v>
      </c>
      <c r="L319" s="46"/>
      <c r="M319" s="228" t="s">
        <v>1</v>
      </c>
      <c r="N319" s="229" t="s">
        <v>42</v>
      </c>
      <c r="O319" s="93"/>
      <c r="P319" s="230">
        <f>O319*H319</f>
        <v>0</v>
      </c>
      <c r="Q319" s="230">
        <v>0.00032000000000000003</v>
      </c>
      <c r="R319" s="230">
        <f>Q319*H319</f>
        <v>0.015360000000000002</v>
      </c>
      <c r="S319" s="230">
        <v>0</v>
      </c>
      <c r="T319" s="231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32" t="s">
        <v>253</v>
      </c>
      <c r="AT319" s="232" t="s">
        <v>248</v>
      </c>
      <c r="AU319" s="232" t="s">
        <v>87</v>
      </c>
      <c r="AY319" s="19" t="s">
        <v>245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9" t="s">
        <v>85</v>
      </c>
      <c r="BK319" s="233">
        <f>ROUND(I319*H319,2)</f>
        <v>0</v>
      </c>
      <c r="BL319" s="19" t="s">
        <v>253</v>
      </c>
      <c r="BM319" s="232" t="s">
        <v>5357</v>
      </c>
    </row>
    <row r="320" s="2" customFormat="1">
      <c r="A320" s="40"/>
      <c r="B320" s="41"/>
      <c r="C320" s="42"/>
      <c r="D320" s="234" t="s">
        <v>255</v>
      </c>
      <c r="E320" s="42"/>
      <c r="F320" s="235" t="s">
        <v>4268</v>
      </c>
      <c r="G320" s="42"/>
      <c r="H320" s="42"/>
      <c r="I320" s="236"/>
      <c r="J320" s="42"/>
      <c r="K320" s="42"/>
      <c r="L320" s="46"/>
      <c r="M320" s="237"/>
      <c r="N320" s="238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255</v>
      </c>
      <c r="AU320" s="19" t="s">
        <v>87</v>
      </c>
    </row>
    <row r="321" s="2" customFormat="1">
      <c r="A321" s="40"/>
      <c r="B321" s="41"/>
      <c r="C321" s="42"/>
      <c r="D321" s="296" t="s">
        <v>766</v>
      </c>
      <c r="E321" s="42"/>
      <c r="F321" s="297" t="s">
        <v>4269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766</v>
      </c>
      <c r="AU321" s="19" t="s">
        <v>87</v>
      </c>
    </row>
    <row r="322" s="14" customFormat="1">
      <c r="A322" s="14"/>
      <c r="B322" s="249"/>
      <c r="C322" s="250"/>
      <c r="D322" s="234" t="s">
        <v>257</v>
      </c>
      <c r="E322" s="251" t="s">
        <v>1</v>
      </c>
      <c r="F322" s="252" t="s">
        <v>4270</v>
      </c>
      <c r="G322" s="250"/>
      <c r="H322" s="253">
        <v>48</v>
      </c>
      <c r="I322" s="254"/>
      <c r="J322" s="250"/>
      <c r="K322" s="250"/>
      <c r="L322" s="255"/>
      <c r="M322" s="256"/>
      <c r="N322" s="257"/>
      <c r="O322" s="257"/>
      <c r="P322" s="257"/>
      <c r="Q322" s="257"/>
      <c r="R322" s="257"/>
      <c r="S322" s="257"/>
      <c r="T322" s="25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9" t="s">
        <v>257</v>
      </c>
      <c r="AU322" s="259" t="s">
        <v>87</v>
      </c>
      <c r="AV322" s="14" t="s">
        <v>87</v>
      </c>
      <c r="AW322" s="14" t="s">
        <v>34</v>
      </c>
      <c r="AX322" s="14" t="s">
        <v>85</v>
      </c>
      <c r="AY322" s="259" t="s">
        <v>245</v>
      </c>
    </row>
    <row r="323" s="2" customFormat="1" ht="16.5" customHeight="1">
      <c r="A323" s="40"/>
      <c r="B323" s="41"/>
      <c r="C323" s="221" t="s">
        <v>614</v>
      </c>
      <c r="D323" s="221" t="s">
        <v>248</v>
      </c>
      <c r="E323" s="222" t="s">
        <v>3568</v>
      </c>
      <c r="F323" s="223" t="s">
        <v>3569</v>
      </c>
      <c r="G323" s="224" t="s">
        <v>317</v>
      </c>
      <c r="H323" s="225">
        <v>260</v>
      </c>
      <c r="I323" s="226"/>
      <c r="J323" s="227">
        <f>ROUND(I323*H323,2)</f>
        <v>0</v>
      </c>
      <c r="K323" s="223" t="s">
        <v>764</v>
      </c>
      <c r="L323" s="46"/>
      <c r="M323" s="228" t="s">
        <v>1</v>
      </c>
      <c r="N323" s="229" t="s">
        <v>42</v>
      </c>
      <c r="O323" s="93"/>
      <c r="P323" s="230">
        <f>O323*H323</f>
        <v>0</v>
      </c>
      <c r="Q323" s="230">
        <v>0.00010000000000000001</v>
      </c>
      <c r="R323" s="230">
        <f>Q323*H323</f>
        <v>0.026000000000000002</v>
      </c>
      <c r="S323" s="230">
        <v>0</v>
      </c>
      <c r="T323" s="231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32" t="s">
        <v>253</v>
      </c>
      <c r="AT323" s="232" t="s">
        <v>248</v>
      </c>
      <c r="AU323" s="232" t="s">
        <v>87</v>
      </c>
      <c r="AY323" s="19" t="s">
        <v>245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9" t="s">
        <v>85</v>
      </c>
      <c r="BK323" s="233">
        <f>ROUND(I323*H323,2)</f>
        <v>0</v>
      </c>
      <c r="BL323" s="19" t="s">
        <v>253</v>
      </c>
      <c r="BM323" s="232" t="s">
        <v>5358</v>
      </c>
    </row>
    <row r="324" s="2" customFormat="1">
      <c r="A324" s="40"/>
      <c r="B324" s="41"/>
      <c r="C324" s="42"/>
      <c r="D324" s="234" t="s">
        <v>255</v>
      </c>
      <c r="E324" s="42"/>
      <c r="F324" s="235" t="s">
        <v>4272</v>
      </c>
      <c r="G324" s="42"/>
      <c r="H324" s="42"/>
      <c r="I324" s="236"/>
      <c r="J324" s="42"/>
      <c r="K324" s="42"/>
      <c r="L324" s="46"/>
      <c r="M324" s="237"/>
      <c r="N324" s="238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255</v>
      </c>
      <c r="AU324" s="19" t="s">
        <v>87</v>
      </c>
    </row>
    <row r="325" s="2" customFormat="1">
      <c r="A325" s="40"/>
      <c r="B325" s="41"/>
      <c r="C325" s="42"/>
      <c r="D325" s="296" t="s">
        <v>766</v>
      </c>
      <c r="E325" s="42"/>
      <c r="F325" s="297" t="s">
        <v>3571</v>
      </c>
      <c r="G325" s="42"/>
      <c r="H325" s="42"/>
      <c r="I325" s="236"/>
      <c r="J325" s="42"/>
      <c r="K325" s="42"/>
      <c r="L325" s="46"/>
      <c r="M325" s="237"/>
      <c r="N325" s="238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766</v>
      </c>
      <c r="AU325" s="19" t="s">
        <v>87</v>
      </c>
    </row>
    <row r="326" s="14" customFormat="1">
      <c r="A326" s="14"/>
      <c r="B326" s="249"/>
      <c r="C326" s="250"/>
      <c r="D326" s="234" t="s">
        <v>257</v>
      </c>
      <c r="E326" s="251" t="s">
        <v>1</v>
      </c>
      <c r="F326" s="252" t="s">
        <v>5359</v>
      </c>
      <c r="G326" s="250"/>
      <c r="H326" s="253">
        <v>260</v>
      </c>
      <c r="I326" s="254"/>
      <c r="J326" s="250"/>
      <c r="K326" s="250"/>
      <c r="L326" s="255"/>
      <c r="M326" s="256"/>
      <c r="N326" s="257"/>
      <c r="O326" s="257"/>
      <c r="P326" s="257"/>
      <c r="Q326" s="257"/>
      <c r="R326" s="257"/>
      <c r="S326" s="257"/>
      <c r="T326" s="25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9" t="s">
        <v>257</v>
      </c>
      <c r="AU326" s="259" t="s">
        <v>87</v>
      </c>
      <c r="AV326" s="14" t="s">
        <v>87</v>
      </c>
      <c r="AW326" s="14" t="s">
        <v>34</v>
      </c>
      <c r="AX326" s="14" t="s">
        <v>85</v>
      </c>
      <c r="AY326" s="259" t="s">
        <v>245</v>
      </c>
    </row>
    <row r="327" s="2" customFormat="1" ht="16.5" customHeight="1">
      <c r="A327" s="40"/>
      <c r="B327" s="41"/>
      <c r="C327" s="283" t="s">
        <v>389</v>
      </c>
      <c r="D327" s="283" t="s">
        <v>551</v>
      </c>
      <c r="E327" s="284" t="s">
        <v>4278</v>
      </c>
      <c r="F327" s="285" t="s">
        <v>4279</v>
      </c>
      <c r="G327" s="286" t="s">
        <v>3227</v>
      </c>
      <c r="H327" s="287">
        <v>16.077000000000002</v>
      </c>
      <c r="I327" s="288"/>
      <c r="J327" s="289">
        <f>ROUND(I327*H327,2)</f>
        <v>0</v>
      </c>
      <c r="K327" s="285" t="s">
        <v>764</v>
      </c>
      <c r="L327" s="290"/>
      <c r="M327" s="291" t="s">
        <v>1</v>
      </c>
      <c r="N327" s="292" t="s">
        <v>42</v>
      </c>
      <c r="O327" s="93"/>
      <c r="P327" s="230">
        <f>O327*H327</f>
        <v>0</v>
      </c>
      <c r="Q327" s="230">
        <v>2.234</v>
      </c>
      <c r="R327" s="230">
        <f>Q327*H327</f>
        <v>35.916018000000001</v>
      </c>
      <c r="S327" s="230">
        <v>0</v>
      </c>
      <c r="T327" s="231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32" t="s">
        <v>326</v>
      </c>
      <c r="AT327" s="232" t="s">
        <v>551</v>
      </c>
      <c r="AU327" s="232" t="s">
        <v>87</v>
      </c>
      <c r="AY327" s="19" t="s">
        <v>245</v>
      </c>
      <c r="BE327" s="233">
        <f>IF(N327="základní",J327,0)</f>
        <v>0</v>
      </c>
      <c r="BF327" s="233">
        <f>IF(N327="snížená",J327,0)</f>
        <v>0</v>
      </c>
      <c r="BG327" s="233">
        <f>IF(N327="zákl. přenesená",J327,0)</f>
        <v>0</v>
      </c>
      <c r="BH327" s="233">
        <f>IF(N327="sníž. přenesená",J327,0)</f>
        <v>0</v>
      </c>
      <c r="BI327" s="233">
        <f>IF(N327="nulová",J327,0)</f>
        <v>0</v>
      </c>
      <c r="BJ327" s="19" t="s">
        <v>85</v>
      </c>
      <c r="BK327" s="233">
        <f>ROUND(I327*H327,2)</f>
        <v>0</v>
      </c>
      <c r="BL327" s="19" t="s">
        <v>253</v>
      </c>
      <c r="BM327" s="232" t="s">
        <v>5360</v>
      </c>
    </row>
    <row r="328" s="2" customFormat="1">
      <c r="A328" s="40"/>
      <c r="B328" s="41"/>
      <c r="C328" s="42"/>
      <c r="D328" s="234" t="s">
        <v>255</v>
      </c>
      <c r="E328" s="42"/>
      <c r="F328" s="235" t="s">
        <v>4279</v>
      </c>
      <c r="G328" s="42"/>
      <c r="H328" s="42"/>
      <c r="I328" s="236"/>
      <c r="J328" s="42"/>
      <c r="K328" s="42"/>
      <c r="L328" s="46"/>
      <c r="M328" s="237"/>
      <c r="N328" s="238"/>
      <c r="O328" s="93"/>
      <c r="P328" s="93"/>
      <c r="Q328" s="93"/>
      <c r="R328" s="93"/>
      <c r="S328" s="93"/>
      <c r="T328" s="94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255</v>
      </c>
      <c r="AU328" s="19" t="s">
        <v>87</v>
      </c>
    </row>
    <row r="329" s="14" customFormat="1">
      <c r="A329" s="14"/>
      <c r="B329" s="249"/>
      <c r="C329" s="250"/>
      <c r="D329" s="234" t="s">
        <v>257</v>
      </c>
      <c r="E329" s="251" t="s">
        <v>1</v>
      </c>
      <c r="F329" s="252" t="s">
        <v>5361</v>
      </c>
      <c r="G329" s="250"/>
      <c r="H329" s="253">
        <v>16.077000000000002</v>
      </c>
      <c r="I329" s="254"/>
      <c r="J329" s="250"/>
      <c r="K329" s="250"/>
      <c r="L329" s="255"/>
      <c r="M329" s="256"/>
      <c r="N329" s="257"/>
      <c r="O329" s="257"/>
      <c r="P329" s="257"/>
      <c r="Q329" s="257"/>
      <c r="R329" s="257"/>
      <c r="S329" s="257"/>
      <c r="T329" s="25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9" t="s">
        <v>257</v>
      </c>
      <c r="AU329" s="259" t="s">
        <v>87</v>
      </c>
      <c r="AV329" s="14" t="s">
        <v>87</v>
      </c>
      <c r="AW329" s="14" t="s">
        <v>34</v>
      </c>
      <c r="AX329" s="14" t="s">
        <v>77</v>
      </c>
      <c r="AY329" s="259" t="s">
        <v>245</v>
      </c>
    </row>
    <row r="330" s="15" customFormat="1">
      <c r="A330" s="15"/>
      <c r="B330" s="260"/>
      <c r="C330" s="261"/>
      <c r="D330" s="234" t="s">
        <v>257</v>
      </c>
      <c r="E330" s="262" t="s">
        <v>1</v>
      </c>
      <c r="F330" s="263" t="s">
        <v>266</v>
      </c>
      <c r="G330" s="261"/>
      <c r="H330" s="264">
        <v>16.077000000000002</v>
      </c>
      <c r="I330" s="265"/>
      <c r="J330" s="261"/>
      <c r="K330" s="261"/>
      <c r="L330" s="266"/>
      <c r="M330" s="267"/>
      <c r="N330" s="268"/>
      <c r="O330" s="268"/>
      <c r="P330" s="268"/>
      <c r="Q330" s="268"/>
      <c r="R330" s="268"/>
      <c r="S330" s="268"/>
      <c r="T330" s="269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70" t="s">
        <v>257</v>
      </c>
      <c r="AU330" s="270" t="s">
        <v>87</v>
      </c>
      <c r="AV330" s="15" t="s">
        <v>253</v>
      </c>
      <c r="AW330" s="15" t="s">
        <v>34</v>
      </c>
      <c r="AX330" s="15" t="s">
        <v>85</v>
      </c>
      <c r="AY330" s="270" t="s">
        <v>245</v>
      </c>
    </row>
    <row r="331" s="2" customFormat="1" ht="16.5" customHeight="1">
      <c r="A331" s="40"/>
      <c r="B331" s="41"/>
      <c r="C331" s="221" t="s">
        <v>622</v>
      </c>
      <c r="D331" s="221" t="s">
        <v>248</v>
      </c>
      <c r="E331" s="222" t="s">
        <v>4282</v>
      </c>
      <c r="F331" s="223" t="s">
        <v>4283</v>
      </c>
      <c r="G331" s="224" t="s">
        <v>317</v>
      </c>
      <c r="H331" s="225">
        <v>48</v>
      </c>
      <c r="I331" s="226"/>
      <c r="J331" s="227">
        <f>ROUND(I331*H331,2)</f>
        <v>0</v>
      </c>
      <c r="K331" s="223" t="s">
        <v>764</v>
      </c>
      <c r="L331" s="46"/>
      <c r="M331" s="228" t="s">
        <v>1</v>
      </c>
      <c r="N331" s="229" t="s">
        <v>42</v>
      </c>
      <c r="O331" s="93"/>
      <c r="P331" s="230">
        <f>O331*H331</f>
        <v>0</v>
      </c>
      <c r="Q331" s="230">
        <v>0</v>
      </c>
      <c r="R331" s="230">
        <f>Q331*H331</f>
        <v>0</v>
      </c>
      <c r="S331" s="230">
        <v>0</v>
      </c>
      <c r="T331" s="231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32" t="s">
        <v>253</v>
      </c>
      <c r="AT331" s="232" t="s">
        <v>248</v>
      </c>
      <c r="AU331" s="232" t="s">
        <v>87</v>
      </c>
      <c r="AY331" s="19" t="s">
        <v>245</v>
      </c>
      <c r="BE331" s="233">
        <f>IF(N331="základní",J331,0)</f>
        <v>0</v>
      </c>
      <c r="BF331" s="233">
        <f>IF(N331="snížená",J331,0)</f>
        <v>0</v>
      </c>
      <c r="BG331" s="233">
        <f>IF(N331="zákl. přenesená",J331,0)</f>
        <v>0</v>
      </c>
      <c r="BH331" s="233">
        <f>IF(N331="sníž. přenesená",J331,0)</f>
        <v>0</v>
      </c>
      <c r="BI331" s="233">
        <f>IF(N331="nulová",J331,0)</f>
        <v>0</v>
      </c>
      <c r="BJ331" s="19" t="s">
        <v>85</v>
      </c>
      <c r="BK331" s="233">
        <f>ROUND(I331*H331,2)</f>
        <v>0</v>
      </c>
      <c r="BL331" s="19" t="s">
        <v>253</v>
      </c>
      <c r="BM331" s="232" t="s">
        <v>5362</v>
      </c>
    </row>
    <row r="332" s="2" customFormat="1">
      <c r="A332" s="40"/>
      <c r="B332" s="41"/>
      <c r="C332" s="42"/>
      <c r="D332" s="234" t="s">
        <v>255</v>
      </c>
      <c r="E332" s="42"/>
      <c r="F332" s="235" t="s">
        <v>4283</v>
      </c>
      <c r="G332" s="42"/>
      <c r="H332" s="42"/>
      <c r="I332" s="236"/>
      <c r="J332" s="42"/>
      <c r="K332" s="42"/>
      <c r="L332" s="46"/>
      <c r="M332" s="237"/>
      <c r="N332" s="238"/>
      <c r="O332" s="93"/>
      <c r="P332" s="93"/>
      <c r="Q332" s="93"/>
      <c r="R332" s="93"/>
      <c r="S332" s="93"/>
      <c r="T332" s="94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255</v>
      </c>
      <c r="AU332" s="19" t="s">
        <v>87</v>
      </c>
    </row>
    <row r="333" s="2" customFormat="1">
      <c r="A333" s="40"/>
      <c r="B333" s="41"/>
      <c r="C333" s="42"/>
      <c r="D333" s="296" t="s">
        <v>766</v>
      </c>
      <c r="E333" s="42"/>
      <c r="F333" s="297" t="s">
        <v>4285</v>
      </c>
      <c r="G333" s="42"/>
      <c r="H333" s="42"/>
      <c r="I333" s="236"/>
      <c r="J333" s="42"/>
      <c r="K333" s="42"/>
      <c r="L333" s="46"/>
      <c r="M333" s="237"/>
      <c r="N333" s="238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766</v>
      </c>
      <c r="AU333" s="19" t="s">
        <v>87</v>
      </c>
    </row>
    <row r="334" s="14" customFormat="1">
      <c r="A334" s="14"/>
      <c r="B334" s="249"/>
      <c r="C334" s="250"/>
      <c r="D334" s="234" t="s">
        <v>257</v>
      </c>
      <c r="E334" s="251" t="s">
        <v>1</v>
      </c>
      <c r="F334" s="252" t="s">
        <v>4286</v>
      </c>
      <c r="G334" s="250"/>
      <c r="H334" s="253">
        <v>48</v>
      </c>
      <c r="I334" s="254"/>
      <c r="J334" s="250"/>
      <c r="K334" s="250"/>
      <c r="L334" s="255"/>
      <c r="M334" s="256"/>
      <c r="N334" s="257"/>
      <c r="O334" s="257"/>
      <c r="P334" s="257"/>
      <c r="Q334" s="257"/>
      <c r="R334" s="257"/>
      <c r="S334" s="257"/>
      <c r="T334" s="25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9" t="s">
        <v>257</v>
      </c>
      <c r="AU334" s="259" t="s">
        <v>87</v>
      </c>
      <c r="AV334" s="14" t="s">
        <v>87</v>
      </c>
      <c r="AW334" s="14" t="s">
        <v>34</v>
      </c>
      <c r="AX334" s="14" t="s">
        <v>85</v>
      </c>
      <c r="AY334" s="259" t="s">
        <v>245</v>
      </c>
    </row>
    <row r="335" s="2" customFormat="1" ht="16.5" customHeight="1">
      <c r="A335" s="40"/>
      <c r="B335" s="41"/>
      <c r="C335" s="221" t="s">
        <v>626</v>
      </c>
      <c r="D335" s="221" t="s">
        <v>248</v>
      </c>
      <c r="E335" s="222" t="s">
        <v>2746</v>
      </c>
      <c r="F335" s="223" t="s">
        <v>2747</v>
      </c>
      <c r="G335" s="224" t="s">
        <v>251</v>
      </c>
      <c r="H335" s="225">
        <v>14.4</v>
      </c>
      <c r="I335" s="226"/>
      <c r="J335" s="227">
        <f>ROUND(I335*H335,2)</f>
        <v>0</v>
      </c>
      <c r="K335" s="223" t="s">
        <v>764</v>
      </c>
      <c r="L335" s="46"/>
      <c r="M335" s="228" t="s">
        <v>1</v>
      </c>
      <c r="N335" s="229" t="s">
        <v>42</v>
      </c>
      <c r="O335" s="93"/>
      <c r="P335" s="230">
        <f>O335*H335</f>
        <v>0</v>
      </c>
      <c r="Q335" s="230">
        <v>2.5505399999999998</v>
      </c>
      <c r="R335" s="230">
        <f>Q335*H335</f>
        <v>36.727775999999999</v>
      </c>
      <c r="S335" s="230">
        <v>0</v>
      </c>
      <c r="T335" s="231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32" t="s">
        <v>253</v>
      </c>
      <c r="AT335" s="232" t="s">
        <v>248</v>
      </c>
      <c r="AU335" s="232" t="s">
        <v>87</v>
      </c>
      <c r="AY335" s="19" t="s">
        <v>245</v>
      </c>
      <c r="BE335" s="233">
        <f>IF(N335="základní",J335,0)</f>
        <v>0</v>
      </c>
      <c r="BF335" s="233">
        <f>IF(N335="snížená",J335,0)</f>
        <v>0</v>
      </c>
      <c r="BG335" s="233">
        <f>IF(N335="zákl. přenesená",J335,0)</f>
        <v>0</v>
      </c>
      <c r="BH335" s="233">
        <f>IF(N335="sníž. přenesená",J335,0)</f>
        <v>0</v>
      </c>
      <c r="BI335" s="233">
        <f>IF(N335="nulová",J335,0)</f>
        <v>0</v>
      </c>
      <c r="BJ335" s="19" t="s">
        <v>85</v>
      </c>
      <c r="BK335" s="233">
        <f>ROUND(I335*H335,2)</f>
        <v>0</v>
      </c>
      <c r="BL335" s="19" t="s">
        <v>253</v>
      </c>
      <c r="BM335" s="232" t="s">
        <v>5363</v>
      </c>
    </row>
    <row r="336" s="2" customFormat="1">
      <c r="A336" s="40"/>
      <c r="B336" s="41"/>
      <c r="C336" s="42"/>
      <c r="D336" s="234" t="s">
        <v>255</v>
      </c>
      <c r="E336" s="42"/>
      <c r="F336" s="235" t="s">
        <v>2749</v>
      </c>
      <c r="G336" s="42"/>
      <c r="H336" s="42"/>
      <c r="I336" s="236"/>
      <c r="J336" s="42"/>
      <c r="K336" s="42"/>
      <c r="L336" s="46"/>
      <c r="M336" s="237"/>
      <c r="N336" s="238"/>
      <c r="O336" s="93"/>
      <c r="P336" s="93"/>
      <c r="Q336" s="93"/>
      <c r="R336" s="93"/>
      <c r="S336" s="93"/>
      <c r="T336" s="94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255</v>
      </c>
      <c r="AU336" s="19" t="s">
        <v>87</v>
      </c>
    </row>
    <row r="337" s="2" customFormat="1">
      <c r="A337" s="40"/>
      <c r="B337" s="41"/>
      <c r="C337" s="42"/>
      <c r="D337" s="296" t="s">
        <v>766</v>
      </c>
      <c r="E337" s="42"/>
      <c r="F337" s="297" t="s">
        <v>2750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766</v>
      </c>
      <c r="AU337" s="19" t="s">
        <v>87</v>
      </c>
    </row>
    <row r="338" s="14" customFormat="1">
      <c r="A338" s="14"/>
      <c r="B338" s="249"/>
      <c r="C338" s="250"/>
      <c r="D338" s="234" t="s">
        <v>257</v>
      </c>
      <c r="E338" s="251" t="s">
        <v>1</v>
      </c>
      <c r="F338" s="252" t="s">
        <v>5364</v>
      </c>
      <c r="G338" s="250"/>
      <c r="H338" s="253">
        <v>14.4</v>
      </c>
      <c r="I338" s="254"/>
      <c r="J338" s="250"/>
      <c r="K338" s="250"/>
      <c r="L338" s="255"/>
      <c r="M338" s="256"/>
      <c r="N338" s="257"/>
      <c r="O338" s="257"/>
      <c r="P338" s="257"/>
      <c r="Q338" s="257"/>
      <c r="R338" s="257"/>
      <c r="S338" s="257"/>
      <c r="T338" s="25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9" t="s">
        <v>257</v>
      </c>
      <c r="AU338" s="259" t="s">
        <v>87</v>
      </c>
      <c r="AV338" s="14" t="s">
        <v>87</v>
      </c>
      <c r="AW338" s="14" t="s">
        <v>34</v>
      </c>
      <c r="AX338" s="14" t="s">
        <v>77</v>
      </c>
      <c r="AY338" s="259" t="s">
        <v>245</v>
      </c>
    </row>
    <row r="339" s="15" customFormat="1">
      <c r="A339" s="15"/>
      <c r="B339" s="260"/>
      <c r="C339" s="261"/>
      <c r="D339" s="234" t="s">
        <v>257</v>
      </c>
      <c r="E339" s="262" t="s">
        <v>1</v>
      </c>
      <c r="F339" s="263" t="s">
        <v>266</v>
      </c>
      <c r="G339" s="261"/>
      <c r="H339" s="264">
        <v>14.4</v>
      </c>
      <c r="I339" s="265"/>
      <c r="J339" s="261"/>
      <c r="K339" s="261"/>
      <c r="L339" s="266"/>
      <c r="M339" s="267"/>
      <c r="N339" s="268"/>
      <c r="O339" s="268"/>
      <c r="P339" s="268"/>
      <c r="Q339" s="268"/>
      <c r="R339" s="268"/>
      <c r="S339" s="268"/>
      <c r="T339" s="269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70" t="s">
        <v>257</v>
      </c>
      <c r="AU339" s="270" t="s">
        <v>87</v>
      </c>
      <c r="AV339" s="15" t="s">
        <v>253</v>
      </c>
      <c r="AW339" s="15" t="s">
        <v>34</v>
      </c>
      <c r="AX339" s="15" t="s">
        <v>85</v>
      </c>
      <c r="AY339" s="270" t="s">
        <v>245</v>
      </c>
    </row>
    <row r="340" s="2" customFormat="1" ht="16.5" customHeight="1">
      <c r="A340" s="40"/>
      <c r="B340" s="41"/>
      <c r="C340" s="221" t="s">
        <v>630</v>
      </c>
      <c r="D340" s="221" t="s">
        <v>248</v>
      </c>
      <c r="E340" s="222" t="s">
        <v>3577</v>
      </c>
      <c r="F340" s="223" t="s">
        <v>3578</v>
      </c>
      <c r="G340" s="224" t="s">
        <v>251</v>
      </c>
      <c r="H340" s="225">
        <v>29.260000000000002</v>
      </c>
      <c r="I340" s="226"/>
      <c r="J340" s="227">
        <f>ROUND(I340*H340,2)</f>
        <v>0</v>
      </c>
      <c r="K340" s="223" t="s">
        <v>764</v>
      </c>
      <c r="L340" s="46"/>
      <c r="M340" s="228" t="s">
        <v>1</v>
      </c>
      <c r="N340" s="229" t="s">
        <v>42</v>
      </c>
      <c r="O340" s="93"/>
      <c r="P340" s="230">
        <f>O340*H340</f>
        <v>0</v>
      </c>
      <c r="Q340" s="230">
        <v>2.5505399999999998</v>
      </c>
      <c r="R340" s="230">
        <f>Q340*H340</f>
        <v>74.628800400000003</v>
      </c>
      <c r="S340" s="230">
        <v>0</v>
      </c>
      <c r="T340" s="231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32" t="s">
        <v>253</v>
      </c>
      <c r="AT340" s="232" t="s">
        <v>248</v>
      </c>
      <c r="AU340" s="232" t="s">
        <v>87</v>
      </c>
      <c r="AY340" s="19" t="s">
        <v>245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9" t="s">
        <v>85</v>
      </c>
      <c r="BK340" s="233">
        <f>ROUND(I340*H340,2)</f>
        <v>0</v>
      </c>
      <c r="BL340" s="19" t="s">
        <v>253</v>
      </c>
      <c r="BM340" s="232" t="s">
        <v>5365</v>
      </c>
    </row>
    <row r="341" s="2" customFormat="1">
      <c r="A341" s="40"/>
      <c r="B341" s="41"/>
      <c r="C341" s="42"/>
      <c r="D341" s="234" t="s">
        <v>255</v>
      </c>
      <c r="E341" s="42"/>
      <c r="F341" s="235" t="s">
        <v>4290</v>
      </c>
      <c r="G341" s="42"/>
      <c r="H341" s="42"/>
      <c r="I341" s="236"/>
      <c r="J341" s="42"/>
      <c r="K341" s="42"/>
      <c r="L341" s="46"/>
      <c r="M341" s="237"/>
      <c r="N341" s="238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255</v>
      </c>
      <c r="AU341" s="19" t="s">
        <v>87</v>
      </c>
    </row>
    <row r="342" s="2" customFormat="1">
      <c r="A342" s="40"/>
      <c r="B342" s="41"/>
      <c r="C342" s="42"/>
      <c r="D342" s="296" t="s">
        <v>766</v>
      </c>
      <c r="E342" s="42"/>
      <c r="F342" s="297" t="s">
        <v>3580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766</v>
      </c>
      <c r="AU342" s="19" t="s">
        <v>87</v>
      </c>
    </row>
    <row r="343" s="14" customFormat="1">
      <c r="A343" s="14"/>
      <c r="B343" s="249"/>
      <c r="C343" s="250"/>
      <c r="D343" s="234" t="s">
        <v>257</v>
      </c>
      <c r="E343" s="251" t="s">
        <v>1</v>
      </c>
      <c r="F343" s="252" t="s">
        <v>5366</v>
      </c>
      <c r="G343" s="250"/>
      <c r="H343" s="253">
        <v>29.260000000000002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77</v>
      </c>
      <c r="AY343" s="259" t="s">
        <v>245</v>
      </c>
    </row>
    <row r="344" s="15" customFormat="1">
      <c r="A344" s="15"/>
      <c r="B344" s="260"/>
      <c r="C344" s="261"/>
      <c r="D344" s="234" t="s">
        <v>257</v>
      </c>
      <c r="E344" s="262" t="s">
        <v>1</v>
      </c>
      <c r="F344" s="263" t="s">
        <v>266</v>
      </c>
      <c r="G344" s="261"/>
      <c r="H344" s="264">
        <v>29.260000000000002</v>
      </c>
      <c r="I344" s="265"/>
      <c r="J344" s="261"/>
      <c r="K344" s="261"/>
      <c r="L344" s="266"/>
      <c r="M344" s="267"/>
      <c r="N344" s="268"/>
      <c r="O344" s="268"/>
      <c r="P344" s="268"/>
      <c r="Q344" s="268"/>
      <c r="R344" s="268"/>
      <c r="S344" s="268"/>
      <c r="T344" s="269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70" t="s">
        <v>257</v>
      </c>
      <c r="AU344" s="270" t="s">
        <v>87</v>
      </c>
      <c r="AV344" s="15" t="s">
        <v>253</v>
      </c>
      <c r="AW344" s="15" t="s">
        <v>34</v>
      </c>
      <c r="AX344" s="15" t="s">
        <v>85</v>
      </c>
      <c r="AY344" s="270" t="s">
        <v>245</v>
      </c>
    </row>
    <row r="345" s="2" customFormat="1" ht="21.75" customHeight="1">
      <c r="A345" s="40"/>
      <c r="B345" s="41"/>
      <c r="C345" s="221" t="s">
        <v>634</v>
      </c>
      <c r="D345" s="221" t="s">
        <v>248</v>
      </c>
      <c r="E345" s="222" t="s">
        <v>4292</v>
      </c>
      <c r="F345" s="223" t="s">
        <v>4293</v>
      </c>
      <c r="G345" s="224" t="s">
        <v>251</v>
      </c>
      <c r="H345" s="225">
        <v>29.260000000000002</v>
      </c>
      <c r="I345" s="226"/>
      <c r="J345" s="227">
        <f>ROUND(I345*H345,2)</f>
        <v>0</v>
      </c>
      <c r="K345" s="223" t="s">
        <v>764</v>
      </c>
      <c r="L345" s="46"/>
      <c r="M345" s="228" t="s">
        <v>1</v>
      </c>
      <c r="N345" s="229" t="s">
        <v>42</v>
      </c>
      <c r="O345" s="93"/>
      <c r="P345" s="230">
        <f>O345*H345</f>
        <v>0</v>
      </c>
      <c r="Q345" s="230">
        <v>0.048579999999999998</v>
      </c>
      <c r="R345" s="230">
        <f>Q345*H345</f>
        <v>1.4214508000000001</v>
      </c>
      <c r="S345" s="230">
        <v>0</v>
      </c>
      <c r="T345" s="231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32" t="s">
        <v>253</v>
      </c>
      <c r="AT345" s="232" t="s">
        <v>248</v>
      </c>
      <c r="AU345" s="232" t="s">
        <v>87</v>
      </c>
      <c r="AY345" s="19" t="s">
        <v>245</v>
      </c>
      <c r="BE345" s="233">
        <f>IF(N345="základní",J345,0)</f>
        <v>0</v>
      </c>
      <c r="BF345" s="233">
        <f>IF(N345="snížená",J345,0)</f>
        <v>0</v>
      </c>
      <c r="BG345" s="233">
        <f>IF(N345="zákl. přenesená",J345,0)</f>
        <v>0</v>
      </c>
      <c r="BH345" s="233">
        <f>IF(N345="sníž. přenesená",J345,0)</f>
        <v>0</v>
      </c>
      <c r="BI345" s="233">
        <f>IF(N345="nulová",J345,0)</f>
        <v>0</v>
      </c>
      <c r="BJ345" s="19" t="s">
        <v>85</v>
      </c>
      <c r="BK345" s="233">
        <f>ROUND(I345*H345,2)</f>
        <v>0</v>
      </c>
      <c r="BL345" s="19" t="s">
        <v>253</v>
      </c>
      <c r="BM345" s="232" t="s">
        <v>5367</v>
      </c>
    </row>
    <row r="346" s="2" customFormat="1">
      <c r="A346" s="40"/>
      <c r="B346" s="41"/>
      <c r="C346" s="42"/>
      <c r="D346" s="234" t="s">
        <v>255</v>
      </c>
      <c r="E346" s="42"/>
      <c r="F346" s="235" t="s">
        <v>4295</v>
      </c>
      <c r="G346" s="42"/>
      <c r="H346" s="42"/>
      <c r="I346" s="236"/>
      <c r="J346" s="42"/>
      <c r="K346" s="42"/>
      <c r="L346" s="46"/>
      <c r="M346" s="237"/>
      <c r="N346" s="238"/>
      <c r="O346" s="93"/>
      <c r="P346" s="93"/>
      <c r="Q346" s="93"/>
      <c r="R346" s="93"/>
      <c r="S346" s="93"/>
      <c r="T346" s="94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255</v>
      </c>
      <c r="AU346" s="19" t="s">
        <v>87</v>
      </c>
    </row>
    <row r="347" s="2" customFormat="1">
      <c r="A347" s="40"/>
      <c r="B347" s="41"/>
      <c r="C347" s="42"/>
      <c r="D347" s="296" t="s">
        <v>766</v>
      </c>
      <c r="E347" s="42"/>
      <c r="F347" s="297" t="s">
        <v>4296</v>
      </c>
      <c r="G347" s="42"/>
      <c r="H347" s="42"/>
      <c r="I347" s="236"/>
      <c r="J347" s="42"/>
      <c r="K347" s="42"/>
      <c r="L347" s="46"/>
      <c r="M347" s="237"/>
      <c r="N347" s="238"/>
      <c r="O347" s="93"/>
      <c r="P347" s="93"/>
      <c r="Q347" s="93"/>
      <c r="R347" s="93"/>
      <c r="S347" s="93"/>
      <c r="T347" s="94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766</v>
      </c>
      <c r="AU347" s="19" t="s">
        <v>87</v>
      </c>
    </row>
    <row r="348" s="14" customFormat="1">
      <c r="A348" s="14"/>
      <c r="B348" s="249"/>
      <c r="C348" s="250"/>
      <c r="D348" s="234" t="s">
        <v>257</v>
      </c>
      <c r="E348" s="251" t="s">
        <v>1</v>
      </c>
      <c r="F348" s="252" t="s">
        <v>5368</v>
      </c>
      <c r="G348" s="250"/>
      <c r="H348" s="253">
        <v>29.260000000000002</v>
      </c>
      <c r="I348" s="254"/>
      <c r="J348" s="250"/>
      <c r="K348" s="250"/>
      <c r="L348" s="255"/>
      <c r="M348" s="256"/>
      <c r="N348" s="257"/>
      <c r="O348" s="257"/>
      <c r="P348" s="257"/>
      <c r="Q348" s="257"/>
      <c r="R348" s="257"/>
      <c r="S348" s="257"/>
      <c r="T348" s="258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9" t="s">
        <v>257</v>
      </c>
      <c r="AU348" s="259" t="s">
        <v>87</v>
      </c>
      <c r="AV348" s="14" t="s">
        <v>87</v>
      </c>
      <c r="AW348" s="14" t="s">
        <v>34</v>
      </c>
      <c r="AX348" s="14" t="s">
        <v>85</v>
      </c>
      <c r="AY348" s="259" t="s">
        <v>245</v>
      </c>
    </row>
    <row r="349" s="2" customFormat="1" ht="16.5" customHeight="1">
      <c r="A349" s="40"/>
      <c r="B349" s="41"/>
      <c r="C349" s="221" t="s">
        <v>638</v>
      </c>
      <c r="D349" s="221" t="s">
        <v>248</v>
      </c>
      <c r="E349" s="222" t="s">
        <v>3590</v>
      </c>
      <c r="F349" s="223" t="s">
        <v>3591</v>
      </c>
      <c r="G349" s="224" t="s">
        <v>275</v>
      </c>
      <c r="H349" s="225">
        <v>74</v>
      </c>
      <c r="I349" s="226"/>
      <c r="J349" s="227">
        <f>ROUND(I349*H349,2)</f>
        <v>0</v>
      </c>
      <c r="K349" s="223" t="s">
        <v>764</v>
      </c>
      <c r="L349" s="46"/>
      <c r="M349" s="228" t="s">
        <v>1</v>
      </c>
      <c r="N349" s="229" t="s">
        <v>42</v>
      </c>
      <c r="O349" s="93"/>
      <c r="P349" s="230">
        <f>O349*H349</f>
        <v>0</v>
      </c>
      <c r="Q349" s="230">
        <v>0.0012999999999999999</v>
      </c>
      <c r="R349" s="230">
        <f>Q349*H349</f>
        <v>0.096199999999999994</v>
      </c>
      <c r="S349" s="230">
        <v>0</v>
      </c>
      <c r="T349" s="231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32" t="s">
        <v>253</v>
      </c>
      <c r="AT349" s="232" t="s">
        <v>248</v>
      </c>
      <c r="AU349" s="232" t="s">
        <v>87</v>
      </c>
      <c r="AY349" s="19" t="s">
        <v>245</v>
      </c>
      <c r="BE349" s="233">
        <f>IF(N349="základní",J349,0)</f>
        <v>0</v>
      </c>
      <c r="BF349" s="233">
        <f>IF(N349="snížená",J349,0)</f>
        <v>0</v>
      </c>
      <c r="BG349" s="233">
        <f>IF(N349="zákl. přenesená",J349,0)</f>
        <v>0</v>
      </c>
      <c r="BH349" s="233">
        <f>IF(N349="sníž. přenesená",J349,0)</f>
        <v>0</v>
      </c>
      <c r="BI349" s="233">
        <f>IF(N349="nulová",J349,0)</f>
        <v>0</v>
      </c>
      <c r="BJ349" s="19" t="s">
        <v>85</v>
      </c>
      <c r="BK349" s="233">
        <f>ROUND(I349*H349,2)</f>
        <v>0</v>
      </c>
      <c r="BL349" s="19" t="s">
        <v>253</v>
      </c>
      <c r="BM349" s="232" t="s">
        <v>5369</v>
      </c>
    </row>
    <row r="350" s="2" customFormat="1">
      <c r="A350" s="40"/>
      <c r="B350" s="41"/>
      <c r="C350" s="42"/>
      <c r="D350" s="234" t="s">
        <v>255</v>
      </c>
      <c r="E350" s="42"/>
      <c r="F350" s="235" t="s">
        <v>4299</v>
      </c>
      <c r="G350" s="42"/>
      <c r="H350" s="42"/>
      <c r="I350" s="236"/>
      <c r="J350" s="42"/>
      <c r="K350" s="42"/>
      <c r="L350" s="46"/>
      <c r="M350" s="237"/>
      <c r="N350" s="238"/>
      <c r="O350" s="93"/>
      <c r="P350" s="93"/>
      <c r="Q350" s="93"/>
      <c r="R350" s="93"/>
      <c r="S350" s="93"/>
      <c r="T350" s="94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T350" s="19" t="s">
        <v>255</v>
      </c>
      <c r="AU350" s="19" t="s">
        <v>87</v>
      </c>
    </row>
    <row r="351" s="2" customFormat="1">
      <c r="A351" s="40"/>
      <c r="B351" s="41"/>
      <c r="C351" s="42"/>
      <c r="D351" s="296" t="s">
        <v>766</v>
      </c>
      <c r="E351" s="42"/>
      <c r="F351" s="297" t="s">
        <v>3593</v>
      </c>
      <c r="G351" s="42"/>
      <c r="H351" s="42"/>
      <c r="I351" s="236"/>
      <c r="J351" s="42"/>
      <c r="K351" s="42"/>
      <c r="L351" s="46"/>
      <c r="M351" s="237"/>
      <c r="N351" s="238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766</v>
      </c>
      <c r="AU351" s="19" t="s">
        <v>87</v>
      </c>
    </row>
    <row r="352" s="14" customFormat="1">
      <c r="A352" s="14"/>
      <c r="B352" s="249"/>
      <c r="C352" s="250"/>
      <c r="D352" s="234" t="s">
        <v>257</v>
      </c>
      <c r="E352" s="251" t="s">
        <v>1</v>
      </c>
      <c r="F352" s="252" t="s">
        <v>5370</v>
      </c>
      <c r="G352" s="250"/>
      <c r="H352" s="253">
        <v>74</v>
      </c>
      <c r="I352" s="254"/>
      <c r="J352" s="250"/>
      <c r="K352" s="250"/>
      <c r="L352" s="255"/>
      <c r="M352" s="256"/>
      <c r="N352" s="257"/>
      <c r="O352" s="257"/>
      <c r="P352" s="257"/>
      <c r="Q352" s="257"/>
      <c r="R352" s="257"/>
      <c r="S352" s="257"/>
      <c r="T352" s="258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9" t="s">
        <v>257</v>
      </c>
      <c r="AU352" s="259" t="s">
        <v>87</v>
      </c>
      <c r="AV352" s="14" t="s">
        <v>87</v>
      </c>
      <c r="AW352" s="14" t="s">
        <v>34</v>
      </c>
      <c r="AX352" s="14" t="s">
        <v>85</v>
      </c>
      <c r="AY352" s="259" t="s">
        <v>245</v>
      </c>
    </row>
    <row r="353" s="2" customFormat="1" ht="16.5" customHeight="1">
      <c r="A353" s="40"/>
      <c r="B353" s="41"/>
      <c r="C353" s="221" t="s">
        <v>642</v>
      </c>
      <c r="D353" s="221" t="s">
        <v>248</v>
      </c>
      <c r="E353" s="222" t="s">
        <v>3595</v>
      </c>
      <c r="F353" s="223" t="s">
        <v>3596</v>
      </c>
      <c r="G353" s="224" t="s">
        <v>275</v>
      </c>
      <c r="H353" s="225">
        <v>74</v>
      </c>
      <c r="I353" s="226"/>
      <c r="J353" s="227">
        <f>ROUND(I353*H353,2)</f>
        <v>0</v>
      </c>
      <c r="K353" s="223" t="s">
        <v>764</v>
      </c>
      <c r="L353" s="46"/>
      <c r="M353" s="228" t="s">
        <v>1</v>
      </c>
      <c r="N353" s="229" t="s">
        <v>42</v>
      </c>
      <c r="O353" s="93"/>
      <c r="P353" s="230">
        <f>O353*H353</f>
        <v>0</v>
      </c>
      <c r="Q353" s="230">
        <v>4.0000000000000003E-05</v>
      </c>
      <c r="R353" s="230">
        <f>Q353*H353</f>
        <v>0.0029600000000000004</v>
      </c>
      <c r="S353" s="230">
        <v>0</v>
      </c>
      <c r="T353" s="231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32" t="s">
        <v>253</v>
      </c>
      <c r="AT353" s="232" t="s">
        <v>248</v>
      </c>
      <c r="AU353" s="232" t="s">
        <v>87</v>
      </c>
      <c r="AY353" s="19" t="s">
        <v>245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9" t="s">
        <v>85</v>
      </c>
      <c r="BK353" s="233">
        <f>ROUND(I353*H353,2)</f>
        <v>0</v>
      </c>
      <c r="BL353" s="19" t="s">
        <v>253</v>
      </c>
      <c r="BM353" s="232" t="s">
        <v>5371</v>
      </c>
    </row>
    <row r="354" s="2" customFormat="1">
      <c r="A354" s="40"/>
      <c r="B354" s="41"/>
      <c r="C354" s="42"/>
      <c r="D354" s="234" t="s">
        <v>255</v>
      </c>
      <c r="E354" s="42"/>
      <c r="F354" s="235" t="s">
        <v>4305</v>
      </c>
      <c r="G354" s="42"/>
      <c r="H354" s="42"/>
      <c r="I354" s="236"/>
      <c r="J354" s="42"/>
      <c r="K354" s="42"/>
      <c r="L354" s="46"/>
      <c r="M354" s="237"/>
      <c r="N354" s="238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255</v>
      </c>
      <c r="AU354" s="19" t="s">
        <v>87</v>
      </c>
    </row>
    <row r="355" s="2" customFormat="1">
      <c r="A355" s="40"/>
      <c r="B355" s="41"/>
      <c r="C355" s="42"/>
      <c r="D355" s="296" t="s">
        <v>766</v>
      </c>
      <c r="E355" s="42"/>
      <c r="F355" s="297" t="s">
        <v>3598</v>
      </c>
      <c r="G355" s="42"/>
      <c r="H355" s="42"/>
      <c r="I355" s="236"/>
      <c r="J355" s="42"/>
      <c r="K355" s="42"/>
      <c r="L355" s="46"/>
      <c r="M355" s="237"/>
      <c r="N355" s="238"/>
      <c r="O355" s="93"/>
      <c r="P355" s="93"/>
      <c r="Q355" s="93"/>
      <c r="R355" s="93"/>
      <c r="S355" s="93"/>
      <c r="T355" s="94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766</v>
      </c>
      <c r="AU355" s="19" t="s">
        <v>87</v>
      </c>
    </row>
    <row r="356" s="14" customFormat="1">
      <c r="A356" s="14"/>
      <c r="B356" s="249"/>
      <c r="C356" s="250"/>
      <c r="D356" s="234" t="s">
        <v>257</v>
      </c>
      <c r="E356" s="251" t="s">
        <v>1</v>
      </c>
      <c r="F356" s="252" t="s">
        <v>5372</v>
      </c>
      <c r="G356" s="250"/>
      <c r="H356" s="253">
        <v>74</v>
      </c>
      <c r="I356" s="254"/>
      <c r="J356" s="250"/>
      <c r="K356" s="250"/>
      <c r="L356" s="255"/>
      <c r="M356" s="256"/>
      <c r="N356" s="257"/>
      <c r="O356" s="257"/>
      <c r="P356" s="257"/>
      <c r="Q356" s="257"/>
      <c r="R356" s="257"/>
      <c r="S356" s="257"/>
      <c r="T356" s="25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9" t="s">
        <v>257</v>
      </c>
      <c r="AU356" s="259" t="s">
        <v>87</v>
      </c>
      <c r="AV356" s="14" t="s">
        <v>87</v>
      </c>
      <c r="AW356" s="14" t="s">
        <v>34</v>
      </c>
      <c r="AX356" s="14" t="s">
        <v>85</v>
      </c>
      <c r="AY356" s="259" t="s">
        <v>245</v>
      </c>
    </row>
    <row r="357" s="2" customFormat="1" ht="16.5" customHeight="1">
      <c r="A357" s="40"/>
      <c r="B357" s="41"/>
      <c r="C357" s="221" t="s">
        <v>646</v>
      </c>
      <c r="D357" s="221" t="s">
        <v>248</v>
      </c>
      <c r="E357" s="222" t="s">
        <v>4307</v>
      </c>
      <c r="F357" s="223" t="s">
        <v>4308</v>
      </c>
      <c r="G357" s="224" t="s">
        <v>2760</v>
      </c>
      <c r="H357" s="225">
        <v>4</v>
      </c>
      <c r="I357" s="226"/>
      <c r="J357" s="227">
        <f>ROUND(I357*H357,2)</f>
        <v>0</v>
      </c>
      <c r="K357" s="223" t="s">
        <v>764</v>
      </c>
      <c r="L357" s="46"/>
      <c r="M357" s="228" t="s">
        <v>1</v>
      </c>
      <c r="N357" s="229" t="s">
        <v>42</v>
      </c>
      <c r="O357" s="93"/>
      <c r="P357" s="230">
        <f>O357*H357</f>
        <v>0</v>
      </c>
      <c r="Q357" s="230">
        <v>4.0000000000000003E-05</v>
      </c>
      <c r="R357" s="230">
        <f>Q357*H357</f>
        <v>0.00016000000000000001</v>
      </c>
      <c r="S357" s="230">
        <v>0</v>
      </c>
      <c r="T357" s="231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32" t="s">
        <v>253</v>
      </c>
      <c r="AT357" s="232" t="s">
        <v>248</v>
      </c>
      <c r="AU357" s="232" t="s">
        <v>87</v>
      </c>
      <c r="AY357" s="19" t="s">
        <v>245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9" t="s">
        <v>85</v>
      </c>
      <c r="BK357" s="233">
        <f>ROUND(I357*H357,2)</f>
        <v>0</v>
      </c>
      <c r="BL357" s="19" t="s">
        <v>253</v>
      </c>
      <c r="BM357" s="232" t="s">
        <v>5373</v>
      </c>
    </row>
    <row r="358" s="2" customFormat="1">
      <c r="A358" s="40"/>
      <c r="B358" s="41"/>
      <c r="C358" s="42"/>
      <c r="D358" s="234" t="s">
        <v>255</v>
      </c>
      <c r="E358" s="42"/>
      <c r="F358" s="235" t="s">
        <v>4310</v>
      </c>
      <c r="G358" s="42"/>
      <c r="H358" s="42"/>
      <c r="I358" s="236"/>
      <c r="J358" s="42"/>
      <c r="K358" s="42"/>
      <c r="L358" s="46"/>
      <c r="M358" s="237"/>
      <c r="N358" s="238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255</v>
      </c>
      <c r="AU358" s="19" t="s">
        <v>87</v>
      </c>
    </row>
    <row r="359" s="2" customFormat="1">
      <c r="A359" s="40"/>
      <c r="B359" s="41"/>
      <c r="C359" s="42"/>
      <c r="D359" s="296" t="s">
        <v>766</v>
      </c>
      <c r="E359" s="42"/>
      <c r="F359" s="297" t="s">
        <v>4311</v>
      </c>
      <c r="G359" s="42"/>
      <c r="H359" s="42"/>
      <c r="I359" s="236"/>
      <c r="J359" s="42"/>
      <c r="K359" s="42"/>
      <c r="L359" s="46"/>
      <c r="M359" s="237"/>
      <c r="N359" s="238"/>
      <c r="O359" s="93"/>
      <c r="P359" s="93"/>
      <c r="Q359" s="93"/>
      <c r="R359" s="93"/>
      <c r="S359" s="93"/>
      <c r="T359" s="94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766</v>
      </c>
      <c r="AU359" s="19" t="s">
        <v>87</v>
      </c>
    </row>
    <row r="360" s="14" customFormat="1">
      <c r="A360" s="14"/>
      <c r="B360" s="249"/>
      <c r="C360" s="250"/>
      <c r="D360" s="234" t="s">
        <v>257</v>
      </c>
      <c r="E360" s="251" t="s">
        <v>1</v>
      </c>
      <c r="F360" s="252" t="s">
        <v>4312</v>
      </c>
      <c r="G360" s="250"/>
      <c r="H360" s="253">
        <v>4</v>
      </c>
      <c r="I360" s="254"/>
      <c r="J360" s="250"/>
      <c r="K360" s="250"/>
      <c r="L360" s="255"/>
      <c r="M360" s="256"/>
      <c r="N360" s="257"/>
      <c r="O360" s="257"/>
      <c r="P360" s="257"/>
      <c r="Q360" s="257"/>
      <c r="R360" s="257"/>
      <c r="S360" s="257"/>
      <c r="T360" s="25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9" t="s">
        <v>257</v>
      </c>
      <c r="AU360" s="259" t="s">
        <v>87</v>
      </c>
      <c r="AV360" s="14" t="s">
        <v>87</v>
      </c>
      <c r="AW360" s="14" t="s">
        <v>34</v>
      </c>
      <c r="AX360" s="14" t="s">
        <v>85</v>
      </c>
      <c r="AY360" s="259" t="s">
        <v>245</v>
      </c>
    </row>
    <row r="361" s="2" customFormat="1" ht="16.5" customHeight="1">
      <c r="A361" s="40"/>
      <c r="B361" s="41"/>
      <c r="C361" s="283" t="s">
        <v>650</v>
      </c>
      <c r="D361" s="283" t="s">
        <v>551</v>
      </c>
      <c r="E361" s="284" t="s">
        <v>4313</v>
      </c>
      <c r="F361" s="285" t="s">
        <v>4314</v>
      </c>
      <c r="G361" s="286" t="s">
        <v>545</v>
      </c>
      <c r="H361" s="287">
        <v>2.7989999999999999</v>
      </c>
      <c r="I361" s="288"/>
      <c r="J361" s="289">
        <f>ROUND(I361*H361,2)</f>
        <v>0</v>
      </c>
      <c r="K361" s="285" t="s">
        <v>764</v>
      </c>
      <c r="L361" s="290"/>
      <c r="M361" s="291" t="s">
        <v>1</v>
      </c>
      <c r="N361" s="292" t="s">
        <v>42</v>
      </c>
      <c r="O361" s="93"/>
      <c r="P361" s="230">
        <f>O361*H361</f>
        <v>0</v>
      </c>
      <c r="Q361" s="230">
        <v>1</v>
      </c>
      <c r="R361" s="230">
        <f>Q361*H361</f>
        <v>2.7989999999999999</v>
      </c>
      <c r="S361" s="230">
        <v>0</v>
      </c>
      <c r="T361" s="231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32" t="s">
        <v>326</v>
      </c>
      <c r="AT361" s="232" t="s">
        <v>551</v>
      </c>
      <c r="AU361" s="232" t="s">
        <v>87</v>
      </c>
      <c r="AY361" s="19" t="s">
        <v>245</v>
      </c>
      <c r="BE361" s="233">
        <f>IF(N361="základní",J361,0)</f>
        <v>0</v>
      </c>
      <c r="BF361" s="233">
        <f>IF(N361="snížená",J361,0)</f>
        <v>0</v>
      </c>
      <c r="BG361" s="233">
        <f>IF(N361="zákl. přenesená",J361,0)</f>
        <v>0</v>
      </c>
      <c r="BH361" s="233">
        <f>IF(N361="sníž. přenesená",J361,0)</f>
        <v>0</v>
      </c>
      <c r="BI361" s="233">
        <f>IF(N361="nulová",J361,0)</f>
        <v>0</v>
      </c>
      <c r="BJ361" s="19" t="s">
        <v>85</v>
      </c>
      <c r="BK361" s="233">
        <f>ROUND(I361*H361,2)</f>
        <v>0</v>
      </c>
      <c r="BL361" s="19" t="s">
        <v>253</v>
      </c>
      <c r="BM361" s="232" t="s">
        <v>5374</v>
      </c>
    </row>
    <row r="362" s="2" customFormat="1">
      <c r="A362" s="40"/>
      <c r="B362" s="41"/>
      <c r="C362" s="42"/>
      <c r="D362" s="234" t="s">
        <v>255</v>
      </c>
      <c r="E362" s="42"/>
      <c r="F362" s="235" t="s">
        <v>4314</v>
      </c>
      <c r="G362" s="42"/>
      <c r="H362" s="42"/>
      <c r="I362" s="236"/>
      <c r="J362" s="42"/>
      <c r="K362" s="42"/>
      <c r="L362" s="46"/>
      <c r="M362" s="237"/>
      <c r="N362" s="238"/>
      <c r="O362" s="93"/>
      <c r="P362" s="93"/>
      <c r="Q362" s="93"/>
      <c r="R362" s="93"/>
      <c r="S362" s="93"/>
      <c r="T362" s="94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255</v>
      </c>
      <c r="AU362" s="19" t="s">
        <v>87</v>
      </c>
    </row>
    <row r="363" s="14" customFormat="1">
      <c r="A363" s="14"/>
      <c r="B363" s="249"/>
      <c r="C363" s="250"/>
      <c r="D363" s="234" t="s">
        <v>257</v>
      </c>
      <c r="E363" s="251" t="s">
        <v>1</v>
      </c>
      <c r="F363" s="252" t="s">
        <v>4316</v>
      </c>
      <c r="G363" s="250"/>
      <c r="H363" s="253">
        <v>2.7989999999999999</v>
      </c>
      <c r="I363" s="254"/>
      <c r="J363" s="250"/>
      <c r="K363" s="250"/>
      <c r="L363" s="255"/>
      <c r="M363" s="256"/>
      <c r="N363" s="257"/>
      <c r="O363" s="257"/>
      <c r="P363" s="257"/>
      <c r="Q363" s="257"/>
      <c r="R363" s="257"/>
      <c r="S363" s="257"/>
      <c r="T363" s="258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9" t="s">
        <v>257</v>
      </c>
      <c r="AU363" s="259" t="s">
        <v>87</v>
      </c>
      <c r="AV363" s="14" t="s">
        <v>87</v>
      </c>
      <c r="AW363" s="14" t="s">
        <v>34</v>
      </c>
      <c r="AX363" s="14" t="s">
        <v>85</v>
      </c>
      <c r="AY363" s="259" t="s">
        <v>245</v>
      </c>
    </row>
    <row r="364" s="2" customFormat="1" ht="16.5" customHeight="1">
      <c r="A364" s="40"/>
      <c r="B364" s="41"/>
      <c r="C364" s="221" t="s">
        <v>654</v>
      </c>
      <c r="D364" s="221" t="s">
        <v>248</v>
      </c>
      <c r="E364" s="222" t="s">
        <v>4317</v>
      </c>
      <c r="F364" s="223" t="s">
        <v>4318</v>
      </c>
      <c r="G364" s="224" t="s">
        <v>317</v>
      </c>
      <c r="H364" s="225">
        <v>48</v>
      </c>
      <c r="I364" s="226"/>
      <c r="J364" s="227">
        <f>ROUND(I364*H364,2)</f>
        <v>0</v>
      </c>
      <c r="K364" s="223" t="s">
        <v>764</v>
      </c>
      <c r="L364" s="46"/>
      <c r="M364" s="228" t="s">
        <v>1</v>
      </c>
      <c r="N364" s="229" t="s">
        <v>42</v>
      </c>
      <c r="O364" s="93"/>
      <c r="P364" s="230">
        <f>O364*H364</f>
        <v>0</v>
      </c>
      <c r="Q364" s="230">
        <v>0.037010000000000001</v>
      </c>
      <c r="R364" s="230">
        <f>Q364*H364</f>
        <v>1.7764800000000001</v>
      </c>
      <c r="S364" s="230">
        <v>0</v>
      </c>
      <c r="T364" s="231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32" t="s">
        <v>253</v>
      </c>
      <c r="AT364" s="232" t="s">
        <v>248</v>
      </c>
      <c r="AU364" s="232" t="s">
        <v>87</v>
      </c>
      <c r="AY364" s="19" t="s">
        <v>245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9" t="s">
        <v>85</v>
      </c>
      <c r="BK364" s="233">
        <f>ROUND(I364*H364,2)</f>
        <v>0</v>
      </c>
      <c r="BL364" s="19" t="s">
        <v>253</v>
      </c>
      <c r="BM364" s="232" t="s">
        <v>5375</v>
      </c>
    </row>
    <row r="365" s="2" customFormat="1">
      <c r="A365" s="40"/>
      <c r="B365" s="41"/>
      <c r="C365" s="42"/>
      <c r="D365" s="234" t="s">
        <v>255</v>
      </c>
      <c r="E365" s="42"/>
      <c r="F365" s="235" t="s">
        <v>4320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255</v>
      </c>
      <c r="AU365" s="19" t="s">
        <v>87</v>
      </c>
    </row>
    <row r="366" s="2" customFormat="1">
      <c r="A366" s="40"/>
      <c r="B366" s="41"/>
      <c r="C366" s="42"/>
      <c r="D366" s="296" t="s">
        <v>766</v>
      </c>
      <c r="E366" s="42"/>
      <c r="F366" s="297" t="s">
        <v>4321</v>
      </c>
      <c r="G366" s="42"/>
      <c r="H366" s="42"/>
      <c r="I366" s="236"/>
      <c r="J366" s="42"/>
      <c r="K366" s="42"/>
      <c r="L366" s="46"/>
      <c r="M366" s="237"/>
      <c r="N366" s="238"/>
      <c r="O366" s="93"/>
      <c r="P366" s="93"/>
      <c r="Q366" s="93"/>
      <c r="R366" s="93"/>
      <c r="S366" s="93"/>
      <c r="T366" s="94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766</v>
      </c>
      <c r="AU366" s="19" t="s">
        <v>87</v>
      </c>
    </row>
    <row r="367" s="14" customFormat="1">
      <c r="A367" s="14"/>
      <c r="B367" s="249"/>
      <c r="C367" s="250"/>
      <c r="D367" s="234" t="s">
        <v>257</v>
      </c>
      <c r="E367" s="251" t="s">
        <v>1</v>
      </c>
      <c r="F367" s="252" t="s">
        <v>4322</v>
      </c>
      <c r="G367" s="250"/>
      <c r="H367" s="253">
        <v>48</v>
      </c>
      <c r="I367" s="254"/>
      <c r="J367" s="250"/>
      <c r="K367" s="250"/>
      <c r="L367" s="255"/>
      <c r="M367" s="256"/>
      <c r="N367" s="257"/>
      <c r="O367" s="257"/>
      <c r="P367" s="257"/>
      <c r="Q367" s="257"/>
      <c r="R367" s="257"/>
      <c r="S367" s="257"/>
      <c r="T367" s="258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9" t="s">
        <v>257</v>
      </c>
      <c r="AU367" s="259" t="s">
        <v>87</v>
      </c>
      <c r="AV367" s="14" t="s">
        <v>87</v>
      </c>
      <c r="AW367" s="14" t="s">
        <v>34</v>
      </c>
      <c r="AX367" s="14" t="s">
        <v>85</v>
      </c>
      <c r="AY367" s="259" t="s">
        <v>245</v>
      </c>
    </row>
    <row r="368" s="2" customFormat="1" ht="16.5" customHeight="1">
      <c r="A368" s="40"/>
      <c r="B368" s="41"/>
      <c r="C368" s="283" t="s">
        <v>658</v>
      </c>
      <c r="D368" s="283" t="s">
        <v>551</v>
      </c>
      <c r="E368" s="284" t="s">
        <v>4323</v>
      </c>
      <c r="F368" s="285" t="s">
        <v>4324</v>
      </c>
      <c r="G368" s="286" t="s">
        <v>317</v>
      </c>
      <c r="H368" s="287">
        <v>50.399999999999999</v>
      </c>
      <c r="I368" s="288"/>
      <c r="J368" s="289">
        <f>ROUND(I368*H368,2)</f>
        <v>0</v>
      </c>
      <c r="K368" s="285" t="s">
        <v>764</v>
      </c>
      <c r="L368" s="290"/>
      <c r="M368" s="291" t="s">
        <v>1</v>
      </c>
      <c r="N368" s="292" t="s">
        <v>42</v>
      </c>
      <c r="O368" s="93"/>
      <c r="P368" s="230">
        <f>O368*H368</f>
        <v>0</v>
      </c>
      <c r="Q368" s="230">
        <v>0.028809999999999999</v>
      </c>
      <c r="R368" s="230">
        <f>Q368*H368</f>
        <v>1.452024</v>
      </c>
      <c r="S368" s="230">
        <v>0</v>
      </c>
      <c r="T368" s="231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32" t="s">
        <v>326</v>
      </c>
      <c r="AT368" s="232" t="s">
        <v>551</v>
      </c>
      <c r="AU368" s="232" t="s">
        <v>87</v>
      </c>
      <c r="AY368" s="19" t="s">
        <v>245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9" t="s">
        <v>85</v>
      </c>
      <c r="BK368" s="233">
        <f>ROUND(I368*H368,2)</f>
        <v>0</v>
      </c>
      <c r="BL368" s="19" t="s">
        <v>253</v>
      </c>
      <c r="BM368" s="232" t="s">
        <v>5376</v>
      </c>
    </row>
    <row r="369" s="2" customFormat="1">
      <c r="A369" s="40"/>
      <c r="B369" s="41"/>
      <c r="C369" s="42"/>
      <c r="D369" s="234" t="s">
        <v>255</v>
      </c>
      <c r="E369" s="42"/>
      <c r="F369" s="235" t="s">
        <v>4324</v>
      </c>
      <c r="G369" s="42"/>
      <c r="H369" s="42"/>
      <c r="I369" s="236"/>
      <c r="J369" s="42"/>
      <c r="K369" s="42"/>
      <c r="L369" s="46"/>
      <c r="M369" s="237"/>
      <c r="N369" s="238"/>
      <c r="O369" s="93"/>
      <c r="P369" s="93"/>
      <c r="Q369" s="93"/>
      <c r="R369" s="93"/>
      <c r="S369" s="93"/>
      <c r="T369" s="94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255</v>
      </c>
      <c r="AU369" s="19" t="s">
        <v>87</v>
      </c>
    </row>
    <row r="370" s="14" customFormat="1">
      <c r="A370" s="14"/>
      <c r="B370" s="249"/>
      <c r="C370" s="250"/>
      <c r="D370" s="234" t="s">
        <v>257</v>
      </c>
      <c r="E370" s="251" t="s">
        <v>1</v>
      </c>
      <c r="F370" s="252" t="s">
        <v>4326</v>
      </c>
      <c r="G370" s="250"/>
      <c r="H370" s="253">
        <v>50.399999999999999</v>
      </c>
      <c r="I370" s="254"/>
      <c r="J370" s="250"/>
      <c r="K370" s="250"/>
      <c r="L370" s="255"/>
      <c r="M370" s="256"/>
      <c r="N370" s="257"/>
      <c r="O370" s="257"/>
      <c r="P370" s="257"/>
      <c r="Q370" s="257"/>
      <c r="R370" s="257"/>
      <c r="S370" s="257"/>
      <c r="T370" s="258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9" t="s">
        <v>257</v>
      </c>
      <c r="AU370" s="259" t="s">
        <v>87</v>
      </c>
      <c r="AV370" s="14" t="s">
        <v>87</v>
      </c>
      <c r="AW370" s="14" t="s">
        <v>34</v>
      </c>
      <c r="AX370" s="14" t="s">
        <v>85</v>
      </c>
      <c r="AY370" s="259" t="s">
        <v>245</v>
      </c>
    </row>
    <row r="371" s="2" customFormat="1" ht="16.5" customHeight="1">
      <c r="A371" s="40"/>
      <c r="B371" s="41"/>
      <c r="C371" s="221" t="s">
        <v>666</v>
      </c>
      <c r="D371" s="221" t="s">
        <v>248</v>
      </c>
      <c r="E371" s="222" t="s">
        <v>4327</v>
      </c>
      <c r="F371" s="223" t="s">
        <v>4328</v>
      </c>
      <c r="G371" s="224" t="s">
        <v>329</v>
      </c>
      <c r="H371" s="225">
        <v>8</v>
      </c>
      <c r="I371" s="226"/>
      <c r="J371" s="227">
        <f>ROUND(I371*H371,2)</f>
        <v>0</v>
      </c>
      <c r="K371" s="223" t="s">
        <v>764</v>
      </c>
      <c r="L371" s="46"/>
      <c r="M371" s="228" t="s">
        <v>1</v>
      </c>
      <c r="N371" s="229" t="s">
        <v>42</v>
      </c>
      <c r="O371" s="93"/>
      <c r="P371" s="230">
        <f>O371*H371</f>
        <v>0</v>
      </c>
      <c r="Q371" s="230">
        <v>0.00060999999999999997</v>
      </c>
      <c r="R371" s="230">
        <f>Q371*H371</f>
        <v>0.0048799999999999998</v>
      </c>
      <c r="S371" s="230">
        <v>0</v>
      </c>
      <c r="T371" s="231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32" t="s">
        <v>253</v>
      </c>
      <c r="AT371" s="232" t="s">
        <v>248</v>
      </c>
      <c r="AU371" s="232" t="s">
        <v>87</v>
      </c>
      <c r="AY371" s="19" t="s">
        <v>245</v>
      </c>
      <c r="BE371" s="233">
        <f>IF(N371="základní",J371,0)</f>
        <v>0</v>
      </c>
      <c r="BF371" s="233">
        <f>IF(N371="snížená",J371,0)</f>
        <v>0</v>
      </c>
      <c r="BG371" s="233">
        <f>IF(N371="zákl. přenesená",J371,0)</f>
        <v>0</v>
      </c>
      <c r="BH371" s="233">
        <f>IF(N371="sníž. přenesená",J371,0)</f>
        <v>0</v>
      </c>
      <c r="BI371" s="233">
        <f>IF(N371="nulová",J371,0)</f>
        <v>0</v>
      </c>
      <c r="BJ371" s="19" t="s">
        <v>85</v>
      </c>
      <c r="BK371" s="233">
        <f>ROUND(I371*H371,2)</f>
        <v>0</v>
      </c>
      <c r="BL371" s="19" t="s">
        <v>253</v>
      </c>
      <c r="BM371" s="232" t="s">
        <v>5377</v>
      </c>
    </row>
    <row r="372" s="2" customFormat="1">
      <c r="A372" s="40"/>
      <c r="B372" s="41"/>
      <c r="C372" s="42"/>
      <c r="D372" s="234" t="s">
        <v>255</v>
      </c>
      <c r="E372" s="42"/>
      <c r="F372" s="235" t="s">
        <v>4330</v>
      </c>
      <c r="G372" s="42"/>
      <c r="H372" s="42"/>
      <c r="I372" s="236"/>
      <c r="J372" s="42"/>
      <c r="K372" s="42"/>
      <c r="L372" s="46"/>
      <c r="M372" s="237"/>
      <c r="N372" s="238"/>
      <c r="O372" s="93"/>
      <c r="P372" s="93"/>
      <c r="Q372" s="93"/>
      <c r="R372" s="93"/>
      <c r="S372" s="93"/>
      <c r="T372" s="94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255</v>
      </c>
      <c r="AU372" s="19" t="s">
        <v>87</v>
      </c>
    </row>
    <row r="373" s="2" customFormat="1">
      <c r="A373" s="40"/>
      <c r="B373" s="41"/>
      <c r="C373" s="42"/>
      <c r="D373" s="296" t="s">
        <v>766</v>
      </c>
      <c r="E373" s="42"/>
      <c r="F373" s="297" t="s">
        <v>4331</v>
      </c>
      <c r="G373" s="42"/>
      <c r="H373" s="42"/>
      <c r="I373" s="236"/>
      <c r="J373" s="42"/>
      <c r="K373" s="42"/>
      <c r="L373" s="46"/>
      <c r="M373" s="237"/>
      <c r="N373" s="238"/>
      <c r="O373" s="93"/>
      <c r="P373" s="93"/>
      <c r="Q373" s="93"/>
      <c r="R373" s="93"/>
      <c r="S373" s="93"/>
      <c r="T373" s="94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766</v>
      </c>
      <c r="AU373" s="19" t="s">
        <v>87</v>
      </c>
    </row>
    <row r="374" s="14" customFormat="1">
      <c r="A374" s="14"/>
      <c r="B374" s="249"/>
      <c r="C374" s="250"/>
      <c r="D374" s="234" t="s">
        <v>257</v>
      </c>
      <c r="E374" s="251" t="s">
        <v>1</v>
      </c>
      <c r="F374" s="252" t="s">
        <v>326</v>
      </c>
      <c r="G374" s="250"/>
      <c r="H374" s="253">
        <v>8</v>
      </c>
      <c r="I374" s="254"/>
      <c r="J374" s="250"/>
      <c r="K374" s="250"/>
      <c r="L374" s="255"/>
      <c r="M374" s="256"/>
      <c r="N374" s="257"/>
      <c r="O374" s="257"/>
      <c r="P374" s="257"/>
      <c r="Q374" s="257"/>
      <c r="R374" s="257"/>
      <c r="S374" s="257"/>
      <c r="T374" s="25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9" t="s">
        <v>257</v>
      </c>
      <c r="AU374" s="259" t="s">
        <v>87</v>
      </c>
      <c r="AV374" s="14" t="s">
        <v>87</v>
      </c>
      <c r="AW374" s="14" t="s">
        <v>34</v>
      </c>
      <c r="AX374" s="14" t="s">
        <v>77</v>
      </c>
      <c r="AY374" s="259" t="s">
        <v>245</v>
      </c>
    </row>
    <row r="375" s="15" customFormat="1">
      <c r="A375" s="15"/>
      <c r="B375" s="260"/>
      <c r="C375" s="261"/>
      <c r="D375" s="234" t="s">
        <v>257</v>
      </c>
      <c r="E375" s="262" t="s">
        <v>1</v>
      </c>
      <c r="F375" s="263" t="s">
        <v>266</v>
      </c>
      <c r="G375" s="261"/>
      <c r="H375" s="264">
        <v>8</v>
      </c>
      <c r="I375" s="265"/>
      <c r="J375" s="261"/>
      <c r="K375" s="261"/>
      <c r="L375" s="266"/>
      <c r="M375" s="267"/>
      <c r="N375" s="268"/>
      <c r="O375" s="268"/>
      <c r="P375" s="268"/>
      <c r="Q375" s="268"/>
      <c r="R375" s="268"/>
      <c r="S375" s="268"/>
      <c r="T375" s="269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70" t="s">
        <v>257</v>
      </c>
      <c r="AU375" s="270" t="s">
        <v>87</v>
      </c>
      <c r="AV375" s="15" t="s">
        <v>253</v>
      </c>
      <c r="AW375" s="15" t="s">
        <v>34</v>
      </c>
      <c r="AX375" s="15" t="s">
        <v>85</v>
      </c>
      <c r="AY375" s="270" t="s">
        <v>245</v>
      </c>
    </row>
    <row r="376" s="2" customFormat="1" ht="16.5" customHeight="1">
      <c r="A376" s="40"/>
      <c r="B376" s="41"/>
      <c r="C376" s="283" t="s">
        <v>675</v>
      </c>
      <c r="D376" s="283" t="s">
        <v>551</v>
      </c>
      <c r="E376" s="284" t="s">
        <v>4332</v>
      </c>
      <c r="F376" s="285" t="s">
        <v>4333</v>
      </c>
      <c r="G376" s="286" t="s">
        <v>545</v>
      </c>
      <c r="H376" s="287">
        <v>0.088999999999999996</v>
      </c>
      <c r="I376" s="288"/>
      <c r="J376" s="289">
        <f>ROUND(I376*H376,2)</f>
        <v>0</v>
      </c>
      <c r="K376" s="285" t="s">
        <v>764</v>
      </c>
      <c r="L376" s="290"/>
      <c r="M376" s="291" t="s">
        <v>1</v>
      </c>
      <c r="N376" s="292" t="s">
        <v>42</v>
      </c>
      <c r="O376" s="93"/>
      <c r="P376" s="230">
        <f>O376*H376</f>
        <v>0</v>
      </c>
      <c r="Q376" s="230">
        <v>1</v>
      </c>
      <c r="R376" s="230">
        <f>Q376*H376</f>
        <v>0.088999999999999996</v>
      </c>
      <c r="S376" s="230">
        <v>0</v>
      </c>
      <c r="T376" s="231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32" t="s">
        <v>326</v>
      </c>
      <c r="AT376" s="232" t="s">
        <v>551</v>
      </c>
      <c r="AU376" s="232" t="s">
        <v>87</v>
      </c>
      <c r="AY376" s="19" t="s">
        <v>245</v>
      </c>
      <c r="BE376" s="233">
        <f>IF(N376="základní",J376,0)</f>
        <v>0</v>
      </c>
      <c r="BF376" s="233">
        <f>IF(N376="snížená",J376,0)</f>
        <v>0</v>
      </c>
      <c r="BG376" s="233">
        <f>IF(N376="zákl. přenesená",J376,0)</f>
        <v>0</v>
      </c>
      <c r="BH376" s="233">
        <f>IF(N376="sníž. přenesená",J376,0)</f>
        <v>0</v>
      </c>
      <c r="BI376" s="233">
        <f>IF(N376="nulová",J376,0)</f>
        <v>0</v>
      </c>
      <c r="BJ376" s="19" t="s">
        <v>85</v>
      </c>
      <c r="BK376" s="233">
        <f>ROUND(I376*H376,2)</f>
        <v>0</v>
      </c>
      <c r="BL376" s="19" t="s">
        <v>253</v>
      </c>
      <c r="BM376" s="232" t="s">
        <v>5378</v>
      </c>
    </row>
    <row r="377" s="2" customFormat="1">
      <c r="A377" s="40"/>
      <c r="B377" s="41"/>
      <c r="C377" s="42"/>
      <c r="D377" s="234" t="s">
        <v>255</v>
      </c>
      <c r="E377" s="42"/>
      <c r="F377" s="235" t="s">
        <v>4333</v>
      </c>
      <c r="G377" s="42"/>
      <c r="H377" s="42"/>
      <c r="I377" s="236"/>
      <c r="J377" s="42"/>
      <c r="K377" s="42"/>
      <c r="L377" s="46"/>
      <c r="M377" s="237"/>
      <c r="N377" s="238"/>
      <c r="O377" s="93"/>
      <c r="P377" s="93"/>
      <c r="Q377" s="93"/>
      <c r="R377" s="93"/>
      <c r="S377" s="93"/>
      <c r="T377" s="94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T377" s="19" t="s">
        <v>255</v>
      </c>
      <c r="AU377" s="19" t="s">
        <v>87</v>
      </c>
    </row>
    <row r="378" s="14" customFormat="1">
      <c r="A378" s="14"/>
      <c r="B378" s="249"/>
      <c r="C378" s="250"/>
      <c r="D378" s="234" t="s">
        <v>257</v>
      </c>
      <c r="E378" s="251" t="s">
        <v>1</v>
      </c>
      <c r="F378" s="252" t="s">
        <v>4335</v>
      </c>
      <c r="G378" s="250"/>
      <c r="H378" s="253">
        <v>0.088999999999999996</v>
      </c>
      <c r="I378" s="254"/>
      <c r="J378" s="250"/>
      <c r="K378" s="250"/>
      <c r="L378" s="255"/>
      <c r="M378" s="256"/>
      <c r="N378" s="257"/>
      <c r="O378" s="257"/>
      <c r="P378" s="257"/>
      <c r="Q378" s="257"/>
      <c r="R378" s="257"/>
      <c r="S378" s="257"/>
      <c r="T378" s="258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9" t="s">
        <v>257</v>
      </c>
      <c r="AU378" s="259" t="s">
        <v>87</v>
      </c>
      <c r="AV378" s="14" t="s">
        <v>87</v>
      </c>
      <c r="AW378" s="14" t="s">
        <v>34</v>
      </c>
      <c r="AX378" s="14" t="s">
        <v>85</v>
      </c>
      <c r="AY378" s="259" t="s">
        <v>245</v>
      </c>
    </row>
    <row r="379" s="2" customFormat="1" ht="16.5" customHeight="1">
      <c r="A379" s="40"/>
      <c r="B379" s="41"/>
      <c r="C379" s="221" t="s">
        <v>690</v>
      </c>
      <c r="D379" s="221" t="s">
        <v>248</v>
      </c>
      <c r="E379" s="222" t="s">
        <v>4336</v>
      </c>
      <c r="F379" s="223" t="s">
        <v>4337</v>
      </c>
      <c r="G379" s="224" t="s">
        <v>275</v>
      </c>
      <c r="H379" s="225">
        <v>48</v>
      </c>
      <c r="I379" s="226"/>
      <c r="J379" s="227">
        <f>ROUND(I379*H379,2)</f>
        <v>0</v>
      </c>
      <c r="K379" s="223" t="s">
        <v>764</v>
      </c>
      <c r="L379" s="46"/>
      <c r="M379" s="228" t="s">
        <v>1</v>
      </c>
      <c r="N379" s="229" t="s">
        <v>42</v>
      </c>
      <c r="O379" s="93"/>
      <c r="P379" s="230">
        <f>O379*H379</f>
        <v>0</v>
      </c>
      <c r="Q379" s="230">
        <v>0.108</v>
      </c>
      <c r="R379" s="230">
        <f>Q379*H379</f>
        <v>5.1840000000000002</v>
      </c>
      <c r="S379" s="230">
        <v>0</v>
      </c>
      <c r="T379" s="231">
        <f>S379*H379</f>
        <v>0</v>
      </c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R379" s="232" t="s">
        <v>253</v>
      </c>
      <c r="AT379" s="232" t="s">
        <v>248</v>
      </c>
      <c r="AU379" s="232" t="s">
        <v>87</v>
      </c>
      <c r="AY379" s="19" t="s">
        <v>245</v>
      </c>
      <c r="BE379" s="233">
        <f>IF(N379="základní",J379,0)</f>
        <v>0</v>
      </c>
      <c r="BF379" s="233">
        <f>IF(N379="snížená",J379,0)</f>
        <v>0</v>
      </c>
      <c r="BG379" s="233">
        <f>IF(N379="zákl. přenesená",J379,0)</f>
        <v>0</v>
      </c>
      <c r="BH379" s="233">
        <f>IF(N379="sníž. přenesená",J379,0)</f>
        <v>0</v>
      </c>
      <c r="BI379" s="233">
        <f>IF(N379="nulová",J379,0)</f>
        <v>0</v>
      </c>
      <c r="BJ379" s="19" t="s">
        <v>85</v>
      </c>
      <c r="BK379" s="233">
        <f>ROUND(I379*H379,2)</f>
        <v>0</v>
      </c>
      <c r="BL379" s="19" t="s">
        <v>253</v>
      </c>
      <c r="BM379" s="232" t="s">
        <v>5379</v>
      </c>
    </row>
    <row r="380" s="2" customFormat="1">
      <c r="A380" s="40"/>
      <c r="B380" s="41"/>
      <c r="C380" s="42"/>
      <c r="D380" s="234" t="s">
        <v>255</v>
      </c>
      <c r="E380" s="42"/>
      <c r="F380" s="235" t="s">
        <v>4339</v>
      </c>
      <c r="G380" s="42"/>
      <c r="H380" s="42"/>
      <c r="I380" s="236"/>
      <c r="J380" s="42"/>
      <c r="K380" s="42"/>
      <c r="L380" s="46"/>
      <c r="M380" s="237"/>
      <c r="N380" s="238"/>
      <c r="O380" s="93"/>
      <c r="P380" s="93"/>
      <c r="Q380" s="93"/>
      <c r="R380" s="93"/>
      <c r="S380" s="93"/>
      <c r="T380" s="94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9" t="s">
        <v>255</v>
      </c>
      <c r="AU380" s="19" t="s">
        <v>87</v>
      </c>
    </row>
    <row r="381" s="2" customFormat="1">
      <c r="A381" s="40"/>
      <c r="B381" s="41"/>
      <c r="C381" s="42"/>
      <c r="D381" s="296" t="s">
        <v>766</v>
      </c>
      <c r="E381" s="42"/>
      <c r="F381" s="297" t="s">
        <v>4340</v>
      </c>
      <c r="G381" s="42"/>
      <c r="H381" s="42"/>
      <c r="I381" s="236"/>
      <c r="J381" s="42"/>
      <c r="K381" s="42"/>
      <c r="L381" s="46"/>
      <c r="M381" s="237"/>
      <c r="N381" s="238"/>
      <c r="O381" s="93"/>
      <c r="P381" s="93"/>
      <c r="Q381" s="93"/>
      <c r="R381" s="93"/>
      <c r="S381" s="93"/>
      <c r="T381" s="94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T381" s="19" t="s">
        <v>766</v>
      </c>
      <c r="AU381" s="19" t="s">
        <v>87</v>
      </c>
    </row>
    <row r="382" s="14" customFormat="1">
      <c r="A382" s="14"/>
      <c r="B382" s="249"/>
      <c r="C382" s="250"/>
      <c r="D382" s="234" t="s">
        <v>257</v>
      </c>
      <c r="E382" s="251" t="s">
        <v>1</v>
      </c>
      <c r="F382" s="252" t="s">
        <v>5380</v>
      </c>
      <c r="G382" s="250"/>
      <c r="H382" s="253">
        <v>48</v>
      </c>
      <c r="I382" s="254"/>
      <c r="J382" s="250"/>
      <c r="K382" s="250"/>
      <c r="L382" s="255"/>
      <c r="M382" s="256"/>
      <c r="N382" s="257"/>
      <c r="O382" s="257"/>
      <c r="P382" s="257"/>
      <c r="Q382" s="257"/>
      <c r="R382" s="257"/>
      <c r="S382" s="257"/>
      <c r="T382" s="25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9" t="s">
        <v>257</v>
      </c>
      <c r="AU382" s="259" t="s">
        <v>87</v>
      </c>
      <c r="AV382" s="14" t="s">
        <v>87</v>
      </c>
      <c r="AW382" s="14" t="s">
        <v>34</v>
      </c>
      <c r="AX382" s="14" t="s">
        <v>85</v>
      </c>
      <c r="AY382" s="259" t="s">
        <v>245</v>
      </c>
    </row>
    <row r="383" s="2" customFormat="1" ht="16.5" customHeight="1">
      <c r="A383" s="40"/>
      <c r="B383" s="41"/>
      <c r="C383" s="283" t="s">
        <v>700</v>
      </c>
      <c r="D383" s="283" t="s">
        <v>551</v>
      </c>
      <c r="E383" s="284" t="s">
        <v>4342</v>
      </c>
      <c r="F383" s="285" t="s">
        <v>4343</v>
      </c>
      <c r="G383" s="286" t="s">
        <v>329</v>
      </c>
      <c r="H383" s="287">
        <v>8</v>
      </c>
      <c r="I383" s="288"/>
      <c r="J383" s="289">
        <f>ROUND(I383*H383,2)</f>
        <v>0</v>
      </c>
      <c r="K383" s="285" t="s">
        <v>764</v>
      </c>
      <c r="L383" s="290"/>
      <c r="M383" s="291" t="s">
        <v>1</v>
      </c>
      <c r="N383" s="292" t="s">
        <v>42</v>
      </c>
      <c r="O383" s="93"/>
      <c r="P383" s="230">
        <f>O383*H383</f>
        <v>0</v>
      </c>
      <c r="Q383" s="230">
        <v>2.1150000000000002</v>
      </c>
      <c r="R383" s="230">
        <f>Q383*H383</f>
        <v>16.920000000000002</v>
      </c>
      <c r="S383" s="230">
        <v>0</v>
      </c>
      <c r="T383" s="231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32" t="s">
        <v>326</v>
      </c>
      <c r="AT383" s="232" t="s">
        <v>551</v>
      </c>
      <c r="AU383" s="232" t="s">
        <v>87</v>
      </c>
      <c r="AY383" s="19" t="s">
        <v>245</v>
      </c>
      <c r="BE383" s="233">
        <f>IF(N383="základní",J383,0)</f>
        <v>0</v>
      </c>
      <c r="BF383" s="233">
        <f>IF(N383="snížená",J383,0)</f>
        <v>0</v>
      </c>
      <c r="BG383" s="233">
        <f>IF(N383="zákl. přenesená",J383,0)</f>
        <v>0</v>
      </c>
      <c r="BH383" s="233">
        <f>IF(N383="sníž. přenesená",J383,0)</f>
        <v>0</v>
      </c>
      <c r="BI383" s="233">
        <f>IF(N383="nulová",J383,0)</f>
        <v>0</v>
      </c>
      <c r="BJ383" s="19" t="s">
        <v>85</v>
      </c>
      <c r="BK383" s="233">
        <f>ROUND(I383*H383,2)</f>
        <v>0</v>
      </c>
      <c r="BL383" s="19" t="s">
        <v>253</v>
      </c>
      <c r="BM383" s="232" t="s">
        <v>5381</v>
      </c>
    </row>
    <row r="384" s="2" customFormat="1">
      <c r="A384" s="40"/>
      <c r="B384" s="41"/>
      <c r="C384" s="42"/>
      <c r="D384" s="234" t="s">
        <v>255</v>
      </c>
      <c r="E384" s="42"/>
      <c r="F384" s="235" t="s">
        <v>4343</v>
      </c>
      <c r="G384" s="42"/>
      <c r="H384" s="42"/>
      <c r="I384" s="236"/>
      <c r="J384" s="42"/>
      <c r="K384" s="42"/>
      <c r="L384" s="46"/>
      <c r="M384" s="237"/>
      <c r="N384" s="238"/>
      <c r="O384" s="93"/>
      <c r="P384" s="93"/>
      <c r="Q384" s="93"/>
      <c r="R384" s="93"/>
      <c r="S384" s="93"/>
      <c r="T384" s="94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255</v>
      </c>
      <c r="AU384" s="19" t="s">
        <v>87</v>
      </c>
    </row>
    <row r="385" s="14" customFormat="1">
      <c r="A385" s="14"/>
      <c r="B385" s="249"/>
      <c r="C385" s="250"/>
      <c r="D385" s="234" t="s">
        <v>257</v>
      </c>
      <c r="E385" s="251" t="s">
        <v>1</v>
      </c>
      <c r="F385" s="252" t="s">
        <v>5382</v>
      </c>
      <c r="G385" s="250"/>
      <c r="H385" s="253">
        <v>8</v>
      </c>
      <c r="I385" s="254"/>
      <c r="J385" s="250"/>
      <c r="K385" s="250"/>
      <c r="L385" s="255"/>
      <c r="M385" s="256"/>
      <c r="N385" s="257"/>
      <c r="O385" s="257"/>
      <c r="P385" s="257"/>
      <c r="Q385" s="257"/>
      <c r="R385" s="257"/>
      <c r="S385" s="257"/>
      <c r="T385" s="25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9" t="s">
        <v>257</v>
      </c>
      <c r="AU385" s="259" t="s">
        <v>87</v>
      </c>
      <c r="AV385" s="14" t="s">
        <v>87</v>
      </c>
      <c r="AW385" s="14" t="s">
        <v>34</v>
      </c>
      <c r="AX385" s="14" t="s">
        <v>85</v>
      </c>
      <c r="AY385" s="259" t="s">
        <v>245</v>
      </c>
    </row>
    <row r="386" s="12" customFormat="1" ht="22.8" customHeight="1">
      <c r="A386" s="12"/>
      <c r="B386" s="205"/>
      <c r="C386" s="206"/>
      <c r="D386" s="207" t="s">
        <v>76</v>
      </c>
      <c r="E386" s="219" t="s">
        <v>272</v>
      </c>
      <c r="F386" s="219" t="s">
        <v>2769</v>
      </c>
      <c r="G386" s="206"/>
      <c r="H386" s="206"/>
      <c r="I386" s="209"/>
      <c r="J386" s="220">
        <f>BK386</f>
        <v>0</v>
      </c>
      <c r="K386" s="206"/>
      <c r="L386" s="211"/>
      <c r="M386" s="212"/>
      <c r="N386" s="213"/>
      <c r="O386" s="213"/>
      <c r="P386" s="214">
        <f>SUM(P387:P444)</f>
        <v>0</v>
      </c>
      <c r="Q386" s="213"/>
      <c r="R386" s="214">
        <f>SUM(R387:R444)</f>
        <v>126.44895820999997</v>
      </c>
      <c r="S386" s="213"/>
      <c r="T386" s="215">
        <f>SUM(T387:T444)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16" t="s">
        <v>85</v>
      </c>
      <c r="AT386" s="217" t="s">
        <v>76</v>
      </c>
      <c r="AU386" s="217" t="s">
        <v>85</v>
      </c>
      <c r="AY386" s="216" t="s">
        <v>245</v>
      </c>
      <c r="BK386" s="218">
        <f>SUM(BK387:BK444)</f>
        <v>0</v>
      </c>
    </row>
    <row r="387" s="2" customFormat="1" ht="16.5" customHeight="1">
      <c r="A387" s="40"/>
      <c r="B387" s="41"/>
      <c r="C387" s="221" t="s">
        <v>706</v>
      </c>
      <c r="D387" s="221" t="s">
        <v>248</v>
      </c>
      <c r="E387" s="222" t="s">
        <v>4346</v>
      </c>
      <c r="F387" s="223" t="s">
        <v>4347</v>
      </c>
      <c r="G387" s="224" t="s">
        <v>329</v>
      </c>
      <c r="H387" s="225">
        <v>355</v>
      </c>
      <c r="I387" s="226"/>
      <c r="J387" s="227">
        <f>ROUND(I387*H387,2)</f>
        <v>0</v>
      </c>
      <c r="K387" s="223" t="s">
        <v>764</v>
      </c>
      <c r="L387" s="46"/>
      <c r="M387" s="228" t="s">
        <v>1</v>
      </c>
      <c r="N387" s="229" t="s">
        <v>42</v>
      </c>
      <c r="O387" s="93"/>
      <c r="P387" s="230">
        <f>O387*H387</f>
        <v>0</v>
      </c>
      <c r="Q387" s="230">
        <v>0.00033</v>
      </c>
      <c r="R387" s="230">
        <f>Q387*H387</f>
        <v>0.11715</v>
      </c>
      <c r="S387" s="230">
        <v>0</v>
      </c>
      <c r="T387" s="231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32" t="s">
        <v>594</v>
      </c>
      <c r="AT387" s="232" t="s">
        <v>248</v>
      </c>
      <c r="AU387" s="232" t="s">
        <v>87</v>
      </c>
      <c r="AY387" s="19" t="s">
        <v>245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9" t="s">
        <v>85</v>
      </c>
      <c r="BK387" s="233">
        <f>ROUND(I387*H387,2)</f>
        <v>0</v>
      </c>
      <c r="BL387" s="19" t="s">
        <v>594</v>
      </c>
      <c r="BM387" s="232" t="s">
        <v>5383</v>
      </c>
    </row>
    <row r="388" s="2" customFormat="1">
      <c r="A388" s="40"/>
      <c r="B388" s="41"/>
      <c r="C388" s="42"/>
      <c r="D388" s="234" t="s">
        <v>255</v>
      </c>
      <c r="E388" s="42"/>
      <c r="F388" s="235" t="s">
        <v>4347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255</v>
      </c>
      <c r="AU388" s="19" t="s">
        <v>87</v>
      </c>
    </row>
    <row r="389" s="2" customFormat="1">
      <c r="A389" s="40"/>
      <c r="B389" s="41"/>
      <c r="C389" s="42"/>
      <c r="D389" s="296" t="s">
        <v>766</v>
      </c>
      <c r="E389" s="42"/>
      <c r="F389" s="297" t="s">
        <v>4349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766</v>
      </c>
      <c r="AU389" s="19" t="s">
        <v>87</v>
      </c>
    </row>
    <row r="390" s="14" customFormat="1">
      <c r="A390" s="14"/>
      <c r="B390" s="249"/>
      <c r="C390" s="250"/>
      <c r="D390" s="234" t="s">
        <v>257</v>
      </c>
      <c r="E390" s="251" t="s">
        <v>1</v>
      </c>
      <c r="F390" s="252" t="s">
        <v>5384</v>
      </c>
      <c r="G390" s="250"/>
      <c r="H390" s="253">
        <v>115</v>
      </c>
      <c r="I390" s="254"/>
      <c r="J390" s="250"/>
      <c r="K390" s="250"/>
      <c r="L390" s="255"/>
      <c r="M390" s="256"/>
      <c r="N390" s="257"/>
      <c r="O390" s="257"/>
      <c r="P390" s="257"/>
      <c r="Q390" s="257"/>
      <c r="R390" s="257"/>
      <c r="S390" s="257"/>
      <c r="T390" s="258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9" t="s">
        <v>257</v>
      </c>
      <c r="AU390" s="259" t="s">
        <v>87</v>
      </c>
      <c r="AV390" s="14" t="s">
        <v>87</v>
      </c>
      <c r="AW390" s="14" t="s">
        <v>34</v>
      </c>
      <c r="AX390" s="14" t="s">
        <v>77</v>
      </c>
      <c r="AY390" s="259" t="s">
        <v>245</v>
      </c>
    </row>
    <row r="391" s="14" customFormat="1">
      <c r="A391" s="14"/>
      <c r="B391" s="249"/>
      <c r="C391" s="250"/>
      <c r="D391" s="234" t="s">
        <v>257</v>
      </c>
      <c r="E391" s="251" t="s">
        <v>1</v>
      </c>
      <c r="F391" s="252" t="s">
        <v>5385</v>
      </c>
      <c r="G391" s="250"/>
      <c r="H391" s="253">
        <v>240</v>
      </c>
      <c r="I391" s="254"/>
      <c r="J391" s="250"/>
      <c r="K391" s="250"/>
      <c r="L391" s="255"/>
      <c r="M391" s="256"/>
      <c r="N391" s="257"/>
      <c r="O391" s="257"/>
      <c r="P391" s="257"/>
      <c r="Q391" s="257"/>
      <c r="R391" s="257"/>
      <c r="S391" s="257"/>
      <c r="T391" s="258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9" t="s">
        <v>257</v>
      </c>
      <c r="AU391" s="259" t="s">
        <v>87</v>
      </c>
      <c r="AV391" s="14" t="s">
        <v>87</v>
      </c>
      <c r="AW391" s="14" t="s">
        <v>34</v>
      </c>
      <c r="AX391" s="14" t="s">
        <v>77</v>
      </c>
      <c r="AY391" s="259" t="s">
        <v>245</v>
      </c>
    </row>
    <row r="392" s="15" customFormat="1">
      <c r="A392" s="15"/>
      <c r="B392" s="260"/>
      <c r="C392" s="261"/>
      <c r="D392" s="234" t="s">
        <v>257</v>
      </c>
      <c r="E392" s="262" t="s">
        <v>1</v>
      </c>
      <c r="F392" s="263" t="s">
        <v>266</v>
      </c>
      <c r="G392" s="261"/>
      <c r="H392" s="264">
        <v>355</v>
      </c>
      <c r="I392" s="265"/>
      <c r="J392" s="261"/>
      <c r="K392" s="261"/>
      <c r="L392" s="266"/>
      <c r="M392" s="267"/>
      <c r="N392" s="268"/>
      <c r="O392" s="268"/>
      <c r="P392" s="268"/>
      <c r="Q392" s="268"/>
      <c r="R392" s="268"/>
      <c r="S392" s="268"/>
      <c r="T392" s="269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70" t="s">
        <v>257</v>
      </c>
      <c r="AU392" s="270" t="s">
        <v>87</v>
      </c>
      <c r="AV392" s="15" t="s">
        <v>253</v>
      </c>
      <c r="AW392" s="15" t="s">
        <v>34</v>
      </c>
      <c r="AX392" s="15" t="s">
        <v>85</v>
      </c>
      <c r="AY392" s="270" t="s">
        <v>245</v>
      </c>
    </row>
    <row r="393" s="2" customFormat="1" ht="16.5" customHeight="1">
      <c r="A393" s="40"/>
      <c r="B393" s="41"/>
      <c r="C393" s="221" t="s">
        <v>712</v>
      </c>
      <c r="D393" s="221" t="s">
        <v>248</v>
      </c>
      <c r="E393" s="222" t="s">
        <v>2770</v>
      </c>
      <c r="F393" s="223" t="s">
        <v>2771</v>
      </c>
      <c r="G393" s="224" t="s">
        <v>251</v>
      </c>
      <c r="H393" s="225">
        <v>17.98</v>
      </c>
      <c r="I393" s="226"/>
      <c r="J393" s="227">
        <f>ROUND(I393*H393,2)</f>
        <v>0</v>
      </c>
      <c r="K393" s="223" t="s">
        <v>764</v>
      </c>
      <c r="L393" s="46"/>
      <c r="M393" s="228" t="s">
        <v>1</v>
      </c>
      <c r="N393" s="229" t="s">
        <v>42</v>
      </c>
      <c r="O393" s="93"/>
      <c r="P393" s="230">
        <f>O393*H393</f>
        <v>0</v>
      </c>
      <c r="Q393" s="230">
        <v>2.5021499999999999</v>
      </c>
      <c r="R393" s="230">
        <f>Q393*H393</f>
        <v>44.988656999999996</v>
      </c>
      <c r="S393" s="230">
        <v>0</v>
      </c>
      <c r="T393" s="231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32" t="s">
        <v>253</v>
      </c>
      <c r="AT393" s="232" t="s">
        <v>248</v>
      </c>
      <c r="AU393" s="232" t="s">
        <v>87</v>
      </c>
      <c r="AY393" s="19" t="s">
        <v>245</v>
      </c>
      <c r="BE393" s="233">
        <f>IF(N393="základní",J393,0)</f>
        <v>0</v>
      </c>
      <c r="BF393" s="233">
        <f>IF(N393="snížená",J393,0)</f>
        <v>0</v>
      </c>
      <c r="BG393" s="233">
        <f>IF(N393="zákl. přenesená",J393,0)</f>
        <v>0</v>
      </c>
      <c r="BH393" s="233">
        <f>IF(N393="sníž. přenesená",J393,0)</f>
        <v>0</v>
      </c>
      <c r="BI393" s="233">
        <f>IF(N393="nulová",J393,0)</f>
        <v>0</v>
      </c>
      <c r="BJ393" s="19" t="s">
        <v>85</v>
      </c>
      <c r="BK393" s="233">
        <f>ROUND(I393*H393,2)</f>
        <v>0</v>
      </c>
      <c r="BL393" s="19" t="s">
        <v>253</v>
      </c>
      <c r="BM393" s="232" t="s">
        <v>5386</v>
      </c>
    </row>
    <row r="394" s="2" customFormat="1">
      <c r="A394" s="40"/>
      <c r="B394" s="41"/>
      <c r="C394" s="42"/>
      <c r="D394" s="234" t="s">
        <v>255</v>
      </c>
      <c r="E394" s="42"/>
      <c r="F394" s="235" t="s">
        <v>2773</v>
      </c>
      <c r="G394" s="42"/>
      <c r="H394" s="42"/>
      <c r="I394" s="236"/>
      <c r="J394" s="42"/>
      <c r="K394" s="42"/>
      <c r="L394" s="46"/>
      <c r="M394" s="237"/>
      <c r="N394" s="238"/>
      <c r="O394" s="93"/>
      <c r="P394" s="93"/>
      <c r="Q394" s="93"/>
      <c r="R394" s="93"/>
      <c r="S394" s="93"/>
      <c r="T394" s="94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255</v>
      </c>
      <c r="AU394" s="19" t="s">
        <v>87</v>
      </c>
    </row>
    <row r="395" s="2" customFormat="1">
      <c r="A395" s="40"/>
      <c r="B395" s="41"/>
      <c r="C395" s="42"/>
      <c r="D395" s="296" t="s">
        <v>766</v>
      </c>
      <c r="E395" s="42"/>
      <c r="F395" s="297" t="s">
        <v>2774</v>
      </c>
      <c r="G395" s="42"/>
      <c r="H395" s="42"/>
      <c r="I395" s="236"/>
      <c r="J395" s="42"/>
      <c r="K395" s="42"/>
      <c r="L395" s="46"/>
      <c r="M395" s="237"/>
      <c r="N395" s="238"/>
      <c r="O395" s="93"/>
      <c r="P395" s="93"/>
      <c r="Q395" s="93"/>
      <c r="R395" s="93"/>
      <c r="S395" s="93"/>
      <c r="T395" s="94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766</v>
      </c>
      <c r="AU395" s="19" t="s">
        <v>87</v>
      </c>
    </row>
    <row r="396" s="14" customFormat="1">
      <c r="A396" s="14"/>
      <c r="B396" s="249"/>
      <c r="C396" s="250"/>
      <c r="D396" s="234" t="s">
        <v>257</v>
      </c>
      <c r="E396" s="251" t="s">
        <v>1</v>
      </c>
      <c r="F396" s="252" t="s">
        <v>5387</v>
      </c>
      <c r="G396" s="250"/>
      <c r="H396" s="253">
        <v>12.83</v>
      </c>
      <c r="I396" s="254"/>
      <c r="J396" s="250"/>
      <c r="K396" s="250"/>
      <c r="L396" s="255"/>
      <c r="M396" s="256"/>
      <c r="N396" s="257"/>
      <c r="O396" s="257"/>
      <c r="P396" s="257"/>
      <c r="Q396" s="257"/>
      <c r="R396" s="257"/>
      <c r="S396" s="257"/>
      <c r="T396" s="258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9" t="s">
        <v>257</v>
      </c>
      <c r="AU396" s="259" t="s">
        <v>87</v>
      </c>
      <c r="AV396" s="14" t="s">
        <v>87</v>
      </c>
      <c r="AW396" s="14" t="s">
        <v>34</v>
      </c>
      <c r="AX396" s="14" t="s">
        <v>77</v>
      </c>
      <c r="AY396" s="259" t="s">
        <v>245</v>
      </c>
    </row>
    <row r="397" s="14" customFormat="1">
      <c r="A397" s="14"/>
      <c r="B397" s="249"/>
      <c r="C397" s="250"/>
      <c r="D397" s="234" t="s">
        <v>257</v>
      </c>
      <c r="E397" s="251" t="s">
        <v>1</v>
      </c>
      <c r="F397" s="252" t="s">
        <v>5388</v>
      </c>
      <c r="G397" s="250"/>
      <c r="H397" s="253">
        <v>5.1500000000000004</v>
      </c>
      <c r="I397" s="254"/>
      <c r="J397" s="250"/>
      <c r="K397" s="250"/>
      <c r="L397" s="255"/>
      <c r="M397" s="256"/>
      <c r="N397" s="257"/>
      <c r="O397" s="257"/>
      <c r="P397" s="257"/>
      <c r="Q397" s="257"/>
      <c r="R397" s="257"/>
      <c r="S397" s="257"/>
      <c r="T397" s="25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9" t="s">
        <v>257</v>
      </c>
      <c r="AU397" s="259" t="s">
        <v>87</v>
      </c>
      <c r="AV397" s="14" t="s">
        <v>87</v>
      </c>
      <c r="AW397" s="14" t="s">
        <v>34</v>
      </c>
      <c r="AX397" s="14" t="s">
        <v>77</v>
      </c>
      <c r="AY397" s="259" t="s">
        <v>245</v>
      </c>
    </row>
    <row r="398" s="15" customFormat="1">
      <c r="A398" s="15"/>
      <c r="B398" s="260"/>
      <c r="C398" s="261"/>
      <c r="D398" s="234" t="s">
        <v>257</v>
      </c>
      <c r="E398" s="262" t="s">
        <v>1</v>
      </c>
      <c r="F398" s="263" t="s">
        <v>266</v>
      </c>
      <c r="G398" s="261"/>
      <c r="H398" s="264">
        <v>17.98</v>
      </c>
      <c r="I398" s="265"/>
      <c r="J398" s="261"/>
      <c r="K398" s="261"/>
      <c r="L398" s="266"/>
      <c r="M398" s="267"/>
      <c r="N398" s="268"/>
      <c r="O398" s="268"/>
      <c r="P398" s="268"/>
      <c r="Q398" s="268"/>
      <c r="R398" s="268"/>
      <c r="S398" s="268"/>
      <c r="T398" s="269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70" t="s">
        <v>257</v>
      </c>
      <c r="AU398" s="270" t="s">
        <v>87</v>
      </c>
      <c r="AV398" s="15" t="s">
        <v>253</v>
      </c>
      <c r="AW398" s="15" t="s">
        <v>34</v>
      </c>
      <c r="AX398" s="15" t="s">
        <v>85</v>
      </c>
      <c r="AY398" s="270" t="s">
        <v>245</v>
      </c>
    </row>
    <row r="399" s="2" customFormat="1" ht="16.5" customHeight="1">
      <c r="A399" s="40"/>
      <c r="B399" s="41"/>
      <c r="C399" s="221" t="s">
        <v>717</v>
      </c>
      <c r="D399" s="221" t="s">
        <v>248</v>
      </c>
      <c r="E399" s="222" t="s">
        <v>2777</v>
      </c>
      <c r="F399" s="223" t="s">
        <v>2778</v>
      </c>
      <c r="G399" s="224" t="s">
        <v>251</v>
      </c>
      <c r="H399" s="225">
        <v>17.98</v>
      </c>
      <c r="I399" s="226"/>
      <c r="J399" s="227">
        <f>ROUND(I399*H399,2)</f>
        <v>0</v>
      </c>
      <c r="K399" s="223" t="s">
        <v>764</v>
      </c>
      <c r="L399" s="46"/>
      <c r="M399" s="228" t="s">
        <v>1</v>
      </c>
      <c r="N399" s="229" t="s">
        <v>42</v>
      </c>
      <c r="O399" s="93"/>
      <c r="P399" s="230">
        <f>O399*H399</f>
        <v>0</v>
      </c>
      <c r="Q399" s="230">
        <v>0.048579999999999998</v>
      </c>
      <c r="R399" s="230">
        <f>Q399*H399</f>
        <v>0.87346840000000003</v>
      </c>
      <c r="S399" s="230">
        <v>0</v>
      </c>
      <c r="T399" s="231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32" t="s">
        <v>253</v>
      </c>
      <c r="AT399" s="232" t="s">
        <v>248</v>
      </c>
      <c r="AU399" s="232" t="s">
        <v>87</v>
      </c>
      <c r="AY399" s="19" t="s">
        <v>245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9" t="s">
        <v>85</v>
      </c>
      <c r="BK399" s="233">
        <f>ROUND(I399*H399,2)</f>
        <v>0</v>
      </c>
      <c r="BL399" s="19" t="s">
        <v>253</v>
      </c>
      <c r="BM399" s="232" t="s">
        <v>5389</v>
      </c>
    </row>
    <row r="400" s="2" customFormat="1">
      <c r="A400" s="40"/>
      <c r="B400" s="41"/>
      <c r="C400" s="42"/>
      <c r="D400" s="234" t="s">
        <v>255</v>
      </c>
      <c r="E400" s="42"/>
      <c r="F400" s="235" t="s">
        <v>2780</v>
      </c>
      <c r="G400" s="42"/>
      <c r="H400" s="42"/>
      <c r="I400" s="236"/>
      <c r="J400" s="42"/>
      <c r="K400" s="42"/>
      <c r="L400" s="46"/>
      <c r="M400" s="237"/>
      <c r="N400" s="238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255</v>
      </c>
      <c r="AU400" s="19" t="s">
        <v>87</v>
      </c>
    </row>
    <row r="401" s="2" customFormat="1">
      <c r="A401" s="40"/>
      <c r="B401" s="41"/>
      <c r="C401" s="42"/>
      <c r="D401" s="296" t="s">
        <v>766</v>
      </c>
      <c r="E401" s="42"/>
      <c r="F401" s="297" t="s">
        <v>2781</v>
      </c>
      <c r="G401" s="42"/>
      <c r="H401" s="42"/>
      <c r="I401" s="236"/>
      <c r="J401" s="42"/>
      <c r="K401" s="42"/>
      <c r="L401" s="46"/>
      <c r="M401" s="237"/>
      <c r="N401" s="238"/>
      <c r="O401" s="93"/>
      <c r="P401" s="93"/>
      <c r="Q401" s="93"/>
      <c r="R401" s="93"/>
      <c r="S401" s="93"/>
      <c r="T401" s="94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766</v>
      </c>
      <c r="AU401" s="19" t="s">
        <v>87</v>
      </c>
    </row>
    <row r="402" s="14" customFormat="1">
      <c r="A402" s="14"/>
      <c r="B402" s="249"/>
      <c r="C402" s="250"/>
      <c r="D402" s="234" t="s">
        <v>257</v>
      </c>
      <c r="E402" s="251" t="s">
        <v>1</v>
      </c>
      <c r="F402" s="252" t="s">
        <v>5390</v>
      </c>
      <c r="G402" s="250"/>
      <c r="H402" s="253">
        <v>17.98</v>
      </c>
      <c r="I402" s="254"/>
      <c r="J402" s="250"/>
      <c r="K402" s="250"/>
      <c r="L402" s="255"/>
      <c r="M402" s="256"/>
      <c r="N402" s="257"/>
      <c r="O402" s="257"/>
      <c r="P402" s="257"/>
      <c r="Q402" s="257"/>
      <c r="R402" s="257"/>
      <c r="S402" s="257"/>
      <c r="T402" s="25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9" t="s">
        <v>257</v>
      </c>
      <c r="AU402" s="259" t="s">
        <v>87</v>
      </c>
      <c r="AV402" s="14" t="s">
        <v>87</v>
      </c>
      <c r="AW402" s="14" t="s">
        <v>34</v>
      </c>
      <c r="AX402" s="14" t="s">
        <v>85</v>
      </c>
      <c r="AY402" s="259" t="s">
        <v>245</v>
      </c>
    </row>
    <row r="403" s="2" customFormat="1" ht="16.5" customHeight="1">
      <c r="A403" s="40"/>
      <c r="B403" s="41"/>
      <c r="C403" s="221" t="s">
        <v>725</v>
      </c>
      <c r="D403" s="221" t="s">
        <v>248</v>
      </c>
      <c r="E403" s="222" t="s">
        <v>2783</v>
      </c>
      <c r="F403" s="223" t="s">
        <v>2784</v>
      </c>
      <c r="G403" s="224" t="s">
        <v>275</v>
      </c>
      <c r="H403" s="225">
        <v>85</v>
      </c>
      <c r="I403" s="226"/>
      <c r="J403" s="227">
        <f>ROUND(I403*H403,2)</f>
        <v>0</v>
      </c>
      <c r="K403" s="223" t="s">
        <v>764</v>
      </c>
      <c r="L403" s="46"/>
      <c r="M403" s="228" t="s">
        <v>1</v>
      </c>
      <c r="N403" s="229" t="s">
        <v>42</v>
      </c>
      <c r="O403" s="93"/>
      <c r="P403" s="230">
        <f>O403*H403</f>
        <v>0</v>
      </c>
      <c r="Q403" s="230">
        <v>0.041259999999999998</v>
      </c>
      <c r="R403" s="230">
        <f>Q403*H403</f>
        <v>3.5070999999999999</v>
      </c>
      <c r="S403" s="230">
        <v>0</v>
      </c>
      <c r="T403" s="231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32" t="s">
        <v>253</v>
      </c>
      <c r="AT403" s="232" t="s">
        <v>248</v>
      </c>
      <c r="AU403" s="232" t="s">
        <v>87</v>
      </c>
      <c r="AY403" s="19" t="s">
        <v>245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9" t="s">
        <v>85</v>
      </c>
      <c r="BK403" s="233">
        <f>ROUND(I403*H403,2)</f>
        <v>0</v>
      </c>
      <c r="BL403" s="19" t="s">
        <v>253</v>
      </c>
      <c r="BM403" s="232" t="s">
        <v>5391</v>
      </c>
    </row>
    <row r="404" s="2" customFormat="1">
      <c r="A404" s="40"/>
      <c r="B404" s="41"/>
      <c r="C404" s="42"/>
      <c r="D404" s="234" t="s">
        <v>255</v>
      </c>
      <c r="E404" s="42"/>
      <c r="F404" s="235" t="s">
        <v>2786</v>
      </c>
      <c r="G404" s="42"/>
      <c r="H404" s="42"/>
      <c r="I404" s="236"/>
      <c r="J404" s="42"/>
      <c r="K404" s="42"/>
      <c r="L404" s="46"/>
      <c r="M404" s="237"/>
      <c r="N404" s="238"/>
      <c r="O404" s="93"/>
      <c r="P404" s="93"/>
      <c r="Q404" s="93"/>
      <c r="R404" s="93"/>
      <c r="S404" s="93"/>
      <c r="T404" s="94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255</v>
      </c>
      <c r="AU404" s="19" t="s">
        <v>87</v>
      </c>
    </row>
    <row r="405" s="2" customFormat="1">
      <c r="A405" s="40"/>
      <c r="B405" s="41"/>
      <c r="C405" s="42"/>
      <c r="D405" s="296" t="s">
        <v>766</v>
      </c>
      <c r="E405" s="42"/>
      <c r="F405" s="297" t="s">
        <v>2787</v>
      </c>
      <c r="G405" s="42"/>
      <c r="H405" s="42"/>
      <c r="I405" s="236"/>
      <c r="J405" s="42"/>
      <c r="K405" s="42"/>
      <c r="L405" s="46"/>
      <c r="M405" s="237"/>
      <c r="N405" s="238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766</v>
      </c>
      <c r="AU405" s="19" t="s">
        <v>87</v>
      </c>
    </row>
    <row r="406" s="14" customFormat="1">
      <c r="A406" s="14"/>
      <c r="B406" s="249"/>
      <c r="C406" s="250"/>
      <c r="D406" s="234" t="s">
        <v>257</v>
      </c>
      <c r="E406" s="251" t="s">
        <v>1</v>
      </c>
      <c r="F406" s="252" t="s">
        <v>5392</v>
      </c>
      <c r="G406" s="250"/>
      <c r="H406" s="253">
        <v>85</v>
      </c>
      <c r="I406" s="254"/>
      <c r="J406" s="250"/>
      <c r="K406" s="250"/>
      <c r="L406" s="255"/>
      <c r="M406" s="256"/>
      <c r="N406" s="257"/>
      <c r="O406" s="257"/>
      <c r="P406" s="257"/>
      <c r="Q406" s="257"/>
      <c r="R406" s="257"/>
      <c r="S406" s="257"/>
      <c r="T406" s="258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9" t="s">
        <v>257</v>
      </c>
      <c r="AU406" s="259" t="s">
        <v>87</v>
      </c>
      <c r="AV406" s="14" t="s">
        <v>87</v>
      </c>
      <c r="AW406" s="14" t="s">
        <v>34</v>
      </c>
      <c r="AX406" s="14" t="s">
        <v>85</v>
      </c>
      <c r="AY406" s="259" t="s">
        <v>245</v>
      </c>
    </row>
    <row r="407" s="2" customFormat="1" ht="16.5" customHeight="1">
      <c r="A407" s="40"/>
      <c r="B407" s="41"/>
      <c r="C407" s="221" t="s">
        <v>732</v>
      </c>
      <c r="D407" s="221" t="s">
        <v>248</v>
      </c>
      <c r="E407" s="222" t="s">
        <v>2790</v>
      </c>
      <c r="F407" s="223" t="s">
        <v>2791</v>
      </c>
      <c r="G407" s="224" t="s">
        <v>275</v>
      </c>
      <c r="H407" s="225">
        <v>85</v>
      </c>
      <c r="I407" s="226"/>
      <c r="J407" s="227">
        <f>ROUND(I407*H407,2)</f>
        <v>0</v>
      </c>
      <c r="K407" s="223" t="s">
        <v>764</v>
      </c>
      <c r="L407" s="46"/>
      <c r="M407" s="228" t="s">
        <v>1</v>
      </c>
      <c r="N407" s="229" t="s">
        <v>42</v>
      </c>
      <c r="O407" s="93"/>
      <c r="P407" s="230">
        <f>O407*H407</f>
        <v>0</v>
      </c>
      <c r="Q407" s="230">
        <v>2.0000000000000002E-05</v>
      </c>
      <c r="R407" s="230">
        <f>Q407*H407</f>
        <v>0.0017000000000000001</v>
      </c>
      <c r="S407" s="230">
        <v>0</v>
      </c>
      <c r="T407" s="231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32" t="s">
        <v>253</v>
      </c>
      <c r="AT407" s="232" t="s">
        <v>248</v>
      </c>
      <c r="AU407" s="232" t="s">
        <v>87</v>
      </c>
      <c r="AY407" s="19" t="s">
        <v>245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9" t="s">
        <v>85</v>
      </c>
      <c r="BK407" s="233">
        <f>ROUND(I407*H407,2)</f>
        <v>0</v>
      </c>
      <c r="BL407" s="19" t="s">
        <v>253</v>
      </c>
      <c r="BM407" s="232" t="s">
        <v>5393</v>
      </c>
    </row>
    <row r="408" s="2" customFormat="1">
      <c r="A408" s="40"/>
      <c r="B408" s="41"/>
      <c r="C408" s="42"/>
      <c r="D408" s="234" t="s">
        <v>255</v>
      </c>
      <c r="E408" s="42"/>
      <c r="F408" s="235" t="s">
        <v>2793</v>
      </c>
      <c r="G408" s="42"/>
      <c r="H408" s="42"/>
      <c r="I408" s="236"/>
      <c r="J408" s="42"/>
      <c r="K408" s="42"/>
      <c r="L408" s="46"/>
      <c r="M408" s="237"/>
      <c r="N408" s="238"/>
      <c r="O408" s="93"/>
      <c r="P408" s="93"/>
      <c r="Q408" s="93"/>
      <c r="R408" s="93"/>
      <c r="S408" s="93"/>
      <c r="T408" s="94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9" t="s">
        <v>255</v>
      </c>
      <c r="AU408" s="19" t="s">
        <v>87</v>
      </c>
    </row>
    <row r="409" s="2" customFormat="1">
      <c r="A409" s="40"/>
      <c r="B409" s="41"/>
      <c r="C409" s="42"/>
      <c r="D409" s="296" t="s">
        <v>766</v>
      </c>
      <c r="E409" s="42"/>
      <c r="F409" s="297" t="s">
        <v>2794</v>
      </c>
      <c r="G409" s="42"/>
      <c r="H409" s="42"/>
      <c r="I409" s="236"/>
      <c r="J409" s="42"/>
      <c r="K409" s="42"/>
      <c r="L409" s="46"/>
      <c r="M409" s="237"/>
      <c r="N409" s="238"/>
      <c r="O409" s="93"/>
      <c r="P409" s="93"/>
      <c r="Q409" s="93"/>
      <c r="R409" s="93"/>
      <c r="S409" s="93"/>
      <c r="T409" s="94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766</v>
      </c>
      <c r="AU409" s="19" t="s">
        <v>87</v>
      </c>
    </row>
    <row r="410" s="14" customFormat="1">
      <c r="A410" s="14"/>
      <c r="B410" s="249"/>
      <c r="C410" s="250"/>
      <c r="D410" s="234" t="s">
        <v>257</v>
      </c>
      <c r="E410" s="251" t="s">
        <v>1</v>
      </c>
      <c r="F410" s="252" t="s">
        <v>5394</v>
      </c>
      <c r="G410" s="250"/>
      <c r="H410" s="253">
        <v>85</v>
      </c>
      <c r="I410" s="254"/>
      <c r="J410" s="250"/>
      <c r="K410" s="250"/>
      <c r="L410" s="255"/>
      <c r="M410" s="256"/>
      <c r="N410" s="257"/>
      <c r="O410" s="257"/>
      <c r="P410" s="257"/>
      <c r="Q410" s="257"/>
      <c r="R410" s="257"/>
      <c r="S410" s="257"/>
      <c r="T410" s="25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9" t="s">
        <v>257</v>
      </c>
      <c r="AU410" s="259" t="s">
        <v>87</v>
      </c>
      <c r="AV410" s="14" t="s">
        <v>87</v>
      </c>
      <c r="AW410" s="14" t="s">
        <v>34</v>
      </c>
      <c r="AX410" s="14" t="s">
        <v>85</v>
      </c>
      <c r="AY410" s="259" t="s">
        <v>245</v>
      </c>
    </row>
    <row r="411" s="2" customFormat="1" ht="16.5" customHeight="1">
      <c r="A411" s="40"/>
      <c r="B411" s="41"/>
      <c r="C411" s="221" t="s">
        <v>745</v>
      </c>
      <c r="D411" s="221" t="s">
        <v>248</v>
      </c>
      <c r="E411" s="222" t="s">
        <v>2796</v>
      </c>
      <c r="F411" s="223" t="s">
        <v>2797</v>
      </c>
      <c r="G411" s="224" t="s">
        <v>545</v>
      </c>
      <c r="H411" s="225">
        <v>0.19800000000000001</v>
      </c>
      <c r="I411" s="226"/>
      <c r="J411" s="227">
        <f>ROUND(I411*H411,2)</f>
        <v>0</v>
      </c>
      <c r="K411" s="223" t="s">
        <v>764</v>
      </c>
      <c r="L411" s="46"/>
      <c r="M411" s="228" t="s">
        <v>1</v>
      </c>
      <c r="N411" s="229" t="s">
        <v>42</v>
      </c>
      <c r="O411" s="93"/>
      <c r="P411" s="230">
        <f>O411*H411</f>
        <v>0</v>
      </c>
      <c r="Q411" s="230">
        <v>1.04877</v>
      </c>
      <c r="R411" s="230">
        <f>Q411*H411</f>
        <v>0.20765646000000002</v>
      </c>
      <c r="S411" s="230">
        <v>0</v>
      </c>
      <c r="T411" s="231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32" t="s">
        <v>253</v>
      </c>
      <c r="AT411" s="232" t="s">
        <v>248</v>
      </c>
      <c r="AU411" s="232" t="s">
        <v>87</v>
      </c>
      <c r="AY411" s="19" t="s">
        <v>245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9" t="s">
        <v>85</v>
      </c>
      <c r="BK411" s="233">
        <f>ROUND(I411*H411,2)</f>
        <v>0</v>
      </c>
      <c r="BL411" s="19" t="s">
        <v>253</v>
      </c>
      <c r="BM411" s="232" t="s">
        <v>5395</v>
      </c>
    </row>
    <row r="412" s="2" customFormat="1">
      <c r="A412" s="40"/>
      <c r="B412" s="41"/>
      <c r="C412" s="42"/>
      <c r="D412" s="234" t="s">
        <v>255</v>
      </c>
      <c r="E412" s="42"/>
      <c r="F412" s="235" t="s">
        <v>2799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255</v>
      </c>
      <c r="AU412" s="19" t="s">
        <v>87</v>
      </c>
    </row>
    <row r="413" s="2" customFormat="1">
      <c r="A413" s="40"/>
      <c r="B413" s="41"/>
      <c r="C413" s="42"/>
      <c r="D413" s="296" t="s">
        <v>766</v>
      </c>
      <c r="E413" s="42"/>
      <c r="F413" s="297" t="s">
        <v>2800</v>
      </c>
      <c r="G413" s="42"/>
      <c r="H413" s="42"/>
      <c r="I413" s="236"/>
      <c r="J413" s="42"/>
      <c r="K413" s="42"/>
      <c r="L413" s="46"/>
      <c r="M413" s="237"/>
      <c r="N413" s="238"/>
      <c r="O413" s="93"/>
      <c r="P413" s="93"/>
      <c r="Q413" s="93"/>
      <c r="R413" s="93"/>
      <c r="S413" s="93"/>
      <c r="T413" s="94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766</v>
      </c>
      <c r="AU413" s="19" t="s">
        <v>87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5396</v>
      </c>
      <c r="G414" s="250"/>
      <c r="H414" s="253">
        <v>0.19800000000000001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87</v>
      </c>
      <c r="AV414" s="14" t="s">
        <v>87</v>
      </c>
      <c r="AW414" s="14" t="s">
        <v>34</v>
      </c>
      <c r="AX414" s="14" t="s">
        <v>85</v>
      </c>
      <c r="AY414" s="259" t="s">
        <v>245</v>
      </c>
    </row>
    <row r="415" s="2" customFormat="1" ht="16.5" customHeight="1">
      <c r="A415" s="40"/>
      <c r="B415" s="41"/>
      <c r="C415" s="221" t="s">
        <v>2465</v>
      </c>
      <c r="D415" s="221" t="s">
        <v>248</v>
      </c>
      <c r="E415" s="222" t="s">
        <v>3628</v>
      </c>
      <c r="F415" s="223" t="s">
        <v>3629</v>
      </c>
      <c r="G415" s="224" t="s">
        <v>317</v>
      </c>
      <c r="H415" s="225">
        <v>20</v>
      </c>
      <c r="I415" s="226"/>
      <c r="J415" s="227">
        <f>ROUND(I415*H415,2)</f>
        <v>0</v>
      </c>
      <c r="K415" s="223" t="s">
        <v>764</v>
      </c>
      <c r="L415" s="46"/>
      <c r="M415" s="228" t="s">
        <v>1</v>
      </c>
      <c r="N415" s="229" t="s">
        <v>42</v>
      </c>
      <c r="O415" s="93"/>
      <c r="P415" s="230">
        <f>O415*H415</f>
        <v>0</v>
      </c>
      <c r="Q415" s="230">
        <v>6.9999999999999994E-05</v>
      </c>
      <c r="R415" s="230">
        <f>Q415*H415</f>
        <v>0.0013999999999999998</v>
      </c>
      <c r="S415" s="230">
        <v>0</v>
      </c>
      <c r="T415" s="231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32" t="s">
        <v>253</v>
      </c>
      <c r="AT415" s="232" t="s">
        <v>248</v>
      </c>
      <c r="AU415" s="232" t="s">
        <v>87</v>
      </c>
      <c r="AY415" s="19" t="s">
        <v>245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9" t="s">
        <v>85</v>
      </c>
      <c r="BK415" s="233">
        <f>ROUND(I415*H415,2)</f>
        <v>0</v>
      </c>
      <c r="BL415" s="19" t="s">
        <v>253</v>
      </c>
      <c r="BM415" s="232" t="s">
        <v>5397</v>
      </c>
    </row>
    <row r="416" s="2" customFormat="1">
      <c r="A416" s="40"/>
      <c r="B416" s="41"/>
      <c r="C416" s="42"/>
      <c r="D416" s="234" t="s">
        <v>255</v>
      </c>
      <c r="E416" s="42"/>
      <c r="F416" s="235" t="s">
        <v>4426</v>
      </c>
      <c r="G416" s="42"/>
      <c r="H416" s="42"/>
      <c r="I416" s="236"/>
      <c r="J416" s="42"/>
      <c r="K416" s="42"/>
      <c r="L416" s="46"/>
      <c r="M416" s="237"/>
      <c r="N416" s="238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255</v>
      </c>
      <c r="AU416" s="19" t="s">
        <v>87</v>
      </c>
    </row>
    <row r="417" s="2" customFormat="1">
      <c r="A417" s="40"/>
      <c r="B417" s="41"/>
      <c r="C417" s="42"/>
      <c r="D417" s="296" t="s">
        <v>766</v>
      </c>
      <c r="E417" s="42"/>
      <c r="F417" s="297" t="s">
        <v>3631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766</v>
      </c>
      <c r="AU417" s="19" t="s">
        <v>87</v>
      </c>
    </row>
    <row r="418" s="14" customFormat="1">
      <c r="A418" s="14"/>
      <c r="B418" s="249"/>
      <c r="C418" s="250"/>
      <c r="D418" s="234" t="s">
        <v>257</v>
      </c>
      <c r="E418" s="251" t="s">
        <v>1</v>
      </c>
      <c r="F418" s="252" t="s">
        <v>3632</v>
      </c>
      <c r="G418" s="250"/>
      <c r="H418" s="253">
        <v>20</v>
      </c>
      <c r="I418" s="254"/>
      <c r="J418" s="250"/>
      <c r="K418" s="250"/>
      <c r="L418" s="255"/>
      <c r="M418" s="256"/>
      <c r="N418" s="257"/>
      <c r="O418" s="257"/>
      <c r="P418" s="257"/>
      <c r="Q418" s="257"/>
      <c r="R418" s="257"/>
      <c r="S418" s="257"/>
      <c r="T418" s="25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9" t="s">
        <v>257</v>
      </c>
      <c r="AU418" s="259" t="s">
        <v>87</v>
      </c>
      <c r="AV418" s="14" t="s">
        <v>87</v>
      </c>
      <c r="AW418" s="14" t="s">
        <v>34</v>
      </c>
      <c r="AX418" s="14" t="s">
        <v>85</v>
      </c>
      <c r="AY418" s="259" t="s">
        <v>245</v>
      </c>
    </row>
    <row r="419" s="2" customFormat="1" ht="16.5" customHeight="1">
      <c r="A419" s="40"/>
      <c r="B419" s="41"/>
      <c r="C419" s="221" t="s">
        <v>974</v>
      </c>
      <c r="D419" s="221" t="s">
        <v>248</v>
      </c>
      <c r="E419" s="222" t="s">
        <v>4373</v>
      </c>
      <c r="F419" s="223" t="s">
        <v>4374</v>
      </c>
      <c r="G419" s="224" t="s">
        <v>251</v>
      </c>
      <c r="H419" s="225">
        <v>25.52</v>
      </c>
      <c r="I419" s="226"/>
      <c r="J419" s="227">
        <f>ROUND(I419*H419,2)</f>
        <v>0</v>
      </c>
      <c r="K419" s="223" t="s">
        <v>764</v>
      </c>
      <c r="L419" s="46"/>
      <c r="M419" s="228" t="s">
        <v>1</v>
      </c>
      <c r="N419" s="229" t="s">
        <v>42</v>
      </c>
      <c r="O419" s="93"/>
      <c r="P419" s="230">
        <f>O419*H419</f>
        <v>0</v>
      </c>
      <c r="Q419" s="230">
        <v>2.5020899999999999</v>
      </c>
      <c r="R419" s="230">
        <f>Q419*H419</f>
        <v>63.853336799999994</v>
      </c>
      <c r="S419" s="230">
        <v>0</v>
      </c>
      <c r="T419" s="231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32" t="s">
        <v>253</v>
      </c>
      <c r="AT419" s="232" t="s">
        <v>248</v>
      </c>
      <c r="AU419" s="232" t="s">
        <v>87</v>
      </c>
      <c r="AY419" s="19" t="s">
        <v>245</v>
      </c>
      <c r="BE419" s="233">
        <f>IF(N419="základní",J419,0)</f>
        <v>0</v>
      </c>
      <c r="BF419" s="233">
        <f>IF(N419="snížená",J419,0)</f>
        <v>0</v>
      </c>
      <c r="BG419" s="233">
        <f>IF(N419="zákl. přenesená",J419,0)</f>
        <v>0</v>
      </c>
      <c r="BH419" s="233">
        <f>IF(N419="sníž. přenesená",J419,0)</f>
        <v>0</v>
      </c>
      <c r="BI419" s="233">
        <f>IF(N419="nulová",J419,0)</f>
        <v>0</v>
      </c>
      <c r="BJ419" s="19" t="s">
        <v>85</v>
      </c>
      <c r="BK419" s="233">
        <f>ROUND(I419*H419,2)</f>
        <v>0</v>
      </c>
      <c r="BL419" s="19" t="s">
        <v>253</v>
      </c>
      <c r="BM419" s="232" t="s">
        <v>5398</v>
      </c>
    </row>
    <row r="420" s="2" customFormat="1">
      <c r="A420" s="40"/>
      <c r="B420" s="41"/>
      <c r="C420" s="42"/>
      <c r="D420" s="234" t="s">
        <v>255</v>
      </c>
      <c r="E420" s="42"/>
      <c r="F420" s="235" t="s">
        <v>4376</v>
      </c>
      <c r="G420" s="42"/>
      <c r="H420" s="42"/>
      <c r="I420" s="236"/>
      <c r="J420" s="42"/>
      <c r="K420" s="42"/>
      <c r="L420" s="46"/>
      <c r="M420" s="237"/>
      <c r="N420" s="238"/>
      <c r="O420" s="93"/>
      <c r="P420" s="93"/>
      <c r="Q420" s="93"/>
      <c r="R420" s="93"/>
      <c r="S420" s="93"/>
      <c r="T420" s="94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19" t="s">
        <v>255</v>
      </c>
      <c r="AU420" s="19" t="s">
        <v>87</v>
      </c>
    </row>
    <row r="421" s="2" customFormat="1">
      <c r="A421" s="40"/>
      <c r="B421" s="41"/>
      <c r="C421" s="42"/>
      <c r="D421" s="296" t="s">
        <v>766</v>
      </c>
      <c r="E421" s="42"/>
      <c r="F421" s="297" t="s">
        <v>4377</v>
      </c>
      <c r="G421" s="42"/>
      <c r="H421" s="42"/>
      <c r="I421" s="236"/>
      <c r="J421" s="42"/>
      <c r="K421" s="42"/>
      <c r="L421" s="46"/>
      <c r="M421" s="237"/>
      <c r="N421" s="238"/>
      <c r="O421" s="93"/>
      <c r="P421" s="93"/>
      <c r="Q421" s="93"/>
      <c r="R421" s="93"/>
      <c r="S421" s="93"/>
      <c r="T421" s="94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766</v>
      </c>
      <c r="AU421" s="19" t="s">
        <v>87</v>
      </c>
    </row>
    <row r="422" s="14" customFormat="1">
      <c r="A422" s="14"/>
      <c r="B422" s="249"/>
      <c r="C422" s="250"/>
      <c r="D422" s="234" t="s">
        <v>257</v>
      </c>
      <c r="E422" s="251" t="s">
        <v>1</v>
      </c>
      <c r="F422" s="252" t="s">
        <v>5399</v>
      </c>
      <c r="G422" s="250"/>
      <c r="H422" s="253">
        <v>25.52</v>
      </c>
      <c r="I422" s="254"/>
      <c r="J422" s="250"/>
      <c r="K422" s="250"/>
      <c r="L422" s="255"/>
      <c r="M422" s="256"/>
      <c r="N422" s="257"/>
      <c r="O422" s="257"/>
      <c r="P422" s="257"/>
      <c r="Q422" s="257"/>
      <c r="R422" s="257"/>
      <c r="S422" s="257"/>
      <c r="T422" s="258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9" t="s">
        <v>257</v>
      </c>
      <c r="AU422" s="259" t="s">
        <v>87</v>
      </c>
      <c r="AV422" s="14" t="s">
        <v>87</v>
      </c>
      <c r="AW422" s="14" t="s">
        <v>34</v>
      </c>
      <c r="AX422" s="14" t="s">
        <v>77</v>
      </c>
      <c r="AY422" s="259" t="s">
        <v>245</v>
      </c>
    </row>
    <row r="423" s="15" customFormat="1">
      <c r="A423" s="15"/>
      <c r="B423" s="260"/>
      <c r="C423" s="261"/>
      <c r="D423" s="234" t="s">
        <v>257</v>
      </c>
      <c r="E423" s="262" t="s">
        <v>1</v>
      </c>
      <c r="F423" s="263" t="s">
        <v>266</v>
      </c>
      <c r="G423" s="261"/>
      <c r="H423" s="264">
        <v>25.52</v>
      </c>
      <c r="I423" s="265"/>
      <c r="J423" s="261"/>
      <c r="K423" s="261"/>
      <c r="L423" s="266"/>
      <c r="M423" s="267"/>
      <c r="N423" s="268"/>
      <c r="O423" s="268"/>
      <c r="P423" s="268"/>
      <c r="Q423" s="268"/>
      <c r="R423" s="268"/>
      <c r="S423" s="268"/>
      <c r="T423" s="269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70" t="s">
        <v>257</v>
      </c>
      <c r="AU423" s="270" t="s">
        <v>87</v>
      </c>
      <c r="AV423" s="15" t="s">
        <v>253</v>
      </c>
      <c r="AW423" s="15" t="s">
        <v>34</v>
      </c>
      <c r="AX423" s="15" t="s">
        <v>85</v>
      </c>
      <c r="AY423" s="270" t="s">
        <v>245</v>
      </c>
    </row>
    <row r="424" s="2" customFormat="1" ht="16.5" customHeight="1">
      <c r="A424" s="40"/>
      <c r="B424" s="41"/>
      <c r="C424" s="221" t="s">
        <v>3068</v>
      </c>
      <c r="D424" s="221" t="s">
        <v>248</v>
      </c>
      <c r="E424" s="222" t="s">
        <v>4380</v>
      </c>
      <c r="F424" s="223" t="s">
        <v>4381</v>
      </c>
      <c r="G424" s="224" t="s">
        <v>251</v>
      </c>
      <c r="H424" s="225">
        <v>25.52</v>
      </c>
      <c r="I424" s="226"/>
      <c r="J424" s="227">
        <f>ROUND(I424*H424,2)</f>
        <v>0</v>
      </c>
      <c r="K424" s="223" t="s">
        <v>764</v>
      </c>
      <c r="L424" s="46"/>
      <c r="M424" s="228" t="s">
        <v>1</v>
      </c>
      <c r="N424" s="229" t="s">
        <v>42</v>
      </c>
      <c r="O424" s="93"/>
      <c r="P424" s="230">
        <f>O424*H424</f>
        <v>0</v>
      </c>
      <c r="Q424" s="230">
        <v>0.048579999999999998</v>
      </c>
      <c r="R424" s="230">
        <f>Q424*H424</f>
        <v>1.2397616</v>
      </c>
      <c r="S424" s="230">
        <v>0</v>
      </c>
      <c r="T424" s="231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32" t="s">
        <v>253</v>
      </c>
      <c r="AT424" s="232" t="s">
        <v>248</v>
      </c>
      <c r="AU424" s="232" t="s">
        <v>87</v>
      </c>
      <c r="AY424" s="19" t="s">
        <v>245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9" t="s">
        <v>85</v>
      </c>
      <c r="BK424" s="233">
        <f>ROUND(I424*H424,2)</f>
        <v>0</v>
      </c>
      <c r="BL424" s="19" t="s">
        <v>253</v>
      </c>
      <c r="BM424" s="232" t="s">
        <v>5400</v>
      </c>
    </row>
    <row r="425" s="2" customFormat="1">
      <c r="A425" s="40"/>
      <c r="B425" s="41"/>
      <c r="C425" s="42"/>
      <c r="D425" s="234" t="s">
        <v>255</v>
      </c>
      <c r="E425" s="42"/>
      <c r="F425" s="235" t="s">
        <v>4383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255</v>
      </c>
      <c r="AU425" s="19" t="s">
        <v>87</v>
      </c>
    </row>
    <row r="426" s="2" customFormat="1">
      <c r="A426" s="40"/>
      <c r="B426" s="41"/>
      <c r="C426" s="42"/>
      <c r="D426" s="296" t="s">
        <v>766</v>
      </c>
      <c r="E426" s="42"/>
      <c r="F426" s="297" t="s">
        <v>4384</v>
      </c>
      <c r="G426" s="42"/>
      <c r="H426" s="42"/>
      <c r="I426" s="236"/>
      <c r="J426" s="42"/>
      <c r="K426" s="42"/>
      <c r="L426" s="46"/>
      <c r="M426" s="237"/>
      <c r="N426" s="238"/>
      <c r="O426" s="93"/>
      <c r="P426" s="93"/>
      <c r="Q426" s="93"/>
      <c r="R426" s="93"/>
      <c r="S426" s="93"/>
      <c r="T426" s="94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766</v>
      </c>
      <c r="AU426" s="19" t="s">
        <v>87</v>
      </c>
    </row>
    <row r="427" s="14" customFormat="1">
      <c r="A427" s="14"/>
      <c r="B427" s="249"/>
      <c r="C427" s="250"/>
      <c r="D427" s="234" t="s">
        <v>257</v>
      </c>
      <c r="E427" s="251" t="s">
        <v>1</v>
      </c>
      <c r="F427" s="252" t="s">
        <v>5401</v>
      </c>
      <c r="G427" s="250"/>
      <c r="H427" s="253">
        <v>25.52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257</v>
      </c>
      <c r="AU427" s="259" t="s">
        <v>87</v>
      </c>
      <c r="AV427" s="14" t="s">
        <v>87</v>
      </c>
      <c r="AW427" s="14" t="s">
        <v>34</v>
      </c>
      <c r="AX427" s="14" t="s">
        <v>85</v>
      </c>
      <c r="AY427" s="259" t="s">
        <v>245</v>
      </c>
    </row>
    <row r="428" s="2" customFormat="1" ht="16.5" customHeight="1">
      <c r="A428" s="40"/>
      <c r="B428" s="41"/>
      <c r="C428" s="221" t="s">
        <v>458</v>
      </c>
      <c r="D428" s="221" t="s">
        <v>248</v>
      </c>
      <c r="E428" s="222" t="s">
        <v>4385</v>
      </c>
      <c r="F428" s="223" t="s">
        <v>4386</v>
      </c>
      <c r="G428" s="224" t="s">
        <v>275</v>
      </c>
      <c r="H428" s="225">
        <v>35</v>
      </c>
      <c r="I428" s="226"/>
      <c r="J428" s="227">
        <f>ROUND(I428*H428,2)</f>
        <v>0</v>
      </c>
      <c r="K428" s="223" t="s">
        <v>764</v>
      </c>
      <c r="L428" s="46"/>
      <c r="M428" s="228" t="s">
        <v>1</v>
      </c>
      <c r="N428" s="229" t="s">
        <v>42</v>
      </c>
      <c r="O428" s="93"/>
      <c r="P428" s="230">
        <f>O428*H428</f>
        <v>0</v>
      </c>
      <c r="Q428" s="230">
        <v>0.00166</v>
      </c>
      <c r="R428" s="230">
        <f>Q428*H428</f>
        <v>0.058099999999999999</v>
      </c>
      <c r="S428" s="230">
        <v>0</v>
      </c>
      <c r="T428" s="231">
        <f>S428*H428</f>
        <v>0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32" t="s">
        <v>253</v>
      </c>
      <c r="AT428" s="232" t="s">
        <v>248</v>
      </c>
      <c r="AU428" s="232" t="s">
        <v>87</v>
      </c>
      <c r="AY428" s="19" t="s">
        <v>245</v>
      </c>
      <c r="BE428" s="233">
        <f>IF(N428="základní",J428,0)</f>
        <v>0</v>
      </c>
      <c r="BF428" s="233">
        <f>IF(N428="snížená",J428,0)</f>
        <v>0</v>
      </c>
      <c r="BG428" s="233">
        <f>IF(N428="zákl. přenesená",J428,0)</f>
        <v>0</v>
      </c>
      <c r="BH428" s="233">
        <f>IF(N428="sníž. přenesená",J428,0)</f>
        <v>0</v>
      </c>
      <c r="BI428" s="233">
        <f>IF(N428="nulová",J428,0)</f>
        <v>0</v>
      </c>
      <c r="BJ428" s="19" t="s">
        <v>85</v>
      </c>
      <c r="BK428" s="233">
        <f>ROUND(I428*H428,2)</f>
        <v>0</v>
      </c>
      <c r="BL428" s="19" t="s">
        <v>253</v>
      </c>
      <c r="BM428" s="232" t="s">
        <v>5402</v>
      </c>
    </row>
    <row r="429" s="2" customFormat="1">
      <c r="A429" s="40"/>
      <c r="B429" s="41"/>
      <c r="C429" s="42"/>
      <c r="D429" s="234" t="s">
        <v>255</v>
      </c>
      <c r="E429" s="42"/>
      <c r="F429" s="235" t="s">
        <v>4388</v>
      </c>
      <c r="G429" s="42"/>
      <c r="H429" s="42"/>
      <c r="I429" s="236"/>
      <c r="J429" s="42"/>
      <c r="K429" s="42"/>
      <c r="L429" s="46"/>
      <c r="M429" s="237"/>
      <c r="N429" s="238"/>
      <c r="O429" s="93"/>
      <c r="P429" s="93"/>
      <c r="Q429" s="93"/>
      <c r="R429" s="93"/>
      <c r="S429" s="93"/>
      <c r="T429" s="94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255</v>
      </c>
      <c r="AU429" s="19" t="s">
        <v>87</v>
      </c>
    </row>
    <row r="430" s="2" customFormat="1">
      <c r="A430" s="40"/>
      <c r="B430" s="41"/>
      <c r="C430" s="42"/>
      <c r="D430" s="296" t="s">
        <v>766</v>
      </c>
      <c r="E430" s="42"/>
      <c r="F430" s="297" t="s">
        <v>4389</v>
      </c>
      <c r="G430" s="42"/>
      <c r="H430" s="42"/>
      <c r="I430" s="236"/>
      <c r="J430" s="42"/>
      <c r="K430" s="42"/>
      <c r="L430" s="46"/>
      <c r="M430" s="237"/>
      <c r="N430" s="238"/>
      <c r="O430" s="93"/>
      <c r="P430" s="93"/>
      <c r="Q430" s="93"/>
      <c r="R430" s="93"/>
      <c r="S430" s="93"/>
      <c r="T430" s="94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766</v>
      </c>
      <c r="AU430" s="19" t="s">
        <v>87</v>
      </c>
    </row>
    <row r="431" s="14" customFormat="1">
      <c r="A431" s="14"/>
      <c r="B431" s="249"/>
      <c r="C431" s="250"/>
      <c r="D431" s="234" t="s">
        <v>257</v>
      </c>
      <c r="E431" s="251" t="s">
        <v>1</v>
      </c>
      <c r="F431" s="252" t="s">
        <v>5403</v>
      </c>
      <c r="G431" s="250"/>
      <c r="H431" s="253">
        <v>35</v>
      </c>
      <c r="I431" s="254"/>
      <c r="J431" s="250"/>
      <c r="K431" s="250"/>
      <c r="L431" s="255"/>
      <c r="M431" s="256"/>
      <c r="N431" s="257"/>
      <c r="O431" s="257"/>
      <c r="P431" s="257"/>
      <c r="Q431" s="257"/>
      <c r="R431" s="257"/>
      <c r="S431" s="257"/>
      <c r="T431" s="25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9" t="s">
        <v>257</v>
      </c>
      <c r="AU431" s="259" t="s">
        <v>87</v>
      </c>
      <c r="AV431" s="14" t="s">
        <v>87</v>
      </c>
      <c r="AW431" s="14" t="s">
        <v>34</v>
      </c>
      <c r="AX431" s="14" t="s">
        <v>85</v>
      </c>
      <c r="AY431" s="259" t="s">
        <v>245</v>
      </c>
    </row>
    <row r="432" s="2" customFormat="1" ht="16.5" customHeight="1">
      <c r="A432" s="40"/>
      <c r="B432" s="41"/>
      <c r="C432" s="221" t="s">
        <v>3083</v>
      </c>
      <c r="D432" s="221" t="s">
        <v>248</v>
      </c>
      <c r="E432" s="222" t="s">
        <v>4396</v>
      </c>
      <c r="F432" s="223" t="s">
        <v>4397</v>
      </c>
      <c r="G432" s="224" t="s">
        <v>275</v>
      </c>
      <c r="H432" s="225">
        <v>35</v>
      </c>
      <c r="I432" s="226"/>
      <c r="J432" s="227">
        <f>ROUND(I432*H432,2)</f>
        <v>0</v>
      </c>
      <c r="K432" s="223" t="s">
        <v>764</v>
      </c>
      <c r="L432" s="46"/>
      <c r="M432" s="228" t="s">
        <v>1</v>
      </c>
      <c r="N432" s="229" t="s">
        <v>42</v>
      </c>
      <c r="O432" s="93"/>
      <c r="P432" s="230">
        <f>O432*H432</f>
        <v>0</v>
      </c>
      <c r="Q432" s="230">
        <v>4.0000000000000003E-05</v>
      </c>
      <c r="R432" s="230">
        <f>Q432*H432</f>
        <v>0.0014000000000000002</v>
      </c>
      <c r="S432" s="230">
        <v>0</v>
      </c>
      <c r="T432" s="231">
        <f>S432*H432</f>
        <v>0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32" t="s">
        <v>253</v>
      </c>
      <c r="AT432" s="232" t="s">
        <v>248</v>
      </c>
      <c r="AU432" s="232" t="s">
        <v>87</v>
      </c>
      <c r="AY432" s="19" t="s">
        <v>245</v>
      </c>
      <c r="BE432" s="233">
        <f>IF(N432="základní",J432,0)</f>
        <v>0</v>
      </c>
      <c r="BF432" s="233">
        <f>IF(N432="snížená",J432,0)</f>
        <v>0</v>
      </c>
      <c r="BG432" s="233">
        <f>IF(N432="zákl. přenesená",J432,0)</f>
        <v>0</v>
      </c>
      <c r="BH432" s="233">
        <f>IF(N432="sníž. přenesená",J432,0)</f>
        <v>0</v>
      </c>
      <c r="BI432" s="233">
        <f>IF(N432="nulová",J432,0)</f>
        <v>0</v>
      </c>
      <c r="BJ432" s="19" t="s">
        <v>85</v>
      </c>
      <c r="BK432" s="233">
        <f>ROUND(I432*H432,2)</f>
        <v>0</v>
      </c>
      <c r="BL432" s="19" t="s">
        <v>253</v>
      </c>
      <c r="BM432" s="232" t="s">
        <v>5404</v>
      </c>
    </row>
    <row r="433" s="2" customFormat="1">
      <c r="A433" s="40"/>
      <c r="B433" s="41"/>
      <c r="C433" s="42"/>
      <c r="D433" s="234" t="s">
        <v>255</v>
      </c>
      <c r="E433" s="42"/>
      <c r="F433" s="235" t="s">
        <v>4399</v>
      </c>
      <c r="G433" s="42"/>
      <c r="H433" s="42"/>
      <c r="I433" s="236"/>
      <c r="J433" s="42"/>
      <c r="K433" s="42"/>
      <c r="L433" s="46"/>
      <c r="M433" s="237"/>
      <c r="N433" s="238"/>
      <c r="O433" s="93"/>
      <c r="P433" s="93"/>
      <c r="Q433" s="93"/>
      <c r="R433" s="93"/>
      <c r="S433" s="93"/>
      <c r="T433" s="94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T433" s="19" t="s">
        <v>255</v>
      </c>
      <c r="AU433" s="19" t="s">
        <v>87</v>
      </c>
    </row>
    <row r="434" s="2" customFormat="1">
      <c r="A434" s="40"/>
      <c r="B434" s="41"/>
      <c r="C434" s="42"/>
      <c r="D434" s="296" t="s">
        <v>766</v>
      </c>
      <c r="E434" s="42"/>
      <c r="F434" s="297" t="s">
        <v>4400</v>
      </c>
      <c r="G434" s="42"/>
      <c r="H434" s="42"/>
      <c r="I434" s="236"/>
      <c r="J434" s="42"/>
      <c r="K434" s="42"/>
      <c r="L434" s="46"/>
      <c r="M434" s="237"/>
      <c r="N434" s="238"/>
      <c r="O434" s="93"/>
      <c r="P434" s="93"/>
      <c r="Q434" s="93"/>
      <c r="R434" s="93"/>
      <c r="S434" s="93"/>
      <c r="T434" s="94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766</v>
      </c>
      <c r="AU434" s="19" t="s">
        <v>87</v>
      </c>
    </row>
    <row r="435" s="14" customFormat="1">
      <c r="A435" s="14"/>
      <c r="B435" s="249"/>
      <c r="C435" s="250"/>
      <c r="D435" s="234" t="s">
        <v>257</v>
      </c>
      <c r="E435" s="251" t="s">
        <v>1</v>
      </c>
      <c r="F435" s="252" t="s">
        <v>5405</v>
      </c>
      <c r="G435" s="250"/>
      <c r="H435" s="253">
        <v>35</v>
      </c>
      <c r="I435" s="254"/>
      <c r="J435" s="250"/>
      <c r="K435" s="250"/>
      <c r="L435" s="255"/>
      <c r="M435" s="256"/>
      <c r="N435" s="257"/>
      <c r="O435" s="257"/>
      <c r="P435" s="257"/>
      <c r="Q435" s="257"/>
      <c r="R435" s="257"/>
      <c r="S435" s="257"/>
      <c r="T435" s="258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9" t="s">
        <v>257</v>
      </c>
      <c r="AU435" s="259" t="s">
        <v>87</v>
      </c>
      <c r="AV435" s="14" t="s">
        <v>87</v>
      </c>
      <c r="AW435" s="14" t="s">
        <v>34</v>
      </c>
      <c r="AX435" s="14" t="s">
        <v>85</v>
      </c>
      <c r="AY435" s="259" t="s">
        <v>245</v>
      </c>
    </row>
    <row r="436" s="2" customFormat="1" ht="16.5" customHeight="1">
      <c r="A436" s="40"/>
      <c r="B436" s="41"/>
      <c r="C436" s="221" t="s">
        <v>3090</v>
      </c>
      <c r="D436" s="221" t="s">
        <v>248</v>
      </c>
      <c r="E436" s="222" t="s">
        <v>4412</v>
      </c>
      <c r="F436" s="223" t="s">
        <v>4413</v>
      </c>
      <c r="G436" s="224" t="s">
        <v>545</v>
      </c>
      <c r="H436" s="225">
        <v>6.9109999999999996</v>
      </c>
      <c r="I436" s="226"/>
      <c r="J436" s="227">
        <f>ROUND(I436*H436,2)</f>
        <v>0</v>
      </c>
      <c r="K436" s="223" t="s">
        <v>764</v>
      </c>
      <c r="L436" s="46"/>
      <c r="M436" s="228" t="s">
        <v>1</v>
      </c>
      <c r="N436" s="229" t="s">
        <v>42</v>
      </c>
      <c r="O436" s="93"/>
      <c r="P436" s="230">
        <f>O436*H436</f>
        <v>0</v>
      </c>
      <c r="Q436" s="230">
        <v>1.0384500000000001</v>
      </c>
      <c r="R436" s="230">
        <f>Q436*H436</f>
        <v>7.1767279500000001</v>
      </c>
      <c r="S436" s="230">
        <v>0</v>
      </c>
      <c r="T436" s="231">
        <f>S436*H436</f>
        <v>0</v>
      </c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R436" s="232" t="s">
        <v>253</v>
      </c>
      <c r="AT436" s="232" t="s">
        <v>248</v>
      </c>
      <c r="AU436" s="232" t="s">
        <v>87</v>
      </c>
      <c r="AY436" s="19" t="s">
        <v>245</v>
      </c>
      <c r="BE436" s="233">
        <f>IF(N436="základní",J436,0)</f>
        <v>0</v>
      </c>
      <c r="BF436" s="233">
        <f>IF(N436="snížená",J436,0)</f>
        <v>0</v>
      </c>
      <c r="BG436" s="233">
        <f>IF(N436="zákl. přenesená",J436,0)</f>
        <v>0</v>
      </c>
      <c r="BH436" s="233">
        <f>IF(N436="sníž. přenesená",J436,0)</f>
        <v>0</v>
      </c>
      <c r="BI436" s="233">
        <f>IF(N436="nulová",J436,0)</f>
        <v>0</v>
      </c>
      <c r="BJ436" s="19" t="s">
        <v>85</v>
      </c>
      <c r="BK436" s="233">
        <f>ROUND(I436*H436,2)</f>
        <v>0</v>
      </c>
      <c r="BL436" s="19" t="s">
        <v>253</v>
      </c>
      <c r="BM436" s="232" t="s">
        <v>5406</v>
      </c>
    </row>
    <row r="437" s="2" customFormat="1">
      <c r="A437" s="40"/>
      <c r="B437" s="41"/>
      <c r="C437" s="42"/>
      <c r="D437" s="234" t="s">
        <v>255</v>
      </c>
      <c r="E437" s="42"/>
      <c r="F437" s="235" t="s">
        <v>4415</v>
      </c>
      <c r="G437" s="42"/>
      <c r="H437" s="42"/>
      <c r="I437" s="236"/>
      <c r="J437" s="42"/>
      <c r="K437" s="42"/>
      <c r="L437" s="46"/>
      <c r="M437" s="237"/>
      <c r="N437" s="238"/>
      <c r="O437" s="93"/>
      <c r="P437" s="93"/>
      <c r="Q437" s="93"/>
      <c r="R437" s="93"/>
      <c r="S437" s="93"/>
      <c r="T437" s="94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T437" s="19" t="s">
        <v>255</v>
      </c>
      <c r="AU437" s="19" t="s">
        <v>87</v>
      </c>
    </row>
    <row r="438" s="2" customFormat="1">
      <c r="A438" s="40"/>
      <c r="B438" s="41"/>
      <c r="C438" s="42"/>
      <c r="D438" s="296" t="s">
        <v>766</v>
      </c>
      <c r="E438" s="42"/>
      <c r="F438" s="297" t="s">
        <v>4416</v>
      </c>
      <c r="G438" s="42"/>
      <c r="H438" s="42"/>
      <c r="I438" s="236"/>
      <c r="J438" s="42"/>
      <c r="K438" s="42"/>
      <c r="L438" s="46"/>
      <c r="M438" s="237"/>
      <c r="N438" s="238"/>
      <c r="O438" s="93"/>
      <c r="P438" s="93"/>
      <c r="Q438" s="93"/>
      <c r="R438" s="93"/>
      <c r="S438" s="93"/>
      <c r="T438" s="94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766</v>
      </c>
      <c r="AU438" s="19" t="s">
        <v>87</v>
      </c>
    </row>
    <row r="439" s="14" customFormat="1">
      <c r="A439" s="14"/>
      <c r="B439" s="249"/>
      <c r="C439" s="250"/>
      <c r="D439" s="234" t="s">
        <v>257</v>
      </c>
      <c r="E439" s="251" t="s">
        <v>1</v>
      </c>
      <c r="F439" s="252" t="s">
        <v>5407</v>
      </c>
      <c r="G439" s="250"/>
      <c r="H439" s="253">
        <v>6.7130000000000001</v>
      </c>
      <c r="I439" s="254"/>
      <c r="J439" s="250"/>
      <c r="K439" s="250"/>
      <c r="L439" s="255"/>
      <c r="M439" s="256"/>
      <c r="N439" s="257"/>
      <c r="O439" s="257"/>
      <c r="P439" s="257"/>
      <c r="Q439" s="257"/>
      <c r="R439" s="257"/>
      <c r="S439" s="257"/>
      <c r="T439" s="258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9" t="s">
        <v>257</v>
      </c>
      <c r="AU439" s="259" t="s">
        <v>87</v>
      </c>
      <c r="AV439" s="14" t="s">
        <v>87</v>
      </c>
      <c r="AW439" s="14" t="s">
        <v>34</v>
      </c>
      <c r="AX439" s="14" t="s">
        <v>77</v>
      </c>
      <c r="AY439" s="259" t="s">
        <v>245</v>
      </c>
    </row>
    <row r="440" s="14" customFormat="1">
      <c r="A440" s="14"/>
      <c r="B440" s="249"/>
      <c r="C440" s="250"/>
      <c r="D440" s="234" t="s">
        <v>257</v>
      </c>
      <c r="E440" s="251" t="s">
        <v>1</v>
      </c>
      <c r="F440" s="252" t="s">
        <v>5408</v>
      </c>
      <c r="G440" s="250"/>
      <c r="H440" s="253">
        <v>0.19800000000000001</v>
      </c>
      <c r="I440" s="254"/>
      <c r="J440" s="250"/>
      <c r="K440" s="250"/>
      <c r="L440" s="255"/>
      <c r="M440" s="256"/>
      <c r="N440" s="257"/>
      <c r="O440" s="257"/>
      <c r="P440" s="257"/>
      <c r="Q440" s="257"/>
      <c r="R440" s="257"/>
      <c r="S440" s="257"/>
      <c r="T440" s="258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9" t="s">
        <v>257</v>
      </c>
      <c r="AU440" s="259" t="s">
        <v>87</v>
      </c>
      <c r="AV440" s="14" t="s">
        <v>87</v>
      </c>
      <c r="AW440" s="14" t="s">
        <v>34</v>
      </c>
      <c r="AX440" s="14" t="s">
        <v>77</v>
      </c>
      <c r="AY440" s="259" t="s">
        <v>245</v>
      </c>
    </row>
    <row r="441" s="15" customFormat="1">
      <c r="A441" s="15"/>
      <c r="B441" s="260"/>
      <c r="C441" s="261"/>
      <c r="D441" s="234" t="s">
        <v>257</v>
      </c>
      <c r="E441" s="262" t="s">
        <v>1</v>
      </c>
      <c r="F441" s="263" t="s">
        <v>266</v>
      </c>
      <c r="G441" s="261"/>
      <c r="H441" s="264">
        <v>6.9110000000000005</v>
      </c>
      <c r="I441" s="265"/>
      <c r="J441" s="261"/>
      <c r="K441" s="261"/>
      <c r="L441" s="266"/>
      <c r="M441" s="267"/>
      <c r="N441" s="268"/>
      <c r="O441" s="268"/>
      <c r="P441" s="268"/>
      <c r="Q441" s="268"/>
      <c r="R441" s="268"/>
      <c r="S441" s="268"/>
      <c r="T441" s="269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70" t="s">
        <v>257</v>
      </c>
      <c r="AU441" s="270" t="s">
        <v>87</v>
      </c>
      <c r="AV441" s="15" t="s">
        <v>253</v>
      </c>
      <c r="AW441" s="15" t="s">
        <v>34</v>
      </c>
      <c r="AX441" s="15" t="s">
        <v>85</v>
      </c>
      <c r="AY441" s="270" t="s">
        <v>245</v>
      </c>
    </row>
    <row r="442" s="2" customFormat="1" ht="24.15" customHeight="1">
      <c r="A442" s="40"/>
      <c r="B442" s="41"/>
      <c r="C442" s="221" t="s">
        <v>3101</v>
      </c>
      <c r="D442" s="221" t="s">
        <v>248</v>
      </c>
      <c r="E442" s="222" t="s">
        <v>5409</v>
      </c>
      <c r="F442" s="223" t="s">
        <v>5410</v>
      </c>
      <c r="G442" s="224" t="s">
        <v>329</v>
      </c>
      <c r="H442" s="225">
        <v>1</v>
      </c>
      <c r="I442" s="226"/>
      <c r="J442" s="227">
        <f>ROUND(I442*H442,2)</f>
        <v>0</v>
      </c>
      <c r="K442" s="223" t="s">
        <v>1</v>
      </c>
      <c r="L442" s="46"/>
      <c r="M442" s="228" t="s">
        <v>1</v>
      </c>
      <c r="N442" s="229" t="s">
        <v>42</v>
      </c>
      <c r="O442" s="93"/>
      <c r="P442" s="230">
        <f>O442*H442</f>
        <v>0</v>
      </c>
      <c r="Q442" s="230">
        <v>4.4225000000000003</v>
      </c>
      <c r="R442" s="230">
        <f>Q442*H442</f>
        <v>4.4225000000000003</v>
      </c>
      <c r="S442" s="230">
        <v>0</v>
      </c>
      <c r="T442" s="231">
        <f>S442*H442</f>
        <v>0</v>
      </c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R442" s="232" t="s">
        <v>253</v>
      </c>
      <c r="AT442" s="232" t="s">
        <v>248</v>
      </c>
      <c r="AU442" s="232" t="s">
        <v>87</v>
      </c>
      <c r="AY442" s="19" t="s">
        <v>245</v>
      </c>
      <c r="BE442" s="233">
        <f>IF(N442="základní",J442,0)</f>
        <v>0</v>
      </c>
      <c r="BF442" s="233">
        <f>IF(N442="snížená",J442,0)</f>
        <v>0</v>
      </c>
      <c r="BG442" s="233">
        <f>IF(N442="zákl. přenesená",J442,0)</f>
        <v>0</v>
      </c>
      <c r="BH442" s="233">
        <f>IF(N442="sníž. přenesená",J442,0)</f>
        <v>0</v>
      </c>
      <c r="BI442" s="233">
        <f>IF(N442="nulová",J442,0)</f>
        <v>0</v>
      </c>
      <c r="BJ442" s="19" t="s">
        <v>85</v>
      </c>
      <c r="BK442" s="233">
        <f>ROUND(I442*H442,2)</f>
        <v>0</v>
      </c>
      <c r="BL442" s="19" t="s">
        <v>253</v>
      </c>
      <c r="BM442" s="232" t="s">
        <v>5411</v>
      </c>
    </row>
    <row r="443" s="2" customFormat="1">
      <c r="A443" s="40"/>
      <c r="B443" s="41"/>
      <c r="C443" s="42"/>
      <c r="D443" s="234" t="s">
        <v>255</v>
      </c>
      <c r="E443" s="42"/>
      <c r="F443" s="235" t="s">
        <v>5410</v>
      </c>
      <c r="G443" s="42"/>
      <c r="H443" s="42"/>
      <c r="I443" s="236"/>
      <c r="J443" s="42"/>
      <c r="K443" s="42"/>
      <c r="L443" s="46"/>
      <c r="M443" s="237"/>
      <c r="N443" s="238"/>
      <c r="O443" s="93"/>
      <c r="P443" s="93"/>
      <c r="Q443" s="93"/>
      <c r="R443" s="93"/>
      <c r="S443" s="93"/>
      <c r="T443" s="94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T443" s="19" t="s">
        <v>255</v>
      </c>
      <c r="AU443" s="19" t="s">
        <v>87</v>
      </c>
    </row>
    <row r="444" s="14" customFormat="1">
      <c r="A444" s="14"/>
      <c r="B444" s="249"/>
      <c r="C444" s="250"/>
      <c r="D444" s="234" t="s">
        <v>257</v>
      </c>
      <c r="E444" s="251" t="s">
        <v>1</v>
      </c>
      <c r="F444" s="252" t="s">
        <v>5412</v>
      </c>
      <c r="G444" s="250"/>
      <c r="H444" s="253">
        <v>1</v>
      </c>
      <c r="I444" s="254"/>
      <c r="J444" s="250"/>
      <c r="K444" s="250"/>
      <c r="L444" s="255"/>
      <c r="M444" s="256"/>
      <c r="N444" s="257"/>
      <c r="O444" s="257"/>
      <c r="P444" s="257"/>
      <c r="Q444" s="257"/>
      <c r="R444" s="257"/>
      <c r="S444" s="257"/>
      <c r="T444" s="258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9" t="s">
        <v>257</v>
      </c>
      <c r="AU444" s="259" t="s">
        <v>87</v>
      </c>
      <c r="AV444" s="14" t="s">
        <v>87</v>
      </c>
      <c r="AW444" s="14" t="s">
        <v>34</v>
      </c>
      <c r="AX444" s="14" t="s">
        <v>85</v>
      </c>
      <c r="AY444" s="259" t="s">
        <v>245</v>
      </c>
    </row>
    <row r="445" s="12" customFormat="1" ht="22.8" customHeight="1">
      <c r="A445" s="12"/>
      <c r="B445" s="205"/>
      <c r="C445" s="206"/>
      <c r="D445" s="207" t="s">
        <v>76</v>
      </c>
      <c r="E445" s="219" t="s">
        <v>253</v>
      </c>
      <c r="F445" s="219" t="s">
        <v>761</v>
      </c>
      <c r="G445" s="206"/>
      <c r="H445" s="206"/>
      <c r="I445" s="209"/>
      <c r="J445" s="220">
        <f>BK445</f>
        <v>0</v>
      </c>
      <c r="K445" s="206"/>
      <c r="L445" s="211"/>
      <c r="M445" s="212"/>
      <c r="N445" s="213"/>
      <c r="O445" s="213"/>
      <c r="P445" s="214">
        <f>SUM(P446:P551)</f>
        <v>0</v>
      </c>
      <c r="Q445" s="213"/>
      <c r="R445" s="214">
        <f>SUM(R446:R551)</f>
        <v>594.75370340999996</v>
      </c>
      <c r="S445" s="213"/>
      <c r="T445" s="215">
        <f>SUM(T446:T551)</f>
        <v>0</v>
      </c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R445" s="216" t="s">
        <v>253</v>
      </c>
      <c r="AT445" s="217" t="s">
        <v>76</v>
      </c>
      <c r="AU445" s="217" t="s">
        <v>85</v>
      </c>
      <c r="AY445" s="216" t="s">
        <v>245</v>
      </c>
      <c r="BK445" s="218">
        <f>SUM(BK446:BK551)</f>
        <v>0</v>
      </c>
    </row>
    <row r="446" s="2" customFormat="1" ht="16.5" customHeight="1">
      <c r="A446" s="40"/>
      <c r="B446" s="41"/>
      <c r="C446" s="221" t="s">
        <v>3105</v>
      </c>
      <c r="D446" s="221" t="s">
        <v>248</v>
      </c>
      <c r="E446" s="222" t="s">
        <v>3638</v>
      </c>
      <c r="F446" s="223" t="s">
        <v>3639</v>
      </c>
      <c r="G446" s="224" t="s">
        <v>251</v>
      </c>
      <c r="H446" s="225">
        <v>52.020000000000003</v>
      </c>
      <c r="I446" s="226"/>
      <c r="J446" s="227">
        <f>ROUND(I446*H446,2)</f>
        <v>0</v>
      </c>
      <c r="K446" s="223" t="s">
        <v>764</v>
      </c>
      <c r="L446" s="46"/>
      <c r="M446" s="228" t="s">
        <v>1</v>
      </c>
      <c r="N446" s="229" t="s">
        <v>42</v>
      </c>
      <c r="O446" s="93"/>
      <c r="P446" s="230">
        <f>O446*H446</f>
        <v>0</v>
      </c>
      <c r="Q446" s="230">
        <v>2.5022000000000002</v>
      </c>
      <c r="R446" s="230">
        <f>Q446*H446</f>
        <v>130.16444400000003</v>
      </c>
      <c r="S446" s="230">
        <v>0</v>
      </c>
      <c r="T446" s="231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232" t="s">
        <v>253</v>
      </c>
      <c r="AT446" s="232" t="s">
        <v>248</v>
      </c>
      <c r="AU446" s="232" t="s">
        <v>87</v>
      </c>
      <c r="AY446" s="19" t="s">
        <v>245</v>
      </c>
      <c r="BE446" s="233">
        <f>IF(N446="základní",J446,0)</f>
        <v>0</v>
      </c>
      <c r="BF446" s="233">
        <f>IF(N446="snížená",J446,0)</f>
        <v>0</v>
      </c>
      <c r="BG446" s="233">
        <f>IF(N446="zákl. přenesená",J446,0)</f>
        <v>0</v>
      </c>
      <c r="BH446" s="233">
        <f>IF(N446="sníž. přenesená",J446,0)</f>
        <v>0</v>
      </c>
      <c r="BI446" s="233">
        <f>IF(N446="nulová",J446,0)</f>
        <v>0</v>
      </c>
      <c r="BJ446" s="19" t="s">
        <v>85</v>
      </c>
      <c r="BK446" s="233">
        <f>ROUND(I446*H446,2)</f>
        <v>0</v>
      </c>
      <c r="BL446" s="19" t="s">
        <v>253</v>
      </c>
      <c r="BM446" s="232" t="s">
        <v>5413</v>
      </c>
    </row>
    <row r="447" s="2" customFormat="1">
      <c r="A447" s="40"/>
      <c r="B447" s="41"/>
      <c r="C447" s="42"/>
      <c r="D447" s="234" t="s">
        <v>255</v>
      </c>
      <c r="E447" s="42"/>
      <c r="F447" s="235" t="s">
        <v>4472</v>
      </c>
      <c r="G447" s="42"/>
      <c r="H447" s="42"/>
      <c r="I447" s="236"/>
      <c r="J447" s="42"/>
      <c r="K447" s="42"/>
      <c r="L447" s="46"/>
      <c r="M447" s="237"/>
      <c r="N447" s="238"/>
      <c r="O447" s="93"/>
      <c r="P447" s="93"/>
      <c r="Q447" s="93"/>
      <c r="R447" s="93"/>
      <c r="S447" s="93"/>
      <c r="T447" s="94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255</v>
      </c>
      <c r="AU447" s="19" t="s">
        <v>87</v>
      </c>
    </row>
    <row r="448" s="2" customFormat="1">
      <c r="A448" s="40"/>
      <c r="B448" s="41"/>
      <c r="C448" s="42"/>
      <c r="D448" s="296" t="s">
        <v>766</v>
      </c>
      <c r="E448" s="42"/>
      <c r="F448" s="297" t="s">
        <v>3641</v>
      </c>
      <c r="G448" s="42"/>
      <c r="H448" s="42"/>
      <c r="I448" s="236"/>
      <c r="J448" s="42"/>
      <c r="K448" s="42"/>
      <c r="L448" s="46"/>
      <c r="M448" s="237"/>
      <c r="N448" s="238"/>
      <c r="O448" s="93"/>
      <c r="P448" s="93"/>
      <c r="Q448" s="93"/>
      <c r="R448" s="93"/>
      <c r="S448" s="93"/>
      <c r="T448" s="94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T448" s="19" t="s">
        <v>766</v>
      </c>
      <c r="AU448" s="19" t="s">
        <v>87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5414</v>
      </c>
      <c r="G449" s="250"/>
      <c r="H449" s="253">
        <v>52.020000000000003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87</v>
      </c>
      <c r="AV449" s="14" t="s">
        <v>87</v>
      </c>
      <c r="AW449" s="14" t="s">
        <v>34</v>
      </c>
      <c r="AX449" s="14" t="s">
        <v>85</v>
      </c>
      <c r="AY449" s="259" t="s">
        <v>245</v>
      </c>
    </row>
    <row r="450" s="2" customFormat="1" ht="16.5" customHeight="1">
      <c r="A450" s="40"/>
      <c r="B450" s="41"/>
      <c r="C450" s="221" t="s">
        <v>3112</v>
      </c>
      <c r="D450" s="221" t="s">
        <v>248</v>
      </c>
      <c r="E450" s="222" t="s">
        <v>3648</v>
      </c>
      <c r="F450" s="223" t="s">
        <v>3649</v>
      </c>
      <c r="G450" s="224" t="s">
        <v>275</v>
      </c>
      <c r="H450" s="225">
        <v>7.9000000000000004</v>
      </c>
      <c r="I450" s="226"/>
      <c r="J450" s="227">
        <f>ROUND(I450*H450,2)</f>
        <v>0</v>
      </c>
      <c r="K450" s="223" t="s">
        <v>764</v>
      </c>
      <c r="L450" s="46"/>
      <c r="M450" s="228" t="s">
        <v>1</v>
      </c>
      <c r="N450" s="229" t="s">
        <v>42</v>
      </c>
      <c r="O450" s="93"/>
      <c r="P450" s="230">
        <f>O450*H450</f>
        <v>0</v>
      </c>
      <c r="Q450" s="230">
        <v>0.0074400000000000004</v>
      </c>
      <c r="R450" s="230">
        <f>Q450*H450</f>
        <v>0.058776000000000009</v>
      </c>
      <c r="S450" s="230">
        <v>0</v>
      </c>
      <c r="T450" s="231">
        <f>S450*H450</f>
        <v>0</v>
      </c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R450" s="232" t="s">
        <v>594</v>
      </c>
      <c r="AT450" s="232" t="s">
        <v>248</v>
      </c>
      <c r="AU450" s="232" t="s">
        <v>87</v>
      </c>
      <c r="AY450" s="19" t="s">
        <v>245</v>
      </c>
      <c r="BE450" s="233">
        <f>IF(N450="základní",J450,0)</f>
        <v>0</v>
      </c>
      <c r="BF450" s="233">
        <f>IF(N450="snížená",J450,0)</f>
        <v>0</v>
      </c>
      <c r="BG450" s="233">
        <f>IF(N450="zákl. přenesená",J450,0)</f>
        <v>0</v>
      </c>
      <c r="BH450" s="233">
        <f>IF(N450="sníž. přenesená",J450,0)</f>
        <v>0</v>
      </c>
      <c r="BI450" s="233">
        <f>IF(N450="nulová",J450,0)</f>
        <v>0</v>
      </c>
      <c r="BJ450" s="19" t="s">
        <v>85</v>
      </c>
      <c r="BK450" s="233">
        <f>ROUND(I450*H450,2)</f>
        <v>0</v>
      </c>
      <c r="BL450" s="19" t="s">
        <v>594</v>
      </c>
      <c r="BM450" s="232" t="s">
        <v>5415</v>
      </c>
    </row>
    <row r="451" s="2" customFormat="1">
      <c r="A451" s="40"/>
      <c r="B451" s="41"/>
      <c r="C451" s="42"/>
      <c r="D451" s="234" t="s">
        <v>255</v>
      </c>
      <c r="E451" s="42"/>
      <c r="F451" s="235" t="s">
        <v>4475</v>
      </c>
      <c r="G451" s="42"/>
      <c r="H451" s="42"/>
      <c r="I451" s="236"/>
      <c r="J451" s="42"/>
      <c r="K451" s="42"/>
      <c r="L451" s="46"/>
      <c r="M451" s="237"/>
      <c r="N451" s="238"/>
      <c r="O451" s="93"/>
      <c r="P451" s="93"/>
      <c r="Q451" s="93"/>
      <c r="R451" s="93"/>
      <c r="S451" s="93"/>
      <c r="T451" s="94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T451" s="19" t="s">
        <v>255</v>
      </c>
      <c r="AU451" s="19" t="s">
        <v>87</v>
      </c>
    </row>
    <row r="452" s="2" customFormat="1">
      <c r="A452" s="40"/>
      <c r="B452" s="41"/>
      <c r="C452" s="42"/>
      <c r="D452" s="296" t="s">
        <v>766</v>
      </c>
      <c r="E452" s="42"/>
      <c r="F452" s="297" t="s">
        <v>3651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766</v>
      </c>
      <c r="AU452" s="19" t="s">
        <v>87</v>
      </c>
    </row>
    <row r="453" s="14" customFormat="1">
      <c r="A453" s="14"/>
      <c r="B453" s="249"/>
      <c r="C453" s="250"/>
      <c r="D453" s="234" t="s">
        <v>257</v>
      </c>
      <c r="E453" s="251" t="s">
        <v>1</v>
      </c>
      <c r="F453" s="252" t="s">
        <v>5416</v>
      </c>
      <c r="G453" s="250"/>
      <c r="H453" s="253">
        <v>7.9000000000000004</v>
      </c>
      <c r="I453" s="254"/>
      <c r="J453" s="250"/>
      <c r="K453" s="250"/>
      <c r="L453" s="255"/>
      <c r="M453" s="256"/>
      <c r="N453" s="257"/>
      <c r="O453" s="257"/>
      <c r="P453" s="257"/>
      <c r="Q453" s="257"/>
      <c r="R453" s="257"/>
      <c r="S453" s="257"/>
      <c r="T453" s="258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9" t="s">
        <v>257</v>
      </c>
      <c r="AU453" s="259" t="s">
        <v>87</v>
      </c>
      <c r="AV453" s="14" t="s">
        <v>87</v>
      </c>
      <c r="AW453" s="14" t="s">
        <v>34</v>
      </c>
      <c r="AX453" s="14" t="s">
        <v>85</v>
      </c>
      <c r="AY453" s="259" t="s">
        <v>245</v>
      </c>
    </row>
    <row r="454" s="2" customFormat="1" ht="16.5" customHeight="1">
      <c r="A454" s="40"/>
      <c r="B454" s="41"/>
      <c r="C454" s="221" t="s">
        <v>3117</v>
      </c>
      <c r="D454" s="221" t="s">
        <v>248</v>
      </c>
      <c r="E454" s="222" t="s">
        <v>4477</v>
      </c>
      <c r="F454" s="223" t="s">
        <v>4478</v>
      </c>
      <c r="G454" s="224" t="s">
        <v>275</v>
      </c>
      <c r="H454" s="225">
        <v>23</v>
      </c>
      <c r="I454" s="226"/>
      <c r="J454" s="227">
        <f>ROUND(I454*H454,2)</f>
        <v>0</v>
      </c>
      <c r="K454" s="223" t="s">
        <v>764</v>
      </c>
      <c r="L454" s="46"/>
      <c r="M454" s="228" t="s">
        <v>1</v>
      </c>
      <c r="N454" s="229" t="s">
        <v>42</v>
      </c>
      <c r="O454" s="93"/>
      <c r="P454" s="230">
        <f>O454*H454</f>
        <v>0</v>
      </c>
      <c r="Q454" s="230">
        <v>0.017639999999999999</v>
      </c>
      <c r="R454" s="230">
        <f>Q454*H454</f>
        <v>0.40571999999999997</v>
      </c>
      <c r="S454" s="230">
        <v>0</v>
      </c>
      <c r="T454" s="231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32" t="s">
        <v>594</v>
      </c>
      <c r="AT454" s="232" t="s">
        <v>248</v>
      </c>
      <c r="AU454" s="232" t="s">
        <v>87</v>
      </c>
      <c r="AY454" s="19" t="s">
        <v>245</v>
      </c>
      <c r="BE454" s="233">
        <f>IF(N454="základní",J454,0)</f>
        <v>0</v>
      </c>
      <c r="BF454" s="233">
        <f>IF(N454="snížená",J454,0)</f>
        <v>0</v>
      </c>
      <c r="BG454" s="233">
        <f>IF(N454="zákl. přenesená",J454,0)</f>
        <v>0</v>
      </c>
      <c r="BH454" s="233">
        <f>IF(N454="sníž. přenesená",J454,0)</f>
        <v>0</v>
      </c>
      <c r="BI454" s="233">
        <f>IF(N454="nulová",J454,0)</f>
        <v>0</v>
      </c>
      <c r="BJ454" s="19" t="s">
        <v>85</v>
      </c>
      <c r="BK454" s="233">
        <f>ROUND(I454*H454,2)</f>
        <v>0</v>
      </c>
      <c r="BL454" s="19" t="s">
        <v>594</v>
      </c>
      <c r="BM454" s="232" t="s">
        <v>5417</v>
      </c>
    </row>
    <row r="455" s="2" customFormat="1">
      <c r="A455" s="40"/>
      <c r="B455" s="41"/>
      <c r="C455" s="42"/>
      <c r="D455" s="234" t="s">
        <v>255</v>
      </c>
      <c r="E455" s="42"/>
      <c r="F455" s="235" t="s">
        <v>4480</v>
      </c>
      <c r="G455" s="42"/>
      <c r="H455" s="42"/>
      <c r="I455" s="236"/>
      <c r="J455" s="42"/>
      <c r="K455" s="42"/>
      <c r="L455" s="46"/>
      <c r="M455" s="237"/>
      <c r="N455" s="238"/>
      <c r="O455" s="93"/>
      <c r="P455" s="93"/>
      <c r="Q455" s="93"/>
      <c r="R455" s="93"/>
      <c r="S455" s="93"/>
      <c r="T455" s="94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255</v>
      </c>
      <c r="AU455" s="19" t="s">
        <v>87</v>
      </c>
    </row>
    <row r="456" s="2" customFormat="1">
      <c r="A456" s="40"/>
      <c r="B456" s="41"/>
      <c r="C456" s="42"/>
      <c r="D456" s="296" t="s">
        <v>766</v>
      </c>
      <c r="E456" s="42"/>
      <c r="F456" s="297" t="s">
        <v>4481</v>
      </c>
      <c r="G456" s="42"/>
      <c r="H456" s="42"/>
      <c r="I456" s="236"/>
      <c r="J456" s="42"/>
      <c r="K456" s="42"/>
      <c r="L456" s="46"/>
      <c r="M456" s="237"/>
      <c r="N456" s="238"/>
      <c r="O456" s="93"/>
      <c r="P456" s="93"/>
      <c r="Q456" s="93"/>
      <c r="R456" s="93"/>
      <c r="S456" s="93"/>
      <c r="T456" s="94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766</v>
      </c>
      <c r="AU456" s="19" t="s">
        <v>87</v>
      </c>
    </row>
    <row r="457" s="14" customFormat="1">
      <c r="A457" s="14"/>
      <c r="B457" s="249"/>
      <c r="C457" s="250"/>
      <c r="D457" s="234" t="s">
        <v>257</v>
      </c>
      <c r="E457" s="251" t="s">
        <v>1</v>
      </c>
      <c r="F457" s="252" t="s">
        <v>5418</v>
      </c>
      <c r="G457" s="250"/>
      <c r="H457" s="253">
        <v>23</v>
      </c>
      <c r="I457" s="254"/>
      <c r="J457" s="250"/>
      <c r="K457" s="250"/>
      <c r="L457" s="255"/>
      <c r="M457" s="256"/>
      <c r="N457" s="257"/>
      <c r="O457" s="257"/>
      <c r="P457" s="257"/>
      <c r="Q457" s="257"/>
      <c r="R457" s="257"/>
      <c r="S457" s="257"/>
      <c r="T457" s="258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9" t="s">
        <v>257</v>
      </c>
      <c r="AU457" s="259" t="s">
        <v>87</v>
      </c>
      <c r="AV457" s="14" t="s">
        <v>87</v>
      </c>
      <c r="AW457" s="14" t="s">
        <v>34</v>
      </c>
      <c r="AX457" s="14" t="s">
        <v>85</v>
      </c>
      <c r="AY457" s="259" t="s">
        <v>245</v>
      </c>
    </row>
    <row r="458" s="2" customFormat="1" ht="16.5" customHeight="1">
      <c r="A458" s="40"/>
      <c r="B458" s="41"/>
      <c r="C458" s="221" t="s">
        <v>3124</v>
      </c>
      <c r="D458" s="221" t="s">
        <v>248</v>
      </c>
      <c r="E458" s="222" t="s">
        <v>3658</v>
      </c>
      <c r="F458" s="223" t="s">
        <v>3659</v>
      </c>
      <c r="G458" s="224" t="s">
        <v>275</v>
      </c>
      <c r="H458" s="225">
        <v>7.9000000000000004</v>
      </c>
      <c r="I458" s="226"/>
      <c r="J458" s="227">
        <f>ROUND(I458*H458,2)</f>
        <v>0</v>
      </c>
      <c r="K458" s="223" t="s">
        <v>764</v>
      </c>
      <c r="L458" s="46"/>
      <c r="M458" s="228" t="s">
        <v>1</v>
      </c>
      <c r="N458" s="229" t="s">
        <v>42</v>
      </c>
      <c r="O458" s="93"/>
      <c r="P458" s="230">
        <f>O458*H458</f>
        <v>0</v>
      </c>
      <c r="Q458" s="230">
        <v>0</v>
      </c>
      <c r="R458" s="230">
        <f>Q458*H458</f>
        <v>0</v>
      </c>
      <c r="S458" s="230">
        <v>0</v>
      </c>
      <c r="T458" s="231">
        <f>S458*H458</f>
        <v>0</v>
      </c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R458" s="232" t="s">
        <v>253</v>
      </c>
      <c r="AT458" s="232" t="s">
        <v>248</v>
      </c>
      <c r="AU458" s="232" t="s">
        <v>87</v>
      </c>
      <c r="AY458" s="19" t="s">
        <v>245</v>
      </c>
      <c r="BE458" s="233">
        <f>IF(N458="základní",J458,0)</f>
        <v>0</v>
      </c>
      <c r="BF458" s="233">
        <f>IF(N458="snížená",J458,0)</f>
        <v>0</v>
      </c>
      <c r="BG458" s="233">
        <f>IF(N458="zákl. přenesená",J458,0)</f>
        <v>0</v>
      </c>
      <c r="BH458" s="233">
        <f>IF(N458="sníž. přenesená",J458,0)</f>
        <v>0</v>
      </c>
      <c r="BI458" s="233">
        <f>IF(N458="nulová",J458,0)</f>
        <v>0</v>
      </c>
      <c r="BJ458" s="19" t="s">
        <v>85</v>
      </c>
      <c r="BK458" s="233">
        <f>ROUND(I458*H458,2)</f>
        <v>0</v>
      </c>
      <c r="BL458" s="19" t="s">
        <v>253</v>
      </c>
      <c r="BM458" s="232" t="s">
        <v>5419</v>
      </c>
    </row>
    <row r="459" s="2" customFormat="1">
      <c r="A459" s="40"/>
      <c r="B459" s="41"/>
      <c r="C459" s="42"/>
      <c r="D459" s="234" t="s">
        <v>255</v>
      </c>
      <c r="E459" s="42"/>
      <c r="F459" s="235" t="s">
        <v>4486</v>
      </c>
      <c r="G459" s="42"/>
      <c r="H459" s="42"/>
      <c r="I459" s="236"/>
      <c r="J459" s="42"/>
      <c r="K459" s="42"/>
      <c r="L459" s="46"/>
      <c r="M459" s="237"/>
      <c r="N459" s="238"/>
      <c r="O459" s="93"/>
      <c r="P459" s="93"/>
      <c r="Q459" s="93"/>
      <c r="R459" s="93"/>
      <c r="S459" s="93"/>
      <c r="T459" s="94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19" t="s">
        <v>255</v>
      </c>
      <c r="AU459" s="19" t="s">
        <v>87</v>
      </c>
    </row>
    <row r="460" s="2" customFormat="1">
      <c r="A460" s="40"/>
      <c r="B460" s="41"/>
      <c r="C460" s="42"/>
      <c r="D460" s="296" t="s">
        <v>766</v>
      </c>
      <c r="E460" s="42"/>
      <c r="F460" s="297" t="s">
        <v>3661</v>
      </c>
      <c r="G460" s="42"/>
      <c r="H460" s="42"/>
      <c r="I460" s="236"/>
      <c r="J460" s="42"/>
      <c r="K460" s="42"/>
      <c r="L460" s="46"/>
      <c r="M460" s="237"/>
      <c r="N460" s="238"/>
      <c r="O460" s="93"/>
      <c r="P460" s="93"/>
      <c r="Q460" s="93"/>
      <c r="R460" s="93"/>
      <c r="S460" s="93"/>
      <c r="T460" s="94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T460" s="19" t="s">
        <v>766</v>
      </c>
      <c r="AU460" s="19" t="s">
        <v>87</v>
      </c>
    </row>
    <row r="461" s="14" customFormat="1">
      <c r="A461" s="14"/>
      <c r="B461" s="249"/>
      <c r="C461" s="250"/>
      <c r="D461" s="234" t="s">
        <v>257</v>
      </c>
      <c r="E461" s="251" t="s">
        <v>1</v>
      </c>
      <c r="F461" s="252" t="s">
        <v>5420</v>
      </c>
      <c r="G461" s="250"/>
      <c r="H461" s="253">
        <v>7.9000000000000004</v>
      </c>
      <c r="I461" s="254"/>
      <c r="J461" s="250"/>
      <c r="K461" s="250"/>
      <c r="L461" s="255"/>
      <c r="M461" s="256"/>
      <c r="N461" s="257"/>
      <c r="O461" s="257"/>
      <c r="P461" s="257"/>
      <c r="Q461" s="257"/>
      <c r="R461" s="257"/>
      <c r="S461" s="257"/>
      <c r="T461" s="258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9" t="s">
        <v>257</v>
      </c>
      <c r="AU461" s="259" t="s">
        <v>87</v>
      </c>
      <c r="AV461" s="14" t="s">
        <v>87</v>
      </c>
      <c r="AW461" s="14" t="s">
        <v>34</v>
      </c>
      <c r="AX461" s="14" t="s">
        <v>85</v>
      </c>
      <c r="AY461" s="259" t="s">
        <v>245</v>
      </c>
    </row>
    <row r="462" s="2" customFormat="1" ht="16.5" customHeight="1">
      <c r="A462" s="40"/>
      <c r="B462" s="41"/>
      <c r="C462" s="221" t="s">
        <v>3129</v>
      </c>
      <c r="D462" s="221" t="s">
        <v>248</v>
      </c>
      <c r="E462" s="222" t="s">
        <v>4488</v>
      </c>
      <c r="F462" s="223" t="s">
        <v>4489</v>
      </c>
      <c r="G462" s="224" t="s">
        <v>275</v>
      </c>
      <c r="H462" s="225">
        <v>23</v>
      </c>
      <c r="I462" s="226"/>
      <c r="J462" s="227">
        <f>ROUND(I462*H462,2)</f>
        <v>0</v>
      </c>
      <c r="K462" s="223" t="s">
        <v>764</v>
      </c>
      <c r="L462" s="46"/>
      <c r="M462" s="228" t="s">
        <v>1</v>
      </c>
      <c r="N462" s="229" t="s">
        <v>42</v>
      </c>
      <c r="O462" s="93"/>
      <c r="P462" s="230">
        <f>O462*H462</f>
        <v>0</v>
      </c>
      <c r="Q462" s="230">
        <v>0</v>
      </c>
      <c r="R462" s="230">
        <f>Q462*H462</f>
        <v>0</v>
      </c>
      <c r="S462" s="230">
        <v>0</v>
      </c>
      <c r="T462" s="231">
        <f>S462*H462</f>
        <v>0</v>
      </c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R462" s="232" t="s">
        <v>594</v>
      </c>
      <c r="AT462" s="232" t="s">
        <v>248</v>
      </c>
      <c r="AU462" s="232" t="s">
        <v>87</v>
      </c>
      <c r="AY462" s="19" t="s">
        <v>245</v>
      </c>
      <c r="BE462" s="233">
        <f>IF(N462="základní",J462,0)</f>
        <v>0</v>
      </c>
      <c r="BF462" s="233">
        <f>IF(N462="snížená",J462,0)</f>
        <v>0</v>
      </c>
      <c r="BG462" s="233">
        <f>IF(N462="zákl. přenesená",J462,0)</f>
        <v>0</v>
      </c>
      <c r="BH462" s="233">
        <f>IF(N462="sníž. přenesená",J462,0)</f>
        <v>0</v>
      </c>
      <c r="BI462" s="233">
        <f>IF(N462="nulová",J462,0)</f>
        <v>0</v>
      </c>
      <c r="BJ462" s="19" t="s">
        <v>85</v>
      </c>
      <c r="BK462" s="233">
        <f>ROUND(I462*H462,2)</f>
        <v>0</v>
      </c>
      <c r="BL462" s="19" t="s">
        <v>594</v>
      </c>
      <c r="BM462" s="232" t="s">
        <v>5421</v>
      </c>
    </row>
    <row r="463" s="2" customFormat="1">
      <c r="A463" s="40"/>
      <c r="B463" s="41"/>
      <c r="C463" s="42"/>
      <c r="D463" s="234" t="s">
        <v>255</v>
      </c>
      <c r="E463" s="42"/>
      <c r="F463" s="235" t="s">
        <v>4491</v>
      </c>
      <c r="G463" s="42"/>
      <c r="H463" s="42"/>
      <c r="I463" s="236"/>
      <c r="J463" s="42"/>
      <c r="K463" s="42"/>
      <c r="L463" s="46"/>
      <c r="M463" s="237"/>
      <c r="N463" s="238"/>
      <c r="O463" s="93"/>
      <c r="P463" s="93"/>
      <c r="Q463" s="93"/>
      <c r="R463" s="93"/>
      <c r="S463" s="93"/>
      <c r="T463" s="94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255</v>
      </c>
      <c r="AU463" s="19" t="s">
        <v>87</v>
      </c>
    </row>
    <row r="464" s="2" customFormat="1">
      <c r="A464" s="40"/>
      <c r="B464" s="41"/>
      <c r="C464" s="42"/>
      <c r="D464" s="296" t="s">
        <v>766</v>
      </c>
      <c r="E464" s="42"/>
      <c r="F464" s="297" t="s">
        <v>4492</v>
      </c>
      <c r="G464" s="42"/>
      <c r="H464" s="42"/>
      <c r="I464" s="236"/>
      <c r="J464" s="42"/>
      <c r="K464" s="42"/>
      <c r="L464" s="46"/>
      <c r="M464" s="237"/>
      <c r="N464" s="238"/>
      <c r="O464" s="93"/>
      <c r="P464" s="93"/>
      <c r="Q464" s="93"/>
      <c r="R464" s="93"/>
      <c r="S464" s="93"/>
      <c r="T464" s="94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T464" s="19" t="s">
        <v>766</v>
      </c>
      <c r="AU464" s="19" t="s">
        <v>87</v>
      </c>
    </row>
    <row r="465" s="14" customFormat="1">
      <c r="A465" s="14"/>
      <c r="B465" s="249"/>
      <c r="C465" s="250"/>
      <c r="D465" s="234" t="s">
        <v>257</v>
      </c>
      <c r="E465" s="251" t="s">
        <v>1</v>
      </c>
      <c r="F465" s="252" t="s">
        <v>5422</v>
      </c>
      <c r="G465" s="250"/>
      <c r="H465" s="253">
        <v>23</v>
      </c>
      <c r="I465" s="254"/>
      <c r="J465" s="250"/>
      <c r="K465" s="250"/>
      <c r="L465" s="255"/>
      <c r="M465" s="256"/>
      <c r="N465" s="257"/>
      <c r="O465" s="257"/>
      <c r="P465" s="257"/>
      <c r="Q465" s="257"/>
      <c r="R465" s="257"/>
      <c r="S465" s="257"/>
      <c r="T465" s="258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9" t="s">
        <v>257</v>
      </c>
      <c r="AU465" s="259" t="s">
        <v>87</v>
      </c>
      <c r="AV465" s="14" t="s">
        <v>87</v>
      </c>
      <c r="AW465" s="14" t="s">
        <v>34</v>
      </c>
      <c r="AX465" s="14" t="s">
        <v>85</v>
      </c>
      <c r="AY465" s="259" t="s">
        <v>245</v>
      </c>
    </row>
    <row r="466" s="2" customFormat="1" ht="16.5" customHeight="1">
      <c r="A466" s="40"/>
      <c r="B466" s="41"/>
      <c r="C466" s="221" t="s">
        <v>3136</v>
      </c>
      <c r="D466" s="221" t="s">
        <v>248</v>
      </c>
      <c r="E466" s="222" t="s">
        <v>4427</v>
      </c>
      <c r="F466" s="223" t="s">
        <v>4428</v>
      </c>
      <c r="G466" s="224" t="s">
        <v>545</v>
      </c>
      <c r="H466" s="225">
        <v>9.359</v>
      </c>
      <c r="I466" s="226"/>
      <c r="J466" s="227">
        <f>ROUND(I466*H466,2)</f>
        <v>0</v>
      </c>
      <c r="K466" s="223" t="s">
        <v>764</v>
      </c>
      <c r="L466" s="46"/>
      <c r="M466" s="228" t="s">
        <v>1</v>
      </c>
      <c r="N466" s="229" t="s">
        <v>42</v>
      </c>
      <c r="O466" s="93"/>
      <c r="P466" s="230">
        <f>O466*H466</f>
        <v>0</v>
      </c>
      <c r="Q466" s="230">
        <v>1.0492699999999999</v>
      </c>
      <c r="R466" s="230">
        <f>Q466*H466</f>
        <v>9.8201179299999986</v>
      </c>
      <c r="S466" s="230">
        <v>0</v>
      </c>
      <c r="T466" s="231">
        <f>S466*H466</f>
        <v>0</v>
      </c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R466" s="232" t="s">
        <v>253</v>
      </c>
      <c r="AT466" s="232" t="s">
        <v>248</v>
      </c>
      <c r="AU466" s="232" t="s">
        <v>87</v>
      </c>
      <c r="AY466" s="19" t="s">
        <v>245</v>
      </c>
      <c r="BE466" s="233">
        <f>IF(N466="základní",J466,0)</f>
        <v>0</v>
      </c>
      <c r="BF466" s="233">
        <f>IF(N466="snížená",J466,0)</f>
        <v>0</v>
      </c>
      <c r="BG466" s="233">
        <f>IF(N466="zákl. přenesená",J466,0)</f>
        <v>0</v>
      </c>
      <c r="BH466" s="233">
        <f>IF(N466="sníž. přenesená",J466,0)</f>
        <v>0</v>
      </c>
      <c r="BI466" s="233">
        <f>IF(N466="nulová",J466,0)</f>
        <v>0</v>
      </c>
      <c r="BJ466" s="19" t="s">
        <v>85</v>
      </c>
      <c r="BK466" s="233">
        <f>ROUND(I466*H466,2)</f>
        <v>0</v>
      </c>
      <c r="BL466" s="19" t="s">
        <v>253</v>
      </c>
      <c r="BM466" s="232" t="s">
        <v>5423</v>
      </c>
    </row>
    <row r="467" s="2" customFormat="1">
      <c r="A467" s="40"/>
      <c r="B467" s="41"/>
      <c r="C467" s="42"/>
      <c r="D467" s="234" t="s">
        <v>255</v>
      </c>
      <c r="E467" s="42"/>
      <c r="F467" s="235" t="s">
        <v>4430</v>
      </c>
      <c r="G467" s="42"/>
      <c r="H467" s="42"/>
      <c r="I467" s="236"/>
      <c r="J467" s="42"/>
      <c r="K467" s="42"/>
      <c r="L467" s="46"/>
      <c r="M467" s="237"/>
      <c r="N467" s="238"/>
      <c r="O467" s="93"/>
      <c r="P467" s="93"/>
      <c r="Q467" s="93"/>
      <c r="R467" s="93"/>
      <c r="S467" s="93"/>
      <c r="T467" s="94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255</v>
      </c>
      <c r="AU467" s="19" t="s">
        <v>87</v>
      </c>
    </row>
    <row r="468" s="2" customFormat="1">
      <c r="A468" s="40"/>
      <c r="B468" s="41"/>
      <c r="C468" s="42"/>
      <c r="D468" s="296" t="s">
        <v>766</v>
      </c>
      <c r="E468" s="42"/>
      <c r="F468" s="297" t="s">
        <v>4431</v>
      </c>
      <c r="G468" s="42"/>
      <c r="H468" s="42"/>
      <c r="I468" s="236"/>
      <c r="J468" s="42"/>
      <c r="K468" s="42"/>
      <c r="L468" s="46"/>
      <c r="M468" s="237"/>
      <c r="N468" s="238"/>
      <c r="O468" s="93"/>
      <c r="P468" s="93"/>
      <c r="Q468" s="93"/>
      <c r="R468" s="93"/>
      <c r="S468" s="93"/>
      <c r="T468" s="94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T468" s="19" t="s">
        <v>766</v>
      </c>
      <c r="AU468" s="19" t="s">
        <v>87</v>
      </c>
    </row>
    <row r="469" s="14" customFormat="1">
      <c r="A469" s="14"/>
      <c r="B469" s="249"/>
      <c r="C469" s="250"/>
      <c r="D469" s="234" t="s">
        <v>257</v>
      </c>
      <c r="E469" s="251" t="s">
        <v>1</v>
      </c>
      <c r="F469" s="252" t="s">
        <v>5424</v>
      </c>
      <c r="G469" s="250"/>
      <c r="H469" s="253">
        <v>9.359</v>
      </c>
      <c r="I469" s="254"/>
      <c r="J469" s="250"/>
      <c r="K469" s="250"/>
      <c r="L469" s="255"/>
      <c r="M469" s="256"/>
      <c r="N469" s="257"/>
      <c r="O469" s="257"/>
      <c r="P469" s="257"/>
      <c r="Q469" s="257"/>
      <c r="R469" s="257"/>
      <c r="S469" s="257"/>
      <c r="T469" s="258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9" t="s">
        <v>257</v>
      </c>
      <c r="AU469" s="259" t="s">
        <v>87</v>
      </c>
      <c r="AV469" s="14" t="s">
        <v>87</v>
      </c>
      <c r="AW469" s="14" t="s">
        <v>34</v>
      </c>
      <c r="AX469" s="14" t="s">
        <v>85</v>
      </c>
      <c r="AY469" s="259" t="s">
        <v>245</v>
      </c>
    </row>
    <row r="470" s="2" customFormat="1" ht="16.5" customHeight="1">
      <c r="A470" s="40"/>
      <c r="B470" s="41"/>
      <c r="C470" s="221" t="s">
        <v>3142</v>
      </c>
      <c r="D470" s="221" t="s">
        <v>248</v>
      </c>
      <c r="E470" s="222" t="s">
        <v>3672</v>
      </c>
      <c r="F470" s="223" t="s">
        <v>3673</v>
      </c>
      <c r="G470" s="224" t="s">
        <v>545</v>
      </c>
      <c r="H470" s="225">
        <v>0.57599999999999996</v>
      </c>
      <c r="I470" s="226"/>
      <c r="J470" s="227">
        <f>ROUND(I470*H470,2)</f>
        <v>0</v>
      </c>
      <c r="K470" s="223" t="s">
        <v>764</v>
      </c>
      <c r="L470" s="46"/>
      <c r="M470" s="228" t="s">
        <v>1</v>
      </c>
      <c r="N470" s="229" t="s">
        <v>42</v>
      </c>
      <c r="O470" s="93"/>
      <c r="P470" s="230">
        <f>O470*H470</f>
        <v>0</v>
      </c>
      <c r="Q470" s="230">
        <v>1.06386</v>
      </c>
      <c r="R470" s="230">
        <f>Q470*H470</f>
        <v>0.61278336</v>
      </c>
      <c r="S470" s="230">
        <v>0</v>
      </c>
      <c r="T470" s="231">
        <f>S470*H470</f>
        <v>0</v>
      </c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R470" s="232" t="s">
        <v>253</v>
      </c>
      <c r="AT470" s="232" t="s">
        <v>248</v>
      </c>
      <c r="AU470" s="232" t="s">
        <v>87</v>
      </c>
      <c r="AY470" s="19" t="s">
        <v>245</v>
      </c>
      <c r="BE470" s="233">
        <f>IF(N470="základní",J470,0)</f>
        <v>0</v>
      </c>
      <c r="BF470" s="233">
        <f>IF(N470="snížená",J470,0)</f>
        <v>0</v>
      </c>
      <c r="BG470" s="233">
        <f>IF(N470="zákl. přenesená",J470,0)</f>
        <v>0</v>
      </c>
      <c r="BH470" s="233">
        <f>IF(N470="sníž. přenesená",J470,0)</f>
        <v>0</v>
      </c>
      <c r="BI470" s="233">
        <f>IF(N470="nulová",J470,0)</f>
        <v>0</v>
      </c>
      <c r="BJ470" s="19" t="s">
        <v>85</v>
      </c>
      <c r="BK470" s="233">
        <f>ROUND(I470*H470,2)</f>
        <v>0</v>
      </c>
      <c r="BL470" s="19" t="s">
        <v>253</v>
      </c>
      <c r="BM470" s="232" t="s">
        <v>5425</v>
      </c>
    </row>
    <row r="471" s="2" customFormat="1">
      <c r="A471" s="40"/>
      <c r="B471" s="41"/>
      <c r="C471" s="42"/>
      <c r="D471" s="234" t="s">
        <v>255</v>
      </c>
      <c r="E471" s="42"/>
      <c r="F471" s="235" t="s">
        <v>4434</v>
      </c>
      <c r="G471" s="42"/>
      <c r="H471" s="42"/>
      <c r="I471" s="236"/>
      <c r="J471" s="42"/>
      <c r="K471" s="42"/>
      <c r="L471" s="46"/>
      <c r="M471" s="237"/>
      <c r="N471" s="238"/>
      <c r="O471" s="93"/>
      <c r="P471" s="93"/>
      <c r="Q471" s="93"/>
      <c r="R471" s="93"/>
      <c r="S471" s="93"/>
      <c r="T471" s="94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255</v>
      </c>
      <c r="AU471" s="19" t="s">
        <v>87</v>
      </c>
    </row>
    <row r="472" s="2" customFormat="1">
      <c r="A472" s="40"/>
      <c r="B472" s="41"/>
      <c r="C472" s="42"/>
      <c r="D472" s="296" t="s">
        <v>766</v>
      </c>
      <c r="E472" s="42"/>
      <c r="F472" s="297" t="s">
        <v>3675</v>
      </c>
      <c r="G472" s="42"/>
      <c r="H472" s="42"/>
      <c r="I472" s="236"/>
      <c r="J472" s="42"/>
      <c r="K472" s="42"/>
      <c r="L472" s="46"/>
      <c r="M472" s="237"/>
      <c r="N472" s="238"/>
      <c r="O472" s="93"/>
      <c r="P472" s="93"/>
      <c r="Q472" s="93"/>
      <c r="R472" s="93"/>
      <c r="S472" s="93"/>
      <c r="T472" s="94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T472" s="19" t="s">
        <v>766</v>
      </c>
      <c r="AU472" s="19" t="s">
        <v>87</v>
      </c>
    </row>
    <row r="473" s="14" customFormat="1">
      <c r="A473" s="14"/>
      <c r="B473" s="249"/>
      <c r="C473" s="250"/>
      <c r="D473" s="234" t="s">
        <v>257</v>
      </c>
      <c r="E473" s="251" t="s">
        <v>1</v>
      </c>
      <c r="F473" s="252" t="s">
        <v>5426</v>
      </c>
      <c r="G473" s="250"/>
      <c r="H473" s="253">
        <v>0.57599999999999996</v>
      </c>
      <c r="I473" s="254"/>
      <c r="J473" s="250"/>
      <c r="K473" s="250"/>
      <c r="L473" s="255"/>
      <c r="M473" s="256"/>
      <c r="N473" s="257"/>
      <c r="O473" s="257"/>
      <c r="P473" s="257"/>
      <c r="Q473" s="257"/>
      <c r="R473" s="257"/>
      <c r="S473" s="257"/>
      <c r="T473" s="25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9" t="s">
        <v>257</v>
      </c>
      <c r="AU473" s="259" t="s">
        <v>87</v>
      </c>
      <c r="AV473" s="14" t="s">
        <v>87</v>
      </c>
      <c r="AW473" s="14" t="s">
        <v>34</v>
      </c>
      <c r="AX473" s="14" t="s">
        <v>85</v>
      </c>
      <c r="AY473" s="259" t="s">
        <v>245</v>
      </c>
    </row>
    <row r="474" s="2" customFormat="1" ht="16.5" customHeight="1">
      <c r="A474" s="40"/>
      <c r="B474" s="41"/>
      <c r="C474" s="221" t="s">
        <v>3148</v>
      </c>
      <c r="D474" s="221" t="s">
        <v>248</v>
      </c>
      <c r="E474" s="222" t="s">
        <v>4436</v>
      </c>
      <c r="F474" s="223" t="s">
        <v>4437</v>
      </c>
      <c r="G474" s="224" t="s">
        <v>329</v>
      </c>
      <c r="H474" s="225">
        <v>18</v>
      </c>
      <c r="I474" s="226"/>
      <c r="J474" s="227">
        <f>ROUND(I474*H474,2)</f>
        <v>0</v>
      </c>
      <c r="K474" s="223" t="s">
        <v>764</v>
      </c>
      <c r="L474" s="46"/>
      <c r="M474" s="228" t="s">
        <v>1</v>
      </c>
      <c r="N474" s="229" t="s">
        <v>42</v>
      </c>
      <c r="O474" s="93"/>
      <c r="P474" s="230">
        <f>O474*H474</f>
        <v>0</v>
      </c>
      <c r="Q474" s="230">
        <v>0.012</v>
      </c>
      <c r="R474" s="230">
        <f>Q474*H474</f>
        <v>0.216</v>
      </c>
      <c r="S474" s="230">
        <v>0</v>
      </c>
      <c r="T474" s="231">
        <f>S474*H474</f>
        <v>0</v>
      </c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R474" s="232" t="s">
        <v>594</v>
      </c>
      <c r="AT474" s="232" t="s">
        <v>248</v>
      </c>
      <c r="AU474" s="232" t="s">
        <v>87</v>
      </c>
      <c r="AY474" s="19" t="s">
        <v>245</v>
      </c>
      <c r="BE474" s="233">
        <f>IF(N474="základní",J474,0)</f>
        <v>0</v>
      </c>
      <c r="BF474" s="233">
        <f>IF(N474="snížená",J474,0)</f>
        <v>0</v>
      </c>
      <c r="BG474" s="233">
        <f>IF(N474="zákl. přenesená",J474,0)</f>
        <v>0</v>
      </c>
      <c r="BH474" s="233">
        <f>IF(N474="sníž. přenesená",J474,0)</f>
        <v>0</v>
      </c>
      <c r="BI474" s="233">
        <f>IF(N474="nulová",J474,0)</f>
        <v>0</v>
      </c>
      <c r="BJ474" s="19" t="s">
        <v>85</v>
      </c>
      <c r="BK474" s="233">
        <f>ROUND(I474*H474,2)</f>
        <v>0</v>
      </c>
      <c r="BL474" s="19" t="s">
        <v>594</v>
      </c>
      <c r="BM474" s="232" t="s">
        <v>5427</v>
      </c>
    </row>
    <row r="475" s="2" customFormat="1">
      <c r="A475" s="40"/>
      <c r="B475" s="41"/>
      <c r="C475" s="42"/>
      <c r="D475" s="234" t="s">
        <v>255</v>
      </c>
      <c r="E475" s="42"/>
      <c r="F475" s="235" t="s">
        <v>4439</v>
      </c>
      <c r="G475" s="42"/>
      <c r="H475" s="42"/>
      <c r="I475" s="236"/>
      <c r="J475" s="42"/>
      <c r="K475" s="42"/>
      <c r="L475" s="46"/>
      <c r="M475" s="237"/>
      <c r="N475" s="238"/>
      <c r="O475" s="93"/>
      <c r="P475" s="93"/>
      <c r="Q475" s="93"/>
      <c r="R475" s="93"/>
      <c r="S475" s="93"/>
      <c r="T475" s="94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T475" s="19" t="s">
        <v>255</v>
      </c>
      <c r="AU475" s="19" t="s">
        <v>87</v>
      </c>
    </row>
    <row r="476" s="2" customFormat="1">
      <c r="A476" s="40"/>
      <c r="B476" s="41"/>
      <c r="C476" s="42"/>
      <c r="D476" s="296" t="s">
        <v>766</v>
      </c>
      <c r="E476" s="42"/>
      <c r="F476" s="297" t="s">
        <v>4440</v>
      </c>
      <c r="G476" s="42"/>
      <c r="H476" s="42"/>
      <c r="I476" s="236"/>
      <c r="J476" s="42"/>
      <c r="K476" s="42"/>
      <c r="L476" s="46"/>
      <c r="M476" s="237"/>
      <c r="N476" s="238"/>
      <c r="O476" s="93"/>
      <c r="P476" s="93"/>
      <c r="Q476" s="93"/>
      <c r="R476" s="93"/>
      <c r="S476" s="93"/>
      <c r="T476" s="94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T476" s="19" t="s">
        <v>766</v>
      </c>
      <c r="AU476" s="19" t="s">
        <v>87</v>
      </c>
    </row>
    <row r="477" s="14" customFormat="1">
      <c r="A477" s="14"/>
      <c r="B477" s="249"/>
      <c r="C477" s="250"/>
      <c r="D477" s="234" t="s">
        <v>257</v>
      </c>
      <c r="E477" s="251" t="s">
        <v>1</v>
      </c>
      <c r="F477" s="252" t="s">
        <v>5428</v>
      </c>
      <c r="G477" s="250"/>
      <c r="H477" s="253">
        <v>18</v>
      </c>
      <c r="I477" s="254"/>
      <c r="J477" s="250"/>
      <c r="K477" s="250"/>
      <c r="L477" s="255"/>
      <c r="M477" s="256"/>
      <c r="N477" s="257"/>
      <c r="O477" s="257"/>
      <c r="P477" s="257"/>
      <c r="Q477" s="257"/>
      <c r="R477" s="257"/>
      <c r="S477" s="257"/>
      <c r="T477" s="258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9" t="s">
        <v>257</v>
      </c>
      <c r="AU477" s="259" t="s">
        <v>87</v>
      </c>
      <c r="AV477" s="14" t="s">
        <v>87</v>
      </c>
      <c r="AW477" s="14" t="s">
        <v>34</v>
      </c>
      <c r="AX477" s="14" t="s">
        <v>85</v>
      </c>
      <c r="AY477" s="259" t="s">
        <v>245</v>
      </c>
    </row>
    <row r="478" s="2" customFormat="1" ht="16.5" customHeight="1">
      <c r="A478" s="40"/>
      <c r="B478" s="41"/>
      <c r="C478" s="283" t="s">
        <v>3156</v>
      </c>
      <c r="D478" s="283" t="s">
        <v>551</v>
      </c>
      <c r="E478" s="284" t="s">
        <v>5429</v>
      </c>
      <c r="F478" s="285" t="s">
        <v>5430</v>
      </c>
      <c r="G478" s="286" t="s">
        <v>545</v>
      </c>
      <c r="H478" s="287">
        <v>24.552</v>
      </c>
      <c r="I478" s="288"/>
      <c r="J478" s="289">
        <f>ROUND(I478*H478,2)</f>
        <v>0</v>
      </c>
      <c r="K478" s="285" t="s">
        <v>764</v>
      </c>
      <c r="L478" s="290"/>
      <c r="M478" s="291" t="s">
        <v>1</v>
      </c>
      <c r="N478" s="292" t="s">
        <v>42</v>
      </c>
      <c r="O478" s="93"/>
      <c r="P478" s="230">
        <f>O478*H478</f>
        <v>0</v>
      </c>
      <c r="Q478" s="230">
        <v>1</v>
      </c>
      <c r="R478" s="230">
        <f>Q478*H478</f>
        <v>24.552</v>
      </c>
      <c r="S478" s="230">
        <v>0</v>
      </c>
      <c r="T478" s="231">
        <f>S478*H478</f>
        <v>0</v>
      </c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R478" s="232" t="s">
        <v>594</v>
      </c>
      <c r="AT478" s="232" t="s">
        <v>551</v>
      </c>
      <c r="AU478" s="232" t="s">
        <v>87</v>
      </c>
      <c r="AY478" s="19" t="s">
        <v>245</v>
      </c>
      <c r="BE478" s="233">
        <f>IF(N478="základní",J478,0)</f>
        <v>0</v>
      </c>
      <c r="BF478" s="233">
        <f>IF(N478="snížená",J478,0)</f>
        <v>0</v>
      </c>
      <c r="BG478" s="233">
        <f>IF(N478="zákl. přenesená",J478,0)</f>
        <v>0</v>
      </c>
      <c r="BH478" s="233">
        <f>IF(N478="sníž. přenesená",J478,0)</f>
        <v>0</v>
      </c>
      <c r="BI478" s="233">
        <f>IF(N478="nulová",J478,0)</f>
        <v>0</v>
      </c>
      <c r="BJ478" s="19" t="s">
        <v>85</v>
      </c>
      <c r="BK478" s="233">
        <f>ROUND(I478*H478,2)</f>
        <v>0</v>
      </c>
      <c r="BL478" s="19" t="s">
        <v>594</v>
      </c>
      <c r="BM478" s="232" t="s">
        <v>5431</v>
      </c>
    </row>
    <row r="479" s="2" customFormat="1">
      <c r="A479" s="40"/>
      <c r="B479" s="41"/>
      <c r="C479" s="42"/>
      <c r="D479" s="234" t="s">
        <v>255</v>
      </c>
      <c r="E479" s="42"/>
      <c r="F479" s="235" t="s">
        <v>5430</v>
      </c>
      <c r="G479" s="42"/>
      <c r="H479" s="42"/>
      <c r="I479" s="236"/>
      <c r="J479" s="42"/>
      <c r="K479" s="42"/>
      <c r="L479" s="46"/>
      <c r="M479" s="237"/>
      <c r="N479" s="238"/>
      <c r="O479" s="93"/>
      <c r="P479" s="93"/>
      <c r="Q479" s="93"/>
      <c r="R479" s="93"/>
      <c r="S479" s="93"/>
      <c r="T479" s="94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T479" s="19" t="s">
        <v>255</v>
      </c>
      <c r="AU479" s="19" t="s">
        <v>87</v>
      </c>
    </row>
    <row r="480" s="14" customFormat="1">
      <c r="A480" s="14"/>
      <c r="B480" s="249"/>
      <c r="C480" s="250"/>
      <c r="D480" s="234" t="s">
        <v>257</v>
      </c>
      <c r="E480" s="251" t="s">
        <v>1</v>
      </c>
      <c r="F480" s="252" t="s">
        <v>5432</v>
      </c>
      <c r="G480" s="250"/>
      <c r="H480" s="253">
        <v>24.552</v>
      </c>
      <c r="I480" s="254"/>
      <c r="J480" s="250"/>
      <c r="K480" s="250"/>
      <c r="L480" s="255"/>
      <c r="M480" s="256"/>
      <c r="N480" s="257"/>
      <c r="O480" s="257"/>
      <c r="P480" s="257"/>
      <c r="Q480" s="257"/>
      <c r="R480" s="257"/>
      <c r="S480" s="257"/>
      <c r="T480" s="258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9" t="s">
        <v>257</v>
      </c>
      <c r="AU480" s="259" t="s">
        <v>87</v>
      </c>
      <c r="AV480" s="14" t="s">
        <v>87</v>
      </c>
      <c r="AW480" s="14" t="s">
        <v>34</v>
      </c>
      <c r="AX480" s="14" t="s">
        <v>85</v>
      </c>
      <c r="AY480" s="259" t="s">
        <v>245</v>
      </c>
    </row>
    <row r="481" s="2" customFormat="1" ht="16.5" customHeight="1">
      <c r="A481" s="40"/>
      <c r="B481" s="41"/>
      <c r="C481" s="221" t="s">
        <v>3160</v>
      </c>
      <c r="D481" s="221" t="s">
        <v>248</v>
      </c>
      <c r="E481" s="222" t="s">
        <v>4493</v>
      </c>
      <c r="F481" s="223" t="s">
        <v>4494</v>
      </c>
      <c r="G481" s="224" t="s">
        <v>275</v>
      </c>
      <c r="H481" s="225">
        <v>75</v>
      </c>
      <c r="I481" s="226"/>
      <c r="J481" s="227">
        <f>ROUND(I481*H481,2)</f>
        <v>0</v>
      </c>
      <c r="K481" s="223" t="s">
        <v>764</v>
      </c>
      <c r="L481" s="46"/>
      <c r="M481" s="228" t="s">
        <v>1</v>
      </c>
      <c r="N481" s="229" t="s">
        <v>42</v>
      </c>
      <c r="O481" s="93"/>
      <c r="P481" s="230">
        <f>O481*H481</f>
        <v>0</v>
      </c>
      <c r="Q481" s="230">
        <v>0.01282</v>
      </c>
      <c r="R481" s="230">
        <f>Q481*H481</f>
        <v>0.96150000000000002</v>
      </c>
      <c r="S481" s="230">
        <v>0</v>
      </c>
      <c r="T481" s="231">
        <f>S481*H481</f>
        <v>0</v>
      </c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R481" s="232" t="s">
        <v>253</v>
      </c>
      <c r="AT481" s="232" t="s">
        <v>248</v>
      </c>
      <c r="AU481" s="232" t="s">
        <v>87</v>
      </c>
      <c r="AY481" s="19" t="s">
        <v>245</v>
      </c>
      <c r="BE481" s="233">
        <f>IF(N481="základní",J481,0)</f>
        <v>0</v>
      </c>
      <c r="BF481" s="233">
        <f>IF(N481="snížená",J481,0)</f>
        <v>0</v>
      </c>
      <c r="BG481" s="233">
        <f>IF(N481="zákl. přenesená",J481,0)</f>
        <v>0</v>
      </c>
      <c r="BH481" s="233">
        <f>IF(N481="sníž. přenesená",J481,0)</f>
        <v>0</v>
      </c>
      <c r="BI481" s="233">
        <f>IF(N481="nulová",J481,0)</f>
        <v>0</v>
      </c>
      <c r="BJ481" s="19" t="s">
        <v>85</v>
      </c>
      <c r="BK481" s="233">
        <f>ROUND(I481*H481,2)</f>
        <v>0</v>
      </c>
      <c r="BL481" s="19" t="s">
        <v>253</v>
      </c>
      <c r="BM481" s="232" t="s">
        <v>5433</v>
      </c>
    </row>
    <row r="482" s="2" customFormat="1">
      <c r="A482" s="40"/>
      <c r="B482" s="41"/>
      <c r="C482" s="42"/>
      <c r="D482" s="234" t="s">
        <v>255</v>
      </c>
      <c r="E482" s="42"/>
      <c r="F482" s="235" t="s">
        <v>4496</v>
      </c>
      <c r="G482" s="42"/>
      <c r="H482" s="42"/>
      <c r="I482" s="236"/>
      <c r="J482" s="42"/>
      <c r="K482" s="42"/>
      <c r="L482" s="46"/>
      <c r="M482" s="237"/>
      <c r="N482" s="238"/>
      <c r="O482" s="93"/>
      <c r="P482" s="93"/>
      <c r="Q482" s="93"/>
      <c r="R482" s="93"/>
      <c r="S482" s="93"/>
      <c r="T482" s="94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19" t="s">
        <v>255</v>
      </c>
      <c r="AU482" s="19" t="s">
        <v>87</v>
      </c>
    </row>
    <row r="483" s="2" customFormat="1">
      <c r="A483" s="40"/>
      <c r="B483" s="41"/>
      <c r="C483" s="42"/>
      <c r="D483" s="296" t="s">
        <v>766</v>
      </c>
      <c r="E483" s="42"/>
      <c r="F483" s="297" t="s">
        <v>4497</v>
      </c>
      <c r="G483" s="42"/>
      <c r="H483" s="42"/>
      <c r="I483" s="236"/>
      <c r="J483" s="42"/>
      <c r="K483" s="42"/>
      <c r="L483" s="46"/>
      <c r="M483" s="237"/>
      <c r="N483" s="238"/>
      <c r="O483" s="93"/>
      <c r="P483" s="93"/>
      <c r="Q483" s="93"/>
      <c r="R483" s="93"/>
      <c r="S483" s="93"/>
      <c r="T483" s="94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T483" s="19" t="s">
        <v>766</v>
      </c>
      <c r="AU483" s="19" t="s">
        <v>87</v>
      </c>
    </row>
    <row r="484" s="14" customFormat="1">
      <c r="A484" s="14"/>
      <c r="B484" s="249"/>
      <c r="C484" s="250"/>
      <c r="D484" s="234" t="s">
        <v>257</v>
      </c>
      <c r="E484" s="251" t="s">
        <v>1</v>
      </c>
      <c r="F484" s="252" t="s">
        <v>5434</v>
      </c>
      <c r="G484" s="250"/>
      <c r="H484" s="253">
        <v>75</v>
      </c>
      <c r="I484" s="254"/>
      <c r="J484" s="250"/>
      <c r="K484" s="250"/>
      <c r="L484" s="255"/>
      <c r="M484" s="256"/>
      <c r="N484" s="257"/>
      <c r="O484" s="257"/>
      <c r="P484" s="257"/>
      <c r="Q484" s="257"/>
      <c r="R484" s="257"/>
      <c r="S484" s="257"/>
      <c r="T484" s="258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9" t="s">
        <v>257</v>
      </c>
      <c r="AU484" s="259" t="s">
        <v>87</v>
      </c>
      <c r="AV484" s="14" t="s">
        <v>87</v>
      </c>
      <c r="AW484" s="14" t="s">
        <v>34</v>
      </c>
      <c r="AX484" s="14" t="s">
        <v>85</v>
      </c>
      <c r="AY484" s="259" t="s">
        <v>245</v>
      </c>
    </row>
    <row r="485" s="2" customFormat="1" ht="16.5" customHeight="1">
      <c r="A485" s="40"/>
      <c r="B485" s="41"/>
      <c r="C485" s="283" t="s">
        <v>3167</v>
      </c>
      <c r="D485" s="283" t="s">
        <v>551</v>
      </c>
      <c r="E485" s="284" t="s">
        <v>4499</v>
      </c>
      <c r="F485" s="285" t="s">
        <v>4500</v>
      </c>
      <c r="G485" s="286" t="s">
        <v>275</v>
      </c>
      <c r="H485" s="287">
        <v>78.75</v>
      </c>
      <c r="I485" s="288"/>
      <c r="J485" s="289">
        <f>ROUND(I485*H485,2)</f>
        <v>0</v>
      </c>
      <c r="K485" s="285" t="s">
        <v>1</v>
      </c>
      <c r="L485" s="290"/>
      <c r="M485" s="291" t="s">
        <v>1</v>
      </c>
      <c r="N485" s="292" t="s">
        <v>42</v>
      </c>
      <c r="O485" s="93"/>
      <c r="P485" s="230">
        <f>O485*H485</f>
        <v>0</v>
      </c>
      <c r="Q485" s="230">
        <v>0.034099999999999998</v>
      </c>
      <c r="R485" s="230">
        <f>Q485*H485</f>
        <v>2.6853750000000001</v>
      </c>
      <c r="S485" s="230">
        <v>0</v>
      </c>
      <c r="T485" s="231">
        <f>S485*H485</f>
        <v>0</v>
      </c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R485" s="232" t="s">
        <v>326</v>
      </c>
      <c r="AT485" s="232" t="s">
        <v>551</v>
      </c>
      <c r="AU485" s="232" t="s">
        <v>87</v>
      </c>
      <c r="AY485" s="19" t="s">
        <v>245</v>
      </c>
      <c r="BE485" s="233">
        <f>IF(N485="základní",J485,0)</f>
        <v>0</v>
      </c>
      <c r="BF485" s="233">
        <f>IF(N485="snížená",J485,0)</f>
        <v>0</v>
      </c>
      <c r="BG485" s="233">
        <f>IF(N485="zákl. přenesená",J485,0)</f>
        <v>0</v>
      </c>
      <c r="BH485" s="233">
        <f>IF(N485="sníž. přenesená",J485,0)</f>
        <v>0</v>
      </c>
      <c r="BI485" s="233">
        <f>IF(N485="nulová",J485,0)</f>
        <v>0</v>
      </c>
      <c r="BJ485" s="19" t="s">
        <v>85</v>
      </c>
      <c r="BK485" s="233">
        <f>ROUND(I485*H485,2)</f>
        <v>0</v>
      </c>
      <c r="BL485" s="19" t="s">
        <v>253</v>
      </c>
      <c r="BM485" s="232" t="s">
        <v>5435</v>
      </c>
    </row>
    <row r="486" s="2" customFormat="1">
      <c r="A486" s="40"/>
      <c r="B486" s="41"/>
      <c r="C486" s="42"/>
      <c r="D486" s="234" t="s">
        <v>255</v>
      </c>
      <c r="E486" s="42"/>
      <c r="F486" s="235" t="s">
        <v>4500</v>
      </c>
      <c r="G486" s="42"/>
      <c r="H486" s="42"/>
      <c r="I486" s="236"/>
      <c r="J486" s="42"/>
      <c r="K486" s="42"/>
      <c r="L486" s="46"/>
      <c r="M486" s="237"/>
      <c r="N486" s="238"/>
      <c r="O486" s="93"/>
      <c r="P486" s="93"/>
      <c r="Q486" s="93"/>
      <c r="R486" s="93"/>
      <c r="S486" s="93"/>
      <c r="T486" s="94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T486" s="19" t="s">
        <v>255</v>
      </c>
      <c r="AU486" s="19" t="s">
        <v>87</v>
      </c>
    </row>
    <row r="487" s="14" customFormat="1">
      <c r="A487" s="14"/>
      <c r="B487" s="249"/>
      <c r="C487" s="250"/>
      <c r="D487" s="234" t="s">
        <v>257</v>
      </c>
      <c r="E487" s="251" t="s">
        <v>1</v>
      </c>
      <c r="F487" s="252" t="s">
        <v>5436</v>
      </c>
      <c r="G487" s="250"/>
      <c r="H487" s="253">
        <v>78.75</v>
      </c>
      <c r="I487" s="254"/>
      <c r="J487" s="250"/>
      <c r="K487" s="250"/>
      <c r="L487" s="255"/>
      <c r="M487" s="256"/>
      <c r="N487" s="257"/>
      <c r="O487" s="257"/>
      <c r="P487" s="257"/>
      <c r="Q487" s="257"/>
      <c r="R487" s="257"/>
      <c r="S487" s="257"/>
      <c r="T487" s="25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9" t="s">
        <v>257</v>
      </c>
      <c r="AU487" s="259" t="s">
        <v>87</v>
      </c>
      <c r="AV487" s="14" t="s">
        <v>87</v>
      </c>
      <c r="AW487" s="14" t="s">
        <v>34</v>
      </c>
      <c r="AX487" s="14" t="s">
        <v>85</v>
      </c>
      <c r="AY487" s="259" t="s">
        <v>245</v>
      </c>
    </row>
    <row r="488" s="2" customFormat="1" ht="16.5" customHeight="1">
      <c r="A488" s="40"/>
      <c r="B488" s="41"/>
      <c r="C488" s="221" t="s">
        <v>3174</v>
      </c>
      <c r="D488" s="221" t="s">
        <v>248</v>
      </c>
      <c r="E488" s="222" t="s">
        <v>791</v>
      </c>
      <c r="F488" s="223" t="s">
        <v>792</v>
      </c>
      <c r="G488" s="224" t="s">
        <v>793</v>
      </c>
      <c r="H488" s="225">
        <v>259</v>
      </c>
      <c r="I488" s="226"/>
      <c r="J488" s="227">
        <f>ROUND(I488*H488,2)</f>
        <v>0</v>
      </c>
      <c r="K488" s="223" t="s">
        <v>764</v>
      </c>
      <c r="L488" s="46"/>
      <c r="M488" s="228" t="s">
        <v>1</v>
      </c>
      <c r="N488" s="229" t="s">
        <v>42</v>
      </c>
      <c r="O488" s="93"/>
      <c r="P488" s="230">
        <f>O488*H488</f>
        <v>0</v>
      </c>
      <c r="Q488" s="230">
        <v>0</v>
      </c>
      <c r="R488" s="230">
        <f>Q488*H488</f>
        <v>0</v>
      </c>
      <c r="S488" s="230">
        <v>0</v>
      </c>
      <c r="T488" s="231">
        <f>S488*H488</f>
        <v>0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32" t="s">
        <v>594</v>
      </c>
      <c r="AT488" s="232" t="s">
        <v>248</v>
      </c>
      <c r="AU488" s="232" t="s">
        <v>87</v>
      </c>
      <c r="AY488" s="19" t="s">
        <v>245</v>
      </c>
      <c r="BE488" s="233">
        <f>IF(N488="základní",J488,0)</f>
        <v>0</v>
      </c>
      <c r="BF488" s="233">
        <f>IF(N488="snížená",J488,0)</f>
        <v>0</v>
      </c>
      <c r="BG488" s="233">
        <f>IF(N488="zákl. přenesená",J488,0)</f>
        <v>0</v>
      </c>
      <c r="BH488" s="233">
        <f>IF(N488="sníž. přenesená",J488,0)</f>
        <v>0</v>
      </c>
      <c r="BI488" s="233">
        <f>IF(N488="nulová",J488,0)</f>
        <v>0</v>
      </c>
      <c r="BJ488" s="19" t="s">
        <v>85</v>
      </c>
      <c r="BK488" s="233">
        <f>ROUND(I488*H488,2)</f>
        <v>0</v>
      </c>
      <c r="BL488" s="19" t="s">
        <v>594</v>
      </c>
      <c r="BM488" s="232" t="s">
        <v>5437</v>
      </c>
    </row>
    <row r="489" s="2" customFormat="1">
      <c r="A489" s="40"/>
      <c r="B489" s="41"/>
      <c r="C489" s="42"/>
      <c r="D489" s="234" t="s">
        <v>255</v>
      </c>
      <c r="E489" s="42"/>
      <c r="F489" s="235" t="s">
        <v>794</v>
      </c>
      <c r="G489" s="42"/>
      <c r="H489" s="42"/>
      <c r="I489" s="236"/>
      <c r="J489" s="42"/>
      <c r="K489" s="42"/>
      <c r="L489" s="46"/>
      <c r="M489" s="237"/>
      <c r="N489" s="238"/>
      <c r="O489" s="93"/>
      <c r="P489" s="93"/>
      <c r="Q489" s="93"/>
      <c r="R489" s="93"/>
      <c r="S489" s="93"/>
      <c r="T489" s="94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T489" s="19" t="s">
        <v>255</v>
      </c>
      <c r="AU489" s="19" t="s">
        <v>87</v>
      </c>
    </row>
    <row r="490" s="2" customFormat="1">
      <c r="A490" s="40"/>
      <c r="B490" s="41"/>
      <c r="C490" s="42"/>
      <c r="D490" s="296" t="s">
        <v>766</v>
      </c>
      <c r="E490" s="42"/>
      <c r="F490" s="297" t="s">
        <v>795</v>
      </c>
      <c r="G490" s="42"/>
      <c r="H490" s="42"/>
      <c r="I490" s="236"/>
      <c r="J490" s="42"/>
      <c r="K490" s="42"/>
      <c r="L490" s="46"/>
      <c r="M490" s="237"/>
      <c r="N490" s="238"/>
      <c r="O490" s="93"/>
      <c r="P490" s="93"/>
      <c r="Q490" s="93"/>
      <c r="R490" s="93"/>
      <c r="S490" s="93"/>
      <c r="T490" s="94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766</v>
      </c>
      <c r="AU490" s="19" t="s">
        <v>87</v>
      </c>
    </row>
    <row r="491" s="14" customFormat="1">
      <c r="A491" s="14"/>
      <c r="B491" s="249"/>
      <c r="C491" s="250"/>
      <c r="D491" s="234" t="s">
        <v>257</v>
      </c>
      <c r="E491" s="251" t="s">
        <v>1</v>
      </c>
      <c r="F491" s="252" t="s">
        <v>5438</v>
      </c>
      <c r="G491" s="250"/>
      <c r="H491" s="253">
        <v>259</v>
      </c>
      <c r="I491" s="254"/>
      <c r="J491" s="250"/>
      <c r="K491" s="250"/>
      <c r="L491" s="255"/>
      <c r="M491" s="256"/>
      <c r="N491" s="257"/>
      <c r="O491" s="257"/>
      <c r="P491" s="257"/>
      <c r="Q491" s="257"/>
      <c r="R491" s="257"/>
      <c r="S491" s="257"/>
      <c r="T491" s="258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9" t="s">
        <v>257</v>
      </c>
      <c r="AU491" s="259" t="s">
        <v>87</v>
      </c>
      <c r="AV491" s="14" t="s">
        <v>87</v>
      </c>
      <c r="AW491" s="14" t="s">
        <v>34</v>
      </c>
      <c r="AX491" s="14" t="s">
        <v>85</v>
      </c>
      <c r="AY491" s="259" t="s">
        <v>245</v>
      </c>
    </row>
    <row r="492" s="2" customFormat="1" ht="16.5" customHeight="1">
      <c r="A492" s="40"/>
      <c r="B492" s="41"/>
      <c r="C492" s="283" t="s">
        <v>459</v>
      </c>
      <c r="D492" s="283" t="s">
        <v>551</v>
      </c>
      <c r="E492" s="284" t="s">
        <v>4448</v>
      </c>
      <c r="F492" s="285" t="s">
        <v>4449</v>
      </c>
      <c r="G492" s="286" t="s">
        <v>317</v>
      </c>
      <c r="H492" s="287">
        <v>37.295999999999999</v>
      </c>
      <c r="I492" s="288"/>
      <c r="J492" s="289">
        <f>ROUND(I492*H492,2)</f>
        <v>0</v>
      </c>
      <c r="K492" s="285" t="s">
        <v>764</v>
      </c>
      <c r="L492" s="290"/>
      <c r="M492" s="291" t="s">
        <v>1</v>
      </c>
      <c r="N492" s="292" t="s">
        <v>42</v>
      </c>
      <c r="O492" s="93"/>
      <c r="P492" s="230">
        <f>O492*H492</f>
        <v>0</v>
      </c>
      <c r="Q492" s="230">
        <v>0.0030100000000000001</v>
      </c>
      <c r="R492" s="230">
        <f>Q492*H492</f>
        <v>0.11226096000000001</v>
      </c>
      <c r="S492" s="230">
        <v>0</v>
      </c>
      <c r="T492" s="231">
        <f>S492*H492</f>
        <v>0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32" t="s">
        <v>594</v>
      </c>
      <c r="AT492" s="232" t="s">
        <v>551</v>
      </c>
      <c r="AU492" s="232" t="s">
        <v>87</v>
      </c>
      <c r="AY492" s="19" t="s">
        <v>245</v>
      </c>
      <c r="BE492" s="233">
        <f>IF(N492="základní",J492,0)</f>
        <v>0</v>
      </c>
      <c r="BF492" s="233">
        <f>IF(N492="snížená",J492,0)</f>
        <v>0</v>
      </c>
      <c r="BG492" s="233">
        <f>IF(N492="zákl. přenesená",J492,0)</f>
        <v>0</v>
      </c>
      <c r="BH492" s="233">
        <f>IF(N492="sníž. přenesená",J492,0)</f>
        <v>0</v>
      </c>
      <c r="BI492" s="233">
        <f>IF(N492="nulová",J492,0)</f>
        <v>0</v>
      </c>
      <c r="BJ492" s="19" t="s">
        <v>85</v>
      </c>
      <c r="BK492" s="233">
        <f>ROUND(I492*H492,2)</f>
        <v>0</v>
      </c>
      <c r="BL492" s="19" t="s">
        <v>594</v>
      </c>
      <c r="BM492" s="232" t="s">
        <v>5439</v>
      </c>
    </row>
    <row r="493" s="2" customFormat="1">
      <c r="A493" s="40"/>
      <c r="B493" s="41"/>
      <c r="C493" s="42"/>
      <c r="D493" s="234" t="s">
        <v>255</v>
      </c>
      <c r="E493" s="42"/>
      <c r="F493" s="235" t="s">
        <v>4449</v>
      </c>
      <c r="G493" s="42"/>
      <c r="H493" s="42"/>
      <c r="I493" s="236"/>
      <c r="J493" s="42"/>
      <c r="K493" s="42"/>
      <c r="L493" s="46"/>
      <c r="M493" s="237"/>
      <c r="N493" s="238"/>
      <c r="O493" s="93"/>
      <c r="P493" s="93"/>
      <c r="Q493" s="93"/>
      <c r="R493" s="93"/>
      <c r="S493" s="93"/>
      <c r="T493" s="94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255</v>
      </c>
      <c r="AU493" s="19" t="s">
        <v>87</v>
      </c>
    </row>
    <row r="494" s="14" customFormat="1">
      <c r="A494" s="14"/>
      <c r="B494" s="249"/>
      <c r="C494" s="250"/>
      <c r="D494" s="234" t="s">
        <v>257</v>
      </c>
      <c r="E494" s="251" t="s">
        <v>1</v>
      </c>
      <c r="F494" s="252" t="s">
        <v>5440</v>
      </c>
      <c r="G494" s="250"/>
      <c r="H494" s="253">
        <v>37.295999999999999</v>
      </c>
      <c r="I494" s="254"/>
      <c r="J494" s="250"/>
      <c r="K494" s="250"/>
      <c r="L494" s="255"/>
      <c r="M494" s="256"/>
      <c r="N494" s="257"/>
      <c r="O494" s="257"/>
      <c r="P494" s="257"/>
      <c r="Q494" s="257"/>
      <c r="R494" s="257"/>
      <c r="S494" s="257"/>
      <c r="T494" s="258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9" t="s">
        <v>257</v>
      </c>
      <c r="AU494" s="259" t="s">
        <v>87</v>
      </c>
      <c r="AV494" s="14" t="s">
        <v>87</v>
      </c>
      <c r="AW494" s="14" t="s">
        <v>34</v>
      </c>
      <c r="AX494" s="14" t="s">
        <v>85</v>
      </c>
      <c r="AY494" s="259" t="s">
        <v>245</v>
      </c>
    </row>
    <row r="495" s="2" customFormat="1" ht="16.5" customHeight="1">
      <c r="A495" s="40"/>
      <c r="B495" s="41"/>
      <c r="C495" s="283" t="s">
        <v>3188</v>
      </c>
      <c r="D495" s="283" t="s">
        <v>551</v>
      </c>
      <c r="E495" s="284" t="s">
        <v>4452</v>
      </c>
      <c r="F495" s="285" t="s">
        <v>4453</v>
      </c>
      <c r="G495" s="286" t="s">
        <v>317</v>
      </c>
      <c r="H495" s="287">
        <v>42.335999999999999</v>
      </c>
      <c r="I495" s="288"/>
      <c r="J495" s="289">
        <f>ROUND(I495*H495,2)</f>
        <v>0</v>
      </c>
      <c r="K495" s="285" t="s">
        <v>764</v>
      </c>
      <c r="L495" s="290"/>
      <c r="M495" s="291" t="s">
        <v>1</v>
      </c>
      <c r="N495" s="292" t="s">
        <v>42</v>
      </c>
      <c r="O495" s="93"/>
      <c r="P495" s="230">
        <f>O495*H495</f>
        <v>0</v>
      </c>
      <c r="Q495" s="230">
        <v>0.0035000000000000001</v>
      </c>
      <c r="R495" s="230">
        <f>Q495*H495</f>
        <v>0.148176</v>
      </c>
      <c r="S495" s="230">
        <v>0</v>
      </c>
      <c r="T495" s="231">
        <f>S495*H495</f>
        <v>0</v>
      </c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R495" s="232" t="s">
        <v>594</v>
      </c>
      <c r="AT495" s="232" t="s">
        <v>551</v>
      </c>
      <c r="AU495" s="232" t="s">
        <v>87</v>
      </c>
      <c r="AY495" s="19" t="s">
        <v>245</v>
      </c>
      <c r="BE495" s="233">
        <f>IF(N495="základní",J495,0)</f>
        <v>0</v>
      </c>
      <c r="BF495" s="233">
        <f>IF(N495="snížená",J495,0)</f>
        <v>0</v>
      </c>
      <c r="BG495" s="233">
        <f>IF(N495="zákl. přenesená",J495,0)</f>
        <v>0</v>
      </c>
      <c r="BH495" s="233">
        <f>IF(N495="sníž. přenesená",J495,0)</f>
        <v>0</v>
      </c>
      <c r="BI495" s="233">
        <f>IF(N495="nulová",J495,0)</f>
        <v>0</v>
      </c>
      <c r="BJ495" s="19" t="s">
        <v>85</v>
      </c>
      <c r="BK495" s="233">
        <f>ROUND(I495*H495,2)</f>
        <v>0</v>
      </c>
      <c r="BL495" s="19" t="s">
        <v>594</v>
      </c>
      <c r="BM495" s="232" t="s">
        <v>5441</v>
      </c>
    </row>
    <row r="496" s="2" customFormat="1">
      <c r="A496" s="40"/>
      <c r="B496" s="41"/>
      <c r="C496" s="42"/>
      <c r="D496" s="234" t="s">
        <v>255</v>
      </c>
      <c r="E496" s="42"/>
      <c r="F496" s="235" t="s">
        <v>4453</v>
      </c>
      <c r="G496" s="42"/>
      <c r="H496" s="42"/>
      <c r="I496" s="236"/>
      <c r="J496" s="42"/>
      <c r="K496" s="42"/>
      <c r="L496" s="46"/>
      <c r="M496" s="237"/>
      <c r="N496" s="238"/>
      <c r="O496" s="93"/>
      <c r="P496" s="93"/>
      <c r="Q496" s="93"/>
      <c r="R496" s="93"/>
      <c r="S496" s="93"/>
      <c r="T496" s="94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255</v>
      </c>
      <c r="AU496" s="19" t="s">
        <v>87</v>
      </c>
    </row>
    <row r="497" s="14" customFormat="1">
      <c r="A497" s="14"/>
      <c r="B497" s="249"/>
      <c r="C497" s="250"/>
      <c r="D497" s="234" t="s">
        <v>257</v>
      </c>
      <c r="E497" s="251" t="s">
        <v>1</v>
      </c>
      <c r="F497" s="252" t="s">
        <v>5442</v>
      </c>
      <c r="G497" s="250"/>
      <c r="H497" s="253">
        <v>42.335999999999999</v>
      </c>
      <c r="I497" s="254"/>
      <c r="J497" s="250"/>
      <c r="K497" s="250"/>
      <c r="L497" s="255"/>
      <c r="M497" s="256"/>
      <c r="N497" s="257"/>
      <c r="O497" s="257"/>
      <c r="P497" s="257"/>
      <c r="Q497" s="257"/>
      <c r="R497" s="257"/>
      <c r="S497" s="257"/>
      <c r="T497" s="258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9" t="s">
        <v>257</v>
      </c>
      <c r="AU497" s="259" t="s">
        <v>87</v>
      </c>
      <c r="AV497" s="14" t="s">
        <v>87</v>
      </c>
      <c r="AW497" s="14" t="s">
        <v>34</v>
      </c>
      <c r="AX497" s="14" t="s">
        <v>85</v>
      </c>
      <c r="AY497" s="259" t="s">
        <v>245</v>
      </c>
    </row>
    <row r="498" s="2" customFormat="1" ht="16.5" customHeight="1">
      <c r="A498" s="40"/>
      <c r="B498" s="41"/>
      <c r="C498" s="221" t="s">
        <v>3194</v>
      </c>
      <c r="D498" s="221" t="s">
        <v>248</v>
      </c>
      <c r="E498" s="222" t="s">
        <v>3679</v>
      </c>
      <c r="F498" s="223" t="s">
        <v>3680</v>
      </c>
      <c r="G498" s="224" t="s">
        <v>545</v>
      </c>
      <c r="H498" s="225">
        <v>0.59999999999999998</v>
      </c>
      <c r="I498" s="226"/>
      <c r="J498" s="227">
        <f>ROUND(I498*H498,2)</f>
        <v>0</v>
      </c>
      <c r="K498" s="223" t="s">
        <v>764</v>
      </c>
      <c r="L498" s="46"/>
      <c r="M498" s="228" t="s">
        <v>1</v>
      </c>
      <c r="N498" s="229" t="s">
        <v>42</v>
      </c>
      <c r="O498" s="93"/>
      <c r="P498" s="230">
        <f>O498*H498</f>
        <v>0</v>
      </c>
      <c r="Q498" s="230">
        <v>1.0492699999999999</v>
      </c>
      <c r="R498" s="230">
        <f>Q498*H498</f>
        <v>0.62956199999999995</v>
      </c>
      <c r="S498" s="230">
        <v>0</v>
      </c>
      <c r="T498" s="231">
        <f>S498*H498</f>
        <v>0</v>
      </c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R498" s="232" t="s">
        <v>253</v>
      </c>
      <c r="AT498" s="232" t="s">
        <v>248</v>
      </c>
      <c r="AU498" s="232" t="s">
        <v>87</v>
      </c>
      <c r="AY498" s="19" t="s">
        <v>245</v>
      </c>
      <c r="BE498" s="233">
        <f>IF(N498="základní",J498,0)</f>
        <v>0</v>
      </c>
      <c r="BF498" s="233">
        <f>IF(N498="snížená",J498,0)</f>
        <v>0</v>
      </c>
      <c r="BG498" s="233">
        <f>IF(N498="zákl. přenesená",J498,0)</f>
        <v>0</v>
      </c>
      <c r="BH498" s="233">
        <f>IF(N498="sníž. přenesená",J498,0)</f>
        <v>0</v>
      </c>
      <c r="BI498" s="233">
        <f>IF(N498="nulová",J498,0)</f>
        <v>0</v>
      </c>
      <c r="BJ498" s="19" t="s">
        <v>85</v>
      </c>
      <c r="BK498" s="233">
        <f>ROUND(I498*H498,2)</f>
        <v>0</v>
      </c>
      <c r="BL498" s="19" t="s">
        <v>253</v>
      </c>
      <c r="BM498" s="232" t="s">
        <v>5443</v>
      </c>
    </row>
    <row r="499" s="2" customFormat="1">
      <c r="A499" s="40"/>
      <c r="B499" s="41"/>
      <c r="C499" s="42"/>
      <c r="D499" s="234" t="s">
        <v>255</v>
      </c>
      <c r="E499" s="42"/>
      <c r="F499" s="235" t="s">
        <v>5444</v>
      </c>
      <c r="G499" s="42"/>
      <c r="H499" s="42"/>
      <c r="I499" s="236"/>
      <c r="J499" s="42"/>
      <c r="K499" s="42"/>
      <c r="L499" s="46"/>
      <c r="M499" s="237"/>
      <c r="N499" s="238"/>
      <c r="O499" s="93"/>
      <c r="P499" s="93"/>
      <c r="Q499" s="93"/>
      <c r="R499" s="93"/>
      <c r="S499" s="93"/>
      <c r="T499" s="94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T499" s="19" t="s">
        <v>255</v>
      </c>
      <c r="AU499" s="19" t="s">
        <v>87</v>
      </c>
    </row>
    <row r="500" s="2" customFormat="1">
      <c r="A500" s="40"/>
      <c r="B500" s="41"/>
      <c r="C500" s="42"/>
      <c r="D500" s="296" t="s">
        <v>766</v>
      </c>
      <c r="E500" s="42"/>
      <c r="F500" s="297" t="s">
        <v>3682</v>
      </c>
      <c r="G500" s="42"/>
      <c r="H500" s="42"/>
      <c r="I500" s="236"/>
      <c r="J500" s="42"/>
      <c r="K500" s="42"/>
      <c r="L500" s="46"/>
      <c r="M500" s="237"/>
      <c r="N500" s="238"/>
      <c r="O500" s="93"/>
      <c r="P500" s="93"/>
      <c r="Q500" s="93"/>
      <c r="R500" s="93"/>
      <c r="S500" s="93"/>
      <c r="T500" s="94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766</v>
      </c>
      <c r="AU500" s="19" t="s">
        <v>87</v>
      </c>
    </row>
    <row r="501" s="14" customFormat="1">
      <c r="A501" s="14"/>
      <c r="B501" s="249"/>
      <c r="C501" s="250"/>
      <c r="D501" s="234" t="s">
        <v>257</v>
      </c>
      <c r="E501" s="251" t="s">
        <v>1</v>
      </c>
      <c r="F501" s="252" t="s">
        <v>5445</v>
      </c>
      <c r="G501" s="250"/>
      <c r="H501" s="253">
        <v>0.59999999999999998</v>
      </c>
      <c r="I501" s="254"/>
      <c r="J501" s="250"/>
      <c r="K501" s="250"/>
      <c r="L501" s="255"/>
      <c r="M501" s="256"/>
      <c r="N501" s="257"/>
      <c r="O501" s="257"/>
      <c r="P501" s="257"/>
      <c r="Q501" s="257"/>
      <c r="R501" s="257"/>
      <c r="S501" s="257"/>
      <c r="T501" s="25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9" t="s">
        <v>257</v>
      </c>
      <c r="AU501" s="259" t="s">
        <v>87</v>
      </c>
      <c r="AV501" s="14" t="s">
        <v>87</v>
      </c>
      <c r="AW501" s="14" t="s">
        <v>34</v>
      </c>
      <c r="AX501" s="14" t="s">
        <v>85</v>
      </c>
      <c r="AY501" s="259" t="s">
        <v>245</v>
      </c>
    </row>
    <row r="502" s="2" customFormat="1" ht="16.5" customHeight="1">
      <c r="A502" s="40"/>
      <c r="B502" s="41"/>
      <c r="C502" s="221" t="s">
        <v>3446</v>
      </c>
      <c r="D502" s="221" t="s">
        <v>248</v>
      </c>
      <c r="E502" s="222" t="s">
        <v>3684</v>
      </c>
      <c r="F502" s="223" t="s">
        <v>3685</v>
      </c>
      <c r="G502" s="224" t="s">
        <v>317</v>
      </c>
      <c r="H502" s="225">
        <v>35.25</v>
      </c>
      <c r="I502" s="226"/>
      <c r="J502" s="227">
        <f>ROUND(I502*H502,2)</f>
        <v>0</v>
      </c>
      <c r="K502" s="223" t="s">
        <v>764</v>
      </c>
      <c r="L502" s="46"/>
      <c r="M502" s="228" t="s">
        <v>1</v>
      </c>
      <c r="N502" s="229" t="s">
        <v>42</v>
      </c>
      <c r="O502" s="93"/>
      <c r="P502" s="230">
        <f>O502*H502</f>
        <v>0</v>
      </c>
      <c r="Q502" s="230">
        <v>0.4204</v>
      </c>
      <c r="R502" s="230">
        <f>Q502*H502</f>
        <v>14.819100000000001</v>
      </c>
      <c r="S502" s="230">
        <v>0</v>
      </c>
      <c r="T502" s="231">
        <f>S502*H502</f>
        <v>0</v>
      </c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R502" s="232" t="s">
        <v>253</v>
      </c>
      <c r="AT502" s="232" t="s">
        <v>248</v>
      </c>
      <c r="AU502" s="232" t="s">
        <v>87</v>
      </c>
      <c r="AY502" s="19" t="s">
        <v>245</v>
      </c>
      <c r="BE502" s="233">
        <f>IF(N502="základní",J502,0)</f>
        <v>0</v>
      </c>
      <c r="BF502" s="233">
        <f>IF(N502="snížená",J502,0)</f>
        <v>0</v>
      </c>
      <c r="BG502" s="233">
        <f>IF(N502="zákl. přenesená",J502,0)</f>
        <v>0</v>
      </c>
      <c r="BH502" s="233">
        <f>IF(N502="sníž. přenesená",J502,0)</f>
        <v>0</v>
      </c>
      <c r="BI502" s="233">
        <f>IF(N502="nulová",J502,0)</f>
        <v>0</v>
      </c>
      <c r="BJ502" s="19" t="s">
        <v>85</v>
      </c>
      <c r="BK502" s="233">
        <f>ROUND(I502*H502,2)</f>
        <v>0</v>
      </c>
      <c r="BL502" s="19" t="s">
        <v>253</v>
      </c>
      <c r="BM502" s="232" t="s">
        <v>5446</v>
      </c>
    </row>
    <row r="503" s="2" customFormat="1">
      <c r="A503" s="40"/>
      <c r="B503" s="41"/>
      <c r="C503" s="42"/>
      <c r="D503" s="234" t="s">
        <v>255</v>
      </c>
      <c r="E503" s="42"/>
      <c r="F503" s="235" t="s">
        <v>5447</v>
      </c>
      <c r="G503" s="42"/>
      <c r="H503" s="42"/>
      <c r="I503" s="236"/>
      <c r="J503" s="42"/>
      <c r="K503" s="42"/>
      <c r="L503" s="46"/>
      <c r="M503" s="237"/>
      <c r="N503" s="238"/>
      <c r="O503" s="93"/>
      <c r="P503" s="93"/>
      <c r="Q503" s="93"/>
      <c r="R503" s="93"/>
      <c r="S503" s="93"/>
      <c r="T503" s="94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T503" s="19" t="s">
        <v>255</v>
      </c>
      <c r="AU503" s="19" t="s">
        <v>87</v>
      </c>
    </row>
    <row r="504" s="2" customFormat="1">
      <c r="A504" s="40"/>
      <c r="B504" s="41"/>
      <c r="C504" s="42"/>
      <c r="D504" s="296" t="s">
        <v>766</v>
      </c>
      <c r="E504" s="42"/>
      <c r="F504" s="297" t="s">
        <v>3687</v>
      </c>
      <c r="G504" s="42"/>
      <c r="H504" s="42"/>
      <c r="I504" s="236"/>
      <c r="J504" s="42"/>
      <c r="K504" s="42"/>
      <c r="L504" s="46"/>
      <c r="M504" s="237"/>
      <c r="N504" s="238"/>
      <c r="O504" s="93"/>
      <c r="P504" s="93"/>
      <c r="Q504" s="93"/>
      <c r="R504" s="93"/>
      <c r="S504" s="93"/>
      <c r="T504" s="94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766</v>
      </c>
      <c r="AU504" s="19" t="s">
        <v>87</v>
      </c>
    </row>
    <row r="505" s="14" customFormat="1">
      <c r="A505" s="14"/>
      <c r="B505" s="249"/>
      <c r="C505" s="250"/>
      <c r="D505" s="234" t="s">
        <v>257</v>
      </c>
      <c r="E505" s="251" t="s">
        <v>1</v>
      </c>
      <c r="F505" s="252" t="s">
        <v>5448</v>
      </c>
      <c r="G505" s="250"/>
      <c r="H505" s="253">
        <v>35.25</v>
      </c>
      <c r="I505" s="254"/>
      <c r="J505" s="250"/>
      <c r="K505" s="250"/>
      <c r="L505" s="255"/>
      <c r="M505" s="256"/>
      <c r="N505" s="257"/>
      <c r="O505" s="257"/>
      <c r="P505" s="257"/>
      <c r="Q505" s="257"/>
      <c r="R505" s="257"/>
      <c r="S505" s="257"/>
      <c r="T505" s="258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9" t="s">
        <v>257</v>
      </c>
      <c r="AU505" s="259" t="s">
        <v>87</v>
      </c>
      <c r="AV505" s="14" t="s">
        <v>87</v>
      </c>
      <c r="AW505" s="14" t="s">
        <v>34</v>
      </c>
      <c r="AX505" s="14" t="s">
        <v>85</v>
      </c>
      <c r="AY505" s="259" t="s">
        <v>245</v>
      </c>
    </row>
    <row r="506" s="2" customFormat="1" ht="16.5" customHeight="1">
      <c r="A506" s="40"/>
      <c r="B506" s="41"/>
      <c r="C506" s="221" t="s">
        <v>3449</v>
      </c>
      <c r="D506" s="221" t="s">
        <v>248</v>
      </c>
      <c r="E506" s="222" t="s">
        <v>3689</v>
      </c>
      <c r="F506" s="223" t="s">
        <v>4456</v>
      </c>
      <c r="G506" s="224" t="s">
        <v>2717</v>
      </c>
      <c r="H506" s="225">
        <v>24</v>
      </c>
      <c r="I506" s="226"/>
      <c r="J506" s="227">
        <f>ROUND(I506*H506,2)</f>
        <v>0</v>
      </c>
      <c r="K506" s="223" t="s">
        <v>764</v>
      </c>
      <c r="L506" s="46"/>
      <c r="M506" s="228" t="s">
        <v>1</v>
      </c>
      <c r="N506" s="229" t="s">
        <v>42</v>
      </c>
      <c r="O506" s="93"/>
      <c r="P506" s="230">
        <f>O506*H506</f>
        <v>0</v>
      </c>
      <c r="Q506" s="230">
        <v>0.22797999999999999</v>
      </c>
      <c r="R506" s="230">
        <f>Q506*H506</f>
        <v>5.4715199999999999</v>
      </c>
      <c r="S506" s="230">
        <v>0</v>
      </c>
      <c r="T506" s="231">
        <f>S506*H506</f>
        <v>0</v>
      </c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R506" s="232" t="s">
        <v>253</v>
      </c>
      <c r="AT506" s="232" t="s">
        <v>248</v>
      </c>
      <c r="AU506" s="232" t="s">
        <v>87</v>
      </c>
      <c r="AY506" s="19" t="s">
        <v>245</v>
      </c>
      <c r="BE506" s="233">
        <f>IF(N506="základní",J506,0)</f>
        <v>0</v>
      </c>
      <c r="BF506" s="233">
        <f>IF(N506="snížená",J506,0)</f>
        <v>0</v>
      </c>
      <c r="BG506" s="233">
        <f>IF(N506="zákl. přenesená",J506,0)</f>
        <v>0</v>
      </c>
      <c r="BH506" s="233">
        <f>IF(N506="sníž. přenesená",J506,0)</f>
        <v>0</v>
      </c>
      <c r="BI506" s="233">
        <f>IF(N506="nulová",J506,0)</f>
        <v>0</v>
      </c>
      <c r="BJ506" s="19" t="s">
        <v>85</v>
      </c>
      <c r="BK506" s="233">
        <f>ROUND(I506*H506,2)</f>
        <v>0</v>
      </c>
      <c r="BL506" s="19" t="s">
        <v>253</v>
      </c>
      <c r="BM506" s="232" t="s">
        <v>5449</v>
      </c>
    </row>
    <row r="507" s="2" customFormat="1">
      <c r="A507" s="40"/>
      <c r="B507" s="41"/>
      <c r="C507" s="42"/>
      <c r="D507" s="234" t="s">
        <v>255</v>
      </c>
      <c r="E507" s="42"/>
      <c r="F507" s="235" t="s">
        <v>4458</v>
      </c>
      <c r="G507" s="42"/>
      <c r="H507" s="42"/>
      <c r="I507" s="236"/>
      <c r="J507" s="42"/>
      <c r="K507" s="42"/>
      <c r="L507" s="46"/>
      <c r="M507" s="237"/>
      <c r="N507" s="238"/>
      <c r="O507" s="93"/>
      <c r="P507" s="93"/>
      <c r="Q507" s="93"/>
      <c r="R507" s="93"/>
      <c r="S507" s="93"/>
      <c r="T507" s="94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T507" s="19" t="s">
        <v>255</v>
      </c>
      <c r="AU507" s="19" t="s">
        <v>87</v>
      </c>
    </row>
    <row r="508" s="2" customFormat="1">
      <c r="A508" s="40"/>
      <c r="B508" s="41"/>
      <c r="C508" s="42"/>
      <c r="D508" s="296" t="s">
        <v>766</v>
      </c>
      <c r="E508" s="42"/>
      <c r="F508" s="297" t="s">
        <v>3692</v>
      </c>
      <c r="G508" s="42"/>
      <c r="H508" s="42"/>
      <c r="I508" s="236"/>
      <c r="J508" s="42"/>
      <c r="K508" s="42"/>
      <c r="L508" s="46"/>
      <c r="M508" s="237"/>
      <c r="N508" s="238"/>
      <c r="O508" s="93"/>
      <c r="P508" s="93"/>
      <c r="Q508" s="93"/>
      <c r="R508" s="93"/>
      <c r="S508" s="93"/>
      <c r="T508" s="94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T508" s="19" t="s">
        <v>766</v>
      </c>
      <c r="AU508" s="19" t="s">
        <v>87</v>
      </c>
    </row>
    <row r="509" s="14" customFormat="1">
      <c r="A509" s="14"/>
      <c r="B509" s="249"/>
      <c r="C509" s="250"/>
      <c r="D509" s="234" t="s">
        <v>257</v>
      </c>
      <c r="E509" s="251" t="s">
        <v>1</v>
      </c>
      <c r="F509" s="252" t="s">
        <v>5450</v>
      </c>
      <c r="G509" s="250"/>
      <c r="H509" s="253">
        <v>24</v>
      </c>
      <c r="I509" s="254"/>
      <c r="J509" s="250"/>
      <c r="K509" s="250"/>
      <c r="L509" s="255"/>
      <c r="M509" s="256"/>
      <c r="N509" s="257"/>
      <c r="O509" s="257"/>
      <c r="P509" s="257"/>
      <c r="Q509" s="257"/>
      <c r="R509" s="257"/>
      <c r="S509" s="257"/>
      <c r="T509" s="258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9" t="s">
        <v>257</v>
      </c>
      <c r="AU509" s="259" t="s">
        <v>87</v>
      </c>
      <c r="AV509" s="14" t="s">
        <v>87</v>
      </c>
      <c r="AW509" s="14" t="s">
        <v>34</v>
      </c>
      <c r="AX509" s="14" t="s">
        <v>85</v>
      </c>
      <c r="AY509" s="259" t="s">
        <v>245</v>
      </c>
    </row>
    <row r="510" s="2" customFormat="1" ht="16.5" customHeight="1">
      <c r="A510" s="40"/>
      <c r="B510" s="41"/>
      <c r="C510" s="221" t="s">
        <v>3452</v>
      </c>
      <c r="D510" s="221" t="s">
        <v>248</v>
      </c>
      <c r="E510" s="222" t="s">
        <v>2832</v>
      </c>
      <c r="F510" s="223" t="s">
        <v>2833</v>
      </c>
      <c r="G510" s="224" t="s">
        <v>275</v>
      </c>
      <c r="H510" s="225">
        <v>186</v>
      </c>
      <c r="I510" s="226"/>
      <c r="J510" s="227">
        <f>ROUND(I510*H510,2)</f>
        <v>0</v>
      </c>
      <c r="K510" s="223" t="s">
        <v>764</v>
      </c>
      <c r="L510" s="46"/>
      <c r="M510" s="228" t="s">
        <v>1</v>
      </c>
      <c r="N510" s="229" t="s">
        <v>42</v>
      </c>
      <c r="O510" s="93"/>
      <c r="P510" s="230">
        <f>O510*H510</f>
        <v>0</v>
      </c>
      <c r="Q510" s="230">
        <v>0.24787000000000001</v>
      </c>
      <c r="R510" s="230">
        <f>Q510*H510</f>
        <v>46.103819999999999</v>
      </c>
      <c r="S510" s="230">
        <v>0</v>
      </c>
      <c r="T510" s="231">
        <f>S510*H510</f>
        <v>0</v>
      </c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R510" s="232" t="s">
        <v>253</v>
      </c>
      <c r="AT510" s="232" t="s">
        <v>248</v>
      </c>
      <c r="AU510" s="232" t="s">
        <v>87</v>
      </c>
      <c r="AY510" s="19" t="s">
        <v>245</v>
      </c>
      <c r="BE510" s="233">
        <f>IF(N510="základní",J510,0)</f>
        <v>0</v>
      </c>
      <c r="BF510" s="233">
        <f>IF(N510="snížená",J510,0)</f>
        <v>0</v>
      </c>
      <c r="BG510" s="233">
        <f>IF(N510="zákl. přenesená",J510,0)</f>
        <v>0</v>
      </c>
      <c r="BH510" s="233">
        <f>IF(N510="sníž. přenesená",J510,0)</f>
        <v>0</v>
      </c>
      <c r="BI510" s="233">
        <f>IF(N510="nulová",J510,0)</f>
        <v>0</v>
      </c>
      <c r="BJ510" s="19" t="s">
        <v>85</v>
      </c>
      <c r="BK510" s="233">
        <f>ROUND(I510*H510,2)</f>
        <v>0</v>
      </c>
      <c r="BL510" s="19" t="s">
        <v>253</v>
      </c>
      <c r="BM510" s="232" t="s">
        <v>5451</v>
      </c>
    </row>
    <row r="511" s="2" customFormat="1">
      <c r="A511" s="40"/>
      <c r="B511" s="41"/>
      <c r="C511" s="42"/>
      <c r="D511" s="234" t="s">
        <v>255</v>
      </c>
      <c r="E511" s="42"/>
      <c r="F511" s="235" t="s">
        <v>2835</v>
      </c>
      <c r="G511" s="42"/>
      <c r="H511" s="42"/>
      <c r="I511" s="236"/>
      <c r="J511" s="42"/>
      <c r="K511" s="42"/>
      <c r="L511" s="46"/>
      <c r="M511" s="237"/>
      <c r="N511" s="238"/>
      <c r="O511" s="93"/>
      <c r="P511" s="93"/>
      <c r="Q511" s="93"/>
      <c r="R511" s="93"/>
      <c r="S511" s="93"/>
      <c r="T511" s="94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T511" s="19" t="s">
        <v>255</v>
      </c>
      <c r="AU511" s="19" t="s">
        <v>87</v>
      </c>
    </row>
    <row r="512" s="2" customFormat="1">
      <c r="A512" s="40"/>
      <c r="B512" s="41"/>
      <c r="C512" s="42"/>
      <c r="D512" s="296" t="s">
        <v>766</v>
      </c>
      <c r="E512" s="42"/>
      <c r="F512" s="297" t="s">
        <v>2836</v>
      </c>
      <c r="G512" s="42"/>
      <c r="H512" s="42"/>
      <c r="I512" s="236"/>
      <c r="J512" s="42"/>
      <c r="K512" s="42"/>
      <c r="L512" s="46"/>
      <c r="M512" s="237"/>
      <c r="N512" s="238"/>
      <c r="O512" s="93"/>
      <c r="P512" s="93"/>
      <c r="Q512" s="93"/>
      <c r="R512" s="93"/>
      <c r="S512" s="93"/>
      <c r="T512" s="94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T512" s="19" t="s">
        <v>766</v>
      </c>
      <c r="AU512" s="19" t="s">
        <v>87</v>
      </c>
    </row>
    <row r="513" s="14" customFormat="1">
      <c r="A513" s="14"/>
      <c r="B513" s="249"/>
      <c r="C513" s="250"/>
      <c r="D513" s="234" t="s">
        <v>257</v>
      </c>
      <c r="E513" s="251" t="s">
        <v>1</v>
      </c>
      <c r="F513" s="252" t="s">
        <v>5452</v>
      </c>
      <c r="G513" s="250"/>
      <c r="H513" s="253">
        <v>186</v>
      </c>
      <c r="I513" s="254"/>
      <c r="J513" s="250"/>
      <c r="K513" s="250"/>
      <c r="L513" s="255"/>
      <c r="M513" s="256"/>
      <c r="N513" s="257"/>
      <c r="O513" s="257"/>
      <c r="P513" s="257"/>
      <c r="Q513" s="257"/>
      <c r="R513" s="257"/>
      <c r="S513" s="257"/>
      <c r="T513" s="258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9" t="s">
        <v>257</v>
      </c>
      <c r="AU513" s="259" t="s">
        <v>87</v>
      </c>
      <c r="AV513" s="14" t="s">
        <v>87</v>
      </c>
      <c r="AW513" s="14" t="s">
        <v>34</v>
      </c>
      <c r="AX513" s="14" t="s">
        <v>77</v>
      </c>
      <c r="AY513" s="259" t="s">
        <v>245</v>
      </c>
    </row>
    <row r="514" s="15" customFormat="1">
      <c r="A514" s="15"/>
      <c r="B514" s="260"/>
      <c r="C514" s="261"/>
      <c r="D514" s="234" t="s">
        <v>257</v>
      </c>
      <c r="E514" s="262" t="s">
        <v>1</v>
      </c>
      <c r="F514" s="263" t="s">
        <v>266</v>
      </c>
      <c r="G514" s="261"/>
      <c r="H514" s="264">
        <v>186</v>
      </c>
      <c r="I514" s="265"/>
      <c r="J514" s="261"/>
      <c r="K514" s="261"/>
      <c r="L514" s="266"/>
      <c r="M514" s="267"/>
      <c r="N514" s="268"/>
      <c r="O514" s="268"/>
      <c r="P514" s="268"/>
      <c r="Q514" s="268"/>
      <c r="R514" s="268"/>
      <c r="S514" s="268"/>
      <c r="T514" s="269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70" t="s">
        <v>257</v>
      </c>
      <c r="AU514" s="270" t="s">
        <v>87</v>
      </c>
      <c r="AV514" s="15" t="s">
        <v>253</v>
      </c>
      <c r="AW514" s="15" t="s">
        <v>34</v>
      </c>
      <c r="AX514" s="15" t="s">
        <v>85</v>
      </c>
      <c r="AY514" s="270" t="s">
        <v>245</v>
      </c>
    </row>
    <row r="515" s="2" customFormat="1" ht="16.5" customHeight="1">
      <c r="A515" s="40"/>
      <c r="B515" s="41"/>
      <c r="C515" s="221" t="s">
        <v>3454</v>
      </c>
      <c r="D515" s="221" t="s">
        <v>248</v>
      </c>
      <c r="E515" s="222" t="s">
        <v>2838</v>
      </c>
      <c r="F515" s="223" t="s">
        <v>2839</v>
      </c>
      <c r="G515" s="224" t="s">
        <v>275</v>
      </c>
      <c r="H515" s="225">
        <v>1.768</v>
      </c>
      <c r="I515" s="226"/>
      <c r="J515" s="227">
        <f>ROUND(I515*H515,2)</f>
        <v>0</v>
      </c>
      <c r="K515" s="223" t="s">
        <v>764</v>
      </c>
      <c r="L515" s="46"/>
      <c r="M515" s="228" t="s">
        <v>1</v>
      </c>
      <c r="N515" s="229" t="s">
        <v>42</v>
      </c>
      <c r="O515" s="93"/>
      <c r="P515" s="230">
        <f>O515*H515</f>
        <v>0</v>
      </c>
      <c r="Q515" s="230">
        <v>0.02266</v>
      </c>
      <c r="R515" s="230">
        <f>Q515*H515</f>
        <v>0.040062880000000002</v>
      </c>
      <c r="S515" s="230">
        <v>0</v>
      </c>
      <c r="T515" s="231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32" t="s">
        <v>253</v>
      </c>
      <c r="AT515" s="232" t="s">
        <v>248</v>
      </c>
      <c r="AU515" s="232" t="s">
        <v>87</v>
      </c>
      <c r="AY515" s="19" t="s">
        <v>245</v>
      </c>
      <c r="BE515" s="233">
        <f>IF(N515="základní",J515,0)</f>
        <v>0</v>
      </c>
      <c r="BF515" s="233">
        <f>IF(N515="snížená",J515,0)</f>
        <v>0</v>
      </c>
      <c r="BG515" s="233">
        <f>IF(N515="zákl. přenesená",J515,0)</f>
        <v>0</v>
      </c>
      <c r="BH515" s="233">
        <f>IF(N515="sníž. přenesená",J515,0)</f>
        <v>0</v>
      </c>
      <c r="BI515" s="233">
        <f>IF(N515="nulová",J515,0)</f>
        <v>0</v>
      </c>
      <c r="BJ515" s="19" t="s">
        <v>85</v>
      </c>
      <c r="BK515" s="233">
        <f>ROUND(I515*H515,2)</f>
        <v>0</v>
      </c>
      <c r="BL515" s="19" t="s">
        <v>253</v>
      </c>
      <c r="BM515" s="232" t="s">
        <v>5453</v>
      </c>
    </row>
    <row r="516" s="2" customFormat="1">
      <c r="A516" s="40"/>
      <c r="B516" s="41"/>
      <c r="C516" s="42"/>
      <c r="D516" s="234" t="s">
        <v>255</v>
      </c>
      <c r="E516" s="42"/>
      <c r="F516" s="235" t="s">
        <v>2841</v>
      </c>
      <c r="G516" s="42"/>
      <c r="H516" s="42"/>
      <c r="I516" s="236"/>
      <c r="J516" s="42"/>
      <c r="K516" s="42"/>
      <c r="L516" s="46"/>
      <c r="M516" s="237"/>
      <c r="N516" s="238"/>
      <c r="O516" s="93"/>
      <c r="P516" s="93"/>
      <c r="Q516" s="93"/>
      <c r="R516" s="93"/>
      <c r="S516" s="93"/>
      <c r="T516" s="94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255</v>
      </c>
      <c r="AU516" s="19" t="s">
        <v>87</v>
      </c>
    </row>
    <row r="517" s="2" customFormat="1">
      <c r="A517" s="40"/>
      <c r="B517" s="41"/>
      <c r="C517" s="42"/>
      <c r="D517" s="296" t="s">
        <v>766</v>
      </c>
      <c r="E517" s="42"/>
      <c r="F517" s="297" t="s">
        <v>2842</v>
      </c>
      <c r="G517" s="42"/>
      <c r="H517" s="42"/>
      <c r="I517" s="236"/>
      <c r="J517" s="42"/>
      <c r="K517" s="42"/>
      <c r="L517" s="46"/>
      <c r="M517" s="237"/>
      <c r="N517" s="238"/>
      <c r="O517" s="93"/>
      <c r="P517" s="93"/>
      <c r="Q517" s="93"/>
      <c r="R517" s="93"/>
      <c r="S517" s="93"/>
      <c r="T517" s="94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766</v>
      </c>
      <c r="AU517" s="19" t="s">
        <v>87</v>
      </c>
    </row>
    <row r="518" s="13" customFormat="1">
      <c r="A518" s="13"/>
      <c r="B518" s="239"/>
      <c r="C518" s="240"/>
      <c r="D518" s="234" t="s">
        <v>257</v>
      </c>
      <c r="E518" s="241" t="s">
        <v>1</v>
      </c>
      <c r="F518" s="242" t="s">
        <v>2843</v>
      </c>
      <c r="G518" s="240"/>
      <c r="H518" s="241" t="s">
        <v>1</v>
      </c>
      <c r="I518" s="243"/>
      <c r="J518" s="240"/>
      <c r="K518" s="240"/>
      <c r="L518" s="244"/>
      <c r="M518" s="245"/>
      <c r="N518" s="246"/>
      <c r="O518" s="246"/>
      <c r="P518" s="246"/>
      <c r="Q518" s="246"/>
      <c r="R518" s="246"/>
      <c r="S518" s="246"/>
      <c r="T518" s="247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8" t="s">
        <v>257</v>
      </c>
      <c r="AU518" s="248" t="s">
        <v>87</v>
      </c>
      <c r="AV518" s="13" t="s">
        <v>85</v>
      </c>
      <c r="AW518" s="13" t="s">
        <v>34</v>
      </c>
      <c r="AX518" s="13" t="s">
        <v>77</v>
      </c>
      <c r="AY518" s="248" t="s">
        <v>245</v>
      </c>
    </row>
    <row r="519" s="14" customFormat="1">
      <c r="A519" s="14"/>
      <c r="B519" s="249"/>
      <c r="C519" s="250"/>
      <c r="D519" s="234" t="s">
        <v>257</v>
      </c>
      <c r="E519" s="251" t="s">
        <v>1</v>
      </c>
      <c r="F519" s="252" t="s">
        <v>5454</v>
      </c>
      <c r="G519" s="250"/>
      <c r="H519" s="253">
        <v>1.768</v>
      </c>
      <c r="I519" s="254"/>
      <c r="J519" s="250"/>
      <c r="K519" s="250"/>
      <c r="L519" s="255"/>
      <c r="M519" s="256"/>
      <c r="N519" s="257"/>
      <c r="O519" s="257"/>
      <c r="P519" s="257"/>
      <c r="Q519" s="257"/>
      <c r="R519" s="257"/>
      <c r="S519" s="257"/>
      <c r="T519" s="258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9" t="s">
        <v>257</v>
      </c>
      <c r="AU519" s="259" t="s">
        <v>87</v>
      </c>
      <c r="AV519" s="14" t="s">
        <v>87</v>
      </c>
      <c r="AW519" s="14" t="s">
        <v>34</v>
      </c>
      <c r="AX519" s="14" t="s">
        <v>77</v>
      </c>
      <c r="AY519" s="259" t="s">
        <v>245</v>
      </c>
    </row>
    <row r="520" s="15" customFormat="1">
      <c r="A520" s="15"/>
      <c r="B520" s="260"/>
      <c r="C520" s="261"/>
      <c r="D520" s="234" t="s">
        <v>257</v>
      </c>
      <c r="E520" s="262" t="s">
        <v>1</v>
      </c>
      <c r="F520" s="263" t="s">
        <v>266</v>
      </c>
      <c r="G520" s="261"/>
      <c r="H520" s="264">
        <v>1.768</v>
      </c>
      <c r="I520" s="265"/>
      <c r="J520" s="261"/>
      <c r="K520" s="261"/>
      <c r="L520" s="266"/>
      <c r="M520" s="267"/>
      <c r="N520" s="268"/>
      <c r="O520" s="268"/>
      <c r="P520" s="268"/>
      <c r="Q520" s="268"/>
      <c r="R520" s="268"/>
      <c r="S520" s="268"/>
      <c r="T520" s="269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70" t="s">
        <v>257</v>
      </c>
      <c r="AU520" s="270" t="s">
        <v>87</v>
      </c>
      <c r="AV520" s="15" t="s">
        <v>253</v>
      </c>
      <c r="AW520" s="15" t="s">
        <v>34</v>
      </c>
      <c r="AX520" s="15" t="s">
        <v>85</v>
      </c>
      <c r="AY520" s="270" t="s">
        <v>245</v>
      </c>
    </row>
    <row r="521" s="2" customFormat="1" ht="16.5" customHeight="1">
      <c r="A521" s="40"/>
      <c r="B521" s="41"/>
      <c r="C521" s="221" t="s">
        <v>3456</v>
      </c>
      <c r="D521" s="221" t="s">
        <v>248</v>
      </c>
      <c r="E521" s="222" t="s">
        <v>2845</v>
      </c>
      <c r="F521" s="223" t="s">
        <v>2846</v>
      </c>
      <c r="G521" s="224" t="s">
        <v>275</v>
      </c>
      <c r="H521" s="225">
        <v>1.768</v>
      </c>
      <c r="I521" s="226"/>
      <c r="J521" s="227">
        <f>ROUND(I521*H521,2)</f>
        <v>0</v>
      </c>
      <c r="K521" s="223" t="s">
        <v>764</v>
      </c>
      <c r="L521" s="46"/>
      <c r="M521" s="228" t="s">
        <v>1</v>
      </c>
      <c r="N521" s="229" t="s">
        <v>42</v>
      </c>
      <c r="O521" s="93"/>
      <c r="P521" s="230">
        <f>O521*H521</f>
        <v>0</v>
      </c>
      <c r="Q521" s="230">
        <v>0.02266</v>
      </c>
      <c r="R521" s="230">
        <f>Q521*H521</f>
        <v>0.040062880000000002</v>
      </c>
      <c r="S521" s="230">
        <v>0</v>
      </c>
      <c r="T521" s="231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32" t="s">
        <v>253</v>
      </c>
      <c r="AT521" s="232" t="s">
        <v>248</v>
      </c>
      <c r="AU521" s="232" t="s">
        <v>87</v>
      </c>
      <c r="AY521" s="19" t="s">
        <v>245</v>
      </c>
      <c r="BE521" s="233">
        <f>IF(N521="základní",J521,0)</f>
        <v>0</v>
      </c>
      <c r="BF521" s="233">
        <f>IF(N521="snížená",J521,0)</f>
        <v>0</v>
      </c>
      <c r="BG521" s="233">
        <f>IF(N521="zákl. přenesená",J521,0)</f>
        <v>0</v>
      </c>
      <c r="BH521" s="233">
        <f>IF(N521="sníž. přenesená",J521,0)</f>
        <v>0</v>
      </c>
      <c r="BI521" s="233">
        <f>IF(N521="nulová",J521,0)</f>
        <v>0</v>
      </c>
      <c r="BJ521" s="19" t="s">
        <v>85</v>
      </c>
      <c r="BK521" s="233">
        <f>ROUND(I521*H521,2)</f>
        <v>0</v>
      </c>
      <c r="BL521" s="19" t="s">
        <v>253</v>
      </c>
      <c r="BM521" s="232" t="s">
        <v>5455</v>
      </c>
    </row>
    <row r="522" s="2" customFormat="1">
      <c r="A522" s="40"/>
      <c r="B522" s="41"/>
      <c r="C522" s="42"/>
      <c r="D522" s="234" t="s">
        <v>255</v>
      </c>
      <c r="E522" s="42"/>
      <c r="F522" s="235" t="s">
        <v>2848</v>
      </c>
      <c r="G522" s="42"/>
      <c r="H522" s="42"/>
      <c r="I522" s="236"/>
      <c r="J522" s="42"/>
      <c r="K522" s="42"/>
      <c r="L522" s="46"/>
      <c r="M522" s="237"/>
      <c r="N522" s="238"/>
      <c r="O522" s="93"/>
      <c r="P522" s="93"/>
      <c r="Q522" s="93"/>
      <c r="R522" s="93"/>
      <c r="S522" s="93"/>
      <c r="T522" s="94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255</v>
      </c>
      <c r="AU522" s="19" t="s">
        <v>87</v>
      </c>
    </row>
    <row r="523" s="2" customFormat="1">
      <c r="A523" s="40"/>
      <c r="B523" s="41"/>
      <c r="C523" s="42"/>
      <c r="D523" s="296" t="s">
        <v>766</v>
      </c>
      <c r="E523" s="42"/>
      <c r="F523" s="297" t="s">
        <v>2849</v>
      </c>
      <c r="G523" s="42"/>
      <c r="H523" s="42"/>
      <c r="I523" s="236"/>
      <c r="J523" s="42"/>
      <c r="K523" s="42"/>
      <c r="L523" s="46"/>
      <c r="M523" s="237"/>
      <c r="N523" s="238"/>
      <c r="O523" s="93"/>
      <c r="P523" s="93"/>
      <c r="Q523" s="93"/>
      <c r="R523" s="93"/>
      <c r="S523" s="93"/>
      <c r="T523" s="94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T523" s="19" t="s">
        <v>766</v>
      </c>
      <c r="AU523" s="19" t="s">
        <v>87</v>
      </c>
    </row>
    <row r="524" s="13" customFormat="1">
      <c r="A524" s="13"/>
      <c r="B524" s="239"/>
      <c r="C524" s="240"/>
      <c r="D524" s="234" t="s">
        <v>257</v>
      </c>
      <c r="E524" s="241" t="s">
        <v>1</v>
      </c>
      <c r="F524" s="242" t="s">
        <v>2850</v>
      </c>
      <c r="G524" s="240"/>
      <c r="H524" s="241" t="s">
        <v>1</v>
      </c>
      <c r="I524" s="243"/>
      <c r="J524" s="240"/>
      <c r="K524" s="240"/>
      <c r="L524" s="244"/>
      <c r="M524" s="245"/>
      <c r="N524" s="246"/>
      <c r="O524" s="246"/>
      <c r="P524" s="246"/>
      <c r="Q524" s="246"/>
      <c r="R524" s="246"/>
      <c r="S524" s="246"/>
      <c r="T524" s="247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8" t="s">
        <v>257</v>
      </c>
      <c r="AU524" s="248" t="s">
        <v>87</v>
      </c>
      <c r="AV524" s="13" t="s">
        <v>85</v>
      </c>
      <c r="AW524" s="13" t="s">
        <v>34</v>
      </c>
      <c r="AX524" s="13" t="s">
        <v>77</v>
      </c>
      <c r="AY524" s="248" t="s">
        <v>245</v>
      </c>
    </row>
    <row r="525" s="14" customFormat="1">
      <c r="A525" s="14"/>
      <c r="B525" s="249"/>
      <c r="C525" s="250"/>
      <c r="D525" s="234" t="s">
        <v>257</v>
      </c>
      <c r="E525" s="251" t="s">
        <v>1</v>
      </c>
      <c r="F525" s="252" t="s">
        <v>5456</v>
      </c>
      <c r="G525" s="250"/>
      <c r="H525" s="253">
        <v>1.768</v>
      </c>
      <c r="I525" s="254"/>
      <c r="J525" s="250"/>
      <c r="K525" s="250"/>
      <c r="L525" s="255"/>
      <c r="M525" s="256"/>
      <c r="N525" s="257"/>
      <c r="O525" s="257"/>
      <c r="P525" s="257"/>
      <c r="Q525" s="257"/>
      <c r="R525" s="257"/>
      <c r="S525" s="257"/>
      <c r="T525" s="258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9" t="s">
        <v>257</v>
      </c>
      <c r="AU525" s="259" t="s">
        <v>87</v>
      </c>
      <c r="AV525" s="14" t="s">
        <v>87</v>
      </c>
      <c r="AW525" s="14" t="s">
        <v>34</v>
      </c>
      <c r="AX525" s="14" t="s">
        <v>77</v>
      </c>
      <c r="AY525" s="259" t="s">
        <v>245</v>
      </c>
    </row>
    <row r="526" s="15" customFormat="1">
      <c r="A526" s="15"/>
      <c r="B526" s="260"/>
      <c r="C526" s="261"/>
      <c r="D526" s="234" t="s">
        <v>257</v>
      </c>
      <c r="E526" s="262" t="s">
        <v>1</v>
      </c>
      <c r="F526" s="263" t="s">
        <v>266</v>
      </c>
      <c r="G526" s="261"/>
      <c r="H526" s="264">
        <v>1.768</v>
      </c>
      <c r="I526" s="265"/>
      <c r="J526" s="261"/>
      <c r="K526" s="261"/>
      <c r="L526" s="266"/>
      <c r="M526" s="267"/>
      <c r="N526" s="268"/>
      <c r="O526" s="268"/>
      <c r="P526" s="268"/>
      <c r="Q526" s="268"/>
      <c r="R526" s="268"/>
      <c r="S526" s="268"/>
      <c r="T526" s="269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270" t="s">
        <v>257</v>
      </c>
      <c r="AU526" s="270" t="s">
        <v>87</v>
      </c>
      <c r="AV526" s="15" t="s">
        <v>253</v>
      </c>
      <c r="AW526" s="15" t="s">
        <v>34</v>
      </c>
      <c r="AX526" s="15" t="s">
        <v>85</v>
      </c>
      <c r="AY526" s="270" t="s">
        <v>245</v>
      </c>
    </row>
    <row r="527" s="2" customFormat="1" ht="16.5" customHeight="1">
      <c r="A527" s="40"/>
      <c r="B527" s="41"/>
      <c r="C527" s="221" t="s">
        <v>3458</v>
      </c>
      <c r="D527" s="221" t="s">
        <v>248</v>
      </c>
      <c r="E527" s="222" t="s">
        <v>3701</v>
      </c>
      <c r="F527" s="223" t="s">
        <v>3702</v>
      </c>
      <c r="G527" s="224" t="s">
        <v>251</v>
      </c>
      <c r="H527" s="225">
        <v>3.52</v>
      </c>
      <c r="I527" s="226"/>
      <c r="J527" s="227">
        <f>ROUND(I527*H527,2)</f>
        <v>0</v>
      </c>
      <c r="K527" s="223" t="s">
        <v>764</v>
      </c>
      <c r="L527" s="46"/>
      <c r="M527" s="228" t="s">
        <v>1</v>
      </c>
      <c r="N527" s="229" t="s">
        <v>42</v>
      </c>
      <c r="O527" s="93"/>
      <c r="P527" s="230">
        <f>O527*H527</f>
        <v>0</v>
      </c>
      <c r="Q527" s="230">
        <v>2.5058699999999998</v>
      </c>
      <c r="R527" s="230">
        <f>Q527*H527</f>
        <v>8.8206623999999998</v>
      </c>
      <c r="S527" s="230">
        <v>0</v>
      </c>
      <c r="T527" s="231">
        <f>S527*H527</f>
        <v>0</v>
      </c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R527" s="232" t="s">
        <v>253</v>
      </c>
      <c r="AT527" s="232" t="s">
        <v>248</v>
      </c>
      <c r="AU527" s="232" t="s">
        <v>87</v>
      </c>
      <c r="AY527" s="19" t="s">
        <v>245</v>
      </c>
      <c r="BE527" s="233">
        <f>IF(N527="základní",J527,0)</f>
        <v>0</v>
      </c>
      <c r="BF527" s="233">
        <f>IF(N527="snížená",J527,0)</f>
        <v>0</v>
      </c>
      <c r="BG527" s="233">
        <f>IF(N527="zákl. přenesená",J527,0)</f>
        <v>0</v>
      </c>
      <c r="BH527" s="233">
        <f>IF(N527="sníž. přenesená",J527,0)</f>
        <v>0</v>
      </c>
      <c r="BI527" s="233">
        <f>IF(N527="nulová",J527,0)</f>
        <v>0</v>
      </c>
      <c r="BJ527" s="19" t="s">
        <v>85</v>
      </c>
      <c r="BK527" s="233">
        <f>ROUND(I527*H527,2)</f>
        <v>0</v>
      </c>
      <c r="BL527" s="19" t="s">
        <v>253</v>
      </c>
      <c r="BM527" s="232" t="s">
        <v>5457</v>
      </c>
    </row>
    <row r="528" s="2" customFormat="1">
      <c r="A528" s="40"/>
      <c r="B528" s="41"/>
      <c r="C528" s="42"/>
      <c r="D528" s="234" t="s">
        <v>255</v>
      </c>
      <c r="E528" s="42"/>
      <c r="F528" s="235" t="s">
        <v>5458</v>
      </c>
      <c r="G528" s="42"/>
      <c r="H528" s="42"/>
      <c r="I528" s="236"/>
      <c r="J528" s="42"/>
      <c r="K528" s="42"/>
      <c r="L528" s="46"/>
      <c r="M528" s="237"/>
      <c r="N528" s="238"/>
      <c r="O528" s="93"/>
      <c r="P528" s="93"/>
      <c r="Q528" s="93"/>
      <c r="R528" s="93"/>
      <c r="S528" s="93"/>
      <c r="T528" s="94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T528" s="19" t="s">
        <v>255</v>
      </c>
      <c r="AU528" s="19" t="s">
        <v>87</v>
      </c>
    </row>
    <row r="529" s="2" customFormat="1">
      <c r="A529" s="40"/>
      <c r="B529" s="41"/>
      <c r="C529" s="42"/>
      <c r="D529" s="296" t="s">
        <v>766</v>
      </c>
      <c r="E529" s="42"/>
      <c r="F529" s="297" t="s">
        <v>3704</v>
      </c>
      <c r="G529" s="42"/>
      <c r="H529" s="42"/>
      <c r="I529" s="236"/>
      <c r="J529" s="42"/>
      <c r="K529" s="42"/>
      <c r="L529" s="46"/>
      <c r="M529" s="237"/>
      <c r="N529" s="238"/>
      <c r="O529" s="93"/>
      <c r="P529" s="93"/>
      <c r="Q529" s="93"/>
      <c r="R529" s="93"/>
      <c r="S529" s="93"/>
      <c r="T529" s="94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9" t="s">
        <v>766</v>
      </c>
      <c r="AU529" s="19" t="s">
        <v>87</v>
      </c>
    </row>
    <row r="530" s="14" customFormat="1">
      <c r="A530" s="14"/>
      <c r="B530" s="249"/>
      <c r="C530" s="250"/>
      <c r="D530" s="234" t="s">
        <v>257</v>
      </c>
      <c r="E530" s="251" t="s">
        <v>1</v>
      </c>
      <c r="F530" s="252" t="s">
        <v>5459</v>
      </c>
      <c r="G530" s="250"/>
      <c r="H530" s="253">
        <v>3.52</v>
      </c>
      <c r="I530" s="254"/>
      <c r="J530" s="250"/>
      <c r="K530" s="250"/>
      <c r="L530" s="255"/>
      <c r="M530" s="256"/>
      <c r="N530" s="257"/>
      <c r="O530" s="257"/>
      <c r="P530" s="257"/>
      <c r="Q530" s="257"/>
      <c r="R530" s="257"/>
      <c r="S530" s="257"/>
      <c r="T530" s="258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9" t="s">
        <v>257</v>
      </c>
      <c r="AU530" s="259" t="s">
        <v>87</v>
      </c>
      <c r="AV530" s="14" t="s">
        <v>87</v>
      </c>
      <c r="AW530" s="14" t="s">
        <v>34</v>
      </c>
      <c r="AX530" s="14" t="s">
        <v>85</v>
      </c>
      <c r="AY530" s="259" t="s">
        <v>245</v>
      </c>
    </row>
    <row r="531" s="2" customFormat="1" ht="16.5" customHeight="1">
      <c r="A531" s="40"/>
      <c r="B531" s="41"/>
      <c r="C531" s="221" t="s">
        <v>3461</v>
      </c>
      <c r="D531" s="221" t="s">
        <v>248</v>
      </c>
      <c r="E531" s="222" t="s">
        <v>3706</v>
      </c>
      <c r="F531" s="223" t="s">
        <v>3707</v>
      </c>
      <c r="G531" s="224" t="s">
        <v>251</v>
      </c>
      <c r="H531" s="225">
        <v>9.5999999999999996</v>
      </c>
      <c r="I531" s="226"/>
      <c r="J531" s="227">
        <f>ROUND(I531*H531,2)</f>
        <v>0</v>
      </c>
      <c r="K531" s="223" t="s">
        <v>764</v>
      </c>
      <c r="L531" s="46"/>
      <c r="M531" s="228" t="s">
        <v>1</v>
      </c>
      <c r="N531" s="229" t="s">
        <v>42</v>
      </c>
      <c r="O531" s="93"/>
      <c r="P531" s="230">
        <f>O531*H531</f>
        <v>0</v>
      </c>
      <c r="Q531" s="230">
        <v>2.5058699999999998</v>
      </c>
      <c r="R531" s="230">
        <f>Q531*H531</f>
        <v>24.056351999999997</v>
      </c>
      <c r="S531" s="230">
        <v>0</v>
      </c>
      <c r="T531" s="231">
        <f>S531*H531</f>
        <v>0</v>
      </c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R531" s="232" t="s">
        <v>253</v>
      </c>
      <c r="AT531" s="232" t="s">
        <v>248</v>
      </c>
      <c r="AU531" s="232" t="s">
        <v>87</v>
      </c>
      <c r="AY531" s="19" t="s">
        <v>245</v>
      </c>
      <c r="BE531" s="233">
        <f>IF(N531="základní",J531,0)</f>
        <v>0</v>
      </c>
      <c r="BF531" s="233">
        <f>IF(N531="snížená",J531,0)</f>
        <v>0</v>
      </c>
      <c r="BG531" s="233">
        <f>IF(N531="zákl. přenesená",J531,0)</f>
        <v>0</v>
      </c>
      <c r="BH531" s="233">
        <f>IF(N531="sníž. přenesená",J531,0)</f>
        <v>0</v>
      </c>
      <c r="BI531" s="233">
        <f>IF(N531="nulová",J531,0)</f>
        <v>0</v>
      </c>
      <c r="BJ531" s="19" t="s">
        <v>85</v>
      </c>
      <c r="BK531" s="233">
        <f>ROUND(I531*H531,2)</f>
        <v>0</v>
      </c>
      <c r="BL531" s="19" t="s">
        <v>253</v>
      </c>
      <c r="BM531" s="232" t="s">
        <v>5460</v>
      </c>
    </row>
    <row r="532" s="2" customFormat="1">
      <c r="A532" s="40"/>
      <c r="B532" s="41"/>
      <c r="C532" s="42"/>
      <c r="D532" s="234" t="s">
        <v>255</v>
      </c>
      <c r="E532" s="42"/>
      <c r="F532" s="235" t="s">
        <v>4468</v>
      </c>
      <c r="G532" s="42"/>
      <c r="H532" s="42"/>
      <c r="I532" s="236"/>
      <c r="J532" s="42"/>
      <c r="K532" s="42"/>
      <c r="L532" s="46"/>
      <c r="M532" s="237"/>
      <c r="N532" s="238"/>
      <c r="O532" s="93"/>
      <c r="P532" s="93"/>
      <c r="Q532" s="93"/>
      <c r="R532" s="93"/>
      <c r="S532" s="93"/>
      <c r="T532" s="94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T532" s="19" t="s">
        <v>255</v>
      </c>
      <c r="AU532" s="19" t="s">
        <v>87</v>
      </c>
    </row>
    <row r="533" s="2" customFormat="1">
      <c r="A533" s="40"/>
      <c r="B533" s="41"/>
      <c r="C533" s="42"/>
      <c r="D533" s="296" t="s">
        <v>766</v>
      </c>
      <c r="E533" s="42"/>
      <c r="F533" s="297" t="s">
        <v>3709</v>
      </c>
      <c r="G533" s="42"/>
      <c r="H533" s="42"/>
      <c r="I533" s="236"/>
      <c r="J533" s="42"/>
      <c r="K533" s="42"/>
      <c r="L533" s="46"/>
      <c r="M533" s="237"/>
      <c r="N533" s="238"/>
      <c r="O533" s="93"/>
      <c r="P533" s="93"/>
      <c r="Q533" s="93"/>
      <c r="R533" s="93"/>
      <c r="S533" s="93"/>
      <c r="T533" s="94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T533" s="19" t="s">
        <v>766</v>
      </c>
      <c r="AU533" s="19" t="s">
        <v>87</v>
      </c>
    </row>
    <row r="534" s="14" customFormat="1">
      <c r="A534" s="14"/>
      <c r="B534" s="249"/>
      <c r="C534" s="250"/>
      <c r="D534" s="234" t="s">
        <v>257</v>
      </c>
      <c r="E534" s="251" t="s">
        <v>1</v>
      </c>
      <c r="F534" s="252" t="s">
        <v>5461</v>
      </c>
      <c r="G534" s="250"/>
      <c r="H534" s="253">
        <v>9.5999999999999996</v>
      </c>
      <c r="I534" s="254"/>
      <c r="J534" s="250"/>
      <c r="K534" s="250"/>
      <c r="L534" s="255"/>
      <c r="M534" s="256"/>
      <c r="N534" s="257"/>
      <c r="O534" s="257"/>
      <c r="P534" s="257"/>
      <c r="Q534" s="257"/>
      <c r="R534" s="257"/>
      <c r="S534" s="257"/>
      <c r="T534" s="258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9" t="s">
        <v>257</v>
      </c>
      <c r="AU534" s="259" t="s">
        <v>87</v>
      </c>
      <c r="AV534" s="14" t="s">
        <v>87</v>
      </c>
      <c r="AW534" s="14" t="s">
        <v>34</v>
      </c>
      <c r="AX534" s="14" t="s">
        <v>77</v>
      </c>
      <c r="AY534" s="259" t="s">
        <v>245</v>
      </c>
    </row>
    <row r="535" s="15" customFormat="1">
      <c r="A535" s="15"/>
      <c r="B535" s="260"/>
      <c r="C535" s="261"/>
      <c r="D535" s="234" t="s">
        <v>257</v>
      </c>
      <c r="E535" s="262" t="s">
        <v>1</v>
      </c>
      <c r="F535" s="263" t="s">
        <v>266</v>
      </c>
      <c r="G535" s="261"/>
      <c r="H535" s="264">
        <v>9.5999999999999996</v>
      </c>
      <c r="I535" s="265"/>
      <c r="J535" s="261"/>
      <c r="K535" s="261"/>
      <c r="L535" s="266"/>
      <c r="M535" s="267"/>
      <c r="N535" s="268"/>
      <c r="O535" s="268"/>
      <c r="P535" s="268"/>
      <c r="Q535" s="268"/>
      <c r="R535" s="268"/>
      <c r="S535" s="268"/>
      <c r="T535" s="269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70" t="s">
        <v>257</v>
      </c>
      <c r="AU535" s="270" t="s">
        <v>87</v>
      </c>
      <c r="AV535" s="15" t="s">
        <v>253</v>
      </c>
      <c r="AW535" s="15" t="s">
        <v>34</v>
      </c>
      <c r="AX535" s="15" t="s">
        <v>85</v>
      </c>
      <c r="AY535" s="270" t="s">
        <v>245</v>
      </c>
    </row>
    <row r="536" s="2" customFormat="1" ht="16.5" customHeight="1">
      <c r="A536" s="40"/>
      <c r="B536" s="41"/>
      <c r="C536" s="221" t="s">
        <v>1547</v>
      </c>
      <c r="D536" s="221" t="s">
        <v>248</v>
      </c>
      <c r="E536" s="222" t="s">
        <v>5462</v>
      </c>
      <c r="F536" s="223" t="s">
        <v>5463</v>
      </c>
      <c r="G536" s="224" t="s">
        <v>275</v>
      </c>
      <c r="H536" s="225">
        <v>92.810000000000002</v>
      </c>
      <c r="I536" s="226"/>
      <c r="J536" s="227">
        <f>ROUND(I536*H536,2)</f>
        <v>0</v>
      </c>
      <c r="K536" s="223" t="s">
        <v>764</v>
      </c>
      <c r="L536" s="46"/>
      <c r="M536" s="228" t="s">
        <v>1</v>
      </c>
      <c r="N536" s="229" t="s">
        <v>42</v>
      </c>
      <c r="O536" s="93"/>
      <c r="P536" s="230">
        <f>O536*H536</f>
        <v>0</v>
      </c>
      <c r="Q536" s="230">
        <v>0.1568</v>
      </c>
      <c r="R536" s="230">
        <f>Q536*H536</f>
        <v>14.552607999999999</v>
      </c>
      <c r="S536" s="230">
        <v>0</v>
      </c>
      <c r="T536" s="231">
        <f>S536*H536</f>
        <v>0</v>
      </c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R536" s="232" t="s">
        <v>594</v>
      </c>
      <c r="AT536" s="232" t="s">
        <v>248</v>
      </c>
      <c r="AU536" s="232" t="s">
        <v>87</v>
      </c>
      <c r="AY536" s="19" t="s">
        <v>245</v>
      </c>
      <c r="BE536" s="233">
        <f>IF(N536="základní",J536,0)</f>
        <v>0</v>
      </c>
      <c r="BF536" s="233">
        <f>IF(N536="snížená",J536,0)</f>
        <v>0</v>
      </c>
      <c r="BG536" s="233">
        <f>IF(N536="zákl. přenesená",J536,0)</f>
        <v>0</v>
      </c>
      <c r="BH536" s="233">
        <f>IF(N536="sníž. přenesená",J536,0)</f>
        <v>0</v>
      </c>
      <c r="BI536" s="233">
        <f>IF(N536="nulová",J536,0)</f>
        <v>0</v>
      </c>
      <c r="BJ536" s="19" t="s">
        <v>85</v>
      </c>
      <c r="BK536" s="233">
        <f>ROUND(I536*H536,2)</f>
        <v>0</v>
      </c>
      <c r="BL536" s="19" t="s">
        <v>594</v>
      </c>
      <c r="BM536" s="232" t="s">
        <v>5464</v>
      </c>
    </row>
    <row r="537" s="2" customFormat="1">
      <c r="A537" s="40"/>
      <c r="B537" s="41"/>
      <c r="C537" s="42"/>
      <c r="D537" s="234" t="s">
        <v>255</v>
      </c>
      <c r="E537" s="42"/>
      <c r="F537" s="235" t="s">
        <v>5465</v>
      </c>
      <c r="G537" s="42"/>
      <c r="H537" s="42"/>
      <c r="I537" s="236"/>
      <c r="J537" s="42"/>
      <c r="K537" s="42"/>
      <c r="L537" s="46"/>
      <c r="M537" s="237"/>
      <c r="N537" s="238"/>
      <c r="O537" s="93"/>
      <c r="P537" s="93"/>
      <c r="Q537" s="93"/>
      <c r="R537" s="93"/>
      <c r="S537" s="93"/>
      <c r="T537" s="94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T537" s="19" t="s">
        <v>255</v>
      </c>
      <c r="AU537" s="19" t="s">
        <v>87</v>
      </c>
    </row>
    <row r="538" s="2" customFormat="1">
      <c r="A538" s="40"/>
      <c r="B538" s="41"/>
      <c r="C538" s="42"/>
      <c r="D538" s="296" t="s">
        <v>766</v>
      </c>
      <c r="E538" s="42"/>
      <c r="F538" s="297" t="s">
        <v>5466</v>
      </c>
      <c r="G538" s="42"/>
      <c r="H538" s="42"/>
      <c r="I538" s="236"/>
      <c r="J538" s="42"/>
      <c r="K538" s="42"/>
      <c r="L538" s="46"/>
      <c r="M538" s="237"/>
      <c r="N538" s="238"/>
      <c r="O538" s="93"/>
      <c r="P538" s="93"/>
      <c r="Q538" s="93"/>
      <c r="R538" s="93"/>
      <c r="S538" s="93"/>
      <c r="T538" s="94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T538" s="19" t="s">
        <v>766</v>
      </c>
      <c r="AU538" s="19" t="s">
        <v>87</v>
      </c>
    </row>
    <row r="539" s="2" customFormat="1" ht="16.5" customHeight="1">
      <c r="A539" s="40"/>
      <c r="B539" s="41"/>
      <c r="C539" s="221" t="s">
        <v>3825</v>
      </c>
      <c r="D539" s="221" t="s">
        <v>248</v>
      </c>
      <c r="E539" s="222" t="s">
        <v>4503</v>
      </c>
      <c r="F539" s="223" t="s">
        <v>4504</v>
      </c>
      <c r="G539" s="224" t="s">
        <v>3227</v>
      </c>
      <c r="H539" s="225">
        <v>55.100000000000001</v>
      </c>
      <c r="I539" s="226"/>
      <c r="J539" s="227">
        <f>ROUND(I539*H539,2)</f>
        <v>0</v>
      </c>
      <c r="K539" s="223" t="s">
        <v>764</v>
      </c>
      <c r="L539" s="46"/>
      <c r="M539" s="228" t="s">
        <v>1</v>
      </c>
      <c r="N539" s="229" t="s">
        <v>42</v>
      </c>
      <c r="O539" s="93"/>
      <c r="P539" s="230">
        <f>O539*H539</f>
        <v>0</v>
      </c>
      <c r="Q539" s="230">
        <v>2.4500000000000002</v>
      </c>
      <c r="R539" s="230">
        <f>Q539*H539</f>
        <v>134.99500000000001</v>
      </c>
      <c r="S539" s="230">
        <v>0</v>
      </c>
      <c r="T539" s="231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32" t="s">
        <v>253</v>
      </c>
      <c r="AT539" s="232" t="s">
        <v>248</v>
      </c>
      <c r="AU539" s="232" t="s">
        <v>87</v>
      </c>
      <c r="AY539" s="19" t="s">
        <v>245</v>
      </c>
      <c r="BE539" s="233">
        <f>IF(N539="základní",J539,0)</f>
        <v>0</v>
      </c>
      <c r="BF539" s="233">
        <f>IF(N539="snížená",J539,0)</f>
        <v>0</v>
      </c>
      <c r="BG539" s="233">
        <f>IF(N539="zákl. přenesená",J539,0)</f>
        <v>0</v>
      </c>
      <c r="BH539" s="233">
        <f>IF(N539="sníž. přenesená",J539,0)</f>
        <v>0</v>
      </c>
      <c r="BI539" s="233">
        <f>IF(N539="nulová",J539,0)</f>
        <v>0</v>
      </c>
      <c r="BJ539" s="19" t="s">
        <v>85</v>
      </c>
      <c r="BK539" s="233">
        <f>ROUND(I539*H539,2)</f>
        <v>0</v>
      </c>
      <c r="BL539" s="19" t="s">
        <v>253</v>
      </c>
      <c r="BM539" s="232" t="s">
        <v>5467</v>
      </c>
    </row>
    <row r="540" s="2" customFormat="1">
      <c r="A540" s="40"/>
      <c r="B540" s="41"/>
      <c r="C540" s="42"/>
      <c r="D540" s="234" t="s">
        <v>255</v>
      </c>
      <c r="E540" s="42"/>
      <c r="F540" s="235" t="s">
        <v>4506</v>
      </c>
      <c r="G540" s="42"/>
      <c r="H540" s="42"/>
      <c r="I540" s="236"/>
      <c r="J540" s="42"/>
      <c r="K540" s="42"/>
      <c r="L540" s="46"/>
      <c r="M540" s="237"/>
      <c r="N540" s="238"/>
      <c r="O540" s="93"/>
      <c r="P540" s="93"/>
      <c r="Q540" s="93"/>
      <c r="R540" s="93"/>
      <c r="S540" s="93"/>
      <c r="T540" s="94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255</v>
      </c>
      <c r="AU540" s="19" t="s">
        <v>87</v>
      </c>
    </row>
    <row r="541" s="2" customFormat="1">
      <c r="A541" s="40"/>
      <c r="B541" s="41"/>
      <c r="C541" s="42"/>
      <c r="D541" s="296" t="s">
        <v>766</v>
      </c>
      <c r="E541" s="42"/>
      <c r="F541" s="297" t="s">
        <v>4507</v>
      </c>
      <c r="G541" s="42"/>
      <c r="H541" s="42"/>
      <c r="I541" s="236"/>
      <c r="J541" s="42"/>
      <c r="K541" s="42"/>
      <c r="L541" s="46"/>
      <c r="M541" s="237"/>
      <c r="N541" s="238"/>
      <c r="O541" s="93"/>
      <c r="P541" s="93"/>
      <c r="Q541" s="93"/>
      <c r="R541" s="93"/>
      <c r="S541" s="93"/>
      <c r="T541" s="94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T541" s="19" t="s">
        <v>766</v>
      </c>
      <c r="AU541" s="19" t="s">
        <v>87</v>
      </c>
    </row>
    <row r="542" s="14" customFormat="1">
      <c r="A542" s="14"/>
      <c r="B542" s="249"/>
      <c r="C542" s="250"/>
      <c r="D542" s="234" t="s">
        <v>257</v>
      </c>
      <c r="E542" s="251" t="s">
        <v>1</v>
      </c>
      <c r="F542" s="252" t="s">
        <v>5468</v>
      </c>
      <c r="G542" s="250"/>
      <c r="H542" s="253">
        <v>55.100000000000001</v>
      </c>
      <c r="I542" s="254"/>
      <c r="J542" s="250"/>
      <c r="K542" s="250"/>
      <c r="L542" s="255"/>
      <c r="M542" s="256"/>
      <c r="N542" s="257"/>
      <c r="O542" s="257"/>
      <c r="P542" s="257"/>
      <c r="Q542" s="257"/>
      <c r="R542" s="257"/>
      <c r="S542" s="257"/>
      <c r="T542" s="258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9" t="s">
        <v>257</v>
      </c>
      <c r="AU542" s="259" t="s">
        <v>87</v>
      </c>
      <c r="AV542" s="14" t="s">
        <v>87</v>
      </c>
      <c r="AW542" s="14" t="s">
        <v>34</v>
      </c>
      <c r="AX542" s="14" t="s">
        <v>85</v>
      </c>
      <c r="AY542" s="259" t="s">
        <v>245</v>
      </c>
    </row>
    <row r="543" s="2" customFormat="1" ht="16.5" customHeight="1">
      <c r="A543" s="40"/>
      <c r="B543" s="41"/>
      <c r="C543" s="221" t="s">
        <v>3828</v>
      </c>
      <c r="D543" s="221" t="s">
        <v>248</v>
      </c>
      <c r="E543" s="222" t="s">
        <v>5469</v>
      </c>
      <c r="F543" s="223" t="s">
        <v>5470</v>
      </c>
      <c r="G543" s="224" t="s">
        <v>251</v>
      </c>
      <c r="H543" s="225">
        <v>0.5</v>
      </c>
      <c r="I543" s="226"/>
      <c r="J543" s="227">
        <f>ROUND(I543*H543,2)</f>
        <v>0</v>
      </c>
      <c r="K543" s="223" t="s">
        <v>764</v>
      </c>
      <c r="L543" s="46"/>
      <c r="M543" s="228" t="s">
        <v>1</v>
      </c>
      <c r="N543" s="229" t="s">
        <v>42</v>
      </c>
      <c r="O543" s="93"/>
      <c r="P543" s="230">
        <f>O543*H543</f>
        <v>0</v>
      </c>
      <c r="Q543" s="230">
        <v>2.4300000000000002</v>
      </c>
      <c r="R543" s="230">
        <f>Q543*H543</f>
        <v>1.2150000000000001</v>
      </c>
      <c r="S543" s="230">
        <v>0</v>
      </c>
      <c r="T543" s="231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232" t="s">
        <v>253</v>
      </c>
      <c r="AT543" s="232" t="s">
        <v>248</v>
      </c>
      <c r="AU543" s="232" t="s">
        <v>87</v>
      </c>
      <c r="AY543" s="19" t="s">
        <v>245</v>
      </c>
      <c r="BE543" s="233">
        <f>IF(N543="základní",J543,0)</f>
        <v>0</v>
      </c>
      <c r="BF543" s="233">
        <f>IF(N543="snížená",J543,0)</f>
        <v>0</v>
      </c>
      <c r="BG543" s="233">
        <f>IF(N543="zákl. přenesená",J543,0)</f>
        <v>0</v>
      </c>
      <c r="BH543" s="233">
        <f>IF(N543="sníž. přenesená",J543,0)</f>
        <v>0</v>
      </c>
      <c r="BI543" s="233">
        <f>IF(N543="nulová",J543,0)</f>
        <v>0</v>
      </c>
      <c r="BJ543" s="19" t="s">
        <v>85</v>
      </c>
      <c r="BK543" s="233">
        <f>ROUND(I543*H543,2)</f>
        <v>0</v>
      </c>
      <c r="BL543" s="19" t="s">
        <v>253</v>
      </c>
      <c r="BM543" s="232" t="s">
        <v>5471</v>
      </c>
    </row>
    <row r="544" s="2" customFormat="1">
      <c r="A544" s="40"/>
      <c r="B544" s="41"/>
      <c r="C544" s="42"/>
      <c r="D544" s="234" t="s">
        <v>255</v>
      </c>
      <c r="E544" s="42"/>
      <c r="F544" s="235" t="s">
        <v>5470</v>
      </c>
      <c r="G544" s="42"/>
      <c r="H544" s="42"/>
      <c r="I544" s="236"/>
      <c r="J544" s="42"/>
      <c r="K544" s="42"/>
      <c r="L544" s="46"/>
      <c r="M544" s="237"/>
      <c r="N544" s="238"/>
      <c r="O544" s="93"/>
      <c r="P544" s="93"/>
      <c r="Q544" s="93"/>
      <c r="R544" s="93"/>
      <c r="S544" s="93"/>
      <c r="T544" s="94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255</v>
      </c>
      <c r="AU544" s="19" t="s">
        <v>87</v>
      </c>
    </row>
    <row r="545" s="2" customFormat="1">
      <c r="A545" s="40"/>
      <c r="B545" s="41"/>
      <c r="C545" s="42"/>
      <c r="D545" s="296" t="s">
        <v>766</v>
      </c>
      <c r="E545" s="42"/>
      <c r="F545" s="297" t="s">
        <v>5472</v>
      </c>
      <c r="G545" s="42"/>
      <c r="H545" s="42"/>
      <c r="I545" s="236"/>
      <c r="J545" s="42"/>
      <c r="K545" s="42"/>
      <c r="L545" s="46"/>
      <c r="M545" s="237"/>
      <c r="N545" s="238"/>
      <c r="O545" s="93"/>
      <c r="P545" s="93"/>
      <c r="Q545" s="93"/>
      <c r="R545" s="93"/>
      <c r="S545" s="93"/>
      <c r="T545" s="94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T545" s="19" t="s">
        <v>766</v>
      </c>
      <c r="AU545" s="19" t="s">
        <v>87</v>
      </c>
    </row>
    <row r="546" s="14" customFormat="1">
      <c r="A546" s="14"/>
      <c r="B546" s="249"/>
      <c r="C546" s="250"/>
      <c r="D546" s="234" t="s">
        <v>257</v>
      </c>
      <c r="E546" s="251" t="s">
        <v>1</v>
      </c>
      <c r="F546" s="252" t="s">
        <v>5473</v>
      </c>
      <c r="G546" s="250"/>
      <c r="H546" s="253">
        <v>0.5</v>
      </c>
      <c r="I546" s="254"/>
      <c r="J546" s="250"/>
      <c r="K546" s="250"/>
      <c r="L546" s="255"/>
      <c r="M546" s="256"/>
      <c r="N546" s="257"/>
      <c r="O546" s="257"/>
      <c r="P546" s="257"/>
      <c r="Q546" s="257"/>
      <c r="R546" s="257"/>
      <c r="S546" s="257"/>
      <c r="T546" s="25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9" t="s">
        <v>257</v>
      </c>
      <c r="AU546" s="259" t="s">
        <v>87</v>
      </c>
      <c r="AV546" s="14" t="s">
        <v>87</v>
      </c>
      <c r="AW546" s="14" t="s">
        <v>34</v>
      </c>
      <c r="AX546" s="14" t="s">
        <v>85</v>
      </c>
      <c r="AY546" s="259" t="s">
        <v>245</v>
      </c>
    </row>
    <row r="547" s="2" customFormat="1" ht="21.75" customHeight="1">
      <c r="A547" s="40"/>
      <c r="B547" s="41"/>
      <c r="C547" s="221" t="s">
        <v>3831</v>
      </c>
      <c r="D547" s="221" t="s">
        <v>248</v>
      </c>
      <c r="E547" s="222" t="s">
        <v>2852</v>
      </c>
      <c r="F547" s="223" t="s">
        <v>2853</v>
      </c>
      <c r="G547" s="224" t="s">
        <v>2717</v>
      </c>
      <c r="H547" s="225">
        <v>169</v>
      </c>
      <c r="I547" s="226"/>
      <c r="J547" s="227">
        <f>ROUND(I547*H547,2)</f>
        <v>0</v>
      </c>
      <c r="K547" s="223" t="s">
        <v>764</v>
      </c>
      <c r="L547" s="46"/>
      <c r="M547" s="228" t="s">
        <v>1</v>
      </c>
      <c r="N547" s="229" t="s">
        <v>42</v>
      </c>
      <c r="O547" s="93"/>
      <c r="P547" s="230">
        <f>O547*H547</f>
        <v>0</v>
      </c>
      <c r="Q547" s="230">
        <v>1.0311999999999999</v>
      </c>
      <c r="R547" s="230">
        <f>Q547*H547</f>
        <v>174.27279999999999</v>
      </c>
      <c r="S547" s="230">
        <v>0</v>
      </c>
      <c r="T547" s="231">
        <f>S547*H547</f>
        <v>0</v>
      </c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R547" s="232" t="s">
        <v>253</v>
      </c>
      <c r="AT547" s="232" t="s">
        <v>248</v>
      </c>
      <c r="AU547" s="232" t="s">
        <v>87</v>
      </c>
      <c r="AY547" s="19" t="s">
        <v>245</v>
      </c>
      <c r="BE547" s="233">
        <f>IF(N547="základní",J547,0)</f>
        <v>0</v>
      </c>
      <c r="BF547" s="233">
        <f>IF(N547="snížená",J547,0)</f>
        <v>0</v>
      </c>
      <c r="BG547" s="233">
        <f>IF(N547="zákl. přenesená",J547,0)</f>
        <v>0</v>
      </c>
      <c r="BH547" s="233">
        <f>IF(N547="sníž. přenesená",J547,0)</f>
        <v>0</v>
      </c>
      <c r="BI547" s="233">
        <f>IF(N547="nulová",J547,0)</f>
        <v>0</v>
      </c>
      <c r="BJ547" s="19" t="s">
        <v>85</v>
      </c>
      <c r="BK547" s="233">
        <f>ROUND(I547*H547,2)</f>
        <v>0</v>
      </c>
      <c r="BL547" s="19" t="s">
        <v>253</v>
      </c>
      <c r="BM547" s="232" t="s">
        <v>5474</v>
      </c>
    </row>
    <row r="548" s="2" customFormat="1">
      <c r="A548" s="40"/>
      <c r="B548" s="41"/>
      <c r="C548" s="42"/>
      <c r="D548" s="234" t="s">
        <v>255</v>
      </c>
      <c r="E548" s="42"/>
      <c r="F548" s="235" t="s">
        <v>2855</v>
      </c>
      <c r="G548" s="42"/>
      <c r="H548" s="42"/>
      <c r="I548" s="236"/>
      <c r="J548" s="42"/>
      <c r="K548" s="42"/>
      <c r="L548" s="46"/>
      <c r="M548" s="237"/>
      <c r="N548" s="238"/>
      <c r="O548" s="93"/>
      <c r="P548" s="93"/>
      <c r="Q548" s="93"/>
      <c r="R548" s="93"/>
      <c r="S548" s="93"/>
      <c r="T548" s="94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T548" s="19" t="s">
        <v>255</v>
      </c>
      <c r="AU548" s="19" t="s">
        <v>87</v>
      </c>
    </row>
    <row r="549" s="2" customFormat="1">
      <c r="A549" s="40"/>
      <c r="B549" s="41"/>
      <c r="C549" s="42"/>
      <c r="D549" s="296" t="s">
        <v>766</v>
      </c>
      <c r="E549" s="42"/>
      <c r="F549" s="297" t="s">
        <v>2856</v>
      </c>
      <c r="G549" s="42"/>
      <c r="H549" s="42"/>
      <c r="I549" s="236"/>
      <c r="J549" s="42"/>
      <c r="K549" s="42"/>
      <c r="L549" s="46"/>
      <c r="M549" s="237"/>
      <c r="N549" s="238"/>
      <c r="O549" s="93"/>
      <c r="P549" s="93"/>
      <c r="Q549" s="93"/>
      <c r="R549" s="93"/>
      <c r="S549" s="93"/>
      <c r="T549" s="94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T549" s="19" t="s">
        <v>766</v>
      </c>
      <c r="AU549" s="19" t="s">
        <v>87</v>
      </c>
    </row>
    <row r="550" s="14" customFormat="1">
      <c r="A550" s="14"/>
      <c r="B550" s="249"/>
      <c r="C550" s="250"/>
      <c r="D550" s="234" t="s">
        <v>257</v>
      </c>
      <c r="E550" s="251" t="s">
        <v>1</v>
      </c>
      <c r="F550" s="252" t="s">
        <v>5475</v>
      </c>
      <c r="G550" s="250"/>
      <c r="H550" s="253">
        <v>169</v>
      </c>
      <c r="I550" s="254"/>
      <c r="J550" s="250"/>
      <c r="K550" s="250"/>
      <c r="L550" s="255"/>
      <c r="M550" s="256"/>
      <c r="N550" s="257"/>
      <c r="O550" s="257"/>
      <c r="P550" s="257"/>
      <c r="Q550" s="257"/>
      <c r="R550" s="257"/>
      <c r="S550" s="257"/>
      <c r="T550" s="258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9" t="s">
        <v>257</v>
      </c>
      <c r="AU550" s="259" t="s">
        <v>87</v>
      </c>
      <c r="AV550" s="14" t="s">
        <v>87</v>
      </c>
      <c r="AW550" s="14" t="s">
        <v>34</v>
      </c>
      <c r="AX550" s="14" t="s">
        <v>77</v>
      </c>
      <c r="AY550" s="259" t="s">
        <v>245</v>
      </c>
    </row>
    <row r="551" s="15" customFormat="1">
      <c r="A551" s="15"/>
      <c r="B551" s="260"/>
      <c r="C551" s="261"/>
      <c r="D551" s="234" t="s">
        <v>257</v>
      </c>
      <c r="E551" s="262" t="s">
        <v>1</v>
      </c>
      <c r="F551" s="263" t="s">
        <v>266</v>
      </c>
      <c r="G551" s="261"/>
      <c r="H551" s="264">
        <v>169</v>
      </c>
      <c r="I551" s="265"/>
      <c r="J551" s="261"/>
      <c r="K551" s="261"/>
      <c r="L551" s="266"/>
      <c r="M551" s="267"/>
      <c r="N551" s="268"/>
      <c r="O551" s="268"/>
      <c r="P551" s="268"/>
      <c r="Q551" s="268"/>
      <c r="R551" s="268"/>
      <c r="S551" s="268"/>
      <c r="T551" s="269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70" t="s">
        <v>257</v>
      </c>
      <c r="AU551" s="270" t="s">
        <v>87</v>
      </c>
      <c r="AV551" s="15" t="s">
        <v>253</v>
      </c>
      <c r="AW551" s="15" t="s">
        <v>34</v>
      </c>
      <c r="AX551" s="15" t="s">
        <v>85</v>
      </c>
      <c r="AY551" s="270" t="s">
        <v>245</v>
      </c>
    </row>
    <row r="552" s="12" customFormat="1" ht="22.8" customHeight="1">
      <c r="A552" s="12"/>
      <c r="B552" s="205"/>
      <c r="C552" s="206"/>
      <c r="D552" s="207" t="s">
        <v>76</v>
      </c>
      <c r="E552" s="219" t="s">
        <v>246</v>
      </c>
      <c r="F552" s="219" t="s">
        <v>247</v>
      </c>
      <c r="G552" s="206"/>
      <c r="H552" s="206"/>
      <c r="I552" s="209"/>
      <c r="J552" s="220">
        <f>BK552</f>
        <v>0</v>
      </c>
      <c r="K552" s="206"/>
      <c r="L552" s="211"/>
      <c r="M552" s="212"/>
      <c r="N552" s="213"/>
      <c r="O552" s="213"/>
      <c r="P552" s="214">
        <f>SUM(P553:P560)</f>
        <v>0</v>
      </c>
      <c r="Q552" s="213"/>
      <c r="R552" s="214">
        <f>SUM(R553:R560)</f>
        <v>181.584</v>
      </c>
      <c r="S552" s="213"/>
      <c r="T552" s="215">
        <f>SUM(T553:T560)</f>
        <v>0</v>
      </c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R552" s="216" t="s">
        <v>85</v>
      </c>
      <c r="AT552" s="217" t="s">
        <v>76</v>
      </c>
      <c r="AU552" s="217" t="s">
        <v>85</v>
      </c>
      <c r="AY552" s="216" t="s">
        <v>245</v>
      </c>
      <c r="BK552" s="218">
        <f>SUM(BK553:BK560)</f>
        <v>0</v>
      </c>
    </row>
    <row r="553" s="2" customFormat="1" ht="16.5" customHeight="1">
      <c r="A553" s="40"/>
      <c r="B553" s="41"/>
      <c r="C553" s="221" t="s">
        <v>3834</v>
      </c>
      <c r="D553" s="221" t="s">
        <v>248</v>
      </c>
      <c r="E553" s="222" t="s">
        <v>3715</v>
      </c>
      <c r="F553" s="223" t="s">
        <v>3716</v>
      </c>
      <c r="G553" s="224" t="s">
        <v>251</v>
      </c>
      <c r="H553" s="225">
        <v>86.400000000000006</v>
      </c>
      <c r="I553" s="226"/>
      <c r="J553" s="227">
        <f>ROUND(I553*H553,2)</f>
        <v>0</v>
      </c>
      <c r="K553" s="223" t="s">
        <v>764</v>
      </c>
      <c r="L553" s="46"/>
      <c r="M553" s="228" t="s">
        <v>1</v>
      </c>
      <c r="N553" s="229" t="s">
        <v>42</v>
      </c>
      <c r="O553" s="93"/>
      <c r="P553" s="230">
        <f>O553*H553</f>
        <v>0</v>
      </c>
      <c r="Q553" s="230">
        <v>1.964</v>
      </c>
      <c r="R553" s="230">
        <f>Q553*H553</f>
        <v>169.68960000000001</v>
      </c>
      <c r="S553" s="230">
        <v>0</v>
      </c>
      <c r="T553" s="231">
        <f>S553*H553</f>
        <v>0</v>
      </c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R553" s="232" t="s">
        <v>594</v>
      </c>
      <c r="AT553" s="232" t="s">
        <v>248</v>
      </c>
      <c r="AU553" s="232" t="s">
        <v>87</v>
      </c>
      <c r="AY553" s="19" t="s">
        <v>245</v>
      </c>
      <c r="BE553" s="233">
        <f>IF(N553="základní",J553,0)</f>
        <v>0</v>
      </c>
      <c r="BF553" s="233">
        <f>IF(N553="snížená",J553,0)</f>
        <v>0</v>
      </c>
      <c r="BG553" s="233">
        <f>IF(N553="zákl. přenesená",J553,0)</f>
        <v>0</v>
      </c>
      <c r="BH553" s="233">
        <f>IF(N553="sníž. přenesená",J553,0)</f>
        <v>0</v>
      </c>
      <c r="BI553" s="233">
        <f>IF(N553="nulová",J553,0)</f>
        <v>0</v>
      </c>
      <c r="BJ553" s="19" t="s">
        <v>85</v>
      </c>
      <c r="BK553" s="233">
        <f>ROUND(I553*H553,2)</f>
        <v>0</v>
      </c>
      <c r="BL553" s="19" t="s">
        <v>594</v>
      </c>
      <c r="BM553" s="232" t="s">
        <v>5476</v>
      </c>
    </row>
    <row r="554" s="2" customFormat="1">
      <c r="A554" s="40"/>
      <c r="B554" s="41"/>
      <c r="C554" s="42"/>
      <c r="D554" s="234" t="s">
        <v>255</v>
      </c>
      <c r="E554" s="42"/>
      <c r="F554" s="235" t="s">
        <v>4510</v>
      </c>
      <c r="G554" s="42"/>
      <c r="H554" s="42"/>
      <c r="I554" s="236"/>
      <c r="J554" s="42"/>
      <c r="K554" s="42"/>
      <c r="L554" s="46"/>
      <c r="M554" s="237"/>
      <c r="N554" s="238"/>
      <c r="O554" s="93"/>
      <c r="P554" s="93"/>
      <c r="Q554" s="93"/>
      <c r="R554" s="93"/>
      <c r="S554" s="93"/>
      <c r="T554" s="94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T554" s="19" t="s">
        <v>255</v>
      </c>
      <c r="AU554" s="19" t="s">
        <v>87</v>
      </c>
    </row>
    <row r="555" s="2" customFormat="1">
      <c r="A555" s="40"/>
      <c r="B555" s="41"/>
      <c r="C555" s="42"/>
      <c r="D555" s="296" t="s">
        <v>766</v>
      </c>
      <c r="E555" s="42"/>
      <c r="F555" s="297" t="s">
        <v>3718</v>
      </c>
      <c r="G555" s="42"/>
      <c r="H555" s="42"/>
      <c r="I555" s="236"/>
      <c r="J555" s="42"/>
      <c r="K555" s="42"/>
      <c r="L555" s="46"/>
      <c r="M555" s="237"/>
      <c r="N555" s="238"/>
      <c r="O555" s="93"/>
      <c r="P555" s="93"/>
      <c r="Q555" s="93"/>
      <c r="R555" s="93"/>
      <c r="S555" s="93"/>
      <c r="T555" s="94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T555" s="19" t="s">
        <v>766</v>
      </c>
      <c r="AU555" s="19" t="s">
        <v>87</v>
      </c>
    </row>
    <row r="556" s="14" customFormat="1">
      <c r="A556" s="14"/>
      <c r="B556" s="249"/>
      <c r="C556" s="250"/>
      <c r="D556" s="234" t="s">
        <v>257</v>
      </c>
      <c r="E556" s="251" t="s">
        <v>1</v>
      </c>
      <c r="F556" s="252" t="s">
        <v>5477</v>
      </c>
      <c r="G556" s="250"/>
      <c r="H556" s="253">
        <v>86.400000000000006</v>
      </c>
      <c r="I556" s="254"/>
      <c r="J556" s="250"/>
      <c r="K556" s="250"/>
      <c r="L556" s="255"/>
      <c r="M556" s="256"/>
      <c r="N556" s="257"/>
      <c r="O556" s="257"/>
      <c r="P556" s="257"/>
      <c r="Q556" s="257"/>
      <c r="R556" s="257"/>
      <c r="S556" s="257"/>
      <c r="T556" s="258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9" t="s">
        <v>257</v>
      </c>
      <c r="AU556" s="259" t="s">
        <v>87</v>
      </c>
      <c r="AV556" s="14" t="s">
        <v>87</v>
      </c>
      <c r="AW556" s="14" t="s">
        <v>34</v>
      </c>
      <c r="AX556" s="14" t="s">
        <v>85</v>
      </c>
      <c r="AY556" s="259" t="s">
        <v>245</v>
      </c>
    </row>
    <row r="557" s="2" customFormat="1" ht="16.5" customHeight="1">
      <c r="A557" s="40"/>
      <c r="B557" s="41"/>
      <c r="C557" s="221" t="s">
        <v>3837</v>
      </c>
      <c r="D557" s="221" t="s">
        <v>248</v>
      </c>
      <c r="E557" s="222" t="s">
        <v>4512</v>
      </c>
      <c r="F557" s="223" t="s">
        <v>4513</v>
      </c>
      <c r="G557" s="224" t="s">
        <v>275</v>
      </c>
      <c r="H557" s="225">
        <v>320</v>
      </c>
      <c r="I557" s="226"/>
      <c r="J557" s="227">
        <f>ROUND(I557*H557,2)</f>
        <v>0</v>
      </c>
      <c r="K557" s="223" t="s">
        <v>764</v>
      </c>
      <c r="L557" s="46"/>
      <c r="M557" s="228" t="s">
        <v>1</v>
      </c>
      <c r="N557" s="229" t="s">
        <v>42</v>
      </c>
      <c r="O557" s="93"/>
      <c r="P557" s="230">
        <f>O557*H557</f>
        <v>0</v>
      </c>
      <c r="Q557" s="230">
        <v>0.037170000000000002</v>
      </c>
      <c r="R557" s="230">
        <f>Q557*H557</f>
        <v>11.894400000000001</v>
      </c>
      <c r="S557" s="230">
        <v>0</v>
      </c>
      <c r="T557" s="231">
        <f>S557*H557</f>
        <v>0</v>
      </c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R557" s="232" t="s">
        <v>594</v>
      </c>
      <c r="AT557" s="232" t="s">
        <v>248</v>
      </c>
      <c r="AU557" s="232" t="s">
        <v>87</v>
      </c>
      <c r="AY557" s="19" t="s">
        <v>245</v>
      </c>
      <c r="BE557" s="233">
        <f>IF(N557="základní",J557,0)</f>
        <v>0</v>
      </c>
      <c r="BF557" s="233">
        <f>IF(N557="snížená",J557,0)</f>
        <v>0</v>
      </c>
      <c r="BG557" s="233">
        <f>IF(N557="zákl. přenesená",J557,0)</f>
        <v>0</v>
      </c>
      <c r="BH557" s="233">
        <f>IF(N557="sníž. přenesená",J557,0)</f>
        <v>0</v>
      </c>
      <c r="BI557" s="233">
        <f>IF(N557="nulová",J557,0)</f>
        <v>0</v>
      </c>
      <c r="BJ557" s="19" t="s">
        <v>85</v>
      </c>
      <c r="BK557" s="233">
        <f>ROUND(I557*H557,2)</f>
        <v>0</v>
      </c>
      <c r="BL557" s="19" t="s">
        <v>594</v>
      </c>
      <c r="BM557" s="232" t="s">
        <v>5478</v>
      </c>
    </row>
    <row r="558" s="2" customFormat="1">
      <c r="A558" s="40"/>
      <c r="B558" s="41"/>
      <c r="C558" s="42"/>
      <c r="D558" s="234" t="s">
        <v>255</v>
      </c>
      <c r="E558" s="42"/>
      <c r="F558" s="235" t="s">
        <v>4515</v>
      </c>
      <c r="G558" s="42"/>
      <c r="H558" s="42"/>
      <c r="I558" s="236"/>
      <c r="J558" s="42"/>
      <c r="K558" s="42"/>
      <c r="L558" s="46"/>
      <c r="M558" s="237"/>
      <c r="N558" s="238"/>
      <c r="O558" s="93"/>
      <c r="P558" s="93"/>
      <c r="Q558" s="93"/>
      <c r="R558" s="93"/>
      <c r="S558" s="93"/>
      <c r="T558" s="94"/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T558" s="19" t="s">
        <v>255</v>
      </c>
      <c r="AU558" s="19" t="s">
        <v>87</v>
      </c>
    </row>
    <row r="559" s="2" customFormat="1">
      <c r="A559" s="40"/>
      <c r="B559" s="41"/>
      <c r="C559" s="42"/>
      <c r="D559" s="296" t="s">
        <v>766</v>
      </c>
      <c r="E559" s="42"/>
      <c r="F559" s="297" t="s">
        <v>4516</v>
      </c>
      <c r="G559" s="42"/>
      <c r="H559" s="42"/>
      <c r="I559" s="236"/>
      <c r="J559" s="42"/>
      <c r="K559" s="42"/>
      <c r="L559" s="46"/>
      <c r="M559" s="237"/>
      <c r="N559" s="238"/>
      <c r="O559" s="93"/>
      <c r="P559" s="93"/>
      <c r="Q559" s="93"/>
      <c r="R559" s="93"/>
      <c r="S559" s="93"/>
      <c r="T559" s="94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T559" s="19" t="s">
        <v>766</v>
      </c>
      <c r="AU559" s="19" t="s">
        <v>87</v>
      </c>
    </row>
    <row r="560" s="14" customFormat="1">
      <c r="A560" s="14"/>
      <c r="B560" s="249"/>
      <c r="C560" s="250"/>
      <c r="D560" s="234" t="s">
        <v>257</v>
      </c>
      <c r="E560" s="251" t="s">
        <v>1</v>
      </c>
      <c r="F560" s="252" t="s">
        <v>5479</v>
      </c>
      <c r="G560" s="250"/>
      <c r="H560" s="253">
        <v>320</v>
      </c>
      <c r="I560" s="254"/>
      <c r="J560" s="250"/>
      <c r="K560" s="250"/>
      <c r="L560" s="255"/>
      <c r="M560" s="256"/>
      <c r="N560" s="257"/>
      <c r="O560" s="257"/>
      <c r="P560" s="257"/>
      <c r="Q560" s="257"/>
      <c r="R560" s="257"/>
      <c r="S560" s="257"/>
      <c r="T560" s="258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9" t="s">
        <v>257</v>
      </c>
      <c r="AU560" s="259" t="s">
        <v>87</v>
      </c>
      <c r="AV560" s="14" t="s">
        <v>87</v>
      </c>
      <c r="AW560" s="14" t="s">
        <v>34</v>
      </c>
      <c r="AX560" s="14" t="s">
        <v>85</v>
      </c>
      <c r="AY560" s="259" t="s">
        <v>245</v>
      </c>
    </row>
    <row r="561" s="12" customFormat="1" ht="22.8" customHeight="1">
      <c r="A561" s="12"/>
      <c r="B561" s="205"/>
      <c r="C561" s="206"/>
      <c r="D561" s="207" t="s">
        <v>76</v>
      </c>
      <c r="E561" s="219" t="s">
        <v>305</v>
      </c>
      <c r="F561" s="219" t="s">
        <v>2858</v>
      </c>
      <c r="G561" s="206"/>
      <c r="H561" s="206"/>
      <c r="I561" s="209"/>
      <c r="J561" s="220">
        <f>BK561</f>
        <v>0</v>
      </c>
      <c r="K561" s="206"/>
      <c r="L561" s="211"/>
      <c r="M561" s="212"/>
      <c r="N561" s="213"/>
      <c r="O561" s="213"/>
      <c r="P561" s="214">
        <f>P562+SUM(P563:P572)</f>
        <v>0</v>
      </c>
      <c r="Q561" s="213"/>
      <c r="R561" s="214">
        <f>R562+SUM(R563:R572)</f>
        <v>0.31235119999999994</v>
      </c>
      <c r="S561" s="213"/>
      <c r="T561" s="215">
        <f>T562+SUM(T563:T572)</f>
        <v>0</v>
      </c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R561" s="216" t="s">
        <v>85</v>
      </c>
      <c r="AT561" s="217" t="s">
        <v>76</v>
      </c>
      <c r="AU561" s="217" t="s">
        <v>85</v>
      </c>
      <c r="AY561" s="216" t="s">
        <v>245</v>
      </c>
      <c r="BK561" s="218">
        <f>BK562+SUM(BK563:BK572)</f>
        <v>0</v>
      </c>
    </row>
    <row r="562" s="2" customFormat="1" ht="16.5" customHeight="1">
      <c r="A562" s="40"/>
      <c r="B562" s="41"/>
      <c r="C562" s="221" t="s">
        <v>3840</v>
      </c>
      <c r="D562" s="221" t="s">
        <v>248</v>
      </c>
      <c r="E562" s="222" t="s">
        <v>2866</v>
      </c>
      <c r="F562" s="223" t="s">
        <v>2867</v>
      </c>
      <c r="G562" s="224" t="s">
        <v>793</v>
      </c>
      <c r="H562" s="225">
        <v>1261.0999999999999</v>
      </c>
      <c r="I562" s="226"/>
      <c r="J562" s="227">
        <f>ROUND(I562*H562,2)</f>
        <v>0</v>
      </c>
      <c r="K562" s="223" t="s">
        <v>764</v>
      </c>
      <c r="L562" s="46"/>
      <c r="M562" s="228" t="s">
        <v>1</v>
      </c>
      <c r="N562" s="229" t="s">
        <v>42</v>
      </c>
      <c r="O562" s="93"/>
      <c r="P562" s="230">
        <f>O562*H562</f>
        <v>0</v>
      </c>
      <c r="Q562" s="230">
        <v>0.00013999999999999999</v>
      </c>
      <c r="R562" s="230">
        <f>Q562*H562</f>
        <v>0.17655399999999996</v>
      </c>
      <c r="S562" s="230">
        <v>0</v>
      </c>
      <c r="T562" s="231">
        <f>S562*H562</f>
        <v>0</v>
      </c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R562" s="232" t="s">
        <v>594</v>
      </c>
      <c r="AT562" s="232" t="s">
        <v>248</v>
      </c>
      <c r="AU562" s="232" t="s">
        <v>87</v>
      </c>
      <c r="AY562" s="19" t="s">
        <v>245</v>
      </c>
      <c r="BE562" s="233">
        <f>IF(N562="základní",J562,0)</f>
        <v>0</v>
      </c>
      <c r="BF562" s="233">
        <f>IF(N562="snížená",J562,0)</f>
        <v>0</v>
      </c>
      <c r="BG562" s="233">
        <f>IF(N562="zákl. přenesená",J562,0)</f>
        <v>0</v>
      </c>
      <c r="BH562" s="233">
        <f>IF(N562="sníž. přenesená",J562,0)</f>
        <v>0</v>
      </c>
      <c r="BI562" s="233">
        <f>IF(N562="nulová",J562,0)</f>
        <v>0</v>
      </c>
      <c r="BJ562" s="19" t="s">
        <v>85</v>
      </c>
      <c r="BK562" s="233">
        <f>ROUND(I562*H562,2)</f>
        <v>0</v>
      </c>
      <c r="BL562" s="19" t="s">
        <v>594</v>
      </c>
      <c r="BM562" s="232" t="s">
        <v>5480</v>
      </c>
    </row>
    <row r="563" s="2" customFormat="1">
      <c r="A563" s="40"/>
      <c r="B563" s="41"/>
      <c r="C563" s="42"/>
      <c r="D563" s="234" t="s">
        <v>255</v>
      </c>
      <c r="E563" s="42"/>
      <c r="F563" s="235" t="s">
        <v>2869</v>
      </c>
      <c r="G563" s="42"/>
      <c r="H563" s="42"/>
      <c r="I563" s="236"/>
      <c r="J563" s="42"/>
      <c r="K563" s="42"/>
      <c r="L563" s="46"/>
      <c r="M563" s="237"/>
      <c r="N563" s="238"/>
      <c r="O563" s="93"/>
      <c r="P563" s="93"/>
      <c r="Q563" s="93"/>
      <c r="R563" s="93"/>
      <c r="S563" s="93"/>
      <c r="T563" s="94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T563" s="19" t="s">
        <v>255</v>
      </c>
      <c r="AU563" s="19" t="s">
        <v>87</v>
      </c>
    </row>
    <row r="564" s="2" customFormat="1">
      <c r="A564" s="40"/>
      <c r="B564" s="41"/>
      <c r="C564" s="42"/>
      <c r="D564" s="296" t="s">
        <v>766</v>
      </c>
      <c r="E564" s="42"/>
      <c r="F564" s="297" t="s">
        <v>2870</v>
      </c>
      <c r="G564" s="42"/>
      <c r="H564" s="42"/>
      <c r="I564" s="236"/>
      <c r="J564" s="42"/>
      <c r="K564" s="42"/>
      <c r="L564" s="46"/>
      <c r="M564" s="237"/>
      <c r="N564" s="238"/>
      <c r="O564" s="93"/>
      <c r="P564" s="93"/>
      <c r="Q564" s="93"/>
      <c r="R564" s="93"/>
      <c r="S564" s="93"/>
      <c r="T564" s="94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T564" s="19" t="s">
        <v>766</v>
      </c>
      <c r="AU564" s="19" t="s">
        <v>87</v>
      </c>
    </row>
    <row r="565" s="14" customFormat="1">
      <c r="A565" s="14"/>
      <c r="B565" s="249"/>
      <c r="C565" s="250"/>
      <c r="D565" s="234" t="s">
        <v>257</v>
      </c>
      <c r="E565" s="251" t="s">
        <v>1</v>
      </c>
      <c r="F565" s="252" t="s">
        <v>5481</v>
      </c>
      <c r="G565" s="250"/>
      <c r="H565" s="253">
        <v>1261.0999999999999</v>
      </c>
      <c r="I565" s="254"/>
      <c r="J565" s="250"/>
      <c r="K565" s="250"/>
      <c r="L565" s="255"/>
      <c r="M565" s="256"/>
      <c r="N565" s="257"/>
      <c r="O565" s="257"/>
      <c r="P565" s="257"/>
      <c r="Q565" s="257"/>
      <c r="R565" s="257"/>
      <c r="S565" s="257"/>
      <c r="T565" s="258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9" t="s">
        <v>257</v>
      </c>
      <c r="AU565" s="259" t="s">
        <v>87</v>
      </c>
      <c r="AV565" s="14" t="s">
        <v>87</v>
      </c>
      <c r="AW565" s="14" t="s">
        <v>34</v>
      </c>
      <c r="AX565" s="14" t="s">
        <v>85</v>
      </c>
      <c r="AY565" s="259" t="s">
        <v>245</v>
      </c>
    </row>
    <row r="566" s="2" customFormat="1" ht="16.5" customHeight="1">
      <c r="A566" s="40"/>
      <c r="B566" s="41"/>
      <c r="C566" s="221" t="s">
        <v>3843</v>
      </c>
      <c r="D566" s="221" t="s">
        <v>248</v>
      </c>
      <c r="E566" s="222" t="s">
        <v>3733</v>
      </c>
      <c r="F566" s="223" t="s">
        <v>3734</v>
      </c>
      <c r="G566" s="224" t="s">
        <v>317</v>
      </c>
      <c r="H566" s="225">
        <v>43.32</v>
      </c>
      <c r="I566" s="226"/>
      <c r="J566" s="227">
        <f>ROUND(I566*H566,2)</f>
        <v>0</v>
      </c>
      <c r="K566" s="223" t="s">
        <v>764</v>
      </c>
      <c r="L566" s="46"/>
      <c r="M566" s="228" t="s">
        <v>1</v>
      </c>
      <c r="N566" s="229" t="s">
        <v>42</v>
      </c>
      <c r="O566" s="93"/>
      <c r="P566" s="230">
        <f>O566*H566</f>
        <v>0</v>
      </c>
      <c r="Q566" s="230">
        <v>0.00021000000000000001</v>
      </c>
      <c r="R566" s="230">
        <f>Q566*H566</f>
        <v>0.0090971999999999997</v>
      </c>
      <c r="S566" s="230">
        <v>0</v>
      </c>
      <c r="T566" s="231">
        <f>S566*H566</f>
        <v>0</v>
      </c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R566" s="232" t="s">
        <v>253</v>
      </c>
      <c r="AT566" s="232" t="s">
        <v>248</v>
      </c>
      <c r="AU566" s="232" t="s">
        <v>87</v>
      </c>
      <c r="AY566" s="19" t="s">
        <v>245</v>
      </c>
      <c r="BE566" s="233">
        <f>IF(N566="základní",J566,0)</f>
        <v>0</v>
      </c>
      <c r="BF566" s="233">
        <f>IF(N566="snížená",J566,0)</f>
        <v>0</v>
      </c>
      <c r="BG566" s="233">
        <f>IF(N566="zákl. přenesená",J566,0)</f>
        <v>0</v>
      </c>
      <c r="BH566" s="233">
        <f>IF(N566="sníž. přenesená",J566,0)</f>
        <v>0</v>
      </c>
      <c r="BI566" s="233">
        <f>IF(N566="nulová",J566,0)</f>
        <v>0</v>
      </c>
      <c r="BJ566" s="19" t="s">
        <v>85</v>
      </c>
      <c r="BK566" s="233">
        <f>ROUND(I566*H566,2)</f>
        <v>0</v>
      </c>
      <c r="BL566" s="19" t="s">
        <v>253</v>
      </c>
      <c r="BM566" s="232" t="s">
        <v>5482</v>
      </c>
    </row>
    <row r="567" s="2" customFormat="1">
      <c r="A567" s="40"/>
      <c r="B567" s="41"/>
      <c r="C567" s="42"/>
      <c r="D567" s="234" t="s">
        <v>255</v>
      </c>
      <c r="E567" s="42"/>
      <c r="F567" s="235" t="s">
        <v>3736</v>
      </c>
      <c r="G567" s="42"/>
      <c r="H567" s="42"/>
      <c r="I567" s="236"/>
      <c r="J567" s="42"/>
      <c r="K567" s="42"/>
      <c r="L567" s="46"/>
      <c r="M567" s="237"/>
      <c r="N567" s="238"/>
      <c r="O567" s="93"/>
      <c r="P567" s="93"/>
      <c r="Q567" s="93"/>
      <c r="R567" s="93"/>
      <c r="S567" s="93"/>
      <c r="T567" s="94"/>
      <c r="U567" s="40"/>
      <c r="V567" s="40"/>
      <c r="W567" s="40"/>
      <c r="X567" s="40"/>
      <c r="Y567" s="40"/>
      <c r="Z567" s="40"/>
      <c r="AA567" s="40"/>
      <c r="AB567" s="40"/>
      <c r="AC567" s="40"/>
      <c r="AD567" s="40"/>
      <c r="AE567" s="40"/>
      <c r="AT567" s="19" t="s">
        <v>255</v>
      </c>
      <c r="AU567" s="19" t="s">
        <v>87</v>
      </c>
    </row>
    <row r="568" s="2" customFormat="1">
      <c r="A568" s="40"/>
      <c r="B568" s="41"/>
      <c r="C568" s="42"/>
      <c r="D568" s="296" t="s">
        <v>766</v>
      </c>
      <c r="E568" s="42"/>
      <c r="F568" s="297" t="s">
        <v>3737</v>
      </c>
      <c r="G568" s="42"/>
      <c r="H568" s="42"/>
      <c r="I568" s="236"/>
      <c r="J568" s="42"/>
      <c r="K568" s="42"/>
      <c r="L568" s="46"/>
      <c r="M568" s="237"/>
      <c r="N568" s="238"/>
      <c r="O568" s="93"/>
      <c r="P568" s="93"/>
      <c r="Q568" s="93"/>
      <c r="R568" s="93"/>
      <c r="S568" s="93"/>
      <c r="T568" s="94"/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T568" s="19" t="s">
        <v>766</v>
      </c>
      <c r="AU568" s="19" t="s">
        <v>87</v>
      </c>
    </row>
    <row r="569" s="13" customFormat="1">
      <c r="A569" s="13"/>
      <c r="B569" s="239"/>
      <c r="C569" s="240"/>
      <c r="D569" s="234" t="s">
        <v>257</v>
      </c>
      <c r="E569" s="241" t="s">
        <v>1</v>
      </c>
      <c r="F569" s="242" t="s">
        <v>3738</v>
      </c>
      <c r="G569" s="240"/>
      <c r="H569" s="241" t="s">
        <v>1</v>
      </c>
      <c r="I569" s="243"/>
      <c r="J569" s="240"/>
      <c r="K569" s="240"/>
      <c r="L569" s="244"/>
      <c r="M569" s="245"/>
      <c r="N569" s="246"/>
      <c r="O569" s="246"/>
      <c r="P569" s="246"/>
      <c r="Q569" s="246"/>
      <c r="R569" s="246"/>
      <c r="S569" s="246"/>
      <c r="T569" s="247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8" t="s">
        <v>257</v>
      </c>
      <c r="AU569" s="248" t="s">
        <v>87</v>
      </c>
      <c r="AV569" s="13" t="s">
        <v>85</v>
      </c>
      <c r="AW569" s="13" t="s">
        <v>34</v>
      </c>
      <c r="AX569" s="13" t="s">
        <v>77</v>
      </c>
      <c r="AY569" s="248" t="s">
        <v>245</v>
      </c>
    </row>
    <row r="570" s="14" customFormat="1">
      <c r="A570" s="14"/>
      <c r="B570" s="249"/>
      <c r="C570" s="250"/>
      <c r="D570" s="234" t="s">
        <v>257</v>
      </c>
      <c r="E570" s="251" t="s">
        <v>1</v>
      </c>
      <c r="F570" s="252" t="s">
        <v>5483</v>
      </c>
      <c r="G570" s="250"/>
      <c r="H570" s="253">
        <v>43.32</v>
      </c>
      <c r="I570" s="254"/>
      <c r="J570" s="250"/>
      <c r="K570" s="250"/>
      <c r="L570" s="255"/>
      <c r="M570" s="256"/>
      <c r="N570" s="257"/>
      <c r="O570" s="257"/>
      <c r="P570" s="257"/>
      <c r="Q570" s="257"/>
      <c r="R570" s="257"/>
      <c r="S570" s="257"/>
      <c r="T570" s="258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9" t="s">
        <v>257</v>
      </c>
      <c r="AU570" s="259" t="s">
        <v>87</v>
      </c>
      <c r="AV570" s="14" t="s">
        <v>87</v>
      </c>
      <c r="AW570" s="14" t="s">
        <v>34</v>
      </c>
      <c r="AX570" s="14" t="s">
        <v>77</v>
      </c>
      <c r="AY570" s="259" t="s">
        <v>245</v>
      </c>
    </row>
    <row r="571" s="15" customFormat="1">
      <c r="A571" s="15"/>
      <c r="B571" s="260"/>
      <c r="C571" s="261"/>
      <c r="D571" s="234" t="s">
        <v>257</v>
      </c>
      <c r="E571" s="262" t="s">
        <v>1</v>
      </c>
      <c r="F571" s="263" t="s">
        <v>266</v>
      </c>
      <c r="G571" s="261"/>
      <c r="H571" s="264">
        <v>43.32</v>
      </c>
      <c r="I571" s="265"/>
      <c r="J571" s="261"/>
      <c r="K571" s="261"/>
      <c r="L571" s="266"/>
      <c r="M571" s="267"/>
      <c r="N571" s="268"/>
      <c r="O571" s="268"/>
      <c r="P571" s="268"/>
      <c r="Q571" s="268"/>
      <c r="R571" s="268"/>
      <c r="S571" s="268"/>
      <c r="T571" s="269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70" t="s">
        <v>257</v>
      </c>
      <c r="AU571" s="270" t="s">
        <v>87</v>
      </c>
      <c r="AV571" s="15" t="s">
        <v>253</v>
      </c>
      <c r="AW571" s="15" t="s">
        <v>34</v>
      </c>
      <c r="AX571" s="15" t="s">
        <v>85</v>
      </c>
      <c r="AY571" s="270" t="s">
        <v>245</v>
      </c>
    </row>
    <row r="572" s="12" customFormat="1" ht="20.88" customHeight="1">
      <c r="A572" s="12"/>
      <c r="B572" s="205"/>
      <c r="C572" s="206"/>
      <c r="D572" s="207" t="s">
        <v>76</v>
      </c>
      <c r="E572" s="219" t="s">
        <v>326</v>
      </c>
      <c r="F572" s="219" t="s">
        <v>5484</v>
      </c>
      <c r="G572" s="206"/>
      <c r="H572" s="206"/>
      <c r="I572" s="209"/>
      <c r="J572" s="220">
        <f>BK572</f>
        <v>0</v>
      </c>
      <c r="K572" s="206"/>
      <c r="L572" s="211"/>
      <c r="M572" s="212"/>
      <c r="N572" s="213"/>
      <c r="O572" s="213"/>
      <c r="P572" s="214">
        <f>SUM(P573:P579)</f>
        <v>0</v>
      </c>
      <c r="Q572" s="213"/>
      <c r="R572" s="214">
        <f>SUM(R573:R579)</f>
        <v>0.12670000000000001</v>
      </c>
      <c r="S572" s="213"/>
      <c r="T572" s="215">
        <f>SUM(T573:T579)</f>
        <v>0</v>
      </c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R572" s="216" t="s">
        <v>85</v>
      </c>
      <c r="AT572" s="217" t="s">
        <v>76</v>
      </c>
      <c r="AU572" s="217" t="s">
        <v>87</v>
      </c>
      <c r="AY572" s="216" t="s">
        <v>245</v>
      </c>
      <c r="BK572" s="218">
        <f>SUM(BK573:BK579)</f>
        <v>0</v>
      </c>
    </row>
    <row r="573" s="2" customFormat="1" ht="16.5" customHeight="1">
      <c r="A573" s="40"/>
      <c r="B573" s="41"/>
      <c r="C573" s="221" t="s">
        <v>2509</v>
      </c>
      <c r="D573" s="221" t="s">
        <v>248</v>
      </c>
      <c r="E573" s="222" t="s">
        <v>5485</v>
      </c>
      <c r="F573" s="223" t="s">
        <v>5486</v>
      </c>
      <c r="G573" s="224" t="s">
        <v>317</v>
      </c>
      <c r="H573" s="225">
        <v>14</v>
      </c>
      <c r="I573" s="226"/>
      <c r="J573" s="227">
        <f>ROUND(I573*H573,2)</f>
        <v>0</v>
      </c>
      <c r="K573" s="223" t="s">
        <v>764</v>
      </c>
      <c r="L573" s="46"/>
      <c r="M573" s="228" t="s">
        <v>1</v>
      </c>
      <c r="N573" s="229" t="s">
        <v>42</v>
      </c>
      <c r="O573" s="93"/>
      <c r="P573" s="230">
        <f>O573*H573</f>
        <v>0</v>
      </c>
      <c r="Q573" s="230">
        <v>2.0000000000000002E-05</v>
      </c>
      <c r="R573" s="230">
        <f>Q573*H573</f>
        <v>0.00028000000000000003</v>
      </c>
      <c r="S573" s="230">
        <v>0</v>
      </c>
      <c r="T573" s="231">
        <f>S573*H573</f>
        <v>0</v>
      </c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R573" s="232" t="s">
        <v>253</v>
      </c>
      <c r="AT573" s="232" t="s">
        <v>248</v>
      </c>
      <c r="AU573" s="232" t="s">
        <v>272</v>
      </c>
      <c r="AY573" s="19" t="s">
        <v>245</v>
      </c>
      <c r="BE573" s="233">
        <f>IF(N573="základní",J573,0)</f>
        <v>0</v>
      </c>
      <c r="BF573" s="233">
        <f>IF(N573="snížená",J573,0)</f>
        <v>0</v>
      </c>
      <c r="BG573" s="233">
        <f>IF(N573="zákl. přenesená",J573,0)</f>
        <v>0</v>
      </c>
      <c r="BH573" s="233">
        <f>IF(N573="sníž. přenesená",J573,0)</f>
        <v>0</v>
      </c>
      <c r="BI573" s="233">
        <f>IF(N573="nulová",J573,0)</f>
        <v>0</v>
      </c>
      <c r="BJ573" s="19" t="s">
        <v>85</v>
      </c>
      <c r="BK573" s="233">
        <f>ROUND(I573*H573,2)</f>
        <v>0</v>
      </c>
      <c r="BL573" s="19" t="s">
        <v>253</v>
      </c>
      <c r="BM573" s="232" t="s">
        <v>5487</v>
      </c>
    </row>
    <row r="574" s="2" customFormat="1">
      <c r="A574" s="40"/>
      <c r="B574" s="41"/>
      <c r="C574" s="42"/>
      <c r="D574" s="234" t="s">
        <v>255</v>
      </c>
      <c r="E574" s="42"/>
      <c r="F574" s="235" t="s">
        <v>5488</v>
      </c>
      <c r="G574" s="42"/>
      <c r="H574" s="42"/>
      <c r="I574" s="236"/>
      <c r="J574" s="42"/>
      <c r="K574" s="42"/>
      <c r="L574" s="46"/>
      <c r="M574" s="237"/>
      <c r="N574" s="238"/>
      <c r="O574" s="93"/>
      <c r="P574" s="93"/>
      <c r="Q574" s="93"/>
      <c r="R574" s="93"/>
      <c r="S574" s="93"/>
      <c r="T574" s="94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T574" s="19" t="s">
        <v>255</v>
      </c>
      <c r="AU574" s="19" t="s">
        <v>272</v>
      </c>
    </row>
    <row r="575" s="2" customFormat="1">
      <c r="A575" s="40"/>
      <c r="B575" s="41"/>
      <c r="C575" s="42"/>
      <c r="D575" s="296" t="s">
        <v>766</v>
      </c>
      <c r="E575" s="42"/>
      <c r="F575" s="297" t="s">
        <v>5489</v>
      </c>
      <c r="G575" s="42"/>
      <c r="H575" s="42"/>
      <c r="I575" s="236"/>
      <c r="J575" s="42"/>
      <c r="K575" s="42"/>
      <c r="L575" s="46"/>
      <c r="M575" s="237"/>
      <c r="N575" s="238"/>
      <c r="O575" s="93"/>
      <c r="P575" s="93"/>
      <c r="Q575" s="93"/>
      <c r="R575" s="93"/>
      <c r="S575" s="93"/>
      <c r="T575" s="94"/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T575" s="19" t="s">
        <v>766</v>
      </c>
      <c r="AU575" s="19" t="s">
        <v>272</v>
      </c>
    </row>
    <row r="576" s="14" customFormat="1">
      <c r="A576" s="14"/>
      <c r="B576" s="249"/>
      <c r="C576" s="250"/>
      <c r="D576" s="234" t="s">
        <v>257</v>
      </c>
      <c r="E576" s="251" t="s">
        <v>1</v>
      </c>
      <c r="F576" s="252" t="s">
        <v>5490</v>
      </c>
      <c r="G576" s="250"/>
      <c r="H576" s="253">
        <v>14</v>
      </c>
      <c r="I576" s="254"/>
      <c r="J576" s="250"/>
      <c r="K576" s="250"/>
      <c r="L576" s="255"/>
      <c r="M576" s="256"/>
      <c r="N576" s="257"/>
      <c r="O576" s="257"/>
      <c r="P576" s="257"/>
      <c r="Q576" s="257"/>
      <c r="R576" s="257"/>
      <c r="S576" s="257"/>
      <c r="T576" s="258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59" t="s">
        <v>257</v>
      </c>
      <c r="AU576" s="259" t="s">
        <v>272</v>
      </c>
      <c r="AV576" s="14" t="s">
        <v>87</v>
      </c>
      <c r="AW576" s="14" t="s">
        <v>34</v>
      </c>
      <c r="AX576" s="14" t="s">
        <v>85</v>
      </c>
      <c r="AY576" s="259" t="s">
        <v>245</v>
      </c>
    </row>
    <row r="577" s="2" customFormat="1" ht="16.5" customHeight="1">
      <c r="A577" s="40"/>
      <c r="B577" s="41"/>
      <c r="C577" s="283" t="s">
        <v>3848</v>
      </c>
      <c r="D577" s="283" t="s">
        <v>551</v>
      </c>
      <c r="E577" s="284" t="s">
        <v>5491</v>
      </c>
      <c r="F577" s="285" t="s">
        <v>5492</v>
      </c>
      <c r="G577" s="286" t="s">
        <v>317</v>
      </c>
      <c r="H577" s="287">
        <v>14.699999999999999</v>
      </c>
      <c r="I577" s="288"/>
      <c r="J577" s="289">
        <f>ROUND(I577*H577,2)</f>
        <v>0</v>
      </c>
      <c r="K577" s="285" t="s">
        <v>764</v>
      </c>
      <c r="L577" s="290"/>
      <c r="M577" s="291" t="s">
        <v>1</v>
      </c>
      <c r="N577" s="292" t="s">
        <v>42</v>
      </c>
      <c r="O577" s="93"/>
      <c r="P577" s="230">
        <f>O577*H577</f>
        <v>0</v>
      </c>
      <c r="Q577" s="230">
        <v>0.0086</v>
      </c>
      <c r="R577" s="230">
        <f>Q577*H577</f>
        <v>0.12642000000000001</v>
      </c>
      <c r="S577" s="230">
        <v>0</v>
      </c>
      <c r="T577" s="231">
        <f>S577*H577</f>
        <v>0</v>
      </c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R577" s="232" t="s">
        <v>326</v>
      </c>
      <c r="AT577" s="232" t="s">
        <v>551</v>
      </c>
      <c r="AU577" s="232" t="s">
        <v>272</v>
      </c>
      <c r="AY577" s="19" t="s">
        <v>245</v>
      </c>
      <c r="BE577" s="233">
        <f>IF(N577="základní",J577,0)</f>
        <v>0</v>
      </c>
      <c r="BF577" s="233">
        <f>IF(N577="snížená",J577,0)</f>
        <v>0</v>
      </c>
      <c r="BG577" s="233">
        <f>IF(N577="zákl. přenesená",J577,0)</f>
        <v>0</v>
      </c>
      <c r="BH577" s="233">
        <f>IF(N577="sníž. přenesená",J577,0)</f>
        <v>0</v>
      </c>
      <c r="BI577" s="233">
        <f>IF(N577="nulová",J577,0)</f>
        <v>0</v>
      </c>
      <c r="BJ577" s="19" t="s">
        <v>85</v>
      </c>
      <c r="BK577" s="233">
        <f>ROUND(I577*H577,2)</f>
        <v>0</v>
      </c>
      <c r="BL577" s="19" t="s">
        <v>253</v>
      </c>
      <c r="BM577" s="232" t="s">
        <v>5493</v>
      </c>
    </row>
    <row r="578" s="2" customFormat="1">
      <c r="A578" s="40"/>
      <c r="B578" s="41"/>
      <c r="C578" s="42"/>
      <c r="D578" s="234" t="s">
        <v>255</v>
      </c>
      <c r="E578" s="42"/>
      <c r="F578" s="235" t="s">
        <v>5492</v>
      </c>
      <c r="G578" s="42"/>
      <c r="H578" s="42"/>
      <c r="I578" s="236"/>
      <c r="J578" s="42"/>
      <c r="K578" s="42"/>
      <c r="L578" s="46"/>
      <c r="M578" s="237"/>
      <c r="N578" s="238"/>
      <c r="O578" s="93"/>
      <c r="P578" s="93"/>
      <c r="Q578" s="93"/>
      <c r="R578" s="93"/>
      <c r="S578" s="93"/>
      <c r="T578" s="94"/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T578" s="19" t="s">
        <v>255</v>
      </c>
      <c r="AU578" s="19" t="s">
        <v>272</v>
      </c>
    </row>
    <row r="579" s="14" customFormat="1">
      <c r="A579" s="14"/>
      <c r="B579" s="249"/>
      <c r="C579" s="250"/>
      <c r="D579" s="234" t="s">
        <v>257</v>
      </c>
      <c r="E579" s="251" t="s">
        <v>1</v>
      </c>
      <c r="F579" s="252" t="s">
        <v>5494</v>
      </c>
      <c r="G579" s="250"/>
      <c r="H579" s="253">
        <v>14.699999999999999</v>
      </c>
      <c r="I579" s="254"/>
      <c r="J579" s="250"/>
      <c r="K579" s="250"/>
      <c r="L579" s="255"/>
      <c r="M579" s="256"/>
      <c r="N579" s="257"/>
      <c r="O579" s="257"/>
      <c r="P579" s="257"/>
      <c r="Q579" s="257"/>
      <c r="R579" s="257"/>
      <c r="S579" s="257"/>
      <c r="T579" s="258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9" t="s">
        <v>257</v>
      </c>
      <c r="AU579" s="259" t="s">
        <v>272</v>
      </c>
      <c r="AV579" s="14" t="s">
        <v>87</v>
      </c>
      <c r="AW579" s="14" t="s">
        <v>34</v>
      </c>
      <c r="AX579" s="14" t="s">
        <v>85</v>
      </c>
      <c r="AY579" s="259" t="s">
        <v>245</v>
      </c>
    </row>
    <row r="580" s="12" customFormat="1" ht="22.8" customHeight="1">
      <c r="A580" s="12"/>
      <c r="B580" s="205"/>
      <c r="C580" s="206"/>
      <c r="D580" s="207" t="s">
        <v>76</v>
      </c>
      <c r="E580" s="219" t="s">
        <v>335</v>
      </c>
      <c r="F580" s="219" t="s">
        <v>831</v>
      </c>
      <c r="G580" s="206"/>
      <c r="H580" s="206"/>
      <c r="I580" s="209"/>
      <c r="J580" s="220">
        <f>BK580</f>
        <v>0</v>
      </c>
      <c r="K580" s="206"/>
      <c r="L580" s="211"/>
      <c r="M580" s="212"/>
      <c r="N580" s="213"/>
      <c r="O580" s="213"/>
      <c r="P580" s="214">
        <f>P581+SUM(P582:P734)</f>
        <v>0</v>
      </c>
      <c r="Q580" s="213"/>
      <c r="R580" s="214">
        <f>R581+SUM(R582:R734)</f>
        <v>63.945478950000002</v>
      </c>
      <c r="S580" s="213"/>
      <c r="T580" s="215">
        <f>T581+SUM(T582:T734)</f>
        <v>489.31980000000004</v>
      </c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R580" s="216" t="s">
        <v>85</v>
      </c>
      <c r="AT580" s="217" t="s">
        <v>76</v>
      </c>
      <c r="AU580" s="217" t="s">
        <v>85</v>
      </c>
      <c r="AY580" s="216" t="s">
        <v>245</v>
      </c>
      <c r="BK580" s="218">
        <f>BK581+SUM(BK582:BK734)</f>
        <v>0</v>
      </c>
    </row>
    <row r="581" s="2" customFormat="1" ht="16.5" customHeight="1">
      <c r="A581" s="40"/>
      <c r="B581" s="41"/>
      <c r="C581" s="221" t="s">
        <v>3851</v>
      </c>
      <c r="D581" s="221" t="s">
        <v>248</v>
      </c>
      <c r="E581" s="222" t="s">
        <v>2872</v>
      </c>
      <c r="F581" s="223" t="s">
        <v>2873</v>
      </c>
      <c r="G581" s="224" t="s">
        <v>317</v>
      </c>
      <c r="H581" s="225">
        <v>56.32</v>
      </c>
      <c r="I581" s="226"/>
      <c r="J581" s="227">
        <f>ROUND(I581*H581,2)</f>
        <v>0</v>
      </c>
      <c r="K581" s="223" t="s">
        <v>764</v>
      </c>
      <c r="L581" s="46"/>
      <c r="M581" s="228" t="s">
        <v>1</v>
      </c>
      <c r="N581" s="229" t="s">
        <v>42</v>
      </c>
      <c r="O581" s="93"/>
      <c r="P581" s="230">
        <f>O581*H581</f>
        <v>0</v>
      </c>
      <c r="Q581" s="230">
        <v>0.00117</v>
      </c>
      <c r="R581" s="230">
        <f>Q581*H581</f>
        <v>0.065894400000000006</v>
      </c>
      <c r="S581" s="230">
        <v>0</v>
      </c>
      <c r="T581" s="231">
        <f>S581*H581</f>
        <v>0</v>
      </c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R581" s="232" t="s">
        <v>253</v>
      </c>
      <c r="AT581" s="232" t="s">
        <v>248</v>
      </c>
      <c r="AU581" s="232" t="s">
        <v>87</v>
      </c>
      <c r="AY581" s="19" t="s">
        <v>245</v>
      </c>
      <c r="BE581" s="233">
        <f>IF(N581="základní",J581,0)</f>
        <v>0</v>
      </c>
      <c r="BF581" s="233">
        <f>IF(N581="snížená",J581,0)</f>
        <v>0</v>
      </c>
      <c r="BG581" s="233">
        <f>IF(N581="zákl. přenesená",J581,0)</f>
        <v>0</v>
      </c>
      <c r="BH581" s="233">
        <f>IF(N581="sníž. přenesená",J581,0)</f>
        <v>0</v>
      </c>
      <c r="BI581" s="233">
        <f>IF(N581="nulová",J581,0)</f>
        <v>0</v>
      </c>
      <c r="BJ581" s="19" t="s">
        <v>85</v>
      </c>
      <c r="BK581" s="233">
        <f>ROUND(I581*H581,2)</f>
        <v>0</v>
      </c>
      <c r="BL581" s="19" t="s">
        <v>253</v>
      </c>
      <c r="BM581" s="232" t="s">
        <v>5495</v>
      </c>
    </row>
    <row r="582" s="2" customFormat="1">
      <c r="A582" s="40"/>
      <c r="B582" s="41"/>
      <c r="C582" s="42"/>
      <c r="D582" s="234" t="s">
        <v>255</v>
      </c>
      <c r="E582" s="42"/>
      <c r="F582" s="235" t="s">
        <v>2875</v>
      </c>
      <c r="G582" s="42"/>
      <c r="H582" s="42"/>
      <c r="I582" s="236"/>
      <c r="J582" s="42"/>
      <c r="K582" s="42"/>
      <c r="L582" s="46"/>
      <c r="M582" s="237"/>
      <c r="N582" s="238"/>
      <c r="O582" s="93"/>
      <c r="P582" s="93"/>
      <c r="Q582" s="93"/>
      <c r="R582" s="93"/>
      <c r="S582" s="93"/>
      <c r="T582" s="94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T582" s="19" t="s">
        <v>255</v>
      </c>
      <c r="AU582" s="19" t="s">
        <v>87</v>
      </c>
    </row>
    <row r="583" s="2" customFormat="1">
      <c r="A583" s="40"/>
      <c r="B583" s="41"/>
      <c r="C583" s="42"/>
      <c r="D583" s="296" t="s">
        <v>766</v>
      </c>
      <c r="E583" s="42"/>
      <c r="F583" s="297" t="s">
        <v>2876</v>
      </c>
      <c r="G583" s="42"/>
      <c r="H583" s="42"/>
      <c r="I583" s="236"/>
      <c r="J583" s="42"/>
      <c r="K583" s="42"/>
      <c r="L583" s="46"/>
      <c r="M583" s="237"/>
      <c r="N583" s="238"/>
      <c r="O583" s="93"/>
      <c r="P583" s="93"/>
      <c r="Q583" s="93"/>
      <c r="R583" s="93"/>
      <c r="S583" s="93"/>
      <c r="T583" s="94"/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T583" s="19" t="s">
        <v>766</v>
      </c>
      <c r="AU583" s="19" t="s">
        <v>87</v>
      </c>
    </row>
    <row r="584" s="2" customFormat="1" ht="16.5" customHeight="1">
      <c r="A584" s="40"/>
      <c r="B584" s="41"/>
      <c r="C584" s="283" t="s">
        <v>3858</v>
      </c>
      <c r="D584" s="283" t="s">
        <v>551</v>
      </c>
      <c r="E584" s="284" t="s">
        <v>2882</v>
      </c>
      <c r="F584" s="285" t="s">
        <v>2883</v>
      </c>
      <c r="G584" s="286" t="s">
        <v>545</v>
      </c>
      <c r="H584" s="287">
        <v>0.25600000000000001</v>
      </c>
      <c r="I584" s="288"/>
      <c r="J584" s="289">
        <f>ROUND(I584*H584,2)</f>
        <v>0</v>
      </c>
      <c r="K584" s="285" t="s">
        <v>764</v>
      </c>
      <c r="L584" s="290"/>
      <c r="M584" s="291" t="s">
        <v>1</v>
      </c>
      <c r="N584" s="292" t="s">
        <v>42</v>
      </c>
      <c r="O584" s="93"/>
      <c r="P584" s="230">
        <f>O584*H584</f>
        <v>0</v>
      </c>
      <c r="Q584" s="230">
        <v>1</v>
      </c>
      <c r="R584" s="230">
        <f>Q584*H584</f>
        <v>0.25600000000000001</v>
      </c>
      <c r="S584" s="230">
        <v>0</v>
      </c>
      <c r="T584" s="231">
        <f>S584*H584</f>
        <v>0</v>
      </c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R584" s="232" t="s">
        <v>326</v>
      </c>
      <c r="AT584" s="232" t="s">
        <v>551</v>
      </c>
      <c r="AU584" s="232" t="s">
        <v>87</v>
      </c>
      <c r="AY584" s="19" t="s">
        <v>245</v>
      </c>
      <c r="BE584" s="233">
        <f>IF(N584="základní",J584,0)</f>
        <v>0</v>
      </c>
      <c r="BF584" s="233">
        <f>IF(N584="snížená",J584,0)</f>
        <v>0</v>
      </c>
      <c r="BG584" s="233">
        <f>IF(N584="zákl. přenesená",J584,0)</f>
        <v>0</v>
      </c>
      <c r="BH584" s="233">
        <f>IF(N584="sníž. přenesená",J584,0)</f>
        <v>0</v>
      </c>
      <c r="BI584" s="233">
        <f>IF(N584="nulová",J584,0)</f>
        <v>0</v>
      </c>
      <c r="BJ584" s="19" t="s">
        <v>85</v>
      </c>
      <c r="BK584" s="233">
        <f>ROUND(I584*H584,2)</f>
        <v>0</v>
      </c>
      <c r="BL584" s="19" t="s">
        <v>253</v>
      </c>
      <c r="BM584" s="232" t="s">
        <v>5496</v>
      </c>
    </row>
    <row r="585" s="2" customFormat="1">
      <c r="A585" s="40"/>
      <c r="B585" s="41"/>
      <c r="C585" s="42"/>
      <c r="D585" s="234" t="s">
        <v>255</v>
      </c>
      <c r="E585" s="42"/>
      <c r="F585" s="235" t="s">
        <v>2883</v>
      </c>
      <c r="G585" s="42"/>
      <c r="H585" s="42"/>
      <c r="I585" s="236"/>
      <c r="J585" s="42"/>
      <c r="K585" s="42"/>
      <c r="L585" s="46"/>
      <c r="M585" s="237"/>
      <c r="N585" s="238"/>
      <c r="O585" s="93"/>
      <c r="P585" s="93"/>
      <c r="Q585" s="93"/>
      <c r="R585" s="93"/>
      <c r="S585" s="93"/>
      <c r="T585" s="94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T585" s="19" t="s">
        <v>255</v>
      </c>
      <c r="AU585" s="19" t="s">
        <v>87</v>
      </c>
    </row>
    <row r="586" s="14" customFormat="1">
      <c r="A586" s="14"/>
      <c r="B586" s="249"/>
      <c r="C586" s="250"/>
      <c r="D586" s="234" t="s">
        <v>257</v>
      </c>
      <c r="E586" s="251" t="s">
        <v>1</v>
      </c>
      <c r="F586" s="252" t="s">
        <v>5497</v>
      </c>
      <c r="G586" s="250"/>
      <c r="H586" s="253">
        <v>0.25600000000000001</v>
      </c>
      <c r="I586" s="254"/>
      <c r="J586" s="250"/>
      <c r="K586" s="250"/>
      <c r="L586" s="255"/>
      <c r="M586" s="256"/>
      <c r="N586" s="257"/>
      <c r="O586" s="257"/>
      <c r="P586" s="257"/>
      <c r="Q586" s="257"/>
      <c r="R586" s="257"/>
      <c r="S586" s="257"/>
      <c r="T586" s="258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9" t="s">
        <v>257</v>
      </c>
      <c r="AU586" s="259" t="s">
        <v>87</v>
      </c>
      <c r="AV586" s="14" t="s">
        <v>87</v>
      </c>
      <c r="AW586" s="14" t="s">
        <v>34</v>
      </c>
      <c r="AX586" s="14" t="s">
        <v>77</v>
      </c>
      <c r="AY586" s="259" t="s">
        <v>245</v>
      </c>
    </row>
    <row r="587" s="15" customFormat="1">
      <c r="A587" s="15"/>
      <c r="B587" s="260"/>
      <c r="C587" s="261"/>
      <c r="D587" s="234" t="s">
        <v>257</v>
      </c>
      <c r="E587" s="262" t="s">
        <v>1</v>
      </c>
      <c r="F587" s="263" t="s">
        <v>266</v>
      </c>
      <c r="G587" s="261"/>
      <c r="H587" s="264">
        <v>0.25600000000000001</v>
      </c>
      <c r="I587" s="265"/>
      <c r="J587" s="261"/>
      <c r="K587" s="261"/>
      <c r="L587" s="266"/>
      <c r="M587" s="267"/>
      <c r="N587" s="268"/>
      <c r="O587" s="268"/>
      <c r="P587" s="268"/>
      <c r="Q587" s="268"/>
      <c r="R587" s="268"/>
      <c r="S587" s="268"/>
      <c r="T587" s="269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70" t="s">
        <v>257</v>
      </c>
      <c r="AU587" s="270" t="s">
        <v>87</v>
      </c>
      <c r="AV587" s="15" t="s">
        <v>253</v>
      </c>
      <c r="AW587" s="15" t="s">
        <v>34</v>
      </c>
      <c r="AX587" s="15" t="s">
        <v>85</v>
      </c>
      <c r="AY587" s="270" t="s">
        <v>245</v>
      </c>
    </row>
    <row r="588" s="2" customFormat="1" ht="16.5" customHeight="1">
      <c r="A588" s="40"/>
      <c r="B588" s="41"/>
      <c r="C588" s="283" t="s">
        <v>3861</v>
      </c>
      <c r="D588" s="283" t="s">
        <v>551</v>
      </c>
      <c r="E588" s="284" t="s">
        <v>2886</v>
      </c>
      <c r="F588" s="285" t="s">
        <v>2887</v>
      </c>
      <c r="G588" s="286" t="s">
        <v>545</v>
      </c>
      <c r="H588" s="287">
        <v>0.42299999999999999</v>
      </c>
      <c r="I588" s="288"/>
      <c r="J588" s="289">
        <f>ROUND(I588*H588,2)</f>
        <v>0</v>
      </c>
      <c r="K588" s="285" t="s">
        <v>764</v>
      </c>
      <c r="L588" s="290"/>
      <c r="M588" s="291" t="s">
        <v>1</v>
      </c>
      <c r="N588" s="292" t="s">
        <v>42</v>
      </c>
      <c r="O588" s="93"/>
      <c r="P588" s="230">
        <f>O588*H588</f>
        <v>0</v>
      </c>
      <c r="Q588" s="230">
        <v>1</v>
      </c>
      <c r="R588" s="230">
        <f>Q588*H588</f>
        <v>0.42299999999999999</v>
      </c>
      <c r="S588" s="230">
        <v>0</v>
      </c>
      <c r="T588" s="231">
        <f>S588*H588</f>
        <v>0</v>
      </c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R588" s="232" t="s">
        <v>326</v>
      </c>
      <c r="AT588" s="232" t="s">
        <v>551</v>
      </c>
      <c r="AU588" s="232" t="s">
        <v>87</v>
      </c>
      <c r="AY588" s="19" t="s">
        <v>245</v>
      </c>
      <c r="BE588" s="233">
        <f>IF(N588="základní",J588,0)</f>
        <v>0</v>
      </c>
      <c r="BF588" s="233">
        <f>IF(N588="snížená",J588,0)</f>
        <v>0</v>
      </c>
      <c r="BG588" s="233">
        <f>IF(N588="zákl. přenesená",J588,0)</f>
        <v>0</v>
      </c>
      <c r="BH588" s="233">
        <f>IF(N588="sníž. přenesená",J588,0)</f>
        <v>0</v>
      </c>
      <c r="BI588" s="233">
        <f>IF(N588="nulová",J588,0)</f>
        <v>0</v>
      </c>
      <c r="BJ588" s="19" t="s">
        <v>85</v>
      </c>
      <c r="BK588" s="233">
        <f>ROUND(I588*H588,2)</f>
        <v>0</v>
      </c>
      <c r="BL588" s="19" t="s">
        <v>253</v>
      </c>
      <c r="BM588" s="232" t="s">
        <v>5498</v>
      </c>
    </row>
    <row r="589" s="2" customFormat="1">
      <c r="A589" s="40"/>
      <c r="B589" s="41"/>
      <c r="C589" s="42"/>
      <c r="D589" s="234" t="s">
        <v>255</v>
      </c>
      <c r="E589" s="42"/>
      <c r="F589" s="235" t="s">
        <v>2887</v>
      </c>
      <c r="G589" s="42"/>
      <c r="H589" s="42"/>
      <c r="I589" s="236"/>
      <c r="J589" s="42"/>
      <c r="K589" s="42"/>
      <c r="L589" s="46"/>
      <c r="M589" s="237"/>
      <c r="N589" s="238"/>
      <c r="O589" s="93"/>
      <c r="P589" s="93"/>
      <c r="Q589" s="93"/>
      <c r="R589" s="93"/>
      <c r="S589" s="93"/>
      <c r="T589" s="94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255</v>
      </c>
      <c r="AU589" s="19" t="s">
        <v>87</v>
      </c>
    </row>
    <row r="590" s="14" customFormat="1">
      <c r="A590" s="14"/>
      <c r="B590" s="249"/>
      <c r="C590" s="250"/>
      <c r="D590" s="234" t="s">
        <v>257</v>
      </c>
      <c r="E590" s="251" t="s">
        <v>1</v>
      </c>
      <c r="F590" s="252" t="s">
        <v>5499</v>
      </c>
      <c r="G590" s="250"/>
      <c r="H590" s="253">
        <v>0.42299999999999999</v>
      </c>
      <c r="I590" s="254"/>
      <c r="J590" s="250"/>
      <c r="K590" s="250"/>
      <c r="L590" s="255"/>
      <c r="M590" s="256"/>
      <c r="N590" s="257"/>
      <c r="O590" s="257"/>
      <c r="P590" s="257"/>
      <c r="Q590" s="257"/>
      <c r="R590" s="257"/>
      <c r="S590" s="257"/>
      <c r="T590" s="258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9" t="s">
        <v>257</v>
      </c>
      <c r="AU590" s="259" t="s">
        <v>87</v>
      </c>
      <c r="AV590" s="14" t="s">
        <v>87</v>
      </c>
      <c r="AW590" s="14" t="s">
        <v>34</v>
      </c>
      <c r="AX590" s="14" t="s">
        <v>77</v>
      </c>
      <c r="AY590" s="259" t="s">
        <v>245</v>
      </c>
    </row>
    <row r="591" s="15" customFormat="1">
      <c r="A591" s="15"/>
      <c r="B591" s="260"/>
      <c r="C591" s="261"/>
      <c r="D591" s="234" t="s">
        <v>257</v>
      </c>
      <c r="E591" s="262" t="s">
        <v>1</v>
      </c>
      <c r="F591" s="263" t="s">
        <v>266</v>
      </c>
      <c r="G591" s="261"/>
      <c r="H591" s="264">
        <v>0.42299999999999999</v>
      </c>
      <c r="I591" s="265"/>
      <c r="J591" s="261"/>
      <c r="K591" s="261"/>
      <c r="L591" s="266"/>
      <c r="M591" s="267"/>
      <c r="N591" s="268"/>
      <c r="O591" s="268"/>
      <c r="P591" s="268"/>
      <c r="Q591" s="268"/>
      <c r="R591" s="268"/>
      <c r="S591" s="268"/>
      <c r="T591" s="269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T591" s="270" t="s">
        <v>257</v>
      </c>
      <c r="AU591" s="270" t="s">
        <v>87</v>
      </c>
      <c r="AV591" s="15" t="s">
        <v>253</v>
      </c>
      <c r="AW591" s="15" t="s">
        <v>34</v>
      </c>
      <c r="AX591" s="15" t="s">
        <v>85</v>
      </c>
      <c r="AY591" s="270" t="s">
        <v>245</v>
      </c>
    </row>
    <row r="592" s="2" customFormat="1" ht="16.5" customHeight="1">
      <c r="A592" s="40"/>
      <c r="B592" s="41"/>
      <c r="C592" s="283" t="s">
        <v>3867</v>
      </c>
      <c r="D592" s="283" t="s">
        <v>551</v>
      </c>
      <c r="E592" s="284" t="s">
        <v>5500</v>
      </c>
      <c r="F592" s="285" t="s">
        <v>5501</v>
      </c>
      <c r="G592" s="286" t="s">
        <v>545</v>
      </c>
      <c r="H592" s="287">
        <v>0.27300000000000002</v>
      </c>
      <c r="I592" s="288"/>
      <c r="J592" s="289">
        <f>ROUND(I592*H592,2)</f>
        <v>0</v>
      </c>
      <c r="K592" s="285" t="s">
        <v>764</v>
      </c>
      <c r="L592" s="290"/>
      <c r="M592" s="291" t="s">
        <v>1</v>
      </c>
      <c r="N592" s="292" t="s">
        <v>42</v>
      </c>
      <c r="O592" s="93"/>
      <c r="P592" s="230">
        <f>O592*H592</f>
        <v>0</v>
      </c>
      <c r="Q592" s="230">
        <v>1</v>
      </c>
      <c r="R592" s="230">
        <f>Q592*H592</f>
        <v>0.27300000000000002</v>
      </c>
      <c r="S592" s="230">
        <v>0</v>
      </c>
      <c r="T592" s="231">
        <f>S592*H592</f>
        <v>0</v>
      </c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R592" s="232" t="s">
        <v>326</v>
      </c>
      <c r="AT592" s="232" t="s">
        <v>551</v>
      </c>
      <c r="AU592" s="232" t="s">
        <v>87</v>
      </c>
      <c r="AY592" s="19" t="s">
        <v>245</v>
      </c>
      <c r="BE592" s="233">
        <f>IF(N592="základní",J592,0)</f>
        <v>0</v>
      </c>
      <c r="BF592" s="233">
        <f>IF(N592="snížená",J592,0)</f>
        <v>0</v>
      </c>
      <c r="BG592" s="233">
        <f>IF(N592="zákl. přenesená",J592,0)</f>
        <v>0</v>
      </c>
      <c r="BH592" s="233">
        <f>IF(N592="sníž. přenesená",J592,0)</f>
        <v>0</v>
      </c>
      <c r="BI592" s="233">
        <f>IF(N592="nulová",J592,0)</f>
        <v>0</v>
      </c>
      <c r="BJ592" s="19" t="s">
        <v>85</v>
      </c>
      <c r="BK592" s="233">
        <f>ROUND(I592*H592,2)</f>
        <v>0</v>
      </c>
      <c r="BL592" s="19" t="s">
        <v>253</v>
      </c>
      <c r="BM592" s="232" t="s">
        <v>5502</v>
      </c>
    </row>
    <row r="593" s="2" customFormat="1">
      <c r="A593" s="40"/>
      <c r="B593" s="41"/>
      <c r="C593" s="42"/>
      <c r="D593" s="234" t="s">
        <v>255</v>
      </c>
      <c r="E593" s="42"/>
      <c r="F593" s="235" t="s">
        <v>5501</v>
      </c>
      <c r="G593" s="42"/>
      <c r="H593" s="42"/>
      <c r="I593" s="236"/>
      <c r="J593" s="42"/>
      <c r="K593" s="42"/>
      <c r="L593" s="46"/>
      <c r="M593" s="237"/>
      <c r="N593" s="238"/>
      <c r="O593" s="93"/>
      <c r="P593" s="93"/>
      <c r="Q593" s="93"/>
      <c r="R593" s="93"/>
      <c r="S593" s="93"/>
      <c r="T593" s="94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T593" s="19" t="s">
        <v>255</v>
      </c>
      <c r="AU593" s="19" t="s">
        <v>87</v>
      </c>
    </row>
    <row r="594" s="14" customFormat="1">
      <c r="A594" s="14"/>
      <c r="B594" s="249"/>
      <c r="C594" s="250"/>
      <c r="D594" s="234" t="s">
        <v>257</v>
      </c>
      <c r="E594" s="251" t="s">
        <v>1</v>
      </c>
      <c r="F594" s="252" t="s">
        <v>5503</v>
      </c>
      <c r="G594" s="250"/>
      <c r="H594" s="253">
        <v>0.27300000000000002</v>
      </c>
      <c r="I594" s="254"/>
      <c r="J594" s="250"/>
      <c r="K594" s="250"/>
      <c r="L594" s="255"/>
      <c r="M594" s="256"/>
      <c r="N594" s="257"/>
      <c r="O594" s="257"/>
      <c r="P594" s="257"/>
      <c r="Q594" s="257"/>
      <c r="R594" s="257"/>
      <c r="S594" s="257"/>
      <c r="T594" s="258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9" t="s">
        <v>257</v>
      </c>
      <c r="AU594" s="259" t="s">
        <v>87</v>
      </c>
      <c r="AV594" s="14" t="s">
        <v>87</v>
      </c>
      <c r="AW594" s="14" t="s">
        <v>34</v>
      </c>
      <c r="AX594" s="14" t="s">
        <v>77</v>
      </c>
      <c r="AY594" s="259" t="s">
        <v>245</v>
      </c>
    </row>
    <row r="595" s="15" customFormat="1">
      <c r="A595" s="15"/>
      <c r="B595" s="260"/>
      <c r="C595" s="261"/>
      <c r="D595" s="234" t="s">
        <v>257</v>
      </c>
      <c r="E595" s="262" t="s">
        <v>1</v>
      </c>
      <c r="F595" s="263" t="s">
        <v>266</v>
      </c>
      <c r="G595" s="261"/>
      <c r="H595" s="264">
        <v>0.27300000000000002</v>
      </c>
      <c r="I595" s="265"/>
      <c r="J595" s="261"/>
      <c r="K595" s="261"/>
      <c r="L595" s="266"/>
      <c r="M595" s="267"/>
      <c r="N595" s="268"/>
      <c r="O595" s="268"/>
      <c r="P595" s="268"/>
      <c r="Q595" s="268"/>
      <c r="R595" s="268"/>
      <c r="S595" s="268"/>
      <c r="T595" s="269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T595" s="270" t="s">
        <v>257</v>
      </c>
      <c r="AU595" s="270" t="s">
        <v>87</v>
      </c>
      <c r="AV595" s="15" t="s">
        <v>253</v>
      </c>
      <c r="AW595" s="15" t="s">
        <v>34</v>
      </c>
      <c r="AX595" s="15" t="s">
        <v>85</v>
      </c>
      <c r="AY595" s="270" t="s">
        <v>245</v>
      </c>
    </row>
    <row r="596" s="2" customFormat="1" ht="16.5" customHeight="1">
      <c r="A596" s="40"/>
      <c r="B596" s="41"/>
      <c r="C596" s="221" t="s">
        <v>3870</v>
      </c>
      <c r="D596" s="221" t="s">
        <v>248</v>
      </c>
      <c r="E596" s="222" t="s">
        <v>2899</v>
      </c>
      <c r="F596" s="223" t="s">
        <v>2900</v>
      </c>
      <c r="G596" s="224" t="s">
        <v>317</v>
      </c>
      <c r="H596" s="225">
        <v>56.32</v>
      </c>
      <c r="I596" s="226"/>
      <c r="J596" s="227">
        <f>ROUND(I596*H596,2)</f>
        <v>0</v>
      </c>
      <c r="K596" s="223" t="s">
        <v>764</v>
      </c>
      <c r="L596" s="46"/>
      <c r="M596" s="228" t="s">
        <v>1</v>
      </c>
      <c r="N596" s="229" t="s">
        <v>42</v>
      </c>
      <c r="O596" s="93"/>
      <c r="P596" s="230">
        <f>O596*H596</f>
        <v>0</v>
      </c>
      <c r="Q596" s="230">
        <v>0.00058</v>
      </c>
      <c r="R596" s="230">
        <f>Q596*H596</f>
        <v>0.032665600000000003</v>
      </c>
      <c r="S596" s="230">
        <v>0</v>
      </c>
      <c r="T596" s="231">
        <f>S596*H596</f>
        <v>0</v>
      </c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R596" s="232" t="s">
        <v>594</v>
      </c>
      <c r="AT596" s="232" t="s">
        <v>248</v>
      </c>
      <c r="AU596" s="232" t="s">
        <v>87</v>
      </c>
      <c r="AY596" s="19" t="s">
        <v>245</v>
      </c>
      <c r="BE596" s="233">
        <f>IF(N596="základní",J596,0)</f>
        <v>0</v>
      </c>
      <c r="BF596" s="233">
        <f>IF(N596="snížená",J596,0)</f>
        <v>0</v>
      </c>
      <c r="BG596" s="233">
        <f>IF(N596="zákl. přenesená",J596,0)</f>
        <v>0</v>
      </c>
      <c r="BH596" s="233">
        <f>IF(N596="sníž. přenesená",J596,0)</f>
        <v>0</v>
      </c>
      <c r="BI596" s="233">
        <f>IF(N596="nulová",J596,0)</f>
        <v>0</v>
      </c>
      <c r="BJ596" s="19" t="s">
        <v>85</v>
      </c>
      <c r="BK596" s="233">
        <f>ROUND(I596*H596,2)</f>
        <v>0</v>
      </c>
      <c r="BL596" s="19" t="s">
        <v>594</v>
      </c>
      <c r="BM596" s="232" t="s">
        <v>5504</v>
      </c>
    </row>
    <row r="597" s="2" customFormat="1">
      <c r="A597" s="40"/>
      <c r="B597" s="41"/>
      <c r="C597" s="42"/>
      <c r="D597" s="234" t="s">
        <v>255</v>
      </c>
      <c r="E597" s="42"/>
      <c r="F597" s="235" t="s">
        <v>2902</v>
      </c>
      <c r="G597" s="42"/>
      <c r="H597" s="42"/>
      <c r="I597" s="236"/>
      <c r="J597" s="42"/>
      <c r="K597" s="42"/>
      <c r="L597" s="46"/>
      <c r="M597" s="237"/>
      <c r="N597" s="238"/>
      <c r="O597" s="93"/>
      <c r="P597" s="93"/>
      <c r="Q597" s="93"/>
      <c r="R597" s="93"/>
      <c r="S597" s="93"/>
      <c r="T597" s="94"/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T597" s="19" t="s">
        <v>255</v>
      </c>
      <c r="AU597" s="19" t="s">
        <v>87</v>
      </c>
    </row>
    <row r="598" s="2" customFormat="1">
      <c r="A598" s="40"/>
      <c r="B598" s="41"/>
      <c r="C598" s="42"/>
      <c r="D598" s="296" t="s">
        <v>766</v>
      </c>
      <c r="E598" s="42"/>
      <c r="F598" s="297" t="s">
        <v>2903</v>
      </c>
      <c r="G598" s="42"/>
      <c r="H598" s="42"/>
      <c r="I598" s="236"/>
      <c r="J598" s="42"/>
      <c r="K598" s="42"/>
      <c r="L598" s="46"/>
      <c r="M598" s="237"/>
      <c r="N598" s="238"/>
      <c r="O598" s="93"/>
      <c r="P598" s="93"/>
      <c r="Q598" s="93"/>
      <c r="R598" s="93"/>
      <c r="S598" s="93"/>
      <c r="T598" s="94"/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T598" s="19" t="s">
        <v>766</v>
      </c>
      <c r="AU598" s="19" t="s">
        <v>87</v>
      </c>
    </row>
    <row r="599" s="14" customFormat="1">
      <c r="A599" s="14"/>
      <c r="B599" s="249"/>
      <c r="C599" s="250"/>
      <c r="D599" s="234" t="s">
        <v>257</v>
      </c>
      <c r="E599" s="251" t="s">
        <v>1</v>
      </c>
      <c r="F599" s="252" t="s">
        <v>5505</v>
      </c>
      <c r="G599" s="250"/>
      <c r="H599" s="253">
        <v>56.32</v>
      </c>
      <c r="I599" s="254"/>
      <c r="J599" s="250"/>
      <c r="K599" s="250"/>
      <c r="L599" s="255"/>
      <c r="M599" s="256"/>
      <c r="N599" s="257"/>
      <c r="O599" s="257"/>
      <c r="P599" s="257"/>
      <c r="Q599" s="257"/>
      <c r="R599" s="257"/>
      <c r="S599" s="257"/>
      <c r="T599" s="258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59" t="s">
        <v>257</v>
      </c>
      <c r="AU599" s="259" t="s">
        <v>87</v>
      </c>
      <c r="AV599" s="14" t="s">
        <v>87</v>
      </c>
      <c r="AW599" s="14" t="s">
        <v>34</v>
      </c>
      <c r="AX599" s="14" t="s">
        <v>85</v>
      </c>
      <c r="AY599" s="259" t="s">
        <v>245</v>
      </c>
    </row>
    <row r="600" s="2" customFormat="1" ht="16.5" customHeight="1">
      <c r="A600" s="40"/>
      <c r="B600" s="41"/>
      <c r="C600" s="221" t="s">
        <v>3874</v>
      </c>
      <c r="D600" s="221" t="s">
        <v>248</v>
      </c>
      <c r="E600" s="222" t="s">
        <v>2905</v>
      </c>
      <c r="F600" s="223" t="s">
        <v>2906</v>
      </c>
      <c r="G600" s="224" t="s">
        <v>329</v>
      </c>
      <c r="H600" s="225">
        <v>2</v>
      </c>
      <c r="I600" s="226"/>
      <c r="J600" s="227">
        <f>ROUND(I600*H600,2)</f>
        <v>0</v>
      </c>
      <c r="K600" s="223" t="s">
        <v>764</v>
      </c>
      <c r="L600" s="46"/>
      <c r="M600" s="228" t="s">
        <v>1</v>
      </c>
      <c r="N600" s="229" t="s">
        <v>42</v>
      </c>
      <c r="O600" s="93"/>
      <c r="P600" s="230">
        <f>O600*H600</f>
        <v>0</v>
      </c>
      <c r="Q600" s="230">
        <v>0.00069999999999999999</v>
      </c>
      <c r="R600" s="230">
        <f>Q600*H600</f>
        <v>0.0014</v>
      </c>
      <c r="S600" s="230">
        <v>0</v>
      </c>
      <c r="T600" s="231">
        <f>S600*H600</f>
        <v>0</v>
      </c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R600" s="232" t="s">
        <v>253</v>
      </c>
      <c r="AT600" s="232" t="s">
        <v>248</v>
      </c>
      <c r="AU600" s="232" t="s">
        <v>87</v>
      </c>
      <c r="AY600" s="19" t="s">
        <v>245</v>
      </c>
      <c r="BE600" s="233">
        <f>IF(N600="základní",J600,0)</f>
        <v>0</v>
      </c>
      <c r="BF600" s="233">
        <f>IF(N600="snížená",J600,0)</f>
        <v>0</v>
      </c>
      <c r="BG600" s="233">
        <f>IF(N600="zákl. přenesená",J600,0)</f>
        <v>0</v>
      </c>
      <c r="BH600" s="233">
        <f>IF(N600="sníž. přenesená",J600,0)</f>
        <v>0</v>
      </c>
      <c r="BI600" s="233">
        <f>IF(N600="nulová",J600,0)</f>
        <v>0</v>
      </c>
      <c r="BJ600" s="19" t="s">
        <v>85</v>
      </c>
      <c r="BK600" s="233">
        <f>ROUND(I600*H600,2)</f>
        <v>0</v>
      </c>
      <c r="BL600" s="19" t="s">
        <v>253</v>
      </c>
      <c r="BM600" s="232" t="s">
        <v>5506</v>
      </c>
    </row>
    <row r="601" s="2" customFormat="1">
      <c r="A601" s="40"/>
      <c r="B601" s="41"/>
      <c r="C601" s="42"/>
      <c r="D601" s="234" t="s">
        <v>255</v>
      </c>
      <c r="E601" s="42"/>
      <c r="F601" s="235" t="s">
        <v>2908</v>
      </c>
      <c r="G601" s="42"/>
      <c r="H601" s="42"/>
      <c r="I601" s="236"/>
      <c r="J601" s="42"/>
      <c r="K601" s="42"/>
      <c r="L601" s="46"/>
      <c r="M601" s="237"/>
      <c r="N601" s="238"/>
      <c r="O601" s="93"/>
      <c r="P601" s="93"/>
      <c r="Q601" s="93"/>
      <c r="R601" s="93"/>
      <c r="S601" s="93"/>
      <c r="T601" s="94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T601" s="19" t="s">
        <v>255</v>
      </c>
      <c r="AU601" s="19" t="s">
        <v>87</v>
      </c>
    </row>
    <row r="602" s="2" customFormat="1">
      <c r="A602" s="40"/>
      <c r="B602" s="41"/>
      <c r="C602" s="42"/>
      <c r="D602" s="296" t="s">
        <v>766</v>
      </c>
      <c r="E602" s="42"/>
      <c r="F602" s="297" t="s">
        <v>2909</v>
      </c>
      <c r="G602" s="42"/>
      <c r="H602" s="42"/>
      <c r="I602" s="236"/>
      <c r="J602" s="42"/>
      <c r="K602" s="42"/>
      <c r="L602" s="46"/>
      <c r="M602" s="237"/>
      <c r="N602" s="238"/>
      <c r="O602" s="93"/>
      <c r="P602" s="93"/>
      <c r="Q602" s="93"/>
      <c r="R602" s="93"/>
      <c r="S602" s="93"/>
      <c r="T602" s="94"/>
      <c r="U602" s="40"/>
      <c r="V602" s="40"/>
      <c r="W602" s="40"/>
      <c r="X602" s="40"/>
      <c r="Y602" s="40"/>
      <c r="Z602" s="40"/>
      <c r="AA602" s="40"/>
      <c r="AB602" s="40"/>
      <c r="AC602" s="40"/>
      <c r="AD602" s="40"/>
      <c r="AE602" s="40"/>
      <c r="AT602" s="19" t="s">
        <v>766</v>
      </c>
      <c r="AU602" s="19" t="s">
        <v>87</v>
      </c>
    </row>
    <row r="603" s="14" customFormat="1">
      <c r="A603" s="14"/>
      <c r="B603" s="249"/>
      <c r="C603" s="250"/>
      <c r="D603" s="234" t="s">
        <v>257</v>
      </c>
      <c r="E603" s="251" t="s">
        <v>1</v>
      </c>
      <c r="F603" s="252" t="s">
        <v>4618</v>
      </c>
      <c r="G603" s="250"/>
      <c r="H603" s="253">
        <v>2</v>
      </c>
      <c r="I603" s="254"/>
      <c r="J603" s="250"/>
      <c r="K603" s="250"/>
      <c r="L603" s="255"/>
      <c r="M603" s="256"/>
      <c r="N603" s="257"/>
      <c r="O603" s="257"/>
      <c r="P603" s="257"/>
      <c r="Q603" s="257"/>
      <c r="R603" s="257"/>
      <c r="S603" s="257"/>
      <c r="T603" s="258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9" t="s">
        <v>257</v>
      </c>
      <c r="AU603" s="259" t="s">
        <v>87</v>
      </c>
      <c r="AV603" s="14" t="s">
        <v>87</v>
      </c>
      <c r="AW603" s="14" t="s">
        <v>34</v>
      </c>
      <c r="AX603" s="14" t="s">
        <v>77</v>
      </c>
      <c r="AY603" s="259" t="s">
        <v>245</v>
      </c>
    </row>
    <row r="604" s="15" customFormat="1">
      <c r="A604" s="15"/>
      <c r="B604" s="260"/>
      <c r="C604" s="261"/>
      <c r="D604" s="234" t="s">
        <v>257</v>
      </c>
      <c r="E604" s="262" t="s">
        <v>1</v>
      </c>
      <c r="F604" s="263" t="s">
        <v>266</v>
      </c>
      <c r="G604" s="261"/>
      <c r="H604" s="264">
        <v>2</v>
      </c>
      <c r="I604" s="265"/>
      <c r="J604" s="261"/>
      <c r="K604" s="261"/>
      <c r="L604" s="266"/>
      <c r="M604" s="267"/>
      <c r="N604" s="268"/>
      <c r="O604" s="268"/>
      <c r="P604" s="268"/>
      <c r="Q604" s="268"/>
      <c r="R604" s="268"/>
      <c r="S604" s="268"/>
      <c r="T604" s="269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T604" s="270" t="s">
        <v>257</v>
      </c>
      <c r="AU604" s="270" t="s">
        <v>87</v>
      </c>
      <c r="AV604" s="15" t="s">
        <v>253</v>
      </c>
      <c r="AW604" s="15" t="s">
        <v>34</v>
      </c>
      <c r="AX604" s="15" t="s">
        <v>85</v>
      </c>
      <c r="AY604" s="270" t="s">
        <v>245</v>
      </c>
    </row>
    <row r="605" s="2" customFormat="1" ht="16.5" customHeight="1">
      <c r="A605" s="40"/>
      <c r="B605" s="41"/>
      <c r="C605" s="283" t="s">
        <v>3877</v>
      </c>
      <c r="D605" s="283" t="s">
        <v>551</v>
      </c>
      <c r="E605" s="284" t="s">
        <v>2911</v>
      </c>
      <c r="F605" s="285" t="s">
        <v>2912</v>
      </c>
      <c r="G605" s="286" t="s">
        <v>329</v>
      </c>
      <c r="H605" s="287">
        <v>2</v>
      </c>
      <c r="I605" s="288"/>
      <c r="J605" s="289">
        <f>ROUND(I605*H605,2)</f>
        <v>0</v>
      </c>
      <c r="K605" s="285" t="s">
        <v>764</v>
      </c>
      <c r="L605" s="290"/>
      <c r="M605" s="291" t="s">
        <v>1</v>
      </c>
      <c r="N605" s="292" t="s">
        <v>42</v>
      </c>
      <c r="O605" s="93"/>
      <c r="P605" s="230">
        <f>O605*H605</f>
        <v>0</v>
      </c>
      <c r="Q605" s="230">
        <v>0.0025000000000000001</v>
      </c>
      <c r="R605" s="230">
        <f>Q605*H605</f>
        <v>0.0050000000000000001</v>
      </c>
      <c r="S605" s="230">
        <v>0</v>
      </c>
      <c r="T605" s="231">
        <f>S605*H605</f>
        <v>0</v>
      </c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R605" s="232" t="s">
        <v>326</v>
      </c>
      <c r="AT605" s="232" t="s">
        <v>551</v>
      </c>
      <c r="AU605" s="232" t="s">
        <v>87</v>
      </c>
      <c r="AY605" s="19" t="s">
        <v>245</v>
      </c>
      <c r="BE605" s="233">
        <f>IF(N605="základní",J605,0)</f>
        <v>0</v>
      </c>
      <c r="BF605" s="233">
        <f>IF(N605="snížená",J605,0)</f>
        <v>0</v>
      </c>
      <c r="BG605" s="233">
        <f>IF(N605="zákl. přenesená",J605,0)</f>
        <v>0</v>
      </c>
      <c r="BH605" s="233">
        <f>IF(N605="sníž. přenesená",J605,0)</f>
        <v>0</v>
      </c>
      <c r="BI605" s="233">
        <f>IF(N605="nulová",J605,0)</f>
        <v>0</v>
      </c>
      <c r="BJ605" s="19" t="s">
        <v>85</v>
      </c>
      <c r="BK605" s="233">
        <f>ROUND(I605*H605,2)</f>
        <v>0</v>
      </c>
      <c r="BL605" s="19" t="s">
        <v>253</v>
      </c>
      <c r="BM605" s="232" t="s">
        <v>5507</v>
      </c>
    </row>
    <row r="606" s="2" customFormat="1">
      <c r="A606" s="40"/>
      <c r="B606" s="41"/>
      <c r="C606" s="42"/>
      <c r="D606" s="234" t="s">
        <v>255</v>
      </c>
      <c r="E606" s="42"/>
      <c r="F606" s="235" t="s">
        <v>2912</v>
      </c>
      <c r="G606" s="42"/>
      <c r="H606" s="42"/>
      <c r="I606" s="236"/>
      <c r="J606" s="42"/>
      <c r="K606" s="42"/>
      <c r="L606" s="46"/>
      <c r="M606" s="237"/>
      <c r="N606" s="238"/>
      <c r="O606" s="93"/>
      <c r="P606" s="93"/>
      <c r="Q606" s="93"/>
      <c r="R606" s="93"/>
      <c r="S606" s="93"/>
      <c r="T606" s="94"/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T606" s="19" t="s">
        <v>255</v>
      </c>
      <c r="AU606" s="19" t="s">
        <v>87</v>
      </c>
    </row>
    <row r="607" s="14" customFormat="1">
      <c r="A607" s="14"/>
      <c r="B607" s="249"/>
      <c r="C607" s="250"/>
      <c r="D607" s="234" t="s">
        <v>257</v>
      </c>
      <c r="E607" s="251" t="s">
        <v>1</v>
      </c>
      <c r="F607" s="252" t="s">
        <v>87</v>
      </c>
      <c r="G607" s="250"/>
      <c r="H607" s="253">
        <v>2</v>
      </c>
      <c r="I607" s="254"/>
      <c r="J607" s="250"/>
      <c r="K607" s="250"/>
      <c r="L607" s="255"/>
      <c r="M607" s="256"/>
      <c r="N607" s="257"/>
      <c r="O607" s="257"/>
      <c r="P607" s="257"/>
      <c r="Q607" s="257"/>
      <c r="R607" s="257"/>
      <c r="S607" s="257"/>
      <c r="T607" s="258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9" t="s">
        <v>257</v>
      </c>
      <c r="AU607" s="259" t="s">
        <v>87</v>
      </c>
      <c r="AV607" s="14" t="s">
        <v>87</v>
      </c>
      <c r="AW607" s="14" t="s">
        <v>34</v>
      </c>
      <c r="AX607" s="14" t="s">
        <v>77</v>
      </c>
      <c r="AY607" s="259" t="s">
        <v>245</v>
      </c>
    </row>
    <row r="608" s="15" customFormat="1">
      <c r="A608" s="15"/>
      <c r="B608" s="260"/>
      <c r="C608" s="261"/>
      <c r="D608" s="234" t="s">
        <v>257</v>
      </c>
      <c r="E608" s="262" t="s">
        <v>1</v>
      </c>
      <c r="F608" s="263" t="s">
        <v>266</v>
      </c>
      <c r="G608" s="261"/>
      <c r="H608" s="264">
        <v>2</v>
      </c>
      <c r="I608" s="265"/>
      <c r="J608" s="261"/>
      <c r="K608" s="261"/>
      <c r="L608" s="266"/>
      <c r="M608" s="267"/>
      <c r="N608" s="268"/>
      <c r="O608" s="268"/>
      <c r="P608" s="268"/>
      <c r="Q608" s="268"/>
      <c r="R608" s="268"/>
      <c r="S608" s="268"/>
      <c r="T608" s="269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70" t="s">
        <v>257</v>
      </c>
      <c r="AU608" s="270" t="s">
        <v>87</v>
      </c>
      <c r="AV608" s="15" t="s">
        <v>253</v>
      </c>
      <c r="AW608" s="15" t="s">
        <v>34</v>
      </c>
      <c r="AX608" s="15" t="s">
        <v>85</v>
      </c>
      <c r="AY608" s="270" t="s">
        <v>245</v>
      </c>
    </row>
    <row r="609" s="2" customFormat="1" ht="16.5" customHeight="1">
      <c r="A609" s="40"/>
      <c r="B609" s="41"/>
      <c r="C609" s="221" t="s">
        <v>3880</v>
      </c>
      <c r="D609" s="221" t="s">
        <v>248</v>
      </c>
      <c r="E609" s="222" t="s">
        <v>2914</v>
      </c>
      <c r="F609" s="223" t="s">
        <v>2915</v>
      </c>
      <c r="G609" s="224" t="s">
        <v>317</v>
      </c>
      <c r="H609" s="225">
        <v>82</v>
      </c>
      <c r="I609" s="226"/>
      <c r="J609" s="227">
        <f>ROUND(I609*H609,2)</f>
        <v>0</v>
      </c>
      <c r="K609" s="223" t="s">
        <v>764</v>
      </c>
      <c r="L609" s="46"/>
      <c r="M609" s="228" t="s">
        <v>1</v>
      </c>
      <c r="N609" s="229" t="s">
        <v>42</v>
      </c>
      <c r="O609" s="93"/>
      <c r="P609" s="230">
        <f>O609*H609</f>
        <v>0</v>
      </c>
      <c r="Q609" s="230">
        <v>0.14041999999999999</v>
      </c>
      <c r="R609" s="230">
        <f>Q609*H609</f>
        <v>11.514439999999999</v>
      </c>
      <c r="S609" s="230">
        <v>0</v>
      </c>
      <c r="T609" s="231">
        <f>S609*H609</f>
        <v>0</v>
      </c>
      <c r="U609" s="40"/>
      <c r="V609" s="40"/>
      <c r="W609" s="40"/>
      <c r="X609" s="40"/>
      <c r="Y609" s="40"/>
      <c r="Z609" s="40"/>
      <c r="AA609" s="40"/>
      <c r="AB609" s="40"/>
      <c r="AC609" s="40"/>
      <c r="AD609" s="40"/>
      <c r="AE609" s="40"/>
      <c r="AR609" s="232" t="s">
        <v>253</v>
      </c>
      <c r="AT609" s="232" t="s">
        <v>248</v>
      </c>
      <c r="AU609" s="232" t="s">
        <v>87</v>
      </c>
      <c r="AY609" s="19" t="s">
        <v>245</v>
      </c>
      <c r="BE609" s="233">
        <f>IF(N609="základní",J609,0)</f>
        <v>0</v>
      </c>
      <c r="BF609" s="233">
        <f>IF(N609="snížená",J609,0)</f>
        <v>0</v>
      </c>
      <c r="BG609" s="233">
        <f>IF(N609="zákl. přenesená",J609,0)</f>
        <v>0</v>
      </c>
      <c r="BH609" s="233">
        <f>IF(N609="sníž. přenesená",J609,0)</f>
        <v>0</v>
      </c>
      <c r="BI609" s="233">
        <f>IF(N609="nulová",J609,0)</f>
        <v>0</v>
      </c>
      <c r="BJ609" s="19" t="s">
        <v>85</v>
      </c>
      <c r="BK609" s="233">
        <f>ROUND(I609*H609,2)</f>
        <v>0</v>
      </c>
      <c r="BL609" s="19" t="s">
        <v>253</v>
      </c>
      <c r="BM609" s="232" t="s">
        <v>5508</v>
      </c>
    </row>
    <row r="610" s="2" customFormat="1">
      <c r="A610" s="40"/>
      <c r="B610" s="41"/>
      <c r="C610" s="42"/>
      <c r="D610" s="234" t="s">
        <v>255</v>
      </c>
      <c r="E610" s="42"/>
      <c r="F610" s="235" t="s">
        <v>2917</v>
      </c>
      <c r="G610" s="42"/>
      <c r="H610" s="42"/>
      <c r="I610" s="236"/>
      <c r="J610" s="42"/>
      <c r="K610" s="42"/>
      <c r="L610" s="46"/>
      <c r="M610" s="237"/>
      <c r="N610" s="238"/>
      <c r="O610" s="93"/>
      <c r="P610" s="93"/>
      <c r="Q610" s="93"/>
      <c r="R610" s="93"/>
      <c r="S610" s="93"/>
      <c r="T610" s="94"/>
      <c r="U610" s="40"/>
      <c r="V610" s="40"/>
      <c r="W610" s="40"/>
      <c r="X610" s="40"/>
      <c r="Y610" s="40"/>
      <c r="Z610" s="40"/>
      <c r="AA610" s="40"/>
      <c r="AB610" s="40"/>
      <c r="AC610" s="40"/>
      <c r="AD610" s="40"/>
      <c r="AE610" s="40"/>
      <c r="AT610" s="19" t="s">
        <v>255</v>
      </c>
      <c r="AU610" s="19" t="s">
        <v>87</v>
      </c>
    </row>
    <row r="611" s="2" customFormat="1">
      <c r="A611" s="40"/>
      <c r="B611" s="41"/>
      <c r="C611" s="42"/>
      <c r="D611" s="296" t="s">
        <v>766</v>
      </c>
      <c r="E611" s="42"/>
      <c r="F611" s="297" t="s">
        <v>2918</v>
      </c>
      <c r="G611" s="42"/>
      <c r="H611" s="42"/>
      <c r="I611" s="236"/>
      <c r="J611" s="42"/>
      <c r="K611" s="42"/>
      <c r="L611" s="46"/>
      <c r="M611" s="237"/>
      <c r="N611" s="238"/>
      <c r="O611" s="93"/>
      <c r="P611" s="93"/>
      <c r="Q611" s="93"/>
      <c r="R611" s="93"/>
      <c r="S611" s="93"/>
      <c r="T611" s="94"/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T611" s="19" t="s">
        <v>766</v>
      </c>
      <c r="AU611" s="19" t="s">
        <v>87</v>
      </c>
    </row>
    <row r="612" s="14" customFormat="1">
      <c r="A612" s="14"/>
      <c r="B612" s="249"/>
      <c r="C612" s="250"/>
      <c r="D612" s="234" t="s">
        <v>257</v>
      </c>
      <c r="E612" s="251" t="s">
        <v>1</v>
      </c>
      <c r="F612" s="252" t="s">
        <v>5509</v>
      </c>
      <c r="G612" s="250"/>
      <c r="H612" s="253">
        <v>82</v>
      </c>
      <c r="I612" s="254"/>
      <c r="J612" s="250"/>
      <c r="K612" s="250"/>
      <c r="L612" s="255"/>
      <c r="M612" s="256"/>
      <c r="N612" s="257"/>
      <c r="O612" s="257"/>
      <c r="P612" s="257"/>
      <c r="Q612" s="257"/>
      <c r="R612" s="257"/>
      <c r="S612" s="257"/>
      <c r="T612" s="258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9" t="s">
        <v>257</v>
      </c>
      <c r="AU612" s="259" t="s">
        <v>87</v>
      </c>
      <c r="AV612" s="14" t="s">
        <v>87</v>
      </c>
      <c r="AW612" s="14" t="s">
        <v>34</v>
      </c>
      <c r="AX612" s="14" t="s">
        <v>77</v>
      </c>
      <c r="AY612" s="259" t="s">
        <v>245</v>
      </c>
    </row>
    <row r="613" s="15" customFormat="1">
      <c r="A613" s="15"/>
      <c r="B613" s="260"/>
      <c r="C613" s="261"/>
      <c r="D613" s="234" t="s">
        <v>257</v>
      </c>
      <c r="E613" s="262" t="s">
        <v>1</v>
      </c>
      <c r="F613" s="263" t="s">
        <v>266</v>
      </c>
      <c r="G613" s="261"/>
      <c r="H613" s="264">
        <v>82</v>
      </c>
      <c r="I613" s="265"/>
      <c r="J613" s="261"/>
      <c r="K613" s="261"/>
      <c r="L613" s="266"/>
      <c r="M613" s="267"/>
      <c r="N613" s="268"/>
      <c r="O613" s="268"/>
      <c r="P613" s="268"/>
      <c r="Q613" s="268"/>
      <c r="R613" s="268"/>
      <c r="S613" s="268"/>
      <c r="T613" s="269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70" t="s">
        <v>257</v>
      </c>
      <c r="AU613" s="270" t="s">
        <v>87</v>
      </c>
      <c r="AV613" s="15" t="s">
        <v>253</v>
      </c>
      <c r="AW613" s="15" t="s">
        <v>34</v>
      </c>
      <c r="AX613" s="15" t="s">
        <v>85</v>
      </c>
      <c r="AY613" s="270" t="s">
        <v>245</v>
      </c>
    </row>
    <row r="614" s="2" customFormat="1" ht="16.5" customHeight="1">
      <c r="A614" s="40"/>
      <c r="B614" s="41"/>
      <c r="C614" s="283" t="s">
        <v>3885</v>
      </c>
      <c r="D614" s="283" t="s">
        <v>551</v>
      </c>
      <c r="E614" s="284" t="s">
        <v>3782</v>
      </c>
      <c r="F614" s="285" t="s">
        <v>3783</v>
      </c>
      <c r="G614" s="286" t="s">
        <v>317</v>
      </c>
      <c r="H614" s="287">
        <v>84.459999999999994</v>
      </c>
      <c r="I614" s="288"/>
      <c r="J614" s="289">
        <f>ROUND(I614*H614,2)</f>
        <v>0</v>
      </c>
      <c r="K614" s="285" t="s">
        <v>764</v>
      </c>
      <c r="L614" s="290"/>
      <c r="M614" s="291" t="s">
        <v>1</v>
      </c>
      <c r="N614" s="292" t="s">
        <v>42</v>
      </c>
      <c r="O614" s="93"/>
      <c r="P614" s="230">
        <f>O614*H614</f>
        <v>0</v>
      </c>
      <c r="Q614" s="230">
        <v>0.056000000000000001</v>
      </c>
      <c r="R614" s="230">
        <f>Q614*H614</f>
        <v>4.7297599999999997</v>
      </c>
      <c r="S614" s="230">
        <v>0</v>
      </c>
      <c r="T614" s="231">
        <f>S614*H614</f>
        <v>0</v>
      </c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R614" s="232" t="s">
        <v>326</v>
      </c>
      <c r="AT614" s="232" t="s">
        <v>551</v>
      </c>
      <c r="AU614" s="232" t="s">
        <v>87</v>
      </c>
      <c r="AY614" s="19" t="s">
        <v>245</v>
      </c>
      <c r="BE614" s="233">
        <f>IF(N614="základní",J614,0)</f>
        <v>0</v>
      </c>
      <c r="BF614" s="233">
        <f>IF(N614="snížená",J614,0)</f>
        <v>0</v>
      </c>
      <c r="BG614" s="233">
        <f>IF(N614="zákl. přenesená",J614,0)</f>
        <v>0</v>
      </c>
      <c r="BH614" s="233">
        <f>IF(N614="sníž. přenesená",J614,0)</f>
        <v>0</v>
      </c>
      <c r="BI614" s="233">
        <f>IF(N614="nulová",J614,0)</f>
        <v>0</v>
      </c>
      <c r="BJ614" s="19" t="s">
        <v>85</v>
      </c>
      <c r="BK614" s="233">
        <f>ROUND(I614*H614,2)</f>
        <v>0</v>
      </c>
      <c r="BL614" s="19" t="s">
        <v>253</v>
      </c>
      <c r="BM614" s="232" t="s">
        <v>5510</v>
      </c>
    </row>
    <row r="615" s="2" customFormat="1">
      <c r="A615" s="40"/>
      <c r="B615" s="41"/>
      <c r="C615" s="42"/>
      <c r="D615" s="234" t="s">
        <v>255</v>
      </c>
      <c r="E615" s="42"/>
      <c r="F615" s="235" t="s">
        <v>3783</v>
      </c>
      <c r="G615" s="42"/>
      <c r="H615" s="42"/>
      <c r="I615" s="236"/>
      <c r="J615" s="42"/>
      <c r="K615" s="42"/>
      <c r="L615" s="46"/>
      <c r="M615" s="237"/>
      <c r="N615" s="238"/>
      <c r="O615" s="93"/>
      <c r="P615" s="93"/>
      <c r="Q615" s="93"/>
      <c r="R615" s="93"/>
      <c r="S615" s="93"/>
      <c r="T615" s="94"/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T615" s="19" t="s">
        <v>255</v>
      </c>
      <c r="AU615" s="19" t="s">
        <v>87</v>
      </c>
    </row>
    <row r="616" s="14" customFormat="1">
      <c r="A616" s="14"/>
      <c r="B616" s="249"/>
      <c r="C616" s="250"/>
      <c r="D616" s="234" t="s">
        <v>257</v>
      </c>
      <c r="E616" s="251" t="s">
        <v>1</v>
      </c>
      <c r="F616" s="252" t="s">
        <v>5511</v>
      </c>
      <c r="G616" s="250"/>
      <c r="H616" s="253">
        <v>84.459999999999994</v>
      </c>
      <c r="I616" s="254"/>
      <c r="J616" s="250"/>
      <c r="K616" s="250"/>
      <c r="L616" s="255"/>
      <c r="M616" s="256"/>
      <c r="N616" s="257"/>
      <c r="O616" s="257"/>
      <c r="P616" s="257"/>
      <c r="Q616" s="257"/>
      <c r="R616" s="257"/>
      <c r="S616" s="257"/>
      <c r="T616" s="258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9" t="s">
        <v>257</v>
      </c>
      <c r="AU616" s="259" t="s">
        <v>87</v>
      </c>
      <c r="AV616" s="14" t="s">
        <v>87</v>
      </c>
      <c r="AW616" s="14" t="s">
        <v>34</v>
      </c>
      <c r="AX616" s="14" t="s">
        <v>85</v>
      </c>
      <c r="AY616" s="259" t="s">
        <v>245</v>
      </c>
    </row>
    <row r="617" s="2" customFormat="1" ht="16.5" customHeight="1">
      <c r="A617" s="40"/>
      <c r="B617" s="41"/>
      <c r="C617" s="221" t="s">
        <v>3891</v>
      </c>
      <c r="D617" s="221" t="s">
        <v>248</v>
      </c>
      <c r="E617" s="222" t="s">
        <v>3775</v>
      </c>
      <c r="F617" s="223" t="s">
        <v>3776</v>
      </c>
      <c r="G617" s="224" t="s">
        <v>275</v>
      </c>
      <c r="H617" s="225">
        <v>3.1000000000000001</v>
      </c>
      <c r="I617" s="226"/>
      <c r="J617" s="227">
        <f>ROUND(I617*H617,2)</f>
        <v>0</v>
      </c>
      <c r="K617" s="223" t="s">
        <v>764</v>
      </c>
      <c r="L617" s="46"/>
      <c r="M617" s="228" t="s">
        <v>1</v>
      </c>
      <c r="N617" s="229" t="s">
        <v>42</v>
      </c>
      <c r="O617" s="93"/>
      <c r="P617" s="230">
        <f>O617*H617</f>
        <v>0</v>
      </c>
      <c r="Q617" s="230">
        <v>0.0025999999999999999</v>
      </c>
      <c r="R617" s="230">
        <f>Q617*H617</f>
        <v>0.0080599999999999995</v>
      </c>
      <c r="S617" s="230">
        <v>0</v>
      </c>
      <c r="T617" s="231">
        <f>S617*H617</f>
        <v>0</v>
      </c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R617" s="232" t="s">
        <v>253</v>
      </c>
      <c r="AT617" s="232" t="s">
        <v>248</v>
      </c>
      <c r="AU617" s="232" t="s">
        <v>87</v>
      </c>
      <c r="AY617" s="19" t="s">
        <v>245</v>
      </c>
      <c r="BE617" s="233">
        <f>IF(N617="základní",J617,0)</f>
        <v>0</v>
      </c>
      <c r="BF617" s="233">
        <f>IF(N617="snížená",J617,0)</f>
        <v>0</v>
      </c>
      <c r="BG617" s="233">
        <f>IF(N617="zákl. přenesená",J617,0)</f>
        <v>0</v>
      </c>
      <c r="BH617" s="233">
        <f>IF(N617="sníž. přenesená",J617,0)</f>
        <v>0</v>
      </c>
      <c r="BI617" s="233">
        <f>IF(N617="nulová",J617,0)</f>
        <v>0</v>
      </c>
      <c r="BJ617" s="19" t="s">
        <v>85</v>
      </c>
      <c r="BK617" s="233">
        <f>ROUND(I617*H617,2)</f>
        <v>0</v>
      </c>
      <c r="BL617" s="19" t="s">
        <v>253</v>
      </c>
      <c r="BM617" s="232" t="s">
        <v>5512</v>
      </c>
    </row>
    <row r="618" s="2" customFormat="1">
      <c r="A618" s="40"/>
      <c r="B618" s="41"/>
      <c r="C618" s="42"/>
      <c r="D618" s="234" t="s">
        <v>255</v>
      </c>
      <c r="E618" s="42"/>
      <c r="F618" s="235" t="s">
        <v>4621</v>
      </c>
      <c r="G618" s="42"/>
      <c r="H618" s="42"/>
      <c r="I618" s="236"/>
      <c r="J618" s="42"/>
      <c r="K618" s="42"/>
      <c r="L618" s="46"/>
      <c r="M618" s="237"/>
      <c r="N618" s="238"/>
      <c r="O618" s="93"/>
      <c r="P618" s="93"/>
      <c r="Q618" s="93"/>
      <c r="R618" s="93"/>
      <c r="S618" s="93"/>
      <c r="T618" s="94"/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T618" s="19" t="s">
        <v>255</v>
      </c>
      <c r="AU618" s="19" t="s">
        <v>87</v>
      </c>
    </row>
    <row r="619" s="2" customFormat="1">
      <c r="A619" s="40"/>
      <c r="B619" s="41"/>
      <c r="C619" s="42"/>
      <c r="D619" s="296" t="s">
        <v>766</v>
      </c>
      <c r="E619" s="42"/>
      <c r="F619" s="297" t="s">
        <v>3778</v>
      </c>
      <c r="G619" s="42"/>
      <c r="H619" s="42"/>
      <c r="I619" s="236"/>
      <c r="J619" s="42"/>
      <c r="K619" s="42"/>
      <c r="L619" s="46"/>
      <c r="M619" s="237"/>
      <c r="N619" s="238"/>
      <c r="O619" s="93"/>
      <c r="P619" s="93"/>
      <c r="Q619" s="93"/>
      <c r="R619" s="93"/>
      <c r="S619" s="93"/>
      <c r="T619" s="94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T619" s="19" t="s">
        <v>766</v>
      </c>
      <c r="AU619" s="19" t="s">
        <v>87</v>
      </c>
    </row>
    <row r="620" s="14" customFormat="1">
      <c r="A620" s="14"/>
      <c r="B620" s="249"/>
      <c r="C620" s="250"/>
      <c r="D620" s="234" t="s">
        <v>257</v>
      </c>
      <c r="E620" s="251" t="s">
        <v>1</v>
      </c>
      <c r="F620" s="252" t="s">
        <v>4622</v>
      </c>
      <c r="G620" s="250"/>
      <c r="H620" s="253">
        <v>3.1000000000000001</v>
      </c>
      <c r="I620" s="254"/>
      <c r="J620" s="250"/>
      <c r="K620" s="250"/>
      <c r="L620" s="255"/>
      <c r="M620" s="256"/>
      <c r="N620" s="257"/>
      <c r="O620" s="257"/>
      <c r="P620" s="257"/>
      <c r="Q620" s="257"/>
      <c r="R620" s="257"/>
      <c r="S620" s="257"/>
      <c r="T620" s="258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9" t="s">
        <v>257</v>
      </c>
      <c r="AU620" s="259" t="s">
        <v>87</v>
      </c>
      <c r="AV620" s="14" t="s">
        <v>87</v>
      </c>
      <c r="AW620" s="14" t="s">
        <v>34</v>
      </c>
      <c r="AX620" s="14" t="s">
        <v>85</v>
      </c>
      <c r="AY620" s="259" t="s">
        <v>245</v>
      </c>
    </row>
    <row r="621" s="2" customFormat="1" ht="16.5" customHeight="1">
      <c r="A621" s="40"/>
      <c r="B621" s="41"/>
      <c r="C621" s="221" t="s">
        <v>2154</v>
      </c>
      <c r="D621" s="221" t="s">
        <v>248</v>
      </c>
      <c r="E621" s="222" t="s">
        <v>5513</v>
      </c>
      <c r="F621" s="223" t="s">
        <v>5514</v>
      </c>
      <c r="G621" s="224" t="s">
        <v>317</v>
      </c>
      <c r="H621" s="225">
        <v>5</v>
      </c>
      <c r="I621" s="226"/>
      <c r="J621" s="227">
        <f>ROUND(I621*H621,2)</f>
        <v>0</v>
      </c>
      <c r="K621" s="223" t="s">
        <v>764</v>
      </c>
      <c r="L621" s="46"/>
      <c r="M621" s="228" t="s">
        <v>1</v>
      </c>
      <c r="N621" s="229" t="s">
        <v>42</v>
      </c>
      <c r="O621" s="93"/>
      <c r="P621" s="230">
        <f>O621*H621</f>
        <v>0</v>
      </c>
      <c r="Q621" s="230">
        <v>0</v>
      </c>
      <c r="R621" s="230">
        <f>Q621*H621</f>
        <v>0</v>
      </c>
      <c r="S621" s="230">
        <v>0</v>
      </c>
      <c r="T621" s="231">
        <f>S621*H621</f>
        <v>0</v>
      </c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R621" s="232" t="s">
        <v>253</v>
      </c>
      <c r="AT621" s="232" t="s">
        <v>248</v>
      </c>
      <c r="AU621" s="232" t="s">
        <v>87</v>
      </c>
      <c r="AY621" s="19" t="s">
        <v>245</v>
      </c>
      <c r="BE621" s="233">
        <f>IF(N621="základní",J621,0)</f>
        <v>0</v>
      </c>
      <c r="BF621" s="233">
        <f>IF(N621="snížená",J621,0)</f>
        <v>0</v>
      </c>
      <c r="BG621" s="233">
        <f>IF(N621="zákl. přenesená",J621,0)</f>
        <v>0</v>
      </c>
      <c r="BH621" s="233">
        <f>IF(N621="sníž. přenesená",J621,0)</f>
        <v>0</v>
      </c>
      <c r="BI621" s="233">
        <f>IF(N621="nulová",J621,0)</f>
        <v>0</v>
      </c>
      <c r="BJ621" s="19" t="s">
        <v>85</v>
      </c>
      <c r="BK621" s="233">
        <f>ROUND(I621*H621,2)</f>
        <v>0</v>
      </c>
      <c r="BL621" s="19" t="s">
        <v>253</v>
      </c>
      <c r="BM621" s="232" t="s">
        <v>5515</v>
      </c>
    </row>
    <row r="622" s="2" customFormat="1">
      <c r="A622" s="40"/>
      <c r="B622" s="41"/>
      <c r="C622" s="42"/>
      <c r="D622" s="234" t="s">
        <v>255</v>
      </c>
      <c r="E622" s="42"/>
      <c r="F622" s="235" t="s">
        <v>5516</v>
      </c>
      <c r="G622" s="42"/>
      <c r="H622" s="42"/>
      <c r="I622" s="236"/>
      <c r="J622" s="42"/>
      <c r="K622" s="42"/>
      <c r="L622" s="46"/>
      <c r="M622" s="237"/>
      <c r="N622" s="238"/>
      <c r="O622" s="93"/>
      <c r="P622" s="93"/>
      <c r="Q622" s="93"/>
      <c r="R622" s="93"/>
      <c r="S622" s="93"/>
      <c r="T622" s="94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T622" s="19" t="s">
        <v>255</v>
      </c>
      <c r="AU622" s="19" t="s">
        <v>87</v>
      </c>
    </row>
    <row r="623" s="2" customFormat="1">
      <c r="A623" s="40"/>
      <c r="B623" s="41"/>
      <c r="C623" s="42"/>
      <c r="D623" s="296" t="s">
        <v>766</v>
      </c>
      <c r="E623" s="42"/>
      <c r="F623" s="297" t="s">
        <v>5517</v>
      </c>
      <c r="G623" s="42"/>
      <c r="H623" s="42"/>
      <c r="I623" s="236"/>
      <c r="J623" s="42"/>
      <c r="K623" s="42"/>
      <c r="L623" s="46"/>
      <c r="M623" s="237"/>
      <c r="N623" s="238"/>
      <c r="O623" s="93"/>
      <c r="P623" s="93"/>
      <c r="Q623" s="93"/>
      <c r="R623" s="93"/>
      <c r="S623" s="93"/>
      <c r="T623" s="94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T623" s="19" t="s">
        <v>766</v>
      </c>
      <c r="AU623" s="19" t="s">
        <v>87</v>
      </c>
    </row>
    <row r="624" s="14" customFormat="1">
      <c r="A624" s="14"/>
      <c r="B624" s="249"/>
      <c r="C624" s="250"/>
      <c r="D624" s="234" t="s">
        <v>257</v>
      </c>
      <c r="E624" s="251" t="s">
        <v>1</v>
      </c>
      <c r="F624" s="252" t="s">
        <v>246</v>
      </c>
      <c r="G624" s="250"/>
      <c r="H624" s="253">
        <v>5</v>
      </c>
      <c r="I624" s="254"/>
      <c r="J624" s="250"/>
      <c r="K624" s="250"/>
      <c r="L624" s="255"/>
      <c r="M624" s="256"/>
      <c r="N624" s="257"/>
      <c r="O624" s="257"/>
      <c r="P624" s="257"/>
      <c r="Q624" s="257"/>
      <c r="R624" s="257"/>
      <c r="S624" s="257"/>
      <c r="T624" s="258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9" t="s">
        <v>257</v>
      </c>
      <c r="AU624" s="259" t="s">
        <v>87</v>
      </c>
      <c r="AV624" s="14" t="s">
        <v>87</v>
      </c>
      <c r="AW624" s="14" t="s">
        <v>34</v>
      </c>
      <c r="AX624" s="14" t="s">
        <v>85</v>
      </c>
      <c r="AY624" s="259" t="s">
        <v>245</v>
      </c>
    </row>
    <row r="625" s="2" customFormat="1" ht="16.5" customHeight="1">
      <c r="A625" s="40"/>
      <c r="B625" s="41"/>
      <c r="C625" s="283" t="s">
        <v>3900</v>
      </c>
      <c r="D625" s="283" t="s">
        <v>551</v>
      </c>
      <c r="E625" s="284" t="s">
        <v>5518</v>
      </c>
      <c r="F625" s="285" t="s">
        <v>5519</v>
      </c>
      <c r="G625" s="286" t="s">
        <v>317</v>
      </c>
      <c r="H625" s="287">
        <v>5.5</v>
      </c>
      <c r="I625" s="288"/>
      <c r="J625" s="289">
        <f>ROUND(I625*H625,2)</f>
        <v>0</v>
      </c>
      <c r="K625" s="285" t="s">
        <v>764</v>
      </c>
      <c r="L625" s="290"/>
      <c r="M625" s="291" t="s">
        <v>1</v>
      </c>
      <c r="N625" s="292" t="s">
        <v>42</v>
      </c>
      <c r="O625" s="93"/>
      <c r="P625" s="230">
        <f>O625*H625</f>
        <v>0</v>
      </c>
      <c r="Q625" s="230">
        <v>0.029559999999999999</v>
      </c>
      <c r="R625" s="230">
        <f>Q625*H625</f>
        <v>0.16258</v>
      </c>
      <c r="S625" s="230">
        <v>0</v>
      </c>
      <c r="T625" s="231">
        <f>S625*H625</f>
        <v>0</v>
      </c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R625" s="232" t="s">
        <v>326</v>
      </c>
      <c r="AT625" s="232" t="s">
        <v>551</v>
      </c>
      <c r="AU625" s="232" t="s">
        <v>87</v>
      </c>
      <c r="AY625" s="19" t="s">
        <v>245</v>
      </c>
      <c r="BE625" s="233">
        <f>IF(N625="základní",J625,0)</f>
        <v>0</v>
      </c>
      <c r="BF625" s="233">
        <f>IF(N625="snížená",J625,0)</f>
        <v>0</v>
      </c>
      <c r="BG625" s="233">
        <f>IF(N625="zákl. přenesená",J625,0)</f>
        <v>0</v>
      </c>
      <c r="BH625" s="233">
        <f>IF(N625="sníž. přenesená",J625,0)</f>
        <v>0</v>
      </c>
      <c r="BI625" s="233">
        <f>IF(N625="nulová",J625,0)</f>
        <v>0</v>
      </c>
      <c r="BJ625" s="19" t="s">
        <v>85</v>
      </c>
      <c r="BK625" s="233">
        <f>ROUND(I625*H625,2)</f>
        <v>0</v>
      </c>
      <c r="BL625" s="19" t="s">
        <v>253</v>
      </c>
      <c r="BM625" s="232" t="s">
        <v>5520</v>
      </c>
    </row>
    <row r="626" s="2" customFormat="1">
      <c r="A626" s="40"/>
      <c r="B626" s="41"/>
      <c r="C626" s="42"/>
      <c r="D626" s="234" t="s">
        <v>255</v>
      </c>
      <c r="E626" s="42"/>
      <c r="F626" s="235" t="s">
        <v>5519</v>
      </c>
      <c r="G626" s="42"/>
      <c r="H626" s="42"/>
      <c r="I626" s="236"/>
      <c r="J626" s="42"/>
      <c r="K626" s="42"/>
      <c r="L626" s="46"/>
      <c r="M626" s="237"/>
      <c r="N626" s="238"/>
      <c r="O626" s="93"/>
      <c r="P626" s="93"/>
      <c r="Q626" s="93"/>
      <c r="R626" s="93"/>
      <c r="S626" s="93"/>
      <c r="T626" s="94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T626" s="19" t="s">
        <v>255</v>
      </c>
      <c r="AU626" s="19" t="s">
        <v>87</v>
      </c>
    </row>
    <row r="627" s="14" customFormat="1">
      <c r="A627" s="14"/>
      <c r="B627" s="249"/>
      <c r="C627" s="250"/>
      <c r="D627" s="234" t="s">
        <v>257</v>
      </c>
      <c r="E627" s="251" t="s">
        <v>1</v>
      </c>
      <c r="F627" s="252" t="s">
        <v>5521</v>
      </c>
      <c r="G627" s="250"/>
      <c r="H627" s="253">
        <v>5.5</v>
      </c>
      <c r="I627" s="254"/>
      <c r="J627" s="250"/>
      <c r="K627" s="250"/>
      <c r="L627" s="255"/>
      <c r="M627" s="256"/>
      <c r="N627" s="257"/>
      <c r="O627" s="257"/>
      <c r="P627" s="257"/>
      <c r="Q627" s="257"/>
      <c r="R627" s="257"/>
      <c r="S627" s="257"/>
      <c r="T627" s="258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9" t="s">
        <v>257</v>
      </c>
      <c r="AU627" s="259" t="s">
        <v>87</v>
      </c>
      <c r="AV627" s="14" t="s">
        <v>87</v>
      </c>
      <c r="AW627" s="14" t="s">
        <v>34</v>
      </c>
      <c r="AX627" s="14" t="s">
        <v>85</v>
      </c>
      <c r="AY627" s="259" t="s">
        <v>245</v>
      </c>
    </row>
    <row r="628" s="2" customFormat="1" ht="16.5" customHeight="1">
      <c r="A628" s="40"/>
      <c r="B628" s="41"/>
      <c r="C628" s="221" t="s">
        <v>3903</v>
      </c>
      <c r="D628" s="221" t="s">
        <v>248</v>
      </c>
      <c r="E628" s="222" t="s">
        <v>2920</v>
      </c>
      <c r="F628" s="223" t="s">
        <v>2921</v>
      </c>
      <c r="G628" s="224" t="s">
        <v>275</v>
      </c>
      <c r="H628" s="225">
        <v>9.3249999999999993</v>
      </c>
      <c r="I628" s="226"/>
      <c r="J628" s="227">
        <f>ROUND(I628*H628,2)</f>
        <v>0</v>
      </c>
      <c r="K628" s="223" t="s">
        <v>764</v>
      </c>
      <c r="L628" s="46"/>
      <c r="M628" s="228" t="s">
        <v>1</v>
      </c>
      <c r="N628" s="229" t="s">
        <v>42</v>
      </c>
      <c r="O628" s="93"/>
      <c r="P628" s="230">
        <f>O628*H628</f>
        <v>0</v>
      </c>
      <c r="Q628" s="230">
        <v>0.00063000000000000003</v>
      </c>
      <c r="R628" s="230">
        <f>Q628*H628</f>
        <v>0.0058747499999999998</v>
      </c>
      <c r="S628" s="230">
        <v>0</v>
      </c>
      <c r="T628" s="231">
        <f>S628*H628</f>
        <v>0</v>
      </c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R628" s="232" t="s">
        <v>594</v>
      </c>
      <c r="AT628" s="232" t="s">
        <v>248</v>
      </c>
      <c r="AU628" s="232" t="s">
        <v>87</v>
      </c>
      <c r="AY628" s="19" t="s">
        <v>245</v>
      </c>
      <c r="BE628" s="233">
        <f>IF(N628="základní",J628,0)</f>
        <v>0</v>
      </c>
      <c r="BF628" s="233">
        <f>IF(N628="snížená",J628,0)</f>
        <v>0</v>
      </c>
      <c r="BG628" s="233">
        <f>IF(N628="zákl. přenesená",J628,0)</f>
        <v>0</v>
      </c>
      <c r="BH628" s="233">
        <f>IF(N628="sníž. přenesená",J628,0)</f>
        <v>0</v>
      </c>
      <c r="BI628" s="233">
        <f>IF(N628="nulová",J628,0)</f>
        <v>0</v>
      </c>
      <c r="BJ628" s="19" t="s">
        <v>85</v>
      </c>
      <c r="BK628" s="233">
        <f>ROUND(I628*H628,2)</f>
        <v>0</v>
      </c>
      <c r="BL628" s="19" t="s">
        <v>594</v>
      </c>
      <c r="BM628" s="232" t="s">
        <v>5522</v>
      </c>
    </row>
    <row r="629" s="2" customFormat="1">
      <c r="A629" s="40"/>
      <c r="B629" s="41"/>
      <c r="C629" s="42"/>
      <c r="D629" s="234" t="s">
        <v>255</v>
      </c>
      <c r="E629" s="42"/>
      <c r="F629" s="235" t="s">
        <v>2923</v>
      </c>
      <c r="G629" s="42"/>
      <c r="H629" s="42"/>
      <c r="I629" s="236"/>
      <c r="J629" s="42"/>
      <c r="K629" s="42"/>
      <c r="L629" s="46"/>
      <c r="M629" s="237"/>
      <c r="N629" s="238"/>
      <c r="O629" s="93"/>
      <c r="P629" s="93"/>
      <c r="Q629" s="93"/>
      <c r="R629" s="93"/>
      <c r="S629" s="93"/>
      <c r="T629" s="94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T629" s="19" t="s">
        <v>255</v>
      </c>
      <c r="AU629" s="19" t="s">
        <v>87</v>
      </c>
    </row>
    <row r="630" s="2" customFormat="1">
      <c r="A630" s="40"/>
      <c r="B630" s="41"/>
      <c r="C630" s="42"/>
      <c r="D630" s="296" t="s">
        <v>766</v>
      </c>
      <c r="E630" s="42"/>
      <c r="F630" s="297" t="s">
        <v>2924</v>
      </c>
      <c r="G630" s="42"/>
      <c r="H630" s="42"/>
      <c r="I630" s="236"/>
      <c r="J630" s="42"/>
      <c r="K630" s="42"/>
      <c r="L630" s="46"/>
      <c r="M630" s="237"/>
      <c r="N630" s="238"/>
      <c r="O630" s="93"/>
      <c r="P630" s="93"/>
      <c r="Q630" s="93"/>
      <c r="R630" s="93"/>
      <c r="S630" s="93"/>
      <c r="T630" s="94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T630" s="19" t="s">
        <v>766</v>
      </c>
      <c r="AU630" s="19" t="s">
        <v>87</v>
      </c>
    </row>
    <row r="631" s="14" customFormat="1">
      <c r="A631" s="14"/>
      <c r="B631" s="249"/>
      <c r="C631" s="250"/>
      <c r="D631" s="234" t="s">
        <v>257</v>
      </c>
      <c r="E631" s="251" t="s">
        <v>1</v>
      </c>
      <c r="F631" s="252" t="s">
        <v>4634</v>
      </c>
      <c r="G631" s="250"/>
      <c r="H631" s="253">
        <v>9.3249999999999993</v>
      </c>
      <c r="I631" s="254"/>
      <c r="J631" s="250"/>
      <c r="K631" s="250"/>
      <c r="L631" s="255"/>
      <c r="M631" s="256"/>
      <c r="N631" s="257"/>
      <c r="O631" s="257"/>
      <c r="P631" s="257"/>
      <c r="Q631" s="257"/>
      <c r="R631" s="257"/>
      <c r="S631" s="257"/>
      <c r="T631" s="258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9" t="s">
        <v>257</v>
      </c>
      <c r="AU631" s="259" t="s">
        <v>87</v>
      </c>
      <c r="AV631" s="14" t="s">
        <v>87</v>
      </c>
      <c r="AW631" s="14" t="s">
        <v>34</v>
      </c>
      <c r="AX631" s="14" t="s">
        <v>85</v>
      </c>
      <c r="AY631" s="259" t="s">
        <v>245</v>
      </c>
    </row>
    <row r="632" s="2" customFormat="1" ht="16.5" customHeight="1">
      <c r="A632" s="40"/>
      <c r="B632" s="41"/>
      <c r="C632" s="221" t="s">
        <v>3908</v>
      </c>
      <c r="D632" s="221" t="s">
        <v>248</v>
      </c>
      <c r="E632" s="222" t="s">
        <v>2932</v>
      </c>
      <c r="F632" s="223" t="s">
        <v>2933</v>
      </c>
      <c r="G632" s="224" t="s">
        <v>317</v>
      </c>
      <c r="H632" s="225">
        <v>50</v>
      </c>
      <c r="I632" s="226"/>
      <c r="J632" s="227">
        <f>ROUND(I632*H632,2)</f>
        <v>0</v>
      </c>
      <c r="K632" s="223" t="s">
        <v>764</v>
      </c>
      <c r="L632" s="46"/>
      <c r="M632" s="228" t="s">
        <v>1</v>
      </c>
      <c r="N632" s="229" t="s">
        <v>42</v>
      </c>
      <c r="O632" s="93"/>
      <c r="P632" s="230">
        <f>O632*H632</f>
        <v>0</v>
      </c>
      <c r="Q632" s="230">
        <v>0.00017000000000000001</v>
      </c>
      <c r="R632" s="230">
        <f>Q632*H632</f>
        <v>0.0085000000000000006</v>
      </c>
      <c r="S632" s="230">
        <v>0</v>
      </c>
      <c r="T632" s="231">
        <f>S632*H632</f>
        <v>0</v>
      </c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R632" s="232" t="s">
        <v>594</v>
      </c>
      <c r="AT632" s="232" t="s">
        <v>248</v>
      </c>
      <c r="AU632" s="232" t="s">
        <v>87</v>
      </c>
      <c r="AY632" s="19" t="s">
        <v>245</v>
      </c>
      <c r="BE632" s="233">
        <f>IF(N632="základní",J632,0)</f>
        <v>0</v>
      </c>
      <c r="BF632" s="233">
        <f>IF(N632="snížená",J632,0)</f>
        <v>0</v>
      </c>
      <c r="BG632" s="233">
        <f>IF(N632="zákl. přenesená",J632,0)</f>
        <v>0</v>
      </c>
      <c r="BH632" s="233">
        <f>IF(N632="sníž. přenesená",J632,0)</f>
        <v>0</v>
      </c>
      <c r="BI632" s="233">
        <f>IF(N632="nulová",J632,0)</f>
        <v>0</v>
      </c>
      <c r="BJ632" s="19" t="s">
        <v>85</v>
      </c>
      <c r="BK632" s="233">
        <f>ROUND(I632*H632,2)</f>
        <v>0</v>
      </c>
      <c r="BL632" s="19" t="s">
        <v>594</v>
      </c>
      <c r="BM632" s="232" t="s">
        <v>5523</v>
      </c>
    </row>
    <row r="633" s="2" customFormat="1">
      <c r="A633" s="40"/>
      <c r="B633" s="41"/>
      <c r="C633" s="42"/>
      <c r="D633" s="234" t="s">
        <v>255</v>
      </c>
      <c r="E633" s="42"/>
      <c r="F633" s="235" t="s">
        <v>2935</v>
      </c>
      <c r="G633" s="42"/>
      <c r="H633" s="42"/>
      <c r="I633" s="236"/>
      <c r="J633" s="42"/>
      <c r="K633" s="42"/>
      <c r="L633" s="46"/>
      <c r="M633" s="237"/>
      <c r="N633" s="238"/>
      <c r="O633" s="93"/>
      <c r="P633" s="93"/>
      <c r="Q633" s="93"/>
      <c r="R633" s="93"/>
      <c r="S633" s="93"/>
      <c r="T633" s="94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T633" s="19" t="s">
        <v>255</v>
      </c>
      <c r="AU633" s="19" t="s">
        <v>87</v>
      </c>
    </row>
    <row r="634" s="2" customFormat="1">
      <c r="A634" s="40"/>
      <c r="B634" s="41"/>
      <c r="C634" s="42"/>
      <c r="D634" s="296" t="s">
        <v>766</v>
      </c>
      <c r="E634" s="42"/>
      <c r="F634" s="297" t="s">
        <v>2936</v>
      </c>
      <c r="G634" s="42"/>
      <c r="H634" s="42"/>
      <c r="I634" s="236"/>
      <c r="J634" s="42"/>
      <c r="K634" s="42"/>
      <c r="L634" s="46"/>
      <c r="M634" s="237"/>
      <c r="N634" s="238"/>
      <c r="O634" s="93"/>
      <c r="P634" s="93"/>
      <c r="Q634" s="93"/>
      <c r="R634" s="93"/>
      <c r="S634" s="93"/>
      <c r="T634" s="94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T634" s="19" t="s">
        <v>766</v>
      </c>
      <c r="AU634" s="19" t="s">
        <v>87</v>
      </c>
    </row>
    <row r="635" s="14" customFormat="1">
      <c r="A635" s="14"/>
      <c r="B635" s="249"/>
      <c r="C635" s="250"/>
      <c r="D635" s="234" t="s">
        <v>257</v>
      </c>
      <c r="E635" s="251" t="s">
        <v>1</v>
      </c>
      <c r="F635" s="252" t="s">
        <v>3550</v>
      </c>
      <c r="G635" s="250"/>
      <c r="H635" s="253">
        <v>50</v>
      </c>
      <c r="I635" s="254"/>
      <c r="J635" s="250"/>
      <c r="K635" s="250"/>
      <c r="L635" s="255"/>
      <c r="M635" s="256"/>
      <c r="N635" s="257"/>
      <c r="O635" s="257"/>
      <c r="P635" s="257"/>
      <c r="Q635" s="257"/>
      <c r="R635" s="257"/>
      <c r="S635" s="257"/>
      <c r="T635" s="258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9" t="s">
        <v>257</v>
      </c>
      <c r="AU635" s="259" t="s">
        <v>87</v>
      </c>
      <c r="AV635" s="14" t="s">
        <v>87</v>
      </c>
      <c r="AW635" s="14" t="s">
        <v>34</v>
      </c>
      <c r="AX635" s="14" t="s">
        <v>85</v>
      </c>
      <c r="AY635" s="259" t="s">
        <v>245</v>
      </c>
    </row>
    <row r="636" s="2" customFormat="1" ht="16.5" customHeight="1">
      <c r="A636" s="40"/>
      <c r="B636" s="41"/>
      <c r="C636" s="221" t="s">
        <v>3910</v>
      </c>
      <c r="D636" s="221" t="s">
        <v>248</v>
      </c>
      <c r="E636" s="222" t="s">
        <v>2926</v>
      </c>
      <c r="F636" s="223" t="s">
        <v>2927</v>
      </c>
      <c r="G636" s="224" t="s">
        <v>317</v>
      </c>
      <c r="H636" s="225">
        <v>32</v>
      </c>
      <c r="I636" s="226"/>
      <c r="J636" s="227">
        <f>ROUND(I636*H636,2)</f>
        <v>0</v>
      </c>
      <c r="K636" s="223" t="s">
        <v>764</v>
      </c>
      <c r="L636" s="46"/>
      <c r="M636" s="228" t="s">
        <v>1</v>
      </c>
      <c r="N636" s="229" t="s">
        <v>42</v>
      </c>
      <c r="O636" s="93"/>
      <c r="P636" s="230">
        <f>O636*H636</f>
        <v>0</v>
      </c>
      <c r="Q636" s="230">
        <v>0.0034499999999999999</v>
      </c>
      <c r="R636" s="230">
        <f>Q636*H636</f>
        <v>0.1104</v>
      </c>
      <c r="S636" s="230">
        <v>0</v>
      </c>
      <c r="T636" s="231">
        <f>S636*H636</f>
        <v>0</v>
      </c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R636" s="232" t="s">
        <v>594</v>
      </c>
      <c r="AT636" s="232" t="s">
        <v>248</v>
      </c>
      <c r="AU636" s="232" t="s">
        <v>87</v>
      </c>
      <c r="AY636" s="19" t="s">
        <v>245</v>
      </c>
      <c r="BE636" s="233">
        <f>IF(N636="základní",J636,0)</f>
        <v>0</v>
      </c>
      <c r="BF636" s="233">
        <f>IF(N636="snížená",J636,0)</f>
        <v>0</v>
      </c>
      <c r="BG636" s="233">
        <f>IF(N636="zákl. přenesená",J636,0)</f>
        <v>0</v>
      </c>
      <c r="BH636" s="233">
        <f>IF(N636="sníž. přenesená",J636,0)</f>
        <v>0</v>
      </c>
      <c r="BI636" s="233">
        <f>IF(N636="nulová",J636,0)</f>
        <v>0</v>
      </c>
      <c r="BJ636" s="19" t="s">
        <v>85</v>
      </c>
      <c r="BK636" s="233">
        <f>ROUND(I636*H636,2)</f>
        <v>0</v>
      </c>
      <c r="BL636" s="19" t="s">
        <v>594</v>
      </c>
      <c r="BM636" s="232" t="s">
        <v>5524</v>
      </c>
    </row>
    <row r="637" s="2" customFormat="1">
      <c r="A637" s="40"/>
      <c r="B637" s="41"/>
      <c r="C637" s="42"/>
      <c r="D637" s="234" t="s">
        <v>255</v>
      </c>
      <c r="E637" s="42"/>
      <c r="F637" s="235" t="s">
        <v>2929</v>
      </c>
      <c r="G637" s="42"/>
      <c r="H637" s="42"/>
      <c r="I637" s="236"/>
      <c r="J637" s="42"/>
      <c r="K637" s="42"/>
      <c r="L637" s="46"/>
      <c r="M637" s="237"/>
      <c r="N637" s="238"/>
      <c r="O637" s="93"/>
      <c r="P637" s="93"/>
      <c r="Q637" s="93"/>
      <c r="R637" s="93"/>
      <c r="S637" s="93"/>
      <c r="T637" s="94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T637" s="19" t="s">
        <v>255</v>
      </c>
      <c r="AU637" s="19" t="s">
        <v>87</v>
      </c>
    </row>
    <row r="638" s="2" customFormat="1">
      <c r="A638" s="40"/>
      <c r="B638" s="41"/>
      <c r="C638" s="42"/>
      <c r="D638" s="296" t="s">
        <v>766</v>
      </c>
      <c r="E638" s="42"/>
      <c r="F638" s="297" t="s">
        <v>2930</v>
      </c>
      <c r="G638" s="42"/>
      <c r="H638" s="42"/>
      <c r="I638" s="236"/>
      <c r="J638" s="42"/>
      <c r="K638" s="42"/>
      <c r="L638" s="46"/>
      <c r="M638" s="237"/>
      <c r="N638" s="238"/>
      <c r="O638" s="93"/>
      <c r="P638" s="93"/>
      <c r="Q638" s="93"/>
      <c r="R638" s="93"/>
      <c r="S638" s="93"/>
      <c r="T638" s="94"/>
      <c r="U638" s="40"/>
      <c r="V638" s="40"/>
      <c r="W638" s="40"/>
      <c r="X638" s="40"/>
      <c r="Y638" s="40"/>
      <c r="Z638" s="40"/>
      <c r="AA638" s="40"/>
      <c r="AB638" s="40"/>
      <c r="AC638" s="40"/>
      <c r="AD638" s="40"/>
      <c r="AE638" s="40"/>
      <c r="AT638" s="19" t="s">
        <v>766</v>
      </c>
      <c r="AU638" s="19" t="s">
        <v>87</v>
      </c>
    </row>
    <row r="639" s="14" customFormat="1">
      <c r="A639" s="14"/>
      <c r="B639" s="249"/>
      <c r="C639" s="250"/>
      <c r="D639" s="234" t="s">
        <v>257</v>
      </c>
      <c r="E639" s="251" t="s">
        <v>1</v>
      </c>
      <c r="F639" s="252" t="s">
        <v>4637</v>
      </c>
      <c r="G639" s="250"/>
      <c r="H639" s="253">
        <v>32</v>
      </c>
      <c r="I639" s="254"/>
      <c r="J639" s="250"/>
      <c r="K639" s="250"/>
      <c r="L639" s="255"/>
      <c r="M639" s="256"/>
      <c r="N639" s="257"/>
      <c r="O639" s="257"/>
      <c r="P639" s="257"/>
      <c r="Q639" s="257"/>
      <c r="R639" s="257"/>
      <c r="S639" s="257"/>
      <c r="T639" s="258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9" t="s">
        <v>257</v>
      </c>
      <c r="AU639" s="259" t="s">
        <v>87</v>
      </c>
      <c r="AV639" s="14" t="s">
        <v>87</v>
      </c>
      <c r="AW639" s="14" t="s">
        <v>34</v>
      </c>
      <c r="AX639" s="14" t="s">
        <v>85</v>
      </c>
      <c r="AY639" s="259" t="s">
        <v>245</v>
      </c>
    </row>
    <row r="640" s="2" customFormat="1" ht="16.5" customHeight="1">
      <c r="A640" s="40"/>
      <c r="B640" s="41"/>
      <c r="C640" s="221" t="s">
        <v>3914</v>
      </c>
      <c r="D640" s="221" t="s">
        <v>248</v>
      </c>
      <c r="E640" s="222" t="s">
        <v>2938</v>
      </c>
      <c r="F640" s="223" t="s">
        <v>2939</v>
      </c>
      <c r="G640" s="224" t="s">
        <v>275</v>
      </c>
      <c r="H640" s="225">
        <v>20</v>
      </c>
      <c r="I640" s="226"/>
      <c r="J640" s="227">
        <f>ROUND(I640*H640,2)</f>
        <v>0</v>
      </c>
      <c r="K640" s="223" t="s">
        <v>764</v>
      </c>
      <c r="L640" s="46"/>
      <c r="M640" s="228" t="s">
        <v>1</v>
      </c>
      <c r="N640" s="229" t="s">
        <v>42</v>
      </c>
      <c r="O640" s="93"/>
      <c r="P640" s="230">
        <f>O640*H640</f>
        <v>0</v>
      </c>
      <c r="Q640" s="230">
        <v>0.00042000000000000002</v>
      </c>
      <c r="R640" s="230">
        <f>Q640*H640</f>
        <v>0.0084000000000000012</v>
      </c>
      <c r="S640" s="230">
        <v>0</v>
      </c>
      <c r="T640" s="231">
        <f>S640*H640</f>
        <v>0</v>
      </c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R640" s="232" t="s">
        <v>594</v>
      </c>
      <c r="AT640" s="232" t="s">
        <v>248</v>
      </c>
      <c r="AU640" s="232" t="s">
        <v>87</v>
      </c>
      <c r="AY640" s="19" t="s">
        <v>245</v>
      </c>
      <c r="BE640" s="233">
        <f>IF(N640="základní",J640,0)</f>
        <v>0</v>
      </c>
      <c r="BF640" s="233">
        <f>IF(N640="snížená",J640,0)</f>
        <v>0</v>
      </c>
      <c r="BG640" s="233">
        <f>IF(N640="zákl. přenesená",J640,0)</f>
        <v>0</v>
      </c>
      <c r="BH640" s="233">
        <f>IF(N640="sníž. přenesená",J640,0)</f>
        <v>0</v>
      </c>
      <c r="BI640" s="233">
        <f>IF(N640="nulová",J640,0)</f>
        <v>0</v>
      </c>
      <c r="BJ640" s="19" t="s">
        <v>85</v>
      </c>
      <c r="BK640" s="233">
        <f>ROUND(I640*H640,2)</f>
        <v>0</v>
      </c>
      <c r="BL640" s="19" t="s">
        <v>594</v>
      </c>
      <c r="BM640" s="232" t="s">
        <v>5525</v>
      </c>
    </row>
    <row r="641" s="2" customFormat="1">
      <c r="A641" s="40"/>
      <c r="B641" s="41"/>
      <c r="C641" s="42"/>
      <c r="D641" s="234" t="s">
        <v>255</v>
      </c>
      <c r="E641" s="42"/>
      <c r="F641" s="235" t="s">
        <v>2941</v>
      </c>
      <c r="G641" s="42"/>
      <c r="H641" s="42"/>
      <c r="I641" s="236"/>
      <c r="J641" s="42"/>
      <c r="K641" s="42"/>
      <c r="L641" s="46"/>
      <c r="M641" s="237"/>
      <c r="N641" s="238"/>
      <c r="O641" s="93"/>
      <c r="P641" s="93"/>
      <c r="Q641" s="93"/>
      <c r="R641" s="93"/>
      <c r="S641" s="93"/>
      <c r="T641" s="94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T641" s="19" t="s">
        <v>255</v>
      </c>
      <c r="AU641" s="19" t="s">
        <v>87</v>
      </c>
    </row>
    <row r="642" s="2" customFormat="1">
      <c r="A642" s="40"/>
      <c r="B642" s="41"/>
      <c r="C642" s="42"/>
      <c r="D642" s="296" t="s">
        <v>766</v>
      </c>
      <c r="E642" s="42"/>
      <c r="F642" s="297" t="s">
        <v>2942</v>
      </c>
      <c r="G642" s="42"/>
      <c r="H642" s="42"/>
      <c r="I642" s="236"/>
      <c r="J642" s="42"/>
      <c r="K642" s="42"/>
      <c r="L642" s="46"/>
      <c r="M642" s="237"/>
      <c r="N642" s="238"/>
      <c r="O642" s="93"/>
      <c r="P642" s="93"/>
      <c r="Q642" s="93"/>
      <c r="R642" s="93"/>
      <c r="S642" s="93"/>
      <c r="T642" s="94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T642" s="19" t="s">
        <v>766</v>
      </c>
      <c r="AU642" s="19" t="s">
        <v>87</v>
      </c>
    </row>
    <row r="643" s="14" customFormat="1">
      <c r="A643" s="14"/>
      <c r="B643" s="249"/>
      <c r="C643" s="250"/>
      <c r="D643" s="234" t="s">
        <v>257</v>
      </c>
      <c r="E643" s="251" t="s">
        <v>1</v>
      </c>
      <c r="F643" s="252" t="s">
        <v>2943</v>
      </c>
      <c r="G643" s="250"/>
      <c r="H643" s="253">
        <v>20</v>
      </c>
      <c r="I643" s="254"/>
      <c r="J643" s="250"/>
      <c r="K643" s="250"/>
      <c r="L643" s="255"/>
      <c r="M643" s="256"/>
      <c r="N643" s="257"/>
      <c r="O643" s="257"/>
      <c r="P643" s="257"/>
      <c r="Q643" s="257"/>
      <c r="R643" s="257"/>
      <c r="S643" s="257"/>
      <c r="T643" s="258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9" t="s">
        <v>257</v>
      </c>
      <c r="AU643" s="259" t="s">
        <v>87</v>
      </c>
      <c r="AV643" s="14" t="s">
        <v>87</v>
      </c>
      <c r="AW643" s="14" t="s">
        <v>34</v>
      </c>
      <c r="AX643" s="14" t="s">
        <v>85</v>
      </c>
      <c r="AY643" s="259" t="s">
        <v>245</v>
      </c>
    </row>
    <row r="644" s="2" customFormat="1" ht="16.5" customHeight="1">
      <c r="A644" s="40"/>
      <c r="B644" s="41"/>
      <c r="C644" s="221" t="s">
        <v>3917</v>
      </c>
      <c r="D644" s="221" t="s">
        <v>248</v>
      </c>
      <c r="E644" s="222" t="s">
        <v>2944</v>
      </c>
      <c r="F644" s="223" t="s">
        <v>2945</v>
      </c>
      <c r="G644" s="224" t="s">
        <v>3841</v>
      </c>
      <c r="H644" s="225">
        <v>2</v>
      </c>
      <c r="I644" s="226"/>
      <c r="J644" s="227">
        <f>ROUND(I644*H644,2)</f>
        <v>0</v>
      </c>
      <c r="K644" s="223" t="s">
        <v>764</v>
      </c>
      <c r="L644" s="46"/>
      <c r="M644" s="228" t="s">
        <v>1</v>
      </c>
      <c r="N644" s="229" t="s">
        <v>42</v>
      </c>
      <c r="O644" s="93"/>
      <c r="P644" s="230">
        <f>O644*H644</f>
        <v>0</v>
      </c>
      <c r="Q644" s="230">
        <v>0.0064900000000000001</v>
      </c>
      <c r="R644" s="230">
        <f>Q644*H644</f>
        <v>0.01298</v>
      </c>
      <c r="S644" s="230">
        <v>0</v>
      </c>
      <c r="T644" s="231">
        <f>S644*H644</f>
        <v>0</v>
      </c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R644" s="232" t="s">
        <v>253</v>
      </c>
      <c r="AT644" s="232" t="s">
        <v>248</v>
      </c>
      <c r="AU644" s="232" t="s">
        <v>87</v>
      </c>
      <c r="AY644" s="19" t="s">
        <v>245</v>
      </c>
      <c r="BE644" s="233">
        <f>IF(N644="základní",J644,0)</f>
        <v>0</v>
      </c>
      <c r="BF644" s="233">
        <f>IF(N644="snížená",J644,0)</f>
        <v>0</v>
      </c>
      <c r="BG644" s="233">
        <f>IF(N644="zákl. přenesená",J644,0)</f>
        <v>0</v>
      </c>
      <c r="BH644" s="233">
        <f>IF(N644="sníž. přenesená",J644,0)</f>
        <v>0</v>
      </c>
      <c r="BI644" s="233">
        <f>IF(N644="nulová",J644,0)</f>
        <v>0</v>
      </c>
      <c r="BJ644" s="19" t="s">
        <v>85</v>
      </c>
      <c r="BK644" s="233">
        <f>ROUND(I644*H644,2)</f>
        <v>0</v>
      </c>
      <c r="BL644" s="19" t="s">
        <v>253</v>
      </c>
      <c r="BM644" s="232" t="s">
        <v>5526</v>
      </c>
    </row>
    <row r="645" s="2" customFormat="1">
      <c r="A645" s="40"/>
      <c r="B645" s="41"/>
      <c r="C645" s="42"/>
      <c r="D645" s="234" t="s">
        <v>255</v>
      </c>
      <c r="E645" s="42"/>
      <c r="F645" s="235" t="s">
        <v>2947</v>
      </c>
      <c r="G645" s="42"/>
      <c r="H645" s="42"/>
      <c r="I645" s="236"/>
      <c r="J645" s="42"/>
      <c r="K645" s="42"/>
      <c r="L645" s="46"/>
      <c r="M645" s="237"/>
      <c r="N645" s="238"/>
      <c r="O645" s="93"/>
      <c r="P645" s="93"/>
      <c r="Q645" s="93"/>
      <c r="R645" s="93"/>
      <c r="S645" s="93"/>
      <c r="T645" s="94"/>
      <c r="U645" s="40"/>
      <c r="V645" s="40"/>
      <c r="W645" s="40"/>
      <c r="X645" s="40"/>
      <c r="Y645" s="40"/>
      <c r="Z645" s="40"/>
      <c r="AA645" s="40"/>
      <c r="AB645" s="40"/>
      <c r="AC645" s="40"/>
      <c r="AD645" s="40"/>
      <c r="AE645" s="40"/>
      <c r="AT645" s="19" t="s">
        <v>255</v>
      </c>
      <c r="AU645" s="19" t="s">
        <v>87</v>
      </c>
    </row>
    <row r="646" s="2" customFormat="1">
      <c r="A646" s="40"/>
      <c r="B646" s="41"/>
      <c r="C646" s="42"/>
      <c r="D646" s="296" t="s">
        <v>766</v>
      </c>
      <c r="E646" s="42"/>
      <c r="F646" s="297" t="s">
        <v>2948</v>
      </c>
      <c r="G646" s="42"/>
      <c r="H646" s="42"/>
      <c r="I646" s="236"/>
      <c r="J646" s="42"/>
      <c r="K646" s="42"/>
      <c r="L646" s="46"/>
      <c r="M646" s="237"/>
      <c r="N646" s="238"/>
      <c r="O646" s="93"/>
      <c r="P646" s="93"/>
      <c r="Q646" s="93"/>
      <c r="R646" s="93"/>
      <c r="S646" s="93"/>
      <c r="T646" s="94"/>
      <c r="U646" s="40"/>
      <c r="V646" s="40"/>
      <c r="W646" s="40"/>
      <c r="X646" s="40"/>
      <c r="Y646" s="40"/>
      <c r="Z646" s="40"/>
      <c r="AA646" s="40"/>
      <c r="AB646" s="40"/>
      <c r="AC646" s="40"/>
      <c r="AD646" s="40"/>
      <c r="AE646" s="40"/>
      <c r="AT646" s="19" t="s">
        <v>766</v>
      </c>
      <c r="AU646" s="19" t="s">
        <v>87</v>
      </c>
    </row>
    <row r="647" s="14" customFormat="1">
      <c r="A647" s="14"/>
      <c r="B647" s="249"/>
      <c r="C647" s="250"/>
      <c r="D647" s="234" t="s">
        <v>257</v>
      </c>
      <c r="E647" s="251" t="s">
        <v>1</v>
      </c>
      <c r="F647" s="252" t="s">
        <v>2949</v>
      </c>
      <c r="G647" s="250"/>
      <c r="H647" s="253">
        <v>2</v>
      </c>
      <c r="I647" s="254"/>
      <c r="J647" s="250"/>
      <c r="K647" s="250"/>
      <c r="L647" s="255"/>
      <c r="M647" s="256"/>
      <c r="N647" s="257"/>
      <c r="O647" s="257"/>
      <c r="P647" s="257"/>
      <c r="Q647" s="257"/>
      <c r="R647" s="257"/>
      <c r="S647" s="257"/>
      <c r="T647" s="258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9" t="s">
        <v>257</v>
      </c>
      <c r="AU647" s="259" t="s">
        <v>87</v>
      </c>
      <c r="AV647" s="14" t="s">
        <v>87</v>
      </c>
      <c r="AW647" s="14" t="s">
        <v>34</v>
      </c>
      <c r="AX647" s="14" t="s">
        <v>77</v>
      </c>
      <c r="AY647" s="259" t="s">
        <v>245</v>
      </c>
    </row>
    <row r="648" s="15" customFormat="1">
      <c r="A648" s="15"/>
      <c r="B648" s="260"/>
      <c r="C648" s="261"/>
      <c r="D648" s="234" t="s">
        <v>257</v>
      </c>
      <c r="E648" s="262" t="s">
        <v>1</v>
      </c>
      <c r="F648" s="263" t="s">
        <v>266</v>
      </c>
      <c r="G648" s="261"/>
      <c r="H648" s="264">
        <v>2</v>
      </c>
      <c r="I648" s="265"/>
      <c r="J648" s="261"/>
      <c r="K648" s="261"/>
      <c r="L648" s="266"/>
      <c r="M648" s="267"/>
      <c r="N648" s="268"/>
      <c r="O648" s="268"/>
      <c r="P648" s="268"/>
      <c r="Q648" s="268"/>
      <c r="R648" s="268"/>
      <c r="S648" s="268"/>
      <c r="T648" s="269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70" t="s">
        <v>257</v>
      </c>
      <c r="AU648" s="270" t="s">
        <v>87</v>
      </c>
      <c r="AV648" s="15" t="s">
        <v>253</v>
      </c>
      <c r="AW648" s="15" t="s">
        <v>34</v>
      </c>
      <c r="AX648" s="15" t="s">
        <v>85</v>
      </c>
      <c r="AY648" s="270" t="s">
        <v>245</v>
      </c>
    </row>
    <row r="649" s="2" customFormat="1" ht="16.5" customHeight="1">
      <c r="A649" s="40"/>
      <c r="B649" s="41"/>
      <c r="C649" s="221" t="s">
        <v>3921</v>
      </c>
      <c r="D649" s="221" t="s">
        <v>248</v>
      </c>
      <c r="E649" s="222" t="s">
        <v>2950</v>
      </c>
      <c r="F649" s="223" t="s">
        <v>2951</v>
      </c>
      <c r="G649" s="224" t="s">
        <v>251</v>
      </c>
      <c r="H649" s="225">
        <v>220</v>
      </c>
      <c r="I649" s="226"/>
      <c r="J649" s="227">
        <f>ROUND(I649*H649,2)</f>
        <v>0</v>
      </c>
      <c r="K649" s="223" t="s">
        <v>764</v>
      </c>
      <c r="L649" s="46"/>
      <c r="M649" s="228" t="s">
        <v>1</v>
      </c>
      <c r="N649" s="229" t="s">
        <v>42</v>
      </c>
      <c r="O649" s="93"/>
      <c r="P649" s="230">
        <f>O649*H649</f>
        <v>0</v>
      </c>
      <c r="Q649" s="230">
        <v>0</v>
      </c>
      <c r="R649" s="230">
        <f>Q649*H649</f>
        <v>0</v>
      </c>
      <c r="S649" s="230">
        <v>0</v>
      </c>
      <c r="T649" s="231">
        <f>S649*H649</f>
        <v>0</v>
      </c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R649" s="232" t="s">
        <v>253</v>
      </c>
      <c r="AT649" s="232" t="s">
        <v>248</v>
      </c>
      <c r="AU649" s="232" t="s">
        <v>87</v>
      </c>
      <c r="AY649" s="19" t="s">
        <v>245</v>
      </c>
      <c r="BE649" s="233">
        <f>IF(N649="základní",J649,0)</f>
        <v>0</v>
      </c>
      <c r="BF649" s="233">
        <f>IF(N649="snížená",J649,0)</f>
        <v>0</v>
      </c>
      <c r="BG649" s="233">
        <f>IF(N649="zákl. přenesená",J649,0)</f>
        <v>0</v>
      </c>
      <c r="BH649" s="233">
        <f>IF(N649="sníž. přenesená",J649,0)</f>
        <v>0</v>
      </c>
      <c r="BI649" s="233">
        <f>IF(N649="nulová",J649,0)</f>
        <v>0</v>
      </c>
      <c r="BJ649" s="19" t="s">
        <v>85</v>
      </c>
      <c r="BK649" s="233">
        <f>ROUND(I649*H649,2)</f>
        <v>0</v>
      </c>
      <c r="BL649" s="19" t="s">
        <v>253</v>
      </c>
      <c r="BM649" s="232" t="s">
        <v>5527</v>
      </c>
    </row>
    <row r="650" s="2" customFormat="1">
      <c r="A650" s="40"/>
      <c r="B650" s="41"/>
      <c r="C650" s="42"/>
      <c r="D650" s="234" t="s">
        <v>255</v>
      </c>
      <c r="E650" s="42"/>
      <c r="F650" s="235" t="s">
        <v>2953</v>
      </c>
      <c r="G650" s="42"/>
      <c r="H650" s="42"/>
      <c r="I650" s="236"/>
      <c r="J650" s="42"/>
      <c r="K650" s="42"/>
      <c r="L650" s="46"/>
      <c r="M650" s="237"/>
      <c r="N650" s="238"/>
      <c r="O650" s="93"/>
      <c r="P650" s="93"/>
      <c r="Q650" s="93"/>
      <c r="R650" s="93"/>
      <c r="S650" s="93"/>
      <c r="T650" s="94"/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T650" s="19" t="s">
        <v>255</v>
      </c>
      <c r="AU650" s="19" t="s">
        <v>87</v>
      </c>
    </row>
    <row r="651" s="2" customFormat="1">
      <c r="A651" s="40"/>
      <c r="B651" s="41"/>
      <c r="C651" s="42"/>
      <c r="D651" s="296" t="s">
        <v>766</v>
      </c>
      <c r="E651" s="42"/>
      <c r="F651" s="297" t="s">
        <v>2954</v>
      </c>
      <c r="G651" s="42"/>
      <c r="H651" s="42"/>
      <c r="I651" s="236"/>
      <c r="J651" s="42"/>
      <c r="K651" s="42"/>
      <c r="L651" s="46"/>
      <c r="M651" s="237"/>
      <c r="N651" s="238"/>
      <c r="O651" s="93"/>
      <c r="P651" s="93"/>
      <c r="Q651" s="93"/>
      <c r="R651" s="93"/>
      <c r="S651" s="93"/>
      <c r="T651" s="94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T651" s="19" t="s">
        <v>766</v>
      </c>
      <c r="AU651" s="19" t="s">
        <v>87</v>
      </c>
    </row>
    <row r="652" s="14" customFormat="1">
      <c r="A652" s="14"/>
      <c r="B652" s="249"/>
      <c r="C652" s="250"/>
      <c r="D652" s="234" t="s">
        <v>257</v>
      </c>
      <c r="E652" s="251" t="s">
        <v>1</v>
      </c>
      <c r="F652" s="252" t="s">
        <v>4641</v>
      </c>
      <c r="G652" s="250"/>
      <c r="H652" s="253">
        <v>220</v>
      </c>
      <c r="I652" s="254"/>
      <c r="J652" s="250"/>
      <c r="K652" s="250"/>
      <c r="L652" s="255"/>
      <c r="M652" s="256"/>
      <c r="N652" s="257"/>
      <c r="O652" s="257"/>
      <c r="P652" s="257"/>
      <c r="Q652" s="257"/>
      <c r="R652" s="257"/>
      <c r="S652" s="257"/>
      <c r="T652" s="258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59" t="s">
        <v>257</v>
      </c>
      <c r="AU652" s="259" t="s">
        <v>87</v>
      </c>
      <c r="AV652" s="14" t="s">
        <v>87</v>
      </c>
      <c r="AW652" s="14" t="s">
        <v>34</v>
      </c>
      <c r="AX652" s="14" t="s">
        <v>85</v>
      </c>
      <c r="AY652" s="259" t="s">
        <v>245</v>
      </c>
    </row>
    <row r="653" s="2" customFormat="1" ht="24.15" customHeight="1">
      <c r="A653" s="40"/>
      <c r="B653" s="41"/>
      <c r="C653" s="221" t="s">
        <v>3924</v>
      </c>
      <c r="D653" s="221" t="s">
        <v>248</v>
      </c>
      <c r="E653" s="222" t="s">
        <v>2956</v>
      </c>
      <c r="F653" s="223" t="s">
        <v>2957</v>
      </c>
      <c r="G653" s="224" t="s">
        <v>251</v>
      </c>
      <c r="H653" s="225">
        <v>6600</v>
      </c>
      <c r="I653" s="226"/>
      <c r="J653" s="227">
        <f>ROUND(I653*H653,2)</f>
        <v>0</v>
      </c>
      <c r="K653" s="223" t="s">
        <v>764</v>
      </c>
      <c r="L653" s="46"/>
      <c r="M653" s="228" t="s">
        <v>1</v>
      </c>
      <c r="N653" s="229" t="s">
        <v>42</v>
      </c>
      <c r="O653" s="93"/>
      <c r="P653" s="230">
        <f>O653*H653</f>
        <v>0</v>
      </c>
      <c r="Q653" s="230">
        <v>0</v>
      </c>
      <c r="R653" s="230">
        <f>Q653*H653</f>
        <v>0</v>
      </c>
      <c r="S653" s="230">
        <v>0</v>
      </c>
      <c r="T653" s="231">
        <f>S653*H653</f>
        <v>0</v>
      </c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R653" s="232" t="s">
        <v>253</v>
      </c>
      <c r="AT653" s="232" t="s">
        <v>248</v>
      </c>
      <c r="AU653" s="232" t="s">
        <v>87</v>
      </c>
      <c r="AY653" s="19" t="s">
        <v>245</v>
      </c>
      <c r="BE653" s="233">
        <f>IF(N653="základní",J653,0)</f>
        <v>0</v>
      </c>
      <c r="BF653" s="233">
        <f>IF(N653="snížená",J653,0)</f>
        <v>0</v>
      </c>
      <c r="BG653" s="233">
        <f>IF(N653="zákl. přenesená",J653,0)</f>
        <v>0</v>
      </c>
      <c r="BH653" s="233">
        <f>IF(N653="sníž. přenesená",J653,0)</f>
        <v>0</v>
      </c>
      <c r="BI653" s="233">
        <f>IF(N653="nulová",J653,0)</f>
        <v>0</v>
      </c>
      <c r="BJ653" s="19" t="s">
        <v>85</v>
      </c>
      <c r="BK653" s="233">
        <f>ROUND(I653*H653,2)</f>
        <v>0</v>
      </c>
      <c r="BL653" s="19" t="s">
        <v>253</v>
      </c>
      <c r="BM653" s="232" t="s">
        <v>5528</v>
      </c>
    </row>
    <row r="654" s="2" customFormat="1">
      <c r="A654" s="40"/>
      <c r="B654" s="41"/>
      <c r="C654" s="42"/>
      <c r="D654" s="234" t="s">
        <v>255</v>
      </c>
      <c r="E654" s="42"/>
      <c r="F654" s="235" t="s">
        <v>2959</v>
      </c>
      <c r="G654" s="42"/>
      <c r="H654" s="42"/>
      <c r="I654" s="236"/>
      <c r="J654" s="42"/>
      <c r="K654" s="42"/>
      <c r="L654" s="46"/>
      <c r="M654" s="237"/>
      <c r="N654" s="238"/>
      <c r="O654" s="93"/>
      <c r="P654" s="93"/>
      <c r="Q654" s="93"/>
      <c r="R654" s="93"/>
      <c r="S654" s="93"/>
      <c r="T654" s="94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T654" s="19" t="s">
        <v>255</v>
      </c>
      <c r="AU654" s="19" t="s">
        <v>87</v>
      </c>
    </row>
    <row r="655" s="2" customFormat="1">
      <c r="A655" s="40"/>
      <c r="B655" s="41"/>
      <c r="C655" s="42"/>
      <c r="D655" s="296" t="s">
        <v>766</v>
      </c>
      <c r="E655" s="42"/>
      <c r="F655" s="297" t="s">
        <v>2960</v>
      </c>
      <c r="G655" s="42"/>
      <c r="H655" s="42"/>
      <c r="I655" s="236"/>
      <c r="J655" s="42"/>
      <c r="K655" s="42"/>
      <c r="L655" s="46"/>
      <c r="M655" s="237"/>
      <c r="N655" s="238"/>
      <c r="O655" s="93"/>
      <c r="P655" s="93"/>
      <c r="Q655" s="93"/>
      <c r="R655" s="93"/>
      <c r="S655" s="93"/>
      <c r="T655" s="94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T655" s="19" t="s">
        <v>766</v>
      </c>
      <c r="AU655" s="19" t="s">
        <v>87</v>
      </c>
    </row>
    <row r="656" s="14" customFormat="1">
      <c r="A656" s="14"/>
      <c r="B656" s="249"/>
      <c r="C656" s="250"/>
      <c r="D656" s="234" t="s">
        <v>257</v>
      </c>
      <c r="E656" s="251" t="s">
        <v>1</v>
      </c>
      <c r="F656" s="252" t="s">
        <v>4643</v>
      </c>
      <c r="G656" s="250"/>
      <c r="H656" s="253">
        <v>6600</v>
      </c>
      <c r="I656" s="254"/>
      <c r="J656" s="250"/>
      <c r="K656" s="250"/>
      <c r="L656" s="255"/>
      <c r="M656" s="256"/>
      <c r="N656" s="257"/>
      <c r="O656" s="257"/>
      <c r="P656" s="257"/>
      <c r="Q656" s="257"/>
      <c r="R656" s="257"/>
      <c r="S656" s="257"/>
      <c r="T656" s="258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59" t="s">
        <v>257</v>
      </c>
      <c r="AU656" s="259" t="s">
        <v>87</v>
      </c>
      <c r="AV656" s="14" t="s">
        <v>87</v>
      </c>
      <c r="AW656" s="14" t="s">
        <v>34</v>
      </c>
      <c r="AX656" s="14" t="s">
        <v>85</v>
      </c>
      <c r="AY656" s="259" t="s">
        <v>245</v>
      </c>
    </row>
    <row r="657" s="2" customFormat="1" ht="21.75" customHeight="1">
      <c r="A657" s="40"/>
      <c r="B657" s="41"/>
      <c r="C657" s="221" t="s">
        <v>2162</v>
      </c>
      <c r="D657" s="221" t="s">
        <v>248</v>
      </c>
      <c r="E657" s="222" t="s">
        <v>2962</v>
      </c>
      <c r="F657" s="223" t="s">
        <v>2963</v>
      </c>
      <c r="G657" s="224" t="s">
        <v>251</v>
      </c>
      <c r="H657" s="225">
        <v>220</v>
      </c>
      <c r="I657" s="226"/>
      <c r="J657" s="227">
        <f>ROUND(I657*H657,2)</f>
        <v>0</v>
      </c>
      <c r="K657" s="223" t="s">
        <v>764</v>
      </c>
      <c r="L657" s="46"/>
      <c r="M657" s="228" t="s">
        <v>1</v>
      </c>
      <c r="N657" s="229" t="s">
        <v>42</v>
      </c>
      <c r="O657" s="93"/>
      <c r="P657" s="230">
        <f>O657*H657</f>
        <v>0</v>
      </c>
      <c r="Q657" s="230">
        <v>0</v>
      </c>
      <c r="R657" s="230">
        <f>Q657*H657</f>
        <v>0</v>
      </c>
      <c r="S657" s="230">
        <v>0</v>
      </c>
      <c r="T657" s="231">
        <f>S657*H657</f>
        <v>0</v>
      </c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R657" s="232" t="s">
        <v>253</v>
      </c>
      <c r="AT657" s="232" t="s">
        <v>248</v>
      </c>
      <c r="AU657" s="232" t="s">
        <v>87</v>
      </c>
      <c r="AY657" s="19" t="s">
        <v>245</v>
      </c>
      <c r="BE657" s="233">
        <f>IF(N657="základní",J657,0)</f>
        <v>0</v>
      </c>
      <c r="BF657" s="233">
        <f>IF(N657="snížená",J657,0)</f>
        <v>0</v>
      </c>
      <c r="BG657" s="233">
        <f>IF(N657="zákl. přenesená",J657,0)</f>
        <v>0</v>
      </c>
      <c r="BH657" s="233">
        <f>IF(N657="sníž. přenesená",J657,0)</f>
        <v>0</v>
      </c>
      <c r="BI657" s="233">
        <f>IF(N657="nulová",J657,0)</f>
        <v>0</v>
      </c>
      <c r="BJ657" s="19" t="s">
        <v>85</v>
      </c>
      <c r="BK657" s="233">
        <f>ROUND(I657*H657,2)</f>
        <v>0</v>
      </c>
      <c r="BL657" s="19" t="s">
        <v>253</v>
      </c>
      <c r="BM657" s="232" t="s">
        <v>5529</v>
      </c>
    </row>
    <row r="658" s="2" customFormat="1">
      <c r="A658" s="40"/>
      <c r="B658" s="41"/>
      <c r="C658" s="42"/>
      <c r="D658" s="234" t="s">
        <v>255</v>
      </c>
      <c r="E658" s="42"/>
      <c r="F658" s="235" t="s">
        <v>2965</v>
      </c>
      <c r="G658" s="42"/>
      <c r="H658" s="42"/>
      <c r="I658" s="236"/>
      <c r="J658" s="42"/>
      <c r="K658" s="42"/>
      <c r="L658" s="46"/>
      <c r="M658" s="237"/>
      <c r="N658" s="238"/>
      <c r="O658" s="93"/>
      <c r="P658" s="93"/>
      <c r="Q658" s="93"/>
      <c r="R658" s="93"/>
      <c r="S658" s="93"/>
      <c r="T658" s="94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T658" s="19" t="s">
        <v>255</v>
      </c>
      <c r="AU658" s="19" t="s">
        <v>87</v>
      </c>
    </row>
    <row r="659" s="2" customFormat="1">
      <c r="A659" s="40"/>
      <c r="B659" s="41"/>
      <c r="C659" s="42"/>
      <c r="D659" s="296" t="s">
        <v>766</v>
      </c>
      <c r="E659" s="42"/>
      <c r="F659" s="297" t="s">
        <v>2966</v>
      </c>
      <c r="G659" s="42"/>
      <c r="H659" s="42"/>
      <c r="I659" s="236"/>
      <c r="J659" s="42"/>
      <c r="K659" s="42"/>
      <c r="L659" s="46"/>
      <c r="M659" s="237"/>
      <c r="N659" s="238"/>
      <c r="O659" s="93"/>
      <c r="P659" s="93"/>
      <c r="Q659" s="93"/>
      <c r="R659" s="93"/>
      <c r="S659" s="93"/>
      <c r="T659" s="94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T659" s="19" t="s">
        <v>766</v>
      </c>
      <c r="AU659" s="19" t="s">
        <v>87</v>
      </c>
    </row>
    <row r="660" s="14" customFormat="1">
      <c r="A660" s="14"/>
      <c r="B660" s="249"/>
      <c r="C660" s="250"/>
      <c r="D660" s="234" t="s">
        <v>257</v>
      </c>
      <c r="E660" s="251" t="s">
        <v>1</v>
      </c>
      <c r="F660" s="252" t="s">
        <v>4645</v>
      </c>
      <c r="G660" s="250"/>
      <c r="H660" s="253">
        <v>220</v>
      </c>
      <c r="I660" s="254"/>
      <c r="J660" s="250"/>
      <c r="K660" s="250"/>
      <c r="L660" s="255"/>
      <c r="M660" s="256"/>
      <c r="N660" s="257"/>
      <c r="O660" s="257"/>
      <c r="P660" s="257"/>
      <c r="Q660" s="257"/>
      <c r="R660" s="257"/>
      <c r="S660" s="257"/>
      <c r="T660" s="258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59" t="s">
        <v>257</v>
      </c>
      <c r="AU660" s="259" t="s">
        <v>87</v>
      </c>
      <c r="AV660" s="14" t="s">
        <v>87</v>
      </c>
      <c r="AW660" s="14" t="s">
        <v>34</v>
      </c>
      <c r="AX660" s="14" t="s">
        <v>85</v>
      </c>
      <c r="AY660" s="259" t="s">
        <v>245</v>
      </c>
    </row>
    <row r="661" s="2" customFormat="1" ht="16.5" customHeight="1">
      <c r="A661" s="40"/>
      <c r="B661" s="41"/>
      <c r="C661" s="221" t="s">
        <v>2054</v>
      </c>
      <c r="D661" s="221" t="s">
        <v>248</v>
      </c>
      <c r="E661" s="222" t="s">
        <v>4646</v>
      </c>
      <c r="F661" s="223" t="s">
        <v>4647</v>
      </c>
      <c r="G661" s="224" t="s">
        <v>545</v>
      </c>
      <c r="H661" s="225">
        <v>3</v>
      </c>
      <c r="I661" s="226"/>
      <c r="J661" s="227">
        <f>ROUND(I661*H661,2)</f>
        <v>0</v>
      </c>
      <c r="K661" s="223" t="s">
        <v>764</v>
      </c>
      <c r="L661" s="46"/>
      <c r="M661" s="228" t="s">
        <v>1</v>
      </c>
      <c r="N661" s="229" t="s">
        <v>42</v>
      </c>
      <c r="O661" s="93"/>
      <c r="P661" s="230">
        <f>O661*H661</f>
        <v>0</v>
      </c>
      <c r="Q661" s="230">
        <v>0.0044000000000000003</v>
      </c>
      <c r="R661" s="230">
        <f>Q661*H661</f>
        <v>0.0132</v>
      </c>
      <c r="S661" s="230">
        <v>0</v>
      </c>
      <c r="T661" s="231">
        <f>S661*H661</f>
        <v>0</v>
      </c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R661" s="232" t="s">
        <v>253</v>
      </c>
      <c r="AT661" s="232" t="s">
        <v>248</v>
      </c>
      <c r="AU661" s="232" t="s">
        <v>87</v>
      </c>
      <c r="AY661" s="19" t="s">
        <v>245</v>
      </c>
      <c r="BE661" s="233">
        <f>IF(N661="základní",J661,0)</f>
        <v>0</v>
      </c>
      <c r="BF661" s="233">
        <f>IF(N661="snížená",J661,0)</f>
        <v>0</v>
      </c>
      <c r="BG661" s="233">
        <f>IF(N661="zákl. přenesená",J661,0)</f>
        <v>0</v>
      </c>
      <c r="BH661" s="233">
        <f>IF(N661="sníž. přenesená",J661,0)</f>
        <v>0</v>
      </c>
      <c r="BI661" s="233">
        <f>IF(N661="nulová",J661,0)</f>
        <v>0</v>
      </c>
      <c r="BJ661" s="19" t="s">
        <v>85</v>
      </c>
      <c r="BK661" s="233">
        <f>ROUND(I661*H661,2)</f>
        <v>0</v>
      </c>
      <c r="BL661" s="19" t="s">
        <v>253</v>
      </c>
      <c r="BM661" s="232" t="s">
        <v>5530</v>
      </c>
    </row>
    <row r="662" s="2" customFormat="1">
      <c r="A662" s="40"/>
      <c r="B662" s="41"/>
      <c r="C662" s="42"/>
      <c r="D662" s="234" t="s">
        <v>255</v>
      </c>
      <c r="E662" s="42"/>
      <c r="F662" s="235" t="s">
        <v>4649</v>
      </c>
      <c r="G662" s="42"/>
      <c r="H662" s="42"/>
      <c r="I662" s="236"/>
      <c r="J662" s="42"/>
      <c r="K662" s="42"/>
      <c r="L662" s="46"/>
      <c r="M662" s="237"/>
      <c r="N662" s="238"/>
      <c r="O662" s="93"/>
      <c r="P662" s="93"/>
      <c r="Q662" s="93"/>
      <c r="R662" s="93"/>
      <c r="S662" s="93"/>
      <c r="T662" s="94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T662" s="19" t="s">
        <v>255</v>
      </c>
      <c r="AU662" s="19" t="s">
        <v>87</v>
      </c>
    </row>
    <row r="663" s="2" customFormat="1">
      <c r="A663" s="40"/>
      <c r="B663" s="41"/>
      <c r="C663" s="42"/>
      <c r="D663" s="296" t="s">
        <v>766</v>
      </c>
      <c r="E663" s="42"/>
      <c r="F663" s="297" t="s">
        <v>4650</v>
      </c>
      <c r="G663" s="42"/>
      <c r="H663" s="42"/>
      <c r="I663" s="236"/>
      <c r="J663" s="42"/>
      <c r="K663" s="42"/>
      <c r="L663" s="46"/>
      <c r="M663" s="237"/>
      <c r="N663" s="238"/>
      <c r="O663" s="93"/>
      <c r="P663" s="93"/>
      <c r="Q663" s="93"/>
      <c r="R663" s="93"/>
      <c r="S663" s="93"/>
      <c r="T663" s="94"/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T663" s="19" t="s">
        <v>766</v>
      </c>
      <c r="AU663" s="19" t="s">
        <v>87</v>
      </c>
    </row>
    <row r="664" s="14" customFormat="1">
      <c r="A664" s="14"/>
      <c r="B664" s="249"/>
      <c r="C664" s="250"/>
      <c r="D664" s="234" t="s">
        <v>257</v>
      </c>
      <c r="E664" s="251" t="s">
        <v>1</v>
      </c>
      <c r="F664" s="252" t="s">
        <v>4651</v>
      </c>
      <c r="G664" s="250"/>
      <c r="H664" s="253">
        <v>3</v>
      </c>
      <c r="I664" s="254"/>
      <c r="J664" s="250"/>
      <c r="K664" s="250"/>
      <c r="L664" s="255"/>
      <c r="M664" s="256"/>
      <c r="N664" s="257"/>
      <c r="O664" s="257"/>
      <c r="P664" s="257"/>
      <c r="Q664" s="257"/>
      <c r="R664" s="257"/>
      <c r="S664" s="257"/>
      <c r="T664" s="258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59" t="s">
        <v>257</v>
      </c>
      <c r="AU664" s="259" t="s">
        <v>87</v>
      </c>
      <c r="AV664" s="14" t="s">
        <v>87</v>
      </c>
      <c r="AW664" s="14" t="s">
        <v>34</v>
      </c>
      <c r="AX664" s="14" t="s">
        <v>85</v>
      </c>
      <c r="AY664" s="259" t="s">
        <v>245</v>
      </c>
    </row>
    <row r="665" s="2" customFormat="1" ht="16.5" customHeight="1">
      <c r="A665" s="40"/>
      <c r="B665" s="41"/>
      <c r="C665" s="221" t="s">
        <v>3943</v>
      </c>
      <c r="D665" s="221" t="s">
        <v>248</v>
      </c>
      <c r="E665" s="222" t="s">
        <v>4652</v>
      </c>
      <c r="F665" s="223" t="s">
        <v>4653</v>
      </c>
      <c r="G665" s="224" t="s">
        <v>545</v>
      </c>
      <c r="H665" s="225">
        <v>3</v>
      </c>
      <c r="I665" s="226"/>
      <c r="J665" s="227">
        <f>ROUND(I665*H665,2)</f>
        <v>0</v>
      </c>
      <c r="K665" s="223" t="s">
        <v>764</v>
      </c>
      <c r="L665" s="46"/>
      <c r="M665" s="228" t="s">
        <v>1</v>
      </c>
      <c r="N665" s="229" t="s">
        <v>42</v>
      </c>
      <c r="O665" s="93"/>
      <c r="P665" s="230">
        <f>O665*H665</f>
        <v>0</v>
      </c>
      <c r="Q665" s="230">
        <v>0</v>
      </c>
      <c r="R665" s="230">
        <f>Q665*H665</f>
        <v>0</v>
      </c>
      <c r="S665" s="230">
        <v>0</v>
      </c>
      <c r="T665" s="231">
        <f>S665*H665</f>
        <v>0</v>
      </c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R665" s="232" t="s">
        <v>253</v>
      </c>
      <c r="AT665" s="232" t="s">
        <v>248</v>
      </c>
      <c r="AU665" s="232" t="s">
        <v>87</v>
      </c>
      <c r="AY665" s="19" t="s">
        <v>245</v>
      </c>
      <c r="BE665" s="233">
        <f>IF(N665="základní",J665,0)</f>
        <v>0</v>
      </c>
      <c r="BF665" s="233">
        <f>IF(N665="snížená",J665,0)</f>
        <v>0</v>
      </c>
      <c r="BG665" s="233">
        <f>IF(N665="zákl. přenesená",J665,0)</f>
        <v>0</v>
      </c>
      <c r="BH665" s="233">
        <f>IF(N665="sníž. přenesená",J665,0)</f>
        <v>0</v>
      </c>
      <c r="BI665" s="233">
        <f>IF(N665="nulová",J665,0)</f>
        <v>0</v>
      </c>
      <c r="BJ665" s="19" t="s">
        <v>85</v>
      </c>
      <c r="BK665" s="233">
        <f>ROUND(I665*H665,2)</f>
        <v>0</v>
      </c>
      <c r="BL665" s="19" t="s">
        <v>253</v>
      </c>
      <c r="BM665" s="232" t="s">
        <v>5531</v>
      </c>
    </row>
    <row r="666" s="2" customFormat="1">
      <c r="A666" s="40"/>
      <c r="B666" s="41"/>
      <c r="C666" s="42"/>
      <c r="D666" s="234" t="s">
        <v>255</v>
      </c>
      <c r="E666" s="42"/>
      <c r="F666" s="235" t="s">
        <v>4655</v>
      </c>
      <c r="G666" s="42"/>
      <c r="H666" s="42"/>
      <c r="I666" s="236"/>
      <c r="J666" s="42"/>
      <c r="K666" s="42"/>
      <c r="L666" s="46"/>
      <c r="M666" s="237"/>
      <c r="N666" s="238"/>
      <c r="O666" s="93"/>
      <c r="P666" s="93"/>
      <c r="Q666" s="93"/>
      <c r="R666" s="93"/>
      <c r="S666" s="93"/>
      <c r="T666" s="94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T666" s="19" t="s">
        <v>255</v>
      </c>
      <c r="AU666" s="19" t="s">
        <v>87</v>
      </c>
    </row>
    <row r="667" s="2" customFormat="1">
      <c r="A667" s="40"/>
      <c r="B667" s="41"/>
      <c r="C667" s="42"/>
      <c r="D667" s="296" t="s">
        <v>766</v>
      </c>
      <c r="E667" s="42"/>
      <c r="F667" s="297" t="s">
        <v>4656</v>
      </c>
      <c r="G667" s="42"/>
      <c r="H667" s="42"/>
      <c r="I667" s="236"/>
      <c r="J667" s="42"/>
      <c r="K667" s="42"/>
      <c r="L667" s="46"/>
      <c r="M667" s="237"/>
      <c r="N667" s="238"/>
      <c r="O667" s="93"/>
      <c r="P667" s="93"/>
      <c r="Q667" s="93"/>
      <c r="R667" s="93"/>
      <c r="S667" s="93"/>
      <c r="T667" s="94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T667" s="19" t="s">
        <v>766</v>
      </c>
      <c r="AU667" s="19" t="s">
        <v>87</v>
      </c>
    </row>
    <row r="668" s="2" customFormat="1" ht="16.5" customHeight="1">
      <c r="A668" s="40"/>
      <c r="B668" s="41"/>
      <c r="C668" s="221" t="s">
        <v>3948</v>
      </c>
      <c r="D668" s="221" t="s">
        <v>248</v>
      </c>
      <c r="E668" s="222" t="s">
        <v>4657</v>
      </c>
      <c r="F668" s="223" t="s">
        <v>4658</v>
      </c>
      <c r="G668" s="224" t="s">
        <v>545</v>
      </c>
      <c r="H668" s="225">
        <v>3</v>
      </c>
      <c r="I668" s="226"/>
      <c r="J668" s="227">
        <f>ROUND(I668*H668,2)</f>
        <v>0</v>
      </c>
      <c r="K668" s="223" t="s">
        <v>764</v>
      </c>
      <c r="L668" s="46"/>
      <c r="M668" s="228" t="s">
        <v>1</v>
      </c>
      <c r="N668" s="229" t="s">
        <v>42</v>
      </c>
      <c r="O668" s="93"/>
      <c r="P668" s="230">
        <f>O668*H668</f>
        <v>0</v>
      </c>
      <c r="Q668" s="230">
        <v>0</v>
      </c>
      <c r="R668" s="230">
        <f>Q668*H668</f>
        <v>0</v>
      </c>
      <c r="S668" s="230">
        <v>0</v>
      </c>
      <c r="T668" s="231">
        <f>S668*H668</f>
        <v>0</v>
      </c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R668" s="232" t="s">
        <v>253</v>
      </c>
      <c r="AT668" s="232" t="s">
        <v>248</v>
      </c>
      <c r="AU668" s="232" t="s">
        <v>87</v>
      </c>
      <c r="AY668" s="19" t="s">
        <v>245</v>
      </c>
      <c r="BE668" s="233">
        <f>IF(N668="základní",J668,0)</f>
        <v>0</v>
      </c>
      <c r="BF668" s="233">
        <f>IF(N668="snížená",J668,0)</f>
        <v>0</v>
      </c>
      <c r="BG668" s="233">
        <f>IF(N668="zákl. přenesená",J668,0)</f>
        <v>0</v>
      </c>
      <c r="BH668" s="233">
        <f>IF(N668="sníž. přenesená",J668,0)</f>
        <v>0</v>
      </c>
      <c r="BI668" s="233">
        <f>IF(N668="nulová",J668,0)</f>
        <v>0</v>
      </c>
      <c r="BJ668" s="19" t="s">
        <v>85</v>
      </c>
      <c r="BK668" s="233">
        <f>ROUND(I668*H668,2)</f>
        <v>0</v>
      </c>
      <c r="BL668" s="19" t="s">
        <v>253</v>
      </c>
      <c r="BM668" s="232" t="s">
        <v>5532</v>
      </c>
    </row>
    <row r="669" s="2" customFormat="1">
      <c r="A669" s="40"/>
      <c r="B669" s="41"/>
      <c r="C669" s="42"/>
      <c r="D669" s="234" t="s">
        <v>255</v>
      </c>
      <c r="E669" s="42"/>
      <c r="F669" s="235" t="s">
        <v>4660</v>
      </c>
      <c r="G669" s="42"/>
      <c r="H669" s="42"/>
      <c r="I669" s="236"/>
      <c r="J669" s="42"/>
      <c r="K669" s="42"/>
      <c r="L669" s="46"/>
      <c r="M669" s="237"/>
      <c r="N669" s="238"/>
      <c r="O669" s="93"/>
      <c r="P669" s="93"/>
      <c r="Q669" s="93"/>
      <c r="R669" s="93"/>
      <c r="S669" s="93"/>
      <c r="T669" s="94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T669" s="19" t="s">
        <v>255</v>
      </c>
      <c r="AU669" s="19" t="s">
        <v>87</v>
      </c>
    </row>
    <row r="670" s="2" customFormat="1">
      <c r="A670" s="40"/>
      <c r="B670" s="41"/>
      <c r="C670" s="42"/>
      <c r="D670" s="296" t="s">
        <v>766</v>
      </c>
      <c r="E670" s="42"/>
      <c r="F670" s="297" t="s">
        <v>4661</v>
      </c>
      <c r="G670" s="42"/>
      <c r="H670" s="42"/>
      <c r="I670" s="236"/>
      <c r="J670" s="42"/>
      <c r="K670" s="42"/>
      <c r="L670" s="46"/>
      <c r="M670" s="237"/>
      <c r="N670" s="238"/>
      <c r="O670" s="93"/>
      <c r="P670" s="93"/>
      <c r="Q670" s="93"/>
      <c r="R670" s="93"/>
      <c r="S670" s="93"/>
      <c r="T670" s="94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T670" s="19" t="s">
        <v>766</v>
      </c>
      <c r="AU670" s="19" t="s">
        <v>87</v>
      </c>
    </row>
    <row r="671" s="2" customFormat="1" ht="16.5" customHeight="1">
      <c r="A671" s="40"/>
      <c r="B671" s="41"/>
      <c r="C671" s="221" t="s">
        <v>3954</v>
      </c>
      <c r="D671" s="221" t="s">
        <v>248</v>
      </c>
      <c r="E671" s="222" t="s">
        <v>2968</v>
      </c>
      <c r="F671" s="223" t="s">
        <v>2969</v>
      </c>
      <c r="G671" s="224" t="s">
        <v>329</v>
      </c>
      <c r="H671" s="225">
        <v>128</v>
      </c>
      <c r="I671" s="226"/>
      <c r="J671" s="227">
        <f>ROUND(I671*H671,2)</f>
        <v>0</v>
      </c>
      <c r="K671" s="223" t="s">
        <v>764</v>
      </c>
      <c r="L671" s="46"/>
      <c r="M671" s="228" t="s">
        <v>1</v>
      </c>
      <c r="N671" s="229" t="s">
        <v>42</v>
      </c>
      <c r="O671" s="93"/>
      <c r="P671" s="230">
        <f>O671*H671</f>
        <v>0</v>
      </c>
      <c r="Q671" s="230">
        <v>4.0000000000000003E-05</v>
      </c>
      <c r="R671" s="230">
        <f>Q671*H671</f>
        <v>0.0051200000000000004</v>
      </c>
      <c r="S671" s="230">
        <v>0</v>
      </c>
      <c r="T671" s="231">
        <f>S671*H671</f>
        <v>0</v>
      </c>
      <c r="U671" s="40"/>
      <c r="V671" s="40"/>
      <c r="W671" s="40"/>
      <c r="X671" s="40"/>
      <c r="Y671" s="40"/>
      <c r="Z671" s="40"/>
      <c r="AA671" s="40"/>
      <c r="AB671" s="40"/>
      <c r="AC671" s="40"/>
      <c r="AD671" s="40"/>
      <c r="AE671" s="40"/>
      <c r="AR671" s="232" t="s">
        <v>594</v>
      </c>
      <c r="AT671" s="232" t="s">
        <v>248</v>
      </c>
      <c r="AU671" s="232" t="s">
        <v>87</v>
      </c>
      <c r="AY671" s="19" t="s">
        <v>245</v>
      </c>
      <c r="BE671" s="233">
        <f>IF(N671="základní",J671,0)</f>
        <v>0</v>
      </c>
      <c r="BF671" s="233">
        <f>IF(N671="snížená",J671,0)</f>
        <v>0</v>
      </c>
      <c r="BG671" s="233">
        <f>IF(N671="zákl. přenesená",J671,0)</f>
        <v>0</v>
      </c>
      <c r="BH671" s="233">
        <f>IF(N671="sníž. přenesená",J671,0)</f>
        <v>0</v>
      </c>
      <c r="BI671" s="233">
        <f>IF(N671="nulová",J671,0)</f>
        <v>0</v>
      </c>
      <c r="BJ671" s="19" t="s">
        <v>85</v>
      </c>
      <c r="BK671" s="233">
        <f>ROUND(I671*H671,2)</f>
        <v>0</v>
      </c>
      <c r="BL671" s="19" t="s">
        <v>594</v>
      </c>
      <c r="BM671" s="232" t="s">
        <v>5533</v>
      </c>
    </row>
    <row r="672" s="2" customFormat="1">
      <c r="A672" s="40"/>
      <c r="B672" s="41"/>
      <c r="C672" s="42"/>
      <c r="D672" s="234" t="s">
        <v>255</v>
      </c>
      <c r="E672" s="42"/>
      <c r="F672" s="235" t="s">
        <v>2971</v>
      </c>
      <c r="G672" s="42"/>
      <c r="H672" s="42"/>
      <c r="I672" s="236"/>
      <c r="J672" s="42"/>
      <c r="K672" s="42"/>
      <c r="L672" s="46"/>
      <c r="M672" s="237"/>
      <c r="N672" s="238"/>
      <c r="O672" s="93"/>
      <c r="P672" s="93"/>
      <c r="Q672" s="93"/>
      <c r="R672" s="93"/>
      <c r="S672" s="93"/>
      <c r="T672" s="94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T672" s="19" t="s">
        <v>255</v>
      </c>
      <c r="AU672" s="19" t="s">
        <v>87</v>
      </c>
    </row>
    <row r="673" s="2" customFormat="1">
      <c r="A673" s="40"/>
      <c r="B673" s="41"/>
      <c r="C673" s="42"/>
      <c r="D673" s="296" t="s">
        <v>766</v>
      </c>
      <c r="E673" s="42"/>
      <c r="F673" s="297" t="s">
        <v>2972</v>
      </c>
      <c r="G673" s="42"/>
      <c r="H673" s="42"/>
      <c r="I673" s="236"/>
      <c r="J673" s="42"/>
      <c r="K673" s="42"/>
      <c r="L673" s="46"/>
      <c r="M673" s="237"/>
      <c r="N673" s="238"/>
      <c r="O673" s="93"/>
      <c r="P673" s="93"/>
      <c r="Q673" s="93"/>
      <c r="R673" s="93"/>
      <c r="S673" s="93"/>
      <c r="T673" s="94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T673" s="19" t="s">
        <v>766</v>
      </c>
      <c r="AU673" s="19" t="s">
        <v>87</v>
      </c>
    </row>
    <row r="674" s="14" customFormat="1">
      <c r="A674" s="14"/>
      <c r="B674" s="249"/>
      <c r="C674" s="250"/>
      <c r="D674" s="234" t="s">
        <v>257</v>
      </c>
      <c r="E674" s="251" t="s">
        <v>1</v>
      </c>
      <c r="F674" s="252" t="s">
        <v>5534</v>
      </c>
      <c r="G674" s="250"/>
      <c r="H674" s="253">
        <v>128</v>
      </c>
      <c r="I674" s="254"/>
      <c r="J674" s="250"/>
      <c r="K674" s="250"/>
      <c r="L674" s="255"/>
      <c r="M674" s="256"/>
      <c r="N674" s="257"/>
      <c r="O674" s="257"/>
      <c r="P674" s="257"/>
      <c r="Q674" s="257"/>
      <c r="R674" s="257"/>
      <c r="S674" s="257"/>
      <c r="T674" s="258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59" t="s">
        <v>257</v>
      </c>
      <c r="AU674" s="259" t="s">
        <v>87</v>
      </c>
      <c r="AV674" s="14" t="s">
        <v>87</v>
      </c>
      <c r="AW674" s="14" t="s">
        <v>34</v>
      </c>
      <c r="AX674" s="14" t="s">
        <v>77</v>
      </c>
      <c r="AY674" s="259" t="s">
        <v>245</v>
      </c>
    </row>
    <row r="675" s="15" customFormat="1">
      <c r="A675" s="15"/>
      <c r="B675" s="260"/>
      <c r="C675" s="261"/>
      <c r="D675" s="234" t="s">
        <v>257</v>
      </c>
      <c r="E675" s="262" t="s">
        <v>1</v>
      </c>
      <c r="F675" s="263" t="s">
        <v>266</v>
      </c>
      <c r="G675" s="261"/>
      <c r="H675" s="264">
        <v>128</v>
      </c>
      <c r="I675" s="265"/>
      <c r="J675" s="261"/>
      <c r="K675" s="261"/>
      <c r="L675" s="266"/>
      <c r="M675" s="267"/>
      <c r="N675" s="268"/>
      <c r="O675" s="268"/>
      <c r="P675" s="268"/>
      <c r="Q675" s="268"/>
      <c r="R675" s="268"/>
      <c r="S675" s="268"/>
      <c r="T675" s="269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T675" s="270" t="s">
        <v>257</v>
      </c>
      <c r="AU675" s="270" t="s">
        <v>87</v>
      </c>
      <c r="AV675" s="15" t="s">
        <v>253</v>
      </c>
      <c r="AW675" s="15" t="s">
        <v>34</v>
      </c>
      <c r="AX675" s="15" t="s">
        <v>85</v>
      </c>
      <c r="AY675" s="270" t="s">
        <v>245</v>
      </c>
    </row>
    <row r="676" s="2" customFormat="1" ht="16.5" customHeight="1">
      <c r="A676" s="40"/>
      <c r="B676" s="41"/>
      <c r="C676" s="221" t="s">
        <v>3959</v>
      </c>
      <c r="D676" s="221" t="s">
        <v>248</v>
      </c>
      <c r="E676" s="222" t="s">
        <v>4663</v>
      </c>
      <c r="F676" s="223" t="s">
        <v>4664</v>
      </c>
      <c r="G676" s="224" t="s">
        <v>251</v>
      </c>
      <c r="H676" s="225">
        <v>3.6000000000000001</v>
      </c>
      <c r="I676" s="226"/>
      <c r="J676" s="227">
        <f>ROUND(I676*H676,2)</f>
        <v>0</v>
      </c>
      <c r="K676" s="223" t="s">
        <v>764</v>
      </c>
      <c r="L676" s="46"/>
      <c r="M676" s="228" t="s">
        <v>1</v>
      </c>
      <c r="N676" s="229" t="s">
        <v>42</v>
      </c>
      <c r="O676" s="93"/>
      <c r="P676" s="230">
        <f>O676*H676</f>
        <v>0</v>
      </c>
      <c r="Q676" s="230">
        <v>0.12</v>
      </c>
      <c r="R676" s="230">
        <f>Q676*H676</f>
        <v>0.432</v>
      </c>
      <c r="S676" s="230">
        <v>2.2000000000000002</v>
      </c>
      <c r="T676" s="231">
        <f>S676*H676</f>
        <v>7.9200000000000008</v>
      </c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R676" s="232" t="s">
        <v>253</v>
      </c>
      <c r="AT676" s="232" t="s">
        <v>248</v>
      </c>
      <c r="AU676" s="232" t="s">
        <v>87</v>
      </c>
      <c r="AY676" s="19" t="s">
        <v>245</v>
      </c>
      <c r="BE676" s="233">
        <f>IF(N676="základní",J676,0)</f>
        <v>0</v>
      </c>
      <c r="BF676" s="233">
        <f>IF(N676="snížená",J676,0)</f>
        <v>0</v>
      </c>
      <c r="BG676" s="233">
        <f>IF(N676="zákl. přenesená",J676,0)</f>
        <v>0</v>
      </c>
      <c r="BH676" s="233">
        <f>IF(N676="sníž. přenesená",J676,0)</f>
        <v>0</v>
      </c>
      <c r="BI676" s="233">
        <f>IF(N676="nulová",J676,0)</f>
        <v>0</v>
      </c>
      <c r="BJ676" s="19" t="s">
        <v>85</v>
      </c>
      <c r="BK676" s="233">
        <f>ROUND(I676*H676,2)</f>
        <v>0</v>
      </c>
      <c r="BL676" s="19" t="s">
        <v>253</v>
      </c>
      <c r="BM676" s="232" t="s">
        <v>5535</v>
      </c>
    </row>
    <row r="677" s="2" customFormat="1">
      <c r="A677" s="40"/>
      <c r="B677" s="41"/>
      <c r="C677" s="42"/>
      <c r="D677" s="234" t="s">
        <v>255</v>
      </c>
      <c r="E677" s="42"/>
      <c r="F677" s="235" t="s">
        <v>4666</v>
      </c>
      <c r="G677" s="42"/>
      <c r="H677" s="42"/>
      <c r="I677" s="236"/>
      <c r="J677" s="42"/>
      <c r="K677" s="42"/>
      <c r="L677" s="46"/>
      <c r="M677" s="237"/>
      <c r="N677" s="238"/>
      <c r="O677" s="93"/>
      <c r="P677" s="93"/>
      <c r="Q677" s="93"/>
      <c r="R677" s="93"/>
      <c r="S677" s="93"/>
      <c r="T677" s="94"/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T677" s="19" t="s">
        <v>255</v>
      </c>
      <c r="AU677" s="19" t="s">
        <v>87</v>
      </c>
    </row>
    <row r="678" s="2" customFormat="1">
      <c r="A678" s="40"/>
      <c r="B678" s="41"/>
      <c r="C678" s="42"/>
      <c r="D678" s="296" t="s">
        <v>766</v>
      </c>
      <c r="E678" s="42"/>
      <c r="F678" s="297" t="s">
        <v>4667</v>
      </c>
      <c r="G678" s="42"/>
      <c r="H678" s="42"/>
      <c r="I678" s="236"/>
      <c r="J678" s="42"/>
      <c r="K678" s="42"/>
      <c r="L678" s="46"/>
      <c r="M678" s="237"/>
      <c r="N678" s="238"/>
      <c r="O678" s="93"/>
      <c r="P678" s="93"/>
      <c r="Q678" s="93"/>
      <c r="R678" s="93"/>
      <c r="S678" s="93"/>
      <c r="T678" s="94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T678" s="19" t="s">
        <v>766</v>
      </c>
      <c r="AU678" s="19" t="s">
        <v>87</v>
      </c>
    </row>
    <row r="679" s="14" customFormat="1">
      <c r="A679" s="14"/>
      <c r="B679" s="249"/>
      <c r="C679" s="250"/>
      <c r="D679" s="234" t="s">
        <v>257</v>
      </c>
      <c r="E679" s="251" t="s">
        <v>1</v>
      </c>
      <c r="F679" s="252" t="s">
        <v>4668</v>
      </c>
      <c r="G679" s="250"/>
      <c r="H679" s="253">
        <v>3.6000000000000001</v>
      </c>
      <c r="I679" s="254"/>
      <c r="J679" s="250"/>
      <c r="K679" s="250"/>
      <c r="L679" s="255"/>
      <c r="M679" s="256"/>
      <c r="N679" s="257"/>
      <c r="O679" s="257"/>
      <c r="P679" s="257"/>
      <c r="Q679" s="257"/>
      <c r="R679" s="257"/>
      <c r="S679" s="257"/>
      <c r="T679" s="258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9" t="s">
        <v>257</v>
      </c>
      <c r="AU679" s="259" t="s">
        <v>87</v>
      </c>
      <c r="AV679" s="14" t="s">
        <v>87</v>
      </c>
      <c r="AW679" s="14" t="s">
        <v>34</v>
      </c>
      <c r="AX679" s="14" t="s">
        <v>85</v>
      </c>
      <c r="AY679" s="259" t="s">
        <v>245</v>
      </c>
    </row>
    <row r="680" s="2" customFormat="1" ht="16.5" customHeight="1">
      <c r="A680" s="40"/>
      <c r="B680" s="41"/>
      <c r="C680" s="221" t="s">
        <v>3965</v>
      </c>
      <c r="D680" s="221" t="s">
        <v>248</v>
      </c>
      <c r="E680" s="222" t="s">
        <v>3852</v>
      </c>
      <c r="F680" s="223" t="s">
        <v>3853</v>
      </c>
      <c r="G680" s="224" t="s">
        <v>251</v>
      </c>
      <c r="H680" s="225">
        <v>73.290000000000006</v>
      </c>
      <c r="I680" s="226"/>
      <c r="J680" s="227">
        <f>ROUND(I680*H680,2)</f>
        <v>0</v>
      </c>
      <c r="K680" s="223" t="s">
        <v>764</v>
      </c>
      <c r="L680" s="46"/>
      <c r="M680" s="228" t="s">
        <v>1</v>
      </c>
      <c r="N680" s="229" t="s">
        <v>42</v>
      </c>
      <c r="O680" s="93"/>
      <c r="P680" s="230">
        <f>O680*H680</f>
        <v>0</v>
      </c>
      <c r="Q680" s="230">
        <v>0.12</v>
      </c>
      <c r="R680" s="230">
        <f>Q680*H680</f>
        <v>8.7948000000000004</v>
      </c>
      <c r="S680" s="230">
        <v>2.4900000000000002</v>
      </c>
      <c r="T680" s="231">
        <f>S680*H680</f>
        <v>182.49210000000002</v>
      </c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R680" s="232" t="s">
        <v>253</v>
      </c>
      <c r="AT680" s="232" t="s">
        <v>248</v>
      </c>
      <c r="AU680" s="232" t="s">
        <v>87</v>
      </c>
      <c r="AY680" s="19" t="s">
        <v>245</v>
      </c>
      <c r="BE680" s="233">
        <f>IF(N680="základní",J680,0)</f>
        <v>0</v>
      </c>
      <c r="BF680" s="233">
        <f>IF(N680="snížená",J680,0)</f>
        <v>0</v>
      </c>
      <c r="BG680" s="233">
        <f>IF(N680="zákl. přenesená",J680,0)</f>
        <v>0</v>
      </c>
      <c r="BH680" s="233">
        <f>IF(N680="sníž. přenesená",J680,0)</f>
        <v>0</v>
      </c>
      <c r="BI680" s="233">
        <f>IF(N680="nulová",J680,0)</f>
        <v>0</v>
      </c>
      <c r="BJ680" s="19" t="s">
        <v>85</v>
      </c>
      <c r="BK680" s="233">
        <f>ROUND(I680*H680,2)</f>
        <v>0</v>
      </c>
      <c r="BL680" s="19" t="s">
        <v>253</v>
      </c>
      <c r="BM680" s="232" t="s">
        <v>5536</v>
      </c>
    </row>
    <row r="681" s="2" customFormat="1">
      <c r="A681" s="40"/>
      <c r="B681" s="41"/>
      <c r="C681" s="42"/>
      <c r="D681" s="234" t="s">
        <v>255</v>
      </c>
      <c r="E681" s="42"/>
      <c r="F681" s="235" t="s">
        <v>4670</v>
      </c>
      <c r="G681" s="42"/>
      <c r="H681" s="42"/>
      <c r="I681" s="236"/>
      <c r="J681" s="42"/>
      <c r="K681" s="42"/>
      <c r="L681" s="46"/>
      <c r="M681" s="237"/>
      <c r="N681" s="238"/>
      <c r="O681" s="93"/>
      <c r="P681" s="93"/>
      <c r="Q681" s="93"/>
      <c r="R681" s="93"/>
      <c r="S681" s="93"/>
      <c r="T681" s="94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T681" s="19" t="s">
        <v>255</v>
      </c>
      <c r="AU681" s="19" t="s">
        <v>87</v>
      </c>
    </row>
    <row r="682" s="2" customFormat="1">
      <c r="A682" s="40"/>
      <c r="B682" s="41"/>
      <c r="C682" s="42"/>
      <c r="D682" s="296" t="s">
        <v>766</v>
      </c>
      <c r="E682" s="42"/>
      <c r="F682" s="297" t="s">
        <v>3855</v>
      </c>
      <c r="G682" s="42"/>
      <c r="H682" s="42"/>
      <c r="I682" s="236"/>
      <c r="J682" s="42"/>
      <c r="K682" s="42"/>
      <c r="L682" s="46"/>
      <c r="M682" s="237"/>
      <c r="N682" s="238"/>
      <c r="O682" s="93"/>
      <c r="P682" s="93"/>
      <c r="Q682" s="93"/>
      <c r="R682" s="93"/>
      <c r="S682" s="93"/>
      <c r="T682" s="94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T682" s="19" t="s">
        <v>766</v>
      </c>
      <c r="AU682" s="19" t="s">
        <v>87</v>
      </c>
    </row>
    <row r="683" s="14" customFormat="1">
      <c r="A683" s="14"/>
      <c r="B683" s="249"/>
      <c r="C683" s="250"/>
      <c r="D683" s="234" t="s">
        <v>257</v>
      </c>
      <c r="E683" s="251" t="s">
        <v>1</v>
      </c>
      <c r="F683" s="252" t="s">
        <v>5537</v>
      </c>
      <c r="G683" s="250"/>
      <c r="H683" s="253">
        <v>21.5</v>
      </c>
      <c r="I683" s="254"/>
      <c r="J683" s="250"/>
      <c r="K683" s="250"/>
      <c r="L683" s="255"/>
      <c r="M683" s="256"/>
      <c r="N683" s="257"/>
      <c r="O683" s="257"/>
      <c r="P683" s="257"/>
      <c r="Q683" s="257"/>
      <c r="R683" s="257"/>
      <c r="S683" s="257"/>
      <c r="T683" s="258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9" t="s">
        <v>257</v>
      </c>
      <c r="AU683" s="259" t="s">
        <v>87</v>
      </c>
      <c r="AV683" s="14" t="s">
        <v>87</v>
      </c>
      <c r="AW683" s="14" t="s">
        <v>34</v>
      </c>
      <c r="AX683" s="14" t="s">
        <v>77</v>
      </c>
      <c r="AY683" s="259" t="s">
        <v>245</v>
      </c>
    </row>
    <row r="684" s="14" customFormat="1">
      <c r="A684" s="14"/>
      <c r="B684" s="249"/>
      <c r="C684" s="250"/>
      <c r="D684" s="234" t="s">
        <v>257</v>
      </c>
      <c r="E684" s="251" t="s">
        <v>1</v>
      </c>
      <c r="F684" s="252" t="s">
        <v>5538</v>
      </c>
      <c r="G684" s="250"/>
      <c r="H684" s="253">
        <v>31.149999999999999</v>
      </c>
      <c r="I684" s="254"/>
      <c r="J684" s="250"/>
      <c r="K684" s="250"/>
      <c r="L684" s="255"/>
      <c r="M684" s="256"/>
      <c r="N684" s="257"/>
      <c r="O684" s="257"/>
      <c r="P684" s="257"/>
      <c r="Q684" s="257"/>
      <c r="R684" s="257"/>
      <c r="S684" s="257"/>
      <c r="T684" s="258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9" t="s">
        <v>257</v>
      </c>
      <c r="AU684" s="259" t="s">
        <v>87</v>
      </c>
      <c r="AV684" s="14" t="s">
        <v>87</v>
      </c>
      <c r="AW684" s="14" t="s">
        <v>34</v>
      </c>
      <c r="AX684" s="14" t="s">
        <v>77</v>
      </c>
      <c r="AY684" s="259" t="s">
        <v>245</v>
      </c>
    </row>
    <row r="685" s="14" customFormat="1">
      <c r="A685" s="14"/>
      <c r="B685" s="249"/>
      <c r="C685" s="250"/>
      <c r="D685" s="234" t="s">
        <v>257</v>
      </c>
      <c r="E685" s="251" t="s">
        <v>1</v>
      </c>
      <c r="F685" s="252" t="s">
        <v>5539</v>
      </c>
      <c r="G685" s="250"/>
      <c r="H685" s="253">
        <v>20.640000000000001</v>
      </c>
      <c r="I685" s="254"/>
      <c r="J685" s="250"/>
      <c r="K685" s="250"/>
      <c r="L685" s="255"/>
      <c r="M685" s="256"/>
      <c r="N685" s="257"/>
      <c r="O685" s="257"/>
      <c r="P685" s="257"/>
      <c r="Q685" s="257"/>
      <c r="R685" s="257"/>
      <c r="S685" s="257"/>
      <c r="T685" s="258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9" t="s">
        <v>257</v>
      </c>
      <c r="AU685" s="259" t="s">
        <v>87</v>
      </c>
      <c r="AV685" s="14" t="s">
        <v>87</v>
      </c>
      <c r="AW685" s="14" t="s">
        <v>34</v>
      </c>
      <c r="AX685" s="14" t="s">
        <v>77</v>
      </c>
      <c r="AY685" s="259" t="s">
        <v>245</v>
      </c>
    </row>
    <row r="686" s="15" customFormat="1">
      <c r="A686" s="15"/>
      <c r="B686" s="260"/>
      <c r="C686" s="261"/>
      <c r="D686" s="234" t="s">
        <v>257</v>
      </c>
      <c r="E686" s="262" t="s">
        <v>1</v>
      </c>
      <c r="F686" s="263" t="s">
        <v>266</v>
      </c>
      <c r="G686" s="261"/>
      <c r="H686" s="264">
        <v>73.289999999999992</v>
      </c>
      <c r="I686" s="265"/>
      <c r="J686" s="261"/>
      <c r="K686" s="261"/>
      <c r="L686" s="266"/>
      <c r="M686" s="267"/>
      <c r="N686" s="268"/>
      <c r="O686" s="268"/>
      <c r="P686" s="268"/>
      <c r="Q686" s="268"/>
      <c r="R686" s="268"/>
      <c r="S686" s="268"/>
      <c r="T686" s="269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T686" s="270" t="s">
        <v>257</v>
      </c>
      <c r="AU686" s="270" t="s">
        <v>87</v>
      </c>
      <c r="AV686" s="15" t="s">
        <v>253</v>
      </c>
      <c r="AW686" s="15" t="s">
        <v>34</v>
      </c>
      <c r="AX686" s="15" t="s">
        <v>85</v>
      </c>
      <c r="AY686" s="270" t="s">
        <v>245</v>
      </c>
    </row>
    <row r="687" s="2" customFormat="1" ht="16.5" customHeight="1">
      <c r="A687" s="40"/>
      <c r="B687" s="41"/>
      <c r="C687" s="221" t="s">
        <v>3971</v>
      </c>
      <c r="D687" s="221" t="s">
        <v>248</v>
      </c>
      <c r="E687" s="222" t="s">
        <v>2982</v>
      </c>
      <c r="F687" s="223" t="s">
        <v>2983</v>
      </c>
      <c r="G687" s="224" t="s">
        <v>3227</v>
      </c>
      <c r="H687" s="225">
        <v>98.019999999999996</v>
      </c>
      <c r="I687" s="226"/>
      <c r="J687" s="227">
        <f>ROUND(I687*H687,2)</f>
        <v>0</v>
      </c>
      <c r="K687" s="223" t="s">
        <v>764</v>
      </c>
      <c r="L687" s="46"/>
      <c r="M687" s="228" t="s">
        <v>1</v>
      </c>
      <c r="N687" s="229" t="s">
        <v>42</v>
      </c>
      <c r="O687" s="93"/>
      <c r="P687" s="230">
        <f>O687*H687</f>
        <v>0</v>
      </c>
      <c r="Q687" s="230">
        <v>0.12171</v>
      </c>
      <c r="R687" s="230">
        <f>Q687*H687</f>
        <v>11.930014199999999</v>
      </c>
      <c r="S687" s="230">
        <v>2.3999999999999999</v>
      </c>
      <c r="T687" s="231">
        <f>S687*H687</f>
        <v>235.24799999999999</v>
      </c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R687" s="232" t="s">
        <v>253</v>
      </c>
      <c r="AT687" s="232" t="s">
        <v>248</v>
      </c>
      <c r="AU687" s="232" t="s">
        <v>87</v>
      </c>
      <c r="AY687" s="19" t="s">
        <v>245</v>
      </c>
      <c r="BE687" s="233">
        <f>IF(N687="základní",J687,0)</f>
        <v>0</v>
      </c>
      <c r="BF687" s="233">
        <f>IF(N687="snížená",J687,0)</f>
        <v>0</v>
      </c>
      <c r="BG687" s="233">
        <f>IF(N687="zákl. přenesená",J687,0)</f>
        <v>0</v>
      </c>
      <c r="BH687" s="233">
        <f>IF(N687="sníž. přenesená",J687,0)</f>
        <v>0</v>
      </c>
      <c r="BI687" s="233">
        <f>IF(N687="nulová",J687,0)</f>
        <v>0</v>
      </c>
      <c r="BJ687" s="19" t="s">
        <v>85</v>
      </c>
      <c r="BK687" s="233">
        <f>ROUND(I687*H687,2)</f>
        <v>0</v>
      </c>
      <c r="BL687" s="19" t="s">
        <v>253</v>
      </c>
      <c r="BM687" s="232" t="s">
        <v>5540</v>
      </c>
    </row>
    <row r="688" s="2" customFormat="1">
      <c r="A688" s="40"/>
      <c r="B688" s="41"/>
      <c r="C688" s="42"/>
      <c r="D688" s="234" t="s">
        <v>255</v>
      </c>
      <c r="E688" s="42"/>
      <c r="F688" s="235" t="s">
        <v>2985</v>
      </c>
      <c r="G688" s="42"/>
      <c r="H688" s="42"/>
      <c r="I688" s="236"/>
      <c r="J688" s="42"/>
      <c r="K688" s="42"/>
      <c r="L688" s="46"/>
      <c r="M688" s="237"/>
      <c r="N688" s="238"/>
      <c r="O688" s="93"/>
      <c r="P688" s="93"/>
      <c r="Q688" s="93"/>
      <c r="R688" s="93"/>
      <c r="S688" s="93"/>
      <c r="T688" s="94"/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T688" s="19" t="s">
        <v>255</v>
      </c>
      <c r="AU688" s="19" t="s">
        <v>87</v>
      </c>
    </row>
    <row r="689" s="2" customFormat="1">
      <c r="A689" s="40"/>
      <c r="B689" s="41"/>
      <c r="C689" s="42"/>
      <c r="D689" s="296" t="s">
        <v>766</v>
      </c>
      <c r="E689" s="42"/>
      <c r="F689" s="297" t="s">
        <v>2986</v>
      </c>
      <c r="G689" s="42"/>
      <c r="H689" s="42"/>
      <c r="I689" s="236"/>
      <c r="J689" s="42"/>
      <c r="K689" s="42"/>
      <c r="L689" s="46"/>
      <c r="M689" s="237"/>
      <c r="N689" s="238"/>
      <c r="O689" s="93"/>
      <c r="P689" s="93"/>
      <c r="Q689" s="93"/>
      <c r="R689" s="93"/>
      <c r="S689" s="93"/>
      <c r="T689" s="94"/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T689" s="19" t="s">
        <v>766</v>
      </c>
      <c r="AU689" s="19" t="s">
        <v>87</v>
      </c>
    </row>
    <row r="690" s="14" customFormat="1">
      <c r="A690" s="14"/>
      <c r="B690" s="249"/>
      <c r="C690" s="250"/>
      <c r="D690" s="234" t="s">
        <v>257</v>
      </c>
      <c r="E690" s="251" t="s">
        <v>1</v>
      </c>
      <c r="F690" s="252" t="s">
        <v>5541</v>
      </c>
      <c r="G690" s="250"/>
      <c r="H690" s="253">
        <v>6.0199999999999996</v>
      </c>
      <c r="I690" s="254"/>
      <c r="J690" s="250"/>
      <c r="K690" s="250"/>
      <c r="L690" s="255"/>
      <c r="M690" s="256"/>
      <c r="N690" s="257"/>
      <c r="O690" s="257"/>
      <c r="P690" s="257"/>
      <c r="Q690" s="257"/>
      <c r="R690" s="257"/>
      <c r="S690" s="257"/>
      <c r="T690" s="258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9" t="s">
        <v>257</v>
      </c>
      <c r="AU690" s="259" t="s">
        <v>87</v>
      </c>
      <c r="AV690" s="14" t="s">
        <v>87</v>
      </c>
      <c r="AW690" s="14" t="s">
        <v>34</v>
      </c>
      <c r="AX690" s="14" t="s">
        <v>77</v>
      </c>
      <c r="AY690" s="259" t="s">
        <v>245</v>
      </c>
    </row>
    <row r="691" s="14" customFormat="1">
      <c r="A691" s="14"/>
      <c r="B691" s="249"/>
      <c r="C691" s="250"/>
      <c r="D691" s="234" t="s">
        <v>257</v>
      </c>
      <c r="E691" s="251" t="s">
        <v>1</v>
      </c>
      <c r="F691" s="252" t="s">
        <v>5542</v>
      </c>
      <c r="G691" s="250"/>
      <c r="H691" s="253">
        <v>40</v>
      </c>
      <c r="I691" s="254"/>
      <c r="J691" s="250"/>
      <c r="K691" s="250"/>
      <c r="L691" s="255"/>
      <c r="M691" s="256"/>
      <c r="N691" s="257"/>
      <c r="O691" s="257"/>
      <c r="P691" s="257"/>
      <c r="Q691" s="257"/>
      <c r="R691" s="257"/>
      <c r="S691" s="257"/>
      <c r="T691" s="258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59" t="s">
        <v>257</v>
      </c>
      <c r="AU691" s="259" t="s">
        <v>87</v>
      </c>
      <c r="AV691" s="14" t="s">
        <v>87</v>
      </c>
      <c r="AW691" s="14" t="s">
        <v>34</v>
      </c>
      <c r="AX691" s="14" t="s">
        <v>77</v>
      </c>
      <c r="AY691" s="259" t="s">
        <v>245</v>
      </c>
    </row>
    <row r="692" s="14" customFormat="1">
      <c r="A692" s="14"/>
      <c r="B692" s="249"/>
      <c r="C692" s="250"/>
      <c r="D692" s="234" t="s">
        <v>257</v>
      </c>
      <c r="E692" s="251" t="s">
        <v>1</v>
      </c>
      <c r="F692" s="252" t="s">
        <v>5543</v>
      </c>
      <c r="G692" s="250"/>
      <c r="H692" s="253">
        <v>52</v>
      </c>
      <c r="I692" s="254"/>
      <c r="J692" s="250"/>
      <c r="K692" s="250"/>
      <c r="L692" s="255"/>
      <c r="M692" s="256"/>
      <c r="N692" s="257"/>
      <c r="O692" s="257"/>
      <c r="P692" s="257"/>
      <c r="Q692" s="257"/>
      <c r="R692" s="257"/>
      <c r="S692" s="257"/>
      <c r="T692" s="258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9" t="s">
        <v>257</v>
      </c>
      <c r="AU692" s="259" t="s">
        <v>87</v>
      </c>
      <c r="AV692" s="14" t="s">
        <v>87</v>
      </c>
      <c r="AW692" s="14" t="s">
        <v>34</v>
      </c>
      <c r="AX692" s="14" t="s">
        <v>77</v>
      </c>
      <c r="AY692" s="259" t="s">
        <v>245</v>
      </c>
    </row>
    <row r="693" s="15" customFormat="1">
      <c r="A693" s="15"/>
      <c r="B693" s="260"/>
      <c r="C693" s="261"/>
      <c r="D693" s="234" t="s">
        <v>257</v>
      </c>
      <c r="E693" s="262" t="s">
        <v>1</v>
      </c>
      <c r="F693" s="263" t="s">
        <v>266</v>
      </c>
      <c r="G693" s="261"/>
      <c r="H693" s="264">
        <v>98.019999999999996</v>
      </c>
      <c r="I693" s="265"/>
      <c r="J693" s="261"/>
      <c r="K693" s="261"/>
      <c r="L693" s="266"/>
      <c r="M693" s="267"/>
      <c r="N693" s="268"/>
      <c r="O693" s="268"/>
      <c r="P693" s="268"/>
      <c r="Q693" s="268"/>
      <c r="R693" s="268"/>
      <c r="S693" s="268"/>
      <c r="T693" s="269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70" t="s">
        <v>257</v>
      </c>
      <c r="AU693" s="270" t="s">
        <v>87</v>
      </c>
      <c r="AV693" s="15" t="s">
        <v>253</v>
      </c>
      <c r="AW693" s="15" t="s">
        <v>34</v>
      </c>
      <c r="AX693" s="15" t="s">
        <v>85</v>
      </c>
      <c r="AY693" s="270" t="s">
        <v>245</v>
      </c>
    </row>
    <row r="694" s="2" customFormat="1" ht="16.5" customHeight="1">
      <c r="A694" s="40"/>
      <c r="B694" s="41"/>
      <c r="C694" s="221" t="s">
        <v>3976</v>
      </c>
      <c r="D694" s="221" t="s">
        <v>248</v>
      </c>
      <c r="E694" s="222" t="s">
        <v>4680</v>
      </c>
      <c r="F694" s="223" t="s">
        <v>4681</v>
      </c>
      <c r="G694" s="224" t="s">
        <v>793</v>
      </c>
      <c r="H694" s="225">
        <v>22560</v>
      </c>
      <c r="I694" s="226"/>
      <c r="J694" s="227">
        <f>ROUND(I694*H694,2)</f>
        <v>0</v>
      </c>
      <c r="K694" s="223" t="s">
        <v>764</v>
      </c>
      <c r="L694" s="46"/>
      <c r="M694" s="228" t="s">
        <v>1</v>
      </c>
      <c r="N694" s="229" t="s">
        <v>42</v>
      </c>
      <c r="O694" s="93"/>
      <c r="P694" s="230">
        <f>O694*H694</f>
        <v>0</v>
      </c>
      <c r="Q694" s="230">
        <v>0</v>
      </c>
      <c r="R694" s="230">
        <f>Q694*H694</f>
        <v>0</v>
      </c>
      <c r="S694" s="230">
        <v>0.001</v>
      </c>
      <c r="T694" s="231">
        <f>S694*H694</f>
        <v>22.559999999999999</v>
      </c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R694" s="232" t="s">
        <v>253</v>
      </c>
      <c r="AT694" s="232" t="s">
        <v>248</v>
      </c>
      <c r="AU694" s="232" t="s">
        <v>87</v>
      </c>
      <c r="AY694" s="19" t="s">
        <v>245</v>
      </c>
      <c r="BE694" s="233">
        <f>IF(N694="základní",J694,0)</f>
        <v>0</v>
      </c>
      <c r="BF694" s="233">
        <f>IF(N694="snížená",J694,0)</f>
        <v>0</v>
      </c>
      <c r="BG694" s="233">
        <f>IF(N694="zákl. přenesená",J694,0)</f>
        <v>0</v>
      </c>
      <c r="BH694" s="233">
        <f>IF(N694="sníž. přenesená",J694,0)</f>
        <v>0</v>
      </c>
      <c r="BI694" s="233">
        <f>IF(N694="nulová",J694,0)</f>
        <v>0</v>
      </c>
      <c r="BJ694" s="19" t="s">
        <v>85</v>
      </c>
      <c r="BK694" s="233">
        <f>ROUND(I694*H694,2)</f>
        <v>0</v>
      </c>
      <c r="BL694" s="19" t="s">
        <v>253</v>
      </c>
      <c r="BM694" s="232" t="s">
        <v>5544</v>
      </c>
    </row>
    <row r="695" s="2" customFormat="1">
      <c r="A695" s="40"/>
      <c r="B695" s="41"/>
      <c r="C695" s="42"/>
      <c r="D695" s="234" t="s">
        <v>255</v>
      </c>
      <c r="E695" s="42"/>
      <c r="F695" s="235" t="s">
        <v>4683</v>
      </c>
      <c r="G695" s="42"/>
      <c r="H695" s="42"/>
      <c r="I695" s="236"/>
      <c r="J695" s="42"/>
      <c r="K695" s="42"/>
      <c r="L695" s="46"/>
      <c r="M695" s="237"/>
      <c r="N695" s="238"/>
      <c r="O695" s="93"/>
      <c r="P695" s="93"/>
      <c r="Q695" s="93"/>
      <c r="R695" s="93"/>
      <c r="S695" s="93"/>
      <c r="T695" s="94"/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T695" s="19" t="s">
        <v>255</v>
      </c>
      <c r="AU695" s="19" t="s">
        <v>87</v>
      </c>
    </row>
    <row r="696" s="2" customFormat="1">
      <c r="A696" s="40"/>
      <c r="B696" s="41"/>
      <c r="C696" s="42"/>
      <c r="D696" s="296" t="s">
        <v>766</v>
      </c>
      <c r="E696" s="42"/>
      <c r="F696" s="297" t="s">
        <v>4684</v>
      </c>
      <c r="G696" s="42"/>
      <c r="H696" s="42"/>
      <c r="I696" s="236"/>
      <c r="J696" s="42"/>
      <c r="K696" s="42"/>
      <c r="L696" s="46"/>
      <c r="M696" s="237"/>
      <c r="N696" s="238"/>
      <c r="O696" s="93"/>
      <c r="P696" s="93"/>
      <c r="Q696" s="93"/>
      <c r="R696" s="93"/>
      <c r="S696" s="93"/>
      <c r="T696" s="94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T696" s="19" t="s">
        <v>766</v>
      </c>
      <c r="AU696" s="19" t="s">
        <v>87</v>
      </c>
    </row>
    <row r="697" s="14" customFormat="1">
      <c r="A697" s="14"/>
      <c r="B697" s="249"/>
      <c r="C697" s="250"/>
      <c r="D697" s="234" t="s">
        <v>257</v>
      </c>
      <c r="E697" s="251" t="s">
        <v>1</v>
      </c>
      <c r="F697" s="252" t="s">
        <v>5545</v>
      </c>
      <c r="G697" s="250"/>
      <c r="H697" s="253">
        <v>22560</v>
      </c>
      <c r="I697" s="254"/>
      <c r="J697" s="250"/>
      <c r="K697" s="250"/>
      <c r="L697" s="255"/>
      <c r="M697" s="256"/>
      <c r="N697" s="257"/>
      <c r="O697" s="257"/>
      <c r="P697" s="257"/>
      <c r="Q697" s="257"/>
      <c r="R697" s="257"/>
      <c r="S697" s="257"/>
      <c r="T697" s="258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9" t="s">
        <v>257</v>
      </c>
      <c r="AU697" s="259" t="s">
        <v>87</v>
      </c>
      <c r="AV697" s="14" t="s">
        <v>87</v>
      </c>
      <c r="AW697" s="14" t="s">
        <v>34</v>
      </c>
      <c r="AX697" s="14" t="s">
        <v>85</v>
      </c>
      <c r="AY697" s="259" t="s">
        <v>245</v>
      </c>
    </row>
    <row r="698" s="2" customFormat="1" ht="16.5" customHeight="1">
      <c r="A698" s="40"/>
      <c r="B698" s="41"/>
      <c r="C698" s="221" t="s">
        <v>1698</v>
      </c>
      <c r="D698" s="221" t="s">
        <v>248</v>
      </c>
      <c r="E698" s="222" t="s">
        <v>3862</v>
      </c>
      <c r="F698" s="223" t="s">
        <v>3863</v>
      </c>
      <c r="G698" s="224" t="s">
        <v>317</v>
      </c>
      <c r="H698" s="225">
        <v>26</v>
      </c>
      <c r="I698" s="226"/>
      <c r="J698" s="227">
        <f>ROUND(I698*H698,2)</f>
        <v>0</v>
      </c>
      <c r="K698" s="223" t="s">
        <v>764</v>
      </c>
      <c r="L698" s="46"/>
      <c r="M698" s="228" t="s">
        <v>1</v>
      </c>
      <c r="N698" s="229" t="s">
        <v>42</v>
      </c>
      <c r="O698" s="93"/>
      <c r="P698" s="230">
        <f>O698*H698</f>
        <v>0</v>
      </c>
      <c r="Q698" s="230">
        <v>8.0000000000000007E-05</v>
      </c>
      <c r="R698" s="230">
        <f>Q698*H698</f>
        <v>0.0020800000000000003</v>
      </c>
      <c r="S698" s="230">
        <v>0.017999999999999999</v>
      </c>
      <c r="T698" s="231">
        <f>S698*H698</f>
        <v>0.46799999999999997</v>
      </c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R698" s="232" t="s">
        <v>253</v>
      </c>
      <c r="AT698" s="232" t="s">
        <v>248</v>
      </c>
      <c r="AU698" s="232" t="s">
        <v>87</v>
      </c>
      <c r="AY698" s="19" t="s">
        <v>245</v>
      </c>
      <c r="BE698" s="233">
        <f>IF(N698="základní",J698,0)</f>
        <v>0</v>
      </c>
      <c r="BF698" s="233">
        <f>IF(N698="snížená",J698,0)</f>
        <v>0</v>
      </c>
      <c r="BG698" s="233">
        <f>IF(N698="zákl. přenesená",J698,0)</f>
        <v>0</v>
      </c>
      <c r="BH698" s="233">
        <f>IF(N698="sníž. přenesená",J698,0)</f>
        <v>0</v>
      </c>
      <c r="BI698" s="233">
        <f>IF(N698="nulová",J698,0)</f>
        <v>0</v>
      </c>
      <c r="BJ698" s="19" t="s">
        <v>85</v>
      </c>
      <c r="BK698" s="233">
        <f>ROUND(I698*H698,2)</f>
        <v>0</v>
      </c>
      <c r="BL698" s="19" t="s">
        <v>253</v>
      </c>
      <c r="BM698" s="232" t="s">
        <v>5546</v>
      </c>
    </row>
    <row r="699" s="2" customFormat="1">
      <c r="A699" s="40"/>
      <c r="B699" s="41"/>
      <c r="C699" s="42"/>
      <c r="D699" s="234" t="s">
        <v>255</v>
      </c>
      <c r="E699" s="42"/>
      <c r="F699" s="235" t="s">
        <v>4687</v>
      </c>
      <c r="G699" s="42"/>
      <c r="H699" s="42"/>
      <c r="I699" s="236"/>
      <c r="J699" s="42"/>
      <c r="K699" s="42"/>
      <c r="L699" s="46"/>
      <c r="M699" s="237"/>
      <c r="N699" s="238"/>
      <c r="O699" s="93"/>
      <c r="P699" s="93"/>
      <c r="Q699" s="93"/>
      <c r="R699" s="93"/>
      <c r="S699" s="93"/>
      <c r="T699" s="94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T699" s="19" t="s">
        <v>255</v>
      </c>
      <c r="AU699" s="19" t="s">
        <v>87</v>
      </c>
    </row>
    <row r="700" s="2" customFormat="1">
      <c r="A700" s="40"/>
      <c r="B700" s="41"/>
      <c r="C700" s="42"/>
      <c r="D700" s="296" t="s">
        <v>766</v>
      </c>
      <c r="E700" s="42"/>
      <c r="F700" s="297" t="s">
        <v>3865</v>
      </c>
      <c r="G700" s="42"/>
      <c r="H700" s="42"/>
      <c r="I700" s="236"/>
      <c r="J700" s="42"/>
      <c r="K700" s="42"/>
      <c r="L700" s="46"/>
      <c r="M700" s="237"/>
      <c r="N700" s="238"/>
      <c r="O700" s="93"/>
      <c r="P700" s="93"/>
      <c r="Q700" s="93"/>
      <c r="R700" s="93"/>
      <c r="S700" s="93"/>
      <c r="T700" s="94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T700" s="19" t="s">
        <v>766</v>
      </c>
      <c r="AU700" s="19" t="s">
        <v>87</v>
      </c>
    </row>
    <row r="701" s="14" customFormat="1">
      <c r="A701" s="14"/>
      <c r="B701" s="249"/>
      <c r="C701" s="250"/>
      <c r="D701" s="234" t="s">
        <v>257</v>
      </c>
      <c r="E701" s="251" t="s">
        <v>1</v>
      </c>
      <c r="F701" s="252" t="s">
        <v>5547</v>
      </c>
      <c r="G701" s="250"/>
      <c r="H701" s="253">
        <v>26</v>
      </c>
      <c r="I701" s="254"/>
      <c r="J701" s="250"/>
      <c r="K701" s="250"/>
      <c r="L701" s="255"/>
      <c r="M701" s="256"/>
      <c r="N701" s="257"/>
      <c r="O701" s="257"/>
      <c r="P701" s="257"/>
      <c r="Q701" s="257"/>
      <c r="R701" s="257"/>
      <c r="S701" s="257"/>
      <c r="T701" s="258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9" t="s">
        <v>257</v>
      </c>
      <c r="AU701" s="259" t="s">
        <v>87</v>
      </c>
      <c r="AV701" s="14" t="s">
        <v>87</v>
      </c>
      <c r="AW701" s="14" t="s">
        <v>34</v>
      </c>
      <c r="AX701" s="14" t="s">
        <v>85</v>
      </c>
      <c r="AY701" s="259" t="s">
        <v>245</v>
      </c>
    </row>
    <row r="702" s="2" customFormat="1" ht="16.5" customHeight="1">
      <c r="A702" s="40"/>
      <c r="B702" s="41"/>
      <c r="C702" s="221" t="s">
        <v>3985</v>
      </c>
      <c r="D702" s="221" t="s">
        <v>248</v>
      </c>
      <c r="E702" s="222" t="s">
        <v>4689</v>
      </c>
      <c r="F702" s="223" t="s">
        <v>4690</v>
      </c>
      <c r="G702" s="224" t="s">
        <v>275</v>
      </c>
      <c r="H702" s="225">
        <v>37.840000000000003</v>
      </c>
      <c r="I702" s="226"/>
      <c r="J702" s="227">
        <f>ROUND(I702*H702,2)</f>
        <v>0</v>
      </c>
      <c r="K702" s="223" t="s">
        <v>764</v>
      </c>
      <c r="L702" s="46"/>
      <c r="M702" s="228" t="s">
        <v>1</v>
      </c>
      <c r="N702" s="229" t="s">
        <v>42</v>
      </c>
      <c r="O702" s="93"/>
      <c r="P702" s="230">
        <f>O702*H702</f>
        <v>0</v>
      </c>
      <c r="Q702" s="230">
        <v>0.00051000000000000004</v>
      </c>
      <c r="R702" s="230">
        <f>Q702*H702</f>
        <v>0.019298400000000004</v>
      </c>
      <c r="S702" s="230">
        <v>0</v>
      </c>
      <c r="T702" s="231">
        <f>S702*H702</f>
        <v>0</v>
      </c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R702" s="232" t="s">
        <v>594</v>
      </c>
      <c r="AT702" s="232" t="s">
        <v>248</v>
      </c>
      <c r="AU702" s="232" t="s">
        <v>87</v>
      </c>
      <c r="AY702" s="19" t="s">
        <v>245</v>
      </c>
      <c r="BE702" s="233">
        <f>IF(N702="základní",J702,0)</f>
        <v>0</v>
      </c>
      <c r="BF702" s="233">
        <f>IF(N702="snížená",J702,0)</f>
        <v>0</v>
      </c>
      <c r="BG702" s="233">
        <f>IF(N702="zákl. přenesená",J702,0)</f>
        <v>0</v>
      </c>
      <c r="BH702" s="233">
        <f>IF(N702="sníž. přenesená",J702,0)</f>
        <v>0</v>
      </c>
      <c r="BI702" s="233">
        <f>IF(N702="nulová",J702,0)</f>
        <v>0</v>
      </c>
      <c r="BJ702" s="19" t="s">
        <v>85</v>
      </c>
      <c r="BK702" s="233">
        <f>ROUND(I702*H702,2)</f>
        <v>0</v>
      </c>
      <c r="BL702" s="19" t="s">
        <v>594</v>
      </c>
      <c r="BM702" s="232" t="s">
        <v>5548</v>
      </c>
    </row>
    <row r="703" s="2" customFormat="1">
      <c r="A703" s="40"/>
      <c r="B703" s="41"/>
      <c r="C703" s="42"/>
      <c r="D703" s="234" t="s">
        <v>255</v>
      </c>
      <c r="E703" s="42"/>
      <c r="F703" s="235" t="s">
        <v>4692</v>
      </c>
      <c r="G703" s="42"/>
      <c r="H703" s="42"/>
      <c r="I703" s="236"/>
      <c r="J703" s="42"/>
      <c r="K703" s="42"/>
      <c r="L703" s="46"/>
      <c r="M703" s="237"/>
      <c r="N703" s="238"/>
      <c r="O703" s="93"/>
      <c r="P703" s="93"/>
      <c r="Q703" s="93"/>
      <c r="R703" s="93"/>
      <c r="S703" s="93"/>
      <c r="T703" s="94"/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  <c r="AE703" s="40"/>
      <c r="AT703" s="19" t="s">
        <v>255</v>
      </c>
      <c r="AU703" s="19" t="s">
        <v>87</v>
      </c>
    </row>
    <row r="704" s="2" customFormat="1">
      <c r="A704" s="40"/>
      <c r="B704" s="41"/>
      <c r="C704" s="42"/>
      <c r="D704" s="296" t="s">
        <v>766</v>
      </c>
      <c r="E704" s="42"/>
      <c r="F704" s="297" t="s">
        <v>4693</v>
      </c>
      <c r="G704" s="42"/>
      <c r="H704" s="42"/>
      <c r="I704" s="236"/>
      <c r="J704" s="42"/>
      <c r="K704" s="42"/>
      <c r="L704" s="46"/>
      <c r="M704" s="237"/>
      <c r="N704" s="238"/>
      <c r="O704" s="93"/>
      <c r="P704" s="93"/>
      <c r="Q704" s="93"/>
      <c r="R704" s="93"/>
      <c r="S704" s="93"/>
      <c r="T704" s="94"/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T704" s="19" t="s">
        <v>766</v>
      </c>
      <c r="AU704" s="19" t="s">
        <v>87</v>
      </c>
    </row>
    <row r="705" s="14" customFormat="1">
      <c r="A705" s="14"/>
      <c r="B705" s="249"/>
      <c r="C705" s="250"/>
      <c r="D705" s="234" t="s">
        <v>257</v>
      </c>
      <c r="E705" s="251" t="s">
        <v>1</v>
      </c>
      <c r="F705" s="252" t="s">
        <v>5549</v>
      </c>
      <c r="G705" s="250"/>
      <c r="H705" s="253">
        <v>37.840000000000003</v>
      </c>
      <c r="I705" s="254"/>
      <c r="J705" s="250"/>
      <c r="K705" s="250"/>
      <c r="L705" s="255"/>
      <c r="M705" s="256"/>
      <c r="N705" s="257"/>
      <c r="O705" s="257"/>
      <c r="P705" s="257"/>
      <c r="Q705" s="257"/>
      <c r="R705" s="257"/>
      <c r="S705" s="257"/>
      <c r="T705" s="258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9" t="s">
        <v>257</v>
      </c>
      <c r="AU705" s="259" t="s">
        <v>87</v>
      </c>
      <c r="AV705" s="14" t="s">
        <v>87</v>
      </c>
      <c r="AW705" s="14" t="s">
        <v>34</v>
      </c>
      <c r="AX705" s="14" t="s">
        <v>85</v>
      </c>
      <c r="AY705" s="259" t="s">
        <v>245</v>
      </c>
    </row>
    <row r="706" s="2" customFormat="1" ht="16.5" customHeight="1">
      <c r="A706" s="40"/>
      <c r="B706" s="41"/>
      <c r="C706" s="221" t="s">
        <v>1646</v>
      </c>
      <c r="D706" s="221" t="s">
        <v>248</v>
      </c>
      <c r="E706" s="222" t="s">
        <v>5550</v>
      </c>
      <c r="F706" s="223" t="s">
        <v>5551</v>
      </c>
      <c r="G706" s="224" t="s">
        <v>275</v>
      </c>
      <c r="H706" s="225">
        <v>438.19999999999999</v>
      </c>
      <c r="I706" s="226"/>
      <c r="J706" s="227">
        <f>ROUND(I706*H706,2)</f>
        <v>0</v>
      </c>
      <c r="K706" s="223" t="s">
        <v>764</v>
      </c>
      <c r="L706" s="46"/>
      <c r="M706" s="228" t="s">
        <v>1</v>
      </c>
      <c r="N706" s="229" t="s">
        <v>42</v>
      </c>
      <c r="O706" s="93"/>
      <c r="P706" s="230">
        <f>O706*H706</f>
        <v>0</v>
      </c>
      <c r="Q706" s="230">
        <v>0</v>
      </c>
      <c r="R706" s="230">
        <f>Q706*H706</f>
        <v>0</v>
      </c>
      <c r="S706" s="230">
        <v>0.074999999999999997</v>
      </c>
      <c r="T706" s="231">
        <f>S706*H706</f>
        <v>32.864999999999995</v>
      </c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R706" s="232" t="s">
        <v>253</v>
      </c>
      <c r="AT706" s="232" t="s">
        <v>248</v>
      </c>
      <c r="AU706" s="232" t="s">
        <v>87</v>
      </c>
      <c r="AY706" s="19" t="s">
        <v>245</v>
      </c>
      <c r="BE706" s="233">
        <f>IF(N706="základní",J706,0)</f>
        <v>0</v>
      </c>
      <c r="BF706" s="233">
        <f>IF(N706="snížená",J706,0)</f>
        <v>0</v>
      </c>
      <c r="BG706" s="233">
        <f>IF(N706="zákl. přenesená",J706,0)</f>
        <v>0</v>
      </c>
      <c r="BH706" s="233">
        <f>IF(N706="sníž. přenesená",J706,0)</f>
        <v>0</v>
      </c>
      <c r="BI706" s="233">
        <f>IF(N706="nulová",J706,0)</f>
        <v>0</v>
      </c>
      <c r="BJ706" s="19" t="s">
        <v>85</v>
      </c>
      <c r="BK706" s="233">
        <f>ROUND(I706*H706,2)</f>
        <v>0</v>
      </c>
      <c r="BL706" s="19" t="s">
        <v>253</v>
      </c>
      <c r="BM706" s="232" t="s">
        <v>5552</v>
      </c>
    </row>
    <row r="707" s="2" customFormat="1">
      <c r="A707" s="40"/>
      <c r="B707" s="41"/>
      <c r="C707" s="42"/>
      <c r="D707" s="234" t="s">
        <v>255</v>
      </c>
      <c r="E707" s="42"/>
      <c r="F707" s="235" t="s">
        <v>5553</v>
      </c>
      <c r="G707" s="42"/>
      <c r="H707" s="42"/>
      <c r="I707" s="236"/>
      <c r="J707" s="42"/>
      <c r="K707" s="42"/>
      <c r="L707" s="46"/>
      <c r="M707" s="237"/>
      <c r="N707" s="238"/>
      <c r="O707" s="93"/>
      <c r="P707" s="93"/>
      <c r="Q707" s="93"/>
      <c r="R707" s="93"/>
      <c r="S707" s="93"/>
      <c r="T707" s="94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T707" s="19" t="s">
        <v>255</v>
      </c>
      <c r="AU707" s="19" t="s">
        <v>87</v>
      </c>
    </row>
    <row r="708" s="2" customFormat="1">
      <c r="A708" s="40"/>
      <c r="B708" s="41"/>
      <c r="C708" s="42"/>
      <c r="D708" s="296" t="s">
        <v>766</v>
      </c>
      <c r="E708" s="42"/>
      <c r="F708" s="297" t="s">
        <v>5554</v>
      </c>
      <c r="G708" s="42"/>
      <c r="H708" s="42"/>
      <c r="I708" s="236"/>
      <c r="J708" s="42"/>
      <c r="K708" s="42"/>
      <c r="L708" s="46"/>
      <c r="M708" s="237"/>
      <c r="N708" s="238"/>
      <c r="O708" s="93"/>
      <c r="P708" s="93"/>
      <c r="Q708" s="93"/>
      <c r="R708" s="93"/>
      <c r="S708" s="93"/>
      <c r="T708" s="94"/>
      <c r="U708" s="40"/>
      <c r="V708" s="40"/>
      <c r="W708" s="40"/>
      <c r="X708" s="40"/>
      <c r="Y708" s="40"/>
      <c r="Z708" s="40"/>
      <c r="AA708" s="40"/>
      <c r="AB708" s="40"/>
      <c r="AC708" s="40"/>
      <c r="AD708" s="40"/>
      <c r="AE708" s="40"/>
      <c r="AT708" s="19" t="s">
        <v>766</v>
      </c>
      <c r="AU708" s="19" t="s">
        <v>87</v>
      </c>
    </row>
    <row r="709" s="14" customFormat="1">
      <c r="A709" s="14"/>
      <c r="B709" s="249"/>
      <c r="C709" s="250"/>
      <c r="D709" s="234" t="s">
        <v>257</v>
      </c>
      <c r="E709" s="251" t="s">
        <v>1</v>
      </c>
      <c r="F709" s="252" t="s">
        <v>5555</v>
      </c>
      <c r="G709" s="250"/>
      <c r="H709" s="253">
        <v>65</v>
      </c>
      <c r="I709" s="254"/>
      <c r="J709" s="250"/>
      <c r="K709" s="250"/>
      <c r="L709" s="255"/>
      <c r="M709" s="256"/>
      <c r="N709" s="257"/>
      <c r="O709" s="257"/>
      <c r="P709" s="257"/>
      <c r="Q709" s="257"/>
      <c r="R709" s="257"/>
      <c r="S709" s="257"/>
      <c r="T709" s="258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9" t="s">
        <v>257</v>
      </c>
      <c r="AU709" s="259" t="s">
        <v>87</v>
      </c>
      <c r="AV709" s="14" t="s">
        <v>87</v>
      </c>
      <c r="AW709" s="14" t="s">
        <v>34</v>
      </c>
      <c r="AX709" s="14" t="s">
        <v>77</v>
      </c>
      <c r="AY709" s="259" t="s">
        <v>245</v>
      </c>
    </row>
    <row r="710" s="14" customFormat="1">
      <c r="A710" s="14"/>
      <c r="B710" s="249"/>
      <c r="C710" s="250"/>
      <c r="D710" s="234" t="s">
        <v>257</v>
      </c>
      <c r="E710" s="251" t="s">
        <v>1</v>
      </c>
      <c r="F710" s="252" t="s">
        <v>5556</v>
      </c>
      <c r="G710" s="250"/>
      <c r="H710" s="253">
        <v>373.19999999999999</v>
      </c>
      <c r="I710" s="254"/>
      <c r="J710" s="250"/>
      <c r="K710" s="250"/>
      <c r="L710" s="255"/>
      <c r="M710" s="256"/>
      <c r="N710" s="257"/>
      <c r="O710" s="257"/>
      <c r="P710" s="257"/>
      <c r="Q710" s="257"/>
      <c r="R710" s="257"/>
      <c r="S710" s="257"/>
      <c r="T710" s="258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59" t="s">
        <v>257</v>
      </c>
      <c r="AU710" s="259" t="s">
        <v>87</v>
      </c>
      <c r="AV710" s="14" t="s">
        <v>87</v>
      </c>
      <c r="AW710" s="14" t="s">
        <v>34</v>
      </c>
      <c r="AX710" s="14" t="s">
        <v>77</v>
      </c>
      <c r="AY710" s="259" t="s">
        <v>245</v>
      </c>
    </row>
    <row r="711" s="15" customFormat="1">
      <c r="A711" s="15"/>
      <c r="B711" s="260"/>
      <c r="C711" s="261"/>
      <c r="D711" s="234" t="s">
        <v>257</v>
      </c>
      <c r="E711" s="262" t="s">
        <v>1</v>
      </c>
      <c r="F711" s="263" t="s">
        <v>266</v>
      </c>
      <c r="G711" s="261"/>
      <c r="H711" s="264">
        <v>438.19999999999999</v>
      </c>
      <c r="I711" s="265"/>
      <c r="J711" s="261"/>
      <c r="K711" s="261"/>
      <c r="L711" s="266"/>
      <c r="M711" s="267"/>
      <c r="N711" s="268"/>
      <c r="O711" s="268"/>
      <c r="P711" s="268"/>
      <c r="Q711" s="268"/>
      <c r="R711" s="268"/>
      <c r="S711" s="268"/>
      <c r="T711" s="269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T711" s="270" t="s">
        <v>257</v>
      </c>
      <c r="AU711" s="270" t="s">
        <v>87</v>
      </c>
      <c r="AV711" s="15" t="s">
        <v>253</v>
      </c>
      <c r="AW711" s="15" t="s">
        <v>34</v>
      </c>
      <c r="AX711" s="15" t="s">
        <v>85</v>
      </c>
      <c r="AY711" s="270" t="s">
        <v>245</v>
      </c>
    </row>
    <row r="712" s="2" customFormat="1" ht="16.5" customHeight="1">
      <c r="A712" s="40"/>
      <c r="B712" s="41"/>
      <c r="C712" s="221" t="s">
        <v>3994</v>
      </c>
      <c r="D712" s="221" t="s">
        <v>248</v>
      </c>
      <c r="E712" s="222" t="s">
        <v>2994</v>
      </c>
      <c r="F712" s="223" t="s">
        <v>2995</v>
      </c>
      <c r="G712" s="224" t="s">
        <v>275</v>
      </c>
      <c r="H712" s="225">
        <v>438.19999999999999</v>
      </c>
      <c r="I712" s="226"/>
      <c r="J712" s="227">
        <f>ROUND(I712*H712,2)</f>
        <v>0</v>
      </c>
      <c r="K712" s="223" t="s">
        <v>764</v>
      </c>
      <c r="L712" s="46"/>
      <c r="M712" s="228" t="s">
        <v>1</v>
      </c>
      <c r="N712" s="229" t="s">
        <v>42</v>
      </c>
      <c r="O712" s="93"/>
      <c r="P712" s="230">
        <f>O712*H712</f>
        <v>0</v>
      </c>
      <c r="Q712" s="230">
        <v>0</v>
      </c>
      <c r="R712" s="230">
        <f>Q712*H712</f>
        <v>0</v>
      </c>
      <c r="S712" s="230">
        <v>0</v>
      </c>
      <c r="T712" s="231">
        <f>S712*H712</f>
        <v>0</v>
      </c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R712" s="232" t="s">
        <v>253</v>
      </c>
      <c r="AT712" s="232" t="s">
        <v>248</v>
      </c>
      <c r="AU712" s="232" t="s">
        <v>87</v>
      </c>
      <c r="AY712" s="19" t="s">
        <v>245</v>
      </c>
      <c r="BE712" s="233">
        <f>IF(N712="základní",J712,0)</f>
        <v>0</v>
      </c>
      <c r="BF712" s="233">
        <f>IF(N712="snížená",J712,0)</f>
        <v>0</v>
      </c>
      <c r="BG712" s="233">
        <f>IF(N712="zákl. přenesená",J712,0)</f>
        <v>0</v>
      </c>
      <c r="BH712" s="233">
        <f>IF(N712="sníž. přenesená",J712,0)</f>
        <v>0</v>
      </c>
      <c r="BI712" s="233">
        <f>IF(N712="nulová",J712,0)</f>
        <v>0</v>
      </c>
      <c r="BJ712" s="19" t="s">
        <v>85</v>
      </c>
      <c r="BK712" s="233">
        <f>ROUND(I712*H712,2)</f>
        <v>0</v>
      </c>
      <c r="BL712" s="19" t="s">
        <v>253</v>
      </c>
      <c r="BM712" s="232" t="s">
        <v>5557</v>
      </c>
    </row>
    <row r="713" s="2" customFormat="1">
      <c r="A713" s="40"/>
      <c r="B713" s="41"/>
      <c r="C713" s="42"/>
      <c r="D713" s="234" t="s">
        <v>255</v>
      </c>
      <c r="E713" s="42"/>
      <c r="F713" s="235" t="s">
        <v>2995</v>
      </c>
      <c r="G713" s="42"/>
      <c r="H713" s="42"/>
      <c r="I713" s="236"/>
      <c r="J713" s="42"/>
      <c r="K713" s="42"/>
      <c r="L713" s="46"/>
      <c r="M713" s="237"/>
      <c r="N713" s="238"/>
      <c r="O713" s="93"/>
      <c r="P713" s="93"/>
      <c r="Q713" s="93"/>
      <c r="R713" s="93"/>
      <c r="S713" s="93"/>
      <c r="T713" s="94"/>
      <c r="U713" s="40"/>
      <c r="V713" s="40"/>
      <c r="W713" s="40"/>
      <c r="X713" s="40"/>
      <c r="Y713" s="40"/>
      <c r="Z713" s="40"/>
      <c r="AA713" s="40"/>
      <c r="AB713" s="40"/>
      <c r="AC713" s="40"/>
      <c r="AD713" s="40"/>
      <c r="AE713" s="40"/>
      <c r="AT713" s="19" t="s">
        <v>255</v>
      </c>
      <c r="AU713" s="19" t="s">
        <v>87</v>
      </c>
    </row>
    <row r="714" s="2" customFormat="1">
      <c r="A714" s="40"/>
      <c r="B714" s="41"/>
      <c r="C714" s="42"/>
      <c r="D714" s="296" t="s">
        <v>766</v>
      </c>
      <c r="E714" s="42"/>
      <c r="F714" s="297" t="s">
        <v>2997</v>
      </c>
      <c r="G714" s="42"/>
      <c r="H714" s="42"/>
      <c r="I714" s="236"/>
      <c r="J714" s="42"/>
      <c r="K714" s="42"/>
      <c r="L714" s="46"/>
      <c r="M714" s="237"/>
      <c r="N714" s="238"/>
      <c r="O714" s="93"/>
      <c r="P714" s="93"/>
      <c r="Q714" s="93"/>
      <c r="R714" s="93"/>
      <c r="S714" s="93"/>
      <c r="T714" s="94"/>
      <c r="U714" s="40"/>
      <c r="V714" s="40"/>
      <c r="W714" s="40"/>
      <c r="X714" s="40"/>
      <c r="Y714" s="40"/>
      <c r="Z714" s="40"/>
      <c r="AA714" s="40"/>
      <c r="AB714" s="40"/>
      <c r="AC714" s="40"/>
      <c r="AD714" s="40"/>
      <c r="AE714" s="40"/>
      <c r="AT714" s="19" t="s">
        <v>766</v>
      </c>
      <c r="AU714" s="19" t="s">
        <v>87</v>
      </c>
    </row>
    <row r="715" s="14" customFormat="1">
      <c r="A715" s="14"/>
      <c r="B715" s="249"/>
      <c r="C715" s="250"/>
      <c r="D715" s="234" t="s">
        <v>257</v>
      </c>
      <c r="E715" s="251" t="s">
        <v>1</v>
      </c>
      <c r="F715" s="252" t="s">
        <v>5555</v>
      </c>
      <c r="G715" s="250"/>
      <c r="H715" s="253">
        <v>65</v>
      </c>
      <c r="I715" s="254"/>
      <c r="J715" s="250"/>
      <c r="K715" s="250"/>
      <c r="L715" s="255"/>
      <c r="M715" s="256"/>
      <c r="N715" s="257"/>
      <c r="O715" s="257"/>
      <c r="P715" s="257"/>
      <c r="Q715" s="257"/>
      <c r="R715" s="257"/>
      <c r="S715" s="257"/>
      <c r="T715" s="258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59" t="s">
        <v>257</v>
      </c>
      <c r="AU715" s="259" t="s">
        <v>87</v>
      </c>
      <c r="AV715" s="14" t="s">
        <v>87</v>
      </c>
      <c r="AW715" s="14" t="s">
        <v>34</v>
      </c>
      <c r="AX715" s="14" t="s">
        <v>77</v>
      </c>
      <c r="AY715" s="259" t="s">
        <v>245</v>
      </c>
    </row>
    <row r="716" s="14" customFormat="1">
      <c r="A716" s="14"/>
      <c r="B716" s="249"/>
      <c r="C716" s="250"/>
      <c r="D716" s="234" t="s">
        <v>257</v>
      </c>
      <c r="E716" s="251" t="s">
        <v>1</v>
      </c>
      <c r="F716" s="252" t="s">
        <v>5556</v>
      </c>
      <c r="G716" s="250"/>
      <c r="H716" s="253">
        <v>373.19999999999999</v>
      </c>
      <c r="I716" s="254"/>
      <c r="J716" s="250"/>
      <c r="K716" s="250"/>
      <c r="L716" s="255"/>
      <c r="M716" s="256"/>
      <c r="N716" s="257"/>
      <c r="O716" s="257"/>
      <c r="P716" s="257"/>
      <c r="Q716" s="257"/>
      <c r="R716" s="257"/>
      <c r="S716" s="257"/>
      <c r="T716" s="258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9" t="s">
        <v>257</v>
      </c>
      <c r="AU716" s="259" t="s">
        <v>87</v>
      </c>
      <c r="AV716" s="14" t="s">
        <v>87</v>
      </c>
      <c r="AW716" s="14" t="s">
        <v>34</v>
      </c>
      <c r="AX716" s="14" t="s">
        <v>77</v>
      </c>
      <c r="AY716" s="259" t="s">
        <v>245</v>
      </c>
    </row>
    <row r="717" s="15" customFormat="1">
      <c r="A717" s="15"/>
      <c r="B717" s="260"/>
      <c r="C717" s="261"/>
      <c r="D717" s="234" t="s">
        <v>257</v>
      </c>
      <c r="E717" s="262" t="s">
        <v>1</v>
      </c>
      <c r="F717" s="263" t="s">
        <v>266</v>
      </c>
      <c r="G717" s="261"/>
      <c r="H717" s="264">
        <v>438.19999999999999</v>
      </c>
      <c r="I717" s="265"/>
      <c r="J717" s="261"/>
      <c r="K717" s="261"/>
      <c r="L717" s="266"/>
      <c r="M717" s="267"/>
      <c r="N717" s="268"/>
      <c r="O717" s="268"/>
      <c r="P717" s="268"/>
      <c r="Q717" s="268"/>
      <c r="R717" s="268"/>
      <c r="S717" s="268"/>
      <c r="T717" s="269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T717" s="270" t="s">
        <v>257</v>
      </c>
      <c r="AU717" s="270" t="s">
        <v>87</v>
      </c>
      <c r="AV717" s="15" t="s">
        <v>253</v>
      </c>
      <c r="AW717" s="15" t="s">
        <v>34</v>
      </c>
      <c r="AX717" s="15" t="s">
        <v>85</v>
      </c>
      <c r="AY717" s="270" t="s">
        <v>245</v>
      </c>
    </row>
    <row r="718" s="2" customFormat="1" ht="16.5" customHeight="1">
      <c r="A718" s="40"/>
      <c r="B718" s="41"/>
      <c r="C718" s="221" t="s">
        <v>4000</v>
      </c>
      <c r="D718" s="221" t="s">
        <v>248</v>
      </c>
      <c r="E718" s="222" t="s">
        <v>3376</v>
      </c>
      <c r="F718" s="223" t="s">
        <v>3377</v>
      </c>
      <c r="G718" s="224" t="s">
        <v>275</v>
      </c>
      <c r="H718" s="225">
        <v>186.59999999999999</v>
      </c>
      <c r="I718" s="226"/>
      <c r="J718" s="227">
        <f>ROUND(I718*H718,2)</f>
        <v>0</v>
      </c>
      <c r="K718" s="223" t="s">
        <v>764</v>
      </c>
      <c r="L718" s="46"/>
      <c r="M718" s="228" t="s">
        <v>1</v>
      </c>
      <c r="N718" s="229" t="s">
        <v>42</v>
      </c>
      <c r="O718" s="93"/>
      <c r="P718" s="230">
        <f>O718*H718</f>
        <v>0</v>
      </c>
      <c r="Q718" s="230">
        <v>0</v>
      </c>
      <c r="R718" s="230">
        <f>Q718*H718</f>
        <v>0</v>
      </c>
      <c r="S718" s="230">
        <v>0.0395</v>
      </c>
      <c r="T718" s="231">
        <f>S718*H718</f>
        <v>7.3707000000000003</v>
      </c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R718" s="232" t="s">
        <v>253</v>
      </c>
      <c r="AT718" s="232" t="s">
        <v>248</v>
      </c>
      <c r="AU718" s="232" t="s">
        <v>87</v>
      </c>
      <c r="AY718" s="19" t="s">
        <v>245</v>
      </c>
      <c r="BE718" s="233">
        <f>IF(N718="základní",J718,0)</f>
        <v>0</v>
      </c>
      <c r="BF718" s="233">
        <f>IF(N718="snížená",J718,0)</f>
        <v>0</v>
      </c>
      <c r="BG718" s="233">
        <f>IF(N718="zákl. přenesená",J718,0)</f>
        <v>0</v>
      </c>
      <c r="BH718" s="233">
        <f>IF(N718="sníž. přenesená",J718,0)</f>
        <v>0</v>
      </c>
      <c r="BI718" s="233">
        <f>IF(N718="nulová",J718,0)</f>
        <v>0</v>
      </c>
      <c r="BJ718" s="19" t="s">
        <v>85</v>
      </c>
      <c r="BK718" s="233">
        <f>ROUND(I718*H718,2)</f>
        <v>0</v>
      </c>
      <c r="BL718" s="19" t="s">
        <v>253</v>
      </c>
      <c r="BM718" s="232" t="s">
        <v>5558</v>
      </c>
    </row>
    <row r="719" s="2" customFormat="1">
      <c r="A719" s="40"/>
      <c r="B719" s="41"/>
      <c r="C719" s="42"/>
      <c r="D719" s="234" t="s">
        <v>255</v>
      </c>
      <c r="E719" s="42"/>
      <c r="F719" s="235" t="s">
        <v>3379</v>
      </c>
      <c r="G719" s="42"/>
      <c r="H719" s="42"/>
      <c r="I719" s="236"/>
      <c r="J719" s="42"/>
      <c r="K719" s="42"/>
      <c r="L719" s="46"/>
      <c r="M719" s="237"/>
      <c r="N719" s="238"/>
      <c r="O719" s="93"/>
      <c r="P719" s="93"/>
      <c r="Q719" s="93"/>
      <c r="R719" s="93"/>
      <c r="S719" s="93"/>
      <c r="T719" s="94"/>
      <c r="U719" s="40"/>
      <c r="V719" s="40"/>
      <c r="W719" s="40"/>
      <c r="X719" s="40"/>
      <c r="Y719" s="40"/>
      <c r="Z719" s="40"/>
      <c r="AA719" s="40"/>
      <c r="AB719" s="40"/>
      <c r="AC719" s="40"/>
      <c r="AD719" s="40"/>
      <c r="AE719" s="40"/>
      <c r="AT719" s="19" t="s">
        <v>255</v>
      </c>
      <c r="AU719" s="19" t="s">
        <v>87</v>
      </c>
    </row>
    <row r="720" s="2" customFormat="1">
      <c r="A720" s="40"/>
      <c r="B720" s="41"/>
      <c r="C720" s="42"/>
      <c r="D720" s="296" t="s">
        <v>766</v>
      </c>
      <c r="E720" s="42"/>
      <c r="F720" s="297" t="s">
        <v>3380</v>
      </c>
      <c r="G720" s="42"/>
      <c r="H720" s="42"/>
      <c r="I720" s="236"/>
      <c r="J720" s="42"/>
      <c r="K720" s="42"/>
      <c r="L720" s="46"/>
      <c r="M720" s="237"/>
      <c r="N720" s="238"/>
      <c r="O720" s="93"/>
      <c r="P720" s="93"/>
      <c r="Q720" s="93"/>
      <c r="R720" s="93"/>
      <c r="S720" s="93"/>
      <c r="T720" s="94"/>
      <c r="U720" s="40"/>
      <c r="V720" s="40"/>
      <c r="W720" s="40"/>
      <c r="X720" s="40"/>
      <c r="Y720" s="40"/>
      <c r="Z720" s="40"/>
      <c r="AA720" s="40"/>
      <c r="AB720" s="40"/>
      <c r="AC720" s="40"/>
      <c r="AD720" s="40"/>
      <c r="AE720" s="40"/>
      <c r="AT720" s="19" t="s">
        <v>766</v>
      </c>
      <c r="AU720" s="19" t="s">
        <v>87</v>
      </c>
    </row>
    <row r="721" s="14" customFormat="1">
      <c r="A721" s="14"/>
      <c r="B721" s="249"/>
      <c r="C721" s="250"/>
      <c r="D721" s="234" t="s">
        <v>257</v>
      </c>
      <c r="E721" s="251" t="s">
        <v>1</v>
      </c>
      <c r="F721" s="252" t="s">
        <v>5559</v>
      </c>
      <c r="G721" s="250"/>
      <c r="H721" s="253">
        <v>186.59999999999999</v>
      </c>
      <c r="I721" s="254"/>
      <c r="J721" s="250"/>
      <c r="K721" s="250"/>
      <c r="L721" s="255"/>
      <c r="M721" s="256"/>
      <c r="N721" s="257"/>
      <c r="O721" s="257"/>
      <c r="P721" s="257"/>
      <c r="Q721" s="257"/>
      <c r="R721" s="257"/>
      <c r="S721" s="257"/>
      <c r="T721" s="258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9" t="s">
        <v>257</v>
      </c>
      <c r="AU721" s="259" t="s">
        <v>87</v>
      </c>
      <c r="AV721" s="14" t="s">
        <v>87</v>
      </c>
      <c r="AW721" s="14" t="s">
        <v>34</v>
      </c>
      <c r="AX721" s="14" t="s">
        <v>85</v>
      </c>
      <c r="AY721" s="259" t="s">
        <v>245</v>
      </c>
    </row>
    <row r="722" s="2" customFormat="1" ht="16.5" customHeight="1">
      <c r="A722" s="40"/>
      <c r="B722" s="41"/>
      <c r="C722" s="221" t="s">
        <v>2230</v>
      </c>
      <c r="D722" s="221" t="s">
        <v>248</v>
      </c>
      <c r="E722" s="222" t="s">
        <v>3005</v>
      </c>
      <c r="F722" s="223" t="s">
        <v>3006</v>
      </c>
      <c r="G722" s="224" t="s">
        <v>275</v>
      </c>
      <c r="H722" s="225">
        <v>186.59999999999999</v>
      </c>
      <c r="I722" s="226"/>
      <c r="J722" s="227">
        <f>ROUND(I722*H722,2)</f>
        <v>0</v>
      </c>
      <c r="K722" s="223" t="s">
        <v>764</v>
      </c>
      <c r="L722" s="46"/>
      <c r="M722" s="228" t="s">
        <v>1</v>
      </c>
      <c r="N722" s="229" t="s">
        <v>42</v>
      </c>
      <c r="O722" s="93"/>
      <c r="P722" s="230">
        <f>O722*H722</f>
        <v>0</v>
      </c>
      <c r="Q722" s="230">
        <v>0.078159999999999993</v>
      </c>
      <c r="R722" s="230">
        <f>Q722*H722</f>
        <v>14.584655999999999</v>
      </c>
      <c r="S722" s="230">
        <v>0</v>
      </c>
      <c r="T722" s="231">
        <f>S722*H722</f>
        <v>0</v>
      </c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R722" s="232" t="s">
        <v>253</v>
      </c>
      <c r="AT722" s="232" t="s">
        <v>248</v>
      </c>
      <c r="AU722" s="232" t="s">
        <v>87</v>
      </c>
      <c r="AY722" s="19" t="s">
        <v>245</v>
      </c>
      <c r="BE722" s="233">
        <f>IF(N722="základní",J722,0)</f>
        <v>0</v>
      </c>
      <c r="BF722" s="233">
        <f>IF(N722="snížená",J722,0)</f>
        <v>0</v>
      </c>
      <c r="BG722" s="233">
        <f>IF(N722="zákl. přenesená",J722,0)</f>
        <v>0</v>
      </c>
      <c r="BH722" s="233">
        <f>IF(N722="sníž. přenesená",J722,0)</f>
        <v>0</v>
      </c>
      <c r="BI722" s="233">
        <f>IF(N722="nulová",J722,0)</f>
        <v>0</v>
      </c>
      <c r="BJ722" s="19" t="s">
        <v>85</v>
      </c>
      <c r="BK722" s="233">
        <f>ROUND(I722*H722,2)</f>
        <v>0</v>
      </c>
      <c r="BL722" s="19" t="s">
        <v>253</v>
      </c>
      <c r="BM722" s="232" t="s">
        <v>5560</v>
      </c>
    </row>
    <row r="723" s="2" customFormat="1">
      <c r="A723" s="40"/>
      <c r="B723" s="41"/>
      <c r="C723" s="42"/>
      <c r="D723" s="234" t="s">
        <v>255</v>
      </c>
      <c r="E723" s="42"/>
      <c r="F723" s="235" t="s">
        <v>3008</v>
      </c>
      <c r="G723" s="42"/>
      <c r="H723" s="42"/>
      <c r="I723" s="236"/>
      <c r="J723" s="42"/>
      <c r="K723" s="42"/>
      <c r="L723" s="46"/>
      <c r="M723" s="237"/>
      <c r="N723" s="238"/>
      <c r="O723" s="93"/>
      <c r="P723" s="93"/>
      <c r="Q723" s="93"/>
      <c r="R723" s="93"/>
      <c r="S723" s="93"/>
      <c r="T723" s="94"/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T723" s="19" t="s">
        <v>255</v>
      </c>
      <c r="AU723" s="19" t="s">
        <v>87</v>
      </c>
    </row>
    <row r="724" s="2" customFormat="1">
      <c r="A724" s="40"/>
      <c r="B724" s="41"/>
      <c r="C724" s="42"/>
      <c r="D724" s="296" t="s">
        <v>766</v>
      </c>
      <c r="E724" s="42"/>
      <c r="F724" s="297" t="s">
        <v>3009</v>
      </c>
      <c r="G724" s="42"/>
      <c r="H724" s="42"/>
      <c r="I724" s="236"/>
      <c r="J724" s="42"/>
      <c r="K724" s="42"/>
      <c r="L724" s="46"/>
      <c r="M724" s="237"/>
      <c r="N724" s="238"/>
      <c r="O724" s="93"/>
      <c r="P724" s="93"/>
      <c r="Q724" s="93"/>
      <c r="R724" s="93"/>
      <c r="S724" s="93"/>
      <c r="T724" s="94"/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T724" s="19" t="s">
        <v>766</v>
      </c>
      <c r="AU724" s="19" t="s">
        <v>87</v>
      </c>
    </row>
    <row r="725" s="14" customFormat="1">
      <c r="A725" s="14"/>
      <c r="B725" s="249"/>
      <c r="C725" s="250"/>
      <c r="D725" s="234" t="s">
        <v>257</v>
      </c>
      <c r="E725" s="251" t="s">
        <v>1</v>
      </c>
      <c r="F725" s="252" t="s">
        <v>5561</v>
      </c>
      <c r="G725" s="250"/>
      <c r="H725" s="253">
        <v>186.59999999999999</v>
      </c>
      <c r="I725" s="254"/>
      <c r="J725" s="250"/>
      <c r="K725" s="250"/>
      <c r="L725" s="255"/>
      <c r="M725" s="256"/>
      <c r="N725" s="257"/>
      <c r="O725" s="257"/>
      <c r="P725" s="257"/>
      <c r="Q725" s="257"/>
      <c r="R725" s="257"/>
      <c r="S725" s="257"/>
      <c r="T725" s="258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59" t="s">
        <v>257</v>
      </c>
      <c r="AU725" s="259" t="s">
        <v>87</v>
      </c>
      <c r="AV725" s="14" t="s">
        <v>87</v>
      </c>
      <c r="AW725" s="14" t="s">
        <v>34</v>
      </c>
      <c r="AX725" s="14" t="s">
        <v>77</v>
      </c>
      <c r="AY725" s="259" t="s">
        <v>245</v>
      </c>
    </row>
    <row r="726" s="15" customFormat="1">
      <c r="A726" s="15"/>
      <c r="B726" s="260"/>
      <c r="C726" s="261"/>
      <c r="D726" s="234" t="s">
        <v>257</v>
      </c>
      <c r="E726" s="262" t="s">
        <v>1</v>
      </c>
      <c r="F726" s="263" t="s">
        <v>266</v>
      </c>
      <c r="G726" s="261"/>
      <c r="H726" s="264">
        <v>186.59999999999999</v>
      </c>
      <c r="I726" s="265"/>
      <c r="J726" s="261"/>
      <c r="K726" s="261"/>
      <c r="L726" s="266"/>
      <c r="M726" s="267"/>
      <c r="N726" s="268"/>
      <c r="O726" s="268"/>
      <c r="P726" s="268"/>
      <c r="Q726" s="268"/>
      <c r="R726" s="268"/>
      <c r="S726" s="268"/>
      <c r="T726" s="269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T726" s="270" t="s">
        <v>257</v>
      </c>
      <c r="AU726" s="270" t="s">
        <v>87</v>
      </c>
      <c r="AV726" s="15" t="s">
        <v>253</v>
      </c>
      <c r="AW726" s="15" t="s">
        <v>34</v>
      </c>
      <c r="AX726" s="15" t="s">
        <v>85</v>
      </c>
      <c r="AY726" s="270" t="s">
        <v>245</v>
      </c>
    </row>
    <row r="727" s="2" customFormat="1" ht="16.5" customHeight="1">
      <c r="A727" s="40"/>
      <c r="B727" s="41"/>
      <c r="C727" s="221" t="s">
        <v>1836</v>
      </c>
      <c r="D727" s="221" t="s">
        <v>248</v>
      </c>
      <c r="E727" s="222" t="s">
        <v>4719</v>
      </c>
      <c r="F727" s="223" t="s">
        <v>4720</v>
      </c>
      <c r="G727" s="224" t="s">
        <v>251</v>
      </c>
      <c r="H727" s="225">
        <v>100</v>
      </c>
      <c r="I727" s="226"/>
      <c r="J727" s="227">
        <f>ROUND(I727*H727,2)</f>
        <v>0</v>
      </c>
      <c r="K727" s="223" t="s">
        <v>764</v>
      </c>
      <c r="L727" s="46"/>
      <c r="M727" s="228" t="s">
        <v>1</v>
      </c>
      <c r="N727" s="229" t="s">
        <v>42</v>
      </c>
      <c r="O727" s="93"/>
      <c r="P727" s="230">
        <f>O727*H727</f>
        <v>0</v>
      </c>
      <c r="Q727" s="230">
        <v>0</v>
      </c>
      <c r="R727" s="230">
        <f>Q727*H727</f>
        <v>0</v>
      </c>
      <c r="S727" s="230">
        <v>0</v>
      </c>
      <c r="T727" s="231">
        <f>S727*H727</f>
        <v>0</v>
      </c>
      <c r="U727" s="40"/>
      <c r="V727" s="40"/>
      <c r="W727" s="40"/>
      <c r="X727" s="40"/>
      <c r="Y727" s="40"/>
      <c r="Z727" s="40"/>
      <c r="AA727" s="40"/>
      <c r="AB727" s="40"/>
      <c r="AC727" s="40"/>
      <c r="AD727" s="40"/>
      <c r="AE727" s="40"/>
      <c r="AR727" s="232" t="s">
        <v>253</v>
      </c>
      <c r="AT727" s="232" t="s">
        <v>248</v>
      </c>
      <c r="AU727" s="232" t="s">
        <v>87</v>
      </c>
      <c r="AY727" s="19" t="s">
        <v>245</v>
      </c>
      <c r="BE727" s="233">
        <f>IF(N727="základní",J727,0)</f>
        <v>0</v>
      </c>
      <c r="BF727" s="233">
        <f>IF(N727="snížená",J727,0)</f>
        <v>0</v>
      </c>
      <c r="BG727" s="233">
        <f>IF(N727="zákl. přenesená",J727,0)</f>
        <v>0</v>
      </c>
      <c r="BH727" s="233">
        <f>IF(N727="sníž. přenesená",J727,0)</f>
        <v>0</v>
      </c>
      <c r="BI727" s="233">
        <f>IF(N727="nulová",J727,0)</f>
        <v>0</v>
      </c>
      <c r="BJ727" s="19" t="s">
        <v>85</v>
      </c>
      <c r="BK727" s="233">
        <f>ROUND(I727*H727,2)</f>
        <v>0</v>
      </c>
      <c r="BL727" s="19" t="s">
        <v>253</v>
      </c>
      <c r="BM727" s="232" t="s">
        <v>5562</v>
      </c>
    </row>
    <row r="728" s="2" customFormat="1">
      <c r="A728" s="40"/>
      <c r="B728" s="41"/>
      <c r="C728" s="42"/>
      <c r="D728" s="234" t="s">
        <v>255</v>
      </c>
      <c r="E728" s="42"/>
      <c r="F728" s="235" t="s">
        <v>4722</v>
      </c>
      <c r="G728" s="42"/>
      <c r="H728" s="42"/>
      <c r="I728" s="236"/>
      <c r="J728" s="42"/>
      <c r="K728" s="42"/>
      <c r="L728" s="46"/>
      <c r="M728" s="237"/>
      <c r="N728" s="238"/>
      <c r="O728" s="93"/>
      <c r="P728" s="93"/>
      <c r="Q728" s="93"/>
      <c r="R728" s="93"/>
      <c r="S728" s="93"/>
      <c r="T728" s="94"/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T728" s="19" t="s">
        <v>255</v>
      </c>
      <c r="AU728" s="19" t="s">
        <v>87</v>
      </c>
    </row>
    <row r="729" s="2" customFormat="1">
      <c r="A729" s="40"/>
      <c r="B729" s="41"/>
      <c r="C729" s="42"/>
      <c r="D729" s="296" t="s">
        <v>766</v>
      </c>
      <c r="E729" s="42"/>
      <c r="F729" s="297" t="s">
        <v>4723</v>
      </c>
      <c r="G729" s="42"/>
      <c r="H729" s="42"/>
      <c r="I729" s="236"/>
      <c r="J729" s="42"/>
      <c r="K729" s="42"/>
      <c r="L729" s="46"/>
      <c r="M729" s="237"/>
      <c r="N729" s="238"/>
      <c r="O729" s="93"/>
      <c r="P729" s="93"/>
      <c r="Q729" s="93"/>
      <c r="R729" s="93"/>
      <c r="S729" s="93"/>
      <c r="T729" s="94"/>
      <c r="U729" s="40"/>
      <c r="V729" s="40"/>
      <c r="W729" s="40"/>
      <c r="X729" s="40"/>
      <c r="Y729" s="40"/>
      <c r="Z729" s="40"/>
      <c r="AA729" s="40"/>
      <c r="AB729" s="40"/>
      <c r="AC729" s="40"/>
      <c r="AD729" s="40"/>
      <c r="AE729" s="40"/>
      <c r="AT729" s="19" t="s">
        <v>766</v>
      </c>
      <c r="AU729" s="19" t="s">
        <v>87</v>
      </c>
    </row>
    <row r="730" s="2" customFormat="1" ht="21.75" customHeight="1">
      <c r="A730" s="40"/>
      <c r="B730" s="41"/>
      <c r="C730" s="221" t="s">
        <v>4016</v>
      </c>
      <c r="D730" s="221" t="s">
        <v>248</v>
      </c>
      <c r="E730" s="222" t="s">
        <v>4724</v>
      </c>
      <c r="F730" s="223" t="s">
        <v>4725</v>
      </c>
      <c r="G730" s="224" t="s">
        <v>251</v>
      </c>
      <c r="H730" s="225">
        <v>500</v>
      </c>
      <c r="I730" s="226"/>
      <c r="J730" s="227">
        <f>ROUND(I730*H730,2)</f>
        <v>0</v>
      </c>
      <c r="K730" s="223" t="s">
        <v>764</v>
      </c>
      <c r="L730" s="46"/>
      <c r="M730" s="228" t="s">
        <v>1</v>
      </c>
      <c r="N730" s="229" t="s">
        <v>42</v>
      </c>
      <c r="O730" s="93"/>
      <c r="P730" s="230">
        <f>O730*H730</f>
        <v>0</v>
      </c>
      <c r="Q730" s="230">
        <v>0</v>
      </c>
      <c r="R730" s="230">
        <f>Q730*H730</f>
        <v>0</v>
      </c>
      <c r="S730" s="230">
        <v>0</v>
      </c>
      <c r="T730" s="231">
        <f>S730*H730</f>
        <v>0</v>
      </c>
      <c r="U730" s="40"/>
      <c r="V730" s="40"/>
      <c r="W730" s="40"/>
      <c r="X730" s="40"/>
      <c r="Y730" s="40"/>
      <c r="Z730" s="40"/>
      <c r="AA730" s="40"/>
      <c r="AB730" s="40"/>
      <c r="AC730" s="40"/>
      <c r="AD730" s="40"/>
      <c r="AE730" s="40"/>
      <c r="AR730" s="232" t="s">
        <v>253</v>
      </c>
      <c r="AT730" s="232" t="s">
        <v>248</v>
      </c>
      <c r="AU730" s="232" t="s">
        <v>87</v>
      </c>
      <c r="AY730" s="19" t="s">
        <v>245</v>
      </c>
      <c r="BE730" s="233">
        <f>IF(N730="základní",J730,0)</f>
        <v>0</v>
      </c>
      <c r="BF730" s="233">
        <f>IF(N730="snížená",J730,0)</f>
        <v>0</v>
      </c>
      <c r="BG730" s="233">
        <f>IF(N730="zákl. přenesená",J730,0)</f>
        <v>0</v>
      </c>
      <c r="BH730" s="233">
        <f>IF(N730="sníž. přenesená",J730,0)</f>
        <v>0</v>
      </c>
      <c r="BI730" s="233">
        <f>IF(N730="nulová",J730,0)</f>
        <v>0</v>
      </c>
      <c r="BJ730" s="19" t="s">
        <v>85</v>
      </c>
      <c r="BK730" s="233">
        <f>ROUND(I730*H730,2)</f>
        <v>0</v>
      </c>
      <c r="BL730" s="19" t="s">
        <v>253</v>
      </c>
      <c r="BM730" s="232" t="s">
        <v>5563</v>
      </c>
    </row>
    <row r="731" s="2" customFormat="1">
      <c r="A731" s="40"/>
      <c r="B731" s="41"/>
      <c r="C731" s="42"/>
      <c r="D731" s="234" t="s">
        <v>255</v>
      </c>
      <c r="E731" s="42"/>
      <c r="F731" s="235" t="s">
        <v>4727</v>
      </c>
      <c r="G731" s="42"/>
      <c r="H731" s="42"/>
      <c r="I731" s="236"/>
      <c r="J731" s="42"/>
      <c r="K731" s="42"/>
      <c r="L731" s="46"/>
      <c r="M731" s="237"/>
      <c r="N731" s="238"/>
      <c r="O731" s="93"/>
      <c r="P731" s="93"/>
      <c r="Q731" s="93"/>
      <c r="R731" s="93"/>
      <c r="S731" s="93"/>
      <c r="T731" s="94"/>
      <c r="U731" s="40"/>
      <c r="V731" s="40"/>
      <c r="W731" s="40"/>
      <c r="X731" s="40"/>
      <c r="Y731" s="40"/>
      <c r="Z731" s="40"/>
      <c r="AA731" s="40"/>
      <c r="AB731" s="40"/>
      <c r="AC731" s="40"/>
      <c r="AD731" s="40"/>
      <c r="AE731" s="40"/>
      <c r="AT731" s="19" t="s">
        <v>255</v>
      </c>
      <c r="AU731" s="19" t="s">
        <v>87</v>
      </c>
    </row>
    <row r="732" s="2" customFormat="1">
      <c r="A732" s="40"/>
      <c r="B732" s="41"/>
      <c r="C732" s="42"/>
      <c r="D732" s="296" t="s">
        <v>766</v>
      </c>
      <c r="E732" s="42"/>
      <c r="F732" s="297" t="s">
        <v>4728</v>
      </c>
      <c r="G732" s="42"/>
      <c r="H732" s="42"/>
      <c r="I732" s="236"/>
      <c r="J732" s="42"/>
      <c r="K732" s="42"/>
      <c r="L732" s="46"/>
      <c r="M732" s="237"/>
      <c r="N732" s="238"/>
      <c r="O732" s="93"/>
      <c r="P732" s="93"/>
      <c r="Q732" s="93"/>
      <c r="R732" s="93"/>
      <c r="S732" s="93"/>
      <c r="T732" s="94"/>
      <c r="U732" s="40"/>
      <c r="V732" s="40"/>
      <c r="W732" s="40"/>
      <c r="X732" s="40"/>
      <c r="Y732" s="40"/>
      <c r="Z732" s="40"/>
      <c r="AA732" s="40"/>
      <c r="AB732" s="40"/>
      <c r="AC732" s="40"/>
      <c r="AD732" s="40"/>
      <c r="AE732" s="40"/>
      <c r="AT732" s="19" t="s">
        <v>766</v>
      </c>
      <c r="AU732" s="19" t="s">
        <v>87</v>
      </c>
    </row>
    <row r="733" s="14" customFormat="1">
      <c r="A733" s="14"/>
      <c r="B733" s="249"/>
      <c r="C733" s="250"/>
      <c r="D733" s="234" t="s">
        <v>257</v>
      </c>
      <c r="E733" s="251" t="s">
        <v>1</v>
      </c>
      <c r="F733" s="252" t="s">
        <v>4729</v>
      </c>
      <c r="G733" s="250"/>
      <c r="H733" s="253">
        <v>500</v>
      </c>
      <c r="I733" s="254"/>
      <c r="J733" s="250"/>
      <c r="K733" s="250"/>
      <c r="L733" s="255"/>
      <c r="M733" s="256"/>
      <c r="N733" s="257"/>
      <c r="O733" s="257"/>
      <c r="P733" s="257"/>
      <c r="Q733" s="257"/>
      <c r="R733" s="257"/>
      <c r="S733" s="257"/>
      <c r="T733" s="258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9" t="s">
        <v>257</v>
      </c>
      <c r="AU733" s="259" t="s">
        <v>87</v>
      </c>
      <c r="AV733" s="14" t="s">
        <v>87</v>
      </c>
      <c r="AW733" s="14" t="s">
        <v>34</v>
      </c>
      <c r="AX733" s="14" t="s">
        <v>85</v>
      </c>
      <c r="AY733" s="259" t="s">
        <v>245</v>
      </c>
    </row>
    <row r="734" s="12" customFormat="1" ht="20.88" customHeight="1">
      <c r="A734" s="12"/>
      <c r="B734" s="205"/>
      <c r="C734" s="206"/>
      <c r="D734" s="207" t="s">
        <v>76</v>
      </c>
      <c r="E734" s="219" t="s">
        <v>865</v>
      </c>
      <c r="F734" s="219" t="s">
        <v>3055</v>
      </c>
      <c r="G734" s="206"/>
      <c r="H734" s="206"/>
      <c r="I734" s="209"/>
      <c r="J734" s="220">
        <f>BK734</f>
        <v>0</v>
      </c>
      <c r="K734" s="206"/>
      <c r="L734" s="211"/>
      <c r="M734" s="212"/>
      <c r="N734" s="213"/>
      <c r="O734" s="213"/>
      <c r="P734" s="214">
        <f>P735+SUM(P736:P767)</f>
        <v>0</v>
      </c>
      <c r="Q734" s="213"/>
      <c r="R734" s="214">
        <f>R735+SUM(R736:R767)</f>
        <v>10.5463556</v>
      </c>
      <c r="S734" s="213"/>
      <c r="T734" s="215">
        <f>T735+SUM(T736:T767)</f>
        <v>0.39599999999999996</v>
      </c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R734" s="216" t="s">
        <v>253</v>
      </c>
      <c r="AT734" s="217" t="s">
        <v>76</v>
      </c>
      <c r="AU734" s="217" t="s">
        <v>87</v>
      </c>
      <c r="AY734" s="216" t="s">
        <v>245</v>
      </c>
      <c r="BK734" s="218">
        <f>BK735+SUM(BK736:BK767)</f>
        <v>0</v>
      </c>
    </row>
    <row r="735" s="2" customFormat="1" ht="16.5" customHeight="1">
      <c r="A735" s="40"/>
      <c r="B735" s="41"/>
      <c r="C735" s="221" t="s">
        <v>2228</v>
      </c>
      <c r="D735" s="221" t="s">
        <v>248</v>
      </c>
      <c r="E735" s="222" t="s">
        <v>4731</v>
      </c>
      <c r="F735" s="223" t="s">
        <v>4732</v>
      </c>
      <c r="G735" s="224" t="s">
        <v>545</v>
      </c>
      <c r="H735" s="225">
        <v>0.31</v>
      </c>
      <c r="I735" s="226"/>
      <c r="J735" s="227">
        <f>ROUND(I735*H735,2)</f>
        <v>0</v>
      </c>
      <c r="K735" s="223" t="s">
        <v>764</v>
      </c>
      <c r="L735" s="46"/>
      <c r="M735" s="228" t="s">
        <v>1</v>
      </c>
      <c r="N735" s="229" t="s">
        <v>42</v>
      </c>
      <c r="O735" s="93"/>
      <c r="P735" s="230">
        <f>O735*H735</f>
        <v>0</v>
      </c>
      <c r="Q735" s="230">
        <v>0</v>
      </c>
      <c r="R735" s="230">
        <f>Q735*H735</f>
        <v>0</v>
      </c>
      <c r="S735" s="230">
        <v>0</v>
      </c>
      <c r="T735" s="231">
        <f>S735*H735</f>
        <v>0</v>
      </c>
      <c r="U735" s="40"/>
      <c r="V735" s="40"/>
      <c r="W735" s="40"/>
      <c r="X735" s="40"/>
      <c r="Y735" s="40"/>
      <c r="Z735" s="40"/>
      <c r="AA735" s="40"/>
      <c r="AB735" s="40"/>
      <c r="AC735" s="40"/>
      <c r="AD735" s="40"/>
      <c r="AE735" s="40"/>
      <c r="AR735" s="232" t="s">
        <v>253</v>
      </c>
      <c r="AT735" s="232" t="s">
        <v>248</v>
      </c>
      <c r="AU735" s="232" t="s">
        <v>272</v>
      </c>
      <c r="AY735" s="19" t="s">
        <v>245</v>
      </c>
      <c r="BE735" s="233">
        <f>IF(N735="základní",J735,0)</f>
        <v>0</v>
      </c>
      <c r="BF735" s="233">
        <f>IF(N735="snížená",J735,0)</f>
        <v>0</v>
      </c>
      <c r="BG735" s="233">
        <f>IF(N735="zákl. přenesená",J735,0)</f>
        <v>0</v>
      </c>
      <c r="BH735" s="233">
        <f>IF(N735="sníž. přenesená",J735,0)</f>
        <v>0</v>
      </c>
      <c r="BI735" s="233">
        <f>IF(N735="nulová",J735,0)</f>
        <v>0</v>
      </c>
      <c r="BJ735" s="19" t="s">
        <v>85</v>
      </c>
      <c r="BK735" s="233">
        <f>ROUND(I735*H735,2)</f>
        <v>0</v>
      </c>
      <c r="BL735" s="19" t="s">
        <v>253</v>
      </c>
      <c r="BM735" s="232" t="s">
        <v>5564</v>
      </c>
    </row>
    <row r="736" s="2" customFormat="1">
      <c r="A736" s="40"/>
      <c r="B736" s="41"/>
      <c r="C736" s="42"/>
      <c r="D736" s="234" t="s">
        <v>255</v>
      </c>
      <c r="E736" s="42"/>
      <c r="F736" s="235" t="s">
        <v>4734</v>
      </c>
      <c r="G736" s="42"/>
      <c r="H736" s="42"/>
      <c r="I736" s="236"/>
      <c r="J736" s="42"/>
      <c r="K736" s="42"/>
      <c r="L736" s="46"/>
      <c r="M736" s="237"/>
      <c r="N736" s="238"/>
      <c r="O736" s="93"/>
      <c r="P736" s="93"/>
      <c r="Q736" s="93"/>
      <c r="R736" s="93"/>
      <c r="S736" s="93"/>
      <c r="T736" s="94"/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T736" s="19" t="s">
        <v>255</v>
      </c>
      <c r="AU736" s="19" t="s">
        <v>272</v>
      </c>
    </row>
    <row r="737" s="2" customFormat="1">
      <c r="A737" s="40"/>
      <c r="B737" s="41"/>
      <c r="C737" s="42"/>
      <c r="D737" s="296" t="s">
        <v>766</v>
      </c>
      <c r="E737" s="42"/>
      <c r="F737" s="297" t="s">
        <v>4735</v>
      </c>
      <c r="G737" s="42"/>
      <c r="H737" s="42"/>
      <c r="I737" s="236"/>
      <c r="J737" s="42"/>
      <c r="K737" s="42"/>
      <c r="L737" s="46"/>
      <c r="M737" s="237"/>
      <c r="N737" s="238"/>
      <c r="O737" s="93"/>
      <c r="P737" s="93"/>
      <c r="Q737" s="93"/>
      <c r="R737" s="93"/>
      <c r="S737" s="93"/>
      <c r="T737" s="94"/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  <c r="AE737" s="40"/>
      <c r="AT737" s="19" t="s">
        <v>766</v>
      </c>
      <c r="AU737" s="19" t="s">
        <v>272</v>
      </c>
    </row>
    <row r="738" s="14" customFormat="1">
      <c r="A738" s="14"/>
      <c r="B738" s="249"/>
      <c r="C738" s="250"/>
      <c r="D738" s="234" t="s">
        <v>257</v>
      </c>
      <c r="E738" s="251" t="s">
        <v>1</v>
      </c>
      <c r="F738" s="252" t="s">
        <v>4736</v>
      </c>
      <c r="G738" s="250"/>
      <c r="H738" s="253">
        <v>0.31</v>
      </c>
      <c r="I738" s="254"/>
      <c r="J738" s="250"/>
      <c r="K738" s="250"/>
      <c r="L738" s="255"/>
      <c r="M738" s="256"/>
      <c r="N738" s="257"/>
      <c r="O738" s="257"/>
      <c r="P738" s="257"/>
      <c r="Q738" s="257"/>
      <c r="R738" s="257"/>
      <c r="S738" s="257"/>
      <c r="T738" s="258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T738" s="259" t="s">
        <v>257</v>
      </c>
      <c r="AU738" s="259" t="s">
        <v>272</v>
      </c>
      <c r="AV738" s="14" t="s">
        <v>87</v>
      </c>
      <c r="AW738" s="14" t="s">
        <v>34</v>
      </c>
      <c r="AX738" s="14" t="s">
        <v>85</v>
      </c>
      <c r="AY738" s="259" t="s">
        <v>245</v>
      </c>
    </row>
    <row r="739" s="2" customFormat="1" ht="24.15" customHeight="1">
      <c r="A739" s="40"/>
      <c r="B739" s="41"/>
      <c r="C739" s="221" t="s">
        <v>4029</v>
      </c>
      <c r="D739" s="221" t="s">
        <v>248</v>
      </c>
      <c r="E739" s="222" t="s">
        <v>867</v>
      </c>
      <c r="F739" s="223" t="s">
        <v>868</v>
      </c>
      <c r="G739" s="224" t="s">
        <v>545</v>
      </c>
      <c r="H739" s="225">
        <v>7.8399999999999999</v>
      </c>
      <c r="I739" s="226"/>
      <c r="J739" s="227">
        <f>ROUND(I739*H739,2)</f>
        <v>0</v>
      </c>
      <c r="K739" s="223" t="s">
        <v>764</v>
      </c>
      <c r="L739" s="46"/>
      <c r="M739" s="228" t="s">
        <v>1</v>
      </c>
      <c r="N739" s="229" t="s">
        <v>42</v>
      </c>
      <c r="O739" s="93"/>
      <c r="P739" s="230">
        <f>O739*H739</f>
        <v>0</v>
      </c>
      <c r="Q739" s="230">
        <v>0</v>
      </c>
      <c r="R739" s="230">
        <f>Q739*H739</f>
        <v>0</v>
      </c>
      <c r="S739" s="230">
        <v>0</v>
      </c>
      <c r="T739" s="231">
        <f>S739*H739</f>
        <v>0</v>
      </c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R739" s="232" t="s">
        <v>594</v>
      </c>
      <c r="AT739" s="232" t="s">
        <v>248</v>
      </c>
      <c r="AU739" s="232" t="s">
        <v>272</v>
      </c>
      <c r="AY739" s="19" t="s">
        <v>245</v>
      </c>
      <c r="BE739" s="233">
        <f>IF(N739="základní",J739,0)</f>
        <v>0</v>
      </c>
      <c r="BF739" s="233">
        <f>IF(N739="snížená",J739,0)</f>
        <v>0</v>
      </c>
      <c r="BG739" s="233">
        <f>IF(N739="zákl. přenesená",J739,0)</f>
        <v>0</v>
      </c>
      <c r="BH739" s="233">
        <f>IF(N739="sníž. přenesená",J739,0)</f>
        <v>0</v>
      </c>
      <c r="BI739" s="233">
        <f>IF(N739="nulová",J739,0)</f>
        <v>0</v>
      </c>
      <c r="BJ739" s="19" t="s">
        <v>85</v>
      </c>
      <c r="BK739" s="233">
        <f>ROUND(I739*H739,2)</f>
        <v>0</v>
      </c>
      <c r="BL739" s="19" t="s">
        <v>594</v>
      </c>
      <c r="BM739" s="232" t="s">
        <v>5565</v>
      </c>
    </row>
    <row r="740" s="2" customFormat="1">
      <c r="A740" s="40"/>
      <c r="B740" s="41"/>
      <c r="C740" s="42"/>
      <c r="D740" s="234" t="s">
        <v>255</v>
      </c>
      <c r="E740" s="42"/>
      <c r="F740" s="235" t="s">
        <v>869</v>
      </c>
      <c r="G740" s="42"/>
      <c r="H740" s="42"/>
      <c r="I740" s="236"/>
      <c r="J740" s="42"/>
      <c r="K740" s="42"/>
      <c r="L740" s="46"/>
      <c r="M740" s="237"/>
      <c r="N740" s="238"/>
      <c r="O740" s="93"/>
      <c r="P740" s="93"/>
      <c r="Q740" s="93"/>
      <c r="R740" s="93"/>
      <c r="S740" s="93"/>
      <c r="T740" s="94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T740" s="19" t="s">
        <v>255</v>
      </c>
      <c r="AU740" s="19" t="s">
        <v>272</v>
      </c>
    </row>
    <row r="741" s="2" customFormat="1">
      <c r="A741" s="40"/>
      <c r="B741" s="41"/>
      <c r="C741" s="42"/>
      <c r="D741" s="296" t="s">
        <v>766</v>
      </c>
      <c r="E741" s="42"/>
      <c r="F741" s="297" t="s">
        <v>870</v>
      </c>
      <c r="G741" s="42"/>
      <c r="H741" s="42"/>
      <c r="I741" s="236"/>
      <c r="J741" s="42"/>
      <c r="K741" s="42"/>
      <c r="L741" s="46"/>
      <c r="M741" s="237"/>
      <c r="N741" s="238"/>
      <c r="O741" s="93"/>
      <c r="P741" s="93"/>
      <c r="Q741" s="93"/>
      <c r="R741" s="93"/>
      <c r="S741" s="93"/>
      <c r="T741" s="94"/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T741" s="19" t="s">
        <v>766</v>
      </c>
      <c r="AU741" s="19" t="s">
        <v>272</v>
      </c>
    </row>
    <row r="742" s="2" customFormat="1" ht="24.15" customHeight="1">
      <c r="A742" s="40"/>
      <c r="B742" s="41"/>
      <c r="C742" s="221" t="s">
        <v>4036</v>
      </c>
      <c r="D742" s="221" t="s">
        <v>248</v>
      </c>
      <c r="E742" s="222" t="s">
        <v>3069</v>
      </c>
      <c r="F742" s="223" t="s">
        <v>3070</v>
      </c>
      <c r="G742" s="224" t="s">
        <v>545</v>
      </c>
      <c r="H742" s="225">
        <v>243.88800000000001</v>
      </c>
      <c r="I742" s="226"/>
      <c r="J742" s="227">
        <f>ROUND(I742*H742,2)</f>
        <v>0</v>
      </c>
      <c r="K742" s="223" t="s">
        <v>764</v>
      </c>
      <c r="L742" s="46"/>
      <c r="M742" s="228" t="s">
        <v>1</v>
      </c>
      <c r="N742" s="229" t="s">
        <v>42</v>
      </c>
      <c r="O742" s="93"/>
      <c r="P742" s="230">
        <f>O742*H742</f>
        <v>0</v>
      </c>
      <c r="Q742" s="230">
        <v>0</v>
      </c>
      <c r="R742" s="230">
        <f>Q742*H742</f>
        <v>0</v>
      </c>
      <c r="S742" s="230">
        <v>0</v>
      </c>
      <c r="T742" s="231">
        <f>S742*H742</f>
        <v>0</v>
      </c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R742" s="232" t="s">
        <v>253</v>
      </c>
      <c r="AT742" s="232" t="s">
        <v>248</v>
      </c>
      <c r="AU742" s="232" t="s">
        <v>272</v>
      </c>
      <c r="AY742" s="19" t="s">
        <v>245</v>
      </c>
      <c r="BE742" s="233">
        <f>IF(N742="základní",J742,0)</f>
        <v>0</v>
      </c>
      <c r="BF742" s="233">
        <f>IF(N742="snížená",J742,0)</f>
        <v>0</v>
      </c>
      <c r="BG742" s="233">
        <f>IF(N742="zákl. přenesená",J742,0)</f>
        <v>0</v>
      </c>
      <c r="BH742" s="233">
        <f>IF(N742="sníž. přenesená",J742,0)</f>
        <v>0</v>
      </c>
      <c r="BI742" s="233">
        <f>IF(N742="nulová",J742,0)</f>
        <v>0</v>
      </c>
      <c r="BJ742" s="19" t="s">
        <v>85</v>
      </c>
      <c r="BK742" s="233">
        <f>ROUND(I742*H742,2)</f>
        <v>0</v>
      </c>
      <c r="BL742" s="19" t="s">
        <v>253</v>
      </c>
      <c r="BM742" s="232" t="s">
        <v>5566</v>
      </c>
    </row>
    <row r="743" s="2" customFormat="1">
      <c r="A743" s="40"/>
      <c r="B743" s="41"/>
      <c r="C743" s="42"/>
      <c r="D743" s="234" t="s">
        <v>255</v>
      </c>
      <c r="E743" s="42"/>
      <c r="F743" s="235" t="s">
        <v>3072</v>
      </c>
      <c r="G743" s="42"/>
      <c r="H743" s="42"/>
      <c r="I743" s="236"/>
      <c r="J743" s="42"/>
      <c r="K743" s="42"/>
      <c r="L743" s="46"/>
      <c r="M743" s="237"/>
      <c r="N743" s="238"/>
      <c r="O743" s="93"/>
      <c r="P743" s="93"/>
      <c r="Q743" s="93"/>
      <c r="R743" s="93"/>
      <c r="S743" s="93"/>
      <c r="T743" s="94"/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T743" s="19" t="s">
        <v>255</v>
      </c>
      <c r="AU743" s="19" t="s">
        <v>272</v>
      </c>
    </row>
    <row r="744" s="2" customFormat="1">
      <c r="A744" s="40"/>
      <c r="B744" s="41"/>
      <c r="C744" s="42"/>
      <c r="D744" s="296" t="s">
        <v>766</v>
      </c>
      <c r="E744" s="42"/>
      <c r="F744" s="297" t="s">
        <v>3073</v>
      </c>
      <c r="G744" s="42"/>
      <c r="H744" s="42"/>
      <c r="I744" s="236"/>
      <c r="J744" s="42"/>
      <c r="K744" s="42"/>
      <c r="L744" s="46"/>
      <c r="M744" s="237"/>
      <c r="N744" s="238"/>
      <c r="O744" s="93"/>
      <c r="P744" s="93"/>
      <c r="Q744" s="93"/>
      <c r="R744" s="93"/>
      <c r="S744" s="93"/>
      <c r="T744" s="94"/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T744" s="19" t="s">
        <v>766</v>
      </c>
      <c r="AU744" s="19" t="s">
        <v>272</v>
      </c>
    </row>
    <row r="745" s="14" customFormat="1">
      <c r="A745" s="14"/>
      <c r="B745" s="249"/>
      <c r="C745" s="250"/>
      <c r="D745" s="234" t="s">
        <v>257</v>
      </c>
      <c r="E745" s="251" t="s">
        <v>1</v>
      </c>
      <c r="F745" s="252" t="s">
        <v>5567</v>
      </c>
      <c r="G745" s="250"/>
      <c r="H745" s="253">
        <v>243.88800000000001</v>
      </c>
      <c r="I745" s="254"/>
      <c r="J745" s="250"/>
      <c r="K745" s="250"/>
      <c r="L745" s="255"/>
      <c r="M745" s="256"/>
      <c r="N745" s="257"/>
      <c r="O745" s="257"/>
      <c r="P745" s="257"/>
      <c r="Q745" s="257"/>
      <c r="R745" s="257"/>
      <c r="S745" s="257"/>
      <c r="T745" s="258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59" t="s">
        <v>257</v>
      </c>
      <c r="AU745" s="259" t="s">
        <v>272</v>
      </c>
      <c r="AV745" s="14" t="s">
        <v>87</v>
      </c>
      <c r="AW745" s="14" t="s">
        <v>34</v>
      </c>
      <c r="AX745" s="14" t="s">
        <v>77</v>
      </c>
      <c r="AY745" s="259" t="s">
        <v>245</v>
      </c>
    </row>
    <row r="746" s="15" customFormat="1">
      <c r="A746" s="15"/>
      <c r="B746" s="260"/>
      <c r="C746" s="261"/>
      <c r="D746" s="234" t="s">
        <v>257</v>
      </c>
      <c r="E746" s="262" t="s">
        <v>1</v>
      </c>
      <c r="F746" s="263" t="s">
        <v>266</v>
      </c>
      <c r="G746" s="261"/>
      <c r="H746" s="264">
        <v>243.88800000000001</v>
      </c>
      <c r="I746" s="265"/>
      <c r="J746" s="261"/>
      <c r="K746" s="261"/>
      <c r="L746" s="266"/>
      <c r="M746" s="267"/>
      <c r="N746" s="268"/>
      <c r="O746" s="268"/>
      <c r="P746" s="268"/>
      <c r="Q746" s="268"/>
      <c r="R746" s="268"/>
      <c r="S746" s="268"/>
      <c r="T746" s="269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T746" s="270" t="s">
        <v>257</v>
      </c>
      <c r="AU746" s="270" t="s">
        <v>272</v>
      </c>
      <c r="AV746" s="15" t="s">
        <v>253</v>
      </c>
      <c r="AW746" s="15" t="s">
        <v>34</v>
      </c>
      <c r="AX746" s="15" t="s">
        <v>85</v>
      </c>
      <c r="AY746" s="270" t="s">
        <v>245</v>
      </c>
    </row>
    <row r="747" s="2" customFormat="1" ht="24.15" customHeight="1">
      <c r="A747" s="40"/>
      <c r="B747" s="41"/>
      <c r="C747" s="221" t="s">
        <v>4039</v>
      </c>
      <c r="D747" s="221" t="s">
        <v>248</v>
      </c>
      <c r="E747" s="222" t="s">
        <v>3881</v>
      </c>
      <c r="F747" s="223" t="s">
        <v>2690</v>
      </c>
      <c r="G747" s="224" t="s">
        <v>545</v>
      </c>
      <c r="H747" s="225">
        <v>183.22499999999999</v>
      </c>
      <c r="I747" s="226"/>
      <c r="J747" s="227">
        <f>ROUND(I747*H747,2)</f>
        <v>0</v>
      </c>
      <c r="K747" s="223" t="s">
        <v>764</v>
      </c>
      <c r="L747" s="46"/>
      <c r="M747" s="228" t="s">
        <v>1</v>
      </c>
      <c r="N747" s="229" t="s">
        <v>42</v>
      </c>
      <c r="O747" s="93"/>
      <c r="P747" s="230">
        <f>O747*H747</f>
        <v>0</v>
      </c>
      <c r="Q747" s="230">
        <v>0</v>
      </c>
      <c r="R747" s="230">
        <f>Q747*H747</f>
        <v>0</v>
      </c>
      <c r="S747" s="230">
        <v>0</v>
      </c>
      <c r="T747" s="231">
        <f>S747*H747</f>
        <v>0</v>
      </c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R747" s="232" t="s">
        <v>253</v>
      </c>
      <c r="AT747" s="232" t="s">
        <v>248</v>
      </c>
      <c r="AU747" s="232" t="s">
        <v>272</v>
      </c>
      <c r="AY747" s="19" t="s">
        <v>245</v>
      </c>
      <c r="BE747" s="233">
        <f>IF(N747="základní",J747,0)</f>
        <v>0</v>
      </c>
      <c r="BF747" s="233">
        <f>IF(N747="snížená",J747,0)</f>
        <v>0</v>
      </c>
      <c r="BG747" s="233">
        <f>IF(N747="zákl. přenesená",J747,0)</f>
        <v>0</v>
      </c>
      <c r="BH747" s="233">
        <f>IF(N747="sníž. přenesená",J747,0)</f>
        <v>0</v>
      </c>
      <c r="BI747" s="233">
        <f>IF(N747="nulová",J747,0)</f>
        <v>0</v>
      </c>
      <c r="BJ747" s="19" t="s">
        <v>85</v>
      </c>
      <c r="BK747" s="233">
        <f>ROUND(I747*H747,2)</f>
        <v>0</v>
      </c>
      <c r="BL747" s="19" t="s">
        <v>253</v>
      </c>
      <c r="BM747" s="232" t="s">
        <v>5568</v>
      </c>
    </row>
    <row r="748" s="2" customFormat="1">
      <c r="A748" s="40"/>
      <c r="B748" s="41"/>
      <c r="C748" s="42"/>
      <c r="D748" s="234" t="s">
        <v>255</v>
      </c>
      <c r="E748" s="42"/>
      <c r="F748" s="235" t="s">
        <v>2690</v>
      </c>
      <c r="G748" s="42"/>
      <c r="H748" s="42"/>
      <c r="I748" s="236"/>
      <c r="J748" s="42"/>
      <c r="K748" s="42"/>
      <c r="L748" s="46"/>
      <c r="M748" s="237"/>
      <c r="N748" s="238"/>
      <c r="O748" s="93"/>
      <c r="P748" s="93"/>
      <c r="Q748" s="93"/>
      <c r="R748" s="93"/>
      <c r="S748" s="93"/>
      <c r="T748" s="94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T748" s="19" t="s">
        <v>255</v>
      </c>
      <c r="AU748" s="19" t="s">
        <v>272</v>
      </c>
    </row>
    <row r="749" s="2" customFormat="1">
      <c r="A749" s="40"/>
      <c r="B749" s="41"/>
      <c r="C749" s="42"/>
      <c r="D749" s="296" t="s">
        <v>766</v>
      </c>
      <c r="E749" s="42"/>
      <c r="F749" s="297" t="s">
        <v>3883</v>
      </c>
      <c r="G749" s="42"/>
      <c r="H749" s="42"/>
      <c r="I749" s="236"/>
      <c r="J749" s="42"/>
      <c r="K749" s="42"/>
      <c r="L749" s="46"/>
      <c r="M749" s="237"/>
      <c r="N749" s="238"/>
      <c r="O749" s="93"/>
      <c r="P749" s="93"/>
      <c r="Q749" s="93"/>
      <c r="R749" s="93"/>
      <c r="S749" s="93"/>
      <c r="T749" s="94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T749" s="19" t="s">
        <v>766</v>
      </c>
      <c r="AU749" s="19" t="s">
        <v>272</v>
      </c>
    </row>
    <row r="750" s="14" customFormat="1">
      <c r="A750" s="14"/>
      <c r="B750" s="249"/>
      <c r="C750" s="250"/>
      <c r="D750" s="234" t="s">
        <v>257</v>
      </c>
      <c r="E750" s="251" t="s">
        <v>1</v>
      </c>
      <c r="F750" s="252" t="s">
        <v>5569</v>
      </c>
      <c r="G750" s="250"/>
      <c r="H750" s="253">
        <v>183.22499999999999</v>
      </c>
      <c r="I750" s="254"/>
      <c r="J750" s="250"/>
      <c r="K750" s="250"/>
      <c r="L750" s="255"/>
      <c r="M750" s="256"/>
      <c r="N750" s="257"/>
      <c r="O750" s="257"/>
      <c r="P750" s="257"/>
      <c r="Q750" s="257"/>
      <c r="R750" s="257"/>
      <c r="S750" s="257"/>
      <c r="T750" s="258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59" t="s">
        <v>257</v>
      </c>
      <c r="AU750" s="259" t="s">
        <v>272</v>
      </c>
      <c r="AV750" s="14" t="s">
        <v>87</v>
      </c>
      <c r="AW750" s="14" t="s">
        <v>34</v>
      </c>
      <c r="AX750" s="14" t="s">
        <v>77</v>
      </c>
      <c r="AY750" s="259" t="s">
        <v>245</v>
      </c>
    </row>
    <row r="751" s="15" customFormat="1">
      <c r="A751" s="15"/>
      <c r="B751" s="260"/>
      <c r="C751" s="261"/>
      <c r="D751" s="234" t="s">
        <v>257</v>
      </c>
      <c r="E751" s="262" t="s">
        <v>1</v>
      </c>
      <c r="F751" s="263" t="s">
        <v>266</v>
      </c>
      <c r="G751" s="261"/>
      <c r="H751" s="264">
        <v>183.22499999999999</v>
      </c>
      <c r="I751" s="265"/>
      <c r="J751" s="261"/>
      <c r="K751" s="261"/>
      <c r="L751" s="266"/>
      <c r="M751" s="267"/>
      <c r="N751" s="268"/>
      <c r="O751" s="268"/>
      <c r="P751" s="268"/>
      <c r="Q751" s="268"/>
      <c r="R751" s="268"/>
      <c r="S751" s="268"/>
      <c r="T751" s="269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T751" s="270" t="s">
        <v>257</v>
      </c>
      <c r="AU751" s="270" t="s">
        <v>272</v>
      </c>
      <c r="AV751" s="15" t="s">
        <v>253</v>
      </c>
      <c r="AW751" s="15" t="s">
        <v>34</v>
      </c>
      <c r="AX751" s="15" t="s">
        <v>85</v>
      </c>
      <c r="AY751" s="270" t="s">
        <v>245</v>
      </c>
    </row>
    <row r="752" s="2" customFormat="1" ht="16.5" customHeight="1">
      <c r="A752" s="40"/>
      <c r="B752" s="41"/>
      <c r="C752" s="221" t="s">
        <v>4042</v>
      </c>
      <c r="D752" s="221" t="s">
        <v>248</v>
      </c>
      <c r="E752" s="222" t="s">
        <v>3075</v>
      </c>
      <c r="F752" s="223" t="s">
        <v>3076</v>
      </c>
      <c r="G752" s="224" t="s">
        <v>3531</v>
      </c>
      <c r="H752" s="225">
        <v>450.173</v>
      </c>
      <c r="I752" s="226"/>
      <c r="J752" s="227">
        <f>ROUND(I752*H752,2)</f>
        <v>0</v>
      </c>
      <c r="K752" s="223" t="s">
        <v>764</v>
      </c>
      <c r="L752" s="46"/>
      <c r="M752" s="228" t="s">
        <v>1</v>
      </c>
      <c r="N752" s="229" t="s">
        <v>42</v>
      </c>
      <c r="O752" s="93"/>
      <c r="P752" s="230">
        <f>O752*H752</f>
        <v>0</v>
      </c>
      <c r="Q752" s="230">
        <v>0</v>
      </c>
      <c r="R752" s="230">
        <f>Q752*H752</f>
        <v>0</v>
      </c>
      <c r="S752" s="230">
        <v>0</v>
      </c>
      <c r="T752" s="231">
        <f>S752*H752</f>
        <v>0</v>
      </c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R752" s="232" t="s">
        <v>253</v>
      </c>
      <c r="AT752" s="232" t="s">
        <v>248</v>
      </c>
      <c r="AU752" s="232" t="s">
        <v>272</v>
      </c>
      <c r="AY752" s="19" t="s">
        <v>245</v>
      </c>
      <c r="BE752" s="233">
        <f>IF(N752="základní",J752,0)</f>
        <v>0</v>
      </c>
      <c r="BF752" s="233">
        <f>IF(N752="snížená",J752,0)</f>
        <v>0</v>
      </c>
      <c r="BG752" s="233">
        <f>IF(N752="zákl. přenesená",J752,0)</f>
        <v>0</v>
      </c>
      <c r="BH752" s="233">
        <f>IF(N752="sníž. přenesená",J752,0)</f>
        <v>0</v>
      </c>
      <c r="BI752" s="233">
        <f>IF(N752="nulová",J752,0)</f>
        <v>0</v>
      </c>
      <c r="BJ752" s="19" t="s">
        <v>85</v>
      </c>
      <c r="BK752" s="233">
        <f>ROUND(I752*H752,2)</f>
        <v>0</v>
      </c>
      <c r="BL752" s="19" t="s">
        <v>253</v>
      </c>
      <c r="BM752" s="232" t="s">
        <v>5570</v>
      </c>
    </row>
    <row r="753" s="2" customFormat="1">
      <c r="A753" s="40"/>
      <c r="B753" s="41"/>
      <c r="C753" s="42"/>
      <c r="D753" s="234" t="s">
        <v>255</v>
      </c>
      <c r="E753" s="42"/>
      <c r="F753" s="235" t="s">
        <v>3078</v>
      </c>
      <c r="G753" s="42"/>
      <c r="H753" s="42"/>
      <c r="I753" s="236"/>
      <c r="J753" s="42"/>
      <c r="K753" s="42"/>
      <c r="L753" s="46"/>
      <c r="M753" s="237"/>
      <c r="N753" s="238"/>
      <c r="O753" s="93"/>
      <c r="P753" s="93"/>
      <c r="Q753" s="93"/>
      <c r="R753" s="93"/>
      <c r="S753" s="93"/>
      <c r="T753" s="94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T753" s="19" t="s">
        <v>255</v>
      </c>
      <c r="AU753" s="19" t="s">
        <v>272</v>
      </c>
    </row>
    <row r="754" s="2" customFormat="1">
      <c r="A754" s="40"/>
      <c r="B754" s="41"/>
      <c r="C754" s="42"/>
      <c r="D754" s="296" t="s">
        <v>766</v>
      </c>
      <c r="E754" s="42"/>
      <c r="F754" s="297" t="s">
        <v>3079</v>
      </c>
      <c r="G754" s="42"/>
      <c r="H754" s="42"/>
      <c r="I754" s="236"/>
      <c r="J754" s="42"/>
      <c r="K754" s="42"/>
      <c r="L754" s="46"/>
      <c r="M754" s="237"/>
      <c r="N754" s="238"/>
      <c r="O754" s="93"/>
      <c r="P754" s="93"/>
      <c r="Q754" s="93"/>
      <c r="R754" s="93"/>
      <c r="S754" s="93"/>
      <c r="T754" s="94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T754" s="19" t="s">
        <v>766</v>
      </c>
      <c r="AU754" s="19" t="s">
        <v>272</v>
      </c>
    </row>
    <row r="755" s="14" customFormat="1">
      <c r="A755" s="14"/>
      <c r="B755" s="249"/>
      <c r="C755" s="250"/>
      <c r="D755" s="234" t="s">
        <v>257</v>
      </c>
      <c r="E755" s="251" t="s">
        <v>1</v>
      </c>
      <c r="F755" s="252" t="s">
        <v>5571</v>
      </c>
      <c r="G755" s="250"/>
      <c r="H755" s="253">
        <v>243.88800000000001</v>
      </c>
      <c r="I755" s="254"/>
      <c r="J755" s="250"/>
      <c r="K755" s="250"/>
      <c r="L755" s="255"/>
      <c r="M755" s="256"/>
      <c r="N755" s="257"/>
      <c r="O755" s="257"/>
      <c r="P755" s="257"/>
      <c r="Q755" s="257"/>
      <c r="R755" s="257"/>
      <c r="S755" s="257"/>
      <c r="T755" s="258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59" t="s">
        <v>257</v>
      </c>
      <c r="AU755" s="259" t="s">
        <v>272</v>
      </c>
      <c r="AV755" s="14" t="s">
        <v>87</v>
      </c>
      <c r="AW755" s="14" t="s">
        <v>34</v>
      </c>
      <c r="AX755" s="14" t="s">
        <v>77</v>
      </c>
      <c r="AY755" s="259" t="s">
        <v>245</v>
      </c>
    </row>
    <row r="756" s="14" customFormat="1">
      <c r="A756" s="14"/>
      <c r="B756" s="249"/>
      <c r="C756" s="250"/>
      <c r="D756" s="234" t="s">
        <v>257</v>
      </c>
      <c r="E756" s="251" t="s">
        <v>1</v>
      </c>
      <c r="F756" s="252" t="s">
        <v>5572</v>
      </c>
      <c r="G756" s="250"/>
      <c r="H756" s="253">
        <v>183.22499999999999</v>
      </c>
      <c r="I756" s="254"/>
      <c r="J756" s="250"/>
      <c r="K756" s="250"/>
      <c r="L756" s="255"/>
      <c r="M756" s="256"/>
      <c r="N756" s="257"/>
      <c r="O756" s="257"/>
      <c r="P756" s="257"/>
      <c r="Q756" s="257"/>
      <c r="R756" s="257"/>
      <c r="S756" s="257"/>
      <c r="T756" s="258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59" t="s">
        <v>257</v>
      </c>
      <c r="AU756" s="259" t="s">
        <v>272</v>
      </c>
      <c r="AV756" s="14" t="s">
        <v>87</v>
      </c>
      <c r="AW756" s="14" t="s">
        <v>34</v>
      </c>
      <c r="AX756" s="14" t="s">
        <v>77</v>
      </c>
      <c r="AY756" s="259" t="s">
        <v>245</v>
      </c>
    </row>
    <row r="757" s="14" customFormat="1">
      <c r="A757" s="14"/>
      <c r="B757" s="249"/>
      <c r="C757" s="250"/>
      <c r="D757" s="234" t="s">
        <v>257</v>
      </c>
      <c r="E757" s="251" t="s">
        <v>1</v>
      </c>
      <c r="F757" s="252" t="s">
        <v>5573</v>
      </c>
      <c r="G757" s="250"/>
      <c r="H757" s="253">
        <v>23.059999999999999</v>
      </c>
      <c r="I757" s="254"/>
      <c r="J757" s="250"/>
      <c r="K757" s="250"/>
      <c r="L757" s="255"/>
      <c r="M757" s="256"/>
      <c r="N757" s="257"/>
      <c r="O757" s="257"/>
      <c r="P757" s="257"/>
      <c r="Q757" s="257"/>
      <c r="R757" s="257"/>
      <c r="S757" s="257"/>
      <c r="T757" s="258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9" t="s">
        <v>257</v>
      </c>
      <c r="AU757" s="259" t="s">
        <v>272</v>
      </c>
      <c r="AV757" s="14" t="s">
        <v>87</v>
      </c>
      <c r="AW757" s="14" t="s">
        <v>34</v>
      </c>
      <c r="AX757" s="14" t="s">
        <v>77</v>
      </c>
      <c r="AY757" s="259" t="s">
        <v>245</v>
      </c>
    </row>
    <row r="758" s="15" customFormat="1">
      <c r="A758" s="15"/>
      <c r="B758" s="260"/>
      <c r="C758" s="261"/>
      <c r="D758" s="234" t="s">
        <v>257</v>
      </c>
      <c r="E758" s="262" t="s">
        <v>1</v>
      </c>
      <c r="F758" s="263" t="s">
        <v>266</v>
      </c>
      <c r="G758" s="261"/>
      <c r="H758" s="264">
        <v>450.173</v>
      </c>
      <c r="I758" s="265"/>
      <c r="J758" s="261"/>
      <c r="K758" s="261"/>
      <c r="L758" s="266"/>
      <c r="M758" s="267"/>
      <c r="N758" s="268"/>
      <c r="O758" s="268"/>
      <c r="P758" s="268"/>
      <c r="Q758" s="268"/>
      <c r="R758" s="268"/>
      <c r="S758" s="268"/>
      <c r="T758" s="269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T758" s="270" t="s">
        <v>257</v>
      </c>
      <c r="AU758" s="270" t="s">
        <v>272</v>
      </c>
      <c r="AV758" s="15" t="s">
        <v>253</v>
      </c>
      <c r="AW758" s="15" t="s">
        <v>34</v>
      </c>
      <c r="AX758" s="15" t="s">
        <v>85</v>
      </c>
      <c r="AY758" s="270" t="s">
        <v>245</v>
      </c>
    </row>
    <row r="759" s="2" customFormat="1" ht="16.5" customHeight="1">
      <c r="A759" s="40"/>
      <c r="B759" s="41"/>
      <c r="C759" s="221" t="s">
        <v>4044</v>
      </c>
      <c r="D759" s="221" t="s">
        <v>248</v>
      </c>
      <c r="E759" s="222" t="s">
        <v>3084</v>
      </c>
      <c r="F759" s="223" t="s">
        <v>3085</v>
      </c>
      <c r="G759" s="224" t="s">
        <v>3531</v>
      </c>
      <c r="H759" s="225">
        <v>22058.476999999999</v>
      </c>
      <c r="I759" s="226"/>
      <c r="J759" s="227">
        <f>ROUND(I759*H759,2)</f>
        <v>0</v>
      </c>
      <c r="K759" s="223" t="s">
        <v>764</v>
      </c>
      <c r="L759" s="46"/>
      <c r="M759" s="228" t="s">
        <v>1</v>
      </c>
      <c r="N759" s="229" t="s">
        <v>42</v>
      </c>
      <c r="O759" s="93"/>
      <c r="P759" s="230">
        <f>O759*H759</f>
        <v>0</v>
      </c>
      <c r="Q759" s="230">
        <v>0</v>
      </c>
      <c r="R759" s="230">
        <f>Q759*H759</f>
        <v>0</v>
      </c>
      <c r="S759" s="230">
        <v>0</v>
      </c>
      <c r="T759" s="231">
        <f>S759*H759</f>
        <v>0</v>
      </c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R759" s="232" t="s">
        <v>253</v>
      </c>
      <c r="AT759" s="232" t="s">
        <v>248</v>
      </c>
      <c r="AU759" s="232" t="s">
        <v>272</v>
      </c>
      <c r="AY759" s="19" t="s">
        <v>245</v>
      </c>
      <c r="BE759" s="233">
        <f>IF(N759="základní",J759,0)</f>
        <v>0</v>
      </c>
      <c r="BF759" s="233">
        <f>IF(N759="snížená",J759,0)</f>
        <v>0</v>
      </c>
      <c r="BG759" s="233">
        <f>IF(N759="zákl. přenesená",J759,0)</f>
        <v>0</v>
      </c>
      <c r="BH759" s="233">
        <f>IF(N759="sníž. přenesená",J759,0)</f>
        <v>0</v>
      </c>
      <c r="BI759" s="233">
        <f>IF(N759="nulová",J759,0)</f>
        <v>0</v>
      </c>
      <c r="BJ759" s="19" t="s">
        <v>85</v>
      </c>
      <c r="BK759" s="233">
        <f>ROUND(I759*H759,2)</f>
        <v>0</v>
      </c>
      <c r="BL759" s="19" t="s">
        <v>253</v>
      </c>
      <c r="BM759" s="232" t="s">
        <v>5574</v>
      </c>
    </row>
    <row r="760" s="2" customFormat="1">
      <c r="A760" s="40"/>
      <c r="B760" s="41"/>
      <c r="C760" s="42"/>
      <c r="D760" s="234" t="s">
        <v>255</v>
      </c>
      <c r="E760" s="42"/>
      <c r="F760" s="235" t="s">
        <v>3087</v>
      </c>
      <c r="G760" s="42"/>
      <c r="H760" s="42"/>
      <c r="I760" s="236"/>
      <c r="J760" s="42"/>
      <c r="K760" s="42"/>
      <c r="L760" s="46"/>
      <c r="M760" s="237"/>
      <c r="N760" s="238"/>
      <c r="O760" s="93"/>
      <c r="P760" s="93"/>
      <c r="Q760" s="93"/>
      <c r="R760" s="93"/>
      <c r="S760" s="93"/>
      <c r="T760" s="94"/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T760" s="19" t="s">
        <v>255</v>
      </c>
      <c r="AU760" s="19" t="s">
        <v>272</v>
      </c>
    </row>
    <row r="761" s="2" customFormat="1">
      <c r="A761" s="40"/>
      <c r="B761" s="41"/>
      <c r="C761" s="42"/>
      <c r="D761" s="296" t="s">
        <v>766</v>
      </c>
      <c r="E761" s="42"/>
      <c r="F761" s="297" t="s">
        <v>3088</v>
      </c>
      <c r="G761" s="42"/>
      <c r="H761" s="42"/>
      <c r="I761" s="236"/>
      <c r="J761" s="42"/>
      <c r="K761" s="42"/>
      <c r="L761" s="46"/>
      <c r="M761" s="237"/>
      <c r="N761" s="238"/>
      <c r="O761" s="93"/>
      <c r="P761" s="93"/>
      <c r="Q761" s="93"/>
      <c r="R761" s="93"/>
      <c r="S761" s="93"/>
      <c r="T761" s="94"/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  <c r="AE761" s="40"/>
      <c r="AT761" s="19" t="s">
        <v>766</v>
      </c>
      <c r="AU761" s="19" t="s">
        <v>272</v>
      </c>
    </row>
    <row r="762" s="14" customFormat="1">
      <c r="A762" s="14"/>
      <c r="B762" s="249"/>
      <c r="C762" s="250"/>
      <c r="D762" s="234" t="s">
        <v>257</v>
      </c>
      <c r="E762" s="251" t="s">
        <v>1</v>
      </c>
      <c r="F762" s="252" t="s">
        <v>5575</v>
      </c>
      <c r="G762" s="250"/>
      <c r="H762" s="253">
        <v>22058.476999999999</v>
      </c>
      <c r="I762" s="254"/>
      <c r="J762" s="250"/>
      <c r="K762" s="250"/>
      <c r="L762" s="255"/>
      <c r="M762" s="256"/>
      <c r="N762" s="257"/>
      <c r="O762" s="257"/>
      <c r="P762" s="257"/>
      <c r="Q762" s="257"/>
      <c r="R762" s="257"/>
      <c r="S762" s="257"/>
      <c r="T762" s="258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9" t="s">
        <v>257</v>
      </c>
      <c r="AU762" s="259" t="s">
        <v>272</v>
      </c>
      <c r="AV762" s="14" t="s">
        <v>87</v>
      </c>
      <c r="AW762" s="14" t="s">
        <v>34</v>
      </c>
      <c r="AX762" s="14" t="s">
        <v>85</v>
      </c>
      <c r="AY762" s="259" t="s">
        <v>245</v>
      </c>
    </row>
    <row r="763" s="2" customFormat="1" ht="16.5" customHeight="1">
      <c r="A763" s="40"/>
      <c r="B763" s="41"/>
      <c r="C763" s="221" t="s">
        <v>4046</v>
      </c>
      <c r="D763" s="221" t="s">
        <v>248</v>
      </c>
      <c r="E763" s="222" t="s">
        <v>3091</v>
      </c>
      <c r="F763" s="223" t="s">
        <v>3092</v>
      </c>
      <c r="G763" s="224" t="s">
        <v>3531</v>
      </c>
      <c r="H763" s="225">
        <v>450.173</v>
      </c>
      <c r="I763" s="226"/>
      <c r="J763" s="227">
        <f>ROUND(I763*H763,2)</f>
        <v>0</v>
      </c>
      <c r="K763" s="223" t="s">
        <v>764</v>
      </c>
      <c r="L763" s="46"/>
      <c r="M763" s="228" t="s">
        <v>1</v>
      </c>
      <c r="N763" s="229" t="s">
        <v>42</v>
      </c>
      <c r="O763" s="93"/>
      <c r="P763" s="230">
        <f>O763*H763</f>
        <v>0</v>
      </c>
      <c r="Q763" s="230">
        <v>0</v>
      </c>
      <c r="R763" s="230">
        <f>Q763*H763</f>
        <v>0</v>
      </c>
      <c r="S763" s="230">
        <v>0</v>
      </c>
      <c r="T763" s="231">
        <f>S763*H763</f>
        <v>0</v>
      </c>
      <c r="U763" s="40"/>
      <c r="V763" s="40"/>
      <c r="W763" s="40"/>
      <c r="X763" s="40"/>
      <c r="Y763" s="40"/>
      <c r="Z763" s="40"/>
      <c r="AA763" s="40"/>
      <c r="AB763" s="40"/>
      <c r="AC763" s="40"/>
      <c r="AD763" s="40"/>
      <c r="AE763" s="40"/>
      <c r="AR763" s="232" t="s">
        <v>253</v>
      </c>
      <c r="AT763" s="232" t="s">
        <v>248</v>
      </c>
      <c r="AU763" s="232" t="s">
        <v>272</v>
      </c>
      <c r="AY763" s="19" t="s">
        <v>245</v>
      </c>
      <c r="BE763" s="233">
        <f>IF(N763="základní",J763,0)</f>
        <v>0</v>
      </c>
      <c r="BF763" s="233">
        <f>IF(N763="snížená",J763,0)</f>
        <v>0</v>
      </c>
      <c r="BG763" s="233">
        <f>IF(N763="zákl. přenesená",J763,0)</f>
        <v>0</v>
      </c>
      <c r="BH763" s="233">
        <f>IF(N763="sníž. přenesená",J763,0)</f>
        <v>0</v>
      </c>
      <c r="BI763" s="233">
        <f>IF(N763="nulová",J763,0)</f>
        <v>0</v>
      </c>
      <c r="BJ763" s="19" t="s">
        <v>85</v>
      </c>
      <c r="BK763" s="233">
        <f>ROUND(I763*H763,2)</f>
        <v>0</v>
      </c>
      <c r="BL763" s="19" t="s">
        <v>253</v>
      </c>
      <c r="BM763" s="232" t="s">
        <v>5576</v>
      </c>
    </row>
    <row r="764" s="2" customFormat="1">
      <c r="A764" s="40"/>
      <c r="B764" s="41"/>
      <c r="C764" s="42"/>
      <c r="D764" s="234" t="s">
        <v>255</v>
      </c>
      <c r="E764" s="42"/>
      <c r="F764" s="235" t="s">
        <v>3094</v>
      </c>
      <c r="G764" s="42"/>
      <c r="H764" s="42"/>
      <c r="I764" s="236"/>
      <c r="J764" s="42"/>
      <c r="K764" s="42"/>
      <c r="L764" s="46"/>
      <c r="M764" s="237"/>
      <c r="N764" s="238"/>
      <c r="O764" s="93"/>
      <c r="P764" s="93"/>
      <c r="Q764" s="93"/>
      <c r="R764" s="93"/>
      <c r="S764" s="93"/>
      <c r="T764" s="94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T764" s="19" t="s">
        <v>255</v>
      </c>
      <c r="AU764" s="19" t="s">
        <v>272</v>
      </c>
    </row>
    <row r="765" s="2" customFormat="1">
      <c r="A765" s="40"/>
      <c r="B765" s="41"/>
      <c r="C765" s="42"/>
      <c r="D765" s="296" t="s">
        <v>766</v>
      </c>
      <c r="E765" s="42"/>
      <c r="F765" s="297" t="s">
        <v>3095</v>
      </c>
      <c r="G765" s="42"/>
      <c r="H765" s="42"/>
      <c r="I765" s="236"/>
      <c r="J765" s="42"/>
      <c r="K765" s="42"/>
      <c r="L765" s="46"/>
      <c r="M765" s="237"/>
      <c r="N765" s="238"/>
      <c r="O765" s="93"/>
      <c r="P765" s="93"/>
      <c r="Q765" s="93"/>
      <c r="R765" s="93"/>
      <c r="S765" s="93"/>
      <c r="T765" s="94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T765" s="19" t="s">
        <v>766</v>
      </c>
      <c r="AU765" s="19" t="s">
        <v>272</v>
      </c>
    </row>
    <row r="766" s="14" customFormat="1">
      <c r="A766" s="14"/>
      <c r="B766" s="249"/>
      <c r="C766" s="250"/>
      <c r="D766" s="234" t="s">
        <v>257</v>
      </c>
      <c r="E766" s="251" t="s">
        <v>1</v>
      </c>
      <c r="F766" s="252" t="s">
        <v>5577</v>
      </c>
      <c r="G766" s="250"/>
      <c r="H766" s="253">
        <v>450.173</v>
      </c>
      <c r="I766" s="254"/>
      <c r="J766" s="250"/>
      <c r="K766" s="250"/>
      <c r="L766" s="255"/>
      <c r="M766" s="256"/>
      <c r="N766" s="257"/>
      <c r="O766" s="257"/>
      <c r="P766" s="257"/>
      <c r="Q766" s="257"/>
      <c r="R766" s="257"/>
      <c r="S766" s="257"/>
      <c r="T766" s="258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59" t="s">
        <v>257</v>
      </c>
      <c r="AU766" s="259" t="s">
        <v>272</v>
      </c>
      <c r="AV766" s="14" t="s">
        <v>87</v>
      </c>
      <c r="AW766" s="14" t="s">
        <v>34</v>
      </c>
      <c r="AX766" s="14" t="s">
        <v>85</v>
      </c>
      <c r="AY766" s="259" t="s">
        <v>245</v>
      </c>
    </row>
    <row r="767" s="17" customFormat="1" ht="20.88" customHeight="1">
      <c r="A767" s="17"/>
      <c r="B767" s="306"/>
      <c r="C767" s="307"/>
      <c r="D767" s="308" t="s">
        <v>76</v>
      </c>
      <c r="E767" s="308" t="s">
        <v>878</v>
      </c>
      <c r="F767" s="308" t="s">
        <v>879</v>
      </c>
      <c r="G767" s="307"/>
      <c r="H767" s="307"/>
      <c r="I767" s="309"/>
      <c r="J767" s="310">
        <f>BK767</f>
        <v>0</v>
      </c>
      <c r="K767" s="307"/>
      <c r="L767" s="311"/>
      <c r="M767" s="312"/>
      <c r="N767" s="313"/>
      <c r="O767" s="313"/>
      <c r="P767" s="314">
        <f>P768+SUM(P769:P771)</f>
        <v>0</v>
      </c>
      <c r="Q767" s="313"/>
      <c r="R767" s="314">
        <f>R768+SUM(R769:R771)</f>
        <v>10.5463556</v>
      </c>
      <c r="S767" s="313"/>
      <c r="T767" s="315">
        <f>T768+SUM(T769:T771)</f>
        <v>0.39599999999999996</v>
      </c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R767" s="316" t="s">
        <v>253</v>
      </c>
      <c r="AT767" s="317" t="s">
        <v>76</v>
      </c>
      <c r="AU767" s="317" t="s">
        <v>272</v>
      </c>
      <c r="AY767" s="316" t="s">
        <v>245</v>
      </c>
      <c r="BK767" s="318">
        <f>BK768+SUM(BK769:BK771)</f>
        <v>0</v>
      </c>
    </row>
    <row r="768" s="2" customFormat="1" ht="16.5" customHeight="1">
      <c r="A768" s="40"/>
      <c r="B768" s="41"/>
      <c r="C768" s="221" t="s">
        <v>4048</v>
      </c>
      <c r="D768" s="221" t="s">
        <v>248</v>
      </c>
      <c r="E768" s="222" t="s">
        <v>880</v>
      </c>
      <c r="F768" s="223" t="s">
        <v>881</v>
      </c>
      <c r="G768" s="224" t="s">
        <v>3531</v>
      </c>
      <c r="H768" s="225">
        <v>1473.3140000000001</v>
      </c>
      <c r="I768" s="226"/>
      <c r="J768" s="227">
        <f>ROUND(I768*H768,2)</f>
        <v>0</v>
      </c>
      <c r="K768" s="223" t="s">
        <v>764</v>
      </c>
      <c r="L768" s="46"/>
      <c r="M768" s="228" t="s">
        <v>1</v>
      </c>
      <c r="N768" s="229" t="s">
        <v>42</v>
      </c>
      <c r="O768" s="93"/>
      <c r="P768" s="230">
        <f>O768*H768</f>
        <v>0</v>
      </c>
      <c r="Q768" s="230">
        <v>0</v>
      </c>
      <c r="R768" s="230">
        <f>Q768*H768</f>
        <v>0</v>
      </c>
      <c r="S768" s="230">
        <v>0</v>
      </c>
      <c r="T768" s="231">
        <f>S768*H768</f>
        <v>0</v>
      </c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R768" s="232" t="s">
        <v>253</v>
      </c>
      <c r="AT768" s="232" t="s">
        <v>248</v>
      </c>
      <c r="AU768" s="232" t="s">
        <v>253</v>
      </c>
      <c r="AY768" s="19" t="s">
        <v>245</v>
      </c>
      <c r="BE768" s="233">
        <f>IF(N768="základní",J768,0)</f>
        <v>0</v>
      </c>
      <c r="BF768" s="233">
        <f>IF(N768="snížená",J768,0)</f>
        <v>0</v>
      </c>
      <c r="BG768" s="233">
        <f>IF(N768="zákl. přenesená",J768,0)</f>
        <v>0</v>
      </c>
      <c r="BH768" s="233">
        <f>IF(N768="sníž. přenesená",J768,0)</f>
        <v>0</v>
      </c>
      <c r="BI768" s="233">
        <f>IF(N768="nulová",J768,0)</f>
        <v>0</v>
      </c>
      <c r="BJ768" s="19" t="s">
        <v>85</v>
      </c>
      <c r="BK768" s="233">
        <f>ROUND(I768*H768,2)</f>
        <v>0</v>
      </c>
      <c r="BL768" s="19" t="s">
        <v>253</v>
      </c>
      <c r="BM768" s="232" t="s">
        <v>5578</v>
      </c>
    </row>
    <row r="769" s="2" customFormat="1">
      <c r="A769" s="40"/>
      <c r="B769" s="41"/>
      <c r="C769" s="42"/>
      <c r="D769" s="234" t="s">
        <v>255</v>
      </c>
      <c r="E769" s="42"/>
      <c r="F769" s="235" t="s">
        <v>882</v>
      </c>
      <c r="G769" s="42"/>
      <c r="H769" s="42"/>
      <c r="I769" s="236"/>
      <c r="J769" s="42"/>
      <c r="K769" s="42"/>
      <c r="L769" s="46"/>
      <c r="M769" s="237"/>
      <c r="N769" s="238"/>
      <c r="O769" s="93"/>
      <c r="P769" s="93"/>
      <c r="Q769" s="93"/>
      <c r="R769" s="93"/>
      <c r="S769" s="93"/>
      <c r="T769" s="94"/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T769" s="19" t="s">
        <v>255</v>
      </c>
      <c r="AU769" s="19" t="s">
        <v>253</v>
      </c>
    </row>
    <row r="770" s="2" customFormat="1">
      <c r="A770" s="40"/>
      <c r="B770" s="41"/>
      <c r="C770" s="42"/>
      <c r="D770" s="296" t="s">
        <v>766</v>
      </c>
      <c r="E770" s="42"/>
      <c r="F770" s="297" t="s">
        <v>883</v>
      </c>
      <c r="G770" s="42"/>
      <c r="H770" s="42"/>
      <c r="I770" s="236"/>
      <c r="J770" s="42"/>
      <c r="K770" s="42"/>
      <c r="L770" s="46"/>
      <c r="M770" s="237"/>
      <c r="N770" s="238"/>
      <c r="O770" s="93"/>
      <c r="P770" s="93"/>
      <c r="Q770" s="93"/>
      <c r="R770" s="93"/>
      <c r="S770" s="93"/>
      <c r="T770" s="94"/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T770" s="19" t="s">
        <v>766</v>
      </c>
      <c r="AU770" s="19" t="s">
        <v>253</v>
      </c>
    </row>
    <row r="771" s="17" customFormat="1" ht="20.88" customHeight="1">
      <c r="A771" s="17"/>
      <c r="B771" s="306"/>
      <c r="C771" s="307"/>
      <c r="D771" s="308" t="s">
        <v>76</v>
      </c>
      <c r="E771" s="308" t="s">
        <v>892</v>
      </c>
      <c r="F771" s="308" t="s">
        <v>893</v>
      </c>
      <c r="G771" s="307"/>
      <c r="H771" s="307"/>
      <c r="I771" s="309"/>
      <c r="J771" s="310">
        <f>BK771</f>
        <v>0</v>
      </c>
      <c r="K771" s="307"/>
      <c r="L771" s="311"/>
      <c r="M771" s="312"/>
      <c r="N771" s="313"/>
      <c r="O771" s="313"/>
      <c r="P771" s="314">
        <f>P772+P836+P847+P860</f>
        <v>0</v>
      </c>
      <c r="Q771" s="313"/>
      <c r="R771" s="314">
        <f>R772+R836+R847+R860</f>
        <v>10.5463556</v>
      </c>
      <c r="S771" s="313"/>
      <c r="T771" s="315">
        <f>T772+T836+T847+T860</f>
        <v>0.39599999999999996</v>
      </c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R771" s="316" t="s">
        <v>87</v>
      </c>
      <c r="AT771" s="317" t="s">
        <v>76</v>
      </c>
      <c r="AU771" s="317" t="s">
        <v>253</v>
      </c>
      <c r="AY771" s="316" t="s">
        <v>245</v>
      </c>
      <c r="BK771" s="318">
        <f>BK772+BK836+BK847+BK860</f>
        <v>0</v>
      </c>
    </row>
    <row r="772" s="17" customFormat="1" ht="20.88" customHeight="1">
      <c r="A772" s="17"/>
      <c r="B772" s="306"/>
      <c r="C772" s="307"/>
      <c r="D772" s="308" t="s">
        <v>76</v>
      </c>
      <c r="E772" s="308" t="s">
        <v>3103</v>
      </c>
      <c r="F772" s="308" t="s">
        <v>3104</v>
      </c>
      <c r="G772" s="307"/>
      <c r="H772" s="307"/>
      <c r="I772" s="309"/>
      <c r="J772" s="310">
        <f>BK772</f>
        <v>0</v>
      </c>
      <c r="K772" s="307"/>
      <c r="L772" s="311"/>
      <c r="M772" s="312"/>
      <c r="N772" s="313"/>
      <c r="O772" s="313"/>
      <c r="P772" s="314">
        <f>SUM(P773:P835)</f>
        <v>0</v>
      </c>
      <c r="Q772" s="313"/>
      <c r="R772" s="314">
        <f>SUM(R773:R835)</f>
        <v>2.3141997000000001</v>
      </c>
      <c r="S772" s="313"/>
      <c r="T772" s="315">
        <f>SUM(T773:T835)</f>
        <v>0.39599999999999996</v>
      </c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R772" s="316" t="s">
        <v>253</v>
      </c>
      <c r="AT772" s="317" t="s">
        <v>76</v>
      </c>
      <c r="AU772" s="317" t="s">
        <v>246</v>
      </c>
      <c r="AY772" s="316" t="s">
        <v>245</v>
      </c>
      <c r="BK772" s="318">
        <f>SUM(BK773:BK835)</f>
        <v>0</v>
      </c>
    </row>
    <row r="773" s="2" customFormat="1" ht="16.5" customHeight="1">
      <c r="A773" s="40"/>
      <c r="B773" s="41"/>
      <c r="C773" s="221" t="s">
        <v>4051</v>
      </c>
      <c r="D773" s="221" t="s">
        <v>248</v>
      </c>
      <c r="E773" s="222" t="s">
        <v>3106</v>
      </c>
      <c r="F773" s="223" t="s">
        <v>3107</v>
      </c>
      <c r="G773" s="224" t="s">
        <v>2717</v>
      </c>
      <c r="H773" s="225">
        <v>331.93000000000001</v>
      </c>
      <c r="I773" s="226"/>
      <c r="J773" s="227">
        <f>ROUND(I773*H773,2)</f>
        <v>0</v>
      </c>
      <c r="K773" s="223" t="s">
        <v>764</v>
      </c>
      <c r="L773" s="46"/>
      <c r="M773" s="228" t="s">
        <v>1</v>
      </c>
      <c r="N773" s="229" t="s">
        <v>42</v>
      </c>
      <c r="O773" s="93"/>
      <c r="P773" s="230">
        <f>O773*H773</f>
        <v>0</v>
      </c>
      <c r="Q773" s="230">
        <v>0</v>
      </c>
      <c r="R773" s="230">
        <f>Q773*H773</f>
        <v>0</v>
      </c>
      <c r="S773" s="230">
        <v>0</v>
      </c>
      <c r="T773" s="231">
        <f>S773*H773</f>
        <v>0</v>
      </c>
      <c r="U773" s="40"/>
      <c r="V773" s="40"/>
      <c r="W773" s="40"/>
      <c r="X773" s="40"/>
      <c r="Y773" s="40"/>
      <c r="Z773" s="40"/>
      <c r="AA773" s="40"/>
      <c r="AB773" s="40"/>
      <c r="AC773" s="40"/>
      <c r="AD773" s="40"/>
      <c r="AE773" s="40"/>
      <c r="AR773" s="232" t="s">
        <v>253</v>
      </c>
      <c r="AT773" s="232" t="s">
        <v>248</v>
      </c>
      <c r="AU773" s="232" t="s">
        <v>305</v>
      </c>
      <c r="AY773" s="19" t="s">
        <v>245</v>
      </c>
      <c r="BE773" s="233">
        <f>IF(N773="základní",J773,0)</f>
        <v>0</v>
      </c>
      <c r="BF773" s="233">
        <f>IF(N773="snížená",J773,0)</f>
        <v>0</v>
      </c>
      <c r="BG773" s="233">
        <f>IF(N773="zákl. přenesená",J773,0)</f>
        <v>0</v>
      </c>
      <c r="BH773" s="233">
        <f>IF(N773="sníž. přenesená",J773,0)</f>
        <v>0</v>
      </c>
      <c r="BI773" s="233">
        <f>IF(N773="nulová",J773,0)</f>
        <v>0</v>
      </c>
      <c r="BJ773" s="19" t="s">
        <v>85</v>
      </c>
      <c r="BK773" s="233">
        <f>ROUND(I773*H773,2)</f>
        <v>0</v>
      </c>
      <c r="BL773" s="19" t="s">
        <v>253</v>
      </c>
      <c r="BM773" s="232" t="s">
        <v>5579</v>
      </c>
    </row>
    <row r="774" s="2" customFormat="1">
      <c r="A774" s="40"/>
      <c r="B774" s="41"/>
      <c r="C774" s="42"/>
      <c r="D774" s="234" t="s">
        <v>255</v>
      </c>
      <c r="E774" s="42"/>
      <c r="F774" s="235" t="s">
        <v>3109</v>
      </c>
      <c r="G774" s="42"/>
      <c r="H774" s="42"/>
      <c r="I774" s="236"/>
      <c r="J774" s="42"/>
      <c r="K774" s="42"/>
      <c r="L774" s="46"/>
      <c r="M774" s="237"/>
      <c r="N774" s="238"/>
      <c r="O774" s="93"/>
      <c r="P774" s="93"/>
      <c r="Q774" s="93"/>
      <c r="R774" s="93"/>
      <c r="S774" s="93"/>
      <c r="T774" s="94"/>
      <c r="U774" s="40"/>
      <c r="V774" s="40"/>
      <c r="W774" s="40"/>
      <c r="X774" s="40"/>
      <c r="Y774" s="40"/>
      <c r="Z774" s="40"/>
      <c r="AA774" s="40"/>
      <c r="AB774" s="40"/>
      <c r="AC774" s="40"/>
      <c r="AD774" s="40"/>
      <c r="AE774" s="40"/>
      <c r="AT774" s="19" t="s">
        <v>255</v>
      </c>
      <c r="AU774" s="19" t="s">
        <v>305</v>
      </c>
    </row>
    <row r="775" s="2" customFormat="1">
      <c r="A775" s="40"/>
      <c r="B775" s="41"/>
      <c r="C775" s="42"/>
      <c r="D775" s="296" t="s">
        <v>766</v>
      </c>
      <c r="E775" s="42"/>
      <c r="F775" s="297" t="s">
        <v>3110</v>
      </c>
      <c r="G775" s="42"/>
      <c r="H775" s="42"/>
      <c r="I775" s="236"/>
      <c r="J775" s="42"/>
      <c r="K775" s="42"/>
      <c r="L775" s="46"/>
      <c r="M775" s="237"/>
      <c r="N775" s="238"/>
      <c r="O775" s="93"/>
      <c r="P775" s="93"/>
      <c r="Q775" s="93"/>
      <c r="R775" s="93"/>
      <c r="S775" s="93"/>
      <c r="T775" s="94"/>
      <c r="U775" s="40"/>
      <c r="V775" s="40"/>
      <c r="W775" s="40"/>
      <c r="X775" s="40"/>
      <c r="Y775" s="40"/>
      <c r="Z775" s="40"/>
      <c r="AA775" s="40"/>
      <c r="AB775" s="40"/>
      <c r="AC775" s="40"/>
      <c r="AD775" s="40"/>
      <c r="AE775" s="40"/>
      <c r="AT775" s="19" t="s">
        <v>766</v>
      </c>
      <c r="AU775" s="19" t="s">
        <v>305</v>
      </c>
    </row>
    <row r="776" s="14" customFormat="1">
      <c r="A776" s="14"/>
      <c r="B776" s="249"/>
      <c r="C776" s="250"/>
      <c r="D776" s="234" t="s">
        <v>257</v>
      </c>
      <c r="E776" s="251" t="s">
        <v>1</v>
      </c>
      <c r="F776" s="252" t="s">
        <v>5580</v>
      </c>
      <c r="G776" s="250"/>
      <c r="H776" s="253">
        <v>331.93000000000001</v>
      </c>
      <c r="I776" s="254"/>
      <c r="J776" s="250"/>
      <c r="K776" s="250"/>
      <c r="L776" s="255"/>
      <c r="M776" s="256"/>
      <c r="N776" s="257"/>
      <c r="O776" s="257"/>
      <c r="P776" s="257"/>
      <c r="Q776" s="257"/>
      <c r="R776" s="257"/>
      <c r="S776" s="257"/>
      <c r="T776" s="258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9" t="s">
        <v>257</v>
      </c>
      <c r="AU776" s="259" t="s">
        <v>305</v>
      </c>
      <c r="AV776" s="14" t="s">
        <v>87</v>
      </c>
      <c r="AW776" s="14" t="s">
        <v>34</v>
      </c>
      <c r="AX776" s="14" t="s">
        <v>77</v>
      </c>
      <c r="AY776" s="259" t="s">
        <v>245</v>
      </c>
    </row>
    <row r="777" s="15" customFormat="1">
      <c r="A777" s="15"/>
      <c r="B777" s="260"/>
      <c r="C777" s="261"/>
      <c r="D777" s="234" t="s">
        <v>257</v>
      </c>
      <c r="E777" s="262" t="s">
        <v>1</v>
      </c>
      <c r="F777" s="263" t="s">
        <v>266</v>
      </c>
      <c r="G777" s="261"/>
      <c r="H777" s="264">
        <v>331.93000000000001</v>
      </c>
      <c r="I777" s="265"/>
      <c r="J777" s="261"/>
      <c r="K777" s="261"/>
      <c r="L777" s="266"/>
      <c r="M777" s="267"/>
      <c r="N777" s="268"/>
      <c r="O777" s="268"/>
      <c r="P777" s="268"/>
      <c r="Q777" s="268"/>
      <c r="R777" s="268"/>
      <c r="S777" s="268"/>
      <c r="T777" s="269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T777" s="270" t="s">
        <v>257</v>
      </c>
      <c r="AU777" s="270" t="s">
        <v>305</v>
      </c>
      <c r="AV777" s="15" t="s">
        <v>253</v>
      </c>
      <c r="AW777" s="15" t="s">
        <v>34</v>
      </c>
      <c r="AX777" s="15" t="s">
        <v>85</v>
      </c>
      <c r="AY777" s="270" t="s">
        <v>245</v>
      </c>
    </row>
    <row r="778" s="2" customFormat="1" ht="16.5" customHeight="1">
      <c r="A778" s="40"/>
      <c r="B778" s="41"/>
      <c r="C778" s="283" t="s">
        <v>4054</v>
      </c>
      <c r="D778" s="283" t="s">
        <v>551</v>
      </c>
      <c r="E778" s="284" t="s">
        <v>3113</v>
      </c>
      <c r="F778" s="285" t="s">
        <v>3114</v>
      </c>
      <c r="G778" s="286" t="s">
        <v>3531</v>
      </c>
      <c r="H778" s="287">
        <v>0.113</v>
      </c>
      <c r="I778" s="288"/>
      <c r="J778" s="289">
        <f>ROUND(I778*H778,2)</f>
        <v>0</v>
      </c>
      <c r="K778" s="285" t="s">
        <v>764</v>
      </c>
      <c r="L778" s="290"/>
      <c r="M778" s="291" t="s">
        <v>1</v>
      </c>
      <c r="N778" s="292" t="s">
        <v>42</v>
      </c>
      <c r="O778" s="93"/>
      <c r="P778" s="230">
        <f>O778*H778</f>
        <v>0</v>
      </c>
      <c r="Q778" s="230">
        <v>1</v>
      </c>
      <c r="R778" s="230">
        <f>Q778*H778</f>
        <v>0.113</v>
      </c>
      <c r="S778" s="230">
        <v>0</v>
      </c>
      <c r="T778" s="231">
        <f>S778*H778</f>
        <v>0</v>
      </c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R778" s="232" t="s">
        <v>326</v>
      </c>
      <c r="AT778" s="232" t="s">
        <v>551</v>
      </c>
      <c r="AU778" s="232" t="s">
        <v>305</v>
      </c>
      <c r="AY778" s="19" t="s">
        <v>245</v>
      </c>
      <c r="BE778" s="233">
        <f>IF(N778="základní",J778,0)</f>
        <v>0</v>
      </c>
      <c r="BF778" s="233">
        <f>IF(N778="snížená",J778,0)</f>
        <v>0</v>
      </c>
      <c r="BG778" s="233">
        <f>IF(N778="zákl. přenesená",J778,0)</f>
        <v>0</v>
      </c>
      <c r="BH778" s="233">
        <f>IF(N778="sníž. přenesená",J778,0)</f>
        <v>0</v>
      </c>
      <c r="BI778" s="233">
        <f>IF(N778="nulová",J778,0)</f>
        <v>0</v>
      </c>
      <c r="BJ778" s="19" t="s">
        <v>85</v>
      </c>
      <c r="BK778" s="233">
        <f>ROUND(I778*H778,2)</f>
        <v>0</v>
      </c>
      <c r="BL778" s="19" t="s">
        <v>253</v>
      </c>
      <c r="BM778" s="232" t="s">
        <v>5581</v>
      </c>
    </row>
    <row r="779" s="2" customFormat="1">
      <c r="A779" s="40"/>
      <c r="B779" s="41"/>
      <c r="C779" s="42"/>
      <c r="D779" s="234" t="s">
        <v>255</v>
      </c>
      <c r="E779" s="42"/>
      <c r="F779" s="235" t="s">
        <v>3114</v>
      </c>
      <c r="G779" s="42"/>
      <c r="H779" s="42"/>
      <c r="I779" s="236"/>
      <c r="J779" s="42"/>
      <c r="K779" s="42"/>
      <c r="L779" s="46"/>
      <c r="M779" s="237"/>
      <c r="N779" s="238"/>
      <c r="O779" s="93"/>
      <c r="P779" s="93"/>
      <c r="Q779" s="93"/>
      <c r="R779" s="93"/>
      <c r="S779" s="93"/>
      <c r="T779" s="94"/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T779" s="19" t="s">
        <v>255</v>
      </c>
      <c r="AU779" s="19" t="s">
        <v>305</v>
      </c>
    </row>
    <row r="780" s="14" customFormat="1">
      <c r="A780" s="14"/>
      <c r="B780" s="249"/>
      <c r="C780" s="250"/>
      <c r="D780" s="234" t="s">
        <v>257</v>
      </c>
      <c r="E780" s="251" t="s">
        <v>1</v>
      </c>
      <c r="F780" s="252" t="s">
        <v>5582</v>
      </c>
      <c r="G780" s="250"/>
      <c r="H780" s="253">
        <v>0.113</v>
      </c>
      <c r="I780" s="254"/>
      <c r="J780" s="250"/>
      <c r="K780" s="250"/>
      <c r="L780" s="255"/>
      <c r="M780" s="256"/>
      <c r="N780" s="257"/>
      <c r="O780" s="257"/>
      <c r="P780" s="257"/>
      <c r="Q780" s="257"/>
      <c r="R780" s="257"/>
      <c r="S780" s="257"/>
      <c r="T780" s="258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9" t="s">
        <v>257</v>
      </c>
      <c r="AU780" s="259" t="s">
        <v>305</v>
      </c>
      <c r="AV780" s="14" t="s">
        <v>87</v>
      </c>
      <c r="AW780" s="14" t="s">
        <v>34</v>
      </c>
      <c r="AX780" s="14" t="s">
        <v>77</v>
      </c>
      <c r="AY780" s="259" t="s">
        <v>245</v>
      </c>
    </row>
    <row r="781" s="15" customFormat="1">
      <c r="A781" s="15"/>
      <c r="B781" s="260"/>
      <c r="C781" s="261"/>
      <c r="D781" s="234" t="s">
        <v>257</v>
      </c>
      <c r="E781" s="262" t="s">
        <v>1</v>
      </c>
      <c r="F781" s="263" t="s">
        <v>266</v>
      </c>
      <c r="G781" s="261"/>
      <c r="H781" s="264">
        <v>0.113</v>
      </c>
      <c r="I781" s="265"/>
      <c r="J781" s="261"/>
      <c r="K781" s="261"/>
      <c r="L781" s="266"/>
      <c r="M781" s="267"/>
      <c r="N781" s="268"/>
      <c r="O781" s="268"/>
      <c r="P781" s="268"/>
      <c r="Q781" s="268"/>
      <c r="R781" s="268"/>
      <c r="S781" s="268"/>
      <c r="T781" s="269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70" t="s">
        <v>257</v>
      </c>
      <c r="AU781" s="270" t="s">
        <v>305</v>
      </c>
      <c r="AV781" s="15" t="s">
        <v>253</v>
      </c>
      <c r="AW781" s="15" t="s">
        <v>34</v>
      </c>
      <c r="AX781" s="15" t="s">
        <v>85</v>
      </c>
      <c r="AY781" s="270" t="s">
        <v>245</v>
      </c>
    </row>
    <row r="782" s="2" customFormat="1" ht="21.75" customHeight="1">
      <c r="A782" s="40"/>
      <c r="B782" s="41"/>
      <c r="C782" s="221" t="s">
        <v>4711</v>
      </c>
      <c r="D782" s="221" t="s">
        <v>248</v>
      </c>
      <c r="E782" s="222" t="s">
        <v>4811</v>
      </c>
      <c r="F782" s="223" t="s">
        <v>4812</v>
      </c>
      <c r="G782" s="224" t="s">
        <v>275</v>
      </c>
      <c r="H782" s="225">
        <v>72</v>
      </c>
      <c r="I782" s="226"/>
      <c r="J782" s="227">
        <f>ROUND(I782*H782,2)</f>
        <v>0</v>
      </c>
      <c r="K782" s="223" t="s">
        <v>764</v>
      </c>
      <c r="L782" s="46"/>
      <c r="M782" s="228" t="s">
        <v>1</v>
      </c>
      <c r="N782" s="229" t="s">
        <v>42</v>
      </c>
      <c r="O782" s="93"/>
      <c r="P782" s="230">
        <f>O782*H782</f>
        <v>0</v>
      </c>
      <c r="Q782" s="230">
        <v>0</v>
      </c>
      <c r="R782" s="230">
        <f>Q782*H782</f>
        <v>0</v>
      </c>
      <c r="S782" s="230">
        <v>0.0054999999999999997</v>
      </c>
      <c r="T782" s="231">
        <f>S782*H782</f>
        <v>0.39599999999999996</v>
      </c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  <c r="AE782" s="40"/>
      <c r="AR782" s="232" t="s">
        <v>253</v>
      </c>
      <c r="AT782" s="232" t="s">
        <v>248</v>
      </c>
      <c r="AU782" s="232" t="s">
        <v>305</v>
      </c>
      <c r="AY782" s="19" t="s">
        <v>245</v>
      </c>
      <c r="BE782" s="233">
        <f>IF(N782="základní",J782,0)</f>
        <v>0</v>
      </c>
      <c r="BF782" s="233">
        <f>IF(N782="snížená",J782,0)</f>
        <v>0</v>
      </c>
      <c r="BG782" s="233">
        <f>IF(N782="zákl. přenesená",J782,0)</f>
        <v>0</v>
      </c>
      <c r="BH782" s="233">
        <f>IF(N782="sníž. přenesená",J782,0)</f>
        <v>0</v>
      </c>
      <c r="BI782" s="233">
        <f>IF(N782="nulová",J782,0)</f>
        <v>0</v>
      </c>
      <c r="BJ782" s="19" t="s">
        <v>85</v>
      </c>
      <c r="BK782" s="233">
        <f>ROUND(I782*H782,2)</f>
        <v>0</v>
      </c>
      <c r="BL782" s="19" t="s">
        <v>253</v>
      </c>
      <c r="BM782" s="232" t="s">
        <v>5583</v>
      </c>
    </row>
    <row r="783" s="2" customFormat="1">
      <c r="A783" s="40"/>
      <c r="B783" s="41"/>
      <c r="C783" s="42"/>
      <c r="D783" s="234" t="s">
        <v>255</v>
      </c>
      <c r="E783" s="42"/>
      <c r="F783" s="235" t="s">
        <v>4814</v>
      </c>
      <c r="G783" s="42"/>
      <c r="H783" s="42"/>
      <c r="I783" s="236"/>
      <c r="J783" s="42"/>
      <c r="K783" s="42"/>
      <c r="L783" s="46"/>
      <c r="M783" s="237"/>
      <c r="N783" s="238"/>
      <c r="O783" s="93"/>
      <c r="P783" s="93"/>
      <c r="Q783" s="93"/>
      <c r="R783" s="93"/>
      <c r="S783" s="93"/>
      <c r="T783" s="94"/>
      <c r="U783" s="40"/>
      <c r="V783" s="40"/>
      <c r="W783" s="40"/>
      <c r="X783" s="40"/>
      <c r="Y783" s="40"/>
      <c r="Z783" s="40"/>
      <c r="AA783" s="40"/>
      <c r="AB783" s="40"/>
      <c r="AC783" s="40"/>
      <c r="AD783" s="40"/>
      <c r="AE783" s="40"/>
      <c r="AT783" s="19" t="s">
        <v>255</v>
      </c>
      <c r="AU783" s="19" t="s">
        <v>305</v>
      </c>
    </row>
    <row r="784" s="2" customFormat="1">
      <c r="A784" s="40"/>
      <c r="B784" s="41"/>
      <c r="C784" s="42"/>
      <c r="D784" s="296" t="s">
        <v>766</v>
      </c>
      <c r="E784" s="42"/>
      <c r="F784" s="297" t="s">
        <v>4815</v>
      </c>
      <c r="G784" s="42"/>
      <c r="H784" s="42"/>
      <c r="I784" s="236"/>
      <c r="J784" s="42"/>
      <c r="K784" s="42"/>
      <c r="L784" s="46"/>
      <c r="M784" s="237"/>
      <c r="N784" s="238"/>
      <c r="O784" s="93"/>
      <c r="P784" s="93"/>
      <c r="Q784" s="93"/>
      <c r="R784" s="93"/>
      <c r="S784" s="93"/>
      <c r="T784" s="94"/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  <c r="AE784" s="40"/>
      <c r="AT784" s="19" t="s">
        <v>766</v>
      </c>
      <c r="AU784" s="19" t="s">
        <v>305</v>
      </c>
    </row>
    <row r="785" s="14" customFormat="1">
      <c r="A785" s="14"/>
      <c r="B785" s="249"/>
      <c r="C785" s="250"/>
      <c r="D785" s="234" t="s">
        <v>257</v>
      </c>
      <c r="E785" s="251" t="s">
        <v>1</v>
      </c>
      <c r="F785" s="252" t="s">
        <v>4816</v>
      </c>
      <c r="G785" s="250"/>
      <c r="H785" s="253">
        <v>72</v>
      </c>
      <c r="I785" s="254"/>
      <c r="J785" s="250"/>
      <c r="K785" s="250"/>
      <c r="L785" s="255"/>
      <c r="M785" s="256"/>
      <c r="N785" s="257"/>
      <c r="O785" s="257"/>
      <c r="P785" s="257"/>
      <c r="Q785" s="257"/>
      <c r="R785" s="257"/>
      <c r="S785" s="257"/>
      <c r="T785" s="258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59" t="s">
        <v>257</v>
      </c>
      <c r="AU785" s="259" t="s">
        <v>305</v>
      </c>
      <c r="AV785" s="14" t="s">
        <v>87</v>
      </c>
      <c r="AW785" s="14" t="s">
        <v>34</v>
      </c>
      <c r="AX785" s="14" t="s">
        <v>85</v>
      </c>
      <c r="AY785" s="259" t="s">
        <v>245</v>
      </c>
    </row>
    <row r="786" s="2" customFormat="1" ht="16.5" customHeight="1">
      <c r="A786" s="40"/>
      <c r="B786" s="41"/>
      <c r="C786" s="221" t="s">
        <v>4713</v>
      </c>
      <c r="D786" s="221" t="s">
        <v>248</v>
      </c>
      <c r="E786" s="222" t="s">
        <v>3925</v>
      </c>
      <c r="F786" s="223" t="s">
        <v>3926</v>
      </c>
      <c r="G786" s="224" t="s">
        <v>275</v>
      </c>
      <c r="H786" s="225">
        <v>284.04000000000002</v>
      </c>
      <c r="I786" s="226"/>
      <c r="J786" s="227">
        <f>ROUND(I786*H786,2)</f>
        <v>0</v>
      </c>
      <c r="K786" s="223" t="s">
        <v>764</v>
      </c>
      <c r="L786" s="46"/>
      <c r="M786" s="228" t="s">
        <v>1</v>
      </c>
      <c r="N786" s="229" t="s">
        <v>42</v>
      </c>
      <c r="O786" s="93"/>
      <c r="P786" s="230">
        <f>O786*H786</f>
        <v>0</v>
      </c>
      <c r="Q786" s="230">
        <v>0.00040000000000000002</v>
      </c>
      <c r="R786" s="230">
        <f>Q786*H786</f>
        <v>0.11361600000000001</v>
      </c>
      <c r="S786" s="230">
        <v>0</v>
      </c>
      <c r="T786" s="231">
        <f>S786*H786</f>
        <v>0</v>
      </c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R786" s="232" t="s">
        <v>594</v>
      </c>
      <c r="AT786" s="232" t="s">
        <v>248</v>
      </c>
      <c r="AU786" s="232" t="s">
        <v>305</v>
      </c>
      <c r="AY786" s="19" t="s">
        <v>245</v>
      </c>
      <c r="BE786" s="233">
        <f>IF(N786="základní",J786,0)</f>
        <v>0</v>
      </c>
      <c r="BF786" s="233">
        <f>IF(N786="snížená",J786,0)</f>
        <v>0</v>
      </c>
      <c r="BG786" s="233">
        <f>IF(N786="zákl. přenesená",J786,0)</f>
        <v>0</v>
      </c>
      <c r="BH786" s="233">
        <f>IF(N786="sníž. přenesená",J786,0)</f>
        <v>0</v>
      </c>
      <c r="BI786" s="233">
        <f>IF(N786="nulová",J786,0)</f>
        <v>0</v>
      </c>
      <c r="BJ786" s="19" t="s">
        <v>85</v>
      </c>
      <c r="BK786" s="233">
        <f>ROUND(I786*H786,2)</f>
        <v>0</v>
      </c>
      <c r="BL786" s="19" t="s">
        <v>594</v>
      </c>
      <c r="BM786" s="232" t="s">
        <v>5584</v>
      </c>
    </row>
    <row r="787" s="2" customFormat="1">
      <c r="A787" s="40"/>
      <c r="B787" s="41"/>
      <c r="C787" s="42"/>
      <c r="D787" s="234" t="s">
        <v>255</v>
      </c>
      <c r="E787" s="42"/>
      <c r="F787" s="235" t="s">
        <v>4819</v>
      </c>
      <c r="G787" s="42"/>
      <c r="H787" s="42"/>
      <c r="I787" s="236"/>
      <c r="J787" s="42"/>
      <c r="K787" s="42"/>
      <c r="L787" s="46"/>
      <c r="M787" s="237"/>
      <c r="N787" s="238"/>
      <c r="O787" s="93"/>
      <c r="P787" s="93"/>
      <c r="Q787" s="93"/>
      <c r="R787" s="93"/>
      <c r="S787" s="93"/>
      <c r="T787" s="94"/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  <c r="AE787" s="40"/>
      <c r="AT787" s="19" t="s">
        <v>255</v>
      </c>
      <c r="AU787" s="19" t="s">
        <v>305</v>
      </c>
    </row>
    <row r="788" s="2" customFormat="1">
      <c r="A788" s="40"/>
      <c r="B788" s="41"/>
      <c r="C788" s="42"/>
      <c r="D788" s="296" t="s">
        <v>766</v>
      </c>
      <c r="E788" s="42"/>
      <c r="F788" s="297" t="s">
        <v>3928</v>
      </c>
      <c r="G788" s="42"/>
      <c r="H788" s="42"/>
      <c r="I788" s="236"/>
      <c r="J788" s="42"/>
      <c r="K788" s="42"/>
      <c r="L788" s="46"/>
      <c r="M788" s="237"/>
      <c r="N788" s="238"/>
      <c r="O788" s="93"/>
      <c r="P788" s="93"/>
      <c r="Q788" s="93"/>
      <c r="R788" s="93"/>
      <c r="S788" s="93"/>
      <c r="T788" s="94"/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  <c r="AE788" s="40"/>
      <c r="AT788" s="19" t="s">
        <v>766</v>
      </c>
      <c r="AU788" s="19" t="s">
        <v>305</v>
      </c>
    </row>
    <row r="789" s="14" customFormat="1">
      <c r="A789" s="14"/>
      <c r="B789" s="249"/>
      <c r="C789" s="250"/>
      <c r="D789" s="234" t="s">
        <v>257</v>
      </c>
      <c r="E789" s="251" t="s">
        <v>1</v>
      </c>
      <c r="F789" s="252" t="s">
        <v>5585</v>
      </c>
      <c r="G789" s="250"/>
      <c r="H789" s="253">
        <v>284.04000000000002</v>
      </c>
      <c r="I789" s="254"/>
      <c r="J789" s="250"/>
      <c r="K789" s="250"/>
      <c r="L789" s="255"/>
      <c r="M789" s="256"/>
      <c r="N789" s="257"/>
      <c r="O789" s="257"/>
      <c r="P789" s="257"/>
      <c r="Q789" s="257"/>
      <c r="R789" s="257"/>
      <c r="S789" s="257"/>
      <c r="T789" s="258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9" t="s">
        <v>257</v>
      </c>
      <c r="AU789" s="259" t="s">
        <v>305</v>
      </c>
      <c r="AV789" s="14" t="s">
        <v>87</v>
      </c>
      <c r="AW789" s="14" t="s">
        <v>34</v>
      </c>
      <c r="AX789" s="14" t="s">
        <v>85</v>
      </c>
      <c r="AY789" s="259" t="s">
        <v>245</v>
      </c>
    </row>
    <row r="790" s="2" customFormat="1" ht="21.75" customHeight="1">
      <c r="A790" s="40"/>
      <c r="B790" s="41"/>
      <c r="C790" s="283" t="s">
        <v>4718</v>
      </c>
      <c r="D790" s="283" t="s">
        <v>551</v>
      </c>
      <c r="E790" s="284" t="s">
        <v>3934</v>
      </c>
      <c r="F790" s="285" t="s">
        <v>3935</v>
      </c>
      <c r="G790" s="286" t="s">
        <v>275</v>
      </c>
      <c r="H790" s="287">
        <v>298.24200000000002</v>
      </c>
      <c r="I790" s="288"/>
      <c r="J790" s="289">
        <f>ROUND(I790*H790,2)</f>
        <v>0</v>
      </c>
      <c r="K790" s="285" t="s">
        <v>1</v>
      </c>
      <c r="L790" s="290"/>
      <c r="M790" s="291" t="s">
        <v>1</v>
      </c>
      <c r="N790" s="292" t="s">
        <v>42</v>
      </c>
      <c r="O790" s="93"/>
      <c r="P790" s="230">
        <f>O790*H790</f>
        <v>0</v>
      </c>
      <c r="Q790" s="230">
        <v>0.0060000000000000001</v>
      </c>
      <c r="R790" s="230">
        <f>Q790*H790</f>
        <v>1.789452</v>
      </c>
      <c r="S790" s="230">
        <v>0</v>
      </c>
      <c r="T790" s="231">
        <f>S790*H790</f>
        <v>0</v>
      </c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R790" s="232" t="s">
        <v>326</v>
      </c>
      <c r="AT790" s="232" t="s">
        <v>551</v>
      </c>
      <c r="AU790" s="232" t="s">
        <v>305</v>
      </c>
      <c r="AY790" s="19" t="s">
        <v>245</v>
      </c>
      <c r="BE790" s="233">
        <f>IF(N790="základní",J790,0)</f>
        <v>0</v>
      </c>
      <c r="BF790" s="233">
        <f>IF(N790="snížená",J790,0)</f>
        <v>0</v>
      </c>
      <c r="BG790" s="233">
        <f>IF(N790="zákl. přenesená",J790,0)</f>
        <v>0</v>
      </c>
      <c r="BH790" s="233">
        <f>IF(N790="sníž. přenesená",J790,0)</f>
        <v>0</v>
      </c>
      <c r="BI790" s="233">
        <f>IF(N790="nulová",J790,0)</f>
        <v>0</v>
      </c>
      <c r="BJ790" s="19" t="s">
        <v>85</v>
      </c>
      <c r="BK790" s="233">
        <f>ROUND(I790*H790,2)</f>
        <v>0</v>
      </c>
      <c r="BL790" s="19" t="s">
        <v>253</v>
      </c>
      <c r="BM790" s="232" t="s">
        <v>5586</v>
      </c>
    </row>
    <row r="791" s="2" customFormat="1">
      <c r="A791" s="40"/>
      <c r="B791" s="41"/>
      <c r="C791" s="42"/>
      <c r="D791" s="234" t="s">
        <v>255</v>
      </c>
      <c r="E791" s="42"/>
      <c r="F791" s="235" t="s">
        <v>3935</v>
      </c>
      <c r="G791" s="42"/>
      <c r="H791" s="42"/>
      <c r="I791" s="236"/>
      <c r="J791" s="42"/>
      <c r="K791" s="42"/>
      <c r="L791" s="46"/>
      <c r="M791" s="237"/>
      <c r="N791" s="238"/>
      <c r="O791" s="93"/>
      <c r="P791" s="93"/>
      <c r="Q791" s="93"/>
      <c r="R791" s="93"/>
      <c r="S791" s="93"/>
      <c r="T791" s="94"/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T791" s="19" t="s">
        <v>255</v>
      </c>
      <c r="AU791" s="19" t="s">
        <v>305</v>
      </c>
    </row>
    <row r="792" s="14" customFormat="1">
      <c r="A792" s="14"/>
      <c r="B792" s="249"/>
      <c r="C792" s="250"/>
      <c r="D792" s="234" t="s">
        <v>257</v>
      </c>
      <c r="E792" s="251" t="s">
        <v>1</v>
      </c>
      <c r="F792" s="252" t="s">
        <v>5587</v>
      </c>
      <c r="G792" s="250"/>
      <c r="H792" s="253">
        <v>298.24200000000002</v>
      </c>
      <c r="I792" s="254"/>
      <c r="J792" s="250"/>
      <c r="K792" s="250"/>
      <c r="L792" s="255"/>
      <c r="M792" s="256"/>
      <c r="N792" s="257"/>
      <c r="O792" s="257"/>
      <c r="P792" s="257"/>
      <c r="Q792" s="257"/>
      <c r="R792" s="257"/>
      <c r="S792" s="257"/>
      <c r="T792" s="258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59" t="s">
        <v>257</v>
      </c>
      <c r="AU792" s="259" t="s">
        <v>305</v>
      </c>
      <c r="AV792" s="14" t="s">
        <v>87</v>
      </c>
      <c r="AW792" s="14" t="s">
        <v>34</v>
      </c>
      <c r="AX792" s="14" t="s">
        <v>77</v>
      </c>
      <c r="AY792" s="259" t="s">
        <v>245</v>
      </c>
    </row>
    <row r="793" s="15" customFormat="1">
      <c r="A793" s="15"/>
      <c r="B793" s="260"/>
      <c r="C793" s="261"/>
      <c r="D793" s="234" t="s">
        <v>257</v>
      </c>
      <c r="E793" s="262" t="s">
        <v>1</v>
      </c>
      <c r="F793" s="263" t="s">
        <v>266</v>
      </c>
      <c r="G793" s="261"/>
      <c r="H793" s="264">
        <v>298.24200000000002</v>
      </c>
      <c r="I793" s="265"/>
      <c r="J793" s="261"/>
      <c r="K793" s="261"/>
      <c r="L793" s="266"/>
      <c r="M793" s="267"/>
      <c r="N793" s="268"/>
      <c r="O793" s="268"/>
      <c r="P793" s="268"/>
      <c r="Q793" s="268"/>
      <c r="R793" s="268"/>
      <c r="S793" s="268"/>
      <c r="T793" s="269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T793" s="270" t="s">
        <v>257</v>
      </c>
      <c r="AU793" s="270" t="s">
        <v>305</v>
      </c>
      <c r="AV793" s="15" t="s">
        <v>253</v>
      </c>
      <c r="AW793" s="15" t="s">
        <v>34</v>
      </c>
      <c r="AX793" s="15" t="s">
        <v>85</v>
      </c>
      <c r="AY793" s="270" t="s">
        <v>245</v>
      </c>
    </row>
    <row r="794" s="2" customFormat="1" ht="16.5" customHeight="1">
      <c r="A794" s="40"/>
      <c r="B794" s="41"/>
      <c r="C794" s="221" t="s">
        <v>2152</v>
      </c>
      <c r="D794" s="221" t="s">
        <v>248</v>
      </c>
      <c r="E794" s="222" t="s">
        <v>3938</v>
      </c>
      <c r="F794" s="223" t="s">
        <v>3939</v>
      </c>
      <c r="G794" s="224" t="s">
        <v>275</v>
      </c>
      <c r="H794" s="225">
        <v>192</v>
      </c>
      <c r="I794" s="226"/>
      <c r="J794" s="227">
        <f>ROUND(I794*H794,2)</f>
        <v>0</v>
      </c>
      <c r="K794" s="223" t="s">
        <v>764</v>
      </c>
      <c r="L794" s="46"/>
      <c r="M794" s="228" t="s">
        <v>1</v>
      </c>
      <c r="N794" s="229" t="s">
        <v>42</v>
      </c>
      <c r="O794" s="93"/>
      <c r="P794" s="230">
        <f>O794*H794</f>
        <v>0</v>
      </c>
      <c r="Q794" s="230">
        <v>0</v>
      </c>
      <c r="R794" s="230">
        <f>Q794*H794</f>
        <v>0</v>
      </c>
      <c r="S794" s="230">
        <v>0</v>
      </c>
      <c r="T794" s="231">
        <f>S794*H794</f>
        <v>0</v>
      </c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R794" s="232" t="s">
        <v>594</v>
      </c>
      <c r="AT794" s="232" t="s">
        <v>248</v>
      </c>
      <c r="AU794" s="232" t="s">
        <v>305</v>
      </c>
      <c r="AY794" s="19" t="s">
        <v>245</v>
      </c>
      <c r="BE794" s="233">
        <f>IF(N794="základní",J794,0)</f>
        <v>0</v>
      </c>
      <c r="BF794" s="233">
        <f>IF(N794="snížená",J794,0)</f>
        <v>0</v>
      </c>
      <c r="BG794" s="233">
        <f>IF(N794="zákl. přenesená",J794,0)</f>
        <v>0</v>
      </c>
      <c r="BH794" s="233">
        <f>IF(N794="sníž. přenesená",J794,0)</f>
        <v>0</v>
      </c>
      <c r="BI794" s="233">
        <f>IF(N794="nulová",J794,0)</f>
        <v>0</v>
      </c>
      <c r="BJ794" s="19" t="s">
        <v>85</v>
      </c>
      <c r="BK794" s="233">
        <f>ROUND(I794*H794,2)</f>
        <v>0</v>
      </c>
      <c r="BL794" s="19" t="s">
        <v>594</v>
      </c>
      <c r="BM794" s="232" t="s">
        <v>5588</v>
      </c>
    </row>
    <row r="795" s="2" customFormat="1">
      <c r="A795" s="40"/>
      <c r="B795" s="41"/>
      <c r="C795" s="42"/>
      <c r="D795" s="234" t="s">
        <v>255</v>
      </c>
      <c r="E795" s="42"/>
      <c r="F795" s="235" t="s">
        <v>4825</v>
      </c>
      <c r="G795" s="42"/>
      <c r="H795" s="42"/>
      <c r="I795" s="236"/>
      <c r="J795" s="42"/>
      <c r="K795" s="42"/>
      <c r="L795" s="46"/>
      <c r="M795" s="237"/>
      <c r="N795" s="238"/>
      <c r="O795" s="93"/>
      <c r="P795" s="93"/>
      <c r="Q795" s="93"/>
      <c r="R795" s="93"/>
      <c r="S795" s="93"/>
      <c r="T795" s="94"/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T795" s="19" t="s">
        <v>255</v>
      </c>
      <c r="AU795" s="19" t="s">
        <v>305</v>
      </c>
    </row>
    <row r="796" s="2" customFormat="1">
      <c r="A796" s="40"/>
      <c r="B796" s="41"/>
      <c r="C796" s="42"/>
      <c r="D796" s="296" t="s">
        <v>766</v>
      </c>
      <c r="E796" s="42"/>
      <c r="F796" s="297" t="s">
        <v>3941</v>
      </c>
      <c r="G796" s="42"/>
      <c r="H796" s="42"/>
      <c r="I796" s="236"/>
      <c r="J796" s="42"/>
      <c r="K796" s="42"/>
      <c r="L796" s="46"/>
      <c r="M796" s="237"/>
      <c r="N796" s="238"/>
      <c r="O796" s="93"/>
      <c r="P796" s="93"/>
      <c r="Q796" s="93"/>
      <c r="R796" s="93"/>
      <c r="S796" s="93"/>
      <c r="T796" s="94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  <c r="AE796" s="40"/>
      <c r="AT796" s="19" t="s">
        <v>766</v>
      </c>
      <c r="AU796" s="19" t="s">
        <v>305</v>
      </c>
    </row>
    <row r="797" s="14" customFormat="1">
      <c r="A797" s="14"/>
      <c r="B797" s="249"/>
      <c r="C797" s="250"/>
      <c r="D797" s="234" t="s">
        <v>257</v>
      </c>
      <c r="E797" s="251" t="s">
        <v>1</v>
      </c>
      <c r="F797" s="252" t="s">
        <v>5589</v>
      </c>
      <c r="G797" s="250"/>
      <c r="H797" s="253">
        <v>192</v>
      </c>
      <c r="I797" s="254"/>
      <c r="J797" s="250"/>
      <c r="K797" s="250"/>
      <c r="L797" s="255"/>
      <c r="M797" s="256"/>
      <c r="N797" s="257"/>
      <c r="O797" s="257"/>
      <c r="P797" s="257"/>
      <c r="Q797" s="257"/>
      <c r="R797" s="257"/>
      <c r="S797" s="257"/>
      <c r="T797" s="258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59" t="s">
        <v>257</v>
      </c>
      <c r="AU797" s="259" t="s">
        <v>305</v>
      </c>
      <c r="AV797" s="14" t="s">
        <v>87</v>
      </c>
      <c r="AW797" s="14" t="s">
        <v>34</v>
      </c>
      <c r="AX797" s="14" t="s">
        <v>85</v>
      </c>
      <c r="AY797" s="259" t="s">
        <v>245</v>
      </c>
    </row>
    <row r="798" s="2" customFormat="1" ht="16.5" customHeight="1">
      <c r="A798" s="40"/>
      <c r="B798" s="41"/>
      <c r="C798" s="283" t="s">
        <v>4730</v>
      </c>
      <c r="D798" s="283" t="s">
        <v>551</v>
      </c>
      <c r="E798" s="284" t="s">
        <v>3944</v>
      </c>
      <c r="F798" s="285" t="s">
        <v>3945</v>
      </c>
      <c r="G798" s="286" t="s">
        <v>275</v>
      </c>
      <c r="H798" s="287">
        <v>201.59999999999999</v>
      </c>
      <c r="I798" s="288"/>
      <c r="J798" s="289">
        <f>ROUND(I798*H798,2)</f>
        <v>0</v>
      </c>
      <c r="K798" s="285" t="s">
        <v>764</v>
      </c>
      <c r="L798" s="290"/>
      <c r="M798" s="291" t="s">
        <v>1</v>
      </c>
      <c r="N798" s="292" t="s">
        <v>42</v>
      </c>
      <c r="O798" s="93"/>
      <c r="P798" s="230">
        <f>O798*H798</f>
        <v>0</v>
      </c>
      <c r="Q798" s="230">
        <v>0.00040000000000000002</v>
      </c>
      <c r="R798" s="230">
        <f>Q798*H798</f>
        <v>0.080640000000000003</v>
      </c>
      <c r="S798" s="230">
        <v>0</v>
      </c>
      <c r="T798" s="231">
        <f>S798*H798</f>
        <v>0</v>
      </c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R798" s="232" t="s">
        <v>594</v>
      </c>
      <c r="AT798" s="232" t="s">
        <v>551</v>
      </c>
      <c r="AU798" s="232" t="s">
        <v>305</v>
      </c>
      <c r="AY798" s="19" t="s">
        <v>245</v>
      </c>
      <c r="BE798" s="233">
        <f>IF(N798="základní",J798,0)</f>
        <v>0</v>
      </c>
      <c r="BF798" s="233">
        <f>IF(N798="snížená",J798,0)</f>
        <v>0</v>
      </c>
      <c r="BG798" s="233">
        <f>IF(N798="zákl. přenesená",J798,0)</f>
        <v>0</v>
      </c>
      <c r="BH798" s="233">
        <f>IF(N798="sníž. přenesená",J798,0)</f>
        <v>0</v>
      </c>
      <c r="BI798" s="233">
        <f>IF(N798="nulová",J798,0)</f>
        <v>0</v>
      </c>
      <c r="BJ798" s="19" t="s">
        <v>85</v>
      </c>
      <c r="BK798" s="233">
        <f>ROUND(I798*H798,2)</f>
        <v>0</v>
      </c>
      <c r="BL798" s="19" t="s">
        <v>594</v>
      </c>
      <c r="BM798" s="232" t="s">
        <v>5590</v>
      </c>
    </row>
    <row r="799" s="2" customFormat="1">
      <c r="A799" s="40"/>
      <c r="B799" s="41"/>
      <c r="C799" s="42"/>
      <c r="D799" s="234" t="s">
        <v>255</v>
      </c>
      <c r="E799" s="42"/>
      <c r="F799" s="235" t="s">
        <v>3945</v>
      </c>
      <c r="G799" s="42"/>
      <c r="H799" s="42"/>
      <c r="I799" s="236"/>
      <c r="J799" s="42"/>
      <c r="K799" s="42"/>
      <c r="L799" s="46"/>
      <c r="M799" s="237"/>
      <c r="N799" s="238"/>
      <c r="O799" s="93"/>
      <c r="P799" s="93"/>
      <c r="Q799" s="93"/>
      <c r="R799" s="93"/>
      <c r="S799" s="93"/>
      <c r="T799" s="94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T799" s="19" t="s">
        <v>255</v>
      </c>
      <c r="AU799" s="19" t="s">
        <v>305</v>
      </c>
    </row>
    <row r="800" s="14" customFormat="1">
      <c r="A800" s="14"/>
      <c r="B800" s="249"/>
      <c r="C800" s="250"/>
      <c r="D800" s="234" t="s">
        <v>257</v>
      </c>
      <c r="E800" s="251" t="s">
        <v>1</v>
      </c>
      <c r="F800" s="252" t="s">
        <v>5591</v>
      </c>
      <c r="G800" s="250"/>
      <c r="H800" s="253">
        <v>201.59999999999999</v>
      </c>
      <c r="I800" s="254"/>
      <c r="J800" s="250"/>
      <c r="K800" s="250"/>
      <c r="L800" s="255"/>
      <c r="M800" s="256"/>
      <c r="N800" s="257"/>
      <c r="O800" s="257"/>
      <c r="P800" s="257"/>
      <c r="Q800" s="257"/>
      <c r="R800" s="257"/>
      <c r="S800" s="257"/>
      <c r="T800" s="258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59" t="s">
        <v>257</v>
      </c>
      <c r="AU800" s="259" t="s">
        <v>305</v>
      </c>
      <c r="AV800" s="14" t="s">
        <v>87</v>
      </c>
      <c r="AW800" s="14" t="s">
        <v>34</v>
      </c>
      <c r="AX800" s="14" t="s">
        <v>85</v>
      </c>
      <c r="AY800" s="259" t="s">
        <v>245</v>
      </c>
    </row>
    <row r="801" s="2" customFormat="1" ht="16.5" customHeight="1">
      <c r="A801" s="40"/>
      <c r="B801" s="41"/>
      <c r="C801" s="221" t="s">
        <v>4737</v>
      </c>
      <c r="D801" s="221" t="s">
        <v>248</v>
      </c>
      <c r="E801" s="222" t="s">
        <v>3949</v>
      </c>
      <c r="F801" s="223" t="s">
        <v>3950</v>
      </c>
      <c r="G801" s="224" t="s">
        <v>317</v>
      </c>
      <c r="H801" s="225">
        <v>43.32</v>
      </c>
      <c r="I801" s="226"/>
      <c r="J801" s="227">
        <f>ROUND(I801*H801,2)</f>
        <v>0</v>
      </c>
      <c r="K801" s="223" t="s">
        <v>764</v>
      </c>
      <c r="L801" s="46"/>
      <c r="M801" s="228" t="s">
        <v>1</v>
      </c>
      <c r="N801" s="229" t="s">
        <v>42</v>
      </c>
      <c r="O801" s="93"/>
      <c r="P801" s="230">
        <f>O801*H801</f>
        <v>0</v>
      </c>
      <c r="Q801" s="230">
        <v>0.00031</v>
      </c>
      <c r="R801" s="230">
        <f>Q801*H801</f>
        <v>0.013429200000000001</v>
      </c>
      <c r="S801" s="230">
        <v>0</v>
      </c>
      <c r="T801" s="231">
        <f>S801*H801</f>
        <v>0</v>
      </c>
      <c r="U801" s="40"/>
      <c r="V801" s="40"/>
      <c r="W801" s="40"/>
      <c r="X801" s="40"/>
      <c r="Y801" s="40"/>
      <c r="Z801" s="40"/>
      <c r="AA801" s="40"/>
      <c r="AB801" s="40"/>
      <c r="AC801" s="40"/>
      <c r="AD801" s="40"/>
      <c r="AE801" s="40"/>
      <c r="AR801" s="232" t="s">
        <v>402</v>
      </c>
      <c r="AT801" s="232" t="s">
        <v>248</v>
      </c>
      <c r="AU801" s="232" t="s">
        <v>305</v>
      </c>
      <c r="AY801" s="19" t="s">
        <v>245</v>
      </c>
      <c r="BE801" s="233">
        <f>IF(N801="základní",J801,0)</f>
        <v>0</v>
      </c>
      <c r="BF801" s="233">
        <f>IF(N801="snížená",J801,0)</f>
        <v>0</v>
      </c>
      <c r="BG801" s="233">
        <f>IF(N801="zákl. přenesená",J801,0)</f>
        <v>0</v>
      </c>
      <c r="BH801" s="233">
        <f>IF(N801="sníž. přenesená",J801,0)</f>
        <v>0</v>
      </c>
      <c r="BI801" s="233">
        <f>IF(N801="nulová",J801,0)</f>
        <v>0</v>
      </c>
      <c r="BJ801" s="19" t="s">
        <v>85</v>
      </c>
      <c r="BK801" s="233">
        <f>ROUND(I801*H801,2)</f>
        <v>0</v>
      </c>
      <c r="BL801" s="19" t="s">
        <v>402</v>
      </c>
      <c r="BM801" s="232" t="s">
        <v>5592</v>
      </c>
    </row>
    <row r="802" s="2" customFormat="1">
      <c r="A802" s="40"/>
      <c r="B802" s="41"/>
      <c r="C802" s="42"/>
      <c r="D802" s="234" t="s">
        <v>255</v>
      </c>
      <c r="E802" s="42"/>
      <c r="F802" s="235" t="s">
        <v>3952</v>
      </c>
      <c r="G802" s="42"/>
      <c r="H802" s="42"/>
      <c r="I802" s="236"/>
      <c r="J802" s="42"/>
      <c r="K802" s="42"/>
      <c r="L802" s="46"/>
      <c r="M802" s="237"/>
      <c r="N802" s="238"/>
      <c r="O802" s="93"/>
      <c r="P802" s="93"/>
      <c r="Q802" s="93"/>
      <c r="R802" s="93"/>
      <c r="S802" s="93"/>
      <c r="T802" s="94"/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  <c r="AE802" s="40"/>
      <c r="AT802" s="19" t="s">
        <v>255</v>
      </c>
      <c r="AU802" s="19" t="s">
        <v>305</v>
      </c>
    </row>
    <row r="803" s="2" customFormat="1">
      <c r="A803" s="40"/>
      <c r="B803" s="41"/>
      <c r="C803" s="42"/>
      <c r="D803" s="296" t="s">
        <v>766</v>
      </c>
      <c r="E803" s="42"/>
      <c r="F803" s="297" t="s">
        <v>3953</v>
      </c>
      <c r="G803" s="42"/>
      <c r="H803" s="42"/>
      <c r="I803" s="236"/>
      <c r="J803" s="42"/>
      <c r="K803" s="42"/>
      <c r="L803" s="46"/>
      <c r="M803" s="237"/>
      <c r="N803" s="238"/>
      <c r="O803" s="93"/>
      <c r="P803" s="93"/>
      <c r="Q803" s="93"/>
      <c r="R803" s="93"/>
      <c r="S803" s="93"/>
      <c r="T803" s="94"/>
      <c r="U803" s="40"/>
      <c r="V803" s="40"/>
      <c r="W803" s="40"/>
      <c r="X803" s="40"/>
      <c r="Y803" s="40"/>
      <c r="Z803" s="40"/>
      <c r="AA803" s="40"/>
      <c r="AB803" s="40"/>
      <c r="AC803" s="40"/>
      <c r="AD803" s="40"/>
      <c r="AE803" s="40"/>
      <c r="AT803" s="19" t="s">
        <v>766</v>
      </c>
      <c r="AU803" s="19" t="s">
        <v>305</v>
      </c>
    </row>
    <row r="804" s="14" customFormat="1">
      <c r="A804" s="14"/>
      <c r="B804" s="249"/>
      <c r="C804" s="250"/>
      <c r="D804" s="234" t="s">
        <v>257</v>
      </c>
      <c r="E804" s="251" t="s">
        <v>1</v>
      </c>
      <c r="F804" s="252" t="s">
        <v>5483</v>
      </c>
      <c r="G804" s="250"/>
      <c r="H804" s="253">
        <v>43.32</v>
      </c>
      <c r="I804" s="254"/>
      <c r="J804" s="250"/>
      <c r="K804" s="250"/>
      <c r="L804" s="255"/>
      <c r="M804" s="256"/>
      <c r="N804" s="257"/>
      <c r="O804" s="257"/>
      <c r="P804" s="257"/>
      <c r="Q804" s="257"/>
      <c r="R804" s="257"/>
      <c r="S804" s="257"/>
      <c r="T804" s="258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9" t="s">
        <v>257</v>
      </c>
      <c r="AU804" s="259" t="s">
        <v>305</v>
      </c>
      <c r="AV804" s="14" t="s">
        <v>87</v>
      </c>
      <c r="AW804" s="14" t="s">
        <v>34</v>
      </c>
      <c r="AX804" s="14" t="s">
        <v>77</v>
      </c>
      <c r="AY804" s="259" t="s">
        <v>245</v>
      </c>
    </row>
    <row r="805" s="15" customFormat="1">
      <c r="A805" s="15"/>
      <c r="B805" s="260"/>
      <c r="C805" s="261"/>
      <c r="D805" s="234" t="s">
        <v>257</v>
      </c>
      <c r="E805" s="262" t="s">
        <v>1</v>
      </c>
      <c r="F805" s="263" t="s">
        <v>266</v>
      </c>
      <c r="G805" s="261"/>
      <c r="H805" s="264">
        <v>43.32</v>
      </c>
      <c r="I805" s="265"/>
      <c r="J805" s="261"/>
      <c r="K805" s="261"/>
      <c r="L805" s="266"/>
      <c r="M805" s="267"/>
      <c r="N805" s="268"/>
      <c r="O805" s="268"/>
      <c r="P805" s="268"/>
      <c r="Q805" s="268"/>
      <c r="R805" s="268"/>
      <c r="S805" s="268"/>
      <c r="T805" s="269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T805" s="270" t="s">
        <v>257</v>
      </c>
      <c r="AU805" s="270" t="s">
        <v>305</v>
      </c>
      <c r="AV805" s="15" t="s">
        <v>253</v>
      </c>
      <c r="AW805" s="15" t="s">
        <v>34</v>
      </c>
      <c r="AX805" s="15" t="s">
        <v>85</v>
      </c>
      <c r="AY805" s="270" t="s">
        <v>245</v>
      </c>
    </row>
    <row r="806" s="2" customFormat="1" ht="16.5" customHeight="1">
      <c r="A806" s="40"/>
      <c r="B806" s="41"/>
      <c r="C806" s="283" t="s">
        <v>4741</v>
      </c>
      <c r="D806" s="283" t="s">
        <v>551</v>
      </c>
      <c r="E806" s="284" t="s">
        <v>3955</v>
      </c>
      <c r="F806" s="285" t="s">
        <v>3956</v>
      </c>
      <c r="G806" s="286" t="s">
        <v>317</v>
      </c>
      <c r="H806" s="287">
        <v>44.186</v>
      </c>
      <c r="I806" s="288"/>
      <c r="J806" s="289">
        <f>ROUND(I806*H806,2)</f>
        <v>0</v>
      </c>
      <c r="K806" s="285" t="s">
        <v>1</v>
      </c>
      <c r="L806" s="290"/>
      <c r="M806" s="291" t="s">
        <v>1</v>
      </c>
      <c r="N806" s="292" t="s">
        <v>42</v>
      </c>
      <c r="O806" s="93"/>
      <c r="P806" s="230">
        <f>O806*H806</f>
        <v>0</v>
      </c>
      <c r="Q806" s="230">
        <v>0.00125</v>
      </c>
      <c r="R806" s="230">
        <f>Q806*H806</f>
        <v>0.055232500000000004</v>
      </c>
      <c r="S806" s="230">
        <v>0</v>
      </c>
      <c r="T806" s="231">
        <f>S806*H806</f>
        <v>0</v>
      </c>
      <c r="U806" s="40"/>
      <c r="V806" s="40"/>
      <c r="W806" s="40"/>
      <c r="X806" s="40"/>
      <c r="Y806" s="40"/>
      <c r="Z806" s="40"/>
      <c r="AA806" s="40"/>
      <c r="AB806" s="40"/>
      <c r="AC806" s="40"/>
      <c r="AD806" s="40"/>
      <c r="AE806" s="40"/>
      <c r="AR806" s="232" t="s">
        <v>326</v>
      </c>
      <c r="AT806" s="232" t="s">
        <v>551</v>
      </c>
      <c r="AU806" s="232" t="s">
        <v>305</v>
      </c>
      <c r="AY806" s="19" t="s">
        <v>245</v>
      </c>
      <c r="BE806" s="233">
        <f>IF(N806="základní",J806,0)</f>
        <v>0</v>
      </c>
      <c r="BF806" s="233">
        <f>IF(N806="snížená",J806,0)</f>
        <v>0</v>
      </c>
      <c r="BG806" s="233">
        <f>IF(N806="zákl. přenesená",J806,0)</f>
        <v>0</v>
      </c>
      <c r="BH806" s="233">
        <f>IF(N806="sníž. přenesená",J806,0)</f>
        <v>0</v>
      </c>
      <c r="BI806" s="233">
        <f>IF(N806="nulová",J806,0)</f>
        <v>0</v>
      </c>
      <c r="BJ806" s="19" t="s">
        <v>85</v>
      </c>
      <c r="BK806" s="233">
        <f>ROUND(I806*H806,2)</f>
        <v>0</v>
      </c>
      <c r="BL806" s="19" t="s">
        <v>253</v>
      </c>
      <c r="BM806" s="232" t="s">
        <v>5593</v>
      </c>
    </row>
    <row r="807" s="2" customFormat="1">
      <c r="A807" s="40"/>
      <c r="B807" s="41"/>
      <c r="C807" s="42"/>
      <c r="D807" s="234" t="s">
        <v>255</v>
      </c>
      <c r="E807" s="42"/>
      <c r="F807" s="235" t="s">
        <v>3956</v>
      </c>
      <c r="G807" s="42"/>
      <c r="H807" s="42"/>
      <c r="I807" s="236"/>
      <c r="J807" s="42"/>
      <c r="K807" s="42"/>
      <c r="L807" s="46"/>
      <c r="M807" s="237"/>
      <c r="N807" s="238"/>
      <c r="O807" s="93"/>
      <c r="P807" s="93"/>
      <c r="Q807" s="93"/>
      <c r="R807" s="93"/>
      <c r="S807" s="93"/>
      <c r="T807" s="94"/>
      <c r="U807" s="40"/>
      <c r="V807" s="40"/>
      <c r="W807" s="40"/>
      <c r="X807" s="40"/>
      <c r="Y807" s="40"/>
      <c r="Z807" s="40"/>
      <c r="AA807" s="40"/>
      <c r="AB807" s="40"/>
      <c r="AC807" s="40"/>
      <c r="AD807" s="40"/>
      <c r="AE807" s="40"/>
      <c r="AT807" s="19" t="s">
        <v>255</v>
      </c>
      <c r="AU807" s="19" t="s">
        <v>305</v>
      </c>
    </row>
    <row r="808" s="14" customFormat="1">
      <c r="A808" s="14"/>
      <c r="B808" s="249"/>
      <c r="C808" s="250"/>
      <c r="D808" s="234" t="s">
        <v>257</v>
      </c>
      <c r="E808" s="251" t="s">
        <v>1</v>
      </c>
      <c r="F808" s="252" t="s">
        <v>5594</v>
      </c>
      <c r="G808" s="250"/>
      <c r="H808" s="253">
        <v>44.186</v>
      </c>
      <c r="I808" s="254"/>
      <c r="J808" s="250"/>
      <c r="K808" s="250"/>
      <c r="L808" s="255"/>
      <c r="M808" s="256"/>
      <c r="N808" s="257"/>
      <c r="O808" s="257"/>
      <c r="P808" s="257"/>
      <c r="Q808" s="257"/>
      <c r="R808" s="257"/>
      <c r="S808" s="257"/>
      <c r="T808" s="258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59" t="s">
        <v>257</v>
      </c>
      <c r="AU808" s="259" t="s">
        <v>305</v>
      </c>
      <c r="AV808" s="14" t="s">
        <v>87</v>
      </c>
      <c r="AW808" s="14" t="s">
        <v>34</v>
      </c>
      <c r="AX808" s="14" t="s">
        <v>77</v>
      </c>
      <c r="AY808" s="259" t="s">
        <v>245</v>
      </c>
    </row>
    <row r="809" s="15" customFormat="1">
      <c r="A809" s="15"/>
      <c r="B809" s="260"/>
      <c r="C809" s="261"/>
      <c r="D809" s="234" t="s">
        <v>257</v>
      </c>
      <c r="E809" s="262" t="s">
        <v>1</v>
      </c>
      <c r="F809" s="263" t="s">
        <v>266</v>
      </c>
      <c r="G809" s="261"/>
      <c r="H809" s="264">
        <v>44.186</v>
      </c>
      <c r="I809" s="265"/>
      <c r="J809" s="261"/>
      <c r="K809" s="261"/>
      <c r="L809" s="266"/>
      <c r="M809" s="267"/>
      <c r="N809" s="268"/>
      <c r="O809" s="268"/>
      <c r="P809" s="268"/>
      <c r="Q809" s="268"/>
      <c r="R809" s="268"/>
      <c r="S809" s="268"/>
      <c r="T809" s="269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T809" s="270" t="s">
        <v>257</v>
      </c>
      <c r="AU809" s="270" t="s">
        <v>305</v>
      </c>
      <c r="AV809" s="15" t="s">
        <v>253</v>
      </c>
      <c r="AW809" s="15" t="s">
        <v>34</v>
      </c>
      <c r="AX809" s="15" t="s">
        <v>85</v>
      </c>
      <c r="AY809" s="270" t="s">
        <v>245</v>
      </c>
    </row>
    <row r="810" s="2" customFormat="1" ht="16.5" customHeight="1">
      <c r="A810" s="40"/>
      <c r="B810" s="41"/>
      <c r="C810" s="283" t="s">
        <v>4744</v>
      </c>
      <c r="D810" s="283" t="s">
        <v>551</v>
      </c>
      <c r="E810" s="284" t="s">
        <v>3960</v>
      </c>
      <c r="F810" s="285" t="s">
        <v>3961</v>
      </c>
      <c r="G810" s="286" t="s">
        <v>329</v>
      </c>
      <c r="H810" s="287">
        <v>147</v>
      </c>
      <c r="I810" s="288"/>
      <c r="J810" s="289">
        <f>ROUND(I810*H810,2)</f>
        <v>0</v>
      </c>
      <c r="K810" s="285" t="s">
        <v>1</v>
      </c>
      <c r="L810" s="290"/>
      <c r="M810" s="291" t="s">
        <v>1</v>
      </c>
      <c r="N810" s="292" t="s">
        <v>42</v>
      </c>
      <c r="O810" s="93"/>
      <c r="P810" s="230">
        <f>O810*H810</f>
        <v>0</v>
      </c>
      <c r="Q810" s="230">
        <v>0</v>
      </c>
      <c r="R810" s="230">
        <f>Q810*H810</f>
        <v>0</v>
      </c>
      <c r="S810" s="230">
        <v>0</v>
      </c>
      <c r="T810" s="231">
        <f>S810*H810</f>
        <v>0</v>
      </c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  <c r="AE810" s="40"/>
      <c r="AR810" s="232" t="s">
        <v>326</v>
      </c>
      <c r="AT810" s="232" t="s">
        <v>551</v>
      </c>
      <c r="AU810" s="232" t="s">
        <v>305</v>
      </c>
      <c r="AY810" s="19" t="s">
        <v>245</v>
      </c>
      <c r="BE810" s="233">
        <f>IF(N810="základní",J810,0)</f>
        <v>0</v>
      </c>
      <c r="BF810" s="233">
        <f>IF(N810="snížená",J810,0)</f>
        <v>0</v>
      </c>
      <c r="BG810" s="233">
        <f>IF(N810="zákl. přenesená",J810,0)</f>
        <v>0</v>
      </c>
      <c r="BH810" s="233">
        <f>IF(N810="sníž. přenesená",J810,0)</f>
        <v>0</v>
      </c>
      <c r="BI810" s="233">
        <f>IF(N810="nulová",J810,0)</f>
        <v>0</v>
      </c>
      <c r="BJ810" s="19" t="s">
        <v>85</v>
      </c>
      <c r="BK810" s="233">
        <f>ROUND(I810*H810,2)</f>
        <v>0</v>
      </c>
      <c r="BL810" s="19" t="s">
        <v>253</v>
      </c>
      <c r="BM810" s="232" t="s">
        <v>5595</v>
      </c>
    </row>
    <row r="811" s="2" customFormat="1">
      <c r="A811" s="40"/>
      <c r="B811" s="41"/>
      <c r="C811" s="42"/>
      <c r="D811" s="234" t="s">
        <v>255</v>
      </c>
      <c r="E811" s="42"/>
      <c r="F811" s="235" t="s">
        <v>3961</v>
      </c>
      <c r="G811" s="42"/>
      <c r="H811" s="42"/>
      <c r="I811" s="236"/>
      <c r="J811" s="42"/>
      <c r="K811" s="42"/>
      <c r="L811" s="46"/>
      <c r="M811" s="237"/>
      <c r="N811" s="238"/>
      <c r="O811" s="93"/>
      <c r="P811" s="93"/>
      <c r="Q811" s="93"/>
      <c r="R811" s="93"/>
      <c r="S811" s="93"/>
      <c r="T811" s="94"/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T811" s="19" t="s">
        <v>255</v>
      </c>
      <c r="AU811" s="19" t="s">
        <v>305</v>
      </c>
    </row>
    <row r="812" s="13" customFormat="1">
      <c r="A812" s="13"/>
      <c r="B812" s="239"/>
      <c r="C812" s="240"/>
      <c r="D812" s="234" t="s">
        <v>257</v>
      </c>
      <c r="E812" s="241" t="s">
        <v>1</v>
      </c>
      <c r="F812" s="242" t="s">
        <v>3963</v>
      </c>
      <c r="G812" s="240"/>
      <c r="H812" s="241" t="s">
        <v>1</v>
      </c>
      <c r="I812" s="243"/>
      <c r="J812" s="240"/>
      <c r="K812" s="240"/>
      <c r="L812" s="244"/>
      <c r="M812" s="245"/>
      <c r="N812" s="246"/>
      <c r="O812" s="246"/>
      <c r="P812" s="246"/>
      <c r="Q812" s="246"/>
      <c r="R812" s="246"/>
      <c r="S812" s="246"/>
      <c r="T812" s="247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48" t="s">
        <v>257</v>
      </c>
      <c r="AU812" s="248" t="s">
        <v>305</v>
      </c>
      <c r="AV812" s="13" t="s">
        <v>85</v>
      </c>
      <c r="AW812" s="13" t="s">
        <v>34</v>
      </c>
      <c r="AX812" s="13" t="s">
        <v>77</v>
      </c>
      <c r="AY812" s="248" t="s">
        <v>245</v>
      </c>
    </row>
    <row r="813" s="14" customFormat="1">
      <c r="A813" s="14"/>
      <c r="B813" s="249"/>
      <c r="C813" s="250"/>
      <c r="D813" s="234" t="s">
        <v>257</v>
      </c>
      <c r="E813" s="251" t="s">
        <v>1</v>
      </c>
      <c r="F813" s="252" t="s">
        <v>5596</v>
      </c>
      <c r="G813" s="250"/>
      <c r="H813" s="253">
        <v>147</v>
      </c>
      <c r="I813" s="254"/>
      <c r="J813" s="250"/>
      <c r="K813" s="250"/>
      <c r="L813" s="255"/>
      <c r="M813" s="256"/>
      <c r="N813" s="257"/>
      <c r="O813" s="257"/>
      <c r="P813" s="257"/>
      <c r="Q813" s="257"/>
      <c r="R813" s="257"/>
      <c r="S813" s="257"/>
      <c r="T813" s="258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59" t="s">
        <v>257</v>
      </c>
      <c r="AU813" s="259" t="s">
        <v>305</v>
      </c>
      <c r="AV813" s="14" t="s">
        <v>87</v>
      </c>
      <c r="AW813" s="14" t="s">
        <v>34</v>
      </c>
      <c r="AX813" s="14" t="s">
        <v>77</v>
      </c>
      <c r="AY813" s="259" t="s">
        <v>245</v>
      </c>
    </row>
    <row r="814" s="15" customFormat="1">
      <c r="A814" s="15"/>
      <c r="B814" s="260"/>
      <c r="C814" s="261"/>
      <c r="D814" s="234" t="s">
        <v>257</v>
      </c>
      <c r="E814" s="262" t="s">
        <v>1</v>
      </c>
      <c r="F814" s="263" t="s">
        <v>266</v>
      </c>
      <c r="G814" s="261"/>
      <c r="H814" s="264">
        <v>147</v>
      </c>
      <c r="I814" s="265"/>
      <c r="J814" s="261"/>
      <c r="K814" s="261"/>
      <c r="L814" s="266"/>
      <c r="M814" s="267"/>
      <c r="N814" s="268"/>
      <c r="O814" s="268"/>
      <c r="P814" s="268"/>
      <c r="Q814" s="268"/>
      <c r="R814" s="268"/>
      <c r="S814" s="268"/>
      <c r="T814" s="269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T814" s="270" t="s">
        <v>257</v>
      </c>
      <c r="AU814" s="270" t="s">
        <v>305</v>
      </c>
      <c r="AV814" s="15" t="s">
        <v>253</v>
      </c>
      <c r="AW814" s="15" t="s">
        <v>34</v>
      </c>
      <c r="AX814" s="15" t="s">
        <v>85</v>
      </c>
      <c r="AY814" s="270" t="s">
        <v>245</v>
      </c>
    </row>
    <row r="815" s="2" customFormat="1" ht="16.5" customHeight="1">
      <c r="A815" s="40"/>
      <c r="B815" s="41"/>
      <c r="C815" s="221" t="s">
        <v>4747</v>
      </c>
      <c r="D815" s="221" t="s">
        <v>248</v>
      </c>
      <c r="E815" s="222" t="s">
        <v>3130</v>
      </c>
      <c r="F815" s="223" t="s">
        <v>3131</v>
      </c>
      <c r="G815" s="224" t="s">
        <v>275</v>
      </c>
      <c r="H815" s="225">
        <v>335.43000000000001</v>
      </c>
      <c r="I815" s="226"/>
      <c r="J815" s="227">
        <f>ROUND(I815*H815,2)</f>
        <v>0</v>
      </c>
      <c r="K815" s="223" t="s">
        <v>764</v>
      </c>
      <c r="L815" s="46"/>
      <c r="M815" s="228" t="s">
        <v>1</v>
      </c>
      <c r="N815" s="229" t="s">
        <v>42</v>
      </c>
      <c r="O815" s="93"/>
      <c r="P815" s="230">
        <f>O815*H815</f>
        <v>0</v>
      </c>
      <c r="Q815" s="230">
        <v>0</v>
      </c>
      <c r="R815" s="230">
        <f>Q815*H815</f>
        <v>0</v>
      </c>
      <c r="S815" s="230">
        <v>0</v>
      </c>
      <c r="T815" s="231">
        <f>S815*H815</f>
        <v>0</v>
      </c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R815" s="232" t="s">
        <v>594</v>
      </c>
      <c r="AT815" s="232" t="s">
        <v>248</v>
      </c>
      <c r="AU815" s="232" t="s">
        <v>305</v>
      </c>
      <c r="AY815" s="19" t="s">
        <v>245</v>
      </c>
      <c r="BE815" s="233">
        <f>IF(N815="základní",J815,0)</f>
        <v>0</v>
      </c>
      <c r="BF815" s="233">
        <f>IF(N815="snížená",J815,0)</f>
        <v>0</v>
      </c>
      <c r="BG815" s="233">
        <f>IF(N815="zákl. přenesená",J815,0)</f>
        <v>0</v>
      </c>
      <c r="BH815" s="233">
        <f>IF(N815="sníž. přenesená",J815,0)</f>
        <v>0</v>
      </c>
      <c r="BI815" s="233">
        <f>IF(N815="nulová",J815,0)</f>
        <v>0</v>
      </c>
      <c r="BJ815" s="19" t="s">
        <v>85</v>
      </c>
      <c r="BK815" s="233">
        <f>ROUND(I815*H815,2)</f>
        <v>0</v>
      </c>
      <c r="BL815" s="19" t="s">
        <v>594</v>
      </c>
      <c r="BM815" s="232" t="s">
        <v>5597</v>
      </c>
    </row>
    <row r="816" s="2" customFormat="1">
      <c r="A816" s="40"/>
      <c r="B816" s="41"/>
      <c r="C816" s="42"/>
      <c r="D816" s="234" t="s">
        <v>255</v>
      </c>
      <c r="E816" s="42"/>
      <c r="F816" s="235" t="s">
        <v>3133</v>
      </c>
      <c r="G816" s="42"/>
      <c r="H816" s="42"/>
      <c r="I816" s="236"/>
      <c r="J816" s="42"/>
      <c r="K816" s="42"/>
      <c r="L816" s="46"/>
      <c r="M816" s="237"/>
      <c r="N816" s="238"/>
      <c r="O816" s="93"/>
      <c r="P816" s="93"/>
      <c r="Q816" s="93"/>
      <c r="R816" s="93"/>
      <c r="S816" s="93"/>
      <c r="T816" s="94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T816" s="19" t="s">
        <v>255</v>
      </c>
      <c r="AU816" s="19" t="s">
        <v>305</v>
      </c>
    </row>
    <row r="817" s="2" customFormat="1">
      <c r="A817" s="40"/>
      <c r="B817" s="41"/>
      <c r="C817" s="42"/>
      <c r="D817" s="296" t="s">
        <v>766</v>
      </c>
      <c r="E817" s="42"/>
      <c r="F817" s="297" t="s">
        <v>3134</v>
      </c>
      <c r="G817" s="42"/>
      <c r="H817" s="42"/>
      <c r="I817" s="236"/>
      <c r="J817" s="42"/>
      <c r="K817" s="42"/>
      <c r="L817" s="46"/>
      <c r="M817" s="237"/>
      <c r="N817" s="238"/>
      <c r="O817" s="93"/>
      <c r="P817" s="93"/>
      <c r="Q817" s="93"/>
      <c r="R817" s="93"/>
      <c r="S817" s="93"/>
      <c r="T817" s="94"/>
      <c r="U817" s="40"/>
      <c r="V817" s="40"/>
      <c r="W817" s="40"/>
      <c r="X817" s="40"/>
      <c r="Y817" s="40"/>
      <c r="Z817" s="40"/>
      <c r="AA817" s="40"/>
      <c r="AB817" s="40"/>
      <c r="AC817" s="40"/>
      <c r="AD817" s="40"/>
      <c r="AE817" s="40"/>
      <c r="AT817" s="19" t="s">
        <v>766</v>
      </c>
      <c r="AU817" s="19" t="s">
        <v>305</v>
      </c>
    </row>
    <row r="818" s="14" customFormat="1">
      <c r="A818" s="14"/>
      <c r="B818" s="249"/>
      <c r="C818" s="250"/>
      <c r="D818" s="234" t="s">
        <v>257</v>
      </c>
      <c r="E818" s="251" t="s">
        <v>1</v>
      </c>
      <c r="F818" s="252" t="s">
        <v>5598</v>
      </c>
      <c r="G818" s="250"/>
      <c r="H818" s="253">
        <v>51.799999999999997</v>
      </c>
      <c r="I818" s="254"/>
      <c r="J818" s="250"/>
      <c r="K818" s="250"/>
      <c r="L818" s="255"/>
      <c r="M818" s="256"/>
      <c r="N818" s="257"/>
      <c r="O818" s="257"/>
      <c r="P818" s="257"/>
      <c r="Q818" s="257"/>
      <c r="R818" s="257"/>
      <c r="S818" s="257"/>
      <c r="T818" s="258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59" t="s">
        <v>257</v>
      </c>
      <c r="AU818" s="259" t="s">
        <v>305</v>
      </c>
      <c r="AV818" s="14" t="s">
        <v>87</v>
      </c>
      <c r="AW818" s="14" t="s">
        <v>34</v>
      </c>
      <c r="AX818" s="14" t="s">
        <v>77</v>
      </c>
      <c r="AY818" s="259" t="s">
        <v>245</v>
      </c>
    </row>
    <row r="819" s="14" customFormat="1">
      <c r="A819" s="14"/>
      <c r="B819" s="249"/>
      <c r="C819" s="250"/>
      <c r="D819" s="234" t="s">
        <v>257</v>
      </c>
      <c r="E819" s="251" t="s">
        <v>1</v>
      </c>
      <c r="F819" s="252" t="s">
        <v>5599</v>
      </c>
      <c r="G819" s="250"/>
      <c r="H819" s="253">
        <v>192</v>
      </c>
      <c r="I819" s="254"/>
      <c r="J819" s="250"/>
      <c r="K819" s="250"/>
      <c r="L819" s="255"/>
      <c r="M819" s="256"/>
      <c r="N819" s="257"/>
      <c r="O819" s="257"/>
      <c r="P819" s="257"/>
      <c r="Q819" s="257"/>
      <c r="R819" s="257"/>
      <c r="S819" s="257"/>
      <c r="T819" s="258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59" t="s">
        <v>257</v>
      </c>
      <c r="AU819" s="259" t="s">
        <v>305</v>
      </c>
      <c r="AV819" s="14" t="s">
        <v>87</v>
      </c>
      <c r="AW819" s="14" t="s">
        <v>34</v>
      </c>
      <c r="AX819" s="14" t="s">
        <v>77</v>
      </c>
      <c r="AY819" s="259" t="s">
        <v>245</v>
      </c>
    </row>
    <row r="820" s="14" customFormat="1">
      <c r="A820" s="14"/>
      <c r="B820" s="249"/>
      <c r="C820" s="250"/>
      <c r="D820" s="234" t="s">
        <v>257</v>
      </c>
      <c r="E820" s="251" t="s">
        <v>1</v>
      </c>
      <c r="F820" s="252" t="s">
        <v>5600</v>
      </c>
      <c r="G820" s="250"/>
      <c r="H820" s="253">
        <v>88.129999999999995</v>
      </c>
      <c r="I820" s="254"/>
      <c r="J820" s="250"/>
      <c r="K820" s="250"/>
      <c r="L820" s="255"/>
      <c r="M820" s="256"/>
      <c r="N820" s="257"/>
      <c r="O820" s="257"/>
      <c r="P820" s="257"/>
      <c r="Q820" s="257"/>
      <c r="R820" s="257"/>
      <c r="S820" s="257"/>
      <c r="T820" s="258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9" t="s">
        <v>257</v>
      </c>
      <c r="AU820" s="259" t="s">
        <v>305</v>
      </c>
      <c r="AV820" s="14" t="s">
        <v>87</v>
      </c>
      <c r="AW820" s="14" t="s">
        <v>34</v>
      </c>
      <c r="AX820" s="14" t="s">
        <v>77</v>
      </c>
      <c r="AY820" s="259" t="s">
        <v>245</v>
      </c>
    </row>
    <row r="821" s="14" customFormat="1">
      <c r="A821" s="14"/>
      <c r="B821" s="249"/>
      <c r="C821" s="250"/>
      <c r="D821" s="234" t="s">
        <v>257</v>
      </c>
      <c r="E821" s="251" t="s">
        <v>1</v>
      </c>
      <c r="F821" s="252" t="s">
        <v>4843</v>
      </c>
      <c r="G821" s="250"/>
      <c r="H821" s="253">
        <v>3.5</v>
      </c>
      <c r="I821" s="254"/>
      <c r="J821" s="250"/>
      <c r="K821" s="250"/>
      <c r="L821" s="255"/>
      <c r="M821" s="256"/>
      <c r="N821" s="257"/>
      <c r="O821" s="257"/>
      <c r="P821" s="257"/>
      <c r="Q821" s="257"/>
      <c r="R821" s="257"/>
      <c r="S821" s="257"/>
      <c r="T821" s="258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9" t="s">
        <v>257</v>
      </c>
      <c r="AU821" s="259" t="s">
        <v>305</v>
      </c>
      <c r="AV821" s="14" t="s">
        <v>87</v>
      </c>
      <c r="AW821" s="14" t="s">
        <v>34</v>
      </c>
      <c r="AX821" s="14" t="s">
        <v>77</v>
      </c>
      <c r="AY821" s="259" t="s">
        <v>245</v>
      </c>
    </row>
    <row r="822" s="15" customFormat="1">
      <c r="A822" s="15"/>
      <c r="B822" s="260"/>
      <c r="C822" s="261"/>
      <c r="D822" s="234" t="s">
        <v>257</v>
      </c>
      <c r="E822" s="262" t="s">
        <v>1</v>
      </c>
      <c r="F822" s="263" t="s">
        <v>266</v>
      </c>
      <c r="G822" s="261"/>
      <c r="H822" s="264">
        <v>335.43000000000001</v>
      </c>
      <c r="I822" s="265"/>
      <c r="J822" s="261"/>
      <c r="K822" s="261"/>
      <c r="L822" s="266"/>
      <c r="M822" s="267"/>
      <c r="N822" s="268"/>
      <c r="O822" s="268"/>
      <c r="P822" s="268"/>
      <c r="Q822" s="268"/>
      <c r="R822" s="268"/>
      <c r="S822" s="268"/>
      <c r="T822" s="269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T822" s="270" t="s">
        <v>257</v>
      </c>
      <c r="AU822" s="270" t="s">
        <v>305</v>
      </c>
      <c r="AV822" s="15" t="s">
        <v>253</v>
      </c>
      <c r="AW822" s="15" t="s">
        <v>34</v>
      </c>
      <c r="AX822" s="15" t="s">
        <v>85</v>
      </c>
      <c r="AY822" s="270" t="s">
        <v>245</v>
      </c>
    </row>
    <row r="823" s="2" customFormat="1" ht="16.5" customHeight="1">
      <c r="A823" s="40"/>
      <c r="B823" s="41"/>
      <c r="C823" s="283" t="s">
        <v>4750</v>
      </c>
      <c r="D823" s="283" t="s">
        <v>551</v>
      </c>
      <c r="E823" s="284" t="s">
        <v>3986</v>
      </c>
      <c r="F823" s="285" t="s">
        <v>3987</v>
      </c>
      <c r="G823" s="286" t="s">
        <v>275</v>
      </c>
      <c r="H823" s="287">
        <v>201.59999999999999</v>
      </c>
      <c r="I823" s="288"/>
      <c r="J823" s="289">
        <f>ROUND(I823*H823,2)</f>
        <v>0</v>
      </c>
      <c r="K823" s="285" t="s">
        <v>764</v>
      </c>
      <c r="L823" s="290"/>
      <c r="M823" s="291" t="s">
        <v>1</v>
      </c>
      <c r="N823" s="292" t="s">
        <v>42</v>
      </c>
      <c r="O823" s="93"/>
      <c r="P823" s="230">
        <f>O823*H823</f>
        <v>0</v>
      </c>
      <c r="Q823" s="230">
        <v>0.00029999999999999997</v>
      </c>
      <c r="R823" s="230">
        <f>Q823*H823</f>
        <v>0.060479999999999992</v>
      </c>
      <c r="S823" s="230">
        <v>0</v>
      </c>
      <c r="T823" s="231">
        <f>S823*H823</f>
        <v>0</v>
      </c>
      <c r="U823" s="40"/>
      <c r="V823" s="40"/>
      <c r="W823" s="40"/>
      <c r="X823" s="40"/>
      <c r="Y823" s="40"/>
      <c r="Z823" s="40"/>
      <c r="AA823" s="40"/>
      <c r="AB823" s="40"/>
      <c r="AC823" s="40"/>
      <c r="AD823" s="40"/>
      <c r="AE823" s="40"/>
      <c r="AR823" s="232" t="s">
        <v>326</v>
      </c>
      <c r="AT823" s="232" t="s">
        <v>551</v>
      </c>
      <c r="AU823" s="232" t="s">
        <v>305</v>
      </c>
      <c r="AY823" s="19" t="s">
        <v>245</v>
      </c>
      <c r="BE823" s="233">
        <f>IF(N823="základní",J823,0)</f>
        <v>0</v>
      </c>
      <c r="BF823" s="233">
        <f>IF(N823="snížená",J823,0)</f>
        <v>0</v>
      </c>
      <c r="BG823" s="233">
        <f>IF(N823="zákl. přenesená",J823,0)</f>
        <v>0</v>
      </c>
      <c r="BH823" s="233">
        <f>IF(N823="sníž. přenesená",J823,0)</f>
        <v>0</v>
      </c>
      <c r="BI823" s="233">
        <f>IF(N823="nulová",J823,0)</f>
        <v>0</v>
      </c>
      <c r="BJ823" s="19" t="s">
        <v>85</v>
      </c>
      <c r="BK823" s="233">
        <f>ROUND(I823*H823,2)</f>
        <v>0</v>
      </c>
      <c r="BL823" s="19" t="s">
        <v>253</v>
      </c>
      <c r="BM823" s="232" t="s">
        <v>5601</v>
      </c>
    </row>
    <row r="824" s="2" customFormat="1">
      <c r="A824" s="40"/>
      <c r="B824" s="41"/>
      <c r="C824" s="42"/>
      <c r="D824" s="234" t="s">
        <v>255</v>
      </c>
      <c r="E824" s="42"/>
      <c r="F824" s="235" t="s">
        <v>3987</v>
      </c>
      <c r="G824" s="42"/>
      <c r="H824" s="42"/>
      <c r="I824" s="236"/>
      <c r="J824" s="42"/>
      <c r="K824" s="42"/>
      <c r="L824" s="46"/>
      <c r="M824" s="237"/>
      <c r="N824" s="238"/>
      <c r="O824" s="93"/>
      <c r="P824" s="93"/>
      <c r="Q824" s="93"/>
      <c r="R824" s="93"/>
      <c r="S824" s="93"/>
      <c r="T824" s="94"/>
      <c r="U824" s="40"/>
      <c r="V824" s="40"/>
      <c r="W824" s="40"/>
      <c r="X824" s="40"/>
      <c r="Y824" s="40"/>
      <c r="Z824" s="40"/>
      <c r="AA824" s="40"/>
      <c r="AB824" s="40"/>
      <c r="AC824" s="40"/>
      <c r="AD824" s="40"/>
      <c r="AE824" s="40"/>
      <c r="AT824" s="19" t="s">
        <v>255</v>
      </c>
      <c r="AU824" s="19" t="s">
        <v>305</v>
      </c>
    </row>
    <row r="825" s="14" customFormat="1">
      <c r="A825" s="14"/>
      <c r="B825" s="249"/>
      <c r="C825" s="250"/>
      <c r="D825" s="234" t="s">
        <v>257</v>
      </c>
      <c r="E825" s="251" t="s">
        <v>1</v>
      </c>
      <c r="F825" s="252" t="s">
        <v>5591</v>
      </c>
      <c r="G825" s="250"/>
      <c r="H825" s="253">
        <v>201.59999999999999</v>
      </c>
      <c r="I825" s="254"/>
      <c r="J825" s="250"/>
      <c r="K825" s="250"/>
      <c r="L825" s="255"/>
      <c r="M825" s="256"/>
      <c r="N825" s="257"/>
      <c r="O825" s="257"/>
      <c r="P825" s="257"/>
      <c r="Q825" s="257"/>
      <c r="R825" s="257"/>
      <c r="S825" s="257"/>
      <c r="T825" s="258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59" t="s">
        <v>257</v>
      </c>
      <c r="AU825" s="259" t="s">
        <v>305</v>
      </c>
      <c r="AV825" s="14" t="s">
        <v>87</v>
      </c>
      <c r="AW825" s="14" t="s">
        <v>34</v>
      </c>
      <c r="AX825" s="14" t="s">
        <v>85</v>
      </c>
      <c r="AY825" s="259" t="s">
        <v>245</v>
      </c>
    </row>
    <row r="826" s="2" customFormat="1" ht="16.5" customHeight="1">
      <c r="A826" s="40"/>
      <c r="B826" s="41"/>
      <c r="C826" s="283" t="s">
        <v>215</v>
      </c>
      <c r="D826" s="283" t="s">
        <v>551</v>
      </c>
      <c r="E826" s="284" t="s">
        <v>4847</v>
      </c>
      <c r="F826" s="285" t="s">
        <v>4848</v>
      </c>
      <c r="G826" s="286" t="s">
        <v>275</v>
      </c>
      <c r="H826" s="287">
        <v>167.88</v>
      </c>
      <c r="I826" s="288"/>
      <c r="J826" s="289">
        <f>ROUND(I826*H826,2)</f>
        <v>0</v>
      </c>
      <c r="K826" s="285" t="s">
        <v>764</v>
      </c>
      <c r="L826" s="290"/>
      <c r="M826" s="291" t="s">
        <v>1</v>
      </c>
      <c r="N826" s="292" t="s">
        <v>42</v>
      </c>
      <c r="O826" s="93"/>
      <c r="P826" s="230">
        <f>O826*H826</f>
        <v>0</v>
      </c>
      <c r="Q826" s="230">
        <v>0.00050000000000000001</v>
      </c>
      <c r="R826" s="230">
        <f>Q826*H826</f>
        <v>0.083940000000000001</v>
      </c>
      <c r="S826" s="230">
        <v>0</v>
      </c>
      <c r="T826" s="231">
        <f>S826*H826</f>
        <v>0</v>
      </c>
      <c r="U826" s="40"/>
      <c r="V826" s="40"/>
      <c r="W826" s="40"/>
      <c r="X826" s="40"/>
      <c r="Y826" s="40"/>
      <c r="Z826" s="40"/>
      <c r="AA826" s="40"/>
      <c r="AB826" s="40"/>
      <c r="AC826" s="40"/>
      <c r="AD826" s="40"/>
      <c r="AE826" s="40"/>
      <c r="AR826" s="232" t="s">
        <v>594</v>
      </c>
      <c r="AT826" s="232" t="s">
        <v>551</v>
      </c>
      <c r="AU826" s="232" t="s">
        <v>305</v>
      </c>
      <c r="AY826" s="19" t="s">
        <v>245</v>
      </c>
      <c r="BE826" s="233">
        <f>IF(N826="základní",J826,0)</f>
        <v>0</v>
      </c>
      <c r="BF826" s="233">
        <f>IF(N826="snížená",J826,0)</f>
        <v>0</v>
      </c>
      <c r="BG826" s="233">
        <f>IF(N826="zákl. přenesená",J826,0)</f>
        <v>0</v>
      </c>
      <c r="BH826" s="233">
        <f>IF(N826="sníž. přenesená",J826,0)</f>
        <v>0</v>
      </c>
      <c r="BI826" s="233">
        <f>IF(N826="nulová",J826,0)</f>
        <v>0</v>
      </c>
      <c r="BJ826" s="19" t="s">
        <v>85</v>
      </c>
      <c r="BK826" s="233">
        <f>ROUND(I826*H826,2)</f>
        <v>0</v>
      </c>
      <c r="BL826" s="19" t="s">
        <v>594</v>
      </c>
      <c r="BM826" s="232" t="s">
        <v>5602</v>
      </c>
    </row>
    <row r="827" s="2" customFormat="1">
      <c r="A827" s="40"/>
      <c r="B827" s="41"/>
      <c r="C827" s="42"/>
      <c r="D827" s="234" t="s">
        <v>255</v>
      </c>
      <c r="E827" s="42"/>
      <c r="F827" s="235" t="s">
        <v>4848</v>
      </c>
      <c r="G827" s="42"/>
      <c r="H827" s="42"/>
      <c r="I827" s="236"/>
      <c r="J827" s="42"/>
      <c r="K827" s="42"/>
      <c r="L827" s="46"/>
      <c r="M827" s="237"/>
      <c r="N827" s="238"/>
      <c r="O827" s="93"/>
      <c r="P827" s="93"/>
      <c r="Q827" s="93"/>
      <c r="R827" s="93"/>
      <c r="S827" s="93"/>
      <c r="T827" s="94"/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  <c r="AE827" s="40"/>
      <c r="AT827" s="19" t="s">
        <v>255</v>
      </c>
      <c r="AU827" s="19" t="s">
        <v>305</v>
      </c>
    </row>
    <row r="828" s="14" customFormat="1">
      <c r="A828" s="14"/>
      <c r="B828" s="249"/>
      <c r="C828" s="250"/>
      <c r="D828" s="234" t="s">
        <v>257</v>
      </c>
      <c r="E828" s="251" t="s">
        <v>1</v>
      </c>
      <c r="F828" s="252" t="s">
        <v>5603</v>
      </c>
      <c r="G828" s="250"/>
      <c r="H828" s="253">
        <v>167.88</v>
      </c>
      <c r="I828" s="254"/>
      <c r="J828" s="250"/>
      <c r="K828" s="250"/>
      <c r="L828" s="255"/>
      <c r="M828" s="256"/>
      <c r="N828" s="257"/>
      <c r="O828" s="257"/>
      <c r="P828" s="257"/>
      <c r="Q828" s="257"/>
      <c r="R828" s="257"/>
      <c r="S828" s="257"/>
      <c r="T828" s="258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9" t="s">
        <v>257</v>
      </c>
      <c r="AU828" s="259" t="s">
        <v>305</v>
      </c>
      <c r="AV828" s="14" t="s">
        <v>87</v>
      </c>
      <c r="AW828" s="14" t="s">
        <v>34</v>
      </c>
      <c r="AX828" s="14" t="s">
        <v>85</v>
      </c>
      <c r="AY828" s="259" t="s">
        <v>245</v>
      </c>
    </row>
    <row r="829" s="2" customFormat="1" ht="16.5" customHeight="1">
      <c r="A829" s="40"/>
      <c r="B829" s="41"/>
      <c r="C829" s="283" t="s">
        <v>4758</v>
      </c>
      <c r="D829" s="283" t="s">
        <v>551</v>
      </c>
      <c r="E829" s="284" t="s">
        <v>3137</v>
      </c>
      <c r="F829" s="285" t="s">
        <v>3138</v>
      </c>
      <c r="G829" s="286" t="s">
        <v>275</v>
      </c>
      <c r="H829" s="287">
        <v>3.6749999999999998</v>
      </c>
      <c r="I829" s="288"/>
      <c r="J829" s="289">
        <f>ROUND(I829*H829,2)</f>
        <v>0</v>
      </c>
      <c r="K829" s="285" t="s">
        <v>764</v>
      </c>
      <c r="L829" s="290"/>
      <c r="M829" s="291" t="s">
        <v>1</v>
      </c>
      <c r="N829" s="292" t="s">
        <v>42</v>
      </c>
      <c r="O829" s="93"/>
      <c r="P829" s="230">
        <f>O829*H829</f>
        <v>0</v>
      </c>
      <c r="Q829" s="230">
        <v>0.0011999999999999999</v>
      </c>
      <c r="R829" s="230">
        <f>Q829*H829</f>
        <v>0.004409999999999999</v>
      </c>
      <c r="S829" s="230">
        <v>0</v>
      </c>
      <c r="T829" s="231">
        <f>S829*H829</f>
        <v>0</v>
      </c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R829" s="232" t="s">
        <v>326</v>
      </c>
      <c r="AT829" s="232" t="s">
        <v>551</v>
      </c>
      <c r="AU829" s="232" t="s">
        <v>305</v>
      </c>
      <c r="AY829" s="19" t="s">
        <v>245</v>
      </c>
      <c r="BE829" s="233">
        <f>IF(N829="základní",J829,0)</f>
        <v>0</v>
      </c>
      <c r="BF829" s="233">
        <f>IF(N829="snížená",J829,0)</f>
        <v>0</v>
      </c>
      <c r="BG829" s="233">
        <f>IF(N829="zákl. přenesená",J829,0)</f>
        <v>0</v>
      </c>
      <c r="BH829" s="233">
        <f>IF(N829="sníž. přenesená",J829,0)</f>
        <v>0</v>
      </c>
      <c r="BI829" s="233">
        <f>IF(N829="nulová",J829,0)</f>
        <v>0</v>
      </c>
      <c r="BJ829" s="19" t="s">
        <v>85</v>
      </c>
      <c r="BK829" s="233">
        <f>ROUND(I829*H829,2)</f>
        <v>0</v>
      </c>
      <c r="BL829" s="19" t="s">
        <v>253</v>
      </c>
      <c r="BM829" s="232" t="s">
        <v>5604</v>
      </c>
    </row>
    <row r="830" s="2" customFormat="1">
      <c r="A830" s="40"/>
      <c r="B830" s="41"/>
      <c r="C830" s="42"/>
      <c r="D830" s="234" t="s">
        <v>255</v>
      </c>
      <c r="E830" s="42"/>
      <c r="F830" s="235" t="s">
        <v>3138</v>
      </c>
      <c r="G830" s="42"/>
      <c r="H830" s="42"/>
      <c r="I830" s="236"/>
      <c r="J830" s="42"/>
      <c r="K830" s="42"/>
      <c r="L830" s="46"/>
      <c r="M830" s="237"/>
      <c r="N830" s="238"/>
      <c r="O830" s="93"/>
      <c r="P830" s="93"/>
      <c r="Q830" s="93"/>
      <c r="R830" s="93"/>
      <c r="S830" s="93"/>
      <c r="T830" s="94"/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T830" s="19" t="s">
        <v>255</v>
      </c>
      <c r="AU830" s="19" t="s">
        <v>305</v>
      </c>
    </row>
    <row r="831" s="14" customFormat="1">
      <c r="A831" s="14"/>
      <c r="B831" s="249"/>
      <c r="C831" s="250"/>
      <c r="D831" s="234" t="s">
        <v>257</v>
      </c>
      <c r="E831" s="251" t="s">
        <v>1</v>
      </c>
      <c r="F831" s="252" t="s">
        <v>4853</v>
      </c>
      <c r="G831" s="250"/>
      <c r="H831" s="253">
        <v>3.6749999999999998</v>
      </c>
      <c r="I831" s="254"/>
      <c r="J831" s="250"/>
      <c r="K831" s="250"/>
      <c r="L831" s="255"/>
      <c r="M831" s="256"/>
      <c r="N831" s="257"/>
      <c r="O831" s="257"/>
      <c r="P831" s="257"/>
      <c r="Q831" s="257"/>
      <c r="R831" s="257"/>
      <c r="S831" s="257"/>
      <c r="T831" s="258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59" t="s">
        <v>257</v>
      </c>
      <c r="AU831" s="259" t="s">
        <v>305</v>
      </c>
      <c r="AV831" s="14" t="s">
        <v>87</v>
      </c>
      <c r="AW831" s="14" t="s">
        <v>34</v>
      </c>
      <c r="AX831" s="14" t="s">
        <v>77</v>
      </c>
      <c r="AY831" s="259" t="s">
        <v>245</v>
      </c>
    </row>
    <row r="832" s="15" customFormat="1">
      <c r="A832" s="15"/>
      <c r="B832" s="260"/>
      <c r="C832" s="261"/>
      <c r="D832" s="234" t="s">
        <v>257</v>
      </c>
      <c r="E832" s="262" t="s">
        <v>1</v>
      </c>
      <c r="F832" s="263" t="s">
        <v>266</v>
      </c>
      <c r="G832" s="261"/>
      <c r="H832" s="264">
        <v>3.6749999999999998</v>
      </c>
      <c r="I832" s="265"/>
      <c r="J832" s="261"/>
      <c r="K832" s="261"/>
      <c r="L832" s="266"/>
      <c r="M832" s="267"/>
      <c r="N832" s="268"/>
      <c r="O832" s="268"/>
      <c r="P832" s="268"/>
      <c r="Q832" s="268"/>
      <c r="R832" s="268"/>
      <c r="S832" s="268"/>
      <c r="T832" s="269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T832" s="270" t="s">
        <v>257</v>
      </c>
      <c r="AU832" s="270" t="s">
        <v>305</v>
      </c>
      <c r="AV832" s="15" t="s">
        <v>253</v>
      </c>
      <c r="AW832" s="15" t="s">
        <v>34</v>
      </c>
      <c r="AX832" s="15" t="s">
        <v>85</v>
      </c>
      <c r="AY832" s="270" t="s">
        <v>245</v>
      </c>
    </row>
    <row r="833" s="2" customFormat="1" ht="16.5" customHeight="1">
      <c r="A833" s="40"/>
      <c r="B833" s="41"/>
      <c r="C833" s="221" t="s">
        <v>4761</v>
      </c>
      <c r="D833" s="221" t="s">
        <v>248</v>
      </c>
      <c r="E833" s="222" t="s">
        <v>3143</v>
      </c>
      <c r="F833" s="223" t="s">
        <v>3144</v>
      </c>
      <c r="G833" s="224" t="s">
        <v>3531</v>
      </c>
      <c r="H833" s="225">
        <v>2.3140000000000001</v>
      </c>
      <c r="I833" s="226"/>
      <c r="J833" s="227">
        <f>ROUND(I833*H833,2)</f>
        <v>0</v>
      </c>
      <c r="K833" s="223" t="s">
        <v>764</v>
      </c>
      <c r="L833" s="46"/>
      <c r="M833" s="228" t="s">
        <v>1</v>
      </c>
      <c r="N833" s="229" t="s">
        <v>42</v>
      </c>
      <c r="O833" s="93"/>
      <c r="P833" s="230">
        <f>O833*H833</f>
        <v>0</v>
      </c>
      <c r="Q833" s="230">
        <v>0</v>
      </c>
      <c r="R833" s="230">
        <f>Q833*H833</f>
        <v>0</v>
      </c>
      <c r="S833" s="230">
        <v>0</v>
      </c>
      <c r="T833" s="231">
        <f>S833*H833</f>
        <v>0</v>
      </c>
      <c r="U833" s="40"/>
      <c r="V833" s="40"/>
      <c r="W833" s="40"/>
      <c r="X833" s="40"/>
      <c r="Y833" s="40"/>
      <c r="Z833" s="40"/>
      <c r="AA833" s="40"/>
      <c r="AB833" s="40"/>
      <c r="AC833" s="40"/>
      <c r="AD833" s="40"/>
      <c r="AE833" s="40"/>
      <c r="AR833" s="232" t="s">
        <v>253</v>
      </c>
      <c r="AT833" s="232" t="s">
        <v>248</v>
      </c>
      <c r="AU833" s="232" t="s">
        <v>305</v>
      </c>
      <c r="AY833" s="19" t="s">
        <v>245</v>
      </c>
      <c r="BE833" s="233">
        <f>IF(N833="základní",J833,0)</f>
        <v>0</v>
      </c>
      <c r="BF833" s="233">
        <f>IF(N833="snížená",J833,0)</f>
        <v>0</v>
      </c>
      <c r="BG833" s="233">
        <f>IF(N833="zákl. přenesená",J833,0)</f>
        <v>0</v>
      </c>
      <c r="BH833" s="233">
        <f>IF(N833="sníž. přenesená",J833,0)</f>
        <v>0</v>
      </c>
      <c r="BI833" s="233">
        <f>IF(N833="nulová",J833,0)</f>
        <v>0</v>
      </c>
      <c r="BJ833" s="19" t="s">
        <v>85</v>
      </c>
      <c r="BK833" s="233">
        <f>ROUND(I833*H833,2)</f>
        <v>0</v>
      </c>
      <c r="BL833" s="19" t="s">
        <v>253</v>
      </c>
      <c r="BM833" s="232" t="s">
        <v>5605</v>
      </c>
    </row>
    <row r="834" s="2" customFormat="1">
      <c r="A834" s="40"/>
      <c r="B834" s="41"/>
      <c r="C834" s="42"/>
      <c r="D834" s="234" t="s">
        <v>255</v>
      </c>
      <c r="E834" s="42"/>
      <c r="F834" s="235" t="s">
        <v>3146</v>
      </c>
      <c r="G834" s="42"/>
      <c r="H834" s="42"/>
      <c r="I834" s="236"/>
      <c r="J834" s="42"/>
      <c r="K834" s="42"/>
      <c r="L834" s="46"/>
      <c r="M834" s="237"/>
      <c r="N834" s="238"/>
      <c r="O834" s="93"/>
      <c r="P834" s="93"/>
      <c r="Q834" s="93"/>
      <c r="R834" s="93"/>
      <c r="S834" s="93"/>
      <c r="T834" s="94"/>
      <c r="U834" s="40"/>
      <c r="V834" s="40"/>
      <c r="W834" s="40"/>
      <c r="X834" s="40"/>
      <c r="Y834" s="40"/>
      <c r="Z834" s="40"/>
      <c r="AA834" s="40"/>
      <c r="AB834" s="40"/>
      <c r="AC834" s="40"/>
      <c r="AD834" s="40"/>
      <c r="AE834" s="40"/>
      <c r="AT834" s="19" t="s">
        <v>255</v>
      </c>
      <c r="AU834" s="19" t="s">
        <v>305</v>
      </c>
    </row>
    <row r="835" s="2" customFormat="1">
      <c r="A835" s="40"/>
      <c r="B835" s="41"/>
      <c r="C835" s="42"/>
      <c r="D835" s="296" t="s">
        <v>766</v>
      </c>
      <c r="E835" s="42"/>
      <c r="F835" s="297" t="s">
        <v>3147</v>
      </c>
      <c r="G835" s="42"/>
      <c r="H835" s="42"/>
      <c r="I835" s="236"/>
      <c r="J835" s="42"/>
      <c r="K835" s="42"/>
      <c r="L835" s="46"/>
      <c r="M835" s="237"/>
      <c r="N835" s="238"/>
      <c r="O835" s="93"/>
      <c r="P835" s="93"/>
      <c r="Q835" s="93"/>
      <c r="R835" s="93"/>
      <c r="S835" s="93"/>
      <c r="T835" s="94"/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  <c r="AE835" s="40"/>
      <c r="AT835" s="19" t="s">
        <v>766</v>
      </c>
      <c r="AU835" s="19" t="s">
        <v>305</v>
      </c>
    </row>
    <row r="836" s="17" customFormat="1" ht="20.88" customHeight="1">
      <c r="A836" s="17"/>
      <c r="B836" s="306"/>
      <c r="C836" s="307"/>
      <c r="D836" s="308" t="s">
        <v>76</v>
      </c>
      <c r="E836" s="308" t="s">
        <v>3992</v>
      </c>
      <c r="F836" s="308" t="s">
        <v>3993</v>
      </c>
      <c r="G836" s="307"/>
      <c r="H836" s="307"/>
      <c r="I836" s="309"/>
      <c r="J836" s="310">
        <f>BK836</f>
        <v>0</v>
      </c>
      <c r="K836" s="307"/>
      <c r="L836" s="311"/>
      <c r="M836" s="312"/>
      <c r="N836" s="313"/>
      <c r="O836" s="313"/>
      <c r="P836" s="314">
        <f>SUM(P837:P846)</f>
        <v>0</v>
      </c>
      <c r="Q836" s="313"/>
      <c r="R836" s="314">
        <f>SUM(R837:R846)</f>
        <v>0.093061500000000005</v>
      </c>
      <c r="S836" s="313"/>
      <c r="T836" s="315">
        <f>SUM(T837:T846)</f>
        <v>0</v>
      </c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R836" s="316" t="s">
        <v>87</v>
      </c>
      <c r="AT836" s="317" t="s">
        <v>76</v>
      </c>
      <c r="AU836" s="317" t="s">
        <v>246</v>
      </c>
      <c r="AY836" s="316" t="s">
        <v>245</v>
      </c>
      <c r="BK836" s="318">
        <f>SUM(BK837:BK846)</f>
        <v>0</v>
      </c>
    </row>
    <row r="837" s="2" customFormat="1" ht="21.75" customHeight="1">
      <c r="A837" s="40"/>
      <c r="B837" s="41"/>
      <c r="C837" s="221" t="s">
        <v>4764</v>
      </c>
      <c r="D837" s="221" t="s">
        <v>248</v>
      </c>
      <c r="E837" s="222" t="s">
        <v>3995</v>
      </c>
      <c r="F837" s="223" t="s">
        <v>3996</v>
      </c>
      <c r="G837" s="224" t="s">
        <v>275</v>
      </c>
      <c r="H837" s="225">
        <v>51.799999999999997</v>
      </c>
      <c r="I837" s="226"/>
      <c r="J837" s="227">
        <f>ROUND(I837*H837,2)</f>
        <v>0</v>
      </c>
      <c r="K837" s="223" t="s">
        <v>764</v>
      </c>
      <c r="L837" s="46"/>
      <c r="M837" s="228" t="s">
        <v>1</v>
      </c>
      <c r="N837" s="229" t="s">
        <v>42</v>
      </c>
      <c r="O837" s="93"/>
      <c r="P837" s="230">
        <f>O837*H837</f>
        <v>0</v>
      </c>
      <c r="Q837" s="230">
        <v>3.0000000000000001E-05</v>
      </c>
      <c r="R837" s="230">
        <f>Q837*H837</f>
        <v>0.001554</v>
      </c>
      <c r="S837" s="230">
        <v>0</v>
      </c>
      <c r="T837" s="231">
        <f>S837*H837</f>
        <v>0</v>
      </c>
      <c r="U837" s="40"/>
      <c r="V837" s="40"/>
      <c r="W837" s="40"/>
      <c r="X837" s="40"/>
      <c r="Y837" s="40"/>
      <c r="Z837" s="40"/>
      <c r="AA837" s="40"/>
      <c r="AB837" s="40"/>
      <c r="AC837" s="40"/>
      <c r="AD837" s="40"/>
      <c r="AE837" s="40"/>
      <c r="AR837" s="232" t="s">
        <v>594</v>
      </c>
      <c r="AT837" s="232" t="s">
        <v>248</v>
      </c>
      <c r="AU837" s="232" t="s">
        <v>305</v>
      </c>
      <c r="AY837" s="19" t="s">
        <v>245</v>
      </c>
      <c r="BE837" s="233">
        <f>IF(N837="základní",J837,0)</f>
        <v>0</v>
      </c>
      <c r="BF837" s="233">
        <f>IF(N837="snížená",J837,0)</f>
        <v>0</v>
      </c>
      <c r="BG837" s="233">
        <f>IF(N837="zákl. přenesená",J837,0)</f>
        <v>0</v>
      </c>
      <c r="BH837" s="233">
        <f>IF(N837="sníž. přenesená",J837,0)</f>
        <v>0</v>
      </c>
      <c r="BI837" s="233">
        <f>IF(N837="nulová",J837,0)</f>
        <v>0</v>
      </c>
      <c r="BJ837" s="19" t="s">
        <v>85</v>
      </c>
      <c r="BK837" s="233">
        <f>ROUND(I837*H837,2)</f>
        <v>0</v>
      </c>
      <c r="BL837" s="19" t="s">
        <v>594</v>
      </c>
      <c r="BM837" s="232" t="s">
        <v>5606</v>
      </c>
    </row>
    <row r="838" s="2" customFormat="1">
      <c r="A838" s="40"/>
      <c r="B838" s="41"/>
      <c r="C838" s="42"/>
      <c r="D838" s="234" t="s">
        <v>255</v>
      </c>
      <c r="E838" s="42"/>
      <c r="F838" s="235" t="s">
        <v>4859</v>
      </c>
      <c r="G838" s="42"/>
      <c r="H838" s="42"/>
      <c r="I838" s="236"/>
      <c r="J838" s="42"/>
      <c r="K838" s="42"/>
      <c r="L838" s="46"/>
      <c r="M838" s="237"/>
      <c r="N838" s="238"/>
      <c r="O838" s="93"/>
      <c r="P838" s="93"/>
      <c r="Q838" s="93"/>
      <c r="R838" s="93"/>
      <c r="S838" s="93"/>
      <c r="T838" s="94"/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T838" s="19" t="s">
        <v>255</v>
      </c>
      <c r="AU838" s="19" t="s">
        <v>305</v>
      </c>
    </row>
    <row r="839" s="2" customFormat="1">
      <c r="A839" s="40"/>
      <c r="B839" s="41"/>
      <c r="C839" s="42"/>
      <c r="D839" s="296" t="s">
        <v>766</v>
      </c>
      <c r="E839" s="42"/>
      <c r="F839" s="297" t="s">
        <v>3998</v>
      </c>
      <c r="G839" s="42"/>
      <c r="H839" s="42"/>
      <c r="I839" s="236"/>
      <c r="J839" s="42"/>
      <c r="K839" s="42"/>
      <c r="L839" s="46"/>
      <c r="M839" s="237"/>
      <c r="N839" s="238"/>
      <c r="O839" s="93"/>
      <c r="P839" s="93"/>
      <c r="Q839" s="93"/>
      <c r="R839" s="93"/>
      <c r="S839" s="93"/>
      <c r="T839" s="94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T839" s="19" t="s">
        <v>766</v>
      </c>
      <c r="AU839" s="19" t="s">
        <v>305</v>
      </c>
    </row>
    <row r="840" s="14" customFormat="1">
      <c r="A840" s="14"/>
      <c r="B840" s="249"/>
      <c r="C840" s="250"/>
      <c r="D840" s="234" t="s">
        <v>257</v>
      </c>
      <c r="E840" s="251" t="s">
        <v>1</v>
      </c>
      <c r="F840" s="252" t="s">
        <v>5607</v>
      </c>
      <c r="G840" s="250"/>
      <c r="H840" s="253">
        <v>51.799999999999997</v>
      </c>
      <c r="I840" s="254"/>
      <c r="J840" s="250"/>
      <c r="K840" s="250"/>
      <c r="L840" s="255"/>
      <c r="M840" s="256"/>
      <c r="N840" s="257"/>
      <c r="O840" s="257"/>
      <c r="P840" s="257"/>
      <c r="Q840" s="257"/>
      <c r="R840" s="257"/>
      <c r="S840" s="257"/>
      <c r="T840" s="258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9" t="s">
        <v>257</v>
      </c>
      <c r="AU840" s="259" t="s">
        <v>305</v>
      </c>
      <c r="AV840" s="14" t="s">
        <v>87</v>
      </c>
      <c r="AW840" s="14" t="s">
        <v>34</v>
      </c>
      <c r="AX840" s="14" t="s">
        <v>85</v>
      </c>
      <c r="AY840" s="259" t="s">
        <v>245</v>
      </c>
    </row>
    <row r="841" s="2" customFormat="1" ht="16.5" customHeight="1">
      <c r="A841" s="40"/>
      <c r="B841" s="41"/>
      <c r="C841" s="283" t="s">
        <v>4766</v>
      </c>
      <c r="D841" s="283" t="s">
        <v>551</v>
      </c>
      <c r="E841" s="284" t="s">
        <v>4001</v>
      </c>
      <c r="F841" s="285" t="s">
        <v>4002</v>
      </c>
      <c r="G841" s="286" t="s">
        <v>275</v>
      </c>
      <c r="H841" s="287">
        <v>61.005000000000003</v>
      </c>
      <c r="I841" s="288"/>
      <c r="J841" s="289">
        <f>ROUND(I841*H841,2)</f>
        <v>0</v>
      </c>
      <c r="K841" s="285" t="s">
        <v>764</v>
      </c>
      <c r="L841" s="290"/>
      <c r="M841" s="291" t="s">
        <v>1</v>
      </c>
      <c r="N841" s="292" t="s">
        <v>42</v>
      </c>
      <c r="O841" s="93"/>
      <c r="P841" s="230">
        <f>O841*H841</f>
        <v>0</v>
      </c>
      <c r="Q841" s="230">
        <v>0.0015</v>
      </c>
      <c r="R841" s="230">
        <f>Q841*H841</f>
        <v>0.091507500000000006</v>
      </c>
      <c r="S841" s="230">
        <v>0</v>
      </c>
      <c r="T841" s="231">
        <f>S841*H841</f>
        <v>0</v>
      </c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R841" s="232" t="s">
        <v>594</v>
      </c>
      <c r="AT841" s="232" t="s">
        <v>551</v>
      </c>
      <c r="AU841" s="232" t="s">
        <v>305</v>
      </c>
      <c r="AY841" s="19" t="s">
        <v>245</v>
      </c>
      <c r="BE841" s="233">
        <f>IF(N841="základní",J841,0)</f>
        <v>0</v>
      </c>
      <c r="BF841" s="233">
        <f>IF(N841="snížená",J841,0)</f>
        <v>0</v>
      </c>
      <c r="BG841" s="233">
        <f>IF(N841="zákl. přenesená",J841,0)</f>
        <v>0</v>
      </c>
      <c r="BH841" s="233">
        <f>IF(N841="sníž. přenesená",J841,0)</f>
        <v>0</v>
      </c>
      <c r="BI841" s="233">
        <f>IF(N841="nulová",J841,0)</f>
        <v>0</v>
      </c>
      <c r="BJ841" s="19" t="s">
        <v>85</v>
      </c>
      <c r="BK841" s="233">
        <f>ROUND(I841*H841,2)</f>
        <v>0</v>
      </c>
      <c r="BL841" s="19" t="s">
        <v>594</v>
      </c>
      <c r="BM841" s="232" t="s">
        <v>5608</v>
      </c>
    </row>
    <row r="842" s="2" customFormat="1">
      <c r="A842" s="40"/>
      <c r="B842" s="41"/>
      <c r="C842" s="42"/>
      <c r="D842" s="234" t="s">
        <v>255</v>
      </c>
      <c r="E842" s="42"/>
      <c r="F842" s="235" t="s">
        <v>4002</v>
      </c>
      <c r="G842" s="42"/>
      <c r="H842" s="42"/>
      <c r="I842" s="236"/>
      <c r="J842" s="42"/>
      <c r="K842" s="42"/>
      <c r="L842" s="46"/>
      <c r="M842" s="237"/>
      <c r="N842" s="238"/>
      <c r="O842" s="93"/>
      <c r="P842" s="93"/>
      <c r="Q842" s="93"/>
      <c r="R842" s="93"/>
      <c r="S842" s="93"/>
      <c r="T842" s="94"/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  <c r="AE842" s="40"/>
      <c r="AT842" s="19" t="s">
        <v>255</v>
      </c>
      <c r="AU842" s="19" t="s">
        <v>305</v>
      </c>
    </row>
    <row r="843" s="14" customFormat="1">
      <c r="A843" s="14"/>
      <c r="B843" s="249"/>
      <c r="C843" s="250"/>
      <c r="D843" s="234" t="s">
        <v>257</v>
      </c>
      <c r="E843" s="251" t="s">
        <v>1</v>
      </c>
      <c r="F843" s="252" t="s">
        <v>5609</v>
      </c>
      <c r="G843" s="250"/>
      <c r="H843" s="253">
        <v>61.005000000000003</v>
      </c>
      <c r="I843" s="254"/>
      <c r="J843" s="250"/>
      <c r="K843" s="250"/>
      <c r="L843" s="255"/>
      <c r="M843" s="256"/>
      <c r="N843" s="257"/>
      <c r="O843" s="257"/>
      <c r="P843" s="257"/>
      <c r="Q843" s="257"/>
      <c r="R843" s="257"/>
      <c r="S843" s="257"/>
      <c r="T843" s="258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59" t="s">
        <v>257</v>
      </c>
      <c r="AU843" s="259" t="s">
        <v>305</v>
      </c>
      <c r="AV843" s="14" t="s">
        <v>87</v>
      </c>
      <c r="AW843" s="14" t="s">
        <v>34</v>
      </c>
      <c r="AX843" s="14" t="s">
        <v>85</v>
      </c>
      <c r="AY843" s="259" t="s">
        <v>245</v>
      </c>
    </row>
    <row r="844" s="2" customFormat="1" ht="16.5" customHeight="1">
      <c r="A844" s="40"/>
      <c r="B844" s="41"/>
      <c r="C844" s="221" t="s">
        <v>4774</v>
      </c>
      <c r="D844" s="221" t="s">
        <v>248</v>
      </c>
      <c r="E844" s="222" t="s">
        <v>4005</v>
      </c>
      <c r="F844" s="223" t="s">
        <v>4006</v>
      </c>
      <c r="G844" s="224" t="s">
        <v>545</v>
      </c>
      <c r="H844" s="225">
        <v>0.092999999999999999</v>
      </c>
      <c r="I844" s="226"/>
      <c r="J844" s="227">
        <f>ROUND(I844*H844,2)</f>
        <v>0</v>
      </c>
      <c r="K844" s="223" t="s">
        <v>764</v>
      </c>
      <c r="L844" s="46"/>
      <c r="M844" s="228" t="s">
        <v>1</v>
      </c>
      <c r="N844" s="229" t="s">
        <v>42</v>
      </c>
      <c r="O844" s="93"/>
      <c r="P844" s="230">
        <f>O844*H844</f>
        <v>0</v>
      </c>
      <c r="Q844" s="230">
        <v>0</v>
      </c>
      <c r="R844" s="230">
        <f>Q844*H844</f>
        <v>0</v>
      </c>
      <c r="S844" s="230">
        <v>0</v>
      </c>
      <c r="T844" s="231">
        <f>S844*H844</f>
        <v>0</v>
      </c>
      <c r="U844" s="40"/>
      <c r="V844" s="40"/>
      <c r="W844" s="40"/>
      <c r="X844" s="40"/>
      <c r="Y844" s="40"/>
      <c r="Z844" s="40"/>
      <c r="AA844" s="40"/>
      <c r="AB844" s="40"/>
      <c r="AC844" s="40"/>
      <c r="AD844" s="40"/>
      <c r="AE844" s="40"/>
      <c r="AR844" s="232" t="s">
        <v>402</v>
      </c>
      <c r="AT844" s="232" t="s">
        <v>248</v>
      </c>
      <c r="AU844" s="232" t="s">
        <v>305</v>
      </c>
      <c r="AY844" s="19" t="s">
        <v>245</v>
      </c>
      <c r="BE844" s="233">
        <f>IF(N844="základní",J844,0)</f>
        <v>0</v>
      </c>
      <c r="BF844" s="233">
        <f>IF(N844="snížená",J844,0)</f>
        <v>0</v>
      </c>
      <c r="BG844" s="233">
        <f>IF(N844="zákl. přenesená",J844,0)</f>
        <v>0</v>
      </c>
      <c r="BH844" s="233">
        <f>IF(N844="sníž. přenesená",J844,0)</f>
        <v>0</v>
      </c>
      <c r="BI844" s="233">
        <f>IF(N844="nulová",J844,0)</f>
        <v>0</v>
      </c>
      <c r="BJ844" s="19" t="s">
        <v>85</v>
      </c>
      <c r="BK844" s="233">
        <f>ROUND(I844*H844,2)</f>
        <v>0</v>
      </c>
      <c r="BL844" s="19" t="s">
        <v>402</v>
      </c>
      <c r="BM844" s="232" t="s">
        <v>5610</v>
      </c>
    </row>
    <row r="845" s="2" customFormat="1">
      <c r="A845" s="40"/>
      <c r="B845" s="41"/>
      <c r="C845" s="42"/>
      <c r="D845" s="234" t="s">
        <v>255</v>
      </c>
      <c r="E845" s="42"/>
      <c r="F845" s="235" t="s">
        <v>4008</v>
      </c>
      <c r="G845" s="42"/>
      <c r="H845" s="42"/>
      <c r="I845" s="236"/>
      <c r="J845" s="42"/>
      <c r="K845" s="42"/>
      <c r="L845" s="46"/>
      <c r="M845" s="237"/>
      <c r="N845" s="238"/>
      <c r="O845" s="93"/>
      <c r="P845" s="93"/>
      <c r="Q845" s="93"/>
      <c r="R845" s="93"/>
      <c r="S845" s="93"/>
      <c r="T845" s="94"/>
      <c r="U845" s="40"/>
      <c r="V845" s="40"/>
      <c r="W845" s="40"/>
      <c r="X845" s="40"/>
      <c r="Y845" s="40"/>
      <c r="Z845" s="40"/>
      <c r="AA845" s="40"/>
      <c r="AB845" s="40"/>
      <c r="AC845" s="40"/>
      <c r="AD845" s="40"/>
      <c r="AE845" s="40"/>
      <c r="AT845" s="19" t="s">
        <v>255</v>
      </c>
      <c r="AU845" s="19" t="s">
        <v>305</v>
      </c>
    </row>
    <row r="846" s="2" customFormat="1">
      <c r="A846" s="40"/>
      <c r="B846" s="41"/>
      <c r="C846" s="42"/>
      <c r="D846" s="296" t="s">
        <v>766</v>
      </c>
      <c r="E846" s="42"/>
      <c r="F846" s="297" t="s">
        <v>4009</v>
      </c>
      <c r="G846" s="42"/>
      <c r="H846" s="42"/>
      <c r="I846" s="236"/>
      <c r="J846" s="42"/>
      <c r="K846" s="42"/>
      <c r="L846" s="46"/>
      <c r="M846" s="237"/>
      <c r="N846" s="238"/>
      <c r="O846" s="93"/>
      <c r="P846" s="93"/>
      <c r="Q846" s="93"/>
      <c r="R846" s="93"/>
      <c r="S846" s="93"/>
      <c r="T846" s="94"/>
      <c r="U846" s="40"/>
      <c r="V846" s="40"/>
      <c r="W846" s="40"/>
      <c r="X846" s="40"/>
      <c r="Y846" s="40"/>
      <c r="Z846" s="40"/>
      <c r="AA846" s="40"/>
      <c r="AB846" s="40"/>
      <c r="AC846" s="40"/>
      <c r="AD846" s="40"/>
      <c r="AE846" s="40"/>
      <c r="AT846" s="19" t="s">
        <v>766</v>
      </c>
      <c r="AU846" s="19" t="s">
        <v>305</v>
      </c>
    </row>
    <row r="847" s="17" customFormat="1" ht="20.88" customHeight="1">
      <c r="A847" s="17"/>
      <c r="B847" s="306"/>
      <c r="C847" s="307"/>
      <c r="D847" s="308" t="s">
        <v>76</v>
      </c>
      <c r="E847" s="308" t="s">
        <v>4010</v>
      </c>
      <c r="F847" s="308" t="s">
        <v>4011</v>
      </c>
      <c r="G847" s="307"/>
      <c r="H847" s="307"/>
      <c r="I847" s="309"/>
      <c r="J847" s="310">
        <f>BK847</f>
        <v>0</v>
      </c>
      <c r="K847" s="307"/>
      <c r="L847" s="311"/>
      <c r="M847" s="312"/>
      <c r="N847" s="313"/>
      <c r="O847" s="313"/>
      <c r="P847" s="314">
        <f>SUM(P848:P859)</f>
        <v>0</v>
      </c>
      <c r="Q847" s="313"/>
      <c r="R847" s="314">
        <f>SUM(R848:R859)</f>
        <v>0.1123744</v>
      </c>
      <c r="S847" s="313"/>
      <c r="T847" s="315">
        <f>SUM(T848:T859)</f>
        <v>0</v>
      </c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R847" s="316" t="s">
        <v>253</v>
      </c>
      <c r="AT847" s="317" t="s">
        <v>76</v>
      </c>
      <c r="AU847" s="317" t="s">
        <v>246</v>
      </c>
      <c r="AY847" s="316" t="s">
        <v>245</v>
      </c>
      <c r="BK847" s="318">
        <f>SUM(BK848:BK859)</f>
        <v>0</v>
      </c>
    </row>
    <row r="848" s="2" customFormat="1" ht="16.5" customHeight="1">
      <c r="A848" s="40"/>
      <c r="B848" s="41"/>
      <c r="C848" s="221" t="s">
        <v>4782</v>
      </c>
      <c r="D848" s="221" t="s">
        <v>248</v>
      </c>
      <c r="E848" s="222" t="s">
        <v>4880</v>
      </c>
      <c r="F848" s="223" t="s">
        <v>4881</v>
      </c>
      <c r="G848" s="224" t="s">
        <v>793</v>
      </c>
      <c r="H848" s="225">
        <v>106.24</v>
      </c>
      <c r="I848" s="226"/>
      <c r="J848" s="227">
        <f>ROUND(I848*H848,2)</f>
        <v>0</v>
      </c>
      <c r="K848" s="223" t="s">
        <v>764</v>
      </c>
      <c r="L848" s="46"/>
      <c r="M848" s="228" t="s">
        <v>1</v>
      </c>
      <c r="N848" s="229" t="s">
        <v>42</v>
      </c>
      <c r="O848" s="93"/>
      <c r="P848" s="230">
        <f>O848*H848</f>
        <v>0</v>
      </c>
      <c r="Q848" s="230">
        <v>6.0000000000000002E-05</v>
      </c>
      <c r="R848" s="230">
        <f>Q848*H848</f>
        <v>0.0063743999999999997</v>
      </c>
      <c r="S848" s="230">
        <v>0</v>
      </c>
      <c r="T848" s="231">
        <f>S848*H848</f>
        <v>0</v>
      </c>
      <c r="U848" s="40"/>
      <c r="V848" s="40"/>
      <c r="W848" s="40"/>
      <c r="X848" s="40"/>
      <c r="Y848" s="40"/>
      <c r="Z848" s="40"/>
      <c r="AA848" s="40"/>
      <c r="AB848" s="40"/>
      <c r="AC848" s="40"/>
      <c r="AD848" s="40"/>
      <c r="AE848" s="40"/>
      <c r="AR848" s="232" t="s">
        <v>594</v>
      </c>
      <c r="AT848" s="232" t="s">
        <v>248</v>
      </c>
      <c r="AU848" s="232" t="s">
        <v>305</v>
      </c>
      <c r="AY848" s="19" t="s">
        <v>245</v>
      </c>
      <c r="BE848" s="233">
        <f>IF(N848="základní",J848,0)</f>
        <v>0</v>
      </c>
      <c r="BF848" s="233">
        <f>IF(N848="snížená",J848,0)</f>
        <v>0</v>
      </c>
      <c r="BG848" s="233">
        <f>IF(N848="zákl. přenesená",J848,0)</f>
        <v>0</v>
      </c>
      <c r="BH848" s="233">
        <f>IF(N848="sníž. přenesená",J848,0)</f>
        <v>0</v>
      </c>
      <c r="BI848" s="233">
        <f>IF(N848="nulová",J848,0)</f>
        <v>0</v>
      </c>
      <c r="BJ848" s="19" t="s">
        <v>85</v>
      </c>
      <c r="BK848" s="233">
        <f>ROUND(I848*H848,2)</f>
        <v>0</v>
      </c>
      <c r="BL848" s="19" t="s">
        <v>594</v>
      </c>
      <c r="BM848" s="232" t="s">
        <v>5611</v>
      </c>
    </row>
    <row r="849" s="2" customFormat="1">
      <c r="A849" s="40"/>
      <c r="B849" s="41"/>
      <c r="C849" s="42"/>
      <c r="D849" s="234" t="s">
        <v>255</v>
      </c>
      <c r="E849" s="42"/>
      <c r="F849" s="235" t="s">
        <v>4883</v>
      </c>
      <c r="G849" s="42"/>
      <c r="H849" s="42"/>
      <c r="I849" s="236"/>
      <c r="J849" s="42"/>
      <c r="K849" s="42"/>
      <c r="L849" s="46"/>
      <c r="M849" s="237"/>
      <c r="N849" s="238"/>
      <c r="O849" s="93"/>
      <c r="P849" s="93"/>
      <c r="Q849" s="93"/>
      <c r="R849" s="93"/>
      <c r="S849" s="93"/>
      <c r="T849" s="94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T849" s="19" t="s">
        <v>255</v>
      </c>
      <c r="AU849" s="19" t="s">
        <v>305</v>
      </c>
    </row>
    <row r="850" s="2" customFormat="1">
      <c r="A850" s="40"/>
      <c r="B850" s="41"/>
      <c r="C850" s="42"/>
      <c r="D850" s="296" t="s">
        <v>766</v>
      </c>
      <c r="E850" s="42"/>
      <c r="F850" s="297" t="s">
        <v>4884</v>
      </c>
      <c r="G850" s="42"/>
      <c r="H850" s="42"/>
      <c r="I850" s="236"/>
      <c r="J850" s="42"/>
      <c r="K850" s="42"/>
      <c r="L850" s="46"/>
      <c r="M850" s="237"/>
      <c r="N850" s="238"/>
      <c r="O850" s="93"/>
      <c r="P850" s="93"/>
      <c r="Q850" s="93"/>
      <c r="R850" s="93"/>
      <c r="S850" s="93"/>
      <c r="T850" s="94"/>
      <c r="U850" s="40"/>
      <c r="V850" s="40"/>
      <c r="W850" s="40"/>
      <c r="X850" s="40"/>
      <c r="Y850" s="40"/>
      <c r="Z850" s="40"/>
      <c r="AA850" s="40"/>
      <c r="AB850" s="40"/>
      <c r="AC850" s="40"/>
      <c r="AD850" s="40"/>
      <c r="AE850" s="40"/>
      <c r="AT850" s="19" t="s">
        <v>766</v>
      </c>
      <c r="AU850" s="19" t="s">
        <v>305</v>
      </c>
    </row>
    <row r="851" s="14" customFormat="1">
      <c r="A851" s="14"/>
      <c r="B851" s="249"/>
      <c r="C851" s="250"/>
      <c r="D851" s="234" t="s">
        <v>257</v>
      </c>
      <c r="E851" s="251" t="s">
        <v>1</v>
      </c>
      <c r="F851" s="252" t="s">
        <v>5612</v>
      </c>
      <c r="G851" s="250"/>
      <c r="H851" s="253">
        <v>66.239999999999995</v>
      </c>
      <c r="I851" s="254"/>
      <c r="J851" s="250"/>
      <c r="K851" s="250"/>
      <c r="L851" s="255"/>
      <c r="M851" s="256"/>
      <c r="N851" s="257"/>
      <c r="O851" s="257"/>
      <c r="P851" s="257"/>
      <c r="Q851" s="257"/>
      <c r="R851" s="257"/>
      <c r="S851" s="257"/>
      <c r="T851" s="258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9" t="s">
        <v>257</v>
      </c>
      <c r="AU851" s="259" t="s">
        <v>305</v>
      </c>
      <c r="AV851" s="14" t="s">
        <v>87</v>
      </c>
      <c r="AW851" s="14" t="s">
        <v>34</v>
      </c>
      <c r="AX851" s="14" t="s">
        <v>77</v>
      </c>
      <c r="AY851" s="259" t="s">
        <v>245</v>
      </c>
    </row>
    <row r="852" s="14" customFormat="1">
      <c r="A852" s="14"/>
      <c r="B852" s="249"/>
      <c r="C852" s="250"/>
      <c r="D852" s="234" t="s">
        <v>257</v>
      </c>
      <c r="E852" s="251" t="s">
        <v>1</v>
      </c>
      <c r="F852" s="252" t="s">
        <v>4886</v>
      </c>
      <c r="G852" s="250"/>
      <c r="H852" s="253">
        <v>40</v>
      </c>
      <c r="I852" s="254"/>
      <c r="J852" s="250"/>
      <c r="K852" s="250"/>
      <c r="L852" s="255"/>
      <c r="M852" s="256"/>
      <c r="N852" s="257"/>
      <c r="O852" s="257"/>
      <c r="P852" s="257"/>
      <c r="Q852" s="257"/>
      <c r="R852" s="257"/>
      <c r="S852" s="257"/>
      <c r="T852" s="258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59" t="s">
        <v>257</v>
      </c>
      <c r="AU852" s="259" t="s">
        <v>305</v>
      </c>
      <c r="AV852" s="14" t="s">
        <v>87</v>
      </c>
      <c r="AW852" s="14" t="s">
        <v>34</v>
      </c>
      <c r="AX852" s="14" t="s">
        <v>77</v>
      </c>
      <c r="AY852" s="259" t="s">
        <v>245</v>
      </c>
    </row>
    <row r="853" s="15" customFormat="1">
      <c r="A853" s="15"/>
      <c r="B853" s="260"/>
      <c r="C853" s="261"/>
      <c r="D853" s="234" t="s">
        <v>257</v>
      </c>
      <c r="E853" s="262" t="s">
        <v>1</v>
      </c>
      <c r="F853" s="263" t="s">
        <v>266</v>
      </c>
      <c r="G853" s="261"/>
      <c r="H853" s="264">
        <v>106.24</v>
      </c>
      <c r="I853" s="265"/>
      <c r="J853" s="261"/>
      <c r="K853" s="261"/>
      <c r="L853" s="266"/>
      <c r="M853" s="267"/>
      <c r="N853" s="268"/>
      <c r="O853" s="268"/>
      <c r="P853" s="268"/>
      <c r="Q853" s="268"/>
      <c r="R853" s="268"/>
      <c r="S853" s="268"/>
      <c r="T853" s="269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T853" s="270" t="s">
        <v>257</v>
      </c>
      <c r="AU853" s="270" t="s">
        <v>305</v>
      </c>
      <c r="AV853" s="15" t="s">
        <v>253</v>
      </c>
      <c r="AW853" s="15" t="s">
        <v>34</v>
      </c>
      <c r="AX853" s="15" t="s">
        <v>85</v>
      </c>
      <c r="AY853" s="270" t="s">
        <v>245</v>
      </c>
    </row>
    <row r="854" s="2" customFormat="1" ht="16.5" customHeight="1">
      <c r="A854" s="40"/>
      <c r="B854" s="41"/>
      <c r="C854" s="283" t="s">
        <v>4786</v>
      </c>
      <c r="D854" s="283" t="s">
        <v>551</v>
      </c>
      <c r="E854" s="284" t="s">
        <v>4888</v>
      </c>
      <c r="F854" s="285" t="s">
        <v>4889</v>
      </c>
      <c r="G854" s="286" t="s">
        <v>545</v>
      </c>
      <c r="H854" s="287">
        <v>0.106</v>
      </c>
      <c r="I854" s="288"/>
      <c r="J854" s="289">
        <f>ROUND(I854*H854,2)</f>
        <v>0</v>
      </c>
      <c r="K854" s="285" t="s">
        <v>764</v>
      </c>
      <c r="L854" s="290"/>
      <c r="M854" s="291" t="s">
        <v>1</v>
      </c>
      <c r="N854" s="292" t="s">
        <v>42</v>
      </c>
      <c r="O854" s="93"/>
      <c r="P854" s="230">
        <f>O854*H854</f>
        <v>0</v>
      </c>
      <c r="Q854" s="230">
        <v>1</v>
      </c>
      <c r="R854" s="230">
        <f>Q854*H854</f>
        <v>0.106</v>
      </c>
      <c r="S854" s="230">
        <v>0</v>
      </c>
      <c r="T854" s="231">
        <f>S854*H854</f>
        <v>0</v>
      </c>
      <c r="U854" s="40"/>
      <c r="V854" s="40"/>
      <c r="W854" s="40"/>
      <c r="X854" s="40"/>
      <c r="Y854" s="40"/>
      <c r="Z854" s="40"/>
      <c r="AA854" s="40"/>
      <c r="AB854" s="40"/>
      <c r="AC854" s="40"/>
      <c r="AD854" s="40"/>
      <c r="AE854" s="40"/>
      <c r="AR854" s="232" t="s">
        <v>594</v>
      </c>
      <c r="AT854" s="232" t="s">
        <v>551</v>
      </c>
      <c r="AU854" s="232" t="s">
        <v>305</v>
      </c>
      <c r="AY854" s="19" t="s">
        <v>245</v>
      </c>
      <c r="BE854" s="233">
        <f>IF(N854="základní",J854,0)</f>
        <v>0</v>
      </c>
      <c r="BF854" s="233">
        <f>IF(N854="snížená",J854,0)</f>
        <v>0</v>
      </c>
      <c r="BG854" s="233">
        <f>IF(N854="zákl. přenesená",J854,0)</f>
        <v>0</v>
      </c>
      <c r="BH854" s="233">
        <f>IF(N854="sníž. přenesená",J854,0)</f>
        <v>0</v>
      </c>
      <c r="BI854" s="233">
        <f>IF(N854="nulová",J854,0)</f>
        <v>0</v>
      </c>
      <c r="BJ854" s="19" t="s">
        <v>85</v>
      </c>
      <c r="BK854" s="233">
        <f>ROUND(I854*H854,2)</f>
        <v>0</v>
      </c>
      <c r="BL854" s="19" t="s">
        <v>594</v>
      </c>
      <c r="BM854" s="232" t="s">
        <v>5613</v>
      </c>
    </row>
    <row r="855" s="2" customFormat="1">
      <c r="A855" s="40"/>
      <c r="B855" s="41"/>
      <c r="C855" s="42"/>
      <c r="D855" s="234" t="s">
        <v>255</v>
      </c>
      <c r="E855" s="42"/>
      <c r="F855" s="235" t="s">
        <v>4889</v>
      </c>
      <c r="G855" s="42"/>
      <c r="H855" s="42"/>
      <c r="I855" s="236"/>
      <c r="J855" s="42"/>
      <c r="K855" s="42"/>
      <c r="L855" s="46"/>
      <c r="M855" s="237"/>
      <c r="N855" s="238"/>
      <c r="O855" s="93"/>
      <c r="P855" s="93"/>
      <c r="Q855" s="93"/>
      <c r="R855" s="93"/>
      <c r="S855" s="93"/>
      <c r="T855" s="94"/>
      <c r="U855" s="40"/>
      <c r="V855" s="40"/>
      <c r="W855" s="40"/>
      <c r="X855" s="40"/>
      <c r="Y855" s="40"/>
      <c r="Z855" s="40"/>
      <c r="AA855" s="40"/>
      <c r="AB855" s="40"/>
      <c r="AC855" s="40"/>
      <c r="AD855" s="40"/>
      <c r="AE855" s="40"/>
      <c r="AT855" s="19" t="s">
        <v>255</v>
      </c>
      <c r="AU855" s="19" t="s">
        <v>305</v>
      </c>
    </row>
    <row r="856" s="14" customFormat="1">
      <c r="A856" s="14"/>
      <c r="B856" s="249"/>
      <c r="C856" s="250"/>
      <c r="D856" s="234" t="s">
        <v>257</v>
      </c>
      <c r="E856" s="251" t="s">
        <v>1</v>
      </c>
      <c r="F856" s="252" t="s">
        <v>5614</v>
      </c>
      <c r="G856" s="250"/>
      <c r="H856" s="253">
        <v>0.106</v>
      </c>
      <c r="I856" s="254"/>
      <c r="J856" s="250"/>
      <c r="K856" s="250"/>
      <c r="L856" s="255"/>
      <c r="M856" s="256"/>
      <c r="N856" s="257"/>
      <c r="O856" s="257"/>
      <c r="P856" s="257"/>
      <c r="Q856" s="257"/>
      <c r="R856" s="257"/>
      <c r="S856" s="257"/>
      <c r="T856" s="258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9" t="s">
        <v>257</v>
      </c>
      <c r="AU856" s="259" t="s">
        <v>305</v>
      </c>
      <c r="AV856" s="14" t="s">
        <v>87</v>
      </c>
      <c r="AW856" s="14" t="s">
        <v>34</v>
      </c>
      <c r="AX856" s="14" t="s">
        <v>85</v>
      </c>
      <c r="AY856" s="259" t="s">
        <v>245</v>
      </c>
    </row>
    <row r="857" s="2" customFormat="1" ht="16.5" customHeight="1">
      <c r="A857" s="40"/>
      <c r="B857" s="41"/>
      <c r="C857" s="221" t="s">
        <v>205</v>
      </c>
      <c r="D857" s="221" t="s">
        <v>248</v>
      </c>
      <c r="E857" s="222" t="s">
        <v>4030</v>
      </c>
      <c r="F857" s="223" t="s">
        <v>4031</v>
      </c>
      <c r="G857" s="224" t="s">
        <v>545</v>
      </c>
      <c r="H857" s="225">
        <v>0.112</v>
      </c>
      <c r="I857" s="226"/>
      <c r="J857" s="227">
        <f>ROUND(I857*H857,2)</f>
        <v>0</v>
      </c>
      <c r="K857" s="223" t="s">
        <v>764</v>
      </c>
      <c r="L857" s="46"/>
      <c r="M857" s="228" t="s">
        <v>1</v>
      </c>
      <c r="N857" s="229" t="s">
        <v>42</v>
      </c>
      <c r="O857" s="93"/>
      <c r="P857" s="230">
        <f>O857*H857</f>
        <v>0</v>
      </c>
      <c r="Q857" s="230">
        <v>0</v>
      </c>
      <c r="R857" s="230">
        <f>Q857*H857</f>
        <v>0</v>
      </c>
      <c r="S857" s="230">
        <v>0</v>
      </c>
      <c r="T857" s="231">
        <f>S857*H857</f>
        <v>0</v>
      </c>
      <c r="U857" s="40"/>
      <c r="V857" s="40"/>
      <c r="W857" s="40"/>
      <c r="X857" s="40"/>
      <c r="Y857" s="40"/>
      <c r="Z857" s="40"/>
      <c r="AA857" s="40"/>
      <c r="AB857" s="40"/>
      <c r="AC857" s="40"/>
      <c r="AD857" s="40"/>
      <c r="AE857" s="40"/>
      <c r="AR857" s="232" t="s">
        <v>402</v>
      </c>
      <c r="AT857" s="232" t="s">
        <v>248</v>
      </c>
      <c r="AU857" s="232" t="s">
        <v>305</v>
      </c>
      <c r="AY857" s="19" t="s">
        <v>245</v>
      </c>
      <c r="BE857" s="233">
        <f>IF(N857="základní",J857,0)</f>
        <v>0</v>
      </c>
      <c r="BF857" s="233">
        <f>IF(N857="snížená",J857,0)</f>
        <v>0</v>
      </c>
      <c r="BG857" s="233">
        <f>IF(N857="zákl. přenesená",J857,0)</f>
        <v>0</v>
      </c>
      <c r="BH857" s="233">
        <f>IF(N857="sníž. přenesená",J857,0)</f>
        <v>0</v>
      </c>
      <c r="BI857" s="233">
        <f>IF(N857="nulová",J857,0)</f>
        <v>0</v>
      </c>
      <c r="BJ857" s="19" t="s">
        <v>85</v>
      </c>
      <c r="BK857" s="233">
        <f>ROUND(I857*H857,2)</f>
        <v>0</v>
      </c>
      <c r="BL857" s="19" t="s">
        <v>402</v>
      </c>
      <c r="BM857" s="232" t="s">
        <v>5615</v>
      </c>
    </row>
    <row r="858" s="2" customFormat="1">
      <c r="A858" s="40"/>
      <c r="B858" s="41"/>
      <c r="C858" s="42"/>
      <c r="D858" s="234" t="s">
        <v>255</v>
      </c>
      <c r="E858" s="42"/>
      <c r="F858" s="235" t="s">
        <v>4033</v>
      </c>
      <c r="G858" s="42"/>
      <c r="H858" s="42"/>
      <c r="I858" s="236"/>
      <c r="J858" s="42"/>
      <c r="K858" s="42"/>
      <c r="L858" s="46"/>
      <c r="M858" s="237"/>
      <c r="N858" s="238"/>
      <c r="O858" s="93"/>
      <c r="P858" s="93"/>
      <c r="Q858" s="93"/>
      <c r="R858" s="93"/>
      <c r="S858" s="93"/>
      <c r="T858" s="94"/>
      <c r="U858" s="40"/>
      <c r="V858" s="40"/>
      <c r="W858" s="40"/>
      <c r="X858" s="40"/>
      <c r="Y858" s="40"/>
      <c r="Z858" s="40"/>
      <c r="AA858" s="40"/>
      <c r="AB858" s="40"/>
      <c r="AC858" s="40"/>
      <c r="AD858" s="40"/>
      <c r="AE858" s="40"/>
      <c r="AT858" s="19" t="s">
        <v>255</v>
      </c>
      <c r="AU858" s="19" t="s">
        <v>305</v>
      </c>
    </row>
    <row r="859" s="2" customFormat="1">
      <c r="A859" s="40"/>
      <c r="B859" s="41"/>
      <c r="C859" s="42"/>
      <c r="D859" s="296" t="s">
        <v>766</v>
      </c>
      <c r="E859" s="42"/>
      <c r="F859" s="297" t="s">
        <v>4034</v>
      </c>
      <c r="G859" s="42"/>
      <c r="H859" s="42"/>
      <c r="I859" s="236"/>
      <c r="J859" s="42"/>
      <c r="K859" s="42"/>
      <c r="L859" s="46"/>
      <c r="M859" s="237"/>
      <c r="N859" s="238"/>
      <c r="O859" s="93"/>
      <c r="P859" s="93"/>
      <c r="Q859" s="93"/>
      <c r="R859" s="93"/>
      <c r="S859" s="93"/>
      <c r="T859" s="94"/>
      <c r="U859" s="40"/>
      <c r="V859" s="40"/>
      <c r="W859" s="40"/>
      <c r="X859" s="40"/>
      <c r="Y859" s="40"/>
      <c r="Z859" s="40"/>
      <c r="AA859" s="40"/>
      <c r="AB859" s="40"/>
      <c r="AC859" s="40"/>
      <c r="AD859" s="40"/>
      <c r="AE859" s="40"/>
      <c r="AT859" s="19" t="s">
        <v>766</v>
      </c>
      <c r="AU859" s="19" t="s">
        <v>305</v>
      </c>
    </row>
    <row r="860" s="17" customFormat="1" ht="20.88" customHeight="1">
      <c r="A860" s="17"/>
      <c r="B860" s="306"/>
      <c r="C860" s="307"/>
      <c r="D860" s="308" t="s">
        <v>76</v>
      </c>
      <c r="E860" s="308" t="s">
        <v>905</v>
      </c>
      <c r="F860" s="308" t="s">
        <v>906</v>
      </c>
      <c r="G860" s="307"/>
      <c r="H860" s="307"/>
      <c r="I860" s="309"/>
      <c r="J860" s="310">
        <f>BK860</f>
        <v>0</v>
      </c>
      <c r="K860" s="307"/>
      <c r="L860" s="311"/>
      <c r="M860" s="312"/>
      <c r="N860" s="313"/>
      <c r="O860" s="313"/>
      <c r="P860" s="314">
        <f>SUM(P861:P907)</f>
        <v>0</v>
      </c>
      <c r="Q860" s="313"/>
      <c r="R860" s="314">
        <f>SUM(R861:R907)</f>
        <v>8.0267199999999992</v>
      </c>
      <c r="S860" s="313"/>
      <c r="T860" s="315">
        <f>SUM(T861:T907)</f>
        <v>0</v>
      </c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R860" s="316" t="s">
        <v>87</v>
      </c>
      <c r="AT860" s="317" t="s">
        <v>76</v>
      </c>
      <c r="AU860" s="317" t="s">
        <v>246</v>
      </c>
      <c r="AY860" s="316" t="s">
        <v>245</v>
      </c>
      <c r="BK860" s="318">
        <f>SUM(BK861:BK907)</f>
        <v>0</v>
      </c>
    </row>
    <row r="861" s="2" customFormat="1" ht="16.5" customHeight="1">
      <c r="A861" s="40"/>
      <c r="B861" s="41"/>
      <c r="C861" s="221" t="s">
        <v>4793</v>
      </c>
      <c r="D861" s="221" t="s">
        <v>248</v>
      </c>
      <c r="E861" s="222" t="s">
        <v>3149</v>
      </c>
      <c r="F861" s="223" t="s">
        <v>3150</v>
      </c>
      <c r="G861" s="224" t="s">
        <v>275</v>
      </c>
      <c r="H861" s="225">
        <v>196</v>
      </c>
      <c r="I861" s="226"/>
      <c r="J861" s="227">
        <f>ROUND(I861*H861,2)</f>
        <v>0</v>
      </c>
      <c r="K861" s="223" t="s">
        <v>764</v>
      </c>
      <c r="L861" s="46"/>
      <c r="M861" s="228" t="s">
        <v>1</v>
      </c>
      <c r="N861" s="229" t="s">
        <v>42</v>
      </c>
      <c r="O861" s="93"/>
      <c r="P861" s="230">
        <f>O861*H861</f>
        <v>0</v>
      </c>
      <c r="Q861" s="230">
        <v>0</v>
      </c>
      <c r="R861" s="230">
        <f>Q861*H861</f>
        <v>0</v>
      </c>
      <c r="S861" s="230">
        <v>0</v>
      </c>
      <c r="T861" s="231">
        <f>S861*H861</f>
        <v>0</v>
      </c>
      <c r="U861" s="40"/>
      <c r="V861" s="40"/>
      <c r="W861" s="40"/>
      <c r="X861" s="40"/>
      <c r="Y861" s="40"/>
      <c r="Z861" s="40"/>
      <c r="AA861" s="40"/>
      <c r="AB861" s="40"/>
      <c r="AC861" s="40"/>
      <c r="AD861" s="40"/>
      <c r="AE861" s="40"/>
      <c r="AR861" s="232" t="s">
        <v>402</v>
      </c>
      <c r="AT861" s="232" t="s">
        <v>248</v>
      </c>
      <c r="AU861" s="232" t="s">
        <v>305</v>
      </c>
      <c r="AY861" s="19" t="s">
        <v>245</v>
      </c>
      <c r="BE861" s="233">
        <f>IF(N861="základní",J861,0)</f>
        <v>0</v>
      </c>
      <c r="BF861" s="233">
        <f>IF(N861="snížená",J861,0)</f>
        <v>0</v>
      </c>
      <c r="BG861" s="233">
        <f>IF(N861="zákl. přenesená",J861,0)</f>
        <v>0</v>
      </c>
      <c r="BH861" s="233">
        <f>IF(N861="sníž. přenesená",J861,0)</f>
        <v>0</v>
      </c>
      <c r="BI861" s="233">
        <f>IF(N861="nulová",J861,0)</f>
        <v>0</v>
      </c>
      <c r="BJ861" s="19" t="s">
        <v>85</v>
      </c>
      <c r="BK861" s="233">
        <f>ROUND(I861*H861,2)</f>
        <v>0</v>
      </c>
      <c r="BL861" s="19" t="s">
        <v>402</v>
      </c>
      <c r="BM861" s="232" t="s">
        <v>5616</v>
      </c>
    </row>
    <row r="862" s="2" customFormat="1">
      <c r="A862" s="40"/>
      <c r="B862" s="41"/>
      <c r="C862" s="42"/>
      <c r="D862" s="234" t="s">
        <v>255</v>
      </c>
      <c r="E862" s="42"/>
      <c r="F862" s="235" t="s">
        <v>3152</v>
      </c>
      <c r="G862" s="42"/>
      <c r="H862" s="42"/>
      <c r="I862" s="236"/>
      <c r="J862" s="42"/>
      <c r="K862" s="42"/>
      <c r="L862" s="46"/>
      <c r="M862" s="237"/>
      <c r="N862" s="238"/>
      <c r="O862" s="93"/>
      <c r="P862" s="93"/>
      <c r="Q862" s="93"/>
      <c r="R862" s="93"/>
      <c r="S862" s="93"/>
      <c r="T862" s="94"/>
      <c r="U862" s="40"/>
      <c r="V862" s="40"/>
      <c r="W862" s="40"/>
      <c r="X862" s="40"/>
      <c r="Y862" s="40"/>
      <c r="Z862" s="40"/>
      <c r="AA862" s="40"/>
      <c r="AB862" s="40"/>
      <c r="AC862" s="40"/>
      <c r="AD862" s="40"/>
      <c r="AE862" s="40"/>
      <c r="AT862" s="19" t="s">
        <v>255</v>
      </c>
      <c r="AU862" s="19" t="s">
        <v>305</v>
      </c>
    </row>
    <row r="863" s="2" customFormat="1">
      <c r="A863" s="40"/>
      <c r="B863" s="41"/>
      <c r="C863" s="42"/>
      <c r="D863" s="296" t="s">
        <v>766</v>
      </c>
      <c r="E863" s="42"/>
      <c r="F863" s="297" t="s">
        <v>3153</v>
      </c>
      <c r="G863" s="42"/>
      <c r="H863" s="42"/>
      <c r="I863" s="236"/>
      <c r="J863" s="42"/>
      <c r="K863" s="42"/>
      <c r="L863" s="46"/>
      <c r="M863" s="237"/>
      <c r="N863" s="238"/>
      <c r="O863" s="93"/>
      <c r="P863" s="93"/>
      <c r="Q863" s="93"/>
      <c r="R863" s="93"/>
      <c r="S863" s="93"/>
      <c r="T863" s="94"/>
      <c r="U863" s="40"/>
      <c r="V863" s="40"/>
      <c r="W863" s="40"/>
      <c r="X863" s="40"/>
      <c r="Y863" s="40"/>
      <c r="Z863" s="40"/>
      <c r="AA863" s="40"/>
      <c r="AB863" s="40"/>
      <c r="AC863" s="40"/>
      <c r="AD863" s="40"/>
      <c r="AE863" s="40"/>
      <c r="AT863" s="19" t="s">
        <v>766</v>
      </c>
      <c r="AU863" s="19" t="s">
        <v>305</v>
      </c>
    </row>
    <row r="864" s="13" customFormat="1">
      <c r="A864" s="13"/>
      <c r="B864" s="239"/>
      <c r="C864" s="240"/>
      <c r="D864" s="234" t="s">
        <v>257</v>
      </c>
      <c r="E864" s="241" t="s">
        <v>1</v>
      </c>
      <c r="F864" s="242" t="s">
        <v>5617</v>
      </c>
      <c r="G864" s="240"/>
      <c r="H864" s="241" t="s">
        <v>1</v>
      </c>
      <c r="I864" s="243"/>
      <c r="J864" s="240"/>
      <c r="K864" s="240"/>
      <c r="L864" s="244"/>
      <c r="M864" s="245"/>
      <c r="N864" s="246"/>
      <c r="O864" s="246"/>
      <c r="P864" s="246"/>
      <c r="Q864" s="246"/>
      <c r="R864" s="246"/>
      <c r="S864" s="246"/>
      <c r="T864" s="247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8" t="s">
        <v>257</v>
      </c>
      <c r="AU864" s="248" t="s">
        <v>305</v>
      </c>
      <c r="AV864" s="13" t="s">
        <v>85</v>
      </c>
      <c r="AW864" s="13" t="s">
        <v>34</v>
      </c>
      <c r="AX864" s="13" t="s">
        <v>77</v>
      </c>
      <c r="AY864" s="248" t="s">
        <v>245</v>
      </c>
    </row>
    <row r="865" s="14" customFormat="1">
      <c r="A865" s="14"/>
      <c r="B865" s="249"/>
      <c r="C865" s="250"/>
      <c r="D865" s="234" t="s">
        <v>257</v>
      </c>
      <c r="E865" s="251" t="s">
        <v>1</v>
      </c>
      <c r="F865" s="252" t="s">
        <v>5618</v>
      </c>
      <c r="G865" s="250"/>
      <c r="H865" s="253">
        <v>48</v>
      </c>
      <c r="I865" s="254"/>
      <c r="J865" s="250"/>
      <c r="K865" s="250"/>
      <c r="L865" s="255"/>
      <c r="M865" s="256"/>
      <c r="N865" s="257"/>
      <c r="O865" s="257"/>
      <c r="P865" s="257"/>
      <c r="Q865" s="257"/>
      <c r="R865" s="257"/>
      <c r="S865" s="257"/>
      <c r="T865" s="258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T865" s="259" t="s">
        <v>257</v>
      </c>
      <c r="AU865" s="259" t="s">
        <v>305</v>
      </c>
      <c r="AV865" s="14" t="s">
        <v>87</v>
      </c>
      <c r="AW865" s="14" t="s">
        <v>34</v>
      </c>
      <c r="AX865" s="14" t="s">
        <v>77</v>
      </c>
      <c r="AY865" s="259" t="s">
        <v>245</v>
      </c>
    </row>
    <row r="866" s="13" customFormat="1">
      <c r="A866" s="13"/>
      <c r="B866" s="239"/>
      <c r="C866" s="240"/>
      <c r="D866" s="234" t="s">
        <v>257</v>
      </c>
      <c r="E866" s="241" t="s">
        <v>1</v>
      </c>
      <c r="F866" s="242" t="s">
        <v>5619</v>
      </c>
      <c r="G866" s="240"/>
      <c r="H866" s="241" t="s">
        <v>1</v>
      </c>
      <c r="I866" s="243"/>
      <c r="J866" s="240"/>
      <c r="K866" s="240"/>
      <c r="L866" s="244"/>
      <c r="M866" s="245"/>
      <c r="N866" s="246"/>
      <c r="O866" s="246"/>
      <c r="P866" s="246"/>
      <c r="Q866" s="246"/>
      <c r="R866" s="246"/>
      <c r="S866" s="246"/>
      <c r="T866" s="247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48" t="s">
        <v>257</v>
      </c>
      <c r="AU866" s="248" t="s">
        <v>305</v>
      </c>
      <c r="AV866" s="13" t="s">
        <v>85</v>
      </c>
      <c r="AW866" s="13" t="s">
        <v>34</v>
      </c>
      <c r="AX866" s="13" t="s">
        <v>77</v>
      </c>
      <c r="AY866" s="248" t="s">
        <v>245</v>
      </c>
    </row>
    <row r="867" s="14" customFormat="1">
      <c r="A867" s="14"/>
      <c r="B867" s="249"/>
      <c r="C867" s="250"/>
      <c r="D867" s="234" t="s">
        <v>257</v>
      </c>
      <c r="E867" s="251" t="s">
        <v>1</v>
      </c>
      <c r="F867" s="252" t="s">
        <v>5620</v>
      </c>
      <c r="G867" s="250"/>
      <c r="H867" s="253">
        <v>148</v>
      </c>
      <c r="I867" s="254"/>
      <c r="J867" s="250"/>
      <c r="K867" s="250"/>
      <c r="L867" s="255"/>
      <c r="M867" s="256"/>
      <c r="N867" s="257"/>
      <c r="O867" s="257"/>
      <c r="P867" s="257"/>
      <c r="Q867" s="257"/>
      <c r="R867" s="257"/>
      <c r="S867" s="257"/>
      <c r="T867" s="258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9" t="s">
        <v>257</v>
      </c>
      <c r="AU867" s="259" t="s">
        <v>305</v>
      </c>
      <c r="AV867" s="14" t="s">
        <v>87</v>
      </c>
      <c r="AW867" s="14" t="s">
        <v>34</v>
      </c>
      <c r="AX867" s="14" t="s">
        <v>77</v>
      </c>
      <c r="AY867" s="259" t="s">
        <v>245</v>
      </c>
    </row>
    <row r="868" s="15" customFormat="1">
      <c r="A868" s="15"/>
      <c r="B868" s="260"/>
      <c r="C868" s="261"/>
      <c r="D868" s="234" t="s">
        <v>257</v>
      </c>
      <c r="E868" s="262" t="s">
        <v>1</v>
      </c>
      <c r="F868" s="263" t="s">
        <v>266</v>
      </c>
      <c r="G868" s="261"/>
      <c r="H868" s="264">
        <v>196</v>
      </c>
      <c r="I868" s="265"/>
      <c r="J868" s="261"/>
      <c r="K868" s="261"/>
      <c r="L868" s="266"/>
      <c r="M868" s="267"/>
      <c r="N868" s="268"/>
      <c r="O868" s="268"/>
      <c r="P868" s="268"/>
      <c r="Q868" s="268"/>
      <c r="R868" s="268"/>
      <c r="S868" s="268"/>
      <c r="T868" s="269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70" t="s">
        <v>257</v>
      </c>
      <c r="AU868" s="270" t="s">
        <v>305</v>
      </c>
      <c r="AV868" s="15" t="s">
        <v>253</v>
      </c>
      <c r="AW868" s="15" t="s">
        <v>34</v>
      </c>
      <c r="AX868" s="15" t="s">
        <v>85</v>
      </c>
      <c r="AY868" s="270" t="s">
        <v>245</v>
      </c>
    </row>
    <row r="869" s="2" customFormat="1" ht="16.5" customHeight="1">
      <c r="A869" s="40"/>
      <c r="B869" s="41"/>
      <c r="C869" s="283" t="s">
        <v>4795</v>
      </c>
      <c r="D869" s="283" t="s">
        <v>551</v>
      </c>
      <c r="E869" s="284" t="s">
        <v>929</v>
      </c>
      <c r="F869" s="285" t="s">
        <v>930</v>
      </c>
      <c r="G869" s="286" t="s">
        <v>545</v>
      </c>
      <c r="H869" s="287">
        <v>7.8399999999999999</v>
      </c>
      <c r="I869" s="288"/>
      <c r="J869" s="289">
        <f>ROUND(I869*H869,2)</f>
        <v>0</v>
      </c>
      <c r="K869" s="285" t="s">
        <v>1</v>
      </c>
      <c r="L869" s="290"/>
      <c r="M869" s="291" t="s">
        <v>1</v>
      </c>
      <c r="N869" s="292" t="s">
        <v>42</v>
      </c>
      <c r="O869" s="93"/>
      <c r="P869" s="230">
        <f>O869*H869</f>
        <v>0</v>
      </c>
      <c r="Q869" s="230">
        <v>1</v>
      </c>
      <c r="R869" s="230">
        <f>Q869*H869</f>
        <v>7.8399999999999999</v>
      </c>
      <c r="S869" s="230">
        <v>0</v>
      </c>
      <c r="T869" s="231">
        <f>S869*H869</f>
        <v>0</v>
      </c>
      <c r="U869" s="40"/>
      <c r="V869" s="40"/>
      <c r="W869" s="40"/>
      <c r="X869" s="40"/>
      <c r="Y869" s="40"/>
      <c r="Z869" s="40"/>
      <c r="AA869" s="40"/>
      <c r="AB869" s="40"/>
      <c r="AC869" s="40"/>
      <c r="AD869" s="40"/>
      <c r="AE869" s="40"/>
      <c r="AR869" s="232" t="s">
        <v>326</v>
      </c>
      <c r="AT869" s="232" t="s">
        <v>551</v>
      </c>
      <c r="AU869" s="232" t="s">
        <v>305</v>
      </c>
      <c r="AY869" s="19" t="s">
        <v>245</v>
      </c>
      <c r="BE869" s="233">
        <f>IF(N869="základní",J869,0)</f>
        <v>0</v>
      </c>
      <c r="BF869" s="233">
        <f>IF(N869="snížená",J869,0)</f>
        <v>0</v>
      </c>
      <c r="BG869" s="233">
        <f>IF(N869="zákl. přenesená",J869,0)</f>
        <v>0</v>
      </c>
      <c r="BH869" s="233">
        <f>IF(N869="sníž. přenesená",J869,0)</f>
        <v>0</v>
      </c>
      <c r="BI869" s="233">
        <f>IF(N869="nulová",J869,0)</f>
        <v>0</v>
      </c>
      <c r="BJ869" s="19" t="s">
        <v>85</v>
      </c>
      <c r="BK869" s="233">
        <f>ROUND(I869*H869,2)</f>
        <v>0</v>
      </c>
      <c r="BL869" s="19" t="s">
        <v>253</v>
      </c>
      <c r="BM869" s="232" t="s">
        <v>5621</v>
      </c>
    </row>
    <row r="870" s="2" customFormat="1">
      <c r="A870" s="40"/>
      <c r="B870" s="41"/>
      <c r="C870" s="42"/>
      <c r="D870" s="234" t="s">
        <v>255</v>
      </c>
      <c r="E870" s="42"/>
      <c r="F870" s="235" t="s">
        <v>931</v>
      </c>
      <c r="G870" s="42"/>
      <c r="H870" s="42"/>
      <c r="I870" s="236"/>
      <c r="J870" s="42"/>
      <c r="K870" s="42"/>
      <c r="L870" s="46"/>
      <c r="M870" s="237"/>
      <c r="N870" s="238"/>
      <c r="O870" s="93"/>
      <c r="P870" s="93"/>
      <c r="Q870" s="93"/>
      <c r="R870" s="93"/>
      <c r="S870" s="93"/>
      <c r="T870" s="94"/>
      <c r="U870" s="40"/>
      <c r="V870" s="40"/>
      <c r="W870" s="40"/>
      <c r="X870" s="40"/>
      <c r="Y870" s="40"/>
      <c r="Z870" s="40"/>
      <c r="AA870" s="40"/>
      <c r="AB870" s="40"/>
      <c r="AC870" s="40"/>
      <c r="AD870" s="40"/>
      <c r="AE870" s="40"/>
      <c r="AT870" s="19" t="s">
        <v>255</v>
      </c>
      <c r="AU870" s="19" t="s">
        <v>305</v>
      </c>
    </row>
    <row r="871" s="13" customFormat="1">
      <c r="A871" s="13"/>
      <c r="B871" s="239"/>
      <c r="C871" s="240"/>
      <c r="D871" s="234" t="s">
        <v>257</v>
      </c>
      <c r="E871" s="241" t="s">
        <v>1</v>
      </c>
      <c r="F871" s="242" t="s">
        <v>3158</v>
      </c>
      <c r="G871" s="240"/>
      <c r="H871" s="241" t="s">
        <v>1</v>
      </c>
      <c r="I871" s="243"/>
      <c r="J871" s="240"/>
      <c r="K871" s="240"/>
      <c r="L871" s="244"/>
      <c r="M871" s="245"/>
      <c r="N871" s="246"/>
      <c r="O871" s="246"/>
      <c r="P871" s="246"/>
      <c r="Q871" s="246"/>
      <c r="R871" s="246"/>
      <c r="S871" s="246"/>
      <c r="T871" s="247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8" t="s">
        <v>257</v>
      </c>
      <c r="AU871" s="248" t="s">
        <v>305</v>
      </c>
      <c r="AV871" s="13" t="s">
        <v>85</v>
      </c>
      <c r="AW871" s="13" t="s">
        <v>34</v>
      </c>
      <c r="AX871" s="13" t="s">
        <v>77</v>
      </c>
      <c r="AY871" s="248" t="s">
        <v>245</v>
      </c>
    </row>
    <row r="872" s="14" customFormat="1">
      <c r="A872" s="14"/>
      <c r="B872" s="249"/>
      <c r="C872" s="250"/>
      <c r="D872" s="234" t="s">
        <v>257</v>
      </c>
      <c r="E872" s="251" t="s">
        <v>1</v>
      </c>
      <c r="F872" s="252" t="s">
        <v>5622</v>
      </c>
      <c r="G872" s="250"/>
      <c r="H872" s="253">
        <v>1.9199999999999999</v>
      </c>
      <c r="I872" s="254"/>
      <c r="J872" s="250"/>
      <c r="K872" s="250"/>
      <c r="L872" s="255"/>
      <c r="M872" s="256"/>
      <c r="N872" s="257"/>
      <c r="O872" s="257"/>
      <c r="P872" s="257"/>
      <c r="Q872" s="257"/>
      <c r="R872" s="257"/>
      <c r="S872" s="257"/>
      <c r="T872" s="258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59" t="s">
        <v>257</v>
      </c>
      <c r="AU872" s="259" t="s">
        <v>305</v>
      </c>
      <c r="AV872" s="14" t="s">
        <v>87</v>
      </c>
      <c r="AW872" s="14" t="s">
        <v>34</v>
      </c>
      <c r="AX872" s="14" t="s">
        <v>77</v>
      </c>
      <c r="AY872" s="259" t="s">
        <v>245</v>
      </c>
    </row>
    <row r="873" s="14" customFormat="1">
      <c r="A873" s="14"/>
      <c r="B873" s="249"/>
      <c r="C873" s="250"/>
      <c r="D873" s="234" t="s">
        <v>257</v>
      </c>
      <c r="E873" s="251" t="s">
        <v>1</v>
      </c>
      <c r="F873" s="252" t="s">
        <v>5623</v>
      </c>
      <c r="G873" s="250"/>
      <c r="H873" s="253">
        <v>5.9199999999999999</v>
      </c>
      <c r="I873" s="254"/>
      <c r="J873" s="250"/>
      <c r="K873" s="250"/>
      <c r="L873" s="255"/>
      <c r="M873" s="256"/>
      <c r="N873" s="257"/>
      <c r="O873" s="257"/>
      <c r="P873" s="257"/>
      <c r="Q873" s="257"/>
      <c r="R873" s="257"/>
      <c r="S873" s="257"/>
      <c r="T873" s="258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59" t="s">
        <v>257</v>
      </c>
      <c r="AU873" s="259" t="s">
        <v>305</v>
      </c>
      <c r="AV873" s="14" t="s">
        <v>87</v>
      </c>
      <c r="AW873" s="14" t="s">
        <v>34</v>
      </c>
      <c r="AX873" s="14" t="s">
        <v>77</v>
      </c>
      <c r="AY873" s="259" t="s">
        <v>245</v>
      </c>
    </row>
    <row r="874" s="15" customFormat="1">
      <c r="A874" s="15"/>
      <c r="B874" s="260"/>
      <c r="C874" s="261"/>
      <c r="D874" s="234" t="s">
        <v>257</v>
      </c>
      <c r="E874" s="262" t="s">
        <v>1</v>
      </c>
      <c r="F874" s="263" t="s">
        <v>266</v>
      </c>
      <c r="G874" s="261"/>
      <c r="H874" s="264">
        <v>7.8399999999999999</v>
      </c>
      <c r="I874" s="265"/>
      <c r="J874" s="261"/>
      <c r="K874" s="261"/>
      <c r="L874" s="266"/>
      <c r="M874" s="267"/>
      <c r="N874" s="268"/>
      <c r="O874" s="268"/>
      <c r="P874" s="268"/>
      <c r="Q874" s="268"/>
      <c r="R874" s="268"/>
      <c r="S874" s="268"/>
      <c r="T874" s="269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T874" s="270" t="s">
        <v>257</v>
      </c>
      <c r="AU874" s="270" t="s">
        <v>305</v>
      </c>
      <c r="AV874" s="15" t="s">
        <v>253</v>
      </c>
      <c r="AW874" s="15" t="s">
        <v>34</v>
      </c>
      <c r="AX874" s="15" t="s">
        <v>85</v>
      </c>
      <c r="AY874" s="270" t="s">
        <v>245</v>
      </c>
    </row>
    <row r="875" s="2" customFormat="1" ht="16.5" customHeight="1">
      <c r="A875" s="40"/>
      <c r="B875" s="41"/>
      <c r="C875" s="221" t="s">
        <v>4799</v>
      </c>
      <c r="D875" s="221" t="s">
        <v>248</v>
      </c>
      <c r="E875" s="222" t="s">
        <v>3161</v>
      </c>
      <c r="F875" s="223" t="s">
        <v>3162</v>
      </c>
      <c r="G875" s="224" t="s">
        <v>275</v>
      </c>
      <c r="H875" s="225">
        <v>196</v>
      </c>
      <c r="I875" s="226"/>
      <c r="J875" s="227">
        <f>ROUND(I875*H875,2)</f>
        <v>0</v>
      </c>
      <c r="K875" s="223" t="s">
        <v>764</v>
      </c>
      <c r="L875" s="46"/>
      <c r="M875" s="228" t="s">
        <v>1</v>
      </c>
      <c r="N875" s="229" t="s">
        <v>42</v>
      </c>
      <c r="O875" s="93"/>
      <c r="P875" s="230">
        <f>O875*H875</f>
        <v>0</v>
      </c>
      <c r="Q875" s="230">
        <v>0</v>
      </c>
      <c r="R875" s="230">
        <f>Q875*H875</f>
        <v>0</v>
      </c>
      <c r="S875" s="230">
        <v>0</v>
      </c>
      <c r="T875" s="231">
        <f>S875*H875</f>
        <v>0</v>
      </c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R875" s="232" t="s">
        <v>402</v>
      </c>
      <c r="AT875" s="232" t="s">
        <v>248</v>
      </c>
      <c r="AU875" s="232" t="s">
        <v>305</v>
      </c>
      <c r="AY875" s="19" t="s">
        <v>245</v>
      </c>
      <c r="BE875" s="233">
        <f>IF(N875="základní",J875,0)</f>
        <v>0</v>
      </c>
      <c r="BF875" s="233">
        <f>IF(N875="snížená",J875,0)</f>
        <v>0</v>
      </c>
      <c r="BG875" s="233">
        <f>IF(N875="zákl. přenesená",J875,0)</f>
        <v>0</v>
      </c>
      <c r="BH875" s="233">
        <f>IF(N875="sníž. přenesená",J875,0)</f>
        <v>0</v>
      </c>
      <c r="BI875" s="233">
        <f>IF(N875="nulová",J875,0)</f>
        <v>0</v>
      </c>
      <c r="BJ875" s="19" t="s">
        <v>85</v>
      </c>
      <c r="BK875" s="233">
        <f>ROUND(I875*H875,2)</f>
        <v>0</v>
      </c>
      <c r="BL875" s="19" t="s">
        <v>402</v>
      </c>
      <c r="BM875" s="232" t="s">
        <v>5624</v>
      </c>
    </row>
    <row r="876" s="2" customFormat="1">
      <c r="A876" s="40"/>
      <c r="B876" s="41"/>
      <c r="C876" s="42"/>
      <c r="D876" s="234" t="s">
        <v>255</v>
      </c>
      <c r="E876" s="42"/>
      <c r="F876" s="235" t="s">
        <v>3164</v>
      </c>
      <c r="G876" s="42"/>
      <c r="H876" s="42"/>
      <c r="I876" s="236"/>
      <c r="J876" s="42"/>
      <c r="K876" s="42"/>
      <c r="L876" s="46"/>
      <c r="M876" s="237"/>
      <c r="N876" s="238"/>
      <c r="O876" s="93"/>
      <c r="P876" s="93"/>
      <c r="Q876" s="93"/>
      <c r="R876" s="93"/>
      <c r="S876" s="93"/>
      <c r="T876" s="94"/>
      <c r="U876" s="40"/>
      <c r="V876" s="40"/>
      <c r="W876" s="40"/>
      <c r="X876" s="40"/>
      <c r="Y876" s="40"/>
      <c r="Z876" s="40"/>
      <c r="AA876" s="40"/>
      <c r="AB876" s="40"/>
      <c r="AC876" s="40"/>
      <c r="AD876" s="40"/>
      <c r="AE876" s="40"/>
      <c r="AT876" s="19" t="s">
        <v>255</v>
      </c>
      <c r="AU876" s="19" t="s">
        <v>305</v>
      </c>
    </row>
    <row r="877" s="2" customFormat="1">
      <c r="A877" s="40"/>
      <c r="B877" s="41"/>
      <c r="C877" s="42"/>
      <c r="D877" s="296" t="s">
        <v>766</v>
      </c>
      <c r="E877" s="42"/>
      <c r="F877" s="297" t="s">
        <v>3165</v>
      </c>
      <c r="G877" s="42"/>
      <c r="H877" s="42"/>
      <c r="I877" s="236"/>
      <c r="J877" s="42"/>
      <c r="K877" s="42"/>
      <c r="L877" s="46"/>
      <c r="M877" s="237"/>
      <c r="N877" s="238"/>
      <c r="O877" s="93"/>
      <c r="P877" s="93"/>
      <c r="Q877" s="93"/>
      <c r="R877" s="93"/>
      <c r="S877" s="93"/>
      <c r="T877" s="94"/>
      <c r="U877" s="40"/>
      <c r="V877" s="40"/>
      <c r="W877" s="40"/>
      <c r="X877" s="40"/>
      <c r="Y877" s="40"/>
      <c r="Z877" s="40"/>
      <c r="AA877" s="40"/>
      <c r="AB877" s="40"/>
      <c r="AC877" s="40"/>
      <c r="AD877" s="40"/>
      <c r="AE877" s="40"/>
      <c r="AT877" s="19" t="s">
        <v>766</v>
      </c>
      <c r="AU877" s="19" t="s">
        <v>305</v>
      </c>
    </row>
    <row r="878" s="13" customFormat="1">
      <c r="A878" s="13"/>
      <c r="B878" s="239"/>
      <c r="C878" s="240"/>
      <c r="D878" s="234" t="s">
        <v>257</v>
      </c>
      <c r="E878" s="241" t="s">
        <v>1</v>
      </c>
      <c r="F878" s="242" t="s">
        <v>3166</v>
      </c>
      <c r="G878" s="240"/>
      <c r="H878" s="241" t="s">
        <v>1</v>
      </c>
      <c r="I878" s="243"/>
      <c r="J878" s="240"/>
      <c r="K878" s="240"/>
      <c r="L878" s="244"/>
      <c r="M878" s="245"/>
      <c r="N878" s="246"/>
      <c r="O878" s="246"/>
      <c r="P878" s="246"/>
      <c r="Q878" s="246"/>
      <c r="R878" s="246"/>
      <c r="S878" s="246"/>
      <c r="T878" s="247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8" t="s">
        <v>257</v>
      </c>
      <c r="AU878" s="248" t="s">
        <v>305</v>
      </c>
      <c r="AV878" s="13" t="s">
        <v>85</v>
      </c>
      <c r="AW878" s="13" t="s">
        <v>34</v>
      </c>
      <c r="AX878" s="13" t="s">
        <v>77</v>
      </c>
      <c r="AY878" s="248" t="s">
        <v>245</v>
      </c>
    </row>
    <row r="879" s="14" customFormat="1">
      <c r="A879" s="14"/>
      <c r="B879" s="249"/>
      <c r="C879" s="250"/>
      <c r="D879" s="234" t="s">
        <v>257</v>
      </c>
      <c r="E879" s="251" t="s">
        <v>1</v>
      </c>
      <c r="F879" s="252" t="s">
        <v>5625</v>
      </c>
      <c r="G879" s="250"/>
      <c r="H879" s="253">
        <v>196</v>
      </c>
      <c r="I879" s="254"/>
      <c r="J879" s="250"/>
      <c r="K879" s="250"/>
      <c r="L879" s="255"/>
      <c r="M879" s="256"/>
      <c r="N879" s="257"/>
      <c r="O879" s="257"/>
      <c r="P879" s="257"/>
      <c r="Q879" s="257"/>
      <c r="R879" s="257"/>
      <c r="S879" s="257"/>
      <c r="T879" s="258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9" t="s">
        <v>257</v>
      </c>
      <c r="AU879" s="259" t="s">
        <v>305</v>
      </c>
      <c r="AV879" s="14" t="s">
        <v>87</v>
      </c>
      <c r="AW879" s="14" t="s">
        <v>34</v>
      </c>
      <c r="AX879" s="14" t="s">
        <v>77</v>
      </c>
      <c r="AY879" s="259" t="s">
        <v>245</v>
      </c>
    </row>
    <row r="880" s="15" customFormat="1">
      <c r="A880" s="15"/>
      <c r="B880" s="260"/>
      <c r="C880" s="261"/>
      <c r="D880" s="234" t="s">
        <v>257</v>
      </c>
      <c r="E880" s="262" t="s">
        <v>1</v>
      </c>
      <c r="F880" s="263" t="s">
        <v>266</v>
      </c>
      <c r="G880" s="261"/>
      <c r="H880" s="264">
        <v>196</v>
      </c>
      <c r="I880" s="265"/>
      <c r="J880" s="261"/>
      <c r="K880" s="261"/>
      <c r="L880" s="266"/>
      <c r="M880" s="267"/>
      <c r="N880" s="268"/>
      <c r="O880" s="268"/>
      <c r="P880" s="268"/>
      <c r="Q880" s="268"/>
      <c r="R880" s="268"/>
      <c r="S880" s="268"/>
      <c r="T880" s="269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T880" s="270" t="s">
        <v>257</v>
      </c>
      <c r="AU880" s="270" t="s">
        <v>305</v>
      </c>
      <c r="AV880" s="15" t="s">
        <v>253</v>
      </c>
      <c r="AW880" s="15" t="s">
        <v>34</v>
      </c>
      <c r="AX880" s="15" t="s">
        <v>85</v>
      </c>
      <c r="AY880" s="270" t="s">
        <v>245</v>
      </c>
    </row>
    <row r="881" s="2" customFormat="1" ht="16.5" customHeight="1">
      <c r="A881" s="40"/>
      <c r="B881" s="41"/>
      <c r="C881" s="221" t="s">
        <v>4803</v>
      </c>
      <c r="D881" s="221" t="s">
        <v>248</v>
      </c>
      <c r="E881" s="222" t="s">
        <v>3168</v>
      </c>
      <c r="F881" s="223" t="s">
        <v>3169</v>
      </c>
      <c r="G881" s="224" t="s">
        <v>275</v>
      </c>
      <c r="H881" s="225">
        <v>196</v>
      </c>
      <c r="I881" s="226"/>
      <c r="J881" s="227">
        <f>ROUND(I881*H881,2)</f>
        <v>0</v>
      </c>
      <c r="K881" s="223" t="s">
        <v>764</v>
      </c>
      <c r="L881" s="46"/>
      <c r="M881" s="228" t="s">
        <v>1</v>
      </c>
      <c r="N881" s="229" t="s">
        <v>42</v>
      </c>
      <c r="O881" s="93"/>
      <c r="P881" s="230">
        <f>O881*H881</f>
        <v>0</v>
      </c>
      <c r="Q881" s="230">
        <v>0</v>
      </c>
      <c r="R881" s="230">
        <f>Q881*H881</f>
        <v>0</v>
      </c>
      <c r="S881" s="230">
        <v>0</v>
      </c>
      <c r="T881" s="231">
        <f>S881*H881</f>
        <v>0</v>
      </c>
      <c r="U881" s="40"/>
      <c r="V881" s="40"/>
      <c r="W881" s="40"/>
      <c r="X881" s="40"/>
      <c r="Y881" s="40"/>
      <c r="Z881" s="40"/>
      <c r="AA881" s="40"/>
      <c r="AB881" s="40"/>
      <c r="AC881" s="40"/>
      <c r="AD881" s="40"/>
      <c r="AE881" s="40"/>
      <c r="AR881" s="232" t="s">
        <v>402</v>
      </c>
      <c r="AT881" s="232" t="s">
        <v>248</v>
      </c>
      <c r="AU881" s="232" t="s">
        <v>305</v>
      </c>
      <c r="AY881" s="19" t="s">
        <v>245</v>
      </c>
      <c r="BE881" s="233">
        <f>IF(N881="základní",J881,0)</f>
        <v>0</v>
      </c>
      <c r="BF881" s="233">
        <f>IF(N881="snížená",J881,0)</f>
        <v>0</v>
      </c>
      <c r="BG881" s="233">
        <f>IF(N881="zákl. přenesená",J881,0)</f>
        <v>0</v>
      </c>
      <c r="BH881" s="233">
        <f>IF(N881="sníž. přenesená",J881,0)</f>
        <v>0</v>
      </c>
      <c r="BI881" s="233">
        <f>IF(N881="nulová",J881,0)</f>
        <v>0</v>
      </c>
      <c r="BJ881" s="19" t="s">
        <v>85</v>
      </c>
      <c r="BK881" s="233">
        <f>ROUND(I881*H881,2)</f>
        <v>0</v>
      </c>
      <c r="BL881" s="19" t="s">
        <v>402</v>
      </c>
      <c r="BM881" s="232" t="s">
        <v>5626</v>
      </c>
    </row>
    <row r="882" s="2" customFormat="1">
      <c r="A882" s="40"/>
      <c r="B882" s="41"/>
      <c r="C882" s="42"/>
      <c r="D882" s="234" t="s">
        <v>255</v>
      </c>
      <c r="E882" s="42"/>
      <c r="F882" s="235" t="s">
        <v>3171</v>
      </c>
      <c r="G882" s="42"/>
      <c r="H882" s="42"/>
      <c r="I882" s="236"/>
      <c r="J882" s="42"/>
      <c r="K882" s="42"/>
      <c r="L882" s="46"/>
      <c r="M882" s="237"/>
      <c r="N882" s="238"/>
      <c r="O882" s="93"/>
      <c r="P882" s="93"/>
      <c r="Q882" s="93"/>
      <c r="R882" s="93"/>
      <c r="S882" s="93"/>
      <c r="T882" s="94"/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T882" s="19" t="s">
        <v>255</v>
      </c>
      <c r="AU882" s="19" t="s">
        <v>305</v>
      </c>
    </row>
    <row r="883" s="2" customFormat="1">
      <c r="A883" s="40"/>
      <c r="B883" s="41"/>
      <c r="C883" s="42"/>
      <c r="D883" s="296" t="s">
        <v>766</v>
      </c>
      <c r="E883" s="42"/>
      <c r="F883" s="297" t="s">
        <v>3172</v>
      </c>
      <c r="G883" s="42"/>
      <c r="H883" s="42"/>
      <c r="I883" s="236"/>
      <c r="J883" s="42"/>
      <c r="K883" s="42"/>
      <c r="L883" s="46"/>
      <c r="M883" s="237"/>
      <c r="N883" s="238"/>
      <c r="O883" s="93"/>
      <c r="P883" s="93"/>
      <c r="Q883" s="93"/>
      <c r="R883" s="93"/>
      <c r="S883" s="93"/>
      <c r="T883" s="94"/>
      <c r="U883" s="40"/>
      <c r="V883" s="40"/>
      <c r="W883" s="40"/>
      <c r="X883" s="40"/>
      <c r="Y883" s="40"/>
      <c r="Z883" s="40"/>
      <c r="AA883" s="40"/>
      <c r="AB883" s="40"/>
      <c r="AC883" s="40"/>
      <c r="AD883" s="40"/>
      <c r="AE883" s="40"/>
      <c r="AT883" s="19" t="s">
        <v>766</v>
      </c>
      <c r="AU883" s="19" t="s">
        <v>305</v>
      </c>
    </row>
    <row r="884" s="13" customFormat="1">
      <c r="A884" s="13"/>
      <c r="B884" s="239"/>
      <c r="C884" s="240"/>
      <c r="D884" s="234" t="s">
        <v>257</v>
      </c>
      <c r="E884" s="241" t="s">
        <v>1</v>
      </c>
      <c r="F884" s="242" t="s">
        <v>3173</v>
      </c>
      <c r="G884" s="240"/>
      <c r="H884" s="241" t="s">
        <v>1</v>
      </c>
      <c r="I884" s="243"/>
      <c r="J884" s="240"/>
      <c r="K884" s="240"/>
      <c r="L884" s="244"/>
      <c r="M884" s="245"/>
      <c r="N884" s="246"/>
      <c r="O884" s="246"/>
      <c r="P884" s="246"/>
      <c r="Q884" s="246"/>
      <c r="R884" s="246"/>
      <c r="S884" s="246"/>
      <c r="T884" s="247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8" t="s">
        <v>257</v>
      </c>
      <c r="AU884" s="248" t="s">
        <v>305</v>
      </c>
      <c r="AV884" s="13" t="s">
        <v>85</v>
      </c>
      <c r="AW884" s="13" t="s">
        <v>34</v>
      </c>
      <c r="AX884" s="13" t="s">
        <v>77</v>
      </c>
      <c r="AY884" s="248" t="s">
        <v>245</v>
      </c>
    </row>
    <row r="885" s="14" customFormat="1">
      <c r="A885" s="14"/>
      <c r="B885" s="249"/>
      <c r="C885" s="250"/>
      <c r="D885" s="234" t="s">
        <v>257</v>
      </c>
      <c r="E885" s="251" t="s">
        <v>1</v>
      </c>
      <c r="F885" s="252" t="s">
        <v>5625</v>
      </c>
      <c r="G885" s="250"/>
      <c r="H885" s="253">
        <v>196</v>
      </c>
      <c r="I885" s="254"/>
      <c r="J885" s="250"/>
      <c r="K885" s="250"/>
      <c r="L885" s="255"/>
      <c r="M885" s="256"/>
      <c r="N885" s="257"/>
      <c r="O885" s="257"/>
      <c r="P885" s="257"/>
      <c r="Q885" s="257"/>
      <c r="R885" s="257"/>
      <c r="S885" s="257"/>
      <c r="T885" s="258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T885" s="259" t="s">
        <v>257</v>
      </c>
      <c r="AU885" s="259" t="s">
        <v>305</v>
      </c>
      <c r="AV885" s="14" t="s">
        <v>87</v>
      </c>
      <c r="AW885" s="14" t="s">
        <v>34</v>
      </c>
      <c r="AX885" s="14" t="s">
        <v>77</v>
      </c>
      <c r="AY885" s="259" t="s">
        <v>245</v>
      </c>
    </row>
    <row r="886" s="15" customFormat="1">
      <c r="A886" s="15"/>
      <c r="B886" s="260"/>
      <c r="C886" s="261"/>
      <c r="D886" s="234" t="s">
        <v>257</v>
      </c>
      <c r="E886" s="262" t="s">
        <v>1</v>
      </c>
      <c r="F886" s="263" t="s">
        <v>266</v>
      </c>
      <c r="G886" s="261"/>
      <c r="H886" s="264">
        <v>196</v>
      </c>
      <c r="I886" s="265"/>
      <c r="J886" s="261"/>
      <c r="K886" s="261"/>
      <c r="L886" s="266"/>
      <c r="M886" s="267"/>
      <c r="N886" s="268"/>
      <c r="O886" s="268"/>
      <c r="P886" s="268"/>
      <c r="Q886" s="268"/>
      <c r="R886" s="268"/>
      <c r="S886" s="268"/>
      <c r="T886" s="269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T886" s="270" t="s">
        <v>257</v>
      </c>
      <c r="AU886" s="270" t="s">
        <v>305</v>
      </c>
      <c r="AV886" s="15" t="s">
        <v>253</v>
      </c>
      <c r="AW886" s="15" t="s">
        <v>34</v>
      </c>
      <c r="AX886" s="15" t="s">
        <v>85</v>
      </c>
      <c r="AY886" s="270" t="s">
        <v>245</v>
      </c>
    </row>
    <row r="887" s="2" customFormat="1" ht="16.5" customHeight="1">
      <c r="A887" s="40"/>
      <c r="B887" s="41"/>
      <c r="C887" s="221" t="s">
        <v>4805</v>
      </c>
      <c r="D887" s="221" t="s">
        <v>248</v>
      </c>
      <c r="E887" s="222" t="s">
        <v>3175</v>
      </c>
      <c r="F887" s="223" t="s">
        <v>3176</v>
      </c>
      <c r="G887" s="224" t="s">
        <v>275</v>
      </c>
      <c r="H887" s="225">
        <v>196</v>
      </c>
      <c r="I887" s="226"/>
      <c r="J887" s="227">
        <f>ROUND(I887*H887,2)</f>
        <v>0</v>
      </c>
      <c r="K887" s="223" t="s">
        <v>764</v>
      </c>
      <c r="L887" s="46"/>
      <c r="M887" s="228" t="s">
        <v>1</v>
      </c>
      <c r="N887" s="229" t="s">
        <v>42</v>
      </c>
      <c r="O887" s="93"/>
      <c r="P887" s="230">
        <f>O887*H887</f>
        <v>0</v>
      </c>
      <c r="Q887" s="230">
        <v>0</v>
      </c>
      <c r="R887" s="230">
        <f>Q887*H887</f>
        <v>0</v>
      </c>
      <c r="S887" s="230">
        <v>0</v>
      </c>
      <c r="T887" s="231">
        <f>S887*H887</f>
        <v>0</v>
      </c>
      <c r="U887" s="40"/>
      <c r="V887" s="40"/>
      <c r="W887" s="40"/>
      <c r="X887" s="40"/>
      <c r="Y887" s="40"/>
      <c r="Z887" s="40"/>
      <c r="AA887" s="40"/>
      <c r="AB887" s="40"/>
      <c r="AC887" s="40"/>
      <c r="AD887" s="40"/>
      <c r="AE887" s="40"/>
      <c r="AR887" s="232" t="s">
        <v>402</v>
      </c>
      <c r="AT887" s="232" t="s">
        <v>248</v>
      </c>
      <c r="AU887" s="232" t="s">
        <v>305</v>
      </c>
      <c r="AY887" s="19" t="s">
        <v>245</v>
      </c>
      <c r="BE887" s="233">
        <f>IF(N887="základní",J887,0)</f>
        <v>0</v>
      </c>
      <c r="BF887" s="233">
        <f>IF(N887="snížená",J887,0)</f>
        <v>0</v>
      </c>
      <c r="BG887" s="233">
        <f>IF(N887="zákl. přenesená",J887,0)</f>
        <v>0</v>
      </c>
      <c r="BH887" s="233">
        <f>IF(N887="sníž. přenesená",J887,0)</f>
        <v>0</v>
      </c>
      <c r="BI887" s="233">
        <f>IF(N887="nulová",J887,0)</f>
        <v>0</v>
      </c>
      <c r="BJ887" s="19" t="s">
        <v>85</v>
      </c>
      <c r="BK887" s="233">
        <f>ROUND(I887*H887,2)</f>
        <v>0</v>
      </c>
      <c r="BL887" s="19" t="s">
        <v>402</v>
      </c>
      <c r="BM887" s="232" t="s">
        <v>5627</v>
      </c>
    </row>
    <row r="888" s="2" customFormat="1">
      <c r="A888" s="40"/>
      <c r="B888" s="41"/>
      <c r="C888" s="42"/>
      <c r="D888" s="234" t="s">
        <v>255</v>
      </c>
      <c r="E888" s="42"/>
      <c r="F888" s="235" t="s">
        <v>3178</v>
      </c>
      <c r="G888" s="42"/>
      <c r="H888" s="42"/>
      <c r="I888" s="236"/>
      <c r="J888" s="42"/>
      <c r="K888" s="42"/>
      <c r="L888" s="46"/>
      <c r="M888" s="237"/>
      <c r="N888" s="238"/>
      <c r="O888" s="93"/>
      <c r="P888" s="93"/>
      <c r="Q888" s="93"/>
      <c r="R888" s="93"/>
      <c r="S888" s="93"/>
      <c r="T888" s="94"/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  <c r="AE888" s="40"/>
      <c r="AT888" s="19" t="s">
        <v>255</v>
      </c>
      <c r="AU888" s="19" t="s">
        <v>305</v>
      </c>
    </row>
    <row r="889" s="2" customFormat="1">
      <c r="A889" s="40"/>
      <c r="B889" s="41"/>
      <c r="C889" s="42"/>
      <c r="D889" s="296" t="s">
        <v>766</v>
      </c>
      <c r="E889" s="42"/>
      <c r="F889" s="297" t="s">
        <v>3179</v>
      </c>
      <c r="G889" s="42"/>
      <c r="H889" s="42"/>
      <c r="I889" s="236"/>
      <c r="J889" s="42"/>
      <c r="K889" s="42"/>
      <c r="L889" s="46"/>
      <c r="M889" s="237"/>
      <c r="N889" s="238"/>
      <c r="O889" s="93"/>
      <c r="P889" s="93"/>
      <c r="Q889" s="93"/>
      <c r="R889" s="93"/>
      <c r="S889" s="93"/>
      <c r="T889" s="94"/>
      <c r="U889" s="40"/>
      <c r="V889" s="40"/>
      <c r="W889" s="40"/>
      <c r="X889" s="40"/>
      <c r="Y889" s="40"/>
      <c r="Z889" s="40"/>
      <c r="AA889" s="40"/>
      <c r="AB889" s="40"/>
      <c r="AC889" s="40"/>
      <c r="AD889" s="40"/>
      <c r="AE889" s="40"/>
      <c r="AT889" s="19" t="s">
        <v>766</v>
      </c>
      <c r="AU889" s="19" t="s">
        <v>305</v>
      </c>
    </row>
    <row r="890" s="13" customFormat="1">
      <c r="A890" s="13"/>
      <c r="B890" s="239"/>
      <c r="C890" s="240"/>
      <c r="D890" s="234" t="s">
        <v>257</v>
      </c>
      <c r="E890" s="241" t="s">
        <v>1</v>
      </c>
      <c r="F890" s="242" t="s">
        <v>3180</v>
      </c>
      <c r="G890" s="240"/>
      <c r="H890" s="241" t="s">
        <v>1</v>
      </c>
      <c r="I890" s="243"/>
      <c r="J890" s="240"/>
      <c r="K890" s="240"/>
      <c r="L890" s="244"/>
      <c r="M890" s="245"/>
      <c r="N890" s="246"/>
      <c r="O890" s="246"/>
      <c r="P890" s="246"/>
      <c r="Q890" s="246"/>
      <c r="R890" s="246"/>
      <c r="S890" s="246"/>
      <c r="T890" s="247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48" t="s">
        <v>257</v>
      </c>
      <c r="AU890" s="248" t="s">
        <v>305</v>
      </c>
      <c r="AV890" s="13" t="s">
        <v>85</v>
      </c>
      <c r="AW890" s="13" t="s">
        <v>34</v>
      </c>
      <c r="AX890" s="13" t="s">
        <v>77</v>
      </c>
      <c r="AY890" s="248" t="s">
        <v>245</v>
      </c>
    </row>
    <row r="891" s="14" customFormat="1">
      <c r="A891" s="14"/>
      <c r="B891" s="249"/>
      <c r="C891" s="250"/>
      <c r="D891" s="234" t="s">
        <v>257</v>
      </c>
      <c r="E891" s="251" t="s">
        <v>1</v>
      </c>
      <c r="F891" s="252" t="s">
        <v>5625</v>
      </c>
      <c r="G891" s="250"/>
      <c r="H891" s="253">
        <v>196</v>
      </c>
      <c r="I891" s="254"/>
      <c r="J891" s="250"/>
      <c r="K891" s="250"/>
      <c r="L891" s="255"/>
      <c r="M891" s="256"/>
      <c r="N891" s="257"/>
      <c r="O891" s="257"/>
      <c r="P891" s="257"/>
      <c r="Q891" s="257"/>
      <c r="R891" s="257"/>
      <c r="S891" s="257"/>
      <c r="T891" s="258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59" t="s">
        <v>257</v>
      </c>
      <c r="AU891" s="259" t="s">
        <v>305</v>
      </c>
      <c r="AV891" s="14" t="s">
        <v>87</v>
      </c>
      <c r="AW891" s="14" t="s">
        <v>34</v>
      </c>
      <c r="AX891" s="14" t="s">
        <v>77</v>
      </c>
      <c r="AY891" s="259" t="s">
        <v>245</v>
      </c>
    </row>
    <row r="892" s="15" customFormat="1">
      <c r="A892" s="15"/>
      <c r="B892" s="260"/>
      <c r="C892" s="261"/>
      <c r="D892" s="234" t="s">
        <v>257</v>
      </c>
      <c r="E892" s="262" t="s">
        <v>1</v>
      </c>
      <c r="F892" s="263" t="s">
        <v>266</v>
      </c>
      <c r="G892" s="261"/>
      <c r="H892" s="264">
        <v>196</v>
      </c>
      <c r="I892" s="265"/>
      <c r="J892" s="261"/>
      <c r="K892" s="261"/>
      <c r="L892" s="266"/>
      <c r="M892" s="267"/>
      <c r="N892" s="268"/>
      <c r="O892" s="268"/>
      <c r="P892" s="268"/>
      <c r="Q892" s="268"/>
      <c r="R892" s="268"/>
      <c r="S892" s="268"/>
      <c r="T892" s="269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T892" s="270" t="s">
        <v>257</v>
      </c>
      <c r="AU892" s="270" t="s">
        <v>305</v>
      </c>
      <c r="AV892" s="15" t="s">
        <v>253</v>
      </c>
      <c r="AW892" s="15" t="s">
        <v>34</v>
      </c>
      <c r="AX892" s="15" t="s">
        <v>85</v>
      </c>
      <c r="AY892" s="270" t="s">
        <v>245</v>
      </c>
    </row>
    <row r="893" s="2" customFormat="1" ht="16.5" customHeight="1">
      <c r="A893" s="40"/>
      <c r="B893" s="41"/>
      <c r="C893" s="221" t="s">
        <v>521</v>
      </c>
      <c r="D893" s="221" t="s">
        <v>248</v>
      </c>
      <c r="E893" s="222" t="s">
        <v>3181</v>
      </c>
      <c r="F893" s="223" t="s">
        <v>3182</v>
      </c>
      <c r="G893" s="224" t="s">
        <v>275</v>
      </c>
      <c r="H893" s="225">
        <v>34.399999999999999</v>
      </c>
      <c r="I893" s="226"/>
      <c r="J893" s="227">
        <f>ROUND(I893*H893,2)</f>
        <v>0</v>
      </c>
      <c r="K893" s="223" t="s">
        <v>764</v>
      </c>
      <c r="L893" s="46"/>
      <c r="M893" s="228" t="s">
        <v>1</v>
      </c>
      <c r="N893" s="229" t="s">
        <v>42</v>
      </c>
      <c r="O893" s="93"/>
      <c r="P893" s="230">
        <f>O893*H893</f>
        <v>0</v>
      </c>
      <c r="Q893" s="230">
        <v>0</v>
      </c>
      <c r="R893" s="230">
        <f>Q893*H893</f>
        <v>0</v>
      </c>
      <c r="S893" s="230">
        <v>0</v>
      </c>
      <c r="T893" s="231">
        <f>S893*H893</f>
        <v>0</v>
      </c>
      <c r="U893" s="40"/>
      <c r="V893" s="40"/>
      <c r="W893" s="40"/>
      <c r="X893" s="40"/>
      <c r="Y893" s="40"/>
      <c r="Z893" s="40"/>
      <c r="AA893" s="40"/>
      <c r="AB893" s="40"/>
      <c r="AC893" s="40"/>
      <c r="AD893" s="40"/>
      <c r="AE893" s="40"/>
      <c r="AR893" s="232" t="s">
        <v>402</v>
      </c>
      <c r="AT893" s="232" t="s">
        <v>248</v>
      </c>
      <c r="AU893" s="232" t="s">
        <v>305</v>
      </c>
      <c r="AY893" s="19" t="s">
        <v>245</v>
      </c>
      <c r="BE893" s="233">
        <f>IF(N893="základní",J893,0)</f>
        <v>0</v>
      </c>
      <c r="BF893" s="233">
        <f>IF(N893="snížená",J893,0)</f>
        <v>0</v>
      </c>
      <c r="BG893" s="233">
        <f>IF(N893="zákl. přenesená",J893,0)</f>
        <v>0</v>
      </c>
      <c r="BH893" s="233">
        <f>IF(N893="sníž. přenesená",J893,0)</f>
        <v>0</v>
      </c>
      <c r="BI893" s="233">
        <f>IF(N893="nulová",J893,0)</f>
        <v>0</v>
      </c>
      <c r="BJ893" s="19" t="s">
        <v>85</v>
      </c>
      <c r="BK893" s="233">
        <f>ROUND(I893*H893,2)</f>
        <v>0</v>
      </c>
      <c r="BL893" s="19" t="s">
        <v>402</v>
      </c>
      <c r="BM893" s="232" t="s">
        <v>5628</v>
      </c>
    </row>
    <row r="894" s="2" customFormat="1">
      <c r="A894" s="40"/>
      <c r="B894" s="41"/>
      <c r="C894" s="42"/>
      <c r="D894" s="234" t="s">
        <v>255</v>
      </c>
      <c r="E894" s="42"/>
      <c r="F894" s="235" t="s">
        <v>3184</v>
      </c>
      <c r="G894" s="42"/>
      <c r="H894" s="42"/>
      <c r="I894" s="236"/>
      <c r="J894" s="42"/>
      <c r="K894" s="42"/>
      <c r="L894" s="46"/>
      <c r="M894" s="237"/>
      <c r="N894" s="238"/>
      <c r="O894" s="93"/>
      <c r="P894" s="93"/>
      <c r="Q894" s="93"/>
      <c r="R894" s="93"/>
      <c r="S894" s="93"/>
      <c r="T894" s="94"/>
      <c r="U894" s="40"/>
      <c r="V894" s="40"/>
      <c r="W894" s="40"/>
      <c r="X894" s="40"/>
      <c r="Y894" s="40"/>
      <c r="Z894" s="40"/>
      <c r="AA894" s="40"/>
      <c r="AB894" s="40"/>
      <c r="AC894" s="40"/>
      <c r="AD894" s="40"/>
      <c r="AE894" s="40"/>
      <c r="AT894" s="19" t="s">
        <v>255</v>
      </c>
      <c r="AU894" s="19" t="s">
        <v>305</v>
      </c>
    </row>
    <row r="895" s="2" customFormat="1">
      <c r="A895" s="40"/>
      <c r="B895" s="41"/>
      <c r="C895" s="42"/>
      <c r="D895" s="296" t="s">
        <v>766</v>
      </c>
      <c r="E895" s="42"/>
      <c r="F895" s="297" t="s">
        <v>3185</v>
      </c>
      <c r="G895" s="42"/>
      <c r="H895" s="42"/>
      <c r="I895" s="236"/>
      <c r="J895" s="42"/>
      <c r="K895" s="42"/>
      <c r="L895" s="46"/>
      <c r="M895" s="237"/>
      <c r="N895" s="238"/>
      <c r="O895" s="93"/>
      <c r="P895" s="93"/>
      <c r="Q895" s="93"/>
      <c r="R895" s="93"/>
      <c r="S895" s="93"/>
      <c r="T895" s="94"/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  <c r="AE895" s="40"/>
      <c r="AT895" s="19" t="s">
        <v>766</v>
      </c>
      <c r="AU895" s="19" t="s">
        <v>305</v>
      </c>
    </row>
    <row r="896" s="13" customFormat="1">
      <c r="A896" s="13"/>
      <c r="B896" s="239"/>
      <c r="C896" s="240"/>
      <c r="D896" s="234" t="s">
        <v>257</v>
      </c>
      <c r="E896" s="241" t="s">
        <v>1</v>
      </c>
      <c r="F896" s="242" t="s">
        <v>3186</v>
      </c>
      <c r="G896" s="240"/>
      <c r="H896" s="241" t="s">
        <v>1</v>
      </c>
      <c r="I896" s="243"/>
      <c r="J896" s="240"/>
      <c r="K896" s="240"/>
      <c r="L896" s="244"/>
      <c r="M896" s="245"/>
      <c r="N896" s="246"/>
      <c r="O896" s="246"/>
      <c r="P896" s="246"/>
      <c r="Q896" s="246"/>
      <c r="R896" s="246"/>
      <c r="S896" s="246"/>
      <c r="T896" s="247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8" t="s">
        <v>257</v>
      </c>
      <c r="AU896" s="248" t="s">
        <v>305</v>
      </c>
      <c r="AV896" s="13" t="s">
        <v>85</v>
      </c>
      <c r="AW896" s="13" t="s">
        <v>34</v>
      </c>
      <c r="AX896" s="13" t="s">
        <v>77</v>
      </c>
      <c r="AY896" s="248" t="s">
        <v>245</v>
      </c>
    </row>
    <row r="897" s="14" customFormat="1">
      <c r="A897" s="14"/>
      <c r="B897" s="249"/>
      <c r="C897" s="250"/>
      <c r="D897" s="234" t="s">
        <v>257</v>
      </c>
      <c r="E897" s="251" t="s">
        <v>1</v>
      </c>
      <c r="F897" s="252" t="s">
        <v>5629</v>
      </c>
      <c r="G897" s="250"/>
      <c r="H897" s="253">
        <v>4.7999999999999998</v>
      </c>
      <c r="I897" s="254"/>
      <c r="J897" s="250"/>
      <c r="K897" s="250"/>
      <c r="L897" s="255"/>
      <c r="M897" s="256"/>
      <c r="N897" s="257"/>
      <c r="O897" s="257"/>
      <c r="P897" s="257"/>
      <c r="Q897" s="257"/>
      <c r="R897" s="257"/>
      <c r="S897" s="257"/>
      <c r="T897" s="258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59" t="s">
        <v>257</v>
      </c>
      <c r="AU897" s="259" t="s">
        <v>305</v>
      </c>
      <c r="AV897" s="14" t="s">
        <v>87</v>
      </c>
      <c r="AW897" s="14" t="s">
        <v>34</v>
      </c>
      <c r="AX897" s="14" t="s">
        <v>77</v>
      </c>
      <c r="AY897" s="259" t="s">
        <v>245</v>
      </c>
    </row>
    <row r="898" s="14" customFormat="1">
      <c r="A898" s="14"/>
      <c r="B898" s="249"/>
      <c r="C898" s="250"/>
      <c r="D898" s="234" t="s">
        <v>257</v>
      </c>
      <c r="E898" s="251" t="s">
        <v>1</v>
      </c>
      <c r="F898" s="252" t="s">
        <v>5630</v>
      </c>
      <c r="G898" s="250"/>
      <c r="H898" s="253">
        <v>29.600000000000001</v>
      </c>
      <c r="I898" s="254"/>
      <c r="J898" s="250"/>
      <c r="K898" s="250"/>
      <c r="L898" s="255"/>
      <c r="M898" s="256"/>
      <c r="N898" s="257"/>
      <c r="O898" s="257"/>
      <c r="P898" s="257"/>
      <c r="Q898" s="257"/>
      <c r="R898" s="257"/>
      <c r="S898" s="257"/>
      <c r="T898" s="258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T898" s="259" t="s">
        <v>257</v>
      </c>
      <c r="AU898" s="259" t="s">
        <v>305</v>
      </c>
      <c r="AV898" s="14" t="s">
        <v>87</v>
      </c>
      <c r="AW898" s="14" t="s">
        <v>34</v>
      </c>
      <c r="AX898" s="14" t="s">
        <v>77</v>
      </c>
      <c r="AY898" s="259" t="s">
        <v>245</v>
      </c>
    </row>
    <row r="899" s="15" customFormat="1">
      <c r="A899" s="15"/>
      <c r="B899" s="260"/>
      <c r="C899" s="261"/>
      <c r="D899" s="234" t="s">
        <v>257</v>
      </c>
      <c r="E899" s="262" t="s">
        <v>1</v>
      </c>
      <c r="F899" s="263" t="s">
        <v>266</v>
      </c>
      <c r="G899" s="261"/>
      <c r="H899" s="264">
        <v>34.399999999999999</v>
      </c>
      <c r="I899" s="265"/>
      <c r="J899" s="261"/>
      <c r="K899" s="261"/>
      <c r="L899" s="266"/>
      <c r="M899" s="267"/>
      <c r="N899" s="268"/>
      <c r="O899" s="268"/>
      <c r="P899" s="268"/>
      <c r="Q899" s="268"/>
      <c r="R899" s="268"/>
      <c r="S899" s="268"/>
      <c r="T899" s="269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T899" s="270" t="s">
        <v>257</v>
      </c>
      <c r="AU899" s="270" t="s">
        <v>305</v>
      </c>
      <c r="AV899" s="15" t="s">
        <v>253</v>
      </c>
      <c r="AW899" s="15" t="s">
        <v>34</v>
      </c>
      <c r="AX899" s="15" t="s">
        <v>85</v>
      </c>
      <c r="AY899" s="270" t="s">
        <v>245</v>
      </c>
    </row>
    <row r="900" s="2" customFormat="1" ht="16.5" customHeight="1">
      <c r="A900" s="40"/>
      <c r="B900" s="41"/>
      <c r="C900" s="283" t="s">
        <v>4810</v>
      </c>
      <c r="D900" s="283" t="s">
        <v>551</v>
      </c>
      <c r="E900" s="284" t="s">
        <v>3189</v>
      </c>
      <c r="F900" s="285" t="s">
        <v>3190</v>
      </c>
      <c r="G900" s="286" t="s">
        <v>793</v>
      </c>
      <c r="H900" s="287">
        <v>186.72</v>
      </c>
      <c r="I900" s="288"/>
      <c r="J900" s="289">
        <f>ROUND(I900*H900,2)</f>
        <v>0</v>
      </c>
      <c r="K900" s="285" t="s">
        <v>1</v>
      </c>
      <c r="L900" s="290"/>
      <c r="M900" s="291" t="s">
        <v>1</v>
      </c>
      <c r="N900" s="292" t="s">
        <v>42</v>
      </c>
      <c r="O900" s="93"/>
      <c r="P900" s="230">
        <f>O900*H900</f>
        <v>0</v>
      </c>
      <c r="Q900" s="230">
        <v>0.001</v>
      </c>
      <c r="R900" s="230">
        <f>Q900*H900</f>
        <v>0.18672</v>
      </c>
      <c r="S900" s="230">
        <v>0</v>
      </c>
      <c r="T900" s="231">
        <f>S900*H900</f>
        <v>0</v>
      </c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  <c r="AE900" s="40"/>
      <c r="AR900" s="232" t="s">
        <v>522</v>
      </c>
      <c r="AT900" s="232" t="s">
        <v>551</v>
      </c>
      <c r="AU900" s="232" t="s">
        <v>305</v>
      </c>
      <c r="AY900" s="19" t="s">
        <v>245</v>
      </c>
      <c r="BE900" s="233">
        <f>IF(N900="základní",J900,0)</f>
        <v>0</v>
      </c>
      <c r="BF900" s="233">
        <f>IF(N900="snížená",J900,0)</f>
        <v>0</v>
      </c>
      <c r="BG900" s="233">
        <f>IF(N900="zákl. přenesená",J900,0)</f>
        <v>0</v>
      </c>
      <c r="BH900" s="233">
        <f>IF(N900="sníž. přenesená",J900,0)</f>
        <v>0</v>
      </c>
      <c r="BI900" s="233">
        <f>IF(N900="nulová",J900,0)</f>
        <v>0</v>
      </c>
      <c r="BJ900" s="19" t="s">
        <v>85</v>
      </c>
      <c r="BK900" s="233">
        <f>ROUND(I900*H900,2)</f>
        <v>0</v>
      </c>
      <c r="BL900" s="19" t="s">
        <v>402</v>
      </c>
      <c r="BM900" s="232" t="s">
        <v>5631</v>
      </c>
    </row>
    <row r="901" s="2" customFormat="1">
      <c r="A901" s="40"/>
      <c r="B901" s="41"/>
      <c r="C901" s="42"/>
      <c r="D901" s="234" t="s">
        <v>255</v>
      </c>
      <c r="E901" s="42"/>
      <c r="F901" s="235" t="s">
        <v>3190</v>
      </c>
      <c r="G901" s="42"/>
      <c r="H901" s="42"/>
      <c r="I901" s="236"/>
      <c r="J901" s="42"/>
      <c r="K901" s="42"/>
      <c r="L901" s="46"/>
      <c r="M901" s="237"/>
      <c r="N901" s="238"/>
      <c r="O901" s="93"/>
      <c r="P901" s="93"/>
      <c r="Q901" s="93"/>
      <c r="R901" s="93"/>
      <c r="S901" s="93"/>
      <c r="T901" s="94"/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  <c r="AE901" s="40"/>
      <c r="AT901" s="19" t="s">
        <v>255</v>
      </c>
      <c r="AU901" s="19" t="s">
        <v>305</v>
      </c>
    </row>
    <row r="902" s="14" customFormat="1">
      <c r="A902" s="14"/>
      <c r="B902" s="249"/>
      <c r="C902" s="250"/>
      <c r="D902" s="234" t="s">
        <v>257</v>
      </c>
      <c r="E902" s="250"/>
      <c r="F902" s="252" t="s">
        <v>5632</v>
      </c>
      <c r="G902" s="250"/>
      <c r="H902" s="253">
        <v>186.72</v>
      </c>
      <c r="I902" s="254"/>
      <c r="J902" s="250"/>
      <c r="K902" s="250"/>
      <c r="L902" s="255"/>
      <c r="M902" s="256"/>
      <c r="N902" s="257"/>
      <c r="O902" s="257"/>
      <c r="P902" s="257"/>
      <c r="Q902" s="257"/>
      <c r="R902" s="257"/>
      <c r="S902" s="257"/>
      <c r="T902" s="258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59" t="s">
        <v>257</v>
      </c>
      <c r="AU902" s="259" t="s">
        <v>305</v>
      </c>
      <c r="AV902" s="14" t="s">
        <v>87</v>
      </c>
      <c r="AW902" s="14" t="s">
        <v>4</v>
      </c>
      <c r="AX902" s="14" t="s">
        <v>85</v>
      </c>
      <c r="AY902" s="259" t="s">
        <v>245</v>
      </c>
    </row>
    <row r="903" s="2" customFormat="1" ht="16.5" customHeight="1">
      <c r="A903" s="40"/>
      <c r="B903" s="41"/>
      <c r="C903" s="221" t="s">
        <v>4817</v>
      </c>
      <c r="D903" s="221" t="s">
        <v>248</v>
      </c>
      <c r="E903" s="222" t="s">
        <v>987</v>
      </c>
      <c r="F903" s="223" t="s">
        <v>988</v>
      </c>
      <c r="G903" s="224" t="s">
        <v>545</v>
      </c>
      <c r="H903" s="225">
        <v>8.0269999999999992</v>
      </c>
      <c r="I903" s="226"/>
      <c r="J903" s="227">
        <f>ROUND(I903*H903,2)</f>
        <v>0</v>
      </c>
      <c r="K903" s="223" t="s">
        <v>764</v>
      </c>
      <c r="L903" s="46"/>
      <c r="M903" s="228" t="s">
        <v>1</v>
      </c>
      <c r="N903" s="229" t="s">
        <v>42</v>
      </c>
      <c r="O903" s="93"/>
      <c r="P903" s="230">
        <f>O903*H903</f>
        <v>0</v>
      </c>
      <c r="Q903" s="230">
        <v>0</v>
      </c>
      <c r="R903" s="230">
        <f>Q903*H903</f>
        <v>0</v>
      </c>
      <c r="S903" s="230">
        <v>0</v>
      </c>
      <c r="T903" s="231">
        <f>S903*H903</f>
        <v>0</v>
      </c>
      <c r="U903" s="40"/>
      <c r="V903" s="40"/>
      <c r="W903" s="40"/>
      <c r="X903" s="40"/>
      <c r="Y903" s="40"/>
      <c r="Z903" s="40"/>
      <c r="AA903" s="40"/>
      <c r="AB903" s="40"/>
      <c r="AC903" s="40"/>
      <c r="AD903" s="40"/>
      <c r="AE903" s="40"/>
      <c r="AR903" s="232" t="s">
        <v>402</v>
      </c>
      <c r="AT903" s="232" t="s">
        <v>248</v>
      </c>
      <c r="AU903" s="232" t="s">
        <v>305</v>
      </c>
      <c r="AY903" s="19" t="s">
        <v>245</v>
      </c>
      <c r="BE903" s="233">
        <f>IF(N903="základní",J903,0)</f>
        <v>0</v>
      </c>
      <c r="BF903" s="233">
        <f>IF(N903="snížená",J903,0)</f>
        <v>0</v>
      </c>
      <c r="BG903" s="233">
        <f>IF(N903="zákl. přenesená",J903,0)</f>
        <v>0</v>
      </c>
      <c r="BH903" s="233">
        <f>IF(N903="sníž. přenesená",J903,0)</f>
        <v>0</v>
      </c>
      <c r="BI903" s="233">
        <f>IF(N903="nulová",J903,0)</f>
        <v>0</v>
      </c>
      <c r="BJ903" s="19" t="s">
        <v>85</v>
      </c>
      <c r="BK903" s="233">
        <f>ROUND(I903*H903,2)</f>
        <v>0</v>
      </c>
      <c r="BL903" s="19" t="s">
        <v>402</v>
      </c>
      <c r="BM903" s="232" t="s">
        <v>5633</v>
      </c>
    </row>
    <row r="904" s="2" customFormat="1">
      <c r="A904" s="40"/>
      <c r="B904" s="41"/>
      <c r="C904" s="42"/>
      <c r="D904" s="234" t="s">
        <v>255</v>
      </c>
      <c r="E904" s="42"/>
      <c r="F904" s="235" t="s">
        <v>989</v>
      </c>
      <c r="G904" s="42"/>
      <c r="H904" s="42"/>
      <c r="I904" s="236"/>
      <c r="J904" s="42"/>
      <c r="K904" s="42"/>
      <c r="L904" s="46"/>
      <c r="M904" s="237"/>
      <c r="N904" s="238"/>
      <c r="O904" s="93"/>
      <c r="P904" s="93"/>
      <c r="Q904" s="93"/>
      <c r="R904" s="93"/>
      <c r="S904" s="93"/>
      <c r="T904" s="94"/>
      <c r="U904" s="40"/>
      <c r="V904" s="40"/>
      <c r="W904" s="40"/>
      <c r="X904" s="40"/>
      <c r="Y904" s="40"/>
      <c r="Z904" s="40"/>
      <c r="AA904" s="40"/>
      <c r="AB904" s="40"/>
      <c r="AC904" s="40"/>
      <c r="AD904" s="40"/>
      <c r="AE904" s="40"/>
      <c r="AT904" s="19" t="s">
        <v>255</v>
      </c>
      <c r="AU904" s="19" t="s">
        <v>305</v>
      </c>
    </row>
    <row r="905" s="2" customFormat="1">
      <c r="A905" s="40"/>
      <c r="B905" s="41"/>
      <c r="C905" s="42"/>
      <c r="D905" s="296" t="s">
        <v>766</v>
      </c>
      <c r="E905" s="42"/>
      <c r="F905" s="297" t="s">
        <v>990</v>
      </c>
      <c r="G905" s="42"/>
      <c r="H905" s="42"/>
      <c r="I905" s="236"/>
      <c r="J905" s="42"/>
      <c r="K905" s="42"/>
      <c r="L905" s="46"/>
      <c r="M905" s="237"/>
      <c r="N905" s="238"/>
      <c r="O905" s="93"/>
      <c r="P905" s="93"/>
      <c r="Q905" s="93"/>
      <c r="R905" s="93"/>
      <c r="S905" s="93"/>
      <c r="T905" s="94"/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  <c r="AE905" s="40"/>
      <c r="AT905" s="19" t="s">
        <v>766</v>
      </c>
      <c r="AU905" s="19" t="s">
        <v>305</v>
      </c>
    </row>
    <row r="906" s="14" customFormat="1">
      <c r="A906" s="14"/>
      <c r="B906" s="249"/>
      <c r="C906" s="250"/>
      <c r="D906" s="234" t="s">
        <v>257</v>
      </c>
      <c r="E906" s="251" t="s">
        <v>1</v>
      </c>
      <c r="F906" s="252" t="s">
        <v>5634</v>
      </c>
      <c r="G906" s="250"/>
      <c r="H906" s="253">
        <v>8.0269999999999992</v>
      </c>
      <c r="I906" s="254"/>
      <c r="J906" s="250"/>
      <c r="K906" s="250"/>
      <c r="L906" s="255"/>
      <c r="M906" s="256"/>
      <c r="N906" s="257"/>
      <c r="O906" s="257"/>
      <c r="P906" s="257"/>
      <c r="Q906" s="257"/>
      <c r="R906" s="257"/>
      <c r="S906" s="257"/>
      <c r="T906" s="258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9" t="s">
        <v>257</v>
      </c>
      <c r="AU906" s="259" t="s">
        <v>305</v>
      </c>
      <c r="AV906" s="14" t="s">
        <v>87</v>
      </c>
      <c r="AW906" s="14" t="s">
        <v>34</v>
      </c>
      <c r="AX906" s="14" t="s">
        <v>77</v>
      </c>
      <c r="AY906" s="259" t="s">
        <v>245</v>
      </c>
    </row>
    <row r="907" s="15" customFormat="1">
      <c r="A907" s="15"/>
      <c r="B907" s="260"/>
      <c r="C907" s="261"/>
      <c r="D907" s="234" t="s">
        <v>257</v>
      </c>
      <c r="E907" s="262" t="s">
        <v>1</v>
      </c>
      <c r="F907" s="263" t="s">
        <v>266</v>
      </c>
      <c r="G907" s="261"/>
      <c r="H907" s="264">
        <v>8.0269999999999992</v>
      </c>
      <c r="I907" s="265"/>
      <c r="J907" s="261"/>
      <c r="K907" s="261"/>
      <c r="L907" s="266"/>
      <c r="M907" s="293"/>
      <c r="N907" s="294"/>
      <c r="O907" s="294"/>
      <c r="P907" s="294"/>
      <c r="Q907" s="294"/>
      <c r="R907" s="294"/>
      <c r="S907" s="294"/>
      <c r="T907" s="29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T907" s="270" t="s">
        <v>257</v>
      </c>
      <c r="AU907" s="270" t="s">
        <v>305</v>
      </c>
      <c r="AV907" s="15" t="s">
        <v>253</v>
      </c>
      <c r="AW907" s="15" t="s">
        <v>34</v>
      </c>
      <c r="AX907" s="15" t="s">
        <v>85</v>
      </c>
      <c r="AY907" s="270" t="s">
        <v>245</v>
      </c>
    </row>
    <row r="908" s="2" customFormat="1" ht="6.96" customHeight="1">
      <c r="A908" s="40"/>
      <c r="B908" s="68"/>
      <c r="C908" s="69"/>
      <c r="D908" s="69"/>
      <c r="E908" s="69"/>
      <c r="F908" s="69"/>
      <c r="G908" s="69"/>
      <c r="H908" s="69"/>
      <c r="I908" s="69"/>
      <c r="J908" s="69"/>
      <c r="K908" s="69"/>
      <c r="L908" s="46"/>
      <c r="M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  <c r="AA908" s="40"/>
      <c r="AB908" s="40"/>
      <c r="AC908" s="40"/>
      <c r="AD908" s="40"/>
      <c r="AE908" s="40"/>
    </row>
  </sheetData>
  <sheetProtection sheet="1" autoFilter="0" formatColumns="0" formatRows="0" objects="1" scenarios="1" spinCount="100000" saltValue="CWFQ+CcI0Jkt+i1/eU1CweAvHpni5WphmDTF73NiKfU9utjqvnpI4Ysav65ndTaqAiqufjV/0xpGCWWTLMvxHg==" hashValue="BncWhIWiJ83OKyiVvG+W+FL85OeD0ro6lP4FHijXGHO5P4jzt16uxYQQIvkdBMBs0CcEAQ0BZlsPGAEQEBLbgg==" algorithmName="SHA-512" password="CC35"/>
  <autoFilter ref="C131:K907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hyperlinks>
    <hyperlink ref="F137" r:id="rId1" display="https://podminky.urs.cz/item/CS_URS_2025_02/113151111"/>
    <hyperlink ref="F141" r:id="rId2" display="https://podminky.urs.cz/item/CS_URS_2025_02/113152112"/>
    <hyperlink ref="F145" r:id="rId3" display="https://podminky.urs.cz/item/CS_URS_2025_02/115001106"/>
    <hyperlink ref="F149" r:id="rId4" display="https://podminky.urs.cz/item/CS_URS_2025_02/115101201"/>
    <hyperlink ref="F153" r:id="rId5" display="https://podminky.urs.cz/item/CS_URS_2025_02/115101301"/>
    <hyperlink ref="F157" r:id="rId6" display="https://podminky.urs.cz/item/CS_URS_2025_02/121151103"/>
    <hyperlink ref="F162" r:id="rId7" display="https://podminky.urs.cz/item/CS_URS_2025_02/122252502"/>
    <hyperlink ref="F170" r:id="rId8" display="https://podminky.urs.cz/item/CS_URS_2025_02/151711111"/>
    <hyperlink ref="F186" r:id="rId9" display="https://podminky.urs.cz/item/CS_URS_2025_02/151711131"/>
    <hyperlink ref="F190" r:id="rId10" display="https://podminky.urs.cz/item/CS_URS_2025_02/151712111"/>
    <hyperlink ref="F197" r:id="rId11" display="https://podminky.urs.cz/item/CS_URS_2025_02/151712121"/>
    <hyperlink ref="F201" r:id="rId12" display="https://podminky.urs.cz/item/CS_URS_2025_02/151721111"/>
    <hyperlink ref="F205" r:id="rId13" display="https://podminky.urs.cz/item/CS_URS_2025_02/153111114"/>
    <hyperlink ref="F209" r:id="rId14" display="https://podminky.urs.cz/item/CS_URS_2025_02/153851132"/>
    <hyperlink ref="F213" r:id="rId15" display="https://podminky.urs.cz/item/CS_URS_2025_02/162751117"/>
    <hyperlink ref="F217" r:id="rId16" display="https://podminky.urs.cz/item/CS_URS_2025_02/162751119"/>
    <hyperlink ref="F221" r:id="rId17" display="https://podminky.urs.cz/item/CS_URS_2025_02/167151111"/>
    <hyperlink ref="F225" r:id="rId18" display="https://podminky.urs.cz/item/CS_URS_2025_02/171111111"/>
    <hyperlink ref="F229" r:id="rId19" display="https://podminky.urs.cz/item/CS_URS_2025_02/171151112"/>
    <hyperlink ref="F234" r:id="rId20" display="https://podminky.urs.cz/item/CS_URS_2025_02/171153101"/>
    <hyperlink ref="F238" r:id="rId21" display="https://podminky.urs.cz/item/CS_URS_2025_02/171201231"/>
    <hyperlink ref="F242" r:id="rId22" display="https://podminky.urs.cz/item/CS_URS_2025_02/171251201"/>
    <hyperlink ref="F246" r:id="rId23" display="https://podminky.urs.cz/item/CS_URS_2025_02/175112101"/>
    <hyperlink ref="F255" r:id="rId24" display="https://podminky.urs.cz/item/CS_URS_2025_02/181451312"/>
    <hyperlink ref="F263" r:id="rId25" display="https://podminky.urs.cz/item/CS_URS_2025_02/182151111"/>
    <hyperlink ref="F267" r:id="rId26" display="https://podminky.urs.cz/item/CS_URS_2025_02/182351023"/>
    <hyperlink ref="F275" r:id="rId27" display="https://podminky.urs.cz/item/CS_URS_2025_02/512531111"/>
    <hyperlink ref="F279" r:id="rId28" display="https://podminky.urs.cz/item/CS_URS_2025_02/742110104"/>
    <hyperlink ref="F290" r:id="rId29" display="https://podminky.urs.cz/item/CS_URS_2025_02/211531111"/>
    <hyperlink ref="F296" r:id="rId30" display="https://podminky.urs.cz/item/CS_URS_2025_02/270001123"/>
    <hyperlink ref="F303" r:id="rId31" display="https://podminky.urs.cz/item/CS_URS_2025_02/211971122"/>
    <hyperlink ref="F309" r:id="rId32" display="https://podminky.urs.cz/item/CS_URS_2025_02/212312111"/>
    <hyperlink ref="F313" r:id="rId33" display="https://podminky.urs.cz/item/CS_URS_2025_02/212532111"/>
    <hyperlink ref="F317" r:id="rId34" display="https://podminky.urs.cz/item/CS_URS_2025_02/212792212"/>
    <hyperlink ref="F321" r:id="rId35" display="https://podminky.urs.cz/item/CS_URS_2025_02/224311114"/>
    <hyperlink ref="F325" r:id="rId36" display="https://podminky.urs.cz/item/CS_URS_2025_02/226211213"/>
    <hyperlink ref="F333" r:id="rId37" display="https://podminky.urs.cz/item/CS_URS_2025_02/227111114"/>
    <hyperlink ref="F337" r:id="rId38" display="https://podminky.urs.cz/item/CS_URS_2025_02/274311127"/>
    <hyperlink ref="F342" r:id="rId39" display="https://podminky.urs.cz/item/CS_URS_2025_02/275321118"/>
    <hyperlink ref="F347" r:id="rId40" display="https://podminky.urs.cz/item/CS_URS_2025_02/275321191"/>
    <hyperlink ref="F351" r:id="rId41" display="https://podminky.urs.cz/item/CS_URS_2025_02/275354111"/>
    <hyperlink ref="F355" r:id="rId42" display="https://podminky.urs.cz/item/CS_URS_2025_02/275354211"/>
    <hyperlink ref="F359" r:id="rId43" display="https://podminky.urs.cz/item/CS_URS_2025_02/282601122"/>
    <hyperlink ref="F366" r:id="rId44" display="https://podminky.urs.cz/item/CS_URS_2025_02/283111112"/>
    <hyperlink ref="F373" r:id="rId45" display="https://podminky.urs.cz/item/CS_URS_2025_02/283131112"/>
    <hyperlink ref="F381" r:id="rId46" display="https://podminky.urs.cz/item/CS_URS_2025_02/291211111"/>
    <hyperlink ref="F389" r:id="rId47" display="https://podminky.urs.cz/item/CS_URS_2025_02/317171126"/>
    <hyperlink ref="F395" r:id="rId48" display="https://podminky.urs.cz/item/CS_URS_2025_02/317321118"/>
    <hyperlink ref="F401" r:id="rId49" display="https://podminky.urs.cz/item/CS_URS_2025_02/317321191"/>
    <hyperlink ref="F405" r:id="rId50" display="https://podminky.urs.cz/item/CS_URS_2025_02/317353121"/>
    <hyperlink ref="F409" r:id="rId51" display="https://podminky.urs.cz/item/CS_URS_2025_02/317353221"/>
    <hyperlink ref="F413" r:id="rId52" display="https://podminky.urs.cz/item/CS_URS_2025_02/317361116"/>
    <hyperlink ref="F417" r:id="rId53" display="https://podminky.urs.cz/item/CS_URS_2025_02/334379311"/>
    <hyperlink ref="F421" r:id="rId54" display="https://podminky.urs.cz/item/CS_URS_2025_02/334323118"/>
    <hyperlink ref="F426" r:id="rId55" display="https://podminky.urs.cz/item/CS_URS_2025_02/334323191"/>
    <hyperlink ref="F430" r:id="rId56" display="https://podminky.urs.cz/item/CS_URS_2025_02/334351112"/>
    <hyperlink ref="F434" r:id="rId57" display="https://podminky.urs.cz/item/CS_URS_2025_02/334351211"/>
    <hyperlink ref="F438" r:id="rId58" display="https://podminky.urs.cz/item/CS_URS_2025_02/334361216"/>
    <hyperlink ref="F448" r:id="rId59" display="https://podminky.urs.cz/item/CS_URS_2025_02/421321128"/>
    <hyperlink ref="F452" r:id="rId60" display="https://podminky.urs.cz/item/CS_URS_2025_02/421351111"/>
    <hyperlink ref="F456" r:id="rId61" display="https://podminky.urs.cz/item/CS_URS_2025_02/421351131"/>
    <hyperlink ref="F460" r:id="rId62" display="https://podminky.urs.cz/item/CS_URS_2025_02/421351211"/>
    <hyperlink ref="F464" r:id="rId63" display="https://podminky.urs.cz/item/CS_URS_2025_02/421351231"/>
    <hyperlink ref="F468" r:id="rId64" display="https://podminky.urs.cz/item/CS_URS_2025_02/421361226"/>
    <hyperlink ref="F472" r:id="rId65" display="https://podminky.urs.cz/item/CS_URS_2025_02/421361411"/>
    <hyperlink ref="F476" r:id="rId66" display="https://podminky.urs.cz/item/CS_URS_2025_02/423172111"/>
    <hyperlink ref="F483" r:id="rId67" display="https://podminky.urs.cz/item/CS_URS_2025_02/423357112"/>
    <hyperlink ref="F490" r:id="rId68" display="https://podminky.urs.cz/item/CS_URS_2025_02/429172111"/>
    <hyperlink ref="F500" r:id="rId69" display="https://podminky.urs.cz/item/CS_URS_2025_02/430361821"/>
    <hyperlink ref="F504" r:id="rId70" display="https://podminky.urs.cz/item/CS_URS_2025_02/434313115"/>
    <hyperlink ref="F508" r:id="rId71" display="https://podminky.urs.cz/item/CS_URS_2025_02/451315114"/>
    <hyperlink ref="F512" r:id="rId72" display="https://podminky.urs.cz/item/CS_URS_2025_02/451315117"/>
    <hyperlink ref="F517" r:id="rId73" display="https://podminky.urs.cz/item/CS_URS_2025_02/452471101"/>
    <hyperlink ref="F523" r:id="rId74" display="https://podminky.urs.cz/item/CS_URS_2025_02/452471102"/>
    <hyperlink ref="F529" r:id="rId75" display="https://podminky.urs.cz/item/CS_URS_2025_02/457311116"/>
    <hyperlink ref="F533" r:id="rId76" display="https://podminky.urs.cz/item/CS_URS_2025_02/457311117"/>
    <hyperlink ref="F538" r:id="rId77" display="https://podminky.urs.cz/item/CS_URS_2025_02/457451134"/>
    <hyperlink ref="F541" r:id="rId78" display="https://podminky.urs.cz/item/CS_URS_2025_02/458501112"/>
    <hyperlink ref="F545" r:id="rId79" display="https://podminky.urs.cz/item/CS_URS_2025_02/462511111"/>
    <hyperlink ref="F549" r:id="rId80" display="https://podminky.urs.cz/item/CS_URS_2025_02/465513157"/>
    <hyperlink ref="F555" r:id="rId81" display="https://podminky.urs.cz/item/CS_URS_2025_02/511501111"/>
    <hyperlink ref="F559" r:id="rId82" display="https://podminky.urs.cz/item/CS_URS_2025_02/511501122"/>
    <hyperlink ref="F564" r:id="rId83" display="https://podminky.urs.cz/item/CS_URS_2025_02/628613611"/>
    <hyperlink ref="F568" r:id="rId84" display="https://podminky.urs.cz/item/CS_URS_2025_02/629992111"/>
    <hyperlink ref="F575" r:id="rId85" display="https://podminky.urs.cz/item/CS_URS_2025_02/871360310"/>
    <hyperlink ref="F583" r:id="rId86" display="https://podminky.urs.cz/item/CS_URS_2025_02/911121211"/>
    <hyperlink ref="F598" r:id="rId87" display="https://podminky.urs.cz/item/CS_URS_2025_02/911121311"/>
    <hyperlink ref="F602" r:id="rId88" display="https://podminky.urs.cz/item/CS_URS_2025_02/914111111"/>
    <hyperlink ref="F611" r:id="rId89" display="https://podminky.urs.cz/item/CS_URS_2025_02/916231213"/>
    <hyperlink ref="F619" r:id="rId90" display="https://podminky.urs.cz/item/CS_URS_2025_02/915231112"/>
    <hyperlink ref="F623" r:id="rId91" display="https://podminky.urs.cz/item/CS_URS_2025_02/919551112"/>
    <hyperlink ref="F630" r:id="rId92" display="https://podminky.urs.cz/item/CS_URS_2025_02/931992111"/>
    <hyperlink ref="F634" r:id="rId93" display="https://podminky.urs.cz/item/CS_URS_2025_02/931994131"/>
    <hyperlink ref="F638" r:id="rId94" display="https://podminky.urs.cz/item/CS_URS_2025_02/931994171"/>
    <hyperlink ref="F642" r:id="rId95" display="https://podminky.urs.cz/item/CS_URS_2025_02/931995111"/>
    <hyperlink ref="F646" r:id="rId96" display="https://podminky.urs.cz/item/CS_URS_2025_02/936942211"/>
    <hyperlink ref="F651" r:id="rId97" display="https://podminky.urs.cz/item/CS_URS_2025_02/943211111"/>
    <hyperlink ref="F655" r:id="rId98" display="https://podminky.urs.cz/item/CS_URS_2025_02/943211211"/>
    <hyperlink ref="F659" r:id="rId99" display="https://podminky.urs.cz/item/CS_URS_2025_02/943211811"/>
    <hyperlink ref="F663" r:id="rId100" display="https://podminky.urs.cz/item/CS_URS_2025_02/948411121"/>
    <hyperlink ref="F667" r:id="rId101" display="https://podminky.urs.cz/item/CS_URS_2025_02/948411221"/>
    <hyperlink ref="F670" r:id="rId102" display="https://podminky.urs.cz/item/CS_URS_2025_02/948411921"/>
    <hyperlink ref="F673" r:id="rId103" display="https://podminky.urs.cz/item/CS_URS_2025_02/953961214"/>
    <hyperlink ref="F678" r:id="rId104" display="https://podminky.urs.cz/item/CS_URS_2025_02/961041211"/>
    <hyperlink ref="F682" r:id="rId105" display="https://podminky.urs.cz/item/CS_URS_2025_02/962021112"/>
    <hyperlink ref="F689" r:id="rId106" display="https://podminky.urs.cz/item/CS_URS_2025_02/963051111"/>
    <hyperlink ref="F696" r:id="rId107" display="https://podminky.urs.cz/item/CS_URS_2025_02/963071112"/>
    <hyperlink ref="F700" r:id="rId108" display="https://podminky.urs.cz/item/CS_URS_2025_02/966075141"/>
    <hyperlink ref="F704" r:id="rId109" display="https://podminky.urs.cz/item/CS_URS_2025_02/977212121"/>
    <hyperlink ref="F708" r:id="rId110" display="https://podminky.urs.cz/item/CS_URS_2025_02/985121123"/>
    <hyperlink ref="F714" r:id="rId111" display="https://podminky.urs.cz/item/CS_URS_2025_02/985132111"/>
    <hyperlink ref="F720" r:id="rId112" display="https://podminky.urs.cz/item/CS_URS_2025_02/985142211"/>
    <hyperlink ref="F724" r:id="rId113" display="https://podminky.urs.cz/item/CS_URS_2025_02/985232112"/>
    <hyperlink ref="F729" r:id="rId114" display="https://podminky.urs.cz/item/CS_URS_2025_02/993221111"/>
    <hyperlink ref="F732" r:id="rId115" display="https://podminky.urs.cz/item/CS_URS_2025_02/993221119"/>
    <hyperlink ref="F737" r:id="rId116" display="https://podminky.urs.cz/item/CS_URS_2025_02/997013814"/>
    <hyperlink ref="F741" r:id="rId117" display="https://podminky.urs.cz/item/CS_URS_2025_02/997013841"/>
    <hyperlink ref="F744" r:id="rId118" display="https://podminky.urs.cz/item/CS_URS_2025_02/997013862"/>
    <hyperlink ref="F749" r:id="rId119" display="https://podminky.urs.cz/item/CS_URS_2025_02/997013873"/>
    <hyperlink ref="F754" r:id="rId120" display="https://podminky.urs.cz/item/CS_URS_2025_02/997211511"/>
    <hyperlink ref="F761" r:id="rId121" display="https://podminky.urs.cz/item/CS_URS_2025_02/997211519"/>
    <hyperlink ref="F765" r:id="rId122" display="https://podminky.urs.cz/item/CS_URS_2025_02/997211611"/>
    <hyperlink ref="F770" r:id="rId123" display="https://podminky.urs.cz/item/CS_URS_2025_02/998212111"/>
    <hyperlink ref="F775" r:id="rId124" display="https://podminky.urs.cz/item/CS_URS_2025_02/711112001"/>
    <hyperlink ref="F784" r:id="rId125" display="https://podminky.urs.cz/item/CS_URS_2025_02/711141811"/>
    <hyperlink ref="F788" r:id="rId126" display="https://podminky.urs.cz/item/CS_URS_2025_02/711142559"/>
    <hyperlink ref="F796" r:id="rId127" display="https://podminky.urs.cz/item/CS_URS_2025_02/711472053"/>
    <hyperlink ref="F803" r:id="rId128" display="https://podminky.urs.cz/item/CS_URS_2025_02/711491177"/>
    <hyperlink ref="F817" r:id="rId129" display="https://podminky.urs.cz/item/CS_URS_2025_02/711691172"/>
    <hyperlink ref="F835" r:id="rId130" display="https://podminky.urs.cz/item/CS_URS_2025_02/998711101"/>
    <hyperlink ref="F839" r:id="rId131" display="https://podminky.urs.cz/item/CS_URS_2025_02/713123111"/>
    <hyperlink ref="F846" r:id="rId132" display="https://podminky.urs.cz/item/CS_URS_2025_02/998713101"/>
    <hyperlink ref="F850" r:id="rId133" display="https://podminky.urs.cz/item/CS_URS_2025_02/767995112"/>
    <hyperlink ref="F859" r:id="rId134" display="https://podminky.urs.cz/item/CS_URS_2025_02/998767101"/>
    <hyperlink ref="F863" r:id="rId135" display="https://podminky.urs.cz/item/CS_URS_2025_02/789212122"/>
    <hyperlink ref="F877" r:id="rId136" display="https://podminky.urs.cz/item/CS_URS_2025_02/789323211"/>
    <hyperlink ref="F883" r:id="rId137" display="https://podminky.urs.cz/item/CS_URS_2025_02/789323216"/>
    <hyperlink ref="F889" r:id="rId138" display="https://podminky.urs.cz/item/CS_URS_2025_02/789323221"/>
    <hyperlink ref="F895" r:id="rId139" display="https://podminky.urs.cz/item/CS_URS_2025_02/789351240"/>
    <hyperlink ref="F905" r:id="rId140" display="https://podminky.urs.cz/item/CS_URS_2025_02/99878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134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5635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ROUND(J127,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ROUND((SUM(BE127:BE536)),  2)</f>
        <v>0</v>
      </c>
      <c r="G33" s="40"/>
      <c r="H33" s="40"/>
      <c r="I33" s="158">
        <v>0.20999999999999999</v>
      </c>
      <c r="J33" s="157">
        <f>ROUND(((SUM(BE127:BE536))*I33),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ROUND((SUM(BF127:BF536)),  2)</f>
        <v>0</v>
      </c>
      <c r="G34" s="40"/>
      <c r="H34" s="40"/>
      <c r="I34" s="158">
        <v>0.12</v>
      </c>
      <c r="J34" s="157">
        <f>ROUND(((SUM(BF127:BF536))*I34),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ROUND((SUM(BG127:BG536)),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ROUND((SUM(BH127:BH536)),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ROUND((SUM(BI127:BI536)),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SO142.11.01 - Horní Lideč - Valašská Polanka, propustek v km 23.122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J127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J128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J129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J205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J257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J304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755</v>
      </c>
      <c r="E102" s="191"/>
      <c r="F102" s="191"/>
      <c r="G102" s="191"/>
      <c r="H102" s="191"/>
      <c r="I102" s="191"/>
      <c r="J102" s="192">
        <f>J345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4059</v>
      </c>
      <c r="E103" s="191"/>
      <c r="F103" s="191"/>
      <c r="G103" s="191"/>
      <c r="H103" s="191"/>
      <c r="I103" s="191"/>
      <c r="J103" s="192">
        <f>J421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757</v>
      </c>
      <c r="E104" s="191"/>
      <c r="F104" s="191"/>
      <c r="G104" s="191"/>
      <c r="H104" s="191"/>
      <c r="I104" s="191"/>
      <c r="J104" s="192">
        <f>J461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4.88" customHeight="1">
      <c r="A105" s="10"/>
      <c r="B105" s="188"/>
      <c r="C105" s="189"/>
      <c r="D105" s="190" t="s">
        <v>2646</v>
      </c>
      <c r="E105" s="191"/>
      <c r="F105" s="191"/>
      <c r="G105" s="191"/>
      <c r="H105" s="191"/>
      <c r="I105" s="191"/>
      <c r="J105" s="192">
        <f>J465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4.88" customHeight="1">
      <c r="A106" s="10"/>
      <c r="B106" s="188"/>
      <c r="C106" s="189"/>
      <c r="D106" s="190" t="s">
        <v>5636</v>
      </c>
      <c r="E106" s="191"/>
      <c r="F106" s="191"/>
      <c r="G106" s="191"/>
      <c r="H106" s="191"/>
      <c r="I106" s="191"/>
      <c r="J106" s="192">
        <f>J466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88"/>
      <c r="C107" s="189"/>
      <c r="D107" s="190" t="s">
        <v>760</v>
      </c>
      <c r="E107" s="191"/>
      <c r="F107" s="191"/>
      <c r="G107" s="191"/>
      <c r="H107" s="191"/>
      <c r="I107" s="191"/>
      <c r="J107" s="192">
        <f>J491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hidden="1" s="2" customFormat="1" ht="6.96" customHeight="1">
      <c r="A109" s="40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hidden="1"/>
    <row r="111" hidden="1"/>
    <row r="112" hidden="1"/>
    <row r="113" s="2" customFormat="1" ht="6.96" customHeight="1">
      <c r="A113" s="40"/>
      <c r="B113" s="70"/>
      <c r="C113" s="71"/>
      <c r="D113" s="71"/>
      <c r="E113" s="71"/>
      <c r="F113" s="71"/>
      <c r="G113" s="71"/>
      <c r="H113" s="71"/>
      <c r="I113" s="71"/>
      <c r="J113" s="71"/>
      <c r="K113" s="71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24.96" customHeight="1">
      <c r="A114" s="40"/>
      <c r="B114" s="41"/>
      <c r="C114" s="25" t="s">
        <v>230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4" t="s">
        <v>16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177" t="str">
        <f>E7</f>
        <v>Cyklická obnova trati v úseku Vsetín – Horní Lideč</v>
      </c>
      <c r="F117" s="34"/>
      <c r="G117" s="34"/>
      <c r="H117" s="34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2" customHeight="1">
      <c r="A118" s="40"/>
      <c r="B118" s="41"/>
      <c r="C118" s="34" t="s">
        <v>191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6.5" customHeight="1">
      <c r="A119" s="40"/>
      <c r="B119" s="41"/>
      <c r="C119" s="42"/>
      <c r="D119" s="42"/>
      <c r="E119" s="78" t="str">
        <f>E9</f>
        <v>SO142.11.01 - Horní Lideč - Valašská Polanka, propustek v km 23.122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2" customHeight="1">
      <c r="A121" s="40"/>
      <c r="B121" s="41"/>
      <c r="C121" s="34" t="s">
        <v>20</v>
      </c>
      <c r="D121" s="42"/>
      <c r="E121" s="42"/>
      <c r="F121" s="29" t="str">
        <f>F12</f>
        <v>Vsetín - Horní Lideč</v>
      </c>
      <c r="G121" s="42"/>
      <c r="H121" s="42"/>
      <c r="I121" s="34" t="s">
        <v>22</v>
      </c>
      <c r="J121" s="81" t="str">
        <f>IF(J12="","",J12)</f>
        <v>20. 11. 2025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5.15" customHeight="1">
      <c r="A123" s="40"/>
      <c r="B123" s="41"/>
      <c r="C123" s="34" t="s">
        <v>24</v>
      </c>
      <c r="D123" s="42"/>
      <c r="E123" s="42"/>
      <c r="F123" s="29" t="str">
        <f>E15</f>
        <v>Správa železnic s.o.</v>
      </c>
      <c r="G123" s="42"/>
      <c r="H123" s="42"/>
      <c r="I123" s="34" t="s">
        <v>32</v>
      </c>
      <c r="J123" s="38" t="str">
        <f>E21</f>
        <v xml:space="preserve"> 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4" t="s">
        <v>30</v>
      </c>
      <c r="D124" s="42"/>
      <c r="E124" s="42"/>
      <c r="F124" s="29" t="str">
        <f>IF(E18="","",E18)</f>
        <v>Vyplň údaj</v>
      </c>
      <c r="G124" s="42"/>
      <c r="H124" s="42"/>
      <c r="I124" s="34" t="s">
        <v>35</v>
      </c>
      <c r="J124" s="38" t="str">
        <f>E24</f>
        <v>Správa železnic s.o.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0.32" customHeight="1">
      <c r="A125" s="40"/>
      <c r="B125" s="41"/>
      <c r="C125" s="42"/>
      <c r="D125" s="42"/>
      <c r="E125" s="42"/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11" customFormat="1" ht="29.28" customHeight="1">
      <c r="A126" s="194"/>
      <c r="B126" s="195"/>
      <c r="C126" s="196" t="s">
        <v>231</v>
      </c>
      <c r="D126" s="197" t="s">
        <v>62</v>
      </c>
      <c r="E126" s="197" t="s">
        <v>58</v>
      </c>
      <c r="F126" s="197" t="s">
        <v>59</v>
      </c>
      <c r="G126" s="197" t="s">
        <v>232</v>
      </c>
      <c r="H126" s="197" t="s">
        <v>233</v>
      </c>
      <c r="I126" s="197" t="s">
        <v>234</v>
      </c>
      <c r="J126" s="197" t="s">
        <v>223</v>
      </c>
      <c r="K126" s="198" t="s">
        <v>235</v>
      </c>
      <c r="L126" s="199"/>
      <c r="M126" s="102" t="s">
        <v>1</v>
      </c>
      <c r="N126" s="103" t="s">
        <v>41</v>
      </c>
      <c r="O126" s="103" t="s">
        <v>236</v>
      </c>
      <c r="P126" s="103" t="s">
        <v>237</v>
      </c>
      <c r="Q126" s="103" t="s">
        <v>238</v>
      </c>
      <c r="R126" s="103" t="s">
        <v>239</v>
      </c>
      <c r="S126" s="103" t="s">
        <v>240</v>
      </c>
      <c r="T126" s="104" t="s">
        <v>241</v>
      </c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</row>
    <row r="127" s="2" customFormat="1" ht="22.8" customHeight="1">
      <c r="A127" s="40"/>
      <c r="B127" s="41"/>
      <c r="C127" s="109" t="s">
        <v>242</v>
      </c>
      <c r="D127" s="42"/>
      <c r="E127" s="42"/>
      <c r="F127" s="42"/>
      <c r="G127" s="42"/>
      <c r="H127" s="42"/>
      <c r="I127" s="42"/>
      <c r="J127" s="200">
        <f>BK127</f>
        <v>0</v>
      </c>
      <c r="K127" s="42"/>
      <c r="L127" s="46"/>
      <c r="M127" s="105"/>
      <c r="N127" s="201"/>
      <c r="O127" s="106"/>
      <c r="P127" s="202">
        <f>P128</f>
        <v>0</v>
      </c>
      <c r="Q127" s="106"/>
      <c r="R127" s="202">
        <f>R128</f>
        <v>461.82555256102398</v>
      </c>
      <c r="S127" s="106"/>
      <c r="T127" s="203">
        <f>T128</f>
        <v>320.91966199999996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76</v>
      </c>
      <c r="AU127" s="19" t="s">
        <v>225</v>
      </c>
      <c r="BK127" s="204">
        <f>BK128</f>
        <v>0</v>
      </c>
    </row>
    <row r="128" s="12" customFormat="1" ht="25.92" customHeight="1">
      <c r="A128" s="12"/>
      <c r="B128" s="205"/>
      <c r="C128" s="206"/>
      <c r="D128" s="207" t="s">
        <v>76</v>
      </c>
      <c r="E128" s="208" t="s">
        <v>243</v>
      </c>
      <c r="F128" s="208" t="s">
        <v>244</v>
      </c>
      <c r="G128" s="206"/>
      <c r="H128" s="206"/>
      <c r="I128" s="209"/>
      <c r="J128" s="210">
        <f>BK128</f>
        <v>0</v>
      </c>
      <c r="K128" s="206"/>
      <c r="L128" s="211"/>
      <c r="M128" s="212"/>
      <c r="N128" s="213"/>
      <c r="O128" s="213"/>
      <c r="P128" s="214">
        <f>P129+P205+P257+P304+P345+P421+P461+P491</f>
        <v>0</v>
      </c>
      <c r="Q128" s="213"/>
      <c r="R128" s="214">
        <f>R129+R205+R257+R304+R345+R421+R461+R491</f>
        <v>461.82555256102398</v>
      </c>
      <c r="S128" s="213"/>
      <c r="T128" s="215">
        <f>T129+T205+T257+T304+T345+T421+T461+T491</f>
        <v>320.91966199999996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6" t="s">
        <v>85</v>
      </c>
      <c r="AT128" s="217" t="s">
        <v>76</v>
      </c>
      <c r="AU128" s="217" t="s">
        <v>77</v>
      </c>
      <c r="AY128" s="216" t="s">
        <v>245</v>
      </c>
      <c r="BK128" s="218">
        <f>BK129+BK205+BK257+BK304+BK345+BK421+BK461+BK491</f>
        <v>0</v>
      </c>
    </row>
    <row r="129" s="12" customFormat="1" ht="22.8" customHeight="1">
      <c r="A129" s="12"/>
      <c r="B129" s="205"/>
      <c r="C129" s="206"/>
      <c r="D129" s="207" t="s">
        <v>76</v>
      </c>
      <c r="E129" s="219" t="s">
        <v>85</v>
      </c>
      <c r="F129" s="219" t="s">
        <v>2649</v>
      </c>
      <c r="G129" s="206"/>
      <c r="H129" s="206"/>
      <c r="I129" s="209"/>
      <c r="J129" s="220">
        <f>BK129</f>
        <v>0</v>
      </c>
      <c r="K129" s="206"/>
      <c r="L129" s="211"/>
      <c r="M129" s="212"/>
      <c r="N129" s="213"/>
      <c r="O129" s="213"/>
      <c r="P129" s="214">
        <f>SUM(P130:P204)</f>
        <v>0</v>
      </c>
      <c r="Q129" s="213"/>
      <c r="R129" s="214">
        <f>SUM(R130:R204)</f>
        <v>15.590727504</v>
      </c>
      <c r="S129" s="213"/>
      <c r="T129" s="215">
        <f>SUM(T130:T204)</f>
        <v>54.473232000000003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6" t="s">
        <v>253</v>
      </c>
      <c r="AT129" s="217" t="s">
        <v>76</v>
      </c>
      <c r="AU129" s="217" t="s">
        <v>85</v>
      </c>
      <c r="AY129" s="216" t="s">
        <v>245</v>
      </c>
      <c r="BK129" s="218">
        <f>SUM(BK130:BK204)</f>
        <v>0</v>
      </c>
    </row>
    <row r="130" s="2" customFormat="1" ht="16.5" customHeight="1">
      <c r="A130" s="40"/>
      <c r="B130" s="41"/>
      <c r="C130" s="221" t="s">
        <v>87</v>
      </c>
      <c r="D130" s="221" t="s">
        <v>248</v>
      </c>
      <c r="E130" s="222" t="s">
        <v>2709</v>
      </c>
      <c r="F130" s="223" t="s">
        <v>2710</v>
      </c>
      <c r="G130" s="224" t="s">
        <v>275</v>
      </c>
      <c r="H130" s="225">
        <v>30</v>
      </c>
      <c r="I130" s="226"/>
      <c r="J130" s="227">
        <f>ROUND(I130*H130,2)</f>
        <v>0</v>
      </c>
      <c r="K130" s="223" t="s">
        <v>764</v>
      </c>
      <c r="L130" s="46"/>
      <c r="M130" s="228" t="s">
        <v>1</v>
      </c>
      <c r="N130" s="229" t="s">
        <v>42</v>
      </c>
      <c r="O130" s="93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2" t="s">
        <v>253</v>
      </c>
      <c r="AT130" s="232" t="s">
        <v>248</v>
      </c>
      <c r="AU130" s="232" t="s">
        <v>87</v>
      </c>
      <c r="AY130" s="19" t="s">
        <v>245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9" t="s">
        <v>85</v>
      </c>
      <c r="BK130" s="233">
        <f>ROUND(I130*H130,2)</f>
        <v>0</v>
      </c>
      <c r="BL130" s="19" t="s">
        <v>253</v>
      </c>
      <c r="BM130" s="232" t="s">
        <v>5637</v>
      </c>
    </row>
    <row r="131" s="2" customFormat="1">
      <c r="A131" s="40"/>
      <c r="B131" s="41"/>
      <c r="C131" s="42"/>
      <c r="D131" s="234" t="s">
        <v>255</v>
      </c>
      <c r="E131" s="42"/>
      <c r="F131" s="235" t="s">
        <v>2710</v>
      </c>
      <c r="G131" s="42"/>
      <c r="H131" s="42"/>
      <c r="I131" s="236"/>
      <c r="J131" s="42"/>
      <c r="K131" s="42"/>
      <c r="L131" s="46"/>
      <c r="M131" s="237"/>
      <c r="N131" s="238"/>
      <c r="O131" s="93"/>
      <c r="P131" s="93"/>
      <c r="Q131" s="93"/>
      <c r="R131" s="93"/>
      <c r="S131" s="93"/>
      <c r="T131" s="94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255</v>
      </c>
      <c r="AU131" s="19" t="s">
        <v>87</v>
      </c>
    </row>
    <row r="132" s="2" customFormat="1">
      <c r="A132" s="40"/>
      <c r="B132" s="41"/>
      <c r="C132" s="42"/>
      <c r="D132" s="296" t="s">
        <v>766</v>
      </c>
      <c r="E132" s="42"/>
      <c r="F132" s="297" t="s">
        <v>2713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766</v>
      </c>
      <c r="AU132" s="19" t="s">
        <v>87</v>
      </c>
    </row>
    <row r="133" s="14" customFormat="1">
      <c r="A133" s="14"/>
      <c r="B133" s="249"/>
      <c r="C133" s="250"/>
      <c r="D133" s="234" t="s">
        <v>257</v>
      </c>
      <c r="E133" s="251" t="s">
        <v>1</v>
      </c>
      <c r="F133" s="252" t="s">
        <v>5638</v>
      </c>
      <c r="G133" s="250"/>
      <c r="H133" s="253">
        <v>30</v>
      </c>
      <c r="I133" s="254"/>
      <c r="J133" s="250"/>
      <c r="K133" s="250"/>
      <c r="L133" s="255"/>
      <c r="M133" s="256"/>
      <c r="N133" s="257"/>
      <c r="O133" s="257"/>
      <c r="P133" s="257"/>
      <c r="Q133" s="257"/>
      <c r="R133" s="257"/>
      <c r="S133" s="257"/>
      <c r="T133" s="25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9" t="s">
        <v>257</v>
      </c>
      <c r="AU133" s="259" t="s">
        <v>87</v>
      </c>
      <c r="AV133" s="14" t="s">
        <v>87</v>
      </c>
      <c r="AW133" s="14" t="s">
        <v>34</v>
      </c>
      <c r="AX133" s="14" t="s">
        <v>85</v>
      </c>
      <c r="AY133" s="259" t="s">
        <v>245</v>
      </c>
    </row>
    <row r="134" s="2" customFormat="1" ht="16.5" customHeight="1">
      <c r="A134" s="40"/>
      <c r="B134" s="41"/>
      <c r="C134" s="221" t="s">
        <v>272</v>
      </c>
      <c r="D134" s="221" t="s">
        <v>248</v>
      </c>
      <c r="E134" s="222" t="s">
        <v>3534</v>
      </c>
      <c r="F134" s="223" t="s">
        <v>3535</v>
      </c>
      <c r="G134" s="224" t="s">
        <v>251</v>
      </c>
      <c r="H134" s="225">
        <v>30.129000000000001</v>
      </c>
      <c r="I134" s="226"/>
      <c r="J134" s="227">
        <f>ROUND(I134*H134,2)</f>
        <v>0</v>
      </c>
      <c r="K134" s="223" t="s">
        <v>764</v>
      </c>
      <c r="L134" s="46"/>
      <c r="M134" s="228" t="s">
        <v>1</v>
      </c>
      <c r="N134" s="229" t="s">
        <v>42</v>
      </c>
      <c r="O134" s="93"/>
      <c r="P134" s="230">
        <f>O134*H134</f>
        <v>0</v>
      </c>
      <c r="Q134" s="230">
        <v>0</v>
      </c>
      <c r="R134" s="230">
        <f>Q134*H134</f>
        <v>0</v>
      </c>
      <c r="S134" s="230">
        <v>1.8080000000000001</v>
      </c>
      <c r="T134" s="231">
        <f>S134*H134</f>
        <v>54.473232000000003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2" t="s">
        <v>594</v>
      </c>
      <c r="AT134" s="232" t="s">
        <v>248</v>
      </c>
      <c r="AU134" s="232" t="s">
        <v>87</v>
      </c>
      <c r="AY134" s="19" t="s">
        <v>245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9" t="s">
        <v>85</v>
      </c>
      <c r="BK134" s="233">
        <f>ROUND(I134*H134,2)</f>
        <v>0</v>
      </c>
      <c r="BL134" s="19" t="s">
        <v>594</v>
      </c>
      <c r="BM134" s="232" t="s">
        <v>5639</v>
      </c>
    </row>
    <row r="135" s="2" customFormat="1">
      <c r="A135" s="40"/>
      <c r="B135" s="41"/>
      <c r="C135" s="42"/>
      <c r="D135" s="234" t="s">
        <v>255</v>
      </c>
      <c r="E135" s="42"/>
      <c r="F135" s="235" t="s">
        <v>3535</v>
      </c>
      <c r="G135" s="42"/>
      <c r="H135" s="42"/>
      <c r="I135" s="236"/>
      <c r="J135" s="42"/>
      <c r="K135" s="42"/>
      <c r="L135" s="46"/>
      <c r="M135" s="237"/>
      <c r="N135" s="238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255</v>
      </c>
      <c r="AU135" s="19" t="s">
        <v>87</v>
      </c>
    </row>
    <row r="136" s="2" customFormat="1">
      <c r="A136" s="40"/>
      <c r="B136" s="41"/>
      <c r="C136" s="42"/>
      <c r="D136" s="296" t="s">
        <v>766</v>
      </c>
      <c r="E136" s="42"/>
      <c r="F136" s="297" t="s">
        <v>3537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766</v>
      </c>
      <c r="AU136" s="19" t="s">
        <v>87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5640</v>
      </c>
      <c r="G137" s="250"/>
      <c r="H137" s="253">
        <v>30.129000000000001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85</v>
      </c>
      <c r="AY137" s="259" t="s">
        <v>245</v>
      </c>
    </row>
    <row r="138" s="2" customFormat="1" ht="16.5" customHeight="1">
      <c r="A138" s="40"/>
      <c r="B138" s="41"/>
      <c r="C138" s="221" t="s">
        <v>246</v>
      </c>
      <c r="D138" s="221" t="s">
        <v>248</v>
      </c>
      <c r="E138" s="222" t="s">
        <v>4081</v>
      </c>
      <c r="F138" s="223" t="s">
        <v>4084</v>
      </c>
      <c r="G138" s="224" t="s">
        <v>2760</v>
      </c>
      <c r="H138" s="225">
        <v>56</v>
      </c>
      <c r="I138" s="226"/>
      <c r="J138" s="227">
        <f>ROUND(I138*H138,2)</f>
        <v>0</v>
      </c>
      <c r="K138" s="223" t="s">
        <v>764</v>
      </c>
      <c r="L138" s="46"/>
      <c r="M138" s="228" t="s">
        <v>1</v>
      </c>
      <c r="N138" s="229" t="s">
        <v>42</v>
      </c>
      <c r="O138" s="93"/>
      <c r="P138" s="230">
        <f>O138*H138</f>
        <v>0</v>
      </c>
      <c r="Q138" s="230">
        <v>3.2634E-05</v>
      </c>
      <c r="R138" s="230">
        <f>Q138*H138</f>
        <v>0.001827504</v>
      </c>
      <c r="S138" s="230">
        <v>0</v>
      </c>
      <c r="T138" s="231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2" t="s">
        <v>253</v>
      </c>
      <c r="AT138" s="232" t="s">
        <v>248</v>
      </c>
      <c r="AU138" s="232" t="s">
        <v>87</v>
      </c>
      <c r="AY138" s="19" t="s">
        <v>245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9" t="s">
        <v>85</v>
      </c>
      <c r="BK138" s="233">
        <f>ROUND(I138*H138,2)</f>
        <v>0</v>
      </c>
      <c r="BL138" s="19" t="s">
        <v>253</v>
      </c>
      <c r="BM138" s="232" t="s">
        <v>5641</v>
      </c>
    </row>
    <row r="139" s="2" customFormat="1">
      <c r="A139" s="40"/>
      <c r="B139" s="41"/>
      <c r="C139" s="42"/>
      <c r="D139" s="234" t="s">
        <v>255</v>
      </c>
      <c r="E139" s="42"/>
      <c r="F139" s="235" t="s">
        <v>4084</v>
      </c>
      <c r="G139" s="42"/>
      <c r="H139" s="42"/>
      <c r="I139" s="236"/>
      <c r="J139" s="42"/>
      <c r="K139" s="42"/>
      <c r="L139" s="46"/>
      <c r="M139" s="237"/>
      <c r="N139" s="238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255</v>
      </c>
      <c r="AU139" s="19" t="s">
        <v>87</v>
      </c>
    </row>
    <row r="140" s="2" customFormat="1">
      <c r="A140" s="40"/>
      <c r="B140" s="41"/>
      <c r="C140" s="42"/>
      <c r="D140" s="296" t="s">
        <v>766</v>
      </c>
      <c r="E140" s="42"/>
      <c r="F140" s="297" t="s">
        <v>4085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766</v>
      </c>
      <c r="AU140" s="19" t="s">
        <v>87</v>
      </c>
    </row>
    <row r="141" s="14" customFormat="1">
      <c r="A141" s="14"/>
      <c r="B141" s="249"/>
      <c r="C141" s="250"/>
      <c r="D141" s="234" t="s">
        <v>257</v>
      </c>
      <c r="E141" s="251" t="s">
        <v>1</v>
      </c>
      <c r="F141" s="252" t="s">
        <v>5642</v>
      </c>
      <c r="G141" s="250"/>
      <c r="H141" s="253">
        <v>56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257</v>
      </c>
      <c r="AU141" s="259" t="s">
        <v>87</v>
      </c>
      <c r="AV141" s="14" t="s">
        <v>87</v>
      </c>
      <c r="AW141" s="14" t="s">
        <v>34</v>
      </c>
      <c r="AX141" s="14" t="s">
        <v>85</v>
      </c>
      <c r="AY141" s="259" t="s">
        <v>245</v>
      </c>
    </row>
    <row r="142" s="2" customFormat="1" ht="24.15" customHeight="1">
      <c r="A142" s="40"/>
      <c r="B142" s="41"/>
      <c r="C142" s="221" t="s">
        <v>305</v>
      </c>
      <c r="D142" s="221" t="s">
        <v>248</v>
      </c>
      <c r="E142" s="222" t="s">
        <v>4087</v>
      </c>
      <c r="F142" s="223" t="s">
        <v>4091</v>
      </c>
      <c r="G142" s="224" t="s">
        <v>4089</v>
      </c>
      <c r="H142" s="225">
        <v>7</v>
      </c>
      <c r="I142" s="226"/>
      <c r="J142" s="227">
        <f>ROUND(I142*H142,2)</f>
        <v>0</v>
      </c>
      <c r="K142" s="223" t="s">
        <v>764</v>
      </c>
      <c r="L142" s="46"/>
      <c r="M142" s="228" t="s">
        <v>1</v>
      </c>
      <c r="N142" s="229" t="s">
        <v>42</v>
      </c>
      <c r="O142" s="93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2" t="s">
        <v>253</v>
      </c>
      <c r="AT142" s="232" t="s">
        <v>248</v>
      </c>
      <c r="AU142" s="232" t="s">
        <v>87</v>
      </c>
      <c r="AY142" s="19" t="s">
        <v>245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9" t="s">
        <v>85</v>
      </c>
      <c r="BK142" s="233">
        <f>ROUND(I142*H142,2)</f>
        <v>0</v>
      </c>
      <c r="BL142" s="19" t="s">
        <v>253</v>
      </c>
      <c r="BM142" s="232" t="s">
        <v>5643</v>
      </c>
    </row>
    <row r="143" s="2" customFormat="1">
      <c r="A143" s="40"/>
      <c r="B143" s="41"/>
      <c r="C143" s="42"/>
      <c r="D143" s="234" t="s">
        <v>255</v>
      </c>
      <c r="E143" s="42"/>
      <c r="F143" s="235" t="s">
        <v>4091</v>
      </c>
      <c r="G143" s="42"/>
      <c r="H143" s="42"/>
      <c r="I143" s="236"/>
      <c r="J143" s="42"/>
      <c r="K143" s="42"/>
      <c r="L143" s="46"/>
      <c r="M143" s="237"/>
      <c r="N143" s="238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255</v>
      </c>
      <c r="AU143" s="19" t="s">
        <v>87</v>
      </c>
    </row>
    <row r="144" s="2" customFormat="1">
      <c r="A144" s="40"/>
      <c r="B144" s="41"/>
      <c r="C144" s="42"/>
      <c r="D144" s="296" t="s">
        <v>766</v>
      </c>
      <c r="E144" s="42"/>
      <c r="F144" s="297" t="s">
        <v>4092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766</v>
      </c>
      <c r="AU144" s="19" t="s">
        <v>87</v>
      </c>
    </row>
    <row r="145" s="14" customFormat="1">
      <c r="A145" s="14"/>
      <c r="B145" s="249"/>
      <c r="C145" s="250"/>
      <c r="D145" s="234" t="s">
        <v>257</v>
      </c>
      <c r="E145" s="251" t="s">
        <v>1</v>
      </c>
      <c r="F145" s="252" t="s">
        <v>5644</v>
      </c>
      <c r="G145" s="250"/>
      <c r="H145" s="253">
        <v>7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257</v>
      </c>
      <c r="AU145" s="259" t="s">
        <v>87</v>
      </c>
      <c r="AV145" s="14" t="s">
        <v>87</v>
      </c>
      <c r="AW145" s="14" t="s">
        <v>34</v>
      </c>
      <c r="AX145" s="14" t="s">
        <v>85</v>
      </c>
      <c r="AY145" s="259" t="s">
        <v>245</v>
      </c>
    </row>
    <row r="146" s="2" customFormat="1" ht="16.5" customHeight="1">
      <c r="A146" s="40"/>
      <c r="B146" s="41"/>
      <c r="C146" s="221" t="s">
        <v>314</v>
      </c>
      <c r="D146" s="221" t="s">
        <v>248</v>
      </c>
      <c r="E146" s="222" t="s">
        <v>2650</v>
      </c>
      <c r="F146" s="223" t="s">
        <v>2651</v>
      </c>
      <c r="G146" s="224" t="s">
        <v>275</v>
      </c>
      <c r="H146" s="225">
        <v>90</v>
      </c>
      <c r="I146" s="226"/>
      <c r="J146" s="227">
        <f>ROUND(I146*H146,2)</f>
        <v>0</v>
      </c>
      <c r="K146" s="223" t="s">
        <v>764</v>
      </c>
      <c r="L146" s="46"/>
      <c r="M146" s="228" t="s">
        <v>1</v>
      </c>
      <c r="N146" s="229" t="s">
        <v>42</v>
      </c>
      <c r="O146" s="93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2" t="s">
        <v>253</v>
      </c>
      <c r="AT146" s="232" t="s">
        <v>248</v>
      </c>
      <c r="AU146" s="232" t="s">
        <v>87</v>
      </c>
      <c r="AY146" s="19" t="s">
        <v>245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9" t="s">
        <v>85</v>
      </c>
      <c r="BK146" s="233">
        <f>ROUND(I146*H146,2)</f>
        <v>0</v>
      </c>
      <c r="BL146" s="19" t="s">
        <v>253</v>
      </c>
      <c r="BM146" s="232" t="s">
        <v>5645</v>
      </c>
    </row>
    <row r="147" s="2" customFormat="1">
      <c r="A147" s="40"/>
      <c r="B147" s="41"/>
      <c r="C147" s="42"/>
      <c r="D147" s="234" t="s">
        <v>255</v>
      </c>
      <c r="E147" s="42"/>
      <c r="F147" s="235" t="s">
        <v>2651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255</v>
      </c>
      <c r="AU147" s="19" t="s">
        <v>87</v>
      </c>
    </row>
    <row r="148" s="2" customFormat="1">
      <c r="A148" s="40"/>
      <c r="B148" s="41"/>
      <c r="C148" s="42"/>
      <c r="D148" s="296" t="s">
        <v>766</v>
      </c>
      <c r="E148" s="42"/>
      <c r="F148" s="297" t="s">
        <v>2654</v>
      </c>
      <c r="G148" s="42"/>
      <c r="H148" s="42"/>
      <c r="I148" s="236"/>
      <c r="J148" s="42"/>
      <c r="K148" s="42"/>
      <c r="L148" s="46"/>
      <c r="M148" s="237"/>
      <c r="N148" s="238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766</v>
      </c>
      <c r="AU148" s="19" t="s">
        <v>87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5646</v>
      </c>
      <c r="G149" s="250"/>
      <c r="H149" s="253">
        <v>90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85</v>
      </c>
      <c r="AY149" s="259" t="s">
        <v>245</v>
      </c>
    </row>
    <row r="150" s="2" customFormat="1" ht="16.5" customHeight="1">
      <c r="A150" s="40"/>
      <c r="B150" s="41"/>
      <c r="C150" s="221" t="s">
        <v>326</v>
      </c>
      <c r="D150" s="221" t="s">
        <v>248</v>
      </c>
      <c r="E150" s="222" t="s">
        <v>3209</v>
      </c>
      <c r="F150" s="223" t="s">
        <v>3210</v>
      </c>
      <c r="G150" s="224" t="s">
        <v>251</v>
      </c>
      <c r="H150" s="225">
        <v>4.5</v>
      </c>
      <c r="I150" s="226"/>
      <c r="J150" s="227">
        <f>ROUND(I150*H150,2)</f>
        <v>0</v>
      </c>
      <c r="K150" s="223" t="s">
        <v>764</v>
      </c>
      <c r="L150" s="46"/>
      <c r="M150" s="228" t="s">
        <v>1</v>
      </c>
      <c r="N150" s="229" t="s">
        <v>42</v>
      </c>
      <c r="O150" s="93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2" t="s">
        <v>253</v>
      </c>
      <c r="AT150" s="232" t="s">
        <v>248</v>
      </c>
      <c r="AU150" s="232" t="s">
        <v>87</v>
      </c>
      <c r="AY150" s="19" t="s">
        <v>245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9" t="s">
        <v>85</v>
      </c>
      <c r="BK150" s="233">
        <f>ROUND(I150*H150,2)</f>
        <v>0</v>
      </c>
      <c r="BL150" s="19" t="s">
        <v>253</v>
      </c>
      <c r="BM150" s="232" t="s">
        <v>5647</v>
      </c>
    </row>
    <row r="151" s="2" customFormat="1">
      <c r="A151" s="40"/>
      <c r="B151" s="41"/>
      <c r="C151" s="42"/>
      <c r="D151" s="234" t="s">
        <v>255</v>
      </c>
      <c r="E151" s="42"/>
      <c r="F151" s="235" t="s">
        <v>3210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255</v>
      </c>
      <c r="AU151" s="19" t="s">
        <v>87</v>
      </c>
    </row>
    <row r="152" s="2" customFormat="1">
      <c r="A152" s="40"/>
      <c r="B152" s="41"/>
      <c r="C152" s="42"/>
      <c r="D152" s="296" t="s">
        <v>766</v>
      </c>
      <c r="E152" s="42"/>
      <c r="F152" s="297" t="s">
        <v>3213</v>
      </c>
      <c r="G152" s="42"/>
      <c r="H152" s="42"/>
      <c r="I152" s="236"/>
      <c r="J152" s="42"/>
      <c r="K152" s="42"/>
      <c r="L152" s="46"/>
      <c r="M152" s="237"/>
      <c r="N152" s="238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766</v>
      </c>
      <c r="AU152" s="19" t="s">
        <v>87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5648</v>
      </c>
      <c r="G153" s="250"/>
      <c r="H153" s="253">
        <v>4.5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85</v>
      </c>
      <c r="AY153" s="259" t="s">
        <v>245</v>
      </c>
    </row>
    <row r="154" s="2" customFormat="1" ht="24.15" customHeight="1">
      <c r="A154" s="40"/>
      <c r="B154" s="41"/>
      <c r="C154" s="221" t="s">
        <v>335</v>
      </c>
      <c r="D154" s="221" t="s">
        <v>248</v>
      </c>
      <c r="E154" s="222" t="s">
        <v>3477</v>
      </c>
      <c r="F154" s="223" t="s">
        <v>3478</v>
      </c>
      <c r="G154" s="224" t="s">
        <v>251</v>
      </c>
      <c r="H154" s="225">
        <v>280</v>
      </c>
      <c r="I154" s="226"/>
      <c r="J154" s="227">
        <f>ROUND(I154*H154,2)</f>
        <v>0</v>
      </c>
      <c r="K154" s="223" t="s">
        <v>764</v>
      </c>
      <c r="L154" s="46"/>
      <c r="M154" s="228" t="s">
        <v>1</v>
      </c>
      <c r="N154" s="229" t="s">
        <v>42</v>
      </c>
      <c r="O154" s="93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2" t="s">
        <v>253</v>
      </c>
      <c r="AT154" s="232" t="s">
        <v>248</v>
      </c>
      <c r="AU154" s="232" t="s">
        <v>87</v>
      </c>
      <c r="AY154" s="19" t="s">
        <v>245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9" t="s">
        <v>85</v>
      </c>
      <c r="BK154" s="233">
        <f>ROUND(I154*H154,2)</f>
        <v>0</v>
      </c>
      <c r="BL154" s="19" t="s">
        <v>253</v>
      </c>
      <c r="BM154" s="232" t="s">
        <v>5649</v>
      </c>
    </row>
    <row r="155" s="2" customFormat="1">
      <c r="A155" s="40"/>
      <c r="B155" s="41"/>
      <c r="C155" s="42"/>
      <c r="D155" s="234" t="s">
        <v>255</v>
      </c>
      <c r="E155" s="42"/>
      <c r="F155" s="235" t="s">
        <v>3478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255</v>
      </c>
      <c r="AU155" s="19" t="s">
        <v>87</v>
      </c>
    </row>
    <row r="156" s="2" customFormat="1">
      <c r="A156" s="40"/>
      <c r="B156" s="41"/>
      <c r="C156" s="42"/>
      <c r="D156" s="296" t="s">
        <v>766</v>
      </c>
      <c r="E156" s="42"/>
      <c r="F156" s="297" t="s">
        <v>3480</v>
      </c>
      <c r="G156" s="42"/>
      <c r="H156" s="42"/>
      <c r="I156" s="236"/>
      <c r="J156" s="42"/>
      <c r="K156" s="42"/>
      <c r="L156" s="46"/>
      <c r="M156" s="237"/>
      <c r="N156" s="238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766</v>
      </c>
      <c r="AU156" s="19" t="s">
        <v>87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5650</v>
      </c>
      <c r="G157" s="250"/>
      <c r="H157" s="253">
        <v>280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85</v>
      </c>
      <c r="AY157" s="259" t="s">
        <v>245</v>
      </c>
    </row>
    <row r="158" s="2" customFormat="1" ht="16.5" customHeight="1">
      <c r="A158" s="40"/>
      <c r="B158" s="41"/>
      <c r="C158" s="221" t="s">
        <v>341</v>
      </c>
      <c r="D158" s="221" t="s">
        <v>248</v>
      </c>
      <c r="E158" s="222" t="s">
        <v>4146</v>
      </c>
      <c r="F158" s="223" t="s">
        <v>4147</v>
      </c>
      <c r="G158" s="224" t="s">
        <v>275</v>
      </c>
      <c r="H158" s="225">
        <v>68.400000000000006</v>
      </c>
      <c r="I158" s="226"/>
      <c r="J158" s="227">
        <f>ROUND(I158*H158,2)</f>
        <v>0</v>
      </c>
      <c r="K158" s="223" t="s">
        <v>764</v>
      </c>
      <c r="L158" s="46"/>
      <c r="M158" s="228" t="s">
        <v>1</v>
      </c>
      <c r="N158" s="229" t="s">
        <v>42</v>
      </c>
      <c r="O158" s="93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2" t="s">
        <v>253</v>
      </c>
      <c r="AT158" s="232" t="s">
        <v>248</v>
      </c>
      <c r="AU158" s="232" t="s">
        <v>87</v>
      </c>
      <c r="AY158" s="19" t="s">
        <v>245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9" t="s">
        <v>85</v>
      </c>
      <c r="BK158" s="233">
        <f>ROUND(I158*H158,2)</f>
        <v>0</v>
      </c>
      <c r="BL158" s="19" t="s">
        <v>253</v>
      </c>
      <c r="BM158" s="232" t="s">
        <v>5651</v>
      </c>
    </row>
    <row r="159" s="2" customFormat="1">
      <c r="A159" s="40"/>
      <c r="B159" s="41"/>
      <c r="C159" s="42"/>
      <c r="D159" s="234" t="s">
        <v>255</v>
      </c>
      <c r="E159" s="42"/>
      <c r="F159" s="235" t="s">
        <v>4147</v>
      </c>
      <c r="G159" s="42"/>
      <c r="H159" s="42"/>
      <c r="I159" s="236"/>
      <c r="J159" s="42"/>
      <c r="K159" s="42"/>
      <c r="L159" s="46"/>
      <c r="M159" s="237"/>
      <c r="N159" s="238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255</v>
      </c>
      <c r="AU159" s="19" t="s">
        <v>87</v>
      </c>
    </row>
    <row r="160" s="2" customFormat="1">
      <c r="A160" s="40"/>
      <c r="B160" s="41"/>
      <c r="C160" s="42"/>
      <c r="D160" s="296" t="s">
        <v>766</v>
      </c>
      <c r="E160" s="42"/>
      <c r="F160" s="297" t="s">
        <v>4150</v>
      </c>
      <c r="G160" s="42"/>
      <c r="H160" s="42"/>
      <c r="I160" s="236"/>
      <c r="J160" s="42"/>
      <c r="K160" s="42"/>
      <c r="L160" s="46"/>
      <c r="M160" s="237"/>
      <c r="N160" s="238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766</v>
      </c>
      <c r="AU160" s="19" t="s">
        <v>87</v>
      </c>
    </row>
    <row r="161" s="14" customFormat="1">
      <c r="A161" s="14"/>
      <c r="B161" s="249"/>
      <c r="C161" s="250"/>
      <c r="D161" s="234" t="s">
        <v>257</v>
      </c>
      <c r="E161" s="251" t="s">
        <v>1</v>
      </c>
      <c r="F161" s="252" t="s">
        <v>5652</v>
      </c>
      <c r="G161" s="250"/>
      <c r="H161" s="253">
        <v>68.400000000000006</v>
      </c>
      <c r="I161" s="254"/>
      <c r="J161" s="250"/>
      <c r="K161" s="250"/>
      <c r="L161" s="255"/>
      <c r="M161" s="256"/>
      <c r="N161" s="257"/>
      <c r="O161" s="257"/>
      <c r="P161" s="257"/>
      <c r="Q161" s="257"/>
      <c r="R161" s="257"/>
      <c r="S161" s="257"/>
      <c r="T161" s="25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9" t="s">
        <v>257</v>
      </c>
      <c r="AU161" s="259" t="s">
        <v>87</v>
      </c>
      <c r="AV161" s="14" t="s">
        <v>87</v>
      </c>
      <c r="AW161" s="14" t="s">
        <v>34</v>
      </c>
      <c r="AX161" s="14" t="s">
        <v>85</v>
      </c>
      <c r="AY161" s="259" t="s">
        <v>245</v>
      </c>
    </row>
    <row r="162" s="2" customFormat="1" ht="16.5" customHeight="1">
      <c r="A162" s="40"/>
      <c r="B162" s="41"/>
      <c r="C162" s="283" t="s">
        <v>349</v>
      </c>
      <c r="D162" s="283" t="s">
        <v>551</v>
      </c>
      <c r="E162" s="284" t="s">
        <v>4129</v>
      </c>
      <c r="F162" s="285" t="s">
        <v>4130</v>
      </c>
      <c r="G162" s="286" t="s">
        <v>545</v>
      </c>
      <c r="H162" s="287">
        <v>6.1379999999999999</v>
      </c>
      <c r="I162" s="288"/>
      <c r="J162" s="289">
        <f>ROUND(I162*H162,2)</f>
        <v>0</v>
      </c>
      <c r="K162" s="285" t="s">
        <v>764</v>
      </c>
      <c r="L162" s="290"/>
      <c r="M162" s="291" t="s">
        <v>1</v>
      </c>
      <c r="N162" s="292" t="s">
        <v>42</v>
      </c>
      <c r="O162" s="93"/>
      <c r="P162" s="230">
        <f>O162*H162</f>
        <v>0</v>
      </c>
      <c r="Q162" s="230">
        <v>1</v>
      </c>
      <c r="R162" s="230">
        <f>Q162*H162</f>
        <v>6.1379999999999999</v>
      </c>
      <c r="S162" s="230">
        <v>0</v>
      </c>
      <c r="T162" s="231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2" t="s">
        <v>326</v>
      </c>
      <c r="AT162" s="232" t="s">
        <v>551</v>
      </c>
      <c r="AU162" s="232" t="s">
        <v>87</v>
      </c>
      <c r="AY162" s="19" t="s">
        <v>245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9" t="s">
        <v>85</v>
      </c>
      <c r="BK162" s="233">
        <f>ROUND(I162*H162,2)</f>
        <v>0</v>
      </c>
      <c r="BL162" s="19" t="s">
        <v>253</v>
      </c>
      <c r="BM162" s="232" t="s">
        <v>5653</v>
      </c>
    </row>
    <row r="163" s="2" customFormat="1">
      <c r="A163" s="40"/>
      <c r="B163" s="41"/>
      <c r="C163" s="42"/>
      <c r="D163" s="234" t="s">
        <v>255</v>
      </c>
      <c r="E163" s="42"/>
      <c r="F163" s="235" t="s">
        <v>4130</v>
      </c>
      <c r="G163" s="42"/>
      <c r="H163" s="42"/>
      <c r="I163" s="236"/>
      <c r="J163" s="42"/>
      <c r="K163" s="42"/>
      <c r="L163" s="46"/>
      <c r="M163" s="237"/>
      <c r="N163" s="238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255</v>
      </c>
      <c r="AU163" s="19" t="s">
        <v>87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5654</v>
      </c>
      <c r="G164" s="250"/>
      <c r="H164" s="253">
        <v>6.1379999999999999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85</v>
      </c>
      <c r="AY164" s="259" t="s">
        <v>245</v>
      </c>
    </row>
    <row r="165" s="2" customFormat="1" ht="21.75" customHeight="1">
      <c r="A165" s="40"/>
      <c r="B165" s="41"/>
      <c r="C165" s="221" t="s">
        <v>8</v>
      </c>
      <c r="D165" s="221" t="s">
        <v>248</v>
      </c>
      <c r="E165" s="222" t="s">
        <v>4152</v>
      </c>
      <c r="F165" s="223" t="s">
        <v>4153</v>
      </c>
      <c r="G165" s="224" t="s">
        <v>275</v>
      </c>
      <c r="H165" s="225">
        <v>68.400000000000006</v>
      </c>
      <c r="I165" s="226"/>
      <c r="J165" s="227">
        <f>ROUND(I165*H165,2)</f>
        <v>0</v>
      </c>
      <c r="K165" s="223" t="s">
        <v>764</v>
      </c>
      <c r="L165" s="46"/>
      <c r="M165" s="228" t="s">
        <v>1</v>
      </c>
      <c r="N165" s="229" t="s">
        <v>42</v>
      </c>
      <c r="O165" s="93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2" t="s">
        <v>253</v>
      </c>
      <c r="AT165" s="232" t="s">
        <v>248</v>
      </c>
      <c r="AU165" s="232" t="s">
        <v>87</v>
      </c>
      <c r="AY165" s="19" t="s">
        <v>245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9" t="s">
        <v>85</v>
      </c>
      <c r="BK165" s="233">
        <f>ROUND(I165*H165,2)</f>
        <v>0</v>
      </c>
      <c r="BL165" s="19" t="s">
        <v>253</v>
      </c>
      <c r="BM165" s="232" t="s">
        <v>5655</v>
      </c>
    </row>
    <row r="166" s="2" customFormat="1">
      <c r="A166" s="40"/>
      <c r="B166" s="41"/>
      <c r="C166" s="42"/>
      <c r="D166" s="234" t="s">
        <v>255</v>
      </c>
      <c r="E166" s="42"/>
      <c r="F166" s="235" t="s">
        <v>4153</v>
      </c>
      <c r="G166" s="42"/>
      <c r="H166" s="42"/>
      <c r="I166" s="236"/>
      <c r="J166" s="42"/>
      <c r="K166" s="42"/>
      <c r="L166" s="46"/>
      <c r="M166" s="237"/>
      <c r="N166" s="238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255</v>
      </c>
      <c r="AU166" s="19" t="s">
        <v>87</v>
      </c>
    </row>
    <row r="167" s="2" customFormat="1">
      <c r="A167" s="40"/>
      <c r="B167" s="41"/>
      <c r="C167" s="42"/>
      <c r="D167" s="296" t="s">
        <v>766</v>
      </c>
      <c r="E167" s="42"/>
      <c r="F167" s="297" t="s">
        <v>4156</v>
      </c>
      <c r="G167" s="42"/>
      <c r="H167" s="42"/>
      <c r="I167" s="236"/>
      <c r="J167" s="42"/>
      <c r="K167" s="42"/>
      <c r="L167" s="46"/>
      <c r="M167" s="237"/>
      <c r="N167" s="238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766</v>
      </c>
      <c r="AU167" s="19" t="s">
        <v>87</v>
      </c>
    </row>
    <row r="168" s="14" customFormat="1">
      <c r="A168" s="14"/>
      <c r="B168" s="249"/>
      <c r="C168" s="250"/>
      <c r="D168" s="234" t="s">
        <v>257</v>
      </c>
      <c r="E168" s="251" t="s">
        <v>1</v>
      </c>
      <c r="F168" s="252" t="s">
        <v>5656</v>
      </c>
      <c r="G168" s="250"/>
      <c r="H168" s="253">
        <v>68.400000000000006</v>
      </c>
      <c r="I168" s="254"/>
      <c r="J168" s="250"/>
      <c r="K168" s="250"/>
      <c r="L168" s="255"/>
      <c r="M168" s="256"/>
      <c r="N168" s="257"/>
      <c r="O168" s="257"/>
      <c r="P168" s="257"/>
      <c r="Q168" s="257"/>
      <c r="R168" s="257"/>
      <c r="S168" s="257"/>
      <c r="T168" s="25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9" t="s">
        <v>257</v>
      </c>
      <c r="AU168" s="259" t="s">
        <v>87</v>
      </c>
      <c r="AV168" s="14" t="s">
        <v>87</v>
      </c>
      <c r="AW168" s="14" t="s">
        <v>34</v>
      </c>
      <c r="AX168" s="14" t="s">
        <v>85</v>
      </c>
      <c r="AY168" s="259" t="s">
        <v>245</v>
      </c>
    </row>
    <row r="169" s="2" customFormat="1" ht="24.15" customHeight="1">
      <c r="A169" s="40"/>
      <c r="B169" s="41"/>
      <c r="C169" s="221" t="s">
        <v>383</v>
      </c>
      <c r="D169" s="221" t="s">
        <v>248</v>
      </c>
      <c r="E169" s="222" t="s">
        <v>2663</v>
      </c>
      <c r="F169" s="223" t="s">
        <v>3506</v>
      </c>
      <c r="G169" s="224" t="s">
        <v>251</v>
      </c>
      <c r="H169" s="225">
        <v>280</v>
      </c>
      <c r="I169" s="226"/>
      <c r="J169" s="227">
        <f>ROUND(I169*H169,2)</f>
        <v>0</v>
      </c>
      <c r="K169" s="223" t="s">
        <v>764</v>
      </c>
      <c r="L169" s="46"/>
      <c r="M169" s="228" t="s">
        <v>1</v>
      </c>
      <c r="N169" s="229" t="s">
        <v>42</v>
      </c>
      <c r="O169" s="93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2" t="s">
        <v>594</v>
      </c>
      <c r="AT169" s="232" t="s">
        <v>248</v>
      </c>
      <c r="AU169" s="232" t="s">
        <v>87</v>
      </c>
      <c r="AY169" s="19" t="s">
        <v>245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9" t="s">
        <v>85</v>
      </c>
      <c r="BK169" s="233">
        <f>ROUND(I169*H169,2)</f>
        <v>0</v>
      </c>
      <c r="BL169" s="19" t="s">
        <v>594</v>
      </c>
      <c r="BM169" s="232" t="s">
        <v>5657</v>
      </c>
    </row>
    <row r="170" s="2" customFormat="1">
      <c r="A170" s="40"/>
      <c r="B170" s="41"/>
      <c r="C170" s="42"/>
      <c r="D170" s="234" t="s">
        <v>255</v>
      </c>
      <c r="E170" s="42"/>
      <c r="F170" s="235" t="s">
        <v>3506</v>
      </c>
      <c r="G170" s="42"/>
      <c r="H170" s="42"/>
      <c r="I170" s="236"/>
      <c r="J170" s="42"/>
      <c r="K170" s="42"/>
      <c r="L170" s="46"/>
      <c r="M170" s="237"/>
      <c r="N170" s="238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255</v>
      </c>
      <c r="AU170" s="19" t="s">
        <v>87</v>
      </c>
    </row>
    <row r="171" s="2" customFormat="1">
      <c r="A171" s="40"/>
      <c r="B171" s="41"/>
      <c r="C171" s="42"/>
      <c r="D171" s="296" t="s">
        <v>766</v>
      </c>
      <c r="E171" s="42"/>
      <c r="F171" s="297" t="s">
        <v>2667</v>
      </c>
      <c r="G171" s="42"/>
      <c r="H171" s="42"/>
      <c r="I171" s="236"/>
      <c r="J171" s="42"/>
      <c r="K171" s="42"/>
      <c r="L171" s="46"/>
      <c r="M171" s="237"/>
      <c r="N171" s="238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766</v>
      </c>
      <c r="AU171" s="19" t="s">
        <v>87</v>
      </c>
    </row>
    <row r="172" s="14" customFormat="1">
      <c r="A172" s="14"/>
      <c r="B172" s="249"/>
      <c r="C172" s="250"/>
      <c r="D172" s="234" t="s">
        <v>257</v>
      </c>
      <c r="E172" s="251" t="s">
        <v>1</v>
      </c>
      <c r="F172" s="252" t="s">
        <v>5658</v>
      </c>
      <c r="G172" s="250"/>
      <c r="H172" s="253">
        <v>280</v>
      </c>
      <c r="I172" s="254"/>
      <c r="J172" s="250"/>
      <c r="K172" s="250"/>
      <c r="L172" s="255"/>
      <c r="M172" s="256"/>
      <c r="N172" s="257"/>
      <c r="O172" s="257"/>
      <c r="P172" s="257"/>
      <c r="Q172" s="257"/>
      <c r="R172" s="257"/>
      <c r="S172" s="257"/>
      <c r="T172" s="25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9" t="s">
        <v>257</v>
      </c>
      <c r="AU172" s="259" t="s">
        <v>87</v>
      </c>
      <c r="AV172" s="14" t="s">
        <v>87</v>
      </c>
      <c r="AW172" s="14" t="s">
        <v>34</v>
      </c>
      <c r="AX172" s="14" t="s">
        <v>85</v>
      </c>
      <c r="AY172" s="259" t="s">
        <v>245</v>
      </c>
    </row>
    <row r="173" s="2" customFormat="1" ht="24.15" customHeight="1">
      <c r="A173" s="40"/>
      <c r="B173" s="41"/>
      <c r="C173" s="221" t="s">
        <v>390</v>
      </c>
      <c r="D173" s="221" t="s">
        <v>248</v>
      </c>
      <c r="E173" s="222" t="s">
        <v>2669</v>
      </c>
      <c r="F173" s="223" t="s">
        <v>2670</v>
      </c>
      <c r="G173" s="224" t="s">
        <v>251</v>
      </c>
      <c r="H173" s="225">
        <v>13720</v>
      </c>
      <c r="I173" s="226"/>
      <c r="J173" s="227">
        <f>ROUND(I173*H173,2)</f>
        <v>0</v>
      </c>
      <c r="K173" s="223" t="s">
        <v>764</v>
      </c>
      <c r="L173" s="46"/>
      <c r="M173" s="228" t="s">
        <v>1</v>
      </c>
      <c r="N173" s="229" t="s">
        <v>42</v>
      </c>
      <c r="O173" s="93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2" t="s">
        <v>594</v>
      </c>
      <c r="AT173" s="232" t="s">
        <v>248</v>
      </c>
      <c r="AU173" s="232" t="s">
        <v>87</v>
      </c>
      <c r="AY173" s="19" t="s">
        <v>245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9" t="s">
        <v>85</v>
      </c>
      <c r="BK173" s="233">
        <f>ROUND(I173*H173,2)</f>
        <v>0</v>
      </c>
      <c r="BL173" s="19" t="s">
        <v>594</v>
      </c>
      <c r="BM173" s="232" t="s">
        <v>5659</v>
      </c>
    </row>
    <row r="174" s="2" customFormat="1">
      <c r="A174" s="40"/>
      <c r="B174" s="41"/>
      <c r="C174" s="42"/>
      <c r="D174" s="234" t="s">
        <v>255</v>
      </c>
      <c r="E174" s="42"/>
      <c r="F174" s="235" t="s">
        <v>2670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255</v>
      </c>
      <c r="AU174" s="19" t="s">
        <v>87</v>
      </c>
    </row>
    <row r="175" s="2" customFormat="1">
      <c r="A175" s="40"/>
      <c r="B175" s="41"/>
      <c r="C175" s="42"/>
      <c r="D175" s="296" t="s">
        <v>766</v>
      </c>
      <c r="E175" s="42"/>
      <c r="F175" s="297" t="s">
        <v>2673</v>
      </c>
      <c r="G175" s="42"/>
      <c r="H175" s="42"/>
      <c r="I175" s="236"/>
      <c r="J175" s="42"/>
      <c r="K175" s="42"/>
      <c r="L175" s="46"/>
      <c r="M175" s="237"/>
      <c r="N175" s="238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766</v>
      </c>
      <c r="AU175" s="19" t="s">
        <v>87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5660</v>
      </c>
      <c r="G176" s="250"/>
      <c r="H176" s="253">
        <v>13720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85</v>
      </c>
      <c r="AY176" s="259" t="s">
        <v>245</v>
      </c>
    </row>
    <row r="177" s="2" customFormat="1" ht="16.5" customHeight="1">
      <c r="A177" s="40"/>
      <c r="B177" s="41"/>
      <c r="C177" s="221" t="s">
        <v>395</v>
      </c>
      <c r="D177" s="221" t="s">
        <v>248</v>
      </c>
      <c r="E177" s="222" t="s">
        <v>2675</v>
      </c>
      <c r="F177" s="223" t="s">
        <v>2676</v>
      </c>
      <c r="G177" s="224" t="s">
        <v>251</v>
      </c>
      <c r="H177" s="225">
        <v>280</v>
      </c>
      <c r="I177" s="226"/>
      <c r="J177" s="227">
        <f>ROUND(I177*H177,2)</f>
        <v>0</v>
      </c>
      <c r="K177" s="223" t="s">
        <v>764</v>
      </c>
      <c r="L177" s="46"/>
      <c r="M177" s="228" t="s">
        <v>1</v>
      </c>
      <c r="N177" s="229" t="s">
        <v>42</v>
      </c>
      <c r="O177" s="93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32" t="s">
        <v>594</v>
      </c>
      <c r="AT177" s="232" t="s">
        <v>248</v>
      </c>
      <c r="AU177" s="232" t="s">
        <v>87</v>
      </c>
      <c r="AY177" s="19" t="s">
        <v>245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9" t="s">
        <v>85</v>
      </c>
      <c r="BK177" s="233">
        <f>ROUND(I177*H177,2)</f>
        <v>0</v>
      </c>
      <c r="BL177" s="19" t="s">
        <v>594</v>
      </c>
      <c r="BM177" s="232" t="s">
        <v>5661</v>
      </c>
    </row>
    <row r="178" s="2" customFormat="1">
      <c r="A178" s="40"/>
      <c r="B178" s="41"/>
      <c r="C178" s="42"/>
      <c r="D178" s="234" t="s">
        <v>255</v>
      </c>
      <c r="E178" s="42"/>
      <c r="F178" s="235" t="s">
        <v>2676</v>
      </c>
      <c r="G178" s="42"/>
      <c r="H178" s="42"/>
      <c r="I178" s="236"/>
      <c r="J178" s="42"/>
      <c r="K178" s="42"/>
      <c r="L178" s="46"/>
      <c r="M178" s="237"/>
      <c r="N178" s="238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255</v>
      </c>
      <c r="AU178" s="19" t="s">
        <v>87</v>
      </c>
    </row>
    <row r="179" s="2" customFormat="1">
      <c r="A179" s="40"/>
      <c r="B179" s="41"/>
      <c r="C179" s="42"/>
      <c r="D179" s="296" t="s">
        <v>766</v>
      </c>
      <c r="E179" s="42"/>
      <c r="F179" s="297" t="s">
        <v>2679</v>
      </c>
      <c r="G179" s="42"/>
      <c r="H179" s="42"/>
      <c r="I179" s="236"/>
      <c r="J179" s="42"/>
      <c r="K179" s="42"/>
      <c r="L179" s="46"/>
      <c r="M179" s="237"/>
      <c r="N179" s="238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766</v>
      </c>
      <c r="AU179" s="19" t="s">
        <v>87</v>
      </c>
    </row>
    <row r="180" s="2" customFormat="1" ht="16.5" customHeight="1">
      <c r="A180" s="40"/>
      <c r="B180" s="41"/>
      <c r="C180" s="221" t="s">
        <v>402</v>
      </c>
      <c r="D180" s="221" t="s">
        <v>248</v>
      </c>
      <c r="E180" s="222" t="s">
        <v>3513</v>
      </c>
      <c r="F180" s="223" t="s">
        <v>3514</v>
      </c>
      <c r="G180" s="224" t="s">
        <v>275</v>
      </c>
      <c r="H180" s="225">
        <v>58</v>
      </c>
      <c r="I180" s="226"/>
      <c r="J180" s="227">
        <f>ROUND(I180*H180,2)</f>
        <v>0</v>
      </c>
      <c r="K180" s="223" t="s">
        <v>764</v>
      </c>
      <c r="L180" s="46"/>
      <c r="M180" s="228" t="s">
        <v>1</v>
      </c>
      <c r="N180" s="229" t="s">
        <v>42</v>
      </c>
      <c r="O180" s="93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2" t="s">
        <v>253</v>
      </c>
      <c r="AT180" s="232" t="s">
        <v>248</v>
      </c>
      <c r="AU180" s="232" t="s">
        <v>87</v>
      </c>
      <c r="AY180" s="19" t="s">
        <v>245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9" t="s">
        <v>85</v>
      </c>
      <c r="BK180" s="233">
        <f>ROUND(I180*H180,2)</f>
        <v>0</v>
      </c>
      <c r="BL180" s="19" t="s">
        <v>253</v>
      </c>
      <c r="BM180" s="232" t="s">
        <v>5662</v>
      </c>
    </row>
    <row r="181" s="2" customFormat="1">
      <c r="A181" s="40"/>
      <c r="B181" s="41"/>
      <c r="C181" s="42"/>
      <c r="D181" s="234" t="s">
        <v>255</v>
      </c>
      <c r="E181" s="42"/>
      <c r="F181" s="235" t="s">
        <v>3514</v>
      </c>
      <c r="G181" s="42"/>
      <c r="H181" s="42"/>
      <c r="I181" s="236"/>
      <c r="J181" s="42"/>
      <c r="K181" s="42"/>
      <c r="L181" s="46"/>
      <c r="M181" s="237"/>
      <c r="N181" s="238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255</v>
      </c>
      <c r="AU181" s="19" t="s">
        <v>87</v>
      </c>
    </row>
    <row r="182" s="2" customFormat="1">
      <c r="A182" s="40"/>
      <c r="B182" s="41"/>
      <c r="C182" s="42"/>
      <c r="D182" s="296" t="s">
        <v>766</v>
      </c>
      <c r="E182" s="42"/>
      <c r="F182" s="297" t="s">
        <v>3516</v>
      </c>
      <c r="G182" s="42"/>
      <c r="H182" s="42"/>
      <c r="I182" s="236"/>
      <c r="J182" s="42"/>
      <c r="K182" s="42"/>
      <c r="L182" s="46"/>
      <c r="M182" s="237"/>
      <c r="N182" s="238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766</v>
      </c>
      <c r="AU182" s="19" t="s">
        <v>87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5663</v>
      </c>
      <c r="G183" s="250"/>
      <c r="H183" s="253">
        <v>58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85</v>
      </c>
      <c r="AY183" s="259" t="s">
        <v>245</v>
      </c>
    </row>
    <row r="184" s="2" customFormat="1" ht="16.5" customHeight="1">
      <c r="A184" s="40"/>
      <c r="B184" s="41"/>
      <c r="C184" s="221" t="s">
        <v>410</v>
      </c>
      <c r="D184" s="221" t="s">
        <v>248</v>
      </c>
      <c r="E184" s="222" t="s">
        <v>2687</v>
      </c>
      <c r="F184" s="223" t="s">
        <v>2688</v>
      </c>
      <c r="G184" s="224" t="s">
        <v>545</v>
      </c>
      <c r="H184" s="225">
        <v>588</v>
      </c>
      <c r="I184" s="226"/>
      <c r="J184" s="227">
        <f>ROUND(I184*H184,2)</f>
        <v>0</v>
      </c>
      <c r="K184" s="223" t="s">
        <v>764</v>
      </c>
      <c r="L184" s="46"/>
      <c r="M184" s="228" t="s">
        <v>1</v>
      </c>
      <c r="N184" s="229" t="s">
        <v>42</v>
      </c>
      <c r="O184" s="93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2" t="s">
        <v>594</v>
      </c>
      <c r="AT184" s="232" t="s">
        <v>248</v>
      </c>
      <c r="AU184" s="232" t="s">
        <v>87</v>
      </c>
      <c r="AY184" s="19" t="s">
        <v>245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9" t="s">
        <v>85</v>
      </c>
      <c r="BK184" s="233">
        <f>ROUND(I184*H184,2)</f>
        <v>0</v>
      </c>
      <c r="BL184" s="19" t="s">
        <v>594</v>
      </c>
      <c r="BM184" s="232" t="s">
        <v>5664</v>
      </c>
    </row>
    <row r="185" s="2" customFormat="1">
      <c r="A185" s="40"/>
      <c r="B185" s="41"/>
      <c r="C185" s="42"/>
      <c r="D185" s="234" t="s">
        <v>255</v>
      </c>
      <c r="E185" s="42"/>
      <c r="F185" s="235" t="s">
        <v>2688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255</v>
      </c>
      <c r="AU185" s="19" t="s">
        <v>87</v>
      </c>
    </row>
    <row r="186" s="2" customFormat="1">
      <c r="A186" s="40"/>
      <c r="B186" s="41"/>
      <c r="C186" s="42"/>
      <c r="D186" s="296" t="s">
        <v>766</v>
      </c>
      <c r="E186" s="42"/>
      <c r="F186" s="297" t="s">
        <v>2691</v>
      </c>
      <c r="G186" s="42"/>
      <c r="H186" s="42"/>
      <c r="I186" s="236"/>
      <c r="J186" s="42"/>
      <c r="K186" s="42"/>
      <c r="L186" s="46"/>
      <c r="M186" s="237"/>
      <c r="N186" s="238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766</v>
      </c>
      <c r="AU186" s="19" t="s">
        <v>87</v>
      </c>
    </row>
    <row r="187" s="14" customFormat="1">
      <c r="A187" s="14"/>
      <c r="B187" s="249"/>
      <c r="C187" s="250"/>
      <c r="D187" s="234" t="s">
        <v>257</v>
      </c>
      <c r="E187" s="251" t="s">
        <v>1</v>
      </c>
      <c r="F187" s="252" t="s">
        <v>5665</v>
      </c>
      <c r="G187" s="250"/>
      <c r="H187" s="253">
        <v>588</v>
      </c>
      <c r="I187" s="254"/>
      <c r="J187" s="250"/>
      <c r="K187" s="250"/>
      <c r="L187" s="255"/>
      <c r="M187" s="256"/>
      <c r="N187" s="257"/>
      <c r="O187" s="257"/>
      <c r="P187" s="257"/>
      <c r="Q187" s="257"/>
      <c r="R187" s="257"/>
      <c r="S187" s="257"/>
      <c r="T187" s="25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9" t="s">
        <v>257</v>
      </c>
      <c r="AU187" s="259" t="s">
        <v>87</v>
      </c>
      <c r="AV187" s="14" t="s">
        <v>87</v>
      </c>
      <c r="AW187" s="14" t="s">
        <v>34</v>
      </c>
      <c r="AX187" s="14" t="s">
        <v>85</v>
      </c>
      <c r="AY187" s="259" t="s">
        <v>245</v>
      </c>
    </row>
    <row r="188" s="2" customFormat="1" ht="24.15" customHeight="1">
      <c r="A188" s="40"/>
      <c r="B188" s="41"/>
      <c r="C188" s="221" t="s">
        <v>419</v>
      </c>
      <c r="D188" s="221" t="s">
        <v>248</v>
      </c>
      <c r="E188" s="222" t="s">
        <v>2693</v>
      </c>
      <c r="F188" s="223" t="s">
        <v>2696</v>
      </c>
      <c r="G188" s="224" t="s">
        <v>251</v>
      </c>
      <c r="H188" s="225">
        <v>280</v>
      </c>
      <c r="I188" s="226"/>
      <c r="J188" s="227">
        <f>ROUND(I188*H188,2)</f>
        <v>0</v>
      </c>
      <c r="K188" s="223" t="s">
        <v>764</v>
      </c>
      <c r="L188" s="46"/>
      <c r="M188" s="228" t="s">
        <v>1</v>
      </c>
      <c r="N188" s="229" t="s">
        <v>42</v>
      </c>
      <c r="O188" s="93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2" t="s">
        <v>253</v>
      </c>
      <c r="AT188" s="232" t="s">
        <v>248</v>
      </c>
      <c r="AU188" s="232" t="s">
        <v>87</v>
      </c>
      <c r="AY188" s="19" t="s">
        <v>245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9" t="s">
        <v>85</v>
      </c>
      <c r="BK188" s="233">
        <f>ROUND(I188*H188,2)</f>
        <v>0</v>
      </c>
      <c r="BL188" s="19" t="s">
        <v>253</v>
      </c>
      <c r="BM188" s="232" t="s">
        <v>5666</v>
      </c>
    </row>
    <row r="189" s="2" customFormat="1">
      <c r="A189" s="40"/>
      <c r="B189" s="41"/>
      <c r="C189" s="42"/>
      <c r="D189" s="234" t="s">
        <v>255</v>
      </c>
      <c r="E189" s="42"/>
      <c r="F189" s="235" t="s">
        <v>2696</v>
      </c>
      <c r="G189" s="42"/>
      <c r="H189" s="42"/>
      <c r="I189" s="236"/>
      <c r="J189" s="42"/>
      <c r="K189" s="42"/>
      <c r="L189" s="46"/>
      <c r="M189" s="237"/>
      <c r="N189" s="238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255</v>
      </c>
      <c r="AU189" s="19" t="s">
        <v>87</v>
      </c>
    </row>
    <row r="190" s="2" customFormat="1">
      <c r="A190" s="40"/>
      <c r="B190" s="41"/>
      <c r="C190" s="42"/>
      <c r="D190" s="296" t="s">
        <v>766</v>
      </c>
      <c r="E190" s="42"/>
      <c r="F190" s="297" t="s">
        <v>2697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766</v>
      </c>
      <c r="AU190" s="19" t="s">
        <v>87</v>
      </c>
    </row>
    <row r="191" s="2" customFormat="1" ht="16.5" customHeight="1">
      <c r="A191" s="40"/>
      <c r="B191" s="41"/>
      <c r="C191" s="221" t="s">
        <v>430</v>
      </c>
      <c r="D191" s="221" t="s">
        <v>248</v>
      </c>
      <c r="E191" s="222" t="s">
        <v>2698</v>
      </c>
      <c r="F191" s="223" t="s">
        <v>2701</v>
      </c>
      <c r="G191" s="224" t="s">
        <v>275</v>
      </c>
      <c r="H191" s="225">
        <v>30</v>
      </c>
      <c r="I191" s="226"/>
      <c r="J191" s="227">
        <f>ROUND(I191*H191,2)</f>
        <v>0</v>
      </c>
      <c r="K191" s="223" t="s">
        <v>764</v>
      </c>
      <c r="L191" s="46"/>
      <c r="M191" s="228" t="s">
        <v>1</v>
      </c>
      <c r="N191" s="229" t="s">
        <v>42</v>
      </c>
      <c r="O191" s="93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2" t="s">
        <v>253</v>
      </c>
      <c r="AT191" s="232" t="s">
        <v>248</v>
      </c>
      <c r="AU191" s="232" t="s">
        <v>87</v>
      </c>
      <c r="AY191" s="19" t="s">
        <v>245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9" t="s">
        <v>85</v>
      </c>
      <c r="BK191" s="233">
        <f>ROUND(I191*H191,2)</f>
        <v>0</v>
      </c>
      <c r="BL191" s="19" t="s">
        <v>253</v>
      </c>
      <c r="BM191" s="232" t="s">
        <v>5667</v>
      </c>
    </row>
    <row r="192" s="2" customFormat="1">
      <c r="A192" s="40"/>
      <c r="B192" s="41"/>
      <c r="C192" s="42"/>
      <c r="D192" s="234" t="s">
        <v>255</v>
      </c>
      <c r="E192" s="42"/>
      <c r="F192" s="235" t="s">
        <v>2701</v>
      </c>
      <c r="G192" s="42"/>
      <c r="H192" s="42"/>
      <c r="I192" s="236"/>
      <c r="J192" s="42"/>
      <c r="K192" s="42"/>
      <c r="L192" s="46"/>
      <c r="M192" s="237"/>
      <c r="N192" s="238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255</v>
      </c>
      <c r="AU192" s="19" t="s">
        <v>87</v>
      </c>
    </row>
    <row r="193" s="2" customFormat="1">
      <c r="A193" s="40"/>
      <c r="B193" s="41"/>
      <c r="C193" s="42"/>
      <c r="D193" s="296" t="s">
        <v>766</v>
      </c>
      <c r="E193" s="42"/>
      <c r="F193" s="297" t="s">
        <v>2702</v>
      </c>
      <c r="G193" s="42"/>
      <c r="H193" s="42"/>
      <c r="I193" s="236"/>
      <c r="J193" s="42"/>
      <c r="K193" s="42"/>
      <c r="L193" s="46"/>
      <c r="M193" s="237"/>
      <c r="N193" s="238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766</v>
      </c>
      <c r="AU193" s="19" t="s">
        <v>87</v>
      </c>
    </row>
    <row r="194" s="14" customFormat="1">
      <c r="A194" s="14"/>
      <c r="B194" s="249"/>
      <c r="C194" s="250"/>
      <c r="D194" s="234" t="s">
        <v>257</v>
      </c>
      <c r="E194" s="251" t="s">
        <v>1</v>
      </c>
      <c r="F194" s="252" t="s">
        <v>5668</v>
      </c>
      <c r="G194" s="250"/>
      <c r="H194" s="253">
        <v>30</v>
      </c>
      <c r="I194" s="254"/>
      <c r="J194" s="250"/>
      <c r="K194" s="250"/>
      <c r="L194" s="255"/>
      <c r="M194" s="256"/>
      <c r="N194" s="257"/>
      <c r="O194" s="257"/>
      <c r="P194" s="257"/>
      <c r="Q194" s="257"/>
      <c r="R194" s="257"/>
      <c r="S194" s="257"/>
      <c r="T194" s="25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9" t="s">
        <v>257</v>
      </c>
      <c r="AU194" s="259" t="s">
        <v>87</v>
      </c>
      <c r="AV194" s="14" t="s">
        <v>87</v>
      </c>
      <c r="AW194" s="14" t="s">
        <v>34</v>
      </c>
      <c r="AX194" s="14" t="s">
        <v>85</v>
      </c>
      <c r="AY194" s="259" t="s">
        <v>245</v>
      </c>
    </row>
    <row r="195" s="2" customFormat="1" ht="16.5" customHeight="1">
      <c r="A195" s="40"/>
      <c r="B195" s="41"/>
      <c r="C195" s="283" t="s">
        <v>418</v>
      </c>
      <c r="D195" s="283" t="s">
        <v>551</v>
      </c>
      <c r="E195" s="284" t="s">
        <v>2704</v>
      </c>
      <c r="F195" s="285" t="s">
        <v>2705</v>
      </c>
      <c r="G195" s="286" t="s">
        <v>793</v>
      </c>
      <c r="H195" s="287">
        <v>0.90000000000000002</v>
      </c>
      <c r="I195" s="288"/>
      <c r="J195" s="289">
        <f>ROUND(I195*H195,2)</f>
        <v>0</v>
      </c>
      <c r="K195" s="285" t="s">
        <v>764</v>
      </c>
      <c r="L195" s="290"/>
      <c r="M195" s="291" t="s">
        <v>1</v>
      </c>
      <c r="N195" s="292" t="s">
        <v>42</v>
      </c>
      <c r="O195" s="93"/>
      <c r="P195" s="230">
        <f>O195*H195</f>
        <v>0</v>
      </c>
      <c r="Q195" s="230">
        <v>0.001</v>
      </c>
      <c r="R195" s="230">
        <f>Q195*H195</f>
        <v>0.00090000000000000008</v>
      </c>
      <c r="S195" s="230">
        <v>0</v>
      </c>
      <c r="T195" s="231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2" t="s">
        <v>326</v>
      </c>
      <c r="AT195" s="232" t="s">
        <v>551</v>
      </c>
      <c r="AU195" s="232" t="s">
        <v>87</v>
      </c>
      <c r="AY195" s="19" t="s">
        <v>245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9" t="s">
        <v>85</v>
      </c>
      <c r="BK195" s="233">
        <f>ROUND(I195*H195,2)</f>
        <v>0</v>
      </c>
      <c r="BL195" s="19" t="s">
        <v>253</v>
      </c>
      <c r="BM195" s="232" t="s">
        <v>5669</v>
      </c>
    </row>
    <row r="196" s="2" customFormat="1">
      <c r="A196" s="40"/>
      <c r="B196" s="41"/>
      <c r="C196" s="42"/>
      <c r="D196" s="234" t="s">
        <v>255</v>
      </c>
      <c r="E196" s="42"/>
      <c r="F196" s="235" t="s">
        <v>2705</v>
      </c>
      <c r="G196" s="42"/>
      <c r="H196" s="42"/>
      <c r="I196" s="236"/>
      <c r="J196" s="42"/>
      <c r="K196" s="42"/>
      <c r="L196" s="46"/>
      <c r="M196" s="237"/>
      <c r="N196" s="238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255</v>
      </c>
      <c r="AU196" s="19" t="s">
        <v>87</v>
      </c>
    </row>
    <row r="197" s="14" customFormat="1">
      <c r="A197" s="14"/>
      <c r="B197" s="249"/>
      <c r="C197" s="250"/>
      <c r="D197" s="234" t="s">
        <v>257</v>
      </c>
      <c r="E197" s="251" t="s">
        <v>1</v>
      </c>
      <c r="F197" s="252" t="s">
        <v>5670</v>
      </c>
      <c r="G197" s="250"/>
      <c r="H197" s="253">
        <v>0.90000000000000002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257</v>
      </c>
      <c r="AU197" s="259" t="s">
        <v>87</v>
      </c>
      <c r="AV197" s="14" t="s">
        <v>87</v>
      </c>
      <c r="AW197" s="14" t="s">
        <v>34</v>
      </c>
      <c r="AX197" s="14" t="s">
        <v>85</v>
      </c>
      <c r="AY197" s="259" t="s">
        <v>245</v>
      </c>
    </row>
    <row r="198" s="2" customFormat="1" ht="24.15" customHeight="1">
      <c r="A198" s="40"/>
      <c r="B198" s="41"/>
      <c r="C198" s="221" t="s">
        <v>7</v>
      </c>
      <c r="D198" s="221" t="s">
        <v>248</v>
      </c>
      <c r="E198" s="222" t="s">
        <v>2715</v>
      </c>
      <c r="F198" s="223" t="s">
        <v>2719</v>
      </c>
      <c r="G198" s="224" t="s">
        <v>275</v>
      </c>
      <c r="H198" s="225">
        <v>30</v>
      </c>
      <c r="I198" s="226"/>
      <c r="J198" s="227">
        <f>ROUND(I198*H198,2)</f>
        <v>0</v>
      </c>
      <c r="K198" s="223" t="s">
        <v>764</v>
      </c>
      <c r="L198" s="46"/>
      <c r="M198" s="228" t="s">
        <v>1</v>
      </c>
      <c r="N198" s="229" t="s">
        <v>42</v>
      </c>
      <c r="O198" s="93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2" t="s">
        <v>253</v>
      </c>
      <c r="AT198" s="232" t="s">
        <v>248</v>
      </c>
      <c r="AU198" s="232" t="s">
        <v>87</v>
      </c>
      <c r="AY198" s="19" t="s">
        <v>245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9" t="s">
        <v>85</v>
      </c>
      <c r="BK198" s="233">
        <f>ROUND(I198*H198,2)</f>
        <v>0</v>
      </c>
      <c r="BL198" s="19" t="s">
        <v>253</v>
      </c>
      <c r="BM198" s="232" t="s">
        <v>5671</v>
      </c>
    </row>
    <row r="199" s="2" customFormat="1">
      <c r="A199" s="40"/>
      <c r="B199" s="41"/>
      <c r="C199" s="42"/>
      <c r="D199" s="234" t="s">
        <v>255</v>
      </c>
      <c r="E199" s="42"/>
      <c r="F199" s="235" t="s">
        <v>2719</v>
      </c>
      <c r="G199" s="42"/>
      <c r="H199" s="42"/>
      <c r="I199" s="236"/>
      <c r="J199" s="42"/>
      <c r="K199" s="42"/>
      <c r="L199" s="46"/>
      <c r="M199" s="237"/>
      <c r="N199" s="238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255</v>
      </c>
      <c r="AU199" s="19" t="s">
        <v>87</v>
      </c>
    </row>
    <row r="200" s="2" customFormat="1">
      <c r="A200" s="40"/>
      <c r="B200" s="41"/>
      <c r="C200" s="42"/>
      <c r="D200" s="296" t="s">
        <v>766</v>
      </c>
      <c r="E200" s="42"/>
      <c r="F200" s="297" t="s">
        <v>2720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766</v>
      </c>
      <c r="AU200" s="19" t="s">
        <v>87</v>
      </c>
    </row>
    <row r="201" s="14" customFormat="1">
      <c r="A201" s="14"/>
      <c r="B201" s="249"/>
      <c r="C201" s="250"/>
      <c r="D201" s="234" t="s">
        <v>257</v>
      </c>
      <c r="E201" s="251" t="s">
        <v>1</v>
      </c>
      <c r="F201" s="252" t="s">
        <v>5638</v>
      </c>
      <c r="G201" s="250"/>
      <c r="H201" s="253">
        <v>30</v>
      </c>
      <c r="I201" s="254"/>
      <c r="J201" s="250"/>
      <c r="K201" s="250"/>
      <c r="L201" s="255"/>
      <c r="M201" s="256"/>
      <c r="N201" s="257"/>
      <c r="O201" s="257"/>
      <c r="P201" s="257"/>
      <c r="Q201" s="257"/>
      <c r="R201" s="257"/>
      <c r="S201" s="257"/>
      <c r="T201" s="25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9" t="s">
        <v>257</v>
      </c>
      <c r="AU201" s="259" t="s">
        <v>87</v>
      </c>
      <c r="AV201" s="14" t="s">
        <v>87</v>
      </c>
      <c r="AW201" s="14" t="s">
        <v>34</v>
      </c>
      <c r="AX201" s="14" t="s">
        <v>85</v>
      </c>
      <c r="AY201" s="259" t="s">
        <v>245</v>
      </c>
    </row>
    <row r="202" s="2" customFormat="1" ht="16.5" customHeight="1">
      <c r="A202" s="40"/>
      <c r="B202" s="41"/>
      <c r="C202" s="283" t="s">
        <v>452</v>
      </c>
      <c r="D202" s="283" t="s">
        <v>551</v>
      </c>
      <c r="E202" s="284" t="s">
        <v>2722</v>
      </c>
      <c r="F202" s="285" t="s">
        <v>2723</v>
      </c>
      <c r="G202" s="286" t="s">
        <v>545</v>
      </c>
      <c r="H202" s="287">
        <v>9.4499999999999993</v>
      </c>
      <c r="I202" s="288"/>
      <c r="J202" s="289">
        <f>ROUND(I202*H202,2)</f>
        <v>0</v>
      </c>
      <c r="K202" s="285" t="s">
        <v>764</v>
      </c>
      <c r="L202" s="290"/>
      <c r="M202" s="291" t="s">
        <v>1</v>
      </c>
      <c r="N202" s="292" t="s">
        <v>42</v>
      </c>
      <c r="O202" s="93"/>
      <c r="P202" s="230">
        <f>O202*H202</f>
        <v>0</v>
      </c>
      <c r="Q202" s="230">
        <v>1</v>
      </c>
      <c r="R202" s="230">
        <f>Q202*H202</f>
        <v>9.4499999999999993</v>
      </c>
      <c r="S202" s="230">
        <v>0</v>
      </c>
      <c r="T202" s="231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2" t="s">
        <v>326</v>
      </c>
      <c r="AT202" s="232" t="s">
        <v>551</v>
      </c>
      <c r="AU202" s="232" t="s">
        <v>87</v>
      </c>
      <c r="AY202" s="19" t="s">
        <v>245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9" t="s">
        <v>85</v>
      </c>
      <c r="BK202" s="233">
        <f>ROUND(I202*H202,2)</f>
        <v>0</v>
      </c>
      <c r="BL202" s="19" t="s">
        <v>253</v>
      </c>
      <c r="BM202" s="232" t="s">
        <v>5672</v>
      </c>
    </row>
    <row r="203" s="2" customFormat="1">
      <c r="A203" s="40"/>
      <c r="B203" s="41"/>
      <c r="C203" s="42"/>
      <c r="D203" s="234" t="s">
        <v>255</v>
      </c>
      <c r="E203" s="42"/>
      <c r="F203" s="235" t="s">
        <v>2723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255</v>
      </c>
      <c r="AU203" s="19" t="s">
        <v>87</v>
      </c>
    </row>
    <row r="204" s="14" customFormat="1">
      <c r="A204" s="14"/>
      <c r="B204" s="249"/>
      <c r="C204" s="250"/>
      <c r="D204" s="234" t="s">
        <v>257</v>
      </c>
      <c r="E204" s="251" t="s">
        <v>1</v>
      </c>
      <c r="F204" s="252" t="s">
        <v>5673</v>
      </c>
      <c r="G204" s="250"/>
      <c r="H204" s="253">
        <v>9.4499999999999993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257</v>
      </c>
      <c r="AU204" s="259" t="s">
        <v>87</v>
      </c>
      <c r="AV204" s="14" t="s">
        <v>87</v>
      </c>
      <c r="AW204" s="14" t="s">
        <v>34</v>
      </c>
      <c r="AX204" s="14" t="s">
        <v>85</v>
      </c>
      <c r="AY204" s="259" t="s">
        <v>245</v>
      </c>
    </row>
    <row r="205" s="12" customFormat="1" ht="22.8" customHeight="1">
      <c r="A205" s="12"/>
      <c r="B205" s="205"/>
      <c r="C205" s="206"/>
      <c r="D205" s="207" t="s">
        <v>76</v>
      </c>
      <c r="E205" s="219" t="s">
        <v>87</v>
      </c>
      <c r="F205" s="219" t="s">
        <v>2726</v>
      </c>
      <c r="G205" s="206"/>
      <c r="H205" s="206"/>
      <c r="I205" s="209"/>
      <c r="J205" s="220">
        <f>BK205</f>
        <v>0</v>
      </c>
      <c r="K205" s="206"/>
      <c r="L205" s="211"/>
      <c r="M205" s="212"/>
      <c r="N205" s="213"/>
      <c r="O205" s="213"/>
      <c r="P205" s="214">
        <f>SUM(P206:P256)</f>
        <v>0</v>
      </c>
      <c r="Q205" s="213"/>
      <c r="R205" s="214">
        <f>SUM(R206:R256)</f>
        <v>11.295761027999999</v>
      </c>
      <c r="S205" s="213"/>
      <c r="T205" s="215">
        <f>SUM(T206:T256)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6" t="s">
        <v>253</v>
      </c>
      <c r="AT205" s="217" t="s">
        <v>76</v>
      </c>
      <c r="AU205" s="217" t="s">
        <v>85</v>
      </c>
      <c r="AY205" s="216" t="s">
        <v>245</v>
      </c>
      <c r="BK205" s="218">
        <f>SUM(BK206:BK256)</f>
        <v>0</v>
      </c>
    </row>
    <row r="206" s="2" customFormat="1" ht="16.5" customHeight="1">
      <c r="A206" s="40"/>
      <c r="B206" s="41"/>
      <c r="C206" s="221" t="s">
        <v>460</v>
      </c>
      <c r="D206" s="221" t="s">
        <v>248</v>
      </c>
      <c r="E206" s="222" t="s">
        <v>4988</v>
      </c>
      <c r="F206" s="223" t="s">
        <v>5674</v>
      </c>
      <c r="G206" s="224" t="s">
        <v>251</v>
      </c>
      <c r="H206" s="225">
        <v>3.395</v>
      </c>
      <c r="I206" s="226"/>
      <c r="J206" s="227">
        <f>ROUND(I206*H206,2)</f>
        <v>0</v>
      </c>
      <c r="K206" s="223" t="s">
        <v>764</v>
      </c>
      <c r="L206" s="46"/>
      <c r="M206" s="228" t="s">
        <v>1</v>
      </c>
      <c r="N206" s="229" t="s">
        <v>42</v>
      </c>
      <c r="O206" s="93"/>
      <c r="P206" s="230">
        <f>O206*H206</f>
        <v>0</v>
      </c>
      <c r="Q206" s="230">
        <v>2.550538</v>
      </c>
      <c r="R206" s="230">
        <f>Q206*H206</f>
        <v>8.6590765100000002</v>
      </c>
      <c r="S206" s="230">
        <v>0</v>
      </c>
      <c r="T206" s="231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2" t="s">
        <v>253</v>
      </c>
      <c r="AT206" s="232" t="s">
        <v>248</v>
      </c>
      <c r="AU206" s="232" t="s">
        <v>87</v>
      </c>
      <c r="AY206" s="19" t="s">
        <v>245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9" t="s">
        <v>85</v>
      </c>
      <c r="BK206" s="233">
        <f>ROUND(I206*H206,2)</f>
        <v>0</v>
      </c>
      <c r="BL206" s="19" t="s">
        <v>253</v>
      </c>
      <c r="BM206" s="232" t="s">
        <v>5675</v>
      </c>
    </row>
    <row r="207" s="2" customFormat="1">
      <c r="A207" s="40"/>
      <c r="B207" s="41"/>
      <c r="C207" s="42"/>
      <c r="D207" s="234" t="s">
        <v>255</v>
      </c>
      <c r="E207" s="42"/>
      <c r="F207" s="235" t="s">
        <v>5674</v>
      </c>
      <c r="G207" s="42"/>
      <c r="H207" s="42"/>
      <c r="I207" s="236"/>
      <c r="J207" s="42"/>
      <c r="K207" s="42"/>
      <c r="L207" s="46"/>
      <c r="M207" s="237"/>
      <c r="N207" s="238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255</v>
      </c>
      <c r="AU207" s="19" t="s">
        <v>87</v>
      </c>
    </row>
    <row r="208" s="2" customFormat="1">
      <c r="A208" s="40"/>
      <c r="B208" s="41"/>
      <c r="C208" s="42"/>
      <c r="D208" s="296" t="s">
        <v>766</v>
      </c>
      <c r="E208" s="42"/>
      <c r="F208" s="297" t="s">
        <v>4991</v>
      </c>
      <c r="G208" s="42"/>
      <c r="H208" s="42"/>
      <c r="I208" s="236"/>
      <c r="J208" s="42"/>
      <c r="K208" s="42"/>
      <c r="L208" s="46"/>
      <c r="M208" s="237"/>
      <c r="N208" s="238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766</v>
      </c>
      <c r="AU208" s="19" t="s">
        <v>87</v>
      </c>
    </row>
    <row r="209" s="14" customFormat="1">
      <c r="A209" s="14"/>
      <c r="B209" s="249"/>
      <c r="C209" s="250"/>
      <c r="D209" s="234" t="s">
        <v>257</v>
      </c>
      <c r="E209" s="251" t="s">
        <v>1</v>
      </c>
      <c r="F209" s="252" t="s">
        <v>5676</v>
      </c>
      <c r="G209" s="250"/>
      <c r="H209" s="253">
        <v>3.395</v>
      </c>
      <c r="I209" s="254"/>
      <c r="J209" s="250"/>
      <c r="K209" s="250"/>
      <c r="L209" s="255"/>
      <c r="M209" s="256"/>
      <c r="N209" s="257"/>
      <c r="O209" s="257"/>
      <c r="P209" s="257"/>
      <c r="Q209" s="257"/>
      <c r="R209" s="257"/>
      <c r="S209" s="257"/>
      <c r="T209" s="25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9" t="s">
        <v>257</v>
      </c>
      <c r="AU209" s="259" t="s">
        <v>87</v>
      </c>
      <c r="AV209" s="14" t="s">
        <v>87</v>
      </c>
      <c r="AW209" s="14" t="s">
        <v>34</v>
      </c>
      <c r="AX209" s="14" t="s">
        <v>77</v>
      </c>
      <c r="AY209" s="259" t="s">
        <v>245</v>
      </c>
    </row>
    <row r="210" s="15" customFormat="1">
      <c r="A210" s="15"/>
      <c r="B210" s="260"/>
      <c r="C210" s="261"/>
      <c r="D210" s="234" t="s">
        <v>257</v>
      </c>
      <c r="E210" s="262" t="s">
        <v>1</v>
      </c>
      <c r="F210" s="263" t="s">
        <v>266</v>
      </c>
      <c r="G210" s="261"/>
      <c r="H210" s="264">
        <v>3.395</v>
      </c>
      <c r="I210" s="265"/>
      <c r="J210" s="261"/>
      <c r="K210" s="261"/>
      <c r="L210" s="266"/>
      <c r="M210" s="267"/>
      <c r="N210" s="268"/>
      <c r="O210" s="268"/>
      <c r="P210" s="268"/>
      <c r="Q210" s="268"/>
      <c r="R210" s="268"/>
      <c r="S210" s="268"/>
      <c r="T210" s="269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70" t="s">
        <v>257</v>
      </c>
      <c r="AU210" s="270" t="s">
        <v>87</v>
      </c>
      <c r="AV210" s="15" t="s">
        <v>253</v>
      </c>
      <c r="AW210" s="15" t="s">
        <v>34</v>
      </c>
      <c r="AX210" s="15" t="s">
        <v>85</v>
      </c>
      <c r="AY210" s="270" t="s">
        <v>245</v>
      </c>
    </row>
    <row r="211" s="2" customFormat="1" ht="21.75" customHeight="1">
      <c r="A211" s="40"/>
      <c r="B211" s="41"/>
      <c r="C211" s="221" t="s">
        <v>466</v>
      </c>
      <c r="D211" s="221" t="s">
        <v>248</v>
      </c>
      <c r="E211" s="222" t="s">
        <v>3582</v>
      </c>
      <c r="F211" s="223" t="s">
        <v>3583</v>
      </c>
      <c r="G211" s="224" t="s">
        <v>251</v>
      </c>
      <c r="H211" s="225">
        <v>3.395</v>
      </c>
      <c r="I211" s="226"/>
      <c r="J211" s="227">
        <f>ROUND(I211*H211,2)</f>
        <v>0</v>
      </c>
      <c r="K211" s="223" t="s">
        <v>764</v>
      </c>
      <c r="L211" s="46"/>
      <c r="M211" s="228" t="s">
        <v>1</v>
      </c>
      <c r="N211" s="229" t="s">
        <v>42</v>
      </c>
      <c r="O211" s="93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2" t="s">
        <v>253</v>
      </c>
      <c r="AT211" s="232" t="s">
        <v>248</v>
      </c>
      <c r="AU211" s="232" t="s">
        <v>87</v>
      </c>
      <c r="AY211" s="19" t="s">
        <v>245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9" t="s">
        <v>85</v>
      </c>
      <c r="BK211" s="233">
        <f>ROUND(I211*H211,2)</f>
        <v>0</v>
      </c>
      <c r="BL211" s="19" t="s">
        <v>253</v>
      </c>
      <c r="BM211" s="232" t="s">
        <v>5677</v>
      </c>
    </row>
    <row r="212" s="2" customFormat="1">
      <c r="A212" s="40"/>
      <c r="B212" s="41"/>
      <c r="C212" s="42"/>
      <c r="D212" s="234" t="s">
        <v>255</v>
      </c>
      <c r="E212" s="42"/>
      <c r="F212" s="235" t="s">
        <v>3583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255</v>
      </c>
      <c r="AU212" s="19" t="s">
        <v>87</v>
      </c>
    </row>
    <row r="213" s="2" customFormat="1">
      <c r="A213" s="40"/>
      <c r="B213" s="41"/>
      <c r="C213" s="42"/>
      <c r="D213" s="296" t="s">
        <v>766</v>
      </c>
      <c r="E213" s="42"/>
      <c r="F213" s="297" t="s">
        <v>3585</v>
      </c>
      <c r="G213" s="42"/>
      <c r="H213" s="42"/>
      <c r="I213" s="236"/>
      <c r="J213" s="42"/>
      <c r="K213" s="42"/>
      <c r="L213" s="46"/>
      <c r="M213" s="237"/>
      <c r="N213" s="238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766</v>
      </c>
      <c r="AU213" s="19" t="s">
        <v>87</v>
      </c>
    </row>
    <row r="214" s="14" customFormat="1">
      <c r="A214" s="14"/>
      <c r="B214" s="249"/>
      <c r="C214" s="250"/>
      <c r="D214" s="234" t="s">
        <v>257</v>
      </c>
      <c r="E214" s="251" t="s">
        <v>1</v>
      </c>
      <c r="F214" s="252" t="s">
        <v>5678</v>
      </c>
      <c r="G214" s="250"/>
      <c r="H214" s="253">
        <v>3.395</v>
      </c>
      <c r="I214" s="254"/>
      <c r="J214" s="250"/>
      <c r="K214" s="250"/>
      <c r="L214" s="255"/>
      <c r="M214" s="256"/>
      <c r="N214" s="257"/>
      <c r="O214" s="257"/>
      <c r="P214" s="257"/>
      <c r="Q214" s="257"/>
      <c r="R214" s="257"/>
      <c r="S214" s="257"/>
      <c r="T214" s="25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9" t="s">
        <v>257</v>
      </c>
      <c r="AU214" s="259" t="s">
        <v>87</v>
      </c>
      <c r="AV214" s="14" t="s">
        <v>87</v>
      </c>
      <c r="AW214" s="14" t="s">
        <v>34</v>
      </c>
      <c r="AX214" s="14" t="s">
        <v>85</v>
      </c>
      <c r="AY214" s="259" t="s">
        <v>245</v>
      </c>
    </row>
    <row r="215" s="2" customFormat="1" ht="16.5" customHeight="1">
      <c r="A215" s="40"/>
      <c r="B215" s="41"/>
      <c r="C215" s="221" t="s">
        <v>471</v>
      </c>
      <c r="D215" s="221" t="s">
        <v>248</v>
      </c>
      <c r="E215" s="222" t="s">
        <v>4993</v>
      </c>
      <c r="F215" s="223" t="s">
        <v>5679</v>
      </c>
      <c r="G215" s="224" t="s">
        <v>2717</v>
      </c>
      <c r="H215" s="225">
        <v>4.8399999999999999</v>
      </c>
      <c r="I215" s="226"/>
      <c r="J215" s="227">
        <f>ROUND(I215*H215,2)</f>
        <v>0</v>
      </c>
      <c r="K215" s="223" t="s">
        <v>764</v>
      </c>
      <c r="L215" s="46"/>
      <c r="M215" s="228" t="s">
        <v>1</v>
      </c>
      <c r="N215" s="229" t="s">
        <v>42</v>
      </c>
      <c r="O215" s="93"/>
      <c r="P215" s="230">
        <f>O215*H215</f>
        <v>0</v>
      </c>
      <c r="Q215" s="230">
        <v>0.0012979999999999999</v>
      </c>
      <c r="R215" s="230">
        <f>Q215*H215</f>
        <v>0.0062823199999999992</v>
      </c>
      <c r="S215" s="230">
        <v>0</v>
      </c>
      <c r="T215" s="231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2" t="s">
        <v>253</v>
      </c>
      <c r="AT215" s="232" t="s">
        <v>248</v>
      </c>
      <c r="AU215" s="232" t="s">
        <v>87</v>
      </c>
      <c r="AY215" s="19" t="s">
        <v>245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9" t="s">
        <v>85</v>
      </c>
      <c r="BK215" s="233">
        <f>ROUND(I215*H215,2)</f>
        <v>0</v>
      </c>
      <c r="BL215" s="19" t="s">
        <v>253</v>
      </c>
      <c r="BM215" s="232" t="s">
        <v>5680</v>
      </c>
    </row>
    <row r="216" s="2" customFormat="1">
      <c r="A216" s="40"/>
      <c r="B216" s="41"/>
      <c r="C216" s="42"/>
      <c r="D216" s="234" t="s">
        <v>255</v>
      </c>
      <c r="E216" s="42"/>
      <c r="F216" s="235" t="s">
        <v>5679</v>
      </c>
      <c r="G216" s="42"/>
      <c r="H216" s="42"/>
      <c r="I216" s="236"/>
      <c r="J216" s="42"/>
      <c r="K216" s="42"/>
      <c r="L216" s="46"/>
      <c r="M216" s="237"/>
      <c r="N216" s="238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255</v>
      </c>
      <c r="AU216" s="19" t="s">
        <v>87</v>
      </c>
    </row>
    <row r="217" s="2" customFormat="1">
      <c r="A217" s="40"/>
      <c r="B217" s="41"/>
      <c r="C217" s="42"/>
      <c r="D217" s="296" t="s">
        <v>766</v>
      </c>
      <c r="E217" s="42"/>
      <c r="F217" s="297" t="s">
        <v>4996</v>
      </c>
      <c r="G217" s="42"/>
      <c r="H217" s="42"/>
      <c r="I217" s="236"/>
      <c r="J217" s="42"/>
      <c r="K217" s="42"/>
      <c r="L217" s="46"/>
      <c r="M217" s="237"/>
      <c r="N217" s="238"/>
      <c r="O217" s="93"/>
      <c r="P217" s="93"/>
      <c r="Q217" s="93"/>
      <c r="R217" s="93"/>
      <c r="S217" s="93"/>
      <c r="T217" s="94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766</v>
      </c>
      <c r="AU217" s="19" t="s">
        <v>87</v>
      </c>
    </row>
    <row r="218" s="14" customFormat="1">
      <c r="A218" s="14"/>
      <c r="B218" s="249"/>
      <c r="C218" s="250"/>
      <c r="D218" s="234" t="s">
        <v>257</v>
      </c>
      <c r="E218" s="251" t="s">
        <v>1</v>
      </c>
      <c r="F218" s="252" t="s">
        <v>5681</v>
      </c>
      <c r="G218" s="250"/>
      <c r="H218" s="253">
        <v>4.8399999999999999</v>
      </c>
      <c r="I218" s="254"/>
      <c r="J218" s="250"/>
      <c r="K218" s="250"/>
      <c r="L218" s="255"/>
      <c r="M218" s="256"/>
      <c r="N218" s="257"/>
      <c r="O218" s="257"/>
      <c r="P218" s="257"/>
      <c r="Q218" s="257"/>
      <c r="R218" s="257"/>
      <c r="S218" s="257"/>
      <c r="T218" s="25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9" t="s">
        <v>257</v>
      </c>
      <c r="AU218" s="259" t="s">
        <v>87</v>
      </c>
      <c r="AV218" s="14" t="s">
        <v>87</v>
      </c>
      <c r="AW218" s="14" t="s">
        <v>34</v>
      </c>
      <c r="AX218" s="14" t="s">
        <v>77</v>
      </c>
      <c r="AY218" s="259" t="s">
        <v>245</v>
      </c>
    </row>
    <row r="219" s="15" customFormat="1">
      <c r="A219" s="15"/>
      <c r="B219" s="260"/>
      <c r="C219" s="261"/>
      <c r="D219" s="234" t="s">
        <v>257</v>
      </c>
      <c r="E219" s="262" t="s">
        <v>1</v>
      </c>
      <c r="F219" s="263" t="s">
        <v>266</v>
      </c>
      <c r="G219" s="261"/>
      <c r="H219" s="264">
        <v>4.8399999999999999</v>
      </c>
      <c r="I219" s="265"/>
      <c r="J219" s="261"/>
      <c r="K219" s="261"/>
      <c r="L219" s="266"/>
      <c r="M219" s="267"/>
      <c r="N219" s="268"/>
      <c r="O219" s="268"/>
      <c r="P219" s="268"/>
      <c r="Q219" s="268"/>
      <c r="R219" s="268"/>
      <c r="S219" s="268"/>
      <c r="T219" s="269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70" t="s">
        <v>257</v>
      </c>
      <c r="AU219" s="270" t="s">
        <v>87</v>
      </c>
      <c r="AV219" s="15" t="s">
        <v>253</v>
      </c>
      <c r="AW219" s="15" t="s">
        <v>34</v>
      </c>
      <c r="AX219" s="15" t="s">
        <v>85</v>
      </c>
      <c r="AY219" s="270" t="s">
        <v>245</v>
      </c>
    </row>
    <row r="220" s="2" customFormat="1" ht="16.5" customHeight="1">
      <c r="A220" s="40"/>
      <c r="B220" s="41"/>
      <c r="C220" s="221" t="s">
        <v>218</v>
      </c>
      <c r="D220" s="221" t="s">
        <v>248</v>
      </c>
      <c r="E220" s="222" t="s">
        <v>4999</v>
      </c>
      <c r="F220" s="223" t="s">
        <v>5682</v>
      </c>
      <c r="G220" s="224" t="s">
        <v>275</v>
      </c>
      <c r="H220" s="225">
        <v>4.8399999999999999</v>
      </c>
      <c r="I220" s="226"/>
      <c r="J220" s="227">
        <f>ROUND(I220*H220,2)</f>
        <v>0</v>
      </c>
      <c r="K220" s="223" t="s">
        <v>764</v>
      </c>
      <c r="L220" s="46"/>
      <c r="M220" s="228" t="s">
        <v>1</v>
      </c>
      <c r="N220" s="229" t="s">
        <v>42</v>
      </c>
      <c r="O220" s="93"/>
      <c r="P220" s="230">
        <f>O220*H220</f>
        <v>0</v>
      </c>
      <c r="Q220" s="230">
        <v>3.6000000000000001E-05</v>
      </c>
      <c r="R220" s="230">
        <f>Q220*H220</f>
        <v>0.00017424000000000001</v>
      </c>
      <c r="S220" s="230">
        <v>0</v>
      </c>
      <c r="T220" s="231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32" t="s">
        <v>253</v>
      </c>
      <c r="AT220" s="232" t="s">
        <v>248</v>
      </c>
      <c r="AU220" s="232" t="s">
        <v>87</v>
      </c>
      <c r="AY220" s="19" t="s">
        <v>245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9" t="s">
        <v>85</v>
      </c>
      <c r="BK220" s="233">
        <f>ROUND(I220*H220,2)</f>
        <v>0</v>
      </c>
      <c r="BL220" s="19" t="s">
        <v>253</v>
      </c>
      <c r="BM220" s="232" t="s">
        <v>5683</v>
      </c>
    </row>
    <row r="221" s="2" customFormat="1">
      <c r="A221" s="40"/>
      <c r="B221" s="41"/>
      <c r="C221" s="42"/>
      <c r="D221" s="234" t="s">
        <v>255</v>
      </c>
      <c r="E221" s="42"/>
      <c r="F221" s="235" t="s">
        <v>5682</v>
      </c>
      <c r="G221" s="42"/>
      <c r="H221" s="42"/>
      <c r="I221" s="236"/>
      <c r="J221" s="42"/>
      <c r="K221" s="42"/>
      <c r="L221" s="46"/>
      <c r="M221" s="237"/>
      <c r="N221" s="238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255</v>
      </c>
      <c r="AU221" s="19" t="s">
        <v>87</v>
      </c>
    </row>
    <row r="222" s="2" customFormat="1">
      <c r="A222" s="40"/>
      <c r="B222" s="41"/>
      <c r="C222" s="42"/>
      <c r="D222" s="296" t="s">
        <v>766</v>
      </c>
      <c r="E222" s="42"/>
      <c r="F222" s="297" t="s">
        <v>5002</v>
      </c>
      <c r="G222" s="42"/>
      <c r="H222" s="42"/>
      <c r="I222" s="236"/>
      <c r="J222" s="42"/>
      <c r="K222" s="42"/>
      <c r="L222" s="46"/>
      <c r="M222" s="237"/>
      <c r="N222" s="238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766</v>
      </c>
      <c r="AU222" s="19" t="s">
        <v>87</v>
      </c>
    </row>
    <row r="223" s="14" customFormat="1">
      <c r="A223" s="14"/>
      <c r="B223" s="249"/>
      <c r="C223" s="250"/>
      <c r="D223" s="234" t="s">
        <v>257</v>
      </c>
      <c r="E223" s="251" t="s">
        <v>1</v>
      </c>
      <c r="F223" s="252" t="s">
        <v>5684</v>
      </c>
      <c r="G223" s="250"/>
      <c r="H223" s="253">
        <v>4.8399999999999999</v>
      </c>
      <c r="I223" s="254"/>
      <c r="J223" s="250"/>
      <c r="K223" s="250"/>
      <c r="L223" s="255"/>
      <c r="M223" s="256"/>
      <c r="N223" s="257"/>
      <c r="O223" s="257"/>
      <c r="P223" s="257"/>
      <c r="Q223" s="257"/>
      <c r="R223" s="257"/>
      <c r="S223" s="257"/>
      <c r="T223" s="25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9" t="s">
        <v>257</v>
      </c>
      <c r="AU223" s="259" t="s">
        <v>87</v>
      </c>
      <c r="AV223" s="14" t="s">
        <v>87</v>
      </c>
      <c r="AW223" s="14" t="s">
        <v>34</v>
      </c>
      <c r="AX223" s="14" t="s">
        <v>85</v>
      </c>
      <c r="AY223" s="259" t="s">
        <v>245</v>
      </c>
    </row>
    <row r="224" s="2" customFormat="1" ht="16.5" customHeight="1">
      <c r="A224" s="40"/>
      <c r="B224" s="41"/>
      <c r="C224" s="221" t="s">
        <v>482</v>
      </c>
      <c r="D224" s="221" t="s">
        <v>248</v>
      </c>
      <c r="E224" s="222" t="s">
        <v>5685</v>
      </c>
      <c r="F224" s="223" t="s">
        <v>5686</v>
      </c>
      <c r="G224" s="224" t="s">
        <v>545</v>
      </c>
      <c r="H224" s="225">
        <v>1.8899999999999999</v>
      </c>
      <c r="I224" s="226"/>
      <c r="J224" s="227">
        <f>ROUND(I224*H224,2)</f>
        <v>0</v>
      </c>
      <c r="K224" s="223" t="s">
        <v>764</v>
      </c>
      <c r="L224" s="46"/>
      <c r="M224" s="228" t="s">
        <v>1</v>
      </c>
      <c r="N224" s="229" t="s">
        <v>42</v>
      </c>
      <c r="O224" s="93"/>
      <c r="P224" s="230">
        <f>O224*H224</f>
        <v>0</v>
      </c>
      <c r="Q224" s="230">
        <v>1.038303</v>
      </c>
      <c r="R224" s="230">
        <f>Q224*H224</f>
        <v>1.9623926699999998</v>
      </c>
      <c r="S224" s="230">
        <v>0</v>
      </c>
      <c r="T224" s="231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2" t="s">
        <v>253</v>
      </c>
      <c r="AT224" s="232" t="s">
        <v>248</v>
      </c>
      <c r="AU224" s="232" t="s">
        <v>87</v>
      </c>
      <c r="AY224" s="19" t="s">
        <v>245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9" t="s">
        <v>85</v>
      </c>
      <c r="BK224" s="233">
        <f>ROUND(I224*H224,2)</f>
        <v>0</v>
      </c>
      <c r="BL224" s="19" t="s">
        <v>253</v>
      </c>
      <c r="BM224" s="232" t="s">
        <v>5687</v>
      </c>
    </row>
    <row r="225" s="2" customFormat="1">
      <c r="A225" s="40"/>
      <c r="B225" s="41"/>
      <c r="C225" s="42"/>
      <c r="D225" s="234" t="s">
        <v>255</v>
      </c>
      <c r="E225" s="42"/>
      <c r="F225" s="235" t="s">
        <v>5686</v>
      </c>
      <c r="G225" s="42"/>
      <c r="H225" s="42"/>
      <c r="I225" s="236"/>
      <c r="J225" s="42"/>
      <c r="K225" s="42"/>
      <c r="L225" s="46"/>
      <c r="M225" s="237"/>
      <c r="N225" s="238"/>
      <c r="O225" s="93"/>
      <c r="P225" s="93"/>
      <c r="Q225" s="93"/>
      <c r="R225" s="93"/>
      <c r="S225" s="93"/>
      <c r="T225" s="94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255</v>
      </c>
      <c r="AU225" s="19" t="s">
        <v>87</v>
      </c>
    </row>
    <row r="226" s="2" customFormat="1">
      <c r="A226" s="40"/>
      <c r="B226" s="41"/>
      <c r="C226" s="42"/>
      <c r="D226" s="296" t="s">
        <v>766</v>
      </c>
      <c r="E226" s="42"/>
      <c r="F226" s="297" t="s">
        <v>5688</v>
      </c>
      <c r="G226" s="42"/>
      <c r="H226" s="42"/>
      <c r="I226" s="236"/>
      <c r="J226" s="42"/>
      <c r="K226" s="42"/>
      <c r="L226" s="46"/>
      <c r="M226" s="237"/>
      <c r="N226" s="238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766</v>
      </c>
      <c r="AU226" s="19" t="s">
        <v>87</v>
      </c>
    </row>
    <row r="227" s="14" customFormat="1">
      <c r="A227" s="14"/>
      <c r="B227" s="249"/>
      <c r="C227" s="250"/>
      <c r="D227" s="234" t="s">
        <v>257</v>
      </c>
      <c r="E227" s="251" t="s">
        <v>1</v>
      </c>
      <c r="F227" s="252" t="s">
        <v>5689</v>
      </c>
      <c r="G227" s="250"/>
      <c r="H227" s="253">
        <v>1.8899999999999999</v>
      </c>
      <c r="I227" s="254"/>
      <c r="J227" s="250"/>
      <c r="K227" s="250"/>
      <c r="L227" s="255"/>
      <c r="M227" s="256"/>
      <c r="N227" s="257"/>
      <c r="O227" s="257"/>
      <c r="P227" s="257"/>
      <c r="Q227" s="257"/>
      <c r="R227" s="257"/>
      <c r="S227" s="257"/>
      <c r="T227" s="25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9" t="s">
        <v>257</v>
      </c>
      <c r="AU227" s="259" t="s">
        <v>87</v>
      </c>
      <c r="AV227" s="14" t="s">
        <v>87</v>
      </c>
      <c r="AW227" s="14" t="s">
        <v>34</v>
      </c>
      <c r="AX227" s="14" t="s">
        <v>85</v>
      </c>
      <c r="AY227" s="259" t="s">
        <v>245</v>
      </c>
    </row>
    <row r="228" s="2" customFormat="1" ht="16.5" customHeight="1">
      <c r="A228" s="40"/>
      <c r="B228" s="41"/>
      <c r="C228" s="221" t="s">
        <v>487</v>
      </c>
      <c r="D228" s="221" t="s">
        <v>248</v>
      </c>
      <c r="E228" s="222" t="s">
        <v>2740</v>
      </c>
      <c r="F228" s="223" t="s">
        <v>2743</v>
      </c>
      <c r="G228" s="224" t="s">
        <v>545</v>
      </c>
      <c r="H228" s="225">
        <v>0.59599999999999997</v>
      </c>
      <c r="I228" s="226"/>
      <c r="J228" s="227">
        <f>ROUND(I228*H228,2)</f>
        <v>0</v>
      </c>
      <c r="K228" s="223" t="s">
        <v>764</v>
      </c>
      <c r="L228" s="46"/>
      <c r="M228" s="228" t="s">
        <v>1</v>
      </c>
      <c r="N228" s="229" t="s">
        <v>42</v>
      </c>
      <c r="O228" s="93"/>
      <c r="P228" s="230">
        <f>O228*H228</f>
        <v>0</v>
      </c>
      <c r="Q228" s="230">
        <v>1.0597380000000001</v>
      </c>
      <c r="R228" s="230">
        <f>Q228*H228</f>
        <v>0.63160384800000002</v>
      </c>
      <c r="S228" s="230">
        <v>0</v>
      </c>
      <c r="T228" s="231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2" t="s">
        <v>253</v>
      </c>
      <c r="AT228" s="232" t="s">
        <v>248</v>
      </c>
      <c r="AU228" s="232" t="s">
        <v>87</v>
      </c>
      <c r="AY228" s="19" t="s">
        <v>245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9" t="s">
        <v>85</v>
      </c>
      <c r="BK228" s="233">
        <f>ROUND(I228*H228,2)</f>
        <v>0</v>
      </c>
      <c r="BL228" s="19" t="s">
        <v>253</v>
      </c>
      <c r="BM228" s="232" t="s">
        <v>5690</v>
      </c>
    </row>
    <row r="229" s="2" customFormat="1">
      <c r="A229" s="40"/>
      <c r="B229" s="41"/>
      <c r="C229" s="42"/>
      <c r="D229" s="234" t="s">
        <v>255</v>
      </c>
      <c r="E229" s="42"/>
      <c r="F229" s="235" t="s">
        <v>2743</v>
      </c>
      <c r="G229" s="42"/>
      <c r="H229" s="42"/>
      <c r="I229" s="236"/>
      <c r="J229" s="42"/>
      <c r="K229" s="42"/>
      <c r="L229" s="46"/>
      <c r="M229" s="237"/>
      <c r="N229" s="238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255</v>
      </c>
      <c r="AU229" s="19" t="s">
        <v>87</v>
      </c>
    </row>
    <row r="230" s="2" customFormat="1">
      <c r="A230" s="40"/>
      <c r="B230" s="41"/>
      <c r="C230" s="42"/>
      <c r="D230" s="296" t="s">
        <v>766</v>
      </c>
      <c r="E230" s="42"/>
      <c r="F230" s="297" t="s">
        <v>2744</v>
      </c>
      <c r="G230" s="42"/>
      <c r="H230" s="42"/>
      <c r="I230" s="236"/>
      <c r="J230" s="42"/>
      <c r="K230" s="42"/>
      <c r="L230" s="46"/>
      <c r="M230" s="237"/>
      <c r="N230" s="238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766</v>
      </c>
      <c r="AU230" s="19" t="s">
        <v>87</v>
      </c>
    </row>
    <row r="231" s="14" customFormat="1">
      <c r="A231" s="14"/>
      <c r="B231" s="249"/>
      <c r="C231" s="250"/>
      <c r="D231" s="234" t="s">
        <v>257</v>
      </c>
      <c r="E231" s="251" t="s">
        <v>1</v>
      </c>
      <c r="F231" s="252" t="s">
        <v>5691</v>
      </c>
      <c r="G231" s="250"/>
      <c r="H231" s="253">
        <v>0.59599999999999997</v>
      </c>
      <c r="I231" s="254"/>
      <c r="J231" s="250"/>
      <c r="K231" s="250"/>
      <c r="L231" s="255"/>
      <c r="M231" s="256"/>
      <c r="N231" s="257"/>
      <c r="O231" s="257"/>
      <c r="P231" s="257"/>
      <c r="Q231" s="257"/>
      <c r="R231" s="257"/>
      <c r="S231" s="257"/>
      <c r="T231" s="25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9" t="s">
        <v>257</v>
      </c>
      <c r="AU231" s="259" t="s">
        <v>87</v>
      </c>
      <c r="AV231" s="14" t="s">
        <v>87</v>
      </c>
      <c r="AW231" s="14" t="s">
        <v>34</v>
      </c>
      <c r="AX231" s="14" t="s">
        <v>85</v>
      </c>
      <c r="AY231" s="259" t="s">
        <v>245</v>
      </c>
    </row>
    <row r="232" s="2" customFormat="1" ht="16.5" customHeight="1">
      <c r="A232" s="40"/>
      <c r="B232" s="41"/>
      <c r="C232" s="221" t="s">
        <v>497</v>
      </c>
      <c r="D232" s="221" t="s">
        <v>248</v>
      </c>
      <c r="E232" s="222" t="s">
        <v>2746</v>
      </c>
      <c r="F232" s="223" t="s">
        <v>2747</v>
      </c>
      <c r="G232" s="224" t="s">
        <v>251</v>
      </c>
      <c r="H232" s="225">
        <v>1.9199999999999999</v>
      </c>
      <c r="I232" s="226"/>
      <c r="J232" s="227">
        <f>ROUND(I232*H232,2)</f>
        <v>0</v>
      </c>
      <c r="K232" s="223" t="s">
        <v>764</v>
      </c>
      <c r="L232" s="46"/>
      <c r="M232" s="228" t="s">
        <v>1</v>
      </c>
      <c r="N232" s="229" t="s">
        <v>42</v>
      </c>
      <c r="O232" s="93"/>
      <c r="P232" s="230">
        <f>O232*H232</f>
        <v>0</v>
      </c>
      <c r="Q232" s="230">
        <v>0</v>
      </c>
      <c r="R232" s="230">
        <f>Q232*H232</f>
        <v>0</v>
      </c>
      <c r="S232" s="230">
        <v>0</v>
      </c>
      <c r="T232" s="231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2" t="s">
        <v>253</v>
      </c>
      <c r="AT232" s="232" t="s">
        <v>248</v>
      </c>
      <c r="AU232" s="232" t="s">
        <v>87</v>
      </c>
      <c r="AY232" s="19" t="s">
        <v>245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9" t="s">
        <v>85</v>
      </c>
      <c r="BK232" s="233">
        <f>ROUND(I232*H232,2)</f>
        <v>0</v>
      </c>
      <c r="BL232" s="19" t="s">
        <v>253</v>
      </c>
      <c r="BM232" s="232" t="s">
        <v>5692</v>
      </c>
    </row>
    <row r="233" s="2" customFormat="1">
      <c r="A233" s="40"/>
      <c r="B233" s="41"/>
      <c r="C233" s="42"/>
      <c r="D233" s="234" t="s">
        <v>255</v>
      </c>
      <c r="E233" s="42"/>
      <c r="F233" s="235" t="s">
        <v>2747</v>
      </c>
      <c r="G233" s="42"/>
      <c r="H233" s="42"/>
      <c r="I233" s="236"/>
      <c r="J233" s="42"/>
      <c r="K233" s="42"/>
      <c r="L233" s="46"/>
      <c r="M233" s="237"/>
      <c r="N233" s="238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255</v>
      </c>
      <c r="AU233" s="19" t="s">
        <v>87</v>
      </c>
    </row>
    <row r="234" s="2" customFormat="1">
      <c r="A234" s="40"/>
      <c r="B234" s="41"/>
      <c r="C234" s="42"/>
      <c r="D234" s="296" t="s">
        <v>766</v>
      </c>
      <c r="E234" s="42"/>
      <c r="F234" s="297" t="s">
        <v>2750</v>
      </c>
      <c r="G234" s="42"/>
      <c r="H234" s="42"/>
      <c r="I234" s="236"/>
      <c r="J234" s="42"/>
      <c r="K234" s="42"/>
      <c r="L234" s="46"/>
      <c r="M234" s="237"/>
      <c r="N234" s="238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766</v>
      </c>
      <c r="AU234" s="19" t="s">
        <v>87</v>
      </c>
    </row>
    <row r="235" s="14" customFormat="1">
      <c r="A235" s="14"/>
      <c r="B235" s="249"/>
      <c r="C235" s="250"/>
      <c r="D235" s="234" t="s">
        <v>257</v>
      </c>
      <c r="E235" s="251" t="s">
        <v>1</v>
      </c>
      <c r="F235" s="252" t="s">
        <v>5693</v>
      </c>
      <c r="G235" s="250"/>
      <c r="H235" s="253">
        <v>1.9199999999999999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9" t="s">
        <v>257</v>
      </c>
      <c r="AU235" s="259" t="s">
        <v>87</v>
      </c>
      <c r="AV235" s="14" t="s">
        <v>87</v>
      </c>
      <c r="AW235" s="14" t="s">
        <v>34</v>
      </c>
      <c r="AX235" s="14" t="s">
        <v>85</v>
      </c>
      <c r="AY235" s="259" t="s">
        <v>245</v>
      </c>
    </row>
    <row r="236" s="2" customFormat="1" ht="16.5" customHeight="1">
      <c r="A236" s="40"/>
      <c r="B236" s="41"/>
      <c r="C236" s="221" t="s">
        <v>502</v>
      </c>
      <c r="D236" s="221" t="s">
        <v>248</v>
      </c>
      <c r="E236" s="222" t="s">
        <v>5694</v>
      </c>
      <c r="F236" s="223" t="s">
        <v>5695</v>
      </c>
      <c r="G236" s="224" t="s">
        <v>251</v>
      </c>
      <c r="H236" s="225">
        <v>11.432</v>
      </c>
      <c r="I236" s="226"/>
      <c r="J236" s="227">
        <f>ROUND(I236*H236,2)</f>
        <v>0</v>
      </c>
      <c r="K236" s="223" t="s">
        <v>764</v>
      </c>
      <c r="L236" s="46"/>
      <c r="M236" s="228" t="s">
        <v>1</v>
      </c>
      <c r="N236" s="229" t="s">
        <v>42</v>
      </c>
      <c r="O236" s="93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2" t="s">
        <v>253</v>
      </c>
      <c r="AT236" s="232" t="s">
        <v>248</v>
      </c>
      <c r="AU236" s="232" t="s">
        <v>87</v>
      </c>
      <c r="AY236" s="19" t="s">
        <v>245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9" t="s">
        <v>85</v>
      </c>
      <c r="BK236" s="233">
        <f>ROUND(I236*H236,2)</f>
        <v>0</v>
      </c>
      <c r="BL236" s="19" t="s">
        <v>253</v>
      </c>
      <c r="BM236" s="232" t="s">
        <v>5696</v>
      </c>
    </row>
    <row r="237" s="2" customFormat="1">
      <c r="A237" s="40"/>
      <c r="B237" s="41"/>
      <c r="C237" s="42"/>
      <c r="D237" s="234" t="s">
        <v>255</v>
      </c>
      <c r="E237" s="42"/>
      <c r="F237" s="235" t="s">
        <v>5695</v>
      </c>
      <c r="G237" s="42"/>
      <c r="H237" s="42"/>
      <c r="I237" s="236"/>
      <c r="J237" s="42"/>
      <c r="K237" s="42"/>
      <c r="L237" s="46"/>
      <c r="M237" s="237"/>
      <c r="N237" s="238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255</v>
      </c>
      <c r="AU237" s="19" t="s">
        <v>87</v>
      </c>
    </row>
    <row r="238" s="2" customFormat="1">
      <c r="A238" s="40"/>
      <c r="B238" s="41"/>
      <c r="C238" s="42"/>
      <c r="D238" s="296" t="s">
        <v>766</v>
      </c>
      <c r="E238" s="42"/>
      <c r="F238" s="297" t="s">
        <v>5697</v>
      </c>
      <c r="G238" s="42"/>
      <c r="H238" s="42"/>
      <c r="I238" s="236"/>
      <c r="J238" s="42"/>
      <c r="K238" s="42"/>
      <c r="L238" s="46"/>
      <c r="M238" s="237"/>
      <c r="N238" s="238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766</v>
      </c>
      <c r="AU238" s="19" t="s">
        <v>87</v>
      </c>
    </row>
    <row r="239" s="14" customFormat="1">
      <c r="A239" s="14"/>
      <c r="B239" s="249"/>
      <c r="C239" s="250"/>
      <c r="D239" s="234" t="s">
        <v>257</v>
      </c>
      <c r="E239" s="251" t="s">
        <v>1</v>
      </c>
      <c r="F239" s="252" t="s">
        <v>5698</v>
      </c>
      <c r="G239" s="250"/>
      <c r="H239" s="253">
        <v>2.1600000000000001</v>
      </c>
      <c r="I239" s="254"/>
      <c r="J239" s="250"/>
      <c r="K239" s="250"/>
      <c r="L239" s="255"/>
      <c r="M239" s="256"/>
      <c r="N239" s="257"/>
      <c r="O239" s="257"/>
      <c r="P239" s="257"/>
      <c r="Q239" s="257"/>
      <c r="R239" s="257"/>
      <c r="S239" s="257"/>
      <c r="T239" s="25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9" t="s">
        <v>257</v>
      </c>
      <c r="AU239" s="259" t="s">
        <v>87</v>
      </c>
      <c r="AV239" s="14" t="s">
        <v>87</v>
      </c>
      <c r="AW239" s="14" t="s">
        <v>34</v>
      </c>
      <c r="AX239" s="14" t="s">
        <v>77</v>
      </c>
      <c r="AY239" s="259" t="s">
        <v>245</v>
      </c>
    </row>
    <row r="240" s="14" customFormat="1">
      <c r="A240" s="14"/>
      <c r="B240" s="249"/>
      <c r="C240" s="250"/>
      <c r="D240" s="234" t="s">
        <v>257</v>
      </c>
      <c r="E240" s="251" t="s">
        <v>1</v>
      </c>
      <c r="F240" s="252" t="s">
        <v>5699</v>
      </c>
      <c r="G240" s="250"/>
      <c r="H240" s="253">
        <v>0.67200000000000004</v>
      </c>
      <c r="I240" s="254"/>
      <c r="J240" s="250"/>
      <c r="K240" s="250"/>
      <c r="L240" s="255"/>
      <c r="M240" s="256"/>
      <c r="N240" s="257"/>
      <c r="O240" s="257"/>
      <c r="P240" s="257"/>
      <c r="Q240" s="257"/>
      <c r="R240" s="257"/>
      <c r="S240" s="257"/>
      <c r="T240" s="25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9" t="s">
        <v>257</v>
      </c>
      <c r="AU240" s="259" t="s">
        <v>87</v>
      </c>
      <c r="AV240" s="14" t="s">
        <v>87</v>
      </c>
      <c r="AW240" s="14" t="s">
        <v>34</v>
      </c>
      <c r="AX240" s="14" t="s">
        <v>77</v>
      </c>
      <c r="AY240" s="259" t="s">
        <v>245</v>
      </c>
    </row>
    <row r="241" s="14" customFormat="1">
      <c r="A241" s="14"/>
      <c r="B241" s="249"/>
      <c r="C241" s="250"/>
      <c r="D241" s="234" t="s">
        <v>257</v>
      </c>
      <c r="E241" s="251" t="s">
        <v>1</v>
      </c>
      <c r="F241" s="252" t="s">
        <v>5700</v>
      </c>
      <c r="G241" s="250"/>
      <c r="H241" s="253">
        <v>8.5999999999999996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257</v>
      </c>
      <c r="AU241" s="259" t="s">
        <v>87</v>
      </c>
      <c r="AV241" s="14" t="s">
        <v>87</v>
      </c>
      <c r="AW241" s="14" t="s">
        <v>34</v>
      </c>
      <c r="AX241" s="14" t="s">
        <v>77</v>
      </c>
      <c r="AY241" s="259" t="s">
        <v>245</v>
      </c>
    </row>
    <row r="242" s="15" customFormat="1">
      <c r="A242" s="15"/>
      <c r="B242" s="260"/>
      <c r="C242" s="261"/>
      <c r="D242" s="234" t="s">
        <v>257</v>
      </c>
      <c r="E242" s="262" t="s">
        <v>1</v>
      </c>
      <c r="F242" s="263" t="s">
        <v>266</v>
      </c>
      <c r="G242" s="261"/>
      <c r="H242" s="264">
        <v>11.432</v>
      </c>
      <c r="I242" s="265"/>
      <c r="J242" s="261"/>
      <c r="K242" s="261"/>
      <c r="L242" s="266"/>
      <c r="M242" s="267"/>
      <c r="N242" s="268"/>
      <c r="O242" s="268"/>
      <c r="P242" s="268"/>
      <c r="Q242" s="268"/>
      <c r="R242" s="268"/>
      <c r="S242" s="268"/>
      <c r="T242" s="26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70" t="s">
        <v>257</v>
      </c>
      <c r="AU242" s="270" t="s">
        <v>87</v>
      </c>
      <c r="AV242" s="15" t="s">
        <v>253</v>
      </c>
      <c r="AW242" s="15" t="s">
        <v>34</v>
      </c>
      <c r="AX242" s="15" t="s">
        <v>85</v>
      </c>
      <c r="AY242" s="270" t="s">
        <v>245</v>
      </c>
    </row>
    <row r="243" s="2" customFormat="1" ht="24.15" customHeight="1">
      <c r="A243" s="40"/>
      <c r="B243" s="41"/>
      <c r="C243" s="221" t="s">
        <v>516</v>
      </c>
      <c r="D243" s="221" t="s">
        <v>248</v>
      </c>
      <c r="E243" s="222" t="s">
        <v>5701</v>
      </c>
      <c r="F243" s="223" t="s">
        <v>5702</v>
      </c>
      <c r="G243" s="224" t="s">
        <v>251</v>
      </c>
      <c r="H243" s="225">
        <v>11.432</v>
      </c>
      <c r="I243" s="226"/>
      <c r="J243" s="227">
        <f>ROUND(I243*H243,2)</f>
        <v>0</v>
      </c>
      <c r="K243" s="223" t="s">
        <v>764</v>
      </c>
      <c r="L243" s="46"/>
      <c r="M243" s="228" t="s">
        <v>1</v>
      </c>
      <c r="N243" s="229" t="s">
        <v>42</v>
      </c>
      <c r="O243" s="93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2" t="s">
        <v>253</v>
      </c>
      <c r="AT243" s="232" t="s">
        <v>248</v>
      </c>
      <c r="AU243" s="232" t="s">
        <v>87</v>
      </c>
      <c r="AY243" s="19" t="s">
        <v>245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9" t="s">
        <v>85</v>
      </c>
      <c r="BK243" s="233">
        <f>ROUND(I243*H243,2)</f>
        <v>0</v>
      </c>
      <c r="BL243" s="19" t="s">
        <v>253</v>
      </c>
      <c r="BM243" s="232" t="s">
        <v>5703</v>
      </c>
    </row>
    <row r="244" s="2" customFormat="1">
      <c r="A244" s="40"/>
      <c r="B244" s="41"/>
      <c r="C244" s="42"/>
      <c r="D244" s="234" t="s">
        <v>255</v>
      </c>
      <c r="E244" s="42"/>
      <c r="F244" s="235" t="s">
        <v>5702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255</v>
      </c>
      <c r="AU244" s="19" t="s">
        <v>87</v>
      </c>
    </row>
    <row r="245" s="2" customFormat="1">
      <c r="A245" s="40"/>
      <c r="B245" s="41"/>
      <c r="C245" s="42"/>
      <c r="D245" s="296" t="s">
        <v>766</v>
      </c>
      <c r="E245" s="42"/>
      <c r="F245" s="297" t="s">
        <v>5704</v>
      </c>
      <c r="G245" s="42"/>
      <c r="H245" s="42"/>
      <c r="I245" s="236"/>
      <c r="J245" s="42"/>
      <c r="K245" s="42"/>
      <c r="L245" s="46"/>
      <c r="M245" s="237"/>
      <c r="N245" s="238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766</v>
      </c>
      <c r="AU245" s="19" t="s">
        <v>87</v>
      </c>
    </row>
    <row r="246" s="14" customFormat="1">
      <c r="A246" s="14"/>
      <c r="B246" s="249"/>
      <c r="C246" s="250"/>
      <c r="D246" s="234" t="s">
        <v>257</v>
      </c>
      <c r="E246" s="251" t="s">
        <v>1</v>
      </c>
      <c r="F246" s="252" t="s">
        <v>5705</v>
      </c>
      <c r="G246" s="250"/>
      <c r="H246" s="253">
        <v>11.432</v>
      </c>
      <c r="I246" s="254"/>
      <c r="J246" s="250"/>
      <c r="K246" s="250"/>
      <c r="L246" s="255"/>
      <c r="M246" s="256"/>
      <c r="N246" s="257"/>
      <c r="O246" s="257"/>
      <c r="P246" s="257"/>
      <c r="Q246" s="257"/>
      <c r="R246" s="257"/>
      <c r="S246" s="257"/>
      <c r="T246" s="25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9" t="s">
        <v>257</v>
      </c>
      <c r="AU246" s="259" t="s">
        <v>87</v>
      </c>
      <c r="AV246" s="14" t="s">
        <v>87</v>
      </c>
      <c r="AW246" s="14" t="s">
        <v>34</v>
      </c>
      <c r="AX246" s="14" t="s">
        <v>85</v>
      </c>
      <c r="AY246" s="259" t="s">
        <v>245</v>
      </c>
    </row>
    <row r="247" s="2" customFormat="1" ht="16.5" customHeight="1">
      <c r="A247" s="40"/>
      <c r="B247" s="41"/>
      <c r="C247" s="221" t="s">
        <v>522</v>
      </c>
      <c r="D247" s="221" t="s">
        <v>248</v>
      </c>
      <c r="E247" s="222" t="s">
        <v>5706</v>
      </c>
      <c r="F247" s="223" t="s">
        <v>5707</v>
      </c>
      <c r="G247" s="224" t="s">
        <v>275</v>
      </c>
      <c r="H247" s="225">
        <v>27.16</v>
      </c>
      <c r="I247" s="226"/>
      <c r="J247" s="227">
        <f>ROUND(I247*H247,2)</f>
        <v>0</v>
      </c>
      <c r="K247" s="223" t="s">
        <v>764</v>
      </c>
      <c r="L247" s="46"/>
      <c r="M247" s="228" t="s">
        <v>1</v>
      </c>
      <c r="N247" s="229" t="s">
        <v>42</v>
      </c>
      <c r="O247" s="93"/>
      <c r="P247" s="230">
        <f>O247*H247</f>
        <v>0</v>
      </c>
      <c r="Q247" s="230">
        <v>0.0012979999999999999</v>
      </c>
      <c r="R247" s="230">
        <f>Q247*H247</f>
        <v>0.035253679999999996</v>
      </c>
      <c r="S247" s="230">
        <v>0</v>
      </c>
      <c r="T247" s="231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2" t="s">
        <v>253</v>
      </c>
      <c r="AT247" s="232" t="s">
        <v>248</v>
      </c>
      <c r="AU247" s="232" t="s">
        <v>87</v>
      </c>
      <c r="AY247" s="19" t="s">
        <v>245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9" t="s">
        <v>85</v>
      </c>
      <c r="BK247" s="233">
        <f>ROUND(I247*H247,2)</f>
        <v>0</v>
      </c>
      <c r="BL247" s="19" t="s">
        <v>253</v>
      </c>
      <c r="BM247" s="232" t="s">
        <v>5708</v>
      </c>
    </row>
    <row r="248" s="2" customFormat="1">
      <c r="A248" s="40"/>
      <c r="B248" s="41"/>
      <c r="C248" s="42"/>
      <c r="D248" s="234" t="s">
        <v>255</v>
      </c>
      <c r="E248" s="42"/>
      <c r="F248" s="235" t="s">
        <v>5707</v>
      </c>
      <c r="G248" s="42"/>
      <c r="H248" s="42"/>
      <c r="I248" s="236"/>
      <c r="J248" s="42"/>
      <c r="K248" s="42"/>
      <c r="L248" s="46"/>
      <c r="M248" s="237"/>
      <c r="N248" s="238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255</v>
      </c>
      <c r="AU248" s="19" t="s">
        <v>87</v>
      </c>
    </row>
    <row r="249" s="2" customFormat="1">
      <c r="A249" s="40"/>
      <c r="B249" s="41"/>
      <c r="C249" s="42"/>
      <c r="D249" s="296" t="s">
        <v>766</v>
      </c>
      <c r="E249" s="42"/>
      <c r="F249" s="297" t="s">
        <v>5709</v>
      </c>
      <c r="G249" s="42"/>
      <c r="H249" s="42"/>
      <c r="I249" s="236"/>
      <c r="J249" s="42"/>
      <c r="K249" s="42"/>
      <c r="L249" s="46"/>
      <c r="M249" s="237"/>
      <c r="N249" s="238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766</v>
      </c>
      <c r="AU249" s="19" t="s">
        <v>87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5710</v>
      </c>
      <c r="G250" s="250"/>
      <c r="H250" s="253">
        <v>23.280000000000001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77</v>
      </c>
      <c r="AY250" s="259" t="s">
        <v>245</v>
      </c>
    </row>
    <row r="251" s="14" customFormat="1">
      <c r="A251" s="14"/>
      <c r="B251" s="249"/>
      <c r="C251" s="250"/>
      <c r="D251" s="234" t="s">
        <v>257</v>
      </c>
      <c r="E251" s="251" t="s">
        <v>1</v>
      </c>
      <c r="F251" s="252" t="s">
        <v>5711</v>
      </c>
      <c r="G251" s="250"/>
      <c r="H251" s="253">
        <v>3.8799999999999999</v>
      </c>
      <c r="I251" s="254"/>
      <c r="J251" s="250"/>
      <c r="K251" s="250"/>
      <c r="L251" s="255"/>
      <c r="M251" s="256"/>
      <c r="N251" s="257"/>
      <c r="O251" s="257"/>
      <c r="P251" s="257"/>
      <c r="Q251" s="257"/>
      <c r="R251" s="257"/>
      <c r="S251" s="257"/>
      <c r="T251" s="25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9" t="s">
        <v>257</v>
      </c>
      <c r="AU251" s="259" t="s">
        <v>87</v>
      </c>
      <c r="AV251" s="14" t="s">
        <v>87</v>
      </c>
      <c r="AW251" s="14" t="s">
        <v>34</v>
      </c>
      <c r="AX251" s="14" t="s">
        <v>77</v>
      </c>
      <c r="AY251" s="259" t="s">
        <v>245</v>
      </c>
    </row>
    <row r="252" s="15" customFormat="1">
      <c r="A252" s="15"/>
      <c r="B252" s="260"/>
      <c r="C252" s="261"/>
      <c r="D252" s="234" t="s">
        <v>257</v>
      </c>
      <c r="E252" s="262" t="s">
        <v>1</v>
      </c>
      <c r="F252" s="263" t="s">
        <v>266</v>
      </c>
      <c r="G252" s="261"/>
      <c r="H252" s="264">
        <v>27.16</v>
      </c>
      <c r="I252" s="265"/>
      <c r="J252" s="261"/>
      <c r="K252" s="261"/>
      <c r="L252" s="266"/>
      <c r="M252" s="267"/>
      <c r="N252" s="268"/>
      <c r="O252" s="268"/>
      <c r="P252" s="268"/>
      <c r="Q252" s="268"/>
      <c r="R252" s="268"/>
      <c r="S252" s="268"/>
      <c r="T252" s="269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70" t="s">
        <v>257</v>
      </c>
      <c r="AU252" s="270" t="s">
        <v>87</v>
      </c>
      <c r="AV252" s="15" t="s">
        <v>253</v>
      </c>
      <c r="AW252" s="15" t="s">
        <v>34</v>
      </c>
      <c r="AX252" s="15" t="s">
        <v>85</v>
      </c>
      <c r="AY252" s="270" t="s">
        <v>245</v>
      </c>
    </row>
    <row r="253" s="2" customFormat="1" ht="16.5" customHeight="1">
      <c r="A253" s="40"/>
      <c r="B253" s="41"/>
      <c r="C253" s="221" t="s">
        <v>528</v>
      </c>
      <c r="D253" s="221" t="s">
        <v>248</v>
      </c>
      <c r="E253" s="222" t="s">
        <v>5712</v>
      </c>
      <c r="F253" s="223" t="s">
        <v>5713</v>
      </c>
      <c r="G253" s="224" t="s">
        <v>275</v>
      </c>
      <c r="H253" s="225">
        <v>27.16</v>
      </c>
      <c r="I253" s="226"/>
      <c r="J253" s="227">
        <f>ROUND(I253*H253,2)</f>
        <v>0</v>
      </c>
      <c r="K253" s="223" t="s">
        <v>764</v>
      </c>
      <c r="L253" s="46"/>
      <c r="M253" s="228" t="s">
        <v>1</v>
      </c>
      <c r="N253" s="229" t="s">
        <v>42</v>
      </c>
      <c r="O253" s="93"/>
      <c r="P253" s="230">
        <f>O253*H253</f>
        <v>0</v>
      </c>
      <c r="Q253" s="230">
        <v>3.6000000000000001E-05</v>
      </c>
      <c r="R253" s="230">
        <f>Q253*H253</f>
        <v>0.00097776000000000004</v>
      </c>
      <c r="S253" s="230">
        <v>0</v>
      </c>
      <c r="T253" s="231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2" t="s">
        <v>253</v>
      </c>
      <c r="AT253" s="232" t="s">
        <v>248</v>
      </c>
      <c r="AU253" s="232" t="s">
        <v>87</v>
      </c>
      <c r="AY253" s="19" t="s">
        <v>245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9" t="s">
        <v>85</v>
      </c>
      <c r="BK253" s="233">
        <f>ROUND(I253*H253,2)</f>
        <v>0</v>
      </c>
      <c r="BL253" s="19" t="s">
        <v>253</v>
      </c>
      <c r="BM253" s="232" t="s">
        <v>5714</v>
      </c>
    </row>
    <row r="254" s="2" customFormat="1">
      <c r="A254" s="40"/>
      <c r="B254" s="41"/>
      <c r="C254" s="42"/>
      <c r="D254" s="234" t="s">
        <v>255</v>
      </c>
      <c r="E254" s="42"/>
      <c r="F254" s="235" t="s">
        <v>5713</v>
      </c>
      <c r="G254" s="42"/>
      <c r="H254" s="42"/>
      <c r="I254" s="236"/>
      <c r="J254" s="42"/>
      <c r="K254" s="42"/>
      <c r="L254" s="46"/>
      <c r="M254" s="237"/>
      <c r="N254" s="238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255</v>
      </c>
      <c r="AU254" s="19" t="s">
        <v>87</v>
      </c>
    </row>
    <row r="255" s="2" customFormat="1">
      <c r="A255" s="40"/>
      <c r="B255" s="41"/>
      <c r="C255" s="42"/>
      <c r="D255" s="296" t="s">
        <v>766</v>
      </c>
      <c r="E255" s="42"/>
      <c r="F255" s="297" t="s">
        <v>5715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766</v>
      </c>
      <c r="AU255" s="19" t="s">
        <v>87</v>
      </c>
    </row>
    <row r="256" s="14" customFormat="1">
      <c r="A256" s="14"/>
      <c r="B256" s="249"/>
      <c r="C256" s="250"/>
      <c r="D256" s="234" t="s">
        <v>257</v>
      </c>
      <c r="E256" s="251" t="s">
        <v>1</v>
      </c>
      <c r="F256" s="252" t="s">
        <v>5716</v>
      </c>
      <c r="G256" s="250"/>
      <c r="H256" s="253">
        <v>27.16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257</v>
      </c>
      <c r="AU256" s="259" t="s">
        <v>87</v>
      </c>
      <c r="AV256" s="14" t="s">
        <v>87</v>
      </c>
      <c r="AW256" s="14" t="s">
        <v>34</v>
      </c>
      <c r="AX256" s="14" t="s">
        <v>85</v>
      </c>
      <c r="AY256" s="259" t="s">
        <v>245</v>
      </c>
    </row>
    <row r="257" s="12" customFormat="1" ht="22.8" customHeight="1">
      <c r="A257" s="12"/>
      <c r="B257" s="205"/>
      <c r="C257" s="206"/>
      <c r="D257" s="207" t="s">
        <v>76</v>
      </c>
      <c r="E257" s="219" t="s">
        <v>272</v>
      </c>
      <c r="F257" s="219" t="s">
        <v>2769</v>
      </c>
      <c r="G257" s="206"/>
      <c r="H257" s="206"/>
      <c r="I257" s="209"/>
      <c r="J257" s="220">
        <f>BK257</f>
        <v>0</v>
      </c>
      <c r="K257" s="206"/>
      <c r="L257" s="211"/>
      <c r="M257" s="212"/>
      <c r="N257" s="213"/>
      <c r="O257" s="213"/>
      <c r="P257" s="214">
        <f>SUM(P258:P303)</f>
        <v>0</v>
      </c>
      <c r="Q257" s="213"/>
      <c r="R257" s="214">
        <f>SUM(R258:R303)</f>
        <v>59.201342669999995</v>
      </c>
      <c r="S257" s="213"/>
      <c r="T257" s="215">
        <f>SUM(T258:T303)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6" t="s">
        <v>253</v>
      </c>
      <c r="AT257" s="217" t="s">
        <v>76</v>
      </c>
      <c r="AU257" s="217" t="s">
        <v>85</v>
      </c>
      <c r="AY257" s="216" t="s">
        <v>245</v>
      </c>
      <c r="BK257" s="218">
        <f>SUM(BK258:BK303)</f>
        <v>0</v>
      </c>
    </row>
    <row r="258" s="2" customFormat="1" ht="16.5" customHeight="1">
      <c r="A258" s="40"/>
      <c r="B258" s="41"/>
      <c r="C258" s="221" t="s">
        <v>535</v>
      </c>
      <c r="D258" s="221" t="s">
        <v>248</v>
      </c>
      <c r="E258" s="222" t="s">
        <v>2770</v>
      </c>
      <c r="F258" s="223" t="s">
        <v>2771</v>
      </c>
      <c r="G258" s="224" t="s">
        <v>251</v>
      </c>
      <c r="H258" s="225">
        <v>0.90000000000000002</v>
      </c>
      <c r="I258" s="226"/>
      <c r="J258" s="227">
        <f>ROUND(I258*H258,2)</f>
        <v>0</v>
      </c>
      <c r="K258" s="223" t="s">
        <v>764</v>
      </c>
      <c r="L258" s="46"/>
      <c r="M258" s="228" t="s">
        <v>1</v>
      </c>
      <c r="N258" s="229" t="s">
        <v>42</v>
      </c>
      <c r="O258" s="93"/>
      <c r="P258" s="230">
        <f>O258*H258</f>
        <v>0</v>
      </c>
      <c r="Q258" s="230">
        <v>2.5021499999999999</v>
      </c>
      <c r="R258" s="230">
        <f>Q258*H258</f>
        <v>2.251935</v>
      </c>
      <c r="S258" s="230">
        <v>0</v>
      </c>
      <c r="T258" s="231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2" t="s">
        <v>253</v>
      </c>
      <c r="AT258" s="232" t="s">
        <v>248</v>
      </c>
      <c r="AU258" s="232" t="s">
        <v>87</v>
      </c>
      <c r="AY258" s="19" t="s">
        <v>245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9" t="s">
        <v>85</v>
      </c>
      <c r="BK258" s="233">
        <f>ROUND(I258*H258,2)</f>
        <v>0</v>
      </c>
      <c r="BL258" s="19" t="s">
        <v>253</v>
      </c>
      <c r="BM258" s="232" t="s">
        <v>5717</v>
      </c>
    </row>
    <row r="259" s="2" customFormat="1">
      <c r="A259" s="40"/>
      <c r="B259" s="41"/>
      <c r="C259" s="42"/>
      <c r="D259" s="234" t="s">
        <v>255</v>
      </c>
      <c r="E259" s="42"/>
      <c r="F259" s="235" t="s">
        <v>2773</v>
      </c>
      <c r="G259" s="42"/>
      <c r="H259" s="42"/>
      <c r="I259" s="236"/>
      <c r="J259" s="42"/>
      <c r="K259" s="42"/>
      <c r="L259" s="46"/>
      <c r="M259" s="237"/>
      <c r="N259" s="238"/>
      <c r="O259" s="93"/>
      <c r="P259" s="93"/>
      <c r="Q259" s="93"/>
      <c r="R259" s="93"/>
      <c r="S259" s="93"/>
      <c r="T259" s="94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255</v>
      </c>
      <c r="AU259" s="19" t="s">
        <v>87</v>
      </c>
    </row>
    <row r="260" s="2" customFormat="1">
      <c r="A260" s="40"/>
      <c r="B260" s="41"/>
      <c r="C260" s="42"/>
      <c r="D260" s="296" t="s">
        <v>766</v>
      </c>
      <c r="E260" s="42"/>
      <c r="F260" s="297" t="s">
        <v>2774</v>
      </c>
      <c r="G260" s="42"/>
      <c r="H260" s="42"/>
      <c r="I260" s="236"/>
      <c r="J260" s="42"/>
      <c r="K260" s="42"/>
      <c r="L260" s="46"/>
      <c r="M260" s="237"/>
      <c r="N260" s="238"/>
      <c r="O260" s="93"/>
      <c r="P260" s="93"/>
      <c r="Q260" s="93"/>
      <c r="R260" s="93"/>
      <c r="S260" s="93"/>
      <c r="T260" s="94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766</v>
      </c>
      <c r="AU260" s="19" t="s">
        <v>87</v>
      </c>
    </row>
    <row r="261" s="14" customFormat="1">
      <c r="A261" s="14"/>
      <c r="B261" s="249"/>
      <c r="C261" s="250"/>
      <c r="D261" s="234" t="s">
        <v>257</v>
      </c>
      <c r="E261" s="251" t="s">
        <v>1</v>
      </c>
      <c r="F261" s="252" t="s">
        <v>5718</v>
      </c>
      <c r="G261" s="250"/>
      <c r="H261" s="253">
        <v>0.90000000000000002</v>
      </c>
      <c r="I261" s="254"/>
      <c r="J261" s="250"/>
      <c r="K261" s="250"/>
      <c r="L261" s="255"/>
      <c r="M261" s="256"/>
      <c r="N261" s="257"/>
      <c r="O261" s="257"/>
      <c r="P261" s="257"/>
      <c r="Q261" s="257"/>
      <c r="R261" s="257"/>
      <c r="S261" s="257"/>
      <c r="T261" s="25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9" t="s">
        <v>257</v>
      </c>
      <c r="AU261" s="259" t="s">
        <v>87</v>
      </c>
      <c r="AV261" s="14" t="s">
        <v>87</v>
      </c>
      <c r="AW261" s="14" t="s">
        <v>34</v>
      </c>
      <c r="AX261" s="14" t="s">
        <v>85</v>
      </c>
      <c r="AY261" s="259" t="s">
        <v>245</v>
      </c>
    </row>
    <row r="262" s="2" customFormat="1" ht="16.5" customHeight="1">
      <c r="A262" s="40"/>
      <c r="B262" s="41"/>
      <c r="C262" s="221" t="s">
        <v>542</v>
      </c>
      <c r="D262" s="221" t="s">
        <v>248</v>
      </c>
      <c r="E262" s="222" t="s">
        <v>2777</v>
      </c>
      <c r="F262" s="223" t="s">
        <v>2778</v>
      </c>
      <c r="G262" s="224" t="s">
        <v>251</v>
      </c>
      <c r="H262" s="225">
        <v>0.90000000000000002</v>
      </c>
      <c r="I262" s="226"/>
      <c r="J262" s="227">
        <f>ROUND(I262*H262,2)</f>
        <v>0</v>
      </c>
      <c r="K262" s="223" t="s">
        <v>764</v>
      </c>
      <c r="L262" s="46"/>
      <c r="M262" s="228" t="s">
        <v>1</v>
      </c>
      <c r="N262" s="229" t="s">
        <v>42</v>
      </c>
      <c r="O262" s="93"/>
      <c r="P262" s="230">
        <f>O262*H262</f>
        <v>0</v>
      </c>
      <c r="Q262" s="230">
        <v>0.048579999999999998</v>
      </c>
      <c r="R262" s="230">
        <f>Q262*H262</f>
        <v>0.043721999999999997</v>
      </c>
      <c r="S262" s="230">
        <v>0</v>
      </c>
      <c r="T262" s="231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2" t="s">
        <v>253</v>
      </c>
      <c r="AT262" s="232" t="s">
        <v>248</v>
      </c>
      <c r="AU262" s="232" t="s">
        <v>87</v>
      </c>
      <c r="AY262" s="19" t="s">
        <v>245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9" t="s">
        <v>85</v>
      </c>
      <c r="BK262" s="233">
        <f>ROUND(I262*H262,2)</f>
        <v>0</v>
      </c>
      <c r="BL262" s="19" t="s">
        <v>253</v>
      </c>
      <c r="BM262" s="232" t="s">
        <v>5719</v>
      </c>
    </row>
    <row r="263" s="2" customFormat="1">
      <c r="A263" s="40"/>
      <c r="B263" s="41"/>
      <c r="C263" s="42"/>
      <c r="D263" s="234" t="s">
        <v>255</v>
      </c>
      <c r="E263" s="42"/>
      <c r="F263" s="235" t="s">
        <v>2778</v>
      </c>
      <c r="G263" s="42"/>
      <c r="H263" s="42"/>
      <c r="I263" s="236"/>
      <c r="J263" s="42"/>
      <c r="K263" s="42"/>
      <c r="L263" s="46"/>
      <c r="M263" s="237"/>
      <c r="N263" s="238"/>
      <c r="O263" s="93"/>
      <c r="P263" s="93"/>
      <c r="Q263" s="93"/>
      <c r="R263" s="93"/>
      <c r="S263" s="93"/>
      <c r="T263" s="94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255</v>
      </c>
      <c r="AU263" s="19" t="s">
        <v>87</v>
      </c>
    </row>
    <row r="264" s="2" customFormat="1">
      <c r="A264" s="40"/>
      <c r="B264" s="41"/>
      <c r="C264" s="42"/>
      <c r="D264" s="296" t="s">
        <v>766</v>
      </c>
      <c r="E264" s="42"/>
      <c r="F264" s="297" t="s">
        <v>2781</v>
      </c>
      <c r="G264" s="42"/>
      <c r="H264" s="42"/>
      <c r="I264" s="236"/>
      <c r="J264" s="42"/>
      <c r="K264" s="42"/>
      <c r="L264" s="46"/>
      <c r="M264" s="237"/>
      <c r="N264" s="238"/>
      <c r="O264" s="93"/>
      <c r="P264" s="93"/>
      <c r="Q264" s="93"/>
      <c r="R264" s="93"/>
      <c r="S264" s="93"/>
      <c r="T264" s="94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766</v>
      </c>
      <c r="AU264" s="19" t="s">
        <v>87</v>
      </c>
    </row>
    <row r="265" s="14" customFormat="1">
      <c r="A265" s="14"/>
      <c r="B265" s="249"/>
      <c r="C265" s="250"/>
      <c r="D265" s="234" t="s">
        <v>257</v>
      </c>
      <c r="E265" s="251" t="s">
        <v>1</v>
      </c>
      <c r="F265" s="252" t="s">
        <v>5720</v>
      </c>
      <c r="G265" s="250"/>
      <c r="H265" s="253">
        <v>0.90000000000000002</v>
      </c>
      <c r="I265" s="254"/>
      <c r="J265" s="250"/>
      <c r="K265" s="250"/>
      <c r="L265" s="255"/>
      <c r="M265" s="256"/>
      <c r="N265" s="257"/>
      <c r="O265" s="257"/>
      <c r="P265" s="257"/>
      <c r="Q265" s="257"/>
      <c r="R265" s="257"/>
      <c r="S265" s="257"/>
      <c r="T265" s="25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9" t="s">
        <v>257</v>
      </c>
      <c r="AU265" s="259" t="s">
        <v>87</v>
      </c>
      <c r="AV265" s="14" t="s">
        <v>87</v>
      </c>
      <c r="AW265" s="14" t="s">
        <v>34</v>
      </c>
      <c r="AX265" s="14" t="s">
        <v>85</v>
      </c>
      <c r="AY265" s="259" t="s">
        <v>245</v>
      </c>
    </row>
    <row r="266" s="2" customFormat="1" ht="16.5" customHeight="1">
      <c r="A266" s="40"/>
      <c r="B266" s="41"/>
      <c r="C266" s="221" t="s">
        <v>553</v>
      </c>
      <c r="D266" s="221" t="s">
        <v>248</v>
      </c>
      <c r="E266" s="222" t="s">
        <v>2783</v>
      </c>
      <c r="F266" s="223" t="s">
        <v>2784</v>
      </c>
      <c r="G266" s="224" t="s">
        <v>275</v>
      </c>
      <c r="H266" s="225">
        <v>5.9630000000000001</v>
      </c>
      <c r="I266" s="226"/>
      <c r="J266" s="227">
        <f>ROUND(I266*H266,2)</f>
        <v>0</v>
      </c>
      <c r="K266" s="223" t="s">
        <v>764</v>
      </c>
      <c r="L266" s="46"/>
      <c r="M266" s="228" t="s">
        <v>1</v>
      </c>
      <c r="N266" s="229" t="s">
        <v>42</v>
      </c>
      <c r="O266" s="93"/>
      <c r="P266" s="230">
        <f>O266*H266</f>
        <v>0</v>
      </c>
      <c r="Q266" s="230">
        <v>0.041259999999999998</v>
      </c>
      <c r="R266" s="230">
        <f>Q266*H266</f>
        <v>0.24603338</v>
      </c>
      <c r="S266" s="230">
        <v>0</v>
      </c>
      <c r="T266" s="231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32" t="s">
        <v>253</v>
      </c>
      <c r="AT266" s="232" t="s">
        <v>248</v>
      </c>
      <c r="AU266" s="232" t="s">
        <v>87</v>
      </c>
      <c r="AY266" s="19" t="s">
        <v>245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9" t="s">
        <v>85</v>
      </c>
      <c r="BK266" s="233">
        <f>ROUND(I266*H266,2)</f>
        <v>0</v>
      </c>
      <c r="BL266" s="19" t="s">
        <v>253</v>
      </c>
      <c r="BM266" s="232" t="s">
        <v>5721</v>
      </c>
    </row>
    <row r="267" s="2" customFormat="1">
      <c r="A267" s="40"/>
      <c r="B267" s="41"/>
      <c r="C267" s="42"/>
      <c r="D267" s="234" t="s">
        <v>255</v>
      </c>
      <c r="E267" s="42"/>
      <c r="F267" s="235" t="s">
        <v>2786</v>
      </c>
      <c r="G267" s="42"/>
      <c r="H267" s="42"/>
      <c r="I267" s="236"/>
      <c r="J267" s="42"/>
      <c r="K267" s="42"/>
      <c r="L267" s="46"/>
      <c r="M267" s="237"/>
      <c r="N267" s="238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255</v>
      </c>
      <c r="AU267" s="19" t="s">
        <v>87</v>
      </c>
    </row>
    <row r="268" s="2" customFormat="1">
      <c r="A268" s="40"/>
      <c r="B268" s="41"/>
      <c r="C268" s="42"/>
      <c r="D268" s="296" t="s">
        <v>766</v>
      </c>
      <c r="E268" s="42"/>
      <c r="F268" s="297" t="s">
        <v>2787</v>
      </c>
      <c r="G268" s="42"/>
      <c r="H268" s="42"/>
      <c r="I268" s="236"/>
      <c r="J268" s="42"/>
      <c r="K268" s="42"/>
      <c r="L268" s="46"/>
      <c r="M268" s="237"/>
      <c r="N268" s="238"/>
      <c r="O268" s="93"/>
      <c r="P268" s="93"/>
      <c r="Q268" s="93"/>
      <c r="R268" s="93"/>
      <c r="S268" s="93"/>
      <c r="T268" s="94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766</v>
      </c>
      <c r="AU268" s="19" t="s">
        <v>87</v>
      </c>
    </row>
    <row r="269" s="14" customFormat="1">
      <c r="A269" s="14"/>
      <c r="B269" s="249"/>
      <c r="C269" s="250"/>
      <c r="D269" s="234" t="s">
        <v>257</v>
      </c>
      <c r="E269" s="251" t="s">
        <v>1</v>
      </c>
      <c r="F269" s="252" t="s">
        <v>5722</v>
      </c>
      <c r="G269" s="250"/>
      <c r="H269" s="253">
        <v>5.9630000000000001</v>
      </c>
      <c r="I269" s="254"/>
      <c r="J269" s="250"/>
      <c r="K269" s="250"/>
      <c r="L269" s="255"/>
      <c r="M269" s="256"/>
      <c r="N269" s="257"/>
      <c r="O269" s="257"/>
      <c r="P269" s="257"/>
      <c r="Q269" s="257"/>
      <c r="R269" s="257"/>
      <c r="S269" s="257"/>
      <c r="T269" s="25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9" t="s">
        <v>257</v>
      </c>
      <c r="AU269" s="259" t="s">
        <v>87</v>
      </c>
      <c r="AV269" s="14" t="s">
        <v>87</v>
      </c>
      <c r="AW269" s="14" t="s">
        <v>34</v>
      </c>
      <c r="AX269" s="14" t="s">
        <v>85</v>
      </c>
      <c r="AY269" s="259" t="s">
        <v>245</v>
      </c>
    </row>
    <row r="270" s="2" customFormat="1" ht="16.5" customHeight="1">
      <c r="A270" s="40"/>
      <c r="B270" s="41"/>
      <c r="C270" s="221" t="s">
        <v>561</v>
      </c>
      <c r="D270" s="221" t="s">
        <v>248</v>
      </c>
      <c r="E270" s="222" t="s">
        <v>2790</v>
      </c>
      <c r="F270" s="223" t="s">
        <v>2791</v>
      </c>
      <c r="G270" s="224" t="s">
        <v>275</v>
      </c>
      <c r="H270" s="225">
        <v>5.9630000000000001</v>
      </c>
      <c r="I270" s="226"/>
      <c r="J270" s="227">
        <f>ROUND(I270*H270,2)</f>
        <v>0</v>
      </c>
      <c r="K270" s="223" t="s">
        <v>764</v>
      </c>
      <c r="L270" s="46"/>
      <c r="M270" s="228" t="s">
        <v>1</v>
      </c>
      <c r="N270" s="229" t="s">
        <v>42</v>
      </c>
      <c r="O270" s="93"/>
      <c r="P270" s="230">
        <f>O270*H270</f>
        <v>0</v>
      </c>
      <c r="Q270" s="230">
        <v>2.0000000000000002E-05</v>
      </c>
      <c r="R270" s="230">
        <f>Q270*H270</f>
        <v>0.00011926000000000001</v>
      </c>
      <c r="S270" s="230">
        <v>0</v>
      </c>
      <c r="T270" s="231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2" t="s">
        <v>253</v>
      </c>
      <c r="AT270" s="232" t="s">
        <v>248</v>
      </c>
      <c r="AU270" s="232" t="s">
        <v>87</v>
      </c>
      <c r="AY270" s="19" t="s">
        <v>245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9" t="s">
        <v>85</v>
      </c>
      <c r="BK270" s="233">
        <f>ROUND(I270*H270,2)</f>
        <v>0</v>
      </c>
      <c r="BL270" s="19" t="s">
        <v>253</v>
      </c>
      <c r="BM270" s="232" t="s">
        <v>5723</v>
      </c>
    </row>
    <row r="271" s="2" customFormat="1">
      <c r="A271" s="40"/>
      <c r="B271" s="41"/>
      <c r="C271" s="42"/>
      <c r="D271" s="234" t="s">
        <v>255</v>
      </c>
      <c r="E271" s="42"/>
      <c r="F271" s="235" t="s">
        <v>2793</v>
      </c>
      <c r="G271" s="42"/>
      <c r="H271" s="42"/>
      <c r="I271" s="236"/>
      <c r="J271" s="42"/>
      <c r="K271" s="42"/>
      <c r="L271" s="46"/>
      <c r="M271" s="237"/>
      <c r="N271" s="238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255</v>
      </c>
      <c r="AU271" s="19" t="s">
        <v>87</v>
      </c>
    </row>
    <row r="272" s="2" customFormat="1">
      <c r="A272" s="40"/>
      <c r="B272" s="41"/>
      <c r="C272" s="42"/>
      <c r="D272" s="296" t="s">
        <v>766</v>
      </c>
      <c r="E272" s="42"/>
      <c r="F272" s="297" t="s">
        <v>2794</v>
      </c>
      <c r="G272" s="42"/>
      <c r="H272" s="42"/>
      <c r="I272" s="236"/>
      <c r="J272" s="42"/>
      <c r="K272" s="42"/>
      <c r="L272" s="46"/>
      <c r="M272" s="237"/>
      <c r="N272" s="238"/>
      <c r="O272" s="93"/>
      <c r="P272" s="93"/>
      <c r="Q272" s="93"/>
      <c r="R272" s="93"/>
      <c r="S272" s="93"/>
      <c r="T272" s="94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766</v>
      </c>
      <c r="AU272" s="19" t="s">
        <v>87</v>
      </c>
    </row>
    <row r="273" s="2" customFormat="1" ht="16.5" customHeight="1">
      <c r="A273" s="40"/>
      <c r="B273" s="41"/>
      <c r="C273" s="221" t="s">
        <v>566</v>
      </c>
      <c r="D273" s="221" t="s">
        <v>248</v>
      </c>
      <c r="E273" s="222" t="s">
        <v>2802</v>
      </c>
      <c r="F273" s="223" t="s">
        <v>2805</v>
      </c>
      <c r="G273" s="224" t="s">
        <v>251</v>
      </c>
      <c r="H273" s="225">
        <v>10.135</v>
      </c>
      <c r="I273" s="226"/>
      <c r="J273" s="227">
        <f>ROUND(I273*H273,2)</f>
        <v>0</v>
      </c>
      <c r="K273" s="223" t="s">
        <v>764</v>
      </c>
      <c r="L273" s="46"/>
      <c r="M273" s="228" t="s">
        <v>1</v>
      </c>
      <c r="N273" s="229" t="s">
        <v>42</v>
      </c>
      <c r="O273" s="93"/>
      <c r="P273" s="230">
        <f>O273*H273</f>
        <v>0</v>
      </c>
      <c r="Q273" s="230">
        <v>2.5020899999999999</v>
      </c>
      <c r="R273" s="230">
        <f>Q273*H273</f>
        <v>25.35868215</v>
      </c>
      <c r="S273" s="230">
        <v>0</v>
      </c>
      <c r="T273" s="231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2" t="s">
        <v>253</v>
      </c>
      <c r="AT273" s="232" t="s">
        <v>248</v>
      </c>
      <c r="AU273" s="232" t="s">
        <v>87</v>
      </c>
      <c r="AY273" s="19" t="s">
        <v>245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9" t="s">
        <v>85</v>
      </c>
      <c r="BK273" s="233">
        <f>ROUND(I273*H273,2)</f>
        <v>0</v>
      </c>
      <c r="BL273" s="19" t="s">
        <v>253</v>
      </c>
      <c r="BM273" s="232" t="s">
        <v>5724</v>
      </c>
    </row>
    <row r="274" s="2" customFormat="1">
      <c r="A274" s="40"/>
      <c r="B274" s="41"/>
      <c r="C274" s="42"/>
      <c r="D274" s="234" t="s">
        <v>255</v>
      </c>
      <c r="E274" s="42"/>
      <c r="F274" s="235" t="s">
        <v>2805</v>
      </c>
      <c r="G274" s="42"/>
      <c r="H274" s="42"/>
      <c r="I274" s="236"/>
      <c r="J274" s="42"/>
      <c r="K274" s="42"/>
      <c r="L274" s="46"/>
      <c r="M274" s="237"/>
      <c r="N274" s="238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255</v>
      </c>
      <c r="AU274" s="19" t="s">
        <v>87</v>
      </c>
    </row>
    <row r="275" s="2" customFormat="1">
      <c r="A275" s="40"/>
      <c r="B275" s="41"/>
      <c r="C275" s="42"/>
      <c r="D275" s="296" t="s">
        <v>766</v>
      </c>
      <c r="E275" s="42"/>
      <c r="F275" s="297" t="s">
        <v>2806</v>
      </c>
      <c r="G275" s="42"/>
      <c r="H275" s="42"/>
      <c r="I275" s="236"/>
      <c r="J275" s="42"/>
      <c r="K275" s="42"/>
      <c r="L275" s="46"/>
      <c r="M275" s="237"/>
      <c r="N275" s="238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766</v>
      </c>
      <c r="AU275" s="19" t="s">
        <v>87</v>
      </c>
    </row>
    <row r="276" s="14" customFormat="1">
      <c r="A276" s="14"/>
      <c r="B276" s="249"/>
      <c r="C276" s="250"/>
      <c r="D276" s="234" t="s">
        <v>257</v>
      </c>
      <c r="E276" s="251" t="s">
        <v>1</v>
      </c>
      <c r="F276" s="252" t="s">
        <v>5725</v>
      </c>
      <c r="G276" s="250"/>
      <c r="H276" s="253">
        <v>9.6999999999999993</v>
      </c>
      <c r="I276" s="254"/>
      <c r="J276" s="250"/>
      <c r="K276" s="250"/>
      <c r="L276" s="255"/>
      <c r="M276" s="256"/>
      <c r="N276" s="257"/>
      <c r="O276" s="257"/>
      <c r="P276" s="257"/>
      <c r="Q276" s="257"/>
      <c r="R276" s="257"/>
      <c r="S276" s="257"/>
      <c r="T276" s="25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9" t="s">
        <v>257</v>
      </c>
      <c r="AU276" s="259" t="s">
        <v>87</v>
      </c>
      <c r="AV276" s="14" t="s">
        <v>87</v>
      </c>
      <c r="AW276" s="14" t="s">
        <v>34</v>
      </c>
      <c r="AX276" s="14" t="s">
        <v>77</v>
      </c>
      <c r="AY276" s="259" t="s">
        <v>245</v>
      </c>
    </row>
    <row r="277" s="14" customFormat="1">
      <c r="A277" s="14"/>
      <c r="B277" s="249"/>
      <c r="C277" s="250"/>
      <c r="D277" s="234" t="s">
        <v>257</v>
      </c>
      <c r="E277" s="251" t="s">
        <v>1</v>
      </c>
      <c r="F277" s="252" t="s">
        <v>5726</v>
      </c>
      <c r="G277" s="250"/>
      <c r="H277" s="253">
        <v>0.435</v>
      </c>
      <c r="I277" s="254"/>
      <c r="J277" s="250"/>
      <c r="K277" s="250"/>
      <c r="L277" s="255"/>
      <c r="M277" s="256"/>
      <c r="N277" s="257"/>
      <c r="O277" s="257"/>
      <c r="P277" s="257"/>
      <c r="Q277" s="257"/>
      <c r="R277" s="257"/>
      <c r="S277" s="257"/>
      <c r="T277" s="25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9" t="s">
        <v>257</v>
      </c>
      <c r="AU277" s="259" t="s">
        <v>87</v>
      </c>
      <c r="AV277" s="14" t="s">
        <v>87</v>
      </c>
      <c r="AW277" s="14" t="s">
        <v>34</v>
      </c>
      <c r="AX277" s="14" t="s">
        <v>77</v>
      </c>
      <c r="AY277" s="259" t="s">
        <v>245</v>
      </c>
    </row>
    <row r="278" s="15" customFormat="1">
      <c r="A278" s="15"/>
      <c r="B278" s="260"/>
      <c r="C278" s="261"/>
      <c r="D278" s="234" t="s">
        <v>257</v>
      </c>
      <c r="E278" s="262" t="s">
        <v>1</v>
      </c>
      <c r="F278" s="263" t="s">
        <v>266</v>
      </c>
      <c r="G278" s="261"/>
      <c r="H278" s="264">
        <v>10.135</v>
      </c>
      <c r="I278" s="265"/>
      <c r="J278" s="261"/>
      <c r="K278" s="261"/>
      <c r="L278" s="266"/>
      <c r="M278" s="267"/>
      <c r="N278" s="268"/>
      <c r="O278" s="268"/>
      <c r="P278" s="268"/>
      <c r="Q278" s="268"/>
      <c r="R278" s="268"/>
      <c r="S278" s="268"/>
      <c r="T278" s="269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70" t="s">
        <v>257</v>
      </c>
      <c r="AU278" s="270" t="s">
        <v>87</v>
      </c>
      <c r="AV278" s="15" t="s">
        <v>253</v>
      </c>
      <c r="AW278" s="15" t="s">
        <v>34</v>
      </c>
      <c r="AX278" s="15" t="s">
        <v>85</v>
      </c>
      <c r="AY278" s="270" t="s">
        <v>245</v>
      </c>
    </row>
    <row r="279" s="2" customFormat="1" ht="16.5" customHeight="1">
      <c r="A279" s="40"/>
      <c r="B279" s="41"/>
      <c r="C279" s="221" t="s">
        <v>570</v>
      </c>
      <c r="D279" s="221" t="s">
        <v>248</v>
      </c>
      <c r="E279" s="222" t="s">
        <v>2808</v>
      </c>
      <c r="F279" s="223" t="s">
        <v>2809</v>
      </c>
      <c r="G279" s="224" t="s">
        <v>251</v>
      </c>
      <c r="H279" s="225">
        <v>10.135</v>
      </c>
      <c r="I279" s="226"/>
      <c r="J279" s="227">
        <f>ROUND(I279*H279,2)</f>
        <v>0</v>
      </c>
      <c r="K279" s="223" t="s">
        <v>764</v>
      </c>
      <c r="L279" s="46"/>
      <c r="M279" s="228" t="s">
        <v>1</v>
      </c>
      <c r="N279" s="229" t="s">
        <v>42</v>
      </c>
      <c r="O279" s="93"/>
      <c r="P279" s="230">
        <f>O279*H279</f>
        <v>0</v>
      </c>
      <c r="Q279" s="230">
        <v>0</v>
      </c>
      <c r="R279" s="230">
        <f>Q279*H279</f>
        <v>0</v>
      </c>
      <c r="S279" s="230">
        <v>0</v>
      </c>
      <c r="T279" s="231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2" t="s">
        <v>253</v>
      </c>
      <c r="AT279" s="232" t="s">
        <v>248</v>
      </c>
      <c r="AU279" s="232" t="s">
        <v>87</v>
      </c>
      <c r="AY279" s="19" t="s">
        <v>245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9" t="s">
        <v>85</v>
      </c>
      <c r="BK279" s="233">
        <f>ROUND(I279*H279,2)</f>
        <v>0</v>
      </c>
      <c r="BL279" s="19" t="s">
        <v>253</v>
      </c>
      <c r="BM279" s="232" t="s">
        <v>5727</v>
      </c>
    </row>
    <row r="280" s="2" customFormat="1">
      <c r="A280" s="40"/>
      <c r="B280" s="41"/>
      <c r="C280" s="42"/>
      <c r="D280" s="234" t="s">
        <v>255</v>
      </c>
      <c r="E280" s="42"/>
      <c r="F280" s="235" t="s">
        <v>2809</v>
      </c>
      <c r="G280" s="42"/>
      <c r="H280" s="42"/>
      <c r="I280" s="236"/>
      <c r="J280" s="42"/>
      <c r="K280" s="42"/>
      <c r="L280" s="46"/>
      <c r="M280" s="237"/>
      <c r="N280" s="238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255</v>
      </c>
      <c r="AU280" s="19" t="s">
        <v>87</v>
      </c>
    </row>
    <row r="281" s="2" customFormat="1">
      <c r="A281" s="40"/>
      <c r="B281" s="41"/>
      <c r="C281" s="42"/>
      <c r="D281" s="296" t="s">
        <v>766</v>
      </c>
      <c r="E281" s="42"/>
      <c r="F281" s="297" t="s">
        <v>2812</v>
      </c>
      <c r="G281" s="42"/>
      <c r="H281" s="42"/>
      <c r="I281" s="236"/>
      <c r="J281" s="42"/>
      <c r="K281" s="42"/>
      <c r="L281" s="46"/>
      <c r="M281" s="237"/>
      <c r="N281" s="238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766</v>
      </c>
      <c r="AU281" s="19" t="s">
        <v>87</v>
      </c>
    </row>
    <row r="282" s="2" customFormat="1" ht="16.5" customHeight="1">
      <c r="A282" s="40"/>
      <c r="B282" s="41"/>
      <c r="C282" s="221" t="s">
        <v>575</v>
      </c>
      <c r="D282" s="221" t="s">
        <v>248</v>
      </c>
      <c r="E282" s="222" t="s">
        <v>2814</v>
      </c>
      <c r="F282" s="223" t="s">
        <v>5728</v>
      </c>
      <c r="G282" s="224" t="s">
        <v>275</v>
      </c>
      <c r="H282" s="225">
        <v>35.18</v>
      </c>
      <c r="I282" s="226"/>
      <c r="J282" s="227">
        <f>ROUND(I282*H282,2)</f>
        <v>0</v>
      </c>
      <c r="K282" s="223" t="s">
        <v>764</v>
      </c>
      <c r="L282" s="46"/>
      <c r="M282" s="228" t="s">
        <v>1</v>
      </c>
      <c r="N282" s="229" t="s">
        <v>42</v>
      </c>
      <c r="O282" s="93"/>
      <c r="P282" s="230">
        <f>O282*H282</f>
        <v>0</v>
      </c>
      <c r="Q282" s="230">
        <v>0.0011800000000000001</v>
      </c>
      <c r="R282" s="230">
        <f>Q282*H282</f>
        <v>0.041512400000000005</v>
      </c>
      <c r="S282" s="230">
        <v>0</v>
      </c>
      <c r="T282" s="231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32" t="s">
        <v>253</v>
      </c>
      <c r="AT282" s="232" t="s">
        <v>248</v>
      </c>
      <c r="AU282" s="232" t="s">
        <v>87</v>
      </c>
      <c r="AY282" s="19" t="s">
        <v>245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9" t="s">
        <v>85</v>
      </c>
      <c r="BK282" s="233">
        <f>ROUND(I282*H282,2)</f>
        <v>0</v>
      </c>
      <c r="BL282" s="19" t="s">
        <v>253</v>
      </c>
      <c r="BM282" s="232" t="s">
        <v>5729</v>
      </c>
    </row>
    <row r="283" s="2" customFormat="1">
      <c r="A283" s="40"/>
      <c r="B283" s="41"/>
      <c r="C283" s="42"/>
      <c r="D283" s="234" t="s">
        <v>255</v>
      </c>
      <c r="E283" s="42"/>
      <c r="F283" s="235" t="s">
        <v>5728</v>
      </c>
      <c r="G283" s="42"/>
      <c r="H283" s="42"/>
      <c r="I283" s="236"/>
      <c r="J283" s="42"/>
      <c r="K283" s="42"/>
      <c r="L283" s="46"/>
      <c r="M283" s="237"/>
      <c r="N283" s="238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255</v>
      </c>
      <c r="AU283" s="19" t="s">
        <v>87</v>
      </c>
    </row>
    <row r="284" s="2" customFormat="1">
      <c r="A284" s="40"/>
      <c r="B284" s="41"/>
      <c r="C284" s="42"/>
      <c r="D284" s="296" t="s">
        <v>766</v>
      </c>
      <c r="E284" s="42"/>
      <c r="F284" s="297" t="s">
        <v>2818</v>
      </c>
      <c r="G284" s="42"/>
      <c r="H284" s="42"/>
      <c r="I284" s="236"/>
      <c r="J284" s="42"/>
      <c r="K284" s="42"/>
      <c r="L284" s="46"/>
      <c r="M284" s="237"/>
      <c r="N284" s="238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766</v>
      </c>
      <c r="AU284" s="19" t="s">
        <v>87</v>
      </c>
    </row>
    <row r="285" s="14" customFormat="1">
      <c r="A285" s="14"/>
      <c r="B285" s="249"/>
      <c r="C285" s="250"/>
      <c r="D285" s="234" t="s">
        <v>257</v>
      </c>
      <c r="E285" s="251" t="s">
        <v>1</v>
      </c>
      <c r="F285" s="252" t="s">
        <v>5730</v>
      </c>
      <c r="G285" s="250"/>
      <c r="H285" s="253">
        <v>29.829999999999998</v>
      </c>
      <c r="I285" s="254"/>
      <c r="J285" s="250"/>
      <c r="K285" s="250"/>
      <c r="L285" s="255"/>
      <c r="M285" s="256"/>
      <c r="N285" s="257"/>
      <c r="O285" s="257"/>
      <c r="P285" s="257"/>
      <c r="Q285" s="257"/>
      <c r="R285" s="257"/>
      <c r="S285" s="257"/>
      <c r="T285" s="25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9" t="s">
        <v>257</v>
      </c>
      <c r="AU285" s="259" t="s">
        <v>87</v>
      </c>
      <c r="AV285" s="14" t="s">
        <v>87</v>
      </c>
      <c r="AW285" s="14" t="s">
        <v>34</v>
      </c>
      <c r="AX285" s="14" t="s">
        <v>77</v>
      </c>
      <c r="AY285" s="259" t="s">
        <v>245</v>
      </c>
    </row>
    <row r="286" s="14" customFormat="1">
      <c r="A286" s="14"/>
      <c r="B286" s="249"/>
      <c r="C286" s="250"/>
      <c r="D286" s="234" t="s">
        <v>257</v>
      </c>
      <c r="E286" s="251" t="s">
        <v>1</v>
      </c>
      <c r="F286" s="252" t="s">
        <v>5731</v>
      </c>
      <c r="G286" s="250"/>
      <c r="H286" s="253">
        <v>5.3499999999999996</v>
      </c>
      <c r="I286" s="254"/>
      <c r="J286" s="250"/>
      <c r="K286" s="250"/>
      <c r="L286" s="255"/>
      <c r="M286" s="256"/>
      <c r="N286" s="257"/>
      <c r="O286" s="257"/>
      <c r="P286" s="257"/>
      <c r="Q286" s="257"/>
      <c r="R286" s="257"/>
      <c r="S286" s="257"/>
      <c r="T286" s="25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9" t="s">
        <v>257</v>
      </c>
      <c r="AU286" s="259" t="s">
        <v>87</v>
      </c>
      <c r="AV286" s="14" t="s">
        <v>87</v>
      </c>
      <c r="AW286" s="14" t="s">
        <v>34</v>
      </c>
      <c r="AX286" s="14" t="s">
        <v>77</v>
      </c>
      <c r="AY286" s="259" t="s">
        <v>245</v>
      </c>
    </row>
    <row r="287" s="15" customFormat="1">
      <c r="A287" s="15"/>
      <c r="B287" s="260"/>
      <c r="C287" s="261"/>
      <c r="D287" s="234" t="s">
        <v>257</v>
      </c>
      <c r="E287" s="262" t="s">
        <v>1</v>
      </c>
      <c r="F287" s="263" t="s">
        <v>266</v>
      </c>
      <c r="G287" s="261"/>
      <c r="H287" s="264">
        <v>35.18</v>
      </c>
      <c r="I287" s="265"/>
      <c r="J287" s="261"/>
      <c r="K287" s="261"/>
      <c r="L287" s="266"/>
      <c r="M287" s="267"/>
      <c r="N287" s="268"/>
      <c r="O287" s="268"/>
      <c r="P287" s="268"/>
      <c r="Q287" s="268"/>
      <c r="R287" s="268"/>
      <c r="S287" s="268"/>
      <c r="T287" s="269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70" t="s">
        <v>257</v>
      </c>
      <c r="AU287" s="270" t="s">
        <v>87</v>
      </c>
      <c r="AV287" s="15" t="s">
        <v>253</v>
      </c>
      <c r="AW287" s="15" t="s">
        <v>34</v>
      </c>
      <c r="AX287" s="15" t="s">
        <v>85</v>
      </c>
      <c r="AY287" s="270" t="s">
        <v>245</v>
      </c>
    </row>
    <row r="288" s="2" customFormat="1" ht="16.5" customHeight="1">
      <c r="A288" s="40"/>
      <c r="B288" s="41"/>
      <c r="C288" s="221" t="s">
        <v>579</v>
      </c>
      <c r="D288" s="221" t="s">
        <v>248</v>
      </c>
      <c r="E288" s="222" t="s">
        <v>2820</v>
      </c>
      <c r="F288" s="223" t="s">
        <v>5732</v>
      </c>
      <c r="G288" s="224" t="s">
        <v>275</v>
      </c>
      <c r="H288" s="225">
        <v>35.18</v>
      </c>
      <c r="I288" s="226"/>
      <c r="J288" s="227">
        <f>ROUND(I288*H288,2)</f>
        <v>0</v>
      </c>
      <c r="K288" s="223" t="s">
        <v>764</v>
      </c>
      <c r="L288" s="46"/>
      <c r="M288" s="228" t="s">
        <v>1</v>
      </c>
      <c r="N288" s="229" t="s">
        <v>42</v>
      </c>
      <c r="O288" s="93"/>
      <c r="P288" s="230">
        <f>O288*H288</f>
        <v>0</v>
      </c>
      <c r="Q288" s="230">
        <v>3.6000000000000001E-05</v>
      </c>
      <c r="R288" s="230">
        <f>Q288*H288</f>
        <v>0.00126648</v>
      </c>
      <c r="S288" s="230">
        <v>0</v>
      </c>
      <c r="T288" s="231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2" t="s">
        <v>253</v>
      </c>
      <c r="AT288" s="232" t="s">
        <v>248</v>
      </c>
      <c r="AU288" s="232" t="s">
        <v>87</v>
      </c>
      <c r="AY288" s="19" t="s">
        <v>245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9" t="s">
        <v>85</v>
      </c>
      <c r="BK288" s="233">
        <f>ROUND(I288*H288,2)</f>
        <v>0</v>
      </c>
      <c r="BL288" s="19" t="s">
        <v>253</v>
      </c>
      <c r="BM288" s="232" t="s">
        <v>5733</v>
      </c>
    </row>
    <row r="289" s="2" customFormat="1">
      <c r="A289" s="40"/>
      <c r="B289" s="41"/>
      <c r="C289" s="42"/>
      <c r="D289" s="234" t="s">
        <v>255</v>
      </c>
      <c r="E289" s="42"/>
      <c r="F289" s="235" t="s">
        <v>5732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255</v>
      </c>
      <c r="AU289" s="19" t="s">
        <v>87</v>
      </c>
    </row>
    <row r="290" s="2" customFormat="1">
      <c r="A290" s="40"/>
      <c r="B290" s="41"/>
      <c r="C290" s="42"/>
      <c r="D290" s="296" t="s">
        <v>766</v>
      </c>
      <c r="E290" s="42"/>
      <c r="F290" s="297" t="s">
        <v>2824</v>
      </c>
      <c r="G290" s="42"/>
      <c r="H290" s="42"/>
      <c r="I290" s="236"/>
      <c r="J290" s="42"/>
      <c r="K290" s="42"/>
      <c r="L290" s="46"/>
      <c r="M290" s="237"/>
      <c r="N290" s="238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766</v>
      </c>
      <c r="AU290" s="19" t="s">
        <v>87</v>
      </c>
    </row>
    <row r="291" s="14" customFormat="1">
      <c r="A291" s="14"/>
      <c r="B291" s="249"/>
      <c r="C291" s="250"/>
      <c r="D291" s="234" t="s">
        <v>257</v>
      </c>
      <c r="E291" s="251" t="s">
        <v>1</v>
      </c>
      <c r="F291" s="252" t="s">
        <v>5734</v>
      </c>
      <c r="G291" s="250"/>
      <c r="H291" s="253">
        <v>35.18</v>
      </c>
      <c r="I291" s="254"/>
      <c r="J291" s="250"/>
      <c r="K291" s="250"/>
      <c r="L291" s="255"/>
      <c r="M291" s="256"/>
      <c r="N291" s="257"/>
      <c r="O291" s="257"/>
      <c r="P291" s="257"/>
      <c r="Q291" s="257"/>
      <c r="R291" s="257"/>
      <c r="S291" s="257"/>
      <c r="T291" s="25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9" t="s">
        <v>257</v>
      </c>
      <c r="AU291" s="259" t="s">
        <v>87</v>
      </c>
      <c r="AV291" s="14" t="s">
        <v>87</v>
      </c>
      <c r="AW291" s="14" t="s">
        <v>34</v>
      </c>
      <c r="AX291" s="14" t="s">
        <v>85</v>
      </c>
      <c r="AY291" s="259" t="s">
        <v>245</v>
      </c>
    </row>
    <row r="292" s="2" customFormat="1" ht="16.5" customHeight="1">
      <c r="A292" s="40"/>
      <c r="B292" s="41"/>
      <c r="C292" s="221" t="s">
        <v>583</v>
      </c>
      <c r="D292" s="221" t="s">
        <v>248</v>
      </c>
      <c r="E292" s="222" t="s">
        <v>5735</v>
      </c>
      <c r="F292" s="223" t="s">
        <v>5736</v>
      </c>
      <c r="G292" s="224" t="s">
        <v>329</v>
      </c>
      <c r="H292" s="225">
        <v>12</v>
      </c>
      <c r="I292" s="226"/>
      <c r="J292" s="227">
        <f>ROUND(I292*H292,2)</f>
        <v>0</v>
      </c>
      <c r="K292" s="223" t="s">
        <v>764</v>
      </c>
      <c r="L292" s="46"/>
      <c r="M292" s="228" t="s">
        <v>1</v>
      </c>
      <c r="N292" s="229" t="s">
        <v>42</v>
      </c>
      <c r="O292" s="93"/>
      <c r="P292" s="230">
        <f>O292*H292</f>
        <v>0</v>
      </c>
      <c r="Q292" s="230">
        <v>0.144006</v>
      </c>
      <c r="R292" s="230">
        <f>Q292*H292</f>
        <v>1.7280720000000001</v>
      </c>
      <c r="S292" s="230">
        <v>0</v>
      </c>
      <c r="T292" s="231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32" t="s">
        <v>253</v>
      </c>
      <c r="AT292" s="232" t="s">
        <v>248</v>
      </c>
      <c r="AU292" s="232" t="s">
        <v>87</v>
      </c>
      <c r="AY292" s="19" t="s">
        <v>245</v>
      </c>
      <c r="BE292" s="233">
        <f>IF(N292="základní",J292,0)</f>
        <v>0</v>
      </c>
      <c r="BF292" s="233">
        <f>IF(N292="snížená",J292,0)</f>
        <v>0</v>
      </c>
      <c r="BG292" s="233">
        <f>IF(N292="zákl. přenesená",J292,0)</f>
        <v>0</v>
      </c>
      <c r="BH292" s="233">
        <f>IF(N292="sníž. přenesená",J292,0)</f>
        <v>0</v>
      </c>
      <c r="BI292" s="233">
        <f>IF(N292="nulová",J292,0)</f>
        <v>0</v>
      </c>
      <c r="BJ292" s="19" t="s">
        <v>85</v>
      </c>
      <c r="BK292" s="233">
        <f>ROUND(I292*H292,2)</f>
        <v>0</v>
      </c>
      <c r="BL292" s="19" t="s">
        <v>253</v>
      </c>
      <c r="BM292" s="232" t="s">
        <v>5737</v>
      </c>
    </row>
    <row r="293" s="2" customFormat="1">
      <c r="A293" s="40"/>
      <c r="B293" s="41"/>
      <c r="C293" s="42"/>
      <c r="D293" s="234" t="s">
        <v>255</v>
      </c>
      <c r="E293" s="42"/>
      <c r="F293" s="235" t="s">
        <v>5736</v>
      </c>
      <c r="G293" s="42"/>
      <c r="H293" s="42"/>
      <c r="I293" s="236"/>
      <c r="J293" s="42"/>
      <c r="K293" s="42"/>
      <c r="L293" s="46"/>
      <c r="M293" s="237"/>
      <c r="N293" s="238"/>
      <c r="O293" s="93"/>
      <c r="P293" s="93"/>
      <c r="Q293" s="93"/>
      <c r="R293" s="93"/>
      <c r="S293" s="93"/>
      <c r="T293" s="94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255</v>
      </c>
      <c r="AU293" s="19" t="s">
        <v>87</v>
      </c>
    </row>
    <row r="294" s="2" customFormat="1">
      <c r="A294" s="40"/>
      <c r="B294" s="41"/>
      <c r="C294" s="42"/>
      <c r="D294" s="296" t="s">
        <v>766</v>
      </c>
      <c r="E294" s="42"/>
      <c r="F294" s="297" t="s">
        <v>5738</v>
      </c>
      <c r="G294" s="42"/>
      <c r="H294" s="42"/>
      <c r="I294" s="236"/>
      <c r="J294" s="42"/>
      <c r="K294" s="42"/>
      <c r="L294" s="46"/>
      <c r="M294" s="237"/>
      <c r="N294" s="238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766</v>
      </c>
      <c r="AU294" s="19" t="s">
        <v>87</v>
      </c>
    </row>
    <row r="295" s="14" customFormat="1">
      <c r="A295" s="14"/>
      <c r="B295" s="249"/>
      <c r="C295" s="250"/>
      <c r="D295" s="234" t="s">
        <v>257</v>
      </c>
      <c r="E295" s="251" t="s">
        <v>1</v>
      </c>
      <c r="F295" s="252" t="s">
        <v>5739</v>
      </c>
      <c r="G295" s="250"/>
      <c r="H295" s="253">
        <v>12</v>
      </c>
      <c r="I295" s="254"/>
      <c r="J295" s="250"/>
      <c r="K295" s="250"/>
      <c r="L295" s="255"/>
      <c r="M295" s="256"/>
      <c r="N295" s="257"/>
      <c r="O295" s="257"/>
      <c r="P295" s="257"/>
      <c r="Q295" s="257"/>
      <c r="R295" s="257"/>
      <c r="S295" s="257"/>
      <c r="T295" s="25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9" t="s">
        <v>257</v>
      </c>
      <c r="AU295" s="259" t="s">
        <v>87</v>
      </c>
      <c r="AV295" s="14" t="s">
        <v>87</v>
      </c>
      <c r="AW295" s="14" t="s">
        <v>34</v>
      </c>
      <c r="AX295" s="14" t="s">
        <v>85</v>
      </c>
      <c r="AY295" s="259" t="s">
        <v>245</v>
      </c>
    </row>
    <row r="296" s="2" customFormat="1" ht="16.5" customHeight="1">
      <c r="A296" s="40"/>
      <c r="B296" s="41"/>
      <c r="C296" s="283" t="s">
        <v>587</v>
      </c>
      <c r="D296" s="283" t="s">
        <v>551</v>
      </c>
      <c r="E296" s="284" t="s">
        <v>5740</v>
      </c>
      <c r="F296" s="285" t="s">
        <v>5741</v>
      </c>
      <c r="G296" s="286" t="s">
        <v>317</v>
      </c>
      <c r="H296" s="287">
        <v>10</v>
      </c>
      <c r="I296" s="288"/>
      <c r="J296" s="289">
        <f>ROUND(I296*H296,2)</f>
        <v>0</v>
      </c>
      <c r="K296" s="285" t="s">
        <v>1</v>
      </c>
      <c r="L296" s="290"/>
      <c r="M296" s="291" t="s">
        <v>1</v>
      </c>
      <c r="N296" s="292" t="s">
        <v>42</v>
      </c>
      <c r="O296" s="93"/>
      <c r="P296" s="230">
        <f>O296*H296</f>
        <v>0</v>
      </c>
      <c r="Q296" s="230">
        <v>2.3769999999999998</v>
      </c>
      <c r="R296" s="230">
        <f>Q296*H296</f>
        <v>23.769999999999996</v>
      </c>
      <c r="S296" s="230">
        <v>0</v>
      </c>
      <c r="T296" s="231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32" t="s">
        <v>326</v>
      </c>
      <c r="AT296" s="232" t="s">
        <v>551</v>
      </c>
      <c r="AU296" s="232" t="s">
        <v>87</v>
      </c>
      <c r="AY296" s="19" t="s">
        <v>245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9" t="s">
        <v>85</v>
      </c>
      <c r="BK296" s="233">
        <f>ROUND(I296*H296,2)</f>
        <v>0</v>
      </c>
      <c r="BL296" s="19" t="s">
        <v>253</v>
      </c>
      <c r="BM296" s="232" t="s">
        <v>5742</v>
      </c>
    </row>
    <row r="297" s="2" customFormat="1">
      <c r="A297" s="40"/>
      <c r="B297" s="41"/>
      <c r="C297" s="42"/>
      <c r="D297" s="234" t="s">
        <v>255</v>
      </c>
      <c r="E297" s="42"/>
      <c r="F297" s="235" t="s">
        <v>5741</v>
      </c>
      <c r="G297" s="42"/>
      <c r="H297" s="42"/>
      <c r="I297" s="236"/>
      <c r="J297" s="42"/>
      <c r="K297" s="42"/>
      <c r="L297" s="46"/>
      <c r="M297" s="237"/>
      <c r="N297" s="238"/>
      <c r="O297" s="93"/>
      <c r="P297" s="93"/>
      <c r="Q297" s="93"/>
      <c r="R297" s="93"/>
      <c r="S297" s="93"/>
      <c r="T297" s="94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255</v>
      </c>
      <c r="AU297" s="19" t="s">
        <v>87</v>
      </c>
    </row>
    <row r="298" s="14" customFormat="1">
      <c r="A298" s="14"/>
      <c r="B298" s="249"/>
      <c r="C298" s="250"/>
      <c r="D298" s="234" t="s">
        <v>257</v>
      </c>
      <c r="E298" s="251" t="s">
        <v>1</v>
      </c>
      <c r="F298" s="252" t="s">
        <v>5743</v>
      </c>
      <c r="G298" s="250"/>
      <c r="H298" s="253">
        <v>10</v>
      </c>
      <c r="I298" s="254"/>
      <c r="J298" s="250"/>
      <c r="K298" s="250"/>
      <c r="L298" s="255"/>
      <c r="M298" s="256"/>
      <c r="N298" s="257"/>
      <c r="O298" s="257"/>
      <c r="P298" s="257"/>
      <c r="Q298" s="257"/>
      <c r="R298" s="257"/>
      <c r="S298" s="257"/>
      <c r="T298" s="25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9" t="s">
        <v>257</v>
      </c>
      <c r="AU298" s="259" t="s">
        <v>87</v>
      </c>
      <c r="AV298" s="14" t="s">
        <v>87</v>
      </c>
      <c r="AW298" s="14" t="s">
        <v>34</v>
      </c>
      <c r="AX298" s="14" t="s">
        <v>85</v>
      </c>
      <c r="AY298" s="259" t="s">
        <v>245</v>
      </c>
    </row>
    <row r="299" s="2" customFormat="1" ht="16.5" customHeight="1">
      <c r="A299" s="40"/>
      <c r="B299" s="41"/>
      <c r="C299" s="283" t="s">
        <v>591</v>
      </c>
      <c r="D299" s="283" t="s">
        <v>551</v>
      </c>
      <c r="E299" s="284" t="s">
        <v>5744</v>
      </c>
      <c r="F299" s="285" t="s">
        <v>5745</v>
      </c>
      <c r="G299" s="286" t="s">
        <v>317</v>
      </c>
      <c r="H299" s="287">
        <v>1</v>
      </c>
      <c r="I299" s="288"/>
      <c r="J299" s="289">
        <f>ROUND(I299*H299,2)</f>
        <v>0</v>
      </c>
      <c r="K299" s="285" t="s">
        <v>1</v>
      </c>
      <c r="L299" s="290"/>
      <c r="M299" s="291" t="s">
        <v>1</v>
      </c>
      <c r="N299" s="292" t="s">
        <v>42</v>
      </c>
      <c r="O299" s="93"/>
      <c r="P299" s="230">
        <f>O299*H299</f>
        <v>0</v>
      </c>
      <c r="Q299" s="230">
        <v>3.5299999999999998</v>
      </c>
      <c r="R299" s="230">
        <f>Q299*H299</f>
        <v>3.5299999999999998</v>
      </c>
      <c r="S299" s="230">
        <v>0</v>
      </c>
      <c r="T299" s="231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32" t="s">
        <v>326</v>
      </c>
      <c r="AT299" s="232" t="s">
        <v>551</v>
      </c>
      <c r="AU299" s="232" t="s">
        <v>87</v>
      </c>
      <c r="AY299" s="19" t="s">
        <v>245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9" t="s">
        <v>85</v>
      </c>
      <c r="BK299" s="233">
        <f>ROUND(I299*H299,2)</f>
        <v>0</v>
      </c>
      <c r="BL299" s="19" t="s">
        <v>253</v>
      </c>
      <c r="BM299" s="232" t="s">
        <v>5746</v>
      </c>
    </row>
    <row r="300" s="2" customFormat="1">
      <c r="A300" s="40"/>
      <c r="B300" s="41"/>
      <c r="C300" s="42"/>
      <c r="D300" s="234" t="s">
        <v>255</v>
      </c>
      <c r="E300" s="42"/>
      <c r="F300" s="235" t="s">
        <v>5745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255</v>
      </c>
      <c r="AU300" s="19" t="s">
        <v>87</v>
      </c>
    </row>
    <row r="301" s="14" customFormat="1">
      <c r="A301" s="14"/>
      <c r="B301" s="249"/>
      <c r="C301" s="250"/>
      <c r="D301" s="234" t="s">
        <v>257</v>
      </c>
      <c r="E301" s="251" t="s">
        <v>1</v>
      </c>
      <c r="F301" s="252" t="s">
        <v>5747</v>
      </c>
      <c r="G301" s="250"/>
      <c r="H301" s="253">
        <v>1</v>
      </c>
      <c r="I301" s="254"/>
      <c r="J301" s="250"/>
      <c r="K301" s="250"/>
      <c r="L301" s="255"/>
      <c r="M301" s="256"/>
      <c r="N301" s="257"/>
      <c r="O301" s="257"/>
      <c r="P301" s="257"/>
      <c r="Q301" s="257"/>
      <c r="R301" s="257"/>
      <c r="S301" s="257"/>
      <c r="T301" s="25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9" t="s">
        <v>257</v>
      </c>
      <c r="AU301" s="259" t="s">
        <v>87</v>
      </c>
      <c r="AV301" s="14" t="s">
        <v>87</v>
      </c>
      <c r="AW301" s="14" t="s">
        <v>34</v>
      </c>
      <c r="AX301" s="14" t="s">
        <v>85</v>
      </c>
      <c r="AY301" s="259" t="s">
        <v>245</v>
      </c>
    </row>
    <row r="302" s="2" customFormat="1" ht="16.5" customHeight="1">
      <c r="A302" s="40"/>
      <c r="B302" s="41"/>
      <c r="C302" s="283" t="s">
        <v>596</v>
      </c>
      <c r="D302" s="283" t="s">
        <v>551</v>
      </c>
      <c r="E302" s="284" t="s">
        <v>5748</v>
      </c>
      <c r="F302" s="285" t="s">
        <v>5749</v>
      </c>
      <c r="G302" s="286" t="s">
        <v>317</v>
      </c>
      <c r="H302" s="287">
        <v>1</v>
      </c>
      <c r="I302" s="288"/>
      <c r="J302" s="289">
        <f>ROUND(I302*H302,2)</f>
        <v>0</v>
      </c>
      <c r="K302" s="285" t="s">
        <v>1</v>
      </c>
      <c r="L302" s="290"/>
      <c r="M302" s="291" t="s">
        <v>1</v>
      </c>
      <c r="N302" s="292" t="s">
        <v>42</v>
      </c>
      <c r="O302" s="93"/>
      <c r="P302" s="230">
        <f>O302*H302</f>
        <v>0</v>
      </c>
      <c r="Q302" s="230">
        <v>2.23</v>
      </c>
      <c r="R302" s="230">
        <f>Q302*H302</f>
        <v>2.23</v>
      </c>
      <c r="S302" s="230">
        <v>0</v>
      </c>
      <c r="T302" s="231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32" t="s">
        <v>326</v>
      </c>
      <c r="AT302" s="232" t="s">
        <v>551</v>
      </c>
      <c r="AU302" s="232" t="s">
        <v>87</v>
      </c>
      <c r="AY302" s="19" t="s">
        <v>245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9" t="s">
        <v>85</v>
      </c>
      <c r="BK302" s="233">
        <f>ROUND(I302*H302,2)</f>
        <v>0</v>
      </c>
      <c r="BL302" s="19" t="s">
        <v>253</v>
      </c>
      <c r="BM302" s="232" t="s">
        <v>5750</v>
      </c>
    </row>
    <row r="303" s="2" customFormat="1">
      <c r="A303" s="40"/>
      <c r="B303" s="41"/>
      <c r="C303" s="42"/>
      <c r="D303" s="234" t="s">
        <v>255</v>
      </c>
      <c r="E303" s="42"/>
      <c r="F303" s="235" t="s">
        <v>5749</v>
      </c>
      <c r="G303" s="42"/>
      <c r="H303" s="42"/>
      <c r="I303" s="236"/>
      <c r="J303" s="42"/>
      <c r="K303" s="42"/>
      <c r="L303" s="46"/>
      <c r="M303" s="237"/>
      <c r="N303" s="238"/>
      <c r="O303" s="93"/>
      <c r="P303" s="93"/>
      <c r="Q303" s="93"/>
      <c r="R303" s="93"/>
      <c r="S303" s="93"/>
      <c r="T303" s="94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255</v>
      </c>
      <c r="AU303" s="19" t="s">
        <v>87</v>
      </c>
    </row>
    <row r="304" s="12" customFormat="1" ht="22.8" customHeight="1">
      <c r="A304" s="12"/>
      <c r="B304" s="205"/>
      <c r="C304" s="206"/>
      <c r="D304" s="207" t="s">
        <v>76</v>
      </c>
      <c r="E304" s="219" t="s">
        <v>253</v>
      </c>
      <c r="F304" s="219" t="s">
        <v>761</v>
      </c>
      <c r="G304" s="206"/>
      <c r="H304" s="206"/>
      <c r="I304" s="209"/>
      <c r="J304" s="220">
        <f>BK304</f>
        <v>0</v>
      </c>
      <c r="K304" s="206"/>
      <c r="L304" s="211"/>
      <c r="M304" s="212"/>
      <c r="N304" s="213"/>
      <c r="O304" s="213"/>
      <c r="P304" s="214">
        <f>SUM(P305:P344)</f>
        <v>0</v>
      </c>
      <c r="Q304" s="213"/>
      <c r="R304" s="214">
        <f>SUM(R305:R344)</f>
        <v>352.45138695000003</v>
      </c>
      <c r="S304" s="213"/>
      <c r="T304" s="215">
        <f>SUM(T305:T344)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16" t="s">
        <v>253</v>
      </c>
      <c r="AT304" s="217" t="s">
        <v>76</v>
      </c>
      <c r="AU304" s="217" t="s">
        <v>85</v>
      </c>
      <c r="AY304" s="216" t="s">
        <v>245</v>
      </c>
      <c r="BK304" s="218">
        <f>SUM(BK305:BK344)</f>
        <v>0</v>
      </c>
    </row>
    <row r="305" s="2" customFormat="1" ht="16.5" customHeight="1">
      <c r="A305" s="40"/>
      <c r="B305" s="41"/>
      <c r="C305" s="221" t="s">
        <v>602</v>
      </c>
      <c r="D305" s="221" t="s">
        <v>248</v>
      </c>
      <c r="E305" s="222" t="s">
        <v>3689</v>
      </c>
      <c r="F305" s="223" t="s">
        <v>3690</v>
      </c>
      <c r="G305" s="224" t="s">
        <v>275</v>
      </c>
      <c r="H305" s="225">
        <v>28.815000000000001</v>
      </c>
      <c r="I305" s="226"/>
      <c r="J305" s="227">
        <f>ROUND(I305*H305,2)</f>
        <v>0</v>
      </c>
      <c r="K305" s="223" t="s">
        <v>764</v>
      </c>
      <c r="L305" s="46"/>
      <c r="M305" s="228" t="s">
        <v>1</v>
      </c>
      <c r="N305" s="229" t="s">
        <v>42</v>
      </c>
      <c r="O305" s="93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32" t="s">
        <v>253</v>
      </c>
      <c r="AT305" s="232" t="s">
        <v>248</v>
      </c>
      <c r="AU305" s="232" t="s">
        <v>87</v>
      </c>
      <c r="AY305" s="19" t="s">
        <v>245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9" t="s">
        <v>85</v>
      </c>
      <c r="BK305" s="233">
        <f>ROUND(I305*H305,2)</f>
        <v>0</v>
      </c>
      <c r="BL305" s="19" t="s">
        <v>253</v>
      </c>
      <c r="BM305" s="232" t="s">
        <v>5751</v>
      </c>
    </row>
    <row r="306" s="2" customFormat="1">
      <c r="A306" s="40"/>
      <c r="B306" s="41"/>
      <c r="C306" s="42"/>
      <c r="D306" s="234" t="s">
        <v>255</v>
      </c>
      <c r="E306" s="42"/>
      <c r="F306" s="235" t="s">
        <v>3690</v>
      </c>
      <c r="G306" s="42"/>
      <c r="H306" s="42"/>
      <c r="I306" s="236"/>
      <c r="J306" s="42"/>
      <c r="K306" s="42"/>
      <c r="L306" s="46"/>
      <c r="M306" s="237"/>
      <c r="N306" s="238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255</v>
      </c>
      <c r="AU306" s="19" t="s">
        <v>87</v>
      </c>
    </row>
    <row r="307" s="2" customFormat="1">
      <c r="A307" s="40"/>
      <c r="B307" s="41"/>
      <c r="C307" s="42"/>
      <c r="D307" s="296" t="s">
        <v>766</v>
      </c>
      <c r="E307" s="42"/>
      <c r="F307" s="297" t="s">
        <v>3692</v>
      </c>
      <c r="G307" s="42"/>
      <c r="H307" s="42"/>
      <c r="I307" s="236"/>
      <c r="J307" s="42"/>
      <c r="K307" s="42"/>
      <c r="L307" s="46"/>
      <c r="M307" s="237"/>
      <c r="N307" s="238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766</v>
      </c>
      <c r="AU307" s="19" t="s">
        <v>87</v>
      </c>
    </row>
    <row r="308" s="14" customFormat="1">
      <c r="A308" s="14"/>
      <c r="B308" s="249"/>
      <c r="C308" s="250"/>
      <c r="D308" s="234" t="s">
        <v>257</v>
      </c>
      <c r="E308" s="251" t="s">
        <v>1</v>
      </c>
      <c r="F308" s="252" t="s">
        <v>5752</v>
      </c>
      <c r="G308" s="250"/>
      <c r="H308" s="253">
        <v>28.815000000000001</v>
      </c>
      <c r="I308" s="254"/>
      <c r="J308" s="250"/>
      <c r="K308" s="250"/>
      <c r="L308" s="255"/>
      <c r="M308" s="256"/>
      <c r="N308" s="257"/>
      <c r="O308" s="257"/>
      <c r="P308" s="257"/>
      <c r="Q308" s="257"/>
      <c r="R308" s="257"/>
      <c r="S308" s="257"/>
      <c r="T308" s="25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9" t="s">
        <v>257</v>
      </c>
      <c r="AU308" s="259" t="s">
        <v>87</v>
      </c>
      <c r="AV308" s="14" t="s">
        <v>87</v>
      </c>
      <c r="AW308" s="14" t="s">
        <v>34</v>
      </c>
      <c r="AX308" s="14" t="s">
        <v>85</v>
      </c>
      <c r="AY308" s="259" t="s">
        <v>245</v>
      </c>
    </row>
    <row r="309" s="2" customFormat="1" ht="16.5" customHeight="1">
      <c r="A309" s="40"/>
      <c r="B309" s="41"/>
      <c r="C309" s="221" t="s">
        <v>606</v>
      </c>
      <c r="D309" s="221" t="s">
        <v>248</v>
      </c>
      <c r="E309" s="222" t="s">
        <v>2832</v>
      </c>
      <c r="F309" s="223" t="s">
        <v>2833</v>
      </c>
      <c r="G309" s="224" t="s">
        <v>275</v>
      </c>
      <c r="H309" s="225">
        <v>37.75</v>
      </c>
      <c r="I309" s="226"/>
      <c r="J309" s="227">
        <f>ROUND(I309*H309,2)</f>
        <v>0</v>
      </c>
      <c r="K309" s="223" t="s">
        <v>764</v>
      </c>
      <c r="L309" s="46"/>
      <c r="M309" s="228" t="s">
        <v>1</v>
      </c>
      <c r="N309" s="229" t="s">
        <v>42</v>
      </c>
      <c r="O309" s="93"/>
      <c r="P309" s="230">
        <f>O309*H309</f>
        <v>0</v>
      </c>
      <c r="Q309" s="230">
        <v>0.247866</v>
      </c>
      <c r="R309" s="230">
        <f>Q309*H309</f>
        <v>9.3569414999999996</v>
      </c>
      <c r="S309" s="230">
        <v>0</v>
      </c>
      <c r="T309" s="231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32" t="s">
        <v>253</v>
      </c>
      <c r="AT309" s="232" t="s">
        <v>248</v>
      </c>
      <c r="AU309" s="232" t="s">
        <v>87</v>
      </c>
      <c r="AY309" s="19" t="s">
        <v>245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9" t="s">
        <v>85</v>
      </c>
      <c r="BK309" s="233">
        <f>ROUND(I309*H309,2)</f>
        <v>0</v>
      </c>
      <c r="BL309" s="19" t="s">
        <v>253</v>
      </c>
      <c r="BM309" s="232" t="s">
        <v>5753</v>
      </c>
    </row>
    <row r="310" s="2" customFormat="1">
      <c r="A310" s="40"/>
      <c r="B310" s="41"/>
      <c r="C310" s="42"/>
      <c r="D310" s="234" t="s">
        <v>255</v>
      </c>
      <c r="E310" s="42"/>
      <c r="F310" s="235" t="s">
        <v>2833</v>
      </c>
      <c r="G310" s="42"/>
      <c r="H310" s="42"/>
      <c r="I310" s="236"/>
      <c r="J310" s="42"/>
      <c r="K310" s="42"/>
      <c r="L310" s="46"/>
      <c r="M310" s="237"/>
      <c r="N310" s="238"/>
      <c r="O310" s="93"/>
      <c r="P310" s="93"/>
      <c r="Q310" s="93"/>
      <c r="R310" s="93"/>
      <c r="S310" s="93"/>
      <c r="T310" s="94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255</v>
      </c>
      <c r="AU310" s="19" t="s">
        <v>87</v>
      </c>
    </row>
    <row r="311" s="2" customFormat="1">
      <c r="A311" s="40"/>
      <c r="B311" s="41"/>
      <c r="C311" s="42"/>
      <c r="D311" s="296" t="s">
        <v>766</v>
      </c>
      <c r="E311" s="42"/>
      <c r="F311" s="297" t="s">
        <v>2836</v>
      </c>
      <c r="G311" s="42"/>
      <c r="H311" s="42"/>
      <c r="I311" s="236"/>
      <c r="J311" s="42"/>
      <c r="K311" s="42"/>
      <c r="L311" s="46"/>
      <c r="M311" s="237"/>
      <c r="N311" s="238"/>
      <c r="O311" s="93"/>
      <c r="P311" s="93"/>
      <c r="Q311" s="93"/>
      <c r="R311" s="93"/>
      <c r="S311" s="93"/>
      <c r="T311" s="94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766</v>
      </c>
      <c r="AU311" s="19" t="s">
        <v>87</v>
      </c>
    </row>
    <row r="312" s="14" customFormat="1">
      <c r="A312" s="14"/>
      <c r="B312" s="249"/>
      <c r="C312" s="250"/>
      <c r="D312" s="234" t="s">
        <v>257</v>
      </c>
      <c r="E312" s="251" t="s">
        <v>1</v>
      </c>
      <c r="F312" s="252" t="s">
        <v>5754</v>
      </c>
      <c r="G312" s="250"/>
      <c r="H312" s="253">
        <v>37.75</v>
      </c>
      <c r="I312" s="254"/>
      <c r="J312" s="250"/>
      <c r="K312" s="250"/>
      <c r="L312" s="255"/>
      <c r="M312" s="256"/>
      <c r="N312" s="257"/>
      <c r="O312" s="257"/>
      <c r="P312" s="257"/>
      <c r="Q312" s="257"/>
      <c r="R312" s="257"/>
      <c r="S312" s="257"/>
      <c r="T312" s="25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9" t="s">
        <v>257</v>
      </c>
      <c r="AU312" s="259" t="s">
        <v>87</v>
      </c>
      <c r="AV312" s="14" t="s">
        <v>87</v>
      </c>
      <c r="AW312" s="14" t="s">
        <v>34</v>
      </c>
      <c r="AX312" s="14" t="s">
        <v>77</v>
      </c>
      <c r="AY312" s="259" t="s">
        <v>245</v>
      </c>
    </row>
    <row r="313" s="15" customFormat="1">
      <c r="A313" s="15"/>
      <c r="B313" s="260"/>
      <c r="C313" s="261"/>
      <c r="D313" s="234" t="s">
        <v>257</v>
      </c>
      <c r="E313" s="262" t="s">
        <v>1</v>
      </c>
      <c r="F313" s="263" t="s">
        <v>266</v>
      </c>
      <c r="G313" s="261"/>
      <c r="H313" s="264">
        <v>37.75</v>
      </c>
      <c r="I313" s="265"/>
      <c r="J313" s="261"/>
      <c r="K313" s="261"/>
      <c r="L313" s="266"/>
      <c r="M313" s="267"/>
      <c r="N313" s="268"/>
      <c r="O313" s="268"/>
      <c r="P313" s="268"/>
      <c r="Q313" s="268"/>
      <c r="R313" s="268"/>
      <c r="S313" s="268"/>
      <c r="T313" s="269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70" t="s">
        <v>257</v>
      </c>
      <c r="AU313" s="270" t="s">
        <v>87</v>
      </c>
      <c r="AV313" s="15" t="s">
        <v>253</v>
      </c>
      <c r="AW313" s="15" t="s">
        <v>34</v>
      </c>
      <c r="AX313" s="15" t="s">
        <v>85</v>
      </c>
      <c r="AY313" s="270" t="s">
        <v>245</v>
      </c>
    </row>
    <row r="314" s="2" customFormat="1" ht="21.75" customHeight="1">
      <c r="A314" s="40"/>
      <c r="B314" s="41"/>
      <c r="C314" s="221" t="s">
        <v>610</v>
      </c>
      <c r="D314" s="221" t="s">
        <v>248</v>
      </c>
      <c r="E314" s="222" t="s">
        <v>5755</v>
      </c>
      <c r="F314" s="223" t="s">
        <v>5756</v>
      </c>
      <c r="G314" s="224" t="s">
        <v>251</v>
      </c>
      <c r="H314" s="225">
        <v>2.1000000000000001</v>
      </c>
      <c r="I314" s="226"/>
      <c r="J314" s="227">
        <f>ROUND(I314*H314,2)</f>
        <v>0</v>
      </c>
      <c r="K314" s="223" t="s">
        <v>764</v>
      </c>
      <c r="L314" s="46"/>
      <c r="M314" s="228" t="s">
        <v>1</v>
      </c>
      <c r="N314" s="229" t="s">
        <v>42</v>
      </c>
      <c r="O314" s="93"/>
      <c r="P314" s="230">
        <f>O314*H314</f>
        <v>0</v>
      </c>
      <c r="Q314" s="230">
        <v>0</v>
      </c>
      <c r="R314" s="230">
        <f>Q314*H314</f>
        <v>0</v>
      </c>
      <c r="S314" s="230">
        <v>0</v>
      </c>
      <c r="T314" s="231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32" t="s">
        <v>253</v>
      </c>
      <c r="AT314" s="232" t="s">
        <v>248</v>
      </c>
      <c r="AU314" s="232" t="s">
        <v>87</v>
      </c>
      <c r="AY314" s="19" t="s">
        <v>245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9" t="s">
        <v>85</v>
      </c>
      <c r="BK314" s="233">
        <f>ROUND(I314*H314,2)</f>
        <v>0</v>
      </c>
      <c r="BL314" s="19" t="s">
        <v>253</v>
      </c>
      <c r="BM314" s="232" t="s">
        <v>5757</v>
      </c>
    </row>
    <row r="315" s="2" customFormat="1">
      <c r="A315" s="40"/>
      <c r="B315" s="41"/>
      <c r="C315" s="42"/>
      <c r="D315" s="234" t="s">
        <v>255</v>
      </c>
      <c r="E315" s="42"/>
      <c r="F315" s="235" t="s">
        <v>5756</v>
      </c>
      <c r="G315" s="42"/>
      <c r="H315" s="42"/>
      <c r="I315" s="236"/>
      <c r="J315" s="42"/>
      <c r="K315" s="42"/>
      <c r="L315" s="46"/>
      <c r="M315" s="237"/>
      <c r="N315" s="238"/>
      <c r="O315" s="93"/>
      <c r="P315" s="93"/>
      <c r="Q315" s="93"/>
      <c r="R315" s="93"/>
      <c r="S315" s="93"/>
      <c r="T315" s="94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255</v>
      </c>
      <c r="AU315" s="19" t="s">
        <v>87</v>
      </c>
    </row>
    <row r="316" s="2" customFormat="1">
      <c r="A316" s="40"/>
      <c r="B316" s="41"/>
      <c r="C316" s="42"/>
      <c r="D316" s="296" t="s">
        <v>766</v>
      </c>
      <c r="E316" s="42"/>
      <c r="F316" s="297" t="s">
        <v>5758</v>
      </c>
      <c r="G316" s="42"/>
      <c r="H316" s="42"/>
      <c r="I316" s="236"/>
      <c r="J316" s="42"/>
      <c r="K316" s="42"/>
      <c r="L316" s="46"/>
      <c r="M316" s="237"/>
      <c r="N316" s="238"/>
      <c r="O316" s="93"/>
      <c r="P316" s="93"/>
      <c r="Q316" s="93"/>
      <c r="R316" s="93"/>
      <c r="S316" s="93"/>
      <c r="T316" s="94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766</v>
      </c>
      <c r="AU316" s="19" t="s">
        <v>87</v>
      </c>
    </row>
    <row r="317" s="14" customFormat="1">
      <c r="A317" s="14"/>
      <c r="B317" s="249"/>
      <c r="C317" s="250"/>
      <c r="D317" s="234" t="s">
        <v>257</v>
      </c>
      <c r="E317" s="251" t="s">
        <v>1</v>
      </c>
      <c r="F317" s="252" t="s">
        <v>5759</v>
      </c>
      <c r="G317" s="250"/>
      <c r="H317" s="253">
        <v>2.1000000000000001</v>
      </c>
      <c r="I317" s="254"/>
      <c r="J317" s="250"/>
      <c r="K317" s="250"/>
      <c r="L317" s="255"/>
      <c r="M317" s="256"/>
      <c r="N317" s="257"/>
      <c r="O317" s="257"/>
      <c r="P317" s="257"/>
      <c r="Q317" s="257"/>
      <c r="R317" s="257"/>
      <c r="S317" s="257"/>
      <c r="T317" s="25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9" t="s">
        <v>257</v>
      </c>
      <c r="AU317" s="259" t="s">
        <v>87</v>
      </c>
      <c r="AV317" s="14" t="s">
        <v>87</v>
      </c>
      <c r="AW317" s="14" t="s">
        <v>34</v>
      </c>
      <c r="AX317" s="14" t="s">
        <v>77</v>
      </c>
      <c r="AY317" s="259" t="s">
        <v>245</v>
      </c>
    </row>
    <row r="318" s="15" customFormat="1">
      <c r="A318" s="15"/>
      <c r="B318" s="260"/>
      <c r="C318" s="261"/>
      <c r="D318" s="234" t="s">
        <v>257</v>
      </c>
      <c r="E318" s="262" t="s">
        <v>1</v>
      </c>
      <c r="F318" s="263" t="s">
        <v>266</v>
      </c>
      <c r="G318" s="261"/>
      <c r="H318" s="264">
        <v>2.1000000000000001</v>
      </c>
      <c r="I318" s="265"/>
      <c r="J318" s="261"/>
      <c r="K318" s="261"/>
      <c r="L318" s="266"/>
      <c r="M318" s="267"/>
      <c r="N318" s="268"/>
      <c r="O318" s="268"/>
      <c r="P318" s="268"/>
      <c r="Q318" s="268"/>
      <c r="R318" s="268"/>
      <c r="S318" s="268"/>
      <c r="T318" s="269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70" t="s">
        <v>257</v>
      </c>
      <c r="AU318" s="270" t="s">
        <v>87</v>
      </c>
      <c r="AV318" s="15" t="s">
        <v>253</v>
      </c>
      <c r="AW318" s="15" t="s">
        <v>34</v>
      </c>
      <c r="AX318" s="15" t="s">
        <v>85</v>
      </c>
      <c r="AY318" s="270" t="s">
        <v>245</v>
      </c>
    </row>
    <row r="319" s="2" customFormat="1" ht="16.5" customHeight="1">
      <c r="A319" s="40"/>
      <c r="B319" s="41"/>
      <c r="C319" s="221" t="s">
        <v>614</v>
      </c>
      <c r="D319" s="221" t="s">
        <v>248</v>
      </c>
      <c r="E319" s="222" t="s">
        <v>2838</v>
      </c>
      <c r="F319" s="223" t="s">
        <v>2839</v>
      </c>
      <c r="G319" s="224" t="s">
        <v>275</v>
      </c>
      <c r="H319" s="225">
        <v>0.26000000000000001</v>
      </c>
      <c r="I319" s="226"/>
      <c r="J319" s="227">
        <f>ROUND(I319*H319,2)</f>
        <v>0</v>
      </c>
      <c r="K319" s="223" t="s">
        <v>764</v>
      </c>
      <c r="L319" s="46"/>
      <c r="M319" s="228" t="s">
        <v>1</v>
      </c>
      <c r="N319" s="229" t="s">
        <v>42</v>
      </c>
      <c r="O319" s="93"/>
      <c r="P319" s="230">
        <f>O319*H319</f>
        <v>0</v>
      </c>
      <c r="Q319" s="230">
        <v>0.02266</v>
      </c>
      <c r="R319" s="230">
        <f>Q319*H319</f>
        <v>0.0058916000000000003</v>
      </c>
      <c r="S319" s="230">
        <v>0</v>
      </c>
      <c r="T319" s="231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32" t="s">
        <v>253</v>
      </c>
      <c r="AT319" s="232" t="s">
        <v>248</v>
      </c>
      <c r="AU319" s="232" t="s">
        <v>87</v>
      </c>
      <c r="AY319" s="19" t="s">
        <v>245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9" t="s">
        <v>85</v>
      </c>
      <c r="BK319" s="233">
        <f>ROUND(I319*H319,2)</f>
        <v>0</v>
      </c>
      <c r="BL319" s="19" t="s">
        <v>253</v>
      </c>
      <c r="BM319" s="232" t="s">
        <v>5760</v>
      </c>
    </row>
    <row r="320" s="2" customFormat="1">
      <c r="A320" s="40"/>
      <c r="B320" s="41"/>
      <c r="C320" s="42"/>
      <c r="D320" s="234" t="s">
        <v>255</v>
      </c>
      <c r="E320" s="42"/>
      <c r="F320" s="235" t="s">
        <v>2841</v>
      </c>
      <c r="G320" s="42"/>
      <c r="H320" s="42"/>
      <c r="I320" s="236"/>
      <c r="J320" s="42"/>
      <c r="K320" s="42"/>
      <c r="L320" s="46"/>
      <c r="M320" s="237"/>
      <c r="N320" s="238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255</v>
      </c>
      <c r="AU320" s="19" t="s">
        <v>87</v>
      </c>
    </row>
    <row r="321" s="2" customFormat="1">
      <c r="A321" s="40"/>
      <c r="B321" s="41"/>
      <c r="C321" s="42"/>
      <c r="D321" s="296" t="s">
        <v>766</v>
      </c>
      <c r="E321" s="42"/>
      <c r="F321" s="297" t="s">
        <v>2842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766</v>
      </c>
      <c r="AU321" s="19" t="s">
        <v>87</v>
      </c>
    </row>
    <row r="322" s="13" customFormat="1">
      <c r="A322" s="13"/>
      <c r="B322" s="239"/>
      <c r="C322" s="240"/>
      <c r="D322" s="234" t="s">
        <v>257</v>
      </c>
      <c r="E322" s="241" t="s">
        <v>1</v>
      </c>
      <c r="F322" s="242" t="s">
        <v>5761</v>
      </c>
      <c r="G322" s="240"/>
      <c r="H322" s="241" t="s">
        <v>1</v>
      </c>
      <c r="I322" s="243"/>
      <c r="J322" s="240"/>
      <c r="K322" s="240"/>
      <c r="L322" s="244"/>
      <c r="M322" s="245"/>
      <c r="N322" s="246"/>
      <c r="O322" s="246"/>
      <c r="P322" s="246"/>
      <c r="Q322" s="246"/>
      <c r="R322" s="246"/>
      <c r="S322" s="246"/>
      <c r="T322" s="247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8" t="s">
        <v>257</v>
      </c>
      <c r="AU322" s="248" t="s">
        <v>87</v>
      </c>
      <c r="AV322" s="13" t="s">
        <v>85</v>
      </c>
      <c r="AW322" s="13" t="s">
        <v>34</v>
      </c>
      <c r="AX322" s="13" t="s">
        <v>77</v>
      </c>
      <c r="AY322" s="248" t="s">
        <v>245</v>
      </c>
    </row>
    <row r="323" s="14" customFormat="1">
      <c r="A323" s="14"/>
      <c r="B323" s="249"/>
      <c r="C323" s="250"/>
      <c r="D323" s="234" t="s">
        <v>257</v>
      </c>
      <c r="E323" s="251" t="s">
        <v>1</v>
      </c>
      <c r="F323" s="252" t="s">
        <v>5762</v>
      </c>
      <c r="G323" s="250"/>
      <c r="H323" s="253">
        <v>0.26000000000000001</v>
      </c>
      <c r="I323" s="254"/>
      <c r="J323" s="250"/>
      <c r="K323" s="250"/>
      <c r="L323" s="255"/>
      <c r="M323" s="256"/>
      <c r="N323" s="257"/>
      <c r="O323" s="257"/>
      <c r="P323" s="257"/>
      <c r="Q323" s="257"/>
      <c r="R323" s="257"/>
      <c r="S323" s="257"/>
      <c r="T323" s="258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9" t="s">
        <v>257</v>
      </c>
      <c r="AU323" s="259" t="s">
        <v>87</v>
      </c>
      <c r="AV323" s="14" t="s">
        <v>87</v>
      </c>
      <c r="AW323" s="14" t="s">
        <v>34</v>
      </c>
      <c r="AX323" s="14" t="s">
        <v>77</v>
      </c>
      <c r="AY323" s="259" t="s">
        <v>245</v>
      </c>
    </row>
    <row r="324" s="15" customFormat="1">
      <c r="A324" s="15"/>
      <c r="B324" s="260"/>
      <c r="C324" s="261"/>
      <c r="D324" s="234" t="s">
        <v>257</v>
      </c>
      <c r="E324" s="262" t="s">
        <v>1</v>
      </c>
      <c r="F324" s="263" t="s">
        <v>266</v>
      </c>
      <c r="G324" s="261"/>
      <c r="H324" s="264">
        <v>0.26000000000000001</v>
      </c>
      <c r="I324" s="265"/>
      <c r="J324" s="261"/>
      <c r="K324" s="261"/>
      <c r="L324" s="266"/>
      <c r="M324" s="267"/>
      <c r="N324" s="268"/>
      <c r="O324" s="268"/>
      <c r="P324" s="268"/>
      <c r="Q324" s="268"/>
      <c r="R324" s="268"/>
      <c r="S324" s="268"/>
      <c r="T324" s="269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70" t="s">
        <v>257</v>
      </c>
      <c r="AU324" s="270" t="s">
        <v>87</v>
      </c>
      <c r="AV324" s="15" t="s">
        <v>253</v>
      </c>
      <c r="AW324" s="15" t="s">
        <v>34</v>
      </c>
      <c r="AX324" s="15" t="s">
        <v>85</v>
      </c>
      <c r="AY324" s="270" t="s">
        <v>245</v>
      </c>
    </row>
    <row r="325" s="2" customFormat="1" ht="16.5" customHeight="1">
      <c r="A325" s="40"/>
      <c r="B325" s="41"/>
      <c r="C325" s="221" t="s">
        <v>389</v>
      </c>
      <c r="D325" s="221" t="s">
        <v>248</v>
      </c>
      <c r="E325" s="222" t="s">
        <v>2845</v>
      </c>
      <c r="F325" s="223" t="s">
        <v>2846</v>
      </c>
      <c r="G325" s="224" t="s">
        <v>275</v>
      </c>
      <c r="H325" s="225">
        <v>0.26000000000000001</v>
      </c>
      <c r="I325" s="226"/>
      <c r="J325" s="227">
        <f>ROUND(I325*H325,2)</f>
        <v>0</v>
      </c>
      <c r="K325" s="223" t="s">
        <v>764</v>
      </c>
      <c r="L325" s="46"/>
      <c r="M325" s="228" t="s">
        <v>1</v>
      </c>
      <c r="N325" s="229" t="s">
        <v>42</v>
      </c>
      <c r="O325" s="93"/>
      <c r="P325" s="230">
        <f>O325*H325</f>
        <v>0</v>
      </c>
      <c r="Q325" s="230">
        <v>0.02266</v>
      </c>
      <c r="R325" s="230">
        <f>Q325*H325</f>
        <v>0.0058916000000000003</v>
      </c>
      <c r="S325" s="230">
        <v>0</v>
      </c>
      <c r="T325" s="231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32" t="s">
        <v>253</v>
      </c>
      <c r="AT325" s="232" t="s">
        <v>248</v>
      </c>
      <c r="AU325" s="232" t="s">
        <v>87</v>
      </c>
      <c r="AY325" s="19" t="s">
        <v>245</v>
      </c>
      <c r="BE325" s="233">
        <f>IF(N325="základní",J325,0)</f>
        <v>0</v>
      </c>
      <c r="BF325" s="233">
        <f>IF(N325="snížená",J325,0)</f>
        <v>0</v>
      </c>
      <c r="BG325" s="233">
        <f>IF(N325="zákl. přenesená",J325,0)</f>
        <v>0</v>
      </c>
      <c r="BH325" s="233">
        <f>IF(N325="sníž. přenesená",J325,0)</f>
        <v>0</v>
      </c>
      <c r="BI325" s="233">
        <f>IF(N325="nulová",J325,0)</f>
        <v>0</v>
      </c>
      <c r="BJ325" s="19" t="s">
        <v>85</v>
      </c>
      <c r="BK325" s="233">
        <f>ROUND(I325*H325,2)</f>
        <v>0</v>
      </c>
      <c r="BL325" s="19" t="s">
        <v>253</v>
      </c>
      <c r="BM325" s="232" t="s">
        <v>5763</v>
      </c>
    </row>
    <row r="326" s="2" customFormat="1">
      <c r="A326" s="40"/>
      <c r="B326" s="41"/>
      <c r="C326" s="42"/>
      <c r="D326" s="234" t="s">
        <v>255</v>
      </c>
      <c r="E326" s="42"/>
      <c r="F326" s="235" t="s">
        <v>2848</v>
      </c>
      <c r="G326" s="42"/>
      <c r="H326" s="42"/>
      <c r="I326" s="236"/>
      <c r="J326" s="42"/>
      <c r="K326" s="42"/>
      <c r="L326" s="46"/>
      <c r="M326" s="237"/>
      <c r="N326" s="238"/>
      <c r="O326" s="93"/>
      <c r="P326" s="93"/>
      <c r="Q326" s="93"/>
      <c r="R326" s="93"/>
      <c r="S326" s="93"/>
      <c r="T326" s="94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255</v>
      </c>
      <c r="AU326" s="19" t="s">
        <v>87</v>
      </c>
    </row>
    <row r="327" s="2" customFormat="1">
      <c r="A327" s="40"/>
      <c r="B327" s="41"/>
      <c r="C327" s="42"/>
      <c r="D327" s="296" t="s">
        <v>766</v>
      </c>
      <c r="E327" s="42"/>
      <c r="F327" s="297" t="s">
        <v>2849</v>
      </c>
      <c r="G327" s="42"/>
      <c r="H327" s="42"/>
      <c r="I327" s="236"/>
      <c r="J327" s="42"/>
      <c r="K327" s="42"/>
      <c r="L327" s="46"/>
      <c r="M327" s="237"/>
      <c r="N327" s="238"/>
      <c r="O327" s="93"/>
      <c r="P327" s="93"/>
      <c r="Q327" s="93"/>
      <c r="R327" s="93"/>
      <c r="S327" s="93"/>
      <c r="T327" s="94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766</v>
      </c>
      <c r="AU327" s="19" t="s">
        <v>87</v>
      </c>
    </row>
    <row r="328" s="13" customFormat="1">
      <c r="A328" s="13"/>
      <c r="B328" s="239"/>
      <c r="C328" s="240"/>
      <c r="D328" s="234" t="s">
        <v>257</v>
      </c>
      <c r="E328" s="241" t="s">
        <v>1</v>
      </c>
      <c r="F328" s="242" t="s">
        <v>5764</v>
      </c>
      <c r="G328" s="240"/>
      <c r="H328" s="241" t="s">
        <v>1</v>
      </c>
      <c r="I328" s="243"/>
      <c r="J328" s="240"/>
      <c r="K328" s="240"/>
      <c r="L328" s="244"/>
      <c r="M328" s="245"/>
      <c r="N328" s="246"/>
      <c r="O328" s="246"/>
      <c r="P328" s="246"/>
      <c r="Q328" s="246"/>
      <c r="R328" s="246"/>
      <c r="S328" s="246"/>
      <c r="T328" s="247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8" t="s">
        <v>257</v>
      </c>
      <c r="AU328" s="248" t="s">
        <v>87</v>
      </c>
      <c r="AV328" s="13" t="s">
        <v>85</v>
      </c>
      <c r="AW328" s="13" t="s">
        <v>34</v>
      </c>
      <c r="AX328" s="13" t="s">
        <v>77</v>
      </c>
      <c r="AY328" s="248" t="s">
        <v>245</v>
      </c>
    </row>
    <row r="329" s="14" customFormat="1">
      <c r="A329" s="14"/>
      <c r="B329" s="249"/>
      <c r="C329" s="250"/>
      <c r="D329" s="234" t="s">
        <v>257</v>
      </c>
      <c r="E329" s="251" t="s">
        <v>1</v>
      </c>
      <c r="F329" s="252" t="s">
        <v>5765</v>
      </c>
      <c r="G329" s="250"/>
      <c r="H329" s="253">
        <v>0.26000000000000001</v>
      </c>
      <c r="I329" s="254"/>
      <c r="J329" s="250"/>
      <c r="K329" s="250"/>
      <c r="L329" s="255"/>
      <c r="M329" s="256"/>
      <c r="N329" s="257"/>
      <c r="O329" s="257"/>
      <c r="P329" s="257"/>
      <c r="Q329" s="257"/>
      <c r="R329" s="257"/>
      <c r="S329" s="257"/>
      <c r="T329" s="25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9" t="s">
        <v>257</v>
      </c>
      <c r="AU329" s="259" t="s">
        <v>87</v>
      </c>
      <c r="AV329" s="14" t="s">
        <v>87</v>
      </c>
      <c r="AW329" s="14" t="s">
        <v>34</v>
      </c>
      <c r="AX329" s="14" t="s">
        <v>77</v>
      </c>
      <c r="AY329" s="259" t="s">
        <v>245</v>
      </c>
    </row>
    <row r="330" s="15" customFormat="1">
      <c r="A330" s="15"/>
      <c r="B330" s="260"/>
      <c r="C330" s="261"/>
      <c r="D330" s="234" t="s">
        <v>257</v>
      </c>
      <c r="E330" s="262" t="s">
        <v>1</v>
      </c>
      <c r="F330" s="263" t="s">
        <v>266</v>
      </c>
      <c r="G330" s="261"/>
      <c r="H330" s="264">
        <v>0.26000000000000001</v>
      </c>
      <c r="I330" s="265"/>
      <c r="J330" s="261"/>
      <c r="K330" s="261"/>
      <c r="L330" s="266"/>
      <c r="M330" s="267"/>
      <c r="N330" s="268"/>
      <c r="O330" s="268"/>
      <c r="P330" s="268"/>
      <c r="Q330" s="268"/>
      <c r="R330" s="268"/>
      <c r="S330" s="268"/>
      <c r="T330" s="269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70" t="s">
        <v>257</v>
      </c>
      <c r="AU330" s="270" t="s">
        <v>87</v>
      </c>
      <c r="AV330" s="15" t="s">
        <v>253</v>
      </c>
      <c r="AW330" s="15" t="s">
        <v>34</v>
      </c>
      <c r="AX330" s="15" t="s">
        <v>85</v>
      </c>
      <c r="AY330" s="270" t="s">
        <v>245</v>
      </c>
    </row>
    <row r="331" s="2" customFormat="1" ht="16.5" customHeight="1">
      <c r="A331" s="40"/>
      <c r="B331" s="41"/>
      <c r="C331" s="221" t="s">
        <v>622</v>
      </c>
      <c r="D331" s="221" t="s">
        <v>248</v>
      </c>
      <c r="E331" s="222" t="s">
        <v>4503</v>
      </c>
      <c r="F331" s="223" t="s">
        <v>5084</v>
      </c>
      <c r="G331" s="224" t="s">
        <v>251</v>
      </c>
      <c r="H331" s="225">
        <v>118.45</v>
      </c>
      <c r="I331" s="226"/>
      <c r="J331" s="227">
        <f>ROUND(I331*H331,2)</f>
        <v>0</v>
      </c>
      <c r="K331" s="223" t="s">
        <v>764</v>
      </c>
      <c r="L331" s="46"/>
      <c r="M331" s="228" t="s">
        <v>1</v>
      </c>
      <c r="N331" s="229" t="s">
        <v>42</v>
      </c>
      <c r="O331" s="93"/>
      <c r="P331" s="230">
        <f>O331*H331</f>
        <v>0</v>
      </c>
      <c r="Q331" s="230">
        <v>2.4500000000000002</v>
      </c>
      <c r="R331" s="230">
        <f>Q331*H331</f>
        <v>290.20250000000004</v>
      </c>
      <c r="S331" s="230">
        <v>0</v>
      </c>
      <c r="T331" s="231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32" t="s">
        <v>253</v>
      </c>
      <c r="AT331" s="232" t="s">
        <v>248</v>
      </c>
      <c r="AU331" s="232" t="s">
        <v>87</v>
      </c>
      <c r="AY331" s="19" t="s">
        <v>245</v>
      </c>
      <c r="BE331" s="233">
        <f>IF(N331="základní",J331,0)</f>
        <v>0</v>
      </c>
      <c r="BF331" s="233">
        <f>IF(N331="snížená",J331,0)</f>
        <v>0</v>
      </c>
      <c r="BG331" s="233">
        <f>IF(N331="zákl. přenesená",J331,0)</f>
        <v>0</v>
      </c>
      <c r="BH331" s="233">
        <f>IF(N331="sníž. přenesená",J331,0)</f>
        <v>0</v>
      </c>
      <c r="BI331" s="233">
        <f>IF(N331="nulová",J331,0)</f>
        <v>0</v>
      </c>
      <c r="BJ331" s="19" t="s">
        <v>85</v>
      </c>
      <c r="BK331" s="233">
        <f>ROUND(I331*H331,2)</f>
        <v>0</v>
      </c>
      <c r="BL331" s="19" t="s">
        <v>253</v>
      </c>
      <c r="BM331" s="232" t="s">
        <v>5766</v>
      </c>
    </row>
    <row r="332" s="2" customFormat="1">
      <c r="A332" s="40"/>
      <c r="B332" s="41"/>
      <c r="C332" s="42"/>
      <c r="D332" s="234" t="s">
        <v>255</v>
      </c>
      <c r="E332" s="42"/>
      <c r="F332" s="235" t="s">
        <v>5084</v>
      </c>
      <c r="G332" s="42"/>
      <c r="H332" s="42"/>
      <c r="I332" s="236"/>
      <c r="J332" s="42"/>
      <c r="K332" s="42"/>
      <c r="L332" s="46"/>
      <c r="M332" s="237"/>
      <c r="N332" s="238"/>
      <c r="O332" s="93"/>
      <c r="P332" s="93"/>
      <c r="Q332" s="93"/>
      <c r="R332" s="93"/>
      <c r="S332" s="93"/>
      <c r="T332" s="94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255</v>
      </c>
      <c r="AU332" s="19" t="s">
        <v>87</v>
      </c>
    </row>
    <row r="333" s="2" customFormat="1">
      <c r="A333" s="40"/>
      <c r="B333" s="41"/>
      <c r="C333" s="42"/>
      <c r="D333" s="296" t="s">
        <v>766</v>
      </c>
      <c r="E333" s="42"/>
      <c r="F333" s="297" t="s">
        <v>4507</v>
      </c>
      <c r="G333" s="42"/>
      <c r="H333" s="42"/>
      <c r="I333" s="236"/>
      <c r="J333" s="42"/>
      <c r="K333" s="42"/>
      <c r="L333" s="46"/>
      <c r="M333" s="237"/>
      <c r="N333" s="238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766</v>
      </c>
      <c r="AU333" s="19" t="s">
        <v>87</v>
      </c>
    </row>
    <row r="334" s="14" customFormat="1">
      <c r="A334" s="14"/>
      <c r="B334" s="249"/>
      <c r="C334" s="250"/>
      <c r="D334" s="234" t="s">
        <v>257</v>
      </c>
      <c r="E334" s="251" t="s">
        <v>1</v>
      </c>
      <c r="F334" s="252" t="s">
        <v>5767</v>
      </c>
      <c r="G334" s="250"/>
      <c r="H334" s="253">
        <v>118.45</v>
      </c>
      <c r="I334" s="254"/>
      <c r="J334" s="250"/>
      <c r="K334" s="250"/>
      <c r="L334" s="255"/>
      <c r="M334" s="256"/>
      <c r="N334" s="257"/>
      <c r="O334" s="257"/>
      <c r="P334" s="257"/>
      <c r="Q334" s="257"/>
      <c r="R334" s="257"/>
      <c r="S334" s="257"/>
      <c r="T334" s="25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9" t="s">
        <v>257</v>
      </c>
      <c r="AU334" s="259" t="s">
        <v>87</v>
      </c>
      <c r="AV334" s="14" t="s">
        <v>87</v>
      </c>
      <c r="AW334" s="14" t="s">
        <v>34</v>
      </c>
      <c r="AX334" s="14" t="s">
        <v>85</v>
      </c>
      <c r="AY334" s="259" t="s">
        <v>245</v>
      </c>
    </row>
    <row r="335" s="2" customFormat="1" ht="16.5" customHeight="1">
      <c r="A335" s="40"/>
      <c r="B335" s="41"/>
      <c r="C335" s="221" t="s">
        <v>626</v>
      </c>
      <c r="D335" s="221" t="s">
        <v>248</v>
      </c>
      <c r="E335" s="222" t="s">
        <v>5768</v>
      </c>
      <c r="F335" s="223" t="s">
        <v>5769</v>
      </c>
      <c r="G335" s="224" t="s">
        <v>251</v>
      </c>
      <c r="H335" s="225">
        <v>7.5499999999999998</v>
      </c>
      <c r="I335" s="226"/>
      <c r="J335" s="227">
        <f>ROUND(I335*H335,2)</f>
        <v>0</v>
      </c>
      <c r="K335" s="223" t="s">
        <v>764</v>
      </c>
      <c r="L335" s="46"/>
      <c r="M335" s="228" t="s">
        <v>1</v>
      </c>
      <c r="N335" s="229" t="s">
        <v>42</v>
      </c>
      <c r="O335" s="93"/>
      <c r="P335" s="230">
        <f>O335*H335</f>
        <v>0</v>
      </c>
      <c r="Q335" s="230">
        <v>1.8480000000000001</v>
      </c>
      <c r="R335" s="230">
        <f>Q335*H335</f>
        <v>13.952400000000001</v>
      </c>
      <c r="S335" s="230">
        <v>0</v>
      </c>
      <c r="T335" s="231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32" t="s">
        <v>594</v>
      </c>
      <c r="AT335" s="232" t="s">
        <v>248</v>
      </c>
      <c r="AU335" s="232" t="s">
        <v>87</v>
      </c>
      <c r="AY335" s="19" t="s">
        <v>245</v>
      </c>
      <c r="BE335" s="233">
        <f>IF(N335="základní",J335,0)</f>
        <v>0</v>
      </c>
      <c r="BF335" s="233">
        <f>IF(N335="snížená",J335,0)</f>
        <v>0</v>
      </c>
      <c r="BG335" s="233">
        <f>IF(N335="zákl. přenesená",J335,0)</f>
        <v>0</v>
      </c>
      <c r="BH335" s="233">
        <f>IF(N335="sníž. přenesená",J335,0)</f>
        <v>0</v>
      </c>
      <c r="BI335" s="233">
        <f>IF(N335="nulová",J335,0)</f>
        <v>0</v>
      </c>
      <c r="BJ335" s="19" t="s">
        <v>85</v>
      </c>
      <c r="BK335" s="233">
        <f>ROUND(I335*H335,2)</f>
        <v>0</v>
      </c>
      <c r="BL335" s="19" t="s">
        <v>594</v>
      </c>
      <c r="BM335" s="232" t="s">
        <v>5770</v>
      </c>
    </row>
    <row r="336" s="2" customFormat="1">
      <c r="A336" s="40"/>
      <c r="B336" s="41"/>
      <c r="C336" s="42"/>
      <c r="D336" s="234" t="s">
        <v>255</v>
      </c>
      <c r="E336" s="42"/>
      <c r="F336" s="235" t="s">
        <v>5769</v>
      </c>
      <c r="G336" s="42"/>
      <c r="H336" s="42"/>
      <c r="I336" s="236"/>
      <c r="J336" s="42"/>
      <c r="K336" s="42"/>
      <c r="L336" s="46"/>
      <c r="M336" s="237"/>
      <c r="N336" s="238"/>
      <c r="O336" s="93"/>
      <c r="P336" s="93"/>
      <c r="Q336" s="93"/>
      <c r="R336" s="93"/>
      <c r="S336" s="93"/>
      <c r="T336" s="94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255</v>
      </c>
      <c r="AU336" s="19" t="s">
        <v>87</v>
      </c>
    </row>
    <row r="337" s="2" customFormat="1">
      <c r="A337" s="40"/>
      <c r="B337" s="41"/>
      <c r="C337" s="42"/>
      <c r="D337" s="296" t="s">
        <v>766</v>
      </c>
      <c r="E337" s="42"/>
      <c r="F337" s="297" t="s">
        <v>5771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766</v>
      </c>
      <c r="AU337" s="19" t="s">
        <v>87</v>
      </c>
    </row>
    <row r="338" s="14" customFormat="1">
      <c r="A338" s="14"/>
      <c r="B338" s="249"/>
      <c r="C338" s="250"/>
      <c r="D338" s="234" t="s">
        <v>257</v>
      </c>
      <c r="E338" s="251" t="s">
        <v>1</v>
      </c>
      <c r="F338" s="252" t="s">
        <v>5772</v>
      </c>
      <c r="G338" s="250"/>
      <c r="H338" s="253">
        <v>7.5499999999999998</v>
      </c>
      <c r="I338" s="254"/>
      <c r="J338" s="250"/>
      <c r="K338" s="250"/>
      <c r="L338" s="255"/>
      <c r="M338" s="256"/>
      <c r="N338" s="257"/>
      <c r="O338" s="257"/>
      <c r="P338" s="257"/>
      <c r="Q338" s="257"/>
      <c r="R338" s="257"/>
      <c r="S338" s="257"/>
      <c r="T338" s="25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9" t="s">
        <v>257</v>
      </c>
      <c r="AU338" s="259" t="s">
        <v>87</v>
      </c>
      <c r="AV338" s="14" t="s">
        <v>87</v>
      </c>
      <c r="AW338" s="14" t="s">
        <v>34</v>
      </c>
      <c r="AX338" s="14" t="s">
        <v>77</v>
      </c>
      <c r="AY338" s="259" t="s">
        <v>245</v>
      </c>
    </row>
    <row r="339" s="15" customFormat="1">
      <c r="A339" s="15"/>
      <c r="B339" s="260"/>
      <c r="C339" s="261"/>
      <c r="D339" s="234" t="s">
        <v>257</v>
      </c>
      <c r="E339" s="262" t="s">
        <v>1</v>
      </c>
      <c r="F339" s="263" t="s">
        <v>266</v>
      </c>
      <c r="G339" s="261"/>
      <c r="H339" s="264">
        <v>7.5499999999999998</v>
      </c>
      <c r="I339" s="265"/>
      <c r="J339" s="261"/>
      <c r="K339" s="261"/>
      <c r="L339" s="266"/>
      <c r="M339" s="267"/>
      <c r="N339" s="268"/>
      <c r="O339" s="268"/>
      <c r="P339" s="268"/>
      <c r="Q339" s="268"/>
      <c r="R339" s="268"/>
      <c r="S339" s="268"/>
      <c r="T339" s="269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70" t="s">
        <v>257</v>
      </c>
      <c r="AU339" s="270" t="s">
        <v>87</v>
      </c>
      <c r="AV339" s="15" t="s">
        <v>253</v>
      </c>
      <c r="AW339" s="15" t="s">
        <v>34</v>
      </c>
      <c r="AX339" s="15" t="s">
        <v>85</v>
      </c>
      <c r="AY339" s="270" t="s">
        <v>245</v>
      </c>
    </row>
    <row r="340" s="2" customFormat="1" ht="24.15" customHeight="1">
      <c r="A340" s="40"/>
      <c r="B340" s="41"/>
      <c r="C340" s="221" t="s">
        <v>630</v>
      </c>
      <c r="D340" s="221" t="s">
        <v>248</v>
      </c>
      <c r="E340" s="222" t="s">
        <v>2852</v>
      </c>
      <c r="F340" s="223" t="s">
        <v>3712</v>
      </c>
      <c r="G340" s="224" t="s">
        <v>275</v>
      </c>
      <c r="H340" s="225">
        <v>37.75</v>
      </c>
      <c r="I340" s="226"/>
      <c r="J340" s="227">
        <f>ROUND(I340*H340,2)</f>
        <v>0</v>
      </c>
      <c r="K340" s="223" t="s">
        <v>764</v>
      </c>
      <c r="L340" s="46"/>
      <c r="M340" s="228" t="s">
        <v>1</v>
      </c>
      <c r="N340" s="229" t="s">
        <v>42</v>
      </c>
      <c r="O340" s="93"/>
      <c r="P340" s="230">
        <f>O340*H340</f>
        <v>0</v>
      </c>
      <c r="Q340" s="230">
        <v>1.031199</v>
      </c>
      <c r="R340" s="230">
        <f>Q340*H340</f>
        <v>38.927762250000001</v>
      </c>
      <c r="S340" s="230">
        <v>0</v>
      </c>
      <c r="T340" s="231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32" t="s">
        <v>253</v>
      </c>
      <c r="AT340" s="232" t="s">
        <v>248</v>
      </c>
      <c r="AU340" s="232" t="s">
        <v>87</v>
      </c>
      <c r="AY340" s="19" t="s">
        <v>245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9" t="s">
        <v>85</v>
      </c>
      <c r="BK340" s="233">
        <f>ROUND(I340*H340,2)</f>
        <v>0</v>
      </c>
      <c r="BL340" s="19" t="s">
        <v>253</v>
      </c>
      <c r="BM340" s="232" t="s">
        <v>5773</v>
      </c>
    </row>
    <row r="341" s="2" customFormat="1">
      <c r="A341" s="40"/>
      <c r="B341" s="41"/>
      <c r="C341" s="42"/>
      <c r="D341" s="234" t="s">
        <v>255</v>
      </c>
      <c r="E341" s="42"/>
      <c r="F341" s="235" t="s">
        <v>3712</v>
      </c>
      <c r="G341" s="42"/>
      <c r="H341" s="42"/>
      <c r="I341" s="236"/>
      <c r="J341" s="42"/>
      <c r="K341" s="42"/>
      <c r="L341" s="46"/>
      <c r="M341" s="237"/>
      <c r="N341" s="238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255</v>
      </c>
      <c r="AU341" s="19" t="s">
        <v>87</v>
      </c>
    </row>
    <row r="342" s="2" customFormat="1">
      <c r="A342" s="40"/>
      <c r="B342" s="41"/>
      <c r="C342" s="42"/>
      <c r="D342" s="296" t="s">
        <v>766</v>
      </c>
      <c r="E342" s="42"/>
      <c r="F342" s="297" t="s">
        <v>2856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766</v>
      </c>
      <c r="AU342" s="19" t="s">
        <v>87</v>
      </c>
    </row>
    <row r="343" s="14" customFormat="1">
      <c r="A343" s="14"/>
      <c r="B343" s="249"/>
      <c r="C343" s="250"/>
      <c r="D343" s="234" t="s">
        <v>257</v>
      </c>
      <c r="E343" s="251" t="s">
        <v>1</v>
      </c>
      <c r="F343" s="252" t="s">
        <v>5774</v>
      </c>
      <c r="G343" s="250"/>
      <c r="H343" s="253">
        <v>37.75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77</v>
      </c>
      <c r="AY343" s="259" t="s">
        <v>245</v>
      </c>
    </row>
    <row r="344" s="15" customFormat="1">
      <c r="A344" s="15"/>
      <c r="B344" s="260"/>
      <c r="C344" s="261"/>
      <c r="D344" s="234" t="s">
        <v>257</v>
      </c>
      <c r="E344" s="262" t="s">
        <v>1</v>
      </c>
      <c r="F344" s="263" t="s">
        <v>266</v>
      </c>
      <c r="G344" s="261"/>
      <c r="H344" s="264">
        <v>37.75</v>
      </c>
      <c r="I344" s="265"/>
      <c r="J344" s="261"/>
      <c r="K344" s="261"/>
      <c r="L344" s="266"/>
      <c r="M344" s="267"/>
      <c r="N344" s="268"/>
      <c r="O344" s="268"/>
      <c r="P344" s="268"/>
      <c r="Q344" s="268"/>
      <c r="R344" s="268"/>
      <c r="S344" s="268"/>
      <c r="T344" s="269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70" t="s">
        <v>257</v>
      </c>
      <c r="AU344" s="270" t="s">
        <v>87</v>
      </c>
      <c r="AV344" s="15" t="s">
        <v>253</v>
      </c>
      <c r="AW344" s="15" t="s">
        <v>34</v>
      </c>
      <c r="AX344" s="15" t="s">
        <v>85</v>
      </c>
      <c r="AY344" s="270" t="s">
        <v>245</v>
      </c>
    </row>
    <row r="345" s="12" customFormat="1" ht="22.8" customHeight="1">
      <c r="A345" s="12"/>
      <c r="B345" s="205"/>
      <c r="C345" s="206"/>
      <c r="D345" s="207" t="s">
        <v>76</v>
      </c>
      <c r="E345" s="219" t="s">
        <v>335</v>
      </c>
      <c r="F345" s="219" t="s">
        <v>831</v>
      </c>
      <c r="G345" s="206"/>
      <c r="H345" s="206"/>
      <c r="I345" s="209"/>
      <c r="J345" s="220">
        <f>BK345</f>
        <v>0</v>
      </c>
      <c r="K345" s="206"/>
      <c r="L345" s="211"/>
      <c r="M345" s="212"/>
      <c r="N345" s="213"/>
      <c r="O345" s="213"/>
      <c r="P345" s="214">
        <f>SUM(P346:P420)</f>
        <v>0</v>
      </c>
      <c r="Q345" s="213"/>
      <c r="R345" s="214">
        <f>SUM(R346:R420)</f>
        <v>22.889998409023999</v>
      </c>
      <c r="S345" s="213"/>
      <c r="T345" s="215">
        <f>SUM(T346:T420)</f>
        <v>266.44642999999996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216" t="s">
        <v>253</v>
      </c>
      <c r="AT345" s="217" t="s">
        <v>76</v>
      </c>
      <c r="AU345" s="217" t="s">
        <v>85</v>
      </c>
      <c r="AY345" s="216" t="s">
        <v>245</v>
      </c>
      <c r="BK345" s="218">
        <f>SUM(BK346:BK420)</f>
        <v>0</v>
      </c>
    </row>
    <row r="346" s="2" customFormat="1" ht="16.5" customHeight="1">
      <c r="A346" s="40"/>
      <c r="B346" s="41"/>
      <c r="C346" s="221" t="s">
        <v>634</v>
      </c>
      <c r="D346" s="221" t="s">
        <v>248</v>
      </c>
      <c r="E346" s="222" t="s">
        <v>2872</v>
      </c>
      <c r="F346" s="223" t="s">
        <v>2873</v>
      </c>
      <c r="G346" s="224" t="s">
        <v>317</v>
      </c>
      <c r="H346" s="225">
        <v>7.0499999999999998</v>
      </c>
      <c r="I346" s="226"/>
      <c r="J346" s="227">
        <f>ROUND(I346*H346,2)</f>
        <v>0</v>
      </c>
      <c r="K346" s="223" t="s">
        <v>764</v>
      </c>
      <c r="L346" s="46"/>
      <c r="M346" s="228" t="s">
        <v>1</v>
      </c>
      <c r="N346" s="229" t="s">
        <v>42</v>
      </c>
      <c r="O346" s="93"/>
      <c r="P346" s="230">
        <f>O346*H346</f>
        <v>0</v>
      </c>
      <c r="Q346" s="230">
        <v>0.00117</v>
      </c>
      <c r="R346" s="230">
        <f>Q346*H346</f>
        <v>0.0082485000000000006</v>
      </c>
      <c r="S346" s="230">
        <v>0</v>
      </c>
      <c r="T346" s="231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32" t="s">
        <v>253</v>
      </c>
      <c r="AT346" s="232" t="s">
        <v>248</v>
      </c>
      <c r="AU346" s="232" t="s">
        <v>87</v>
      </c>
      <c r="AY346" s="19" t="s">
        <v>245</v>
      </c>
      <c r="BE346" s="233">
        <f>IF(N346="základní",J346,0)</f>
        <v>0</v>
      </c>
      <c r="BF346" s="233">
        <f>IF(N346="snížená",J346,0)</f>
        <v>0</v>
      </c>
      <c r="BG346" s="233">
        <f>IF(N346="zákl. přenesená",J346,0)</f>
        <v>0</v>
      </c>
      <c r="BH346" s="233">
        <f>IF(N346="sníž. přenesená",J346,0)</f>
        <v>0</v>
      </c>
      <c r="BI346" s="233">
        <f>IF(N346="nulová",J346,0)</f>
        <v>0</v>
      </c>
      <c r="BJ346" s="19" t="s">
        <v>85</v>
      </c>
      <c r="BK346" s="233">
        <f>ROUND(I346*H346,2)</f>
        <v>0</v>
      </c>
      <c r="BL346" s="19" t="s">
        <v>253</v>
      </c>
      <c r="BM346" s="232" t="s">
        <v>5775</v>
      </c>
    </row>
    <row r="347" s="2" customFormat="1">
      <c r="A347" s="40"/>
      <c r="B347" s="41"/>
      <c r="C347" s="42"/>
      <c r="D347" s="234" t="s">
        <v>255</v>
      </c>
      <c r="E347" s="42"/>
      <c r="F347" s="235" t="s">
        <v>2875</v>
      </c>
      <c r="G347" s="42"/>
      <c r="H347" s="42"/>
      <c r="I347" s="236"/>
      <c r="J347" s="42"/>
      <c r="K347" s="42"/>
      <c r="L347" s="46"/>
      <c r="M347" s="237"/>
      <c r="N347" s="238"/>
      <c r="O347" s="93"/>
      <c r="P347" s="93"/>
      <c r="Q347" s="93"/>
      <c r="R347" s="93"/>
      <c r="S347" s="93"/>
      <c r="T347" s="94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255</v>
      </c>
      <c r="AU347" s="19" t="s">
        <v>87</v>
      </c>
    </row>
    <row r="348" s="2" customFormat="1">
      <c r="A348" s="40"/>
      <c r="B348" s="41"/>
      <c r="C348" s="42"/>
      <c r="D348" s="296" t="s">
        <v>766</v>
      </c>
      <c r="E348" s="42"/>
      <c r="F348" s="297" t="s">
        <v>2876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766</v>
      </c>
      <c r="AU348" s="19" t="s">
        <v>87</v>
      </c>
    </row>
    <row r="349" s="2" customFormat="1" ht="16.5" customHeight="1">
      <c r="A349" s="40"/>
      <c r="B349" s="41"/>
      <c r="C349" s="283" t="s">
        <v>638</v>
      </c>
      <c r="D349" s="283" t="s">
        <v>551</v>
      </c>
      <c r="E349" s="284" t="s">
        <v>3741</v>
      </c>
      <c r="F349" s="285" t="s">
        <v>3742</v>
      </c>
      <c r="G349" s="286" t="s">
        <v>545</v>
      </c>
      <c r="H349" s="287">
        <v>0.041000000000000002</v>
      </c>
      <c r="I349" s="288"/>
      <c r="J349" s="289">
        <f>ROUND(I349*H349,2)</f>
        <v>0</v>
      </c>
      <c r="K349" s="285" t="s">
        <v>764</v>
      </c>
      <c r="L349" s="290"/>
      <c r="M349" s="291" t="s">
        <v>1</v>
      </c>
      <c r="N349" s="292" t="s">
        <v>42</v>
      </c>
      <c r="O349" s="93"/>
      <c r="P349" s="230">
        <f>O349*H349</f>
        <v>0</v>
      </c>
      <c r="Q349" s="230">
        <v>1</v>
      </c>
      <c r="R349" s="230">
        <f>Q349*H349</f>
        <v>0.041000000000000002</v>
      </c>
      <c r="S349" s="230">
        <v>0</v>
      </c>
      <c r="T349" s="231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32" t="s">
        <v>326</v>
      </c>
      <c r="AT349" s="232" t="s">
        <v>551</v>
      </c>
      <c r="AU349" s="232" t="s">
        <v>87</v>
      </c>
      <c r="AY349" s="19" t="s">
        <v>245</v>
      </c>
      <c r="BE349" s="233">
        <f>IF(N349="základní",J349,0)</f>
        <v>0</v>
      </c>
      <c r="BF349" s="233">
        <f>IF(N349="snížená",J349,0)</f>
        <v>0</v>
      </c>
      <c r="BG349" s="233">
        <f>IF(N349="zákl. přenesená",J349,0)</f>
        <v>0</v>
      </c>
      <c r="BH349" s="233">
        <f>IF(N349="sníž. přenesená",J349,0)</f>
        <v>0</v>
      </c>
      <c r="BI349" s="233">
        <f>IF(N349="nulová",J349,0)</f>
        <v>0</v>
      </c>
      <c r="BJ349" s="19" t="s">
        <v>85</v>
      </c>
      <c r="BK349" s="233">
        <f>ROUND(I349*H349,2)</f>
        <v>0</v>
      </c>
      <c r="BL349" s="19" t="s">
        <v>253</v>
      </c>
      <c r="BM349" s="232" t="s">
        <v>5776</v>
      </c>
    </row>
    <row r="350" s="2" customFormat="1">
      <c r="A350" s="40"/>
      <c r="B350" s="41"/>
      <c r="C350" s="42"/>
      <c r="D350" s="234" t="s">
        <v>255</v>
      </c>
      <c r="E350" s="42"/>
      <c r="F350" s="235" t="s">
        <v>3742</v>
      </c>
      <c r="G350" s="42"/>
      <c r="H350" s="42"/>
      <c r="I350" s="236"/>
      <c r="J350" s="42"/>
      <c r="K350" s="42"/>
      <c r="L350" s="46"/>
      <c r="M350" s="237"/>
      <c r="N350" s="238"/>
      <c r="O350" s="93"/>
      <c r="P350" s="93"/>
      <c r="Q350" s="93"/>
      <c r="R350" s="93"/>
      <c r="S350" s="93"/>
      <c r="T350" s="94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T350" s="19" t="s">
        <v>255</v>
      </c>
      <c r="AU350" s="19" t="s">
        <v>87</v>
      </c>
    </row>
    <row r="351" s="14" customFormat="1">
      <c r="A351" s="14"/>
      <c r="B351" s="249"/>
      <c r="C351" s="250"/>
      <c r="D351" s="234" t="s">
        <v>257</v>
      </c>
      <c r="E351" s="251" t="s">
        <v>1</v>
      </c>
      <c r="F351" s="252" t="s">
        <v>5777</v>
      </c>
      <c r="G351" s="250"/>
      <c r="H351" s="253">
        <v>0.041000000000000002</v>
      </c>
      <c r="I351" s="254"/>
      <c r="J351" s="250"/>
      <c r="K351" s="250"/>
      <c r="L351" s="255"/>
      <c r="M351" s="256"/>
      <c r="N351" s="257"/>
      <c r="O351" s="257"/>
      <c r="P351" s="257"/>
      <c r="Q351" s="257"/>
      <c r="R351" s="257"/>
      <c r="S351" s="257"/>
      <c r="T351" s="25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9" t="s">
        <v>257</v>
      </c>
      <c r="AU351" s="259" t="s">
        <v>87</v>
      </c>
      <c r="AV351" s="14" t="s">
        <v>87</v>
      </c>
      <c r="AW351" s="14" t="s">
        <v>34</v>
      </c>
      <c r="AX351" s="14" t="s">
        <v>77</v>
      </c>
      <c r="AY351" s="259" t="s">
        <v>245</v>
      </c>
    </row>
    <row r="352" s="15" customFormat="1">
      <c r="A352" s="15"/>
      <c r="B352" s="260"/>
      <c r="C352" s="261"/>
      <c r="D352" s="234" t="s">
        <v>257</v>
      </c>
      <c r="E352" s="262" t="s">
        <v>1</v>
      </c>
      <c r="F352" s="263" t="s">
        <v>266</v>
      </c>
      <c r="G352" s="261"/>
      <c r="H352" s="264">
        <v>0.041000000000000002</v>
      </c>
      <c r="I352" s="265"/>
      <c r="J352" s="261"/>
      <c r="K352" s="261"/>
      <c r="L352" s="266"/>
      <c r="M352" s="267"/>
      <c r="N352" s="268"/>
      <c r="O352" s="268"/>
      <c r="P352" s="268"/>
      <c r="Q352" s="268"/>
      <c r="R352" s="268"/>
      <c r="S352" s="268"/>
      <c r="T352" s="269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70" t="s">
        <v>257</v>
      </c>
      <c r="AU352" s="270" t="s">
        <v>87</v>
      </c>
      <c r="AV352" s="15" t="s">
        <v>253</v>
      </c>
      <c r="AW352" s="15" t="s">
        <v>34</v>
      </c>
      <c r="AX352" s="15" t="s">
        <v>85</v>
      </c>
      <c r="AY352" s="270" t="s">
        <v>245</v>
      </c>
    </row>
    <row r="353" s="2" customFormat="1" ht="16.5" customHeight="1">
      <c r="A353" s="40"/>
      <c r="B353" s="41"/>
      <c r="C353" s="283" t="s">
        <v>642</v>
      </c>
      <c r="D353" s="283" t="s">
        <v>551</v>
      </c>
      <c r="E353" s="284" t="s">
        <v>2882</v>
      </c>
      <c r="F353" s="285" t="s">
        <v>2883</v>
      </c>
      <c r="G353" s="286" t="s">
        <v>545</v>
      </c>
      <c r="H353" s="287">
        <v>0.034000000000000002</v>
      </c>
      <c r="I353" s="288"/>
      <c r="J353" s="289">
        <f>ROUND(I353*H353,2)</f>
        <v>0</v>
      </c>
      <c r="K353" s="285" t="s">
        <v>764</v>
      </c>
      <c r="L353" s="290"/>
      <c r="M353" s="291" t="s">
        <v>1</v>
      </c>
      <c r="N353" s="292" t="s">
        <v>42</v>
      </c>
      <c r="O353" s="93"/>
      <c r="P353" s="230">
        <f>O353*H353</f>
        <v>0</v>
      </c>
      <c r="Q353" s="230">
        <v>1</v>
      </c>
      <c r="R353" s="230">
        <f>Q353*H353</f>
        <v>0.034000000000000002</v>
      </c>
      <c r="S353" s="230">
        <v>0</v>
      </c>
      <c r="T353" s="231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32" t="s">
        <v>326</v>
      </c>
      <c r="AT353" s="232" t="s">
        <v>551</v>
      </c>
      <c r="AU353" s="232" t="s">
        <v>87</v>
      </c>
      <c r="AY353" s="19" t="s">
        <v>245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9" t="s">
        <v>85</v>
      </c>
      <c r="BK353" s="233">
        <f>ROUND(I353*H353,2)</f>
        <v>0</v>
      </c>
      <c r="BL353" s="19" t="s">
        <v>253</v>
      </c>
      <c r="BM353" s="232" t="s">
        <v>5778</v>
      </c>
    </row>
    <row r="354" s="2" customFormat="1">
      <c r="A354" s="40"/>
      <c r="B354" s="41"/>
      <c r="C354" s="42"/>
      <c r="D354" s="234" t="s">
        <v>255</v>
      </c>
      <c r="E354" s="42"/>
      <c r="F354" s="235" t="s">
        <v>2883</v>
      </c>
      <c r="G354" s="42"/>
      <c r="H354" s="42"/>
      <c r="I354" s="236"/>
      <c r="J354" s="42"/>
      <c r="K354" s="42"/>
      <c r="L354" s="46"/>
      <c r="M354" s="237"/>
      <c r="N354" s="238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255</v>
      </c>
      <c r="AU354" s="19" t="s">
        <v>87</v>
      </c>
    </row>
    <row r="355" s="14" customFormat="1">
      <c r="A355" s="14"/>
      <c r="B355" s="249"/>
      <c r="C355" s="250"/>
      <c r="D355" s="234" t="s">
        <v>257</v>
      </c>
      <c r="E355" s="251" t="s">
        <v>1</v>
      </c>
      <c r="F355" s="252" t="s">
        <v>5779</v>
      </c>
      <c r="G355" s="250"/>
      <c r="H355" s="253">
        <v>0.034000000000000002</v>
      </c>
      <c r="I355" s="254"/>
      <c r="J355" s="250"/>
      <c r="K355" s="250"/>
      <c r="L355" s="255"/>
      <c r="M355" s="256"/>
      <c r="N355" s="257"/>
      <c r="O355" s="257"/>
      <c r="P355" s="257"/>
      <c r="Q355" s="257"/>
      <c r="R355" s="257"/>
      <c r="S355" s="257"/>
      <c r="T355" s="258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9" t="s">
        <v>257</v>
      </c>
      <c r="AU355" s="259" t="s">
        <v>87</v>
      </c>
      <c r="AV355" s="14" t="s">
        <v>87</v>
      </c>
      <c r="AW355" s="14" t="s">
        <v>34</v>
      </c>
      <c r="AX355" s="14" t="s">
        <v>77</v>
      </c>
      <c r="AY355" s="259" t="s">
        <v>245</v>
      </c>
    </row>
    <row r="356" s="15" customFormat="1">
      <c r="A356" s="15"/>
      <c r="B356" s="260"/>
      <c r="C356" s="261"/>
      <c r="D356" s="234" t="s">
        <v>257</v>
      </c>
      <c r="E356" s="262" t="s">
        <v>1</v>
      </c>
      <c r="F356" s="263" t="s">
        <v>266</v>
      </c>
      <c r="G356" s="261"/>
      <c r="H356" s="264">
        <v>0.034000000000000002</v>
      </c>
      <c r="I356" s="265"/>
      <c r="J356" s="261"/>
      <c r="K356" s="261"/>
      <c r="L356" s="266"/>
      <c r="M356" s="267"/>
      <c r="N356" s="268"/>
      <c r="O356" s="268"/>
      <c r="P356" s="268"/>
      <c r="Q356" s="268"/>
      <c r="R356" s="268"/>
      <c r="S356" s="268"/>
      <c r="T356" s="269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70" t="s">
        <v>257</v>
      </c>
      <c r="AU356" s="270" t="s">
        <v>87</v>
      </c>
      <c r="AV356" s="15" t="s">
        <v>253</v>
      </c>
      <c r="AW356" s="15" t="s">
        <v>34</v>
      </c>
      <c r="AX356" s="15" t="s">
        <v>85</v>
      </c>
      <c r="AY356" s="270" t="s">
        <v>245</v>
      </c>
    </row>
    <row r="357" s="2" customFormat="1" ht="16.5" customHeight="1">
      <c r="A357" s="40"/>
      <c r="B357" s="41"/>
      <c r="C357" s="283" t="s">
        <v>646</v>
      </c>
      <c r="D357" s="283" t="s">
        <v>551</v>
      </c>
      <c r="E357" s="284" t="s">
        <v>2886</v>
      </c>
      <c r="F357" s="285" t="s">
        <v>2887</v>
      </c>
      <c r="G357" s="286" t="s">
        <v>545</v>
      </c>
      <c r="H357" s="287">
        <v>0.055</v>
      </c>
      <c r="I357" s="288"/>
      <c r="J357" s="289">
        <f>ROUND(I357*H357,2)</f>
        <v>0</v>
      </c>
      <c r="K357" s="285" t="s">
        <v>764</v>
      </c>
      <c r="L357" s="290"/>
      <c r="M357" s="291" t="s">
        <v>1</v>
      </c>
      <c r="N357" s="292" t="s">
        <v>42</v>
      </c>
      <c r="O357" s="93"/>
      <c r="P357" s="230">
        <f>O357*H357</f>
        <v>0</v>
      </c>
      <c r="Q357" s="230">
        <v>1</v>
      </c>
      <c r="R357" s="230">
        <f>Q357*H357</f>
        <v>0.055</v>
      </c>
      <c r="S357" s="230">
        <v>0</v>
      </c>
      <c r="T357" s="231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32" t="s">
        <v>326</v>
      </c>
      <c r="AT357" s="232" t="s">
        <v>551</v>
      </c>
      <c r="AU357" s="232" t="s">
        <v>87</v>
      </c>
      <c r="AY357" s="19" t="s">
        <v>245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9" t="s">
        <v>85</v>
      </c>
      <c r="BK357" s="233">
        <f>ROUND(I357*H357,2)</f>
        <v>0</v>
      </c>
      <c r="BL357" s="19" t="s">
        <v>253</v>
      </c>
      <c r="BM357" s="232" t="s">
        <v>5780</v>
      </c>
    </row>
    <row r="358" s="2" customFormat="1">
      <c r="A358" s="40"/>
      <c r="B358" s="41"/>
      <c r="C358" s="42"/>
      <c r="D358" s="234" t="s">
        <v>255</v>
      </c>
      <c r="E358" s="42"/>
      <c r="F358" s="235" t="s">
        <v>2887</v>
      </c>
      <c r="G358" s="42"/>
      <c r="H358" s="42"/>
      <c r="I358" s="236"/>
      <c r="J358" s="42"/>
      <c r="K358" s="42"/>
      <c r="L358" s="46"/>
      <c r="M358" s="237"/>
      <c r="N358" s="238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255</v>
      </c>
      <c r="AU358" s="19" t="s">
        <v>87</v>
      </c>
    </row>
    <row r="359" s="14" customFormat="1">
      <c r="A359" s="14"/>
      <c r="B359" s="249"/>
      <c r="C359" s="250"/>
      <c r="D359" s="234" t="s">
        <v>257</v>
      </c>
      <c r="E359" s="251" t="s">
        <v>1</v>
      </c>
      <c r="F359" s="252" t="s">
        <v>5781</v>
      </c>
      <c r="G359" s="250"/>
      <c r="H359" s="253">
        <v>0.055</v>
      </c>
      <c r="I359" s="254"/>
      <c r="J359" s="250"/>
      <c r="K359" s="250"/>
      <c r="L359" s="255"/>
      <c r="M359" s="256"/>
      <c r="N359" s="257"/>
      <c r="O359" s="257"/>
      <c r="P359" s="257"/>
      <c r="Q359" s="257"/>
      <c r="R359" s="257"/>
      <c r="S359" s="257"/>
      <c r="T359" s="258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9" t="s">
        <v>257</v>
      </c>
      <c r="AU359" s="259" t="s">
        <v>87</v>
      </c>
      <c r="AV359" s="14" t="s">
        <v>87</v>
      </c>
      <c r="AW359" s="14" t="s">
        <v>34</v>
      </c>
      <c r="AX359" s="14" t="s">
        <v>77</v>
      </c>
      <c r="AY359" s="259" t="s">
        <v>245</v>
      </c>
    </row>
    <row r="360" s="15" customFormat="1">
      <c r="A360" s="15"/>
      <c r="B360" s="260"/>
      <c r="C360" s="261"/>
      <c r="D360" s="234" t="s">
        <v>257</v>
      </c>
      <c r="E360" s="262" t="s">
        <v>1</v>
      </c>
      <c r="F360" s="263" t="s">
        <v>266</v>
      </c>
      <c r="G360" s="261"/>
      <c r="H360" s="264">
        <v>0.055</v>
      </c>
      <c r="I360" s="265"/>
      <c r="J360" s="261"/>
      <c r="K360" s="261"/>
      <c r="L360" s="266"/>
      <c r="M360" s="267"/>
      <c r="N360" s="268"/>
      <c r="O360" s="268"/>
      <c r="P360" s="268"/>
      <c r="Q360" s="268"/>
      <c r="R360" s="268"/>
      <c r="S360" s="268"/>
      <c r="T360" s="269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70" t="s">
        <v>257</v>
      </c>
      <c r="AU360" s="270" t="s">
        <v>87</v>
      </c>
      <c r="AV360" s="15" t="s">
        <v>253</v>
      </c>
      <c r="AW360" s="15" t="s">
        <v>34</v>
      </c>
      <c r="AX360" s="15" t="s">
        <v>85</v>
      </c>
      <c r="AY360" s="270" t="s">
        <v>245</v>
      </c>
    </row>
    <row r="361" s="2" customFormat="1" ht="16.5" customHeight="1">
      <c r="A361" s="40"/>
      <c r="B361" s="41"/>
      <c r="C361" s="283" t="s">
        <v>650</v>
      </c>
      <c r="D361" s="283" t="s">
        <v>551</v>
      </c>
      <c r="E361" s="284" t="s">
        <v>3754</v>
      </c>
      <c r="F361" s="285" t="s">
        <v>3755</v>
      </c>
      <c r="G361" s="286" t="s">
        <v>545</v>
      </c>
      <c r="H361" s="287">
        <v>0.042999999999999997</v>
      </c>
      <c r="I361" s="288"/>
      <c r="J361" s="289">
        <f>ROUND(I361*H361,2)</f>
        <v>0</v>
      </c>
      <c r="K361" s="285" t="s">
        <v>1</v>
      </c>
      <c r="L361" s="290"/>
      <c r="M361" s="291" t="s">
        <v>1</v>
      </c>
      <c r="N361" s="292" t="s">
        <v>42</v>
      </c>
      <c r="O361" s="93"/>
      <c r="P361" s="230">
        <f>O361*H361</f>
        <v>0</v>
      </c>
      <c r="Q361" s="230">
        <v>1</v>
      </c>
      <c r="R361" s="230">
        <f>Q361*H361</f>
        <v>0.042999999999999997</v>
      </c>
      <c r="S361" s="230">
        <v>0</v>
      </c>
      <c r="T361" s="231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32" t="s">
        <v>326</v>
      </c>
      <c r="AT361" s="232" t="s">
        <v>551</v>
      </c>
      <c r="AU361" s="232" t="s">
        <v>87</v>
      </c>
      <c r="AY361" s="19" t="s">
        <v>245</v>
      </c>
      <c r="BE361" s="233">
        <f>IF(N361="základní",J361,0)</f>
        <v>0</v>
      </c>
      <c r="BF361" s="233">
        <f>IF(N361="snížená",J361,0)</f>
        <v>0</v>
      </c>
      <c r="BG361" s="233">
        <f>IF(N361="zákl. přenesená",J361,0)</f>
        <v>0</v>
      </c>
      <c r="BH361" s="233">
        <f>IF(N361="sníž. přenesená",J361,0)</f>
        <v>0</v>
      </c>
      <c r="BI361" s="233">
        <f>IF(N361="nulová",J361,0)</f>
        <v>0</v>
      </c>
      <c r="BJ361" s="19" t="s">
        <v>85</v>
      </c>
      <c r="BK361" s="233">
        <f>ROUND(I361*H361,2)</f>
        <v>0</v>
      </c>
      <c r="BL361" s="19" t="s">
        <v>253</v>
      </c>
      <c r="BM361" s="232" t="s">
        <v>5782</v>
      </c>
    </row>
    <row r="362" s="2" customFormat="1">
      <c r="A362" s="40"/>
      <c r="B362" s="41"/>
      <c r="C362" s="42"/>
      <c r="D362" s="234" t="s">
        <v>255</v>
      </c>
      <c r="E362" s="42"/>
      <c r="F362" s="235" t="s">
        <v>3755</v>
      </c>
      <c r="G362" s="42"/>
      <c r="H362" s="42"/>
      <c r="I362" s="236"/>
      <c r="J362" s="42"/>
      <c r="K362" s="42"/>
      <c r="L362" s="46"/>
      <c r="M362" s="237"/>
      <c r="N362" s="238"/>
      <c r="O362" s="93"/>
      <c r="P362" s="93"/>
      <c r="Q362" s="93"/>
      <c r="R362" s="93"/>
      <c r="S362" s="93"/>
      <c r="T362" s="94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255</v>
      </c>
      <c r="AU362" s="19" t="s">
        <v>87</v>
      </c>
    </row>
    <row r="363" s="14" customFormat="1">
      <c r="A363" s="14"/>
      <c r="B363" s="249"/>
      <c r="C363" s="250"/>
      <c r="D363" s="234" t="s">
        <v>257</v>
      </c>
      <c r="E363" s="251" t="s">
        <v>1</v>
      </c>
      <c r="F363" s="252" t="s">
        <v>5783</v>
      </c>
      <c r="G363" s="250"/>
      <c r="H363" s="253">
        <v>0.042999999999999997</v>
      </c>
      <c r="I363" s="254"/>
      <c r="J363" s="250"/>
      <c r="K363" s="250"/>
      <c r="L363" s="255"/>
      <c r="M363" s="256"/>
      <c r="N363" s="257"/>
      <c r="O363" s="257"/>
      <c r="P363" s="257"/>
      <c r="Q363" s="257"/>
      <c r="R363" s="257"/>
      <c r="S363" s="257"/>
      <c r="T363" s="258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9" t="s">
        <v>257</v>
      </c>
      <c r="AU363" s="259" t="s">
        <v>87</v>
      </c>
      <c r="AV363" s="14" t="s">
        <v>87</v>
      </c>
      <c r="AW363" s="14" t="s">
        <v>34</v>
      </c>
      <c r="AX363" s="14" t="s">
        <v>77</v>
      </c>
      <c r="AY363" s="259" t="s">
        <v>245</v>
      </c>
    </row>
    <row r="364" s="15" customFormat="1">
      <c r="A364" s="15"/>
      <c r="B364" s="260"/>
      <c r="C364" s="261"/>
      <c r="D364" s="234" t="s">
        <v>257</v>
      </c>
      <c r="E364" s="262" t="s">
        <v>1</v>
      </c>
      <c r="F364" s="263" t="s">
        <v>266</v>
      </c>
      <c r="G364" s="261"/>
      <c r="H364" s="264">
        <v>0.042999999999999997</v>
      </c>
      <c r="I364" s="265"/>
      <c r="J364" s="261"/>
      <c r="K364" s="261"/>
      <c r="L364" s="266"/>
      <c r="M364" s="267"/>
      <c r="N364" s="268"/>
      <c r="O364" s="268"/>
      <c r="P364" s="268"/>
      <c r="Q364" s="268"/>
      <c r="R364" s="268"/>
      <c r="S364" s="268"/>
      <c r="T364" s="269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70" t="s">
        <v>257</v>
      </c>
      <c r="AU364" s="270" t="s">
        <v>87</v>
      </c>
      <c r="AV364" s="15" t="s">
        <v>253</v>
      </c>
      <c r="AW364" s="15" t="s">
        <v>34</v>
      </c>
      <c r="AX364" s="15" t="s">
        <v>85</v>
      </c>
      <c r="AY364" s="270" t="s">
        <v>245</v>
      </c>
    </row>
    <row r="365" s="2" customFormat="1" ht="16.5" customHeight="1">
      <c r="A365" s="40"/>
      <c r="B365" s="41"/>
      <c r="C365" s="283" t="s">
        <v>654</v>
      </c>
      <c r="D365" s="283" t="s">
        <v>551</v>
      </c>
      <c r="E365" s="284" t="s">
        <v>2894</v>
      </c>
      <c r="F365" s="285" t="s">
        <v>2895</v>
      </c>
      <c r="G365" s="286" t="s">
        <v>329</v>
      </c>
      <c r="H365" s="287">
        <v>20</v>
      </c>
      <c r="I365" s="288"/>
      <c r="J365" s="289">
        <f>ROUND(I365*H365,2)</f>
        <v>0</v>
      </c>
      <c r="K365" s="285" t="s">
        <v>1</v>
      </c>
      <c r="L365" s="290"/>
      <c r="M365" s="291" t="s">
        <v>1</v>
      </c>
      <c r="N365" s="292" t="s">
        <v>42</v>
      </c>
      <c r="O365" s="93"/>
      <c r="P365" s="230">
        <f>O365*H365</f>
        <v>0</v>
      </c>
      <c r="Q365" s="230">
        <v>0</v>
      </c>
      <c r="R365" s="230">
        <f>Q365*H365</f>
        <v>0</v>
      </c>
      <c r="S365" s="230">
        <v>0</v>
      </c>
      <c r="T365" s="231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32" t="s">
        <v>326</v>
      </c>
      <c r="AT365" s="232" t="s">
        <v>551</v>
      </c>
      <c r="AU365" s="232" t="s">
        <v>87</v>
      </c>
      <c r="AY365" s="19" t="s">
        <v>245</v>
      </c>
      <c r="BE365" s="233">
        <f>IF(N365="základní",J365,0)</f>
        <v>0</v>
      </c>
      <c r="BF365" s="233">
        <f>IF(N365="snížená",J365,0)</f>
        <v>0</v>
      </c>
      <c r="BG365" s="233">
        <f>IF(N365="zákl. přenesená",J365,0)</f>
        <v>0</v>
      </c>
      <c r="BH365" s="233">
        <f>IF(N365="sníž. přenesená",J365,0)</f>
        <v>0</v>
      </c>
      <c r="BI365" s="233">
        <f>IF(N365="nulová",J365,0)</f>
        <v>0</v>
      </c>
      <c r="BJ365" s="19" t="s">
        <v>85</v>
      </c>
      <c r="BK365" s="233">
        <f>ROUND(I365*H365,2)</f>
        <v>0</v>
      </c>
      <c r="BL365" s="19" t="s">
        <v>253</v>
      </c>
      <c r="BM365" s="232" t="s">
        <v>5784</v>
      </c>
    </row>
    <row r="366" s="2" customFormat="1">
      <c r="A366" s="40"/>
      <c r="B366" s="41"/>
      <c r="C366" s="42"/>
      <c r="D366" s="234" t="s">
        <v>255</v>
      </c>
      <c r="E366" s="42"/>
      <c r="F366" s="235" t="s">
        <v>2895</v>
      </c>
      <c r="G366" s="42"/>
      <c r="H366" s="42"/>
      <c r="I366" s="236"/>
      <c r="J366" s="42"/>
      <c r="K366" s="42"/>
      <c r="L366" s="46"/>
      <c r="M366" s="237"/>
      <c r="N366" s="238"/>
      <c r="O366" s="93"/>
      <c r="P366" s="93"/>
      <c r="Q366" s="93"/>
      <c r="R366" s="93"/>
      <c r="S366" s="93"/>
      <c r="T366" s="94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255</v>
      </c>
      <c r="AU366" s="19" t="s">
        <v>87</v>
      </c>
    </row>
    <row r="367" s="13" customFormat="1">
      <c r="A367" s="13"/>
      <c r="B367" s="239"/>
      <c r="C367" s="240"/>
      <c r="D367" s="234" t="s">
        <v>257</v>
      </c>
      <c r="E367" s="241" t="s">
        <v>1</v>
      </c>
      <c r="F367" s="242" t="s">
        <v>2897</v>
      </c>
      <c r="G367" s="240"/>
      <c r="H367" s="241" t="s">
        <v>1</v>
      </c>
      <c r="I367" s="243"/>
      <c r="J367" s="240"/>
      <c r="K367" s="240"/>
      <c r="L367" s="244"/>
      <c r="M367" s="245"/>
      <c r="N367" s="246"/>
      <c r="O367" s="246"/>
      <c r="P367" s="246"/>
      <c r="Q367" s="246"/>
      <c r="R367" s="246"/>
      <c r="S367" s="246"/>
      <c r="T367" s="247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8" t="s">
        <v>257</v>
      </c>
      <c r="AU367" s="248" t="s">
        <v>87</v>
      </c>
      <c r="AV367" s="13" t="s">
        <v>85</v>
      </c>
      <c r="AW367" s="13" t="s">
        <v>34</v>
      </c>
      <c r="AX367" s="13" t="s">
        <v>77</v>
      </c>
      <c r="AY367" s="248" t="s">
        <v>245</v>
      </c>
    </row>
    <row r="368" s="14" customFormat="1">
      <c r="A368" s="14"/>
      <c r="B368" s="249"/>
      <c r="C368" s="250"/>
      <c r="D368" s="234" t="s">
        <v>257</v>
      </c>
      <c r="E368" s="251" t="s">
        <v>1</v>
      </c>
      <c r="F368" s="252" t="s">
        <v>5785</v>
      </c>
      <c r="G368" s="250"/>
      <c r="H368" s="253">
        <v>20</v>
      </c>
      <c r="I368" s="254"/>
      <c r="J368" s="250"/>
      <c r="K368" s="250"/>
      <c r="L368" s="255"/>
      <c r="M368" s="256"/>
      <c r="N368" s="257"/>
      <c r="O368" s="257"/>
      <c r="P368" s="257"/>
      <c r="Q368" s="257"/>
      <c r="R368" s="257"/>
      <c r="S368" s="257"/>
      <c r="T368" s="25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9" t="s">
        <v>257</v>
      </c>
      <c r="AU368" s="259" t="s">
        <v>87</v>
      </c>
      <c r="AV368" s="14" t="s">
        <v>87</v>
      </c>
      <c r="AW368" s="14" t="s">
        <v>34</v>
      </c>
      <c r="AX368" s="14" t="s">
        <v>77</v>
      </c>
      <c r="AY368" s="259" t="s">
        <v>245</v>
      </c>
    </row>
    <row r="369" s="15" customFormat="1">
      <c r="A369" s="15"/>
      <c r="B369" s="260"/>
      <c r="C369" s="261"/>
      <c r="D369" s="234" t="s">
        <v>257</v>
      </c>
      <c r="E369" s="262" t="s">
        <v>1</v>
      </c>
      <c r="F369" s="263" t="s">
        <v>266</v>
      </c>
      <c r="G369" s="261"/>
      <c r="H369" s="264">
        <v>20</v>
      </c>
      <c r="I369" s="265"/>
      <c r="J369" s="261"/>
      <c r="K369" s="261"/>
      <c r="L369" s="266"/>
      <c r="M369" s="267"/>
      <c r="N369" s="268"/>
      <c r="O369" s="268"/>
      <c r="P369" s="268"/>
      <c r="Q369" s="268"/>
      <c r="R369" s="268"/>
      <c r="S369" s="268"/>
      <c r="T369" s="269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70" t="s">
        <v>257</v>
      </c>
      <c r="AU369" s="270" t="s">
        <v>87</v>
      </c>
      <c r="AV369" s="15" t="s">
        <v>253</v>
      </c>
      <c r="AW369" s="15" t="s">
        <v>34</v>
      </c>
      <c r="AX369" s="15" t="s">
        <v>85</v>
      </c>
      <c r="AY369" s="270" t="s">
        <v>245</v>
      </c>
    </row>
    <row r="370" s="2" customFormat="1" ht="16.5" customHeight="1">
      <c r="A370" s="40"/>
      <c r="B370" s="41"/>
      <c r="C370" s="221" t="s">
        <v>658</v>
      </c>
      <c r="D370" s="221" t="s">
        <v>248</v>
      </c>
      <c r="E370" s="222" t="s">
        <v>2899</v>
      </c>
      <c r="F370" s="223" t="s">
        <v>2900</v>
      </c>
      <c r="G370" s="224" t="s">
        <v>317</v>
      </c>
      <c r="H370" s="225">
        <v>7.0499999999999998</v>
      </c>
      <c r="I370" s="226"/>
      <c r="J370" s="227">
        <f>ROUND(I370*H370,2)</f>
        <v>0</v>
      </c>
      <c r="K370" s="223" t="s">
        <v>764</v>
      </c>
      <c r="L370" s="46"/>
      <c r="M370" s="228" t="s">
        <v>1</v>
      </c>
      <c r="N370" s="229" t="s">
        <v>42</v>
      </c>
      <c r="O370" s="93"/>
      <c r="P370" s="230">
        <f>O370*H370</f>
        <v>0</v>
      </c>
      <c r="Q370" s="230">
        <v>0.00058</v>
      </c>
      <c r="R370" s="230">
        <f>Q370*H370</f>
        <v>0.0040889999999999998</v>
      </c>
      <c r="S370" s="230">
        <v>0</v>
      </c>
      <c r="T370" s="23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32" t="s">
        <v>594</v>
      </c>
      <c r="AT370" s="232" t="s">
        <v>248</v>
      </c>
      <c r="AU370" s="232" t="s">
        <v>87</v>
      </c>
      <c r="AY370" s="19" t="s">
        <v>245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9" t="s">
        <v>85</v>
      </c>
      <c r="BK370" s="233">
        <f>ROUND(I370*H370,2)</f>
        <v>0</v>
      </c>
      <c r="BL370" s="19" t="s">
        <v>594</v>
      </c>
      <c r="BM370" s="232" t="s">
        <v>5786</v>
      </c>
    </row>
    <row r="371" s="2" customFormat="1">
      <c r="A371" s="40"/>
      <c r="B371" s="41"/>
      <c r="C371" s="42"/>
      <c r="D371" s="234" t="s">
        <v>255</v>
      </c>
      <c r="E371" s="42"/>
      <c r="F371" s="235" t="s">
        <v>2900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255</v>
      </c>
      <c r="AU371" s="19" t="s">
        <v>87</v>
      </c>
    </row>
    <row r="372" s="2" customFormat="1">
      <c r="A372" s="40"/>
      <c r="B372" s="41"/>
      <c r="C372" s="42"/>
      <c r="D372" s="296" t="s">
        <v>766</v>
      </c>
      <c r="E372" s="42"/>
      <c r="F372" s="297" t="s">
        <v>2903</v>
      </c>
      <c r="G372" s="42"/>
      <c r="H372" s="42"/>
      <c r="I372" s="236"/>
      <c r="J372" s="42"/>
      <c r="K372" s="42"/>
      <c r="L372" s="46"/>
      <c r="M372" s="237"/>
      <c r="N372" s="238"/>
      <c r="O372" s="93"/>
      <c r="P372" s="93"/>
      <c r="Q372" s="93"/>
      <c r="R372" s="93"/>
      <c r="S372" s="93"/>
      <c r="T372" s="94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766</v>
      </c>
      <c r="AU372" s="19" t="s">
        <v>87</v>
      </c>
    </row>
    <row r="373" s="14" customFormat="1">
      <c r="A373" s="14"/>
      <c r="B373" s="249"/>
      <c r="C373" s="250"/>
      <c r="D373" s="234" t="s">
        <v>257</v>
      </c>
      <c r="E373" s="251" t="s">
        <v>1</v>
      </c>
      <c r="F373" s="252" t="s">
        <v>5787</v>
      </c>
      <c r="G373" s="250"/>
      <c r="H373" s="253">
        <v>7.0499999999999998</v>
      </c>
      <c r="I373" s="254"/>
      <c r="J373" s="250"/>
      <c r="K373" s="250"/>
      <c r="L373" s="255"/>
      <c r="M373" s="256"/>
      <c r="N373" s="257"/>
      <c r="O373" s="257"/>
      <c r="P373" s="257"/>
      <c r="Q373" s="257"/>
      <c r="R373" s="257"/>
      <c r="S373" s="257"/>
      <c r="T373" s="25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9" t="s">
        <v>257</v>
      </c>
      <c r="AU373" s="259" t="s">
        <v>87</v>
      </c>
      <c r="AV373" s="14" t="s">
        <v>87</v>
      </c>
      <c r="AW373" s="14" t="s">
        <v>34</v>
      </c>
      <c r="AX373" s="14" t="s">
        <v>85</v>
      </c>
      <c r="AY373" s="259" t="s">
        <v>245</v>
      </c>
    </row>
    <row r="374" s="2" customFormat="1" ht="16.5" customHeight="1">
      <c r="A374" s="40"/>
      <c r="B374" s="41"/>
      <c r="C374" s="221" t="s">
        <v>666</v>
      </c>
      <c r="D374" s="221" t="s">
        <v>248</v>
      </c>
      <c r="E374" s="222" t="s">
        <v>2914</v>
      </c>
      <c r="F374" s="223" t="s">
        <v>2915</v>
      </c>
      <c r="G374" s="224" t="s">
        <v>317</v>
      </c>
      <c r="H374" s="225">
        <v>39.75</v>
      </c>
      <c r="I374" s="226"/>
      <c r="J374" s="227">
        <f>ROUND(I374*H374,2)</f>
        <v>0</v>
      </c>
      <c r="K374" s="223" t="s">
        <v>764</v>
      </c>
      <c r="L374" s="46"/>
      <c r="M374" s="228" t="s">
        <v>1</v>
      </c>
      <c r="N374" s="229" t="s">
        <v>42</v>
      </c>
      <c r="O374" s="93"/>
      <c r="P374" s="230">
        <f>O374*H374</f>
        <v>0</v>
      </c>
      <c r="Q374" s="230">
        <v>0.14041960000000001</v>
      </c>
      <c r="R374" s="230">
        <f>Q374*H374</f>
        <v>5.5816791000000006</v>
      </c>
      <c r="S374" s="230">
        <v>0</v>
      </c>
      <c r="T374" s="231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32" t="s">
        <v>253</v>
      </c>
      <c r="AT374" s="232" t="s">
        <v>248</v>
      </c>
      <c r="AU374" s="232" t="s">
        <v>87</v>
      </c>
      <c r="AY374" s="19" t="s">
        <v>245</v>
      </c>
      <c r="BE374" s="233">
        <f>IF(N374="základní",J374,0)</f>
        <v>0</v>
      </c>
      <c r="BF374" s="233">
        <f>IF(N374="snížená",J374,0)</f>
        <v>0</v>
      </c>
      <c r="BG374" s="233">
        <f>IF(N374="zákl. přenesená",J374,0)</f>
        <v>0</v>
      </c>
      <c r="BH374" s="233">
        <f>IF(N374="sníž. přenesená",J374,0)</f>
        <v>0</v>
      </c>
      <c r="BI374" s="233">
        <f>IF(N374="nulová",J374,0)</f>
        <v>0</v>
      </c>
      <c r="BJ374" s="19" t="s">
        <v>85</v>
      </c>
      <c r="BK374" s="233">
        <f>ROUND(I374*H374,2)</f>
        <v>0</v>
      </c>
      <c r="BL374" s="19" t="s">
        <v>253</v>
      </c>
      <c r="BM374" s="232" t="s">
        <v>5788</v>
      </c>
    </row>
    <row r="375" s="2" customFormat="1">
      <c r="A375" s="40"/>
      <c r="B375" s="41"/>
      <c r="C375" s="42"/>
      <c r="D375" s="234" t="s">
        <v>255</v>
      </c>
      <c r="E375" s="42"/>
      <c r="F375" s="235" t="s">
        <v>2915</v>
      </c>
      <c r="G375" s="42"/>
      <c r="H375" s="42"/>
      <c r="I375" s="236"/>
      <c r="J375" s="42"/>
      <c r="K375" s="42"/>
      <c r="L375" s="46"/>
      <c r="M375" s="237"/>
      <c r="N375" s="238"/>
      <c r="O375" s="93"/>
      <c r="P375" s="93"/>
      <c r="Q375" s="93"/>
      <c r="R375" s="93"/>
      <c r="S375" s="93"/>
      <c r="T375" s="94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255</v>
      </c>
      <c r="AU375" s="19" t="s">
        <v>87</v>
      </c>
    </row>
    <row r="376" s="2" customFormat="1">
      <c r="A376" s="40"/>
      <c r="B376" s="41"/>
      <c r="C376" s="42"/>
      <c r="D376" s="296" t="s">
        <v>766</v>
      </c>
      <c r="E376" s="42"/>
      <c r="F376" s="297" t="s">
        <v>2918</v>
      </c>
      <c r="G376" s="42"/>
      <c r="H376" s="42"/>
      <c r="I376" s="236"/>
      <c r="J376" s="42"/>
      <c r="K376" s="42"/>
      <c r="L376" s="46"/>
      <c r="M376" s="237"/>
      <c r="N376" s="238"/>
      <c r="O376" s="93"/>
      <c r="P376" s="93"/>
      <c r="Q376" s="93"/>
      <c r="R376" s="93"/>
      <c r="S376" s="93"/>
      <c r="T376" s="94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9" t="s">
        <v>766</v>
      </c>
      <c r="AU376" s="19" t="s">
        <v>87</v>
      </c>
    </row>
    <row r="377" s="14" customFormat="1">
      <c r="A377" s="14"/>
      <c r="B377" s="249"/>
      <c r="C377" s="250"/>
      <c r="D377" s="234" t="s">
        <v>257</v>
      </c>
      <c r="E377" s="251" t="s">
        <v>1</v>
      </c>
      <c r="F377" s="252" t="s">
        <v>5789</v>
      </c>
      <c r="G377" s="250"/>
      <c r="H377" s="253">
        <v>39.75</v>
      </c>
      <c r="I377" s="254"/>
      <c r="J377" s="250"/>
      <c r="K377" s="250"/>
      <c r="L377" s="255"/>
      <c r="M377" s="256"/>
      <c r="N377" s="257"/>
      <c r="O377" s="257"/>
      <c r="P377" s="257"/>
      <c r="Q377" s="257"/>
      <c r="R377" s="257"/>
      <c r="S377" s="257"/>
      <c r="T377" s="258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9" t="s">
        <v>257</v>
      </c>
      <c r="AU377" s="259" t="s">
        <v>87</v>
      </c>
      <c r="AV377" s="14" t="s">
        <v>87</v>
      </c>
      <c r="AW377" s="14" t="s">
        <v>34</v>
      </c>
      <c r="AX377" s="14" t="s">
        <v>85</v>
      </c>
      <c r="AY377" s="259" t="s">
        <v>245</v>
      </c>
    </row>
    <row r="378" s="2" customFormat="1" ht="16.5" customHeight="1">
      <c r="A378" s="40"/>
      <c r="B378" s="41"/>
      <c r="C378" s="283" t="s">
        <v>675</v>
      </c>
      <c r="D378" s="283" t="s">
        <v>551</v>
      </c>
      <c r="E378" s="284" t="s">
        <v>3782</v>
      </c>
      <c r="F378" s="285" t="s">
        <v>3783</v>
      </c>
      <c r="G378" s="286" t="s">
        <v>317</v>
      </c>
      <c r="H378" s="287">
        <v>41.738</v>
      </c>
      <c r="I378" s="288"/>
      <c r="J378" s="289">
        <f>ROUND(I378*H378,2)</f>
        <v>0</v>
      </c>
      <c r="K378" s="285" t="s">
        <v>764</v>
      </c>
      <c r="L378" s="290"/>
      <c r="M378" s="291" t="s">
        <v>1</v>
      </c>
      <c r="N378" s="292" t="s">
        <v>42</v>
      </c>
      <c r="O378" s="93"/>
      <c r="P378" s="230">
        <f>O378*H378</f>
        <v>0</v>
      </c>
      <c r="Q378" s="230">
        <v>0.056000000000000001</v>
      </c>
      <c r="R378" s="230">
        <f>Q378*H378</f>
        <v>2.3373279999999999</v>
      </c>
      <c r="S378" s="230">
        <v>0</v>
      </c>
      <c r="T378" s="231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32" t="s">
        <v>326</v>
      </c>
      <c r="AT378" s="232" t="s">
        <v>551</v>
      </c>
      <c r="AU378" s="232" t="s">
        <v>87</v>
      </c>
      <c r="AY378" s="19" t="s">
        <v>245</v>
      </c>
      <c r="BE378" s="233">
        <f>IF(N378="základní",J378,0)</f>
        <v>0</v>
      </c>
      <c r="BF378" s="233">
        <f>IF(N378="snížená",J378,0)</f>
        <v>0</v>
      </c>
      <c r="BG378" s="233">
        <f>IF(N378="zákl. přenesená",J378,0)</f>
        <v>0</v>
      </c>
      <c r="BH378" s="233">
        <f>IF(N378="sníž. přenesená",J378,0)</f>
        <v>0</v>
      </c>
      <c r="BI378" s="233">
        <f>IF(N378="nulová",J378,0)</f>
        <v>0</v>
      </c>
      <c r="BJ378" s="19" t="s">
        <v>85</v>
      </c>
      <c r="BK378" s="233">
        <f>ROUND(I378*H378,2)</f>
        <v>0</v>
      </c>
      <c r="BL378" s="19" t="s">
        <v>253</v>
      </c>
      <c r="BM378" s="232" t="s">
        <v>5790</v>
      </c>
    </row>
    <row r="379" s="2" customFormat="1">
      <c r="A379" s="40"/>
      <c r="B379" s="41"/>
      <c r="C379" s="42"/>
      <c r="D379" s="234" t="s">
        <v>255</v>
      </c>
      <c r="E379" s="42"/>
      <c r="F379" s="235" t="s">
        <v>3783</v>
      </c>
      <c r="G379" s="42"/>
      <c r="H379" s="42"/>
      <c r="I379" s="236"/>
      <c r="J379" s="42"/>
      <c r="K379" s="42"/>
      <c r="L379" s="46"/>
      <c r="M379" s="237"/>
      <c r="N379" s="238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255</v>
      </c>
      <c r="AU379" s="19" t="s">
        <v>87</v>
      </c>
    </row>
    <row r="380" s="14" customFormat="1">
      <c r="A380" s="14"/>
      <c r="B380" s="249"/>
      <c r="C380" s="250"/>
      <c r="D380" s="234" t="s">
        <v>257</v>
      </c>
      <c r="E380" s="251" t="s">
        <v>1</v>
      </c>
      <c r="F380" s="252" t="s">
        <v>5791</v>
      </c>
      <c r="G380" s="250"/>
      <c r="H380" s="253">
        <v>41.738</v>
      </c>
      <c r="I380" s="254"/>
      <c r="J380" s="250"/>
      <c r="K380" s="250"/>
      <c r="L380" s="255"/>
      <c r="M380" s="256"/>
      <c r="N380" s="257"/>
      <c r="O380" s="257"/>
      <c r="P380" s="257"/>
      <c r="Q380" s="257"/>
      <c r="R380" s="257"/>
      <c r="S380" s="257"/>
      <c r="T380" s="25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9" t="s">
        <v>257</v>
      </c>
      <c r="AU380" s="259" t="s">
        <v>87</v>
      </c>
      <c r="AV380" s="14" t="s">
        <v>87</v>
      </c>
      <c r="AW380" s="14" t="s">
        <v>34</v>
      </c>
      <c r="AX380" s="14" t="s">
        <v>85</v>
      </c>
      <c r="AY380" s="259" t="s">
        <v>245</v>
      </c>
    </row>
    <row r="381" s="2" customFormat="1" ht="16.5" customHeight="1">
      <c r="A381" s="40"/>
      <c r="B381" s="41"/>
      <c r="C381" s="221" t="s">
        <v>690</v>
      </c>
      <c r="D381" s="221" t="s">
        <v>248</v>
      </c>
      <c r="E381" s="222" t="s">
        <v>5513</v>
      </c>
      <c r="F381" s="223" t="s">
        <v>5514</v>
      </c>
      <c r="G381" s="224" t="s">
        <v>317</v>
      </c>
      <c r="H381" s="225">
        <v>15.1</v>
      </c>
      <c r="I381" s="226"/>
      <c r="J381" s="227">
        <f>ROUND(I381*H381,2)</f>
        <v>0</v>
      </c>
      <c r="K381" s="223" t="s">
        <v>764</v>
      </c>
      <c r="L381" s="46"/>
      <c r="M381" s="228" t="s">
        <v>1</v>
      </c>
      <c r="N381" s="229" t="s">
        <v>42</v>
      </c>
      <c r="O381" s="93"/>
      <c r="P381" s="230">
        <f>O381*H381</f>
        <v>0</v>
      </c>
      <c r="Q381" s="230">
        <v>0</v>
      </c>
      <c r="R381" s="230">
        <f>Q381*H381</f>
        <v>0</v>
      </c>
      <c r="S381" s="230">
        <v>0</v>
      </c>
      <c r="T381" s="231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32" t="s">
        <v>253</v>
      </c>
      <c r="AT381" s="232" t="s">
        <v>248</v>
      </c>
      <c r="AU381" s="232" t="s">
        <v>87</v>
      </c>
      <c r="AY381" s="19" t="s">
        <v>245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9" t="s">
        <v>85</v>
      </c>
      <c r="BK381" s="233">
        <f>ROUND(I381*H381,2)</f>
        <v>0</v>
      </c>
      <c r="BL381" s="19" t="s">
        <v>253</v>
      </c>
      <c r="BM381" s="232" t="s">
        <v>5792</v>
      </c>
    </row>
    <row r="382" s="2" customFormat="1">
      <c r="A382" s="40"/>
      <c r="B382" s="41"/>
      <c r="C382" s="42"/>
      <c r="D382" s="234" t="s">
        <v>255</v>
      </c>
      <c r="E382" s="42"/>
      <c r="F382" s="235" t="s">
        <v>5514</v>
      </c>
      <c r="G382" s="42"/>
      <c r="H382" s="42"/>
      <c r="I382" s="236"/>
      <c r="J382" s="42"/>
      <c r="K382" s="42"/>
      <c r="L382" s="46"/>
      <c r="M382" s="237"/>
      <c r="N382" s="238"/>
      <c r="O382" s="93"/>
      <c r="P382" s="93"/>
      <c r="Q382" s="93"/>
      <c r="R382" s="93"/>
      <c r="S382" s="93"/>
      <c r="T382" s="94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255</v>
      </c>
      <c r="AU382" s="19" t="s">
        <v>87</v>
      </c>
    </row>
    <row r="383" s="2" customFormat="1">
      <c r="A383" s="40"/>
      <c r="B383" s="41"/>
      <c r="C383" s="42"/>
      <c r="D383" s="296" t="s">
        <v>766</v>
      </c>
      <c r="E383" s="42"/>
      <c r="F383" s="297" t="s">
        <v>5517</v>
      </c>
      <c r="G383" s="42"/>
      <c r="H383" s="42"/>
      <c r="I383" s="236"/>
      <c r="J383" s="42"/>
      <c r="K383" s="42"/>
      <c r="L383" s="46"/>
      <c r="M383" s="237"/>
      <c r="N383" s="238"/>
      <c r="O383" s="93"/>
      <c r="P383" s="93"/>
      <c r="Q383" s="93"/>
      <c r="R383" s="93"/>
      <c r="S383" s="93"/>
      <c r="T383" s="94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766</v>
      </c>
      <c r="AU383" s="19" t="s">
        <v>87</v>
      </c>
    </row>
    <row r="384" s="14" customFormat="1">
      <c r="A384" s="14"/>
      <c r="B384" s="249"/>
      <c r="C384" s="250"/>
      <c r="D384" s="234" t="s">
        <v>257</v>
      </c>
      <c r="E384" s="251" t="s">
        <v>1</v>
      </c>
      <c r="F384" s="252" t="s">
        <v>5793</v>
      </c>
      <c r="G384" s="250"/>
      <c r="H384" s="253">
        <v>15.1</v>
      </c>
      <c r="I384" s="254"/>
      <c r="J384" s="250"/>
      <c r="K384" s="250"/>
      <c r="L384" s="255"/>
      <c r="M384" s="256"/>
      <c r="N384" s="257"/>
      <c r="O384" s="257"/>
      <c r="P384" s="257"/>
      <c r="Q384" s="257"/>
      <c r="R384" s="257"/>
      <c r="S384" s="257"/>
      <c r="T384" s="25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9" t="s">
        <v>257</v>
      </c>
      <c r="AU384" s="259" t="s">
        <v>87</v>
      </c>
      <c r="AV384" s="14" t="s">
        <v>87</v>
      </c>
      <c r="AW384" s="14" t="s">
        <v>34</v>
      </c>
      <c r="AX384" s="14" t="s">
        <v>85</v>
      </c>
      <c r="AY384" s="259" t="s">
        <v>245</v>
      </c>
    </row>
    <row r="385" s="2" customFormat="1" ht="16.5" customHeight="1">
      <c r="A385" s="40"/>
      <c r="B385" s="41"/>
      <c r="C385" s="283" t="s">
        <v>700</v>
      </c>
      <c r="D385" s="283" t="s">
        <v>551</v>
      </c>
      <c r="E385" s="284" t="s">
        <v>5518</v>
      </c>
      <c r="F385" s="285" t="s">
        <v>5519</v>
      </c>
      <c r="G385" s="286" t="s">
        <v>317</v>
      </c>
      <c r="H385" s="287">
        <v>16.609999999999999</v>
      </c>
      <c r="I385" s="288"/>
      <c r="J385" s="289">
        <f>ROUND(I385*H385,2)</f>
        <v>0</v>
      </c>
      <c r="K385" s="285" t="s">
        <v>764</v>
      </c>
      <c r="L385" s="290"/>
      <c r="M385" s="291" t="s">
        <v>1</v>
      </c>
      <c r="N385" s="292" t="s">
        <v>42</v>
      </c>
      <c r="O385" s="93"/>
      <c r="P385" s="230">
        <f>O385*H385</f>
        <v>0</v>
      </c>
      <c r="Q385" s="230">
        <v>0.029559999999999999</v>
      </c>
      <c r="R385" s="230">
        <f>Q385*H385</f>
        <v>0.49099159999999997</v>
      </c>
      <c r="S385" s="230">
        <v>0</v>
      </c>
      <c r="T385" s="231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32" t="s">
        <v>326</v>
      </c>
      <c r="AT385" s="232" t="s">
        <v>551</v>
      </c>
      <c r="AU385" s="232" t="s">
        <v>87</v>
      </c>
      <c r="AY385" s="19" t="s">
        <v>245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9" t="s">
        <v>85</v>
      </c>
      <c r="BK385" s="233">
        <f>ROUND(I385*H385,2)</f>
        <v>0</v>
      </c>
      <c r="BL385" s="19" t="s">
        <v>253</v>
      </c>
      <c r="BM385" s="232" t="s">
        <v>5794</v>
      </c>
    </row>
    <row r="386" s="2" customFormat="1">
      <c r="A386" s="40"/>
      <c r="B386" s="41"/>
      <c r="C386" s="42"/>
      <c r="D386" s="234" t="s">
        <v>255</v>
      </c>
      <c r="E386" s="42"/>
      <c r="F386" s="235" t="s">
        <v>5519</v>
      </c>
      <c r="G386" s="42"/>
      <c r="H386" s="42"/>
      <c r="I386" s="236"/>
      <c r="J386" s="42"/>
      <c r="K386" s="42"/>
      <c r="L386" s="46"/>
      <c r="M386" s="237"/>
      <c r="N386" s="238"/>
      <c r="O386" s="93"/>
      <c r="P386" s="93"/>
      <c r="Q386" s="93"/>
      <c r="R386" s="93"/>
      <c r="S386" s="93"/>
      <c r="T386" s="94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255</v>
      </c>
      <c r="AU386" s="19" t="s">
        <v>87</v>
      </c>
    </row>
    <row r="387" s="14" customFormat="1">
      <c r="A387" s="14"/>
      <c r="B387" s="249"/>
      <c r="C387" s="250"/>
      <c r="D387" s="234" t="s">
        <v>257</v>
      </c>
      <c r="E387" s="251" t="s">
        <v>1</v>
      </c>
      <c r="F387" s="252" t="s">
        <v>5795</v>
      </c>
      <c r="G387" s="250"/>
      <c r="H387" s="253">
        <v>16.609999999999999</v>
      </c>
      <c r="I387" s="254"/>
      <c r="J387" s="250"/>
      <c r="K387" s="250"/>
      <c r="L387" s="255"/>
      <c r="M387" s="256"/>
      <c r="N387" s="257"/>
      <c r="O387" s="257"/>
      <c r="P387" s="257"/>
      <c r="Q387" s="257"/>
      <c r="R387" s="257"/>
      <c r="S387" s="257"/>
      <c r="T387" s="258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9" t="s">
        <v>257</v>
      </c>
      <c r="AU387" s="259" t="s">
        <v>87</v>
      </c>
      <c r="AV387" s="14" t="s">
        <v>87</v>
      </c>
      <c r="AW387" s="14" t="s">
        <v>34</v>
      </c>
      <c r="AX387" s="14" t="s">
        <v>85</v>
      </c>
      <c r="AY387" s="259" t="s">
        <v>245</v>
      </c>
    </row>
    <row r="388" s="2" customFormat="1" ht="16.5" customHeight="1">
      <c r="A388" s="40"/>
      <c r="B388" s="41"/>
      <c r="C388" s="221" t="s">
        <v>706</v>
      </c>
      <c r="D388" s="221" t="s">
        <v>248</v>
      </c>
      <c r="E388" s="222" t="s">
        <v>5796</v>
      </c>
      <c r="F388" s="223" t="s">
        <v>5797</v>
      </c>
      <c r="G388" s="224" t="s">
        <v>329</v>
      </c>
      <c r="H388" s="225">
        <v>1</v>
      </c>
      <c r="I388" s="226"/>
      <c r="J388" s="227">
        <f>ROUND(I388*H388,2)</f>
        <v>0</v>
      </c>
      <c r="K388" s="223" t="s">
        <v>1</v>
      </c>
      <c r="L388" s="46"/>
      <c r="M388" s="228" t="s">
        <v>1</v>
      </c>
      <c r="N388" s="229" t="s">
        <v>42</v>
      </c>
      <c r="O388" s="93"/>
      <c r="P388" s="230">
        <f>O388*H388</f>
        <v>0</v>
      </c>
      <c r="Q388" s="230">
        <v>0</v>
      </c>
      <c r="R388" s="230">
        <f>Q388*H388</f>
        <v>0</v>
      </c>
      <c r="S388" s="230">
        <v>0</v>
      </c>
      <c r="T388" s="231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232" t="s">
        <v>253</v>
      </c>
      <c r="AT388" s="232" t="s">
        <v>248</v>
      </c>
      <c r="AU388" s="232" t="s">
        <v>87</v>
      </c>
      <c r="AY388" s="19" t="s">
        <v>245</v>
      </c>
      <c r="BE388" s="233">
        <f>IF(N388="základní",J388,0)</f>
        <v>0</v>
      </c>
      <c r="BF388" s="233">
        <f>IF(N388="snížená",J388,0)</f>
        <v>0</v>
      </c>
      <c r="BG388" s="233">
        <f>IF(N388="zákl. přenesená",J388,0)</f>
        <v>0</v>
      </c>
      <c r="BH388" s="233">
        <f>IF(N388="sníž. přenesená",J388,0)</f>
        <v>0</v>
      </c>
      <c r="BI388" s="233">
        <f>IF(N388="nulová",J388,0)</f>
        <v>0</v>
      </c>
      <c r="BJ388" s="19" t="s">
        <v>85</v>
      </c>
      <c r="BK388" s="233">
        <f>ROUND(I388*H388,2)</f>
        <v>0</v>
      </c>
      <c r="BL388" s="19" t="s">
        <v>253</v>
      </c>
      <c r="BM388" s="232" t="s">
        <v>5798</v>
      </c>
    </row>
    <row r="389" s="2" customFormat="1">
      <c r="A389" s="40"/>
      <c r="B389" s="41"/>
      <c r="C389" s="42"/>
      <c r="D389" s="234" t="s">
        <v>255</v>
      </c>
      <c r="E389" s="42"/>
      <c r="F389" s="235" t="s">
        <v>5797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255</v>
      </c>
      <c r="AU389" s="19" t="s">
        <v>87</v>
      </c>
    </row>
    <row r="390" s="2" customFormat="1" ht="16.5" customHeight="1">
      <c r="A390" s="40"/>
      <c r="B390" s="41"/>
      <c r="C390" s="221" t="s">
        <v>712</v>
      </c>
      <c r="D390" s="221" t="s">
        <v>248</v>
      </c>
      <c r="E390" s="222" t="s">
        <v>2944</v>
      </c>
      <c r="F390" s="223" t="s">
        <v>2947</v>
      </c>
      <c r="G390" s="224" t="s">
        <v>329</v>
      </c>
      <c r="H390" s="225">
        <v>2</v>
      </c>
      <c r="I390" s="226"/>
      <c r="J390" s="227">
        <f>ROUND(I390*H390,2)</f>
        <v>0</v>
      </c>
      <c r="K390" s="223" t="s">
        <v>764</v>
      </c>
      <c r="L390" s="46"/>
      <c r="M390" s="228" t="s">
        <v>1</v>
      </c>
      <c r="N390" s="229" t="s">
        <v>42</v>
      </c>
      <c r="O390" s="93"/>
      <c r="P390" s="230">
        <f>O390*H390</f>
        <v>0</v>
      </c>
      <c r="Q390" s="230">
        <v>0.0064850000000000003</v>
      </c>
      <c r="R390" s="230">
        <f>Q390*H390</f>
        <v>0.012970000000000001</v>
      </c>
      <c r="S390" s="230">
        <v>0</v>
      </c>
      <c r="T390" s="231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32" t="s">
        <v>253</v>
      </c>
      <c r="AT390" s="232" t="s">
        <v>248</v>
      </c>
      <c r="AU390" s="232" t="s">
        <v>87</v>
      </c>
      <c r="AY390" s="19" t="s">
        <v>245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9" t="s">
        <v>85</v>
      </c>
      <c r="BK390" s="233">
        <f>ROUND(I390*H390,2)</f>
        <v>0</v>
      </c>
      <c r="BL390" s="19" t="s">
        <v>253</v>
      </c>
      <c r="BM390" s="232" t="s">
        <v>5799</v>
      </c>
    </row>
    <row r="391" s="2" customFormat="1">
      <c r="A391" s="40"/>
      <c r="B391" s="41"/>
      <c r="C391" s="42"/>
      <c r="D391" s="234" t="s">
        <v>255</v>
      </c>
      <c r="E391" s="42"/>
      <c r="F391" s="235" t="s">
        <v>2947</v>
      </c>
      <c r="G391" s="42"/>
      <c r="H391" s="42"/>
      <c r="I391" s="236"/>
      <c r="J391" s="42"/>
      <c r="K391" s="42"/>
      <c r="L391" s="46"/>
      <c r="M391" s="237"/>
      <c r="N391" s="238"/>
      <c r="O391" s="93"/>
      <c r="P391" s="93"/>
      <c r="Q391" s="93"/>
      <c r="R391" s="93"/>
      <c r="S391" s="93"/>
      <c r="T391" s="94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255</v>
      </c>
      <c r="AU391" s="19" t="s">
        <v>87</v>
      </c>
    </row>
    <row r="392" s="2" customFormat="1">
      <c r="A392" s="40"/>
      <c r="B392" s="41"/>
      <c r="C392" s="42"/>
      <c r="D392" s="296" t="s">
        <v>766</v>
      </c>
      <c r="E392" s="42"/>
      <c r="F392" s="297" t="s">
        <v>2948</v>
      </c>
      <c r="G392" s="42"/>
      <c r="H392" s="42"/>
      <c r="I392" s="236"/>
      <c r="J392" s="42"/>
      <c r="K392" s="42"/>
      <c r="L392" s="46"/>
      <c r="M392" s="237"/>
      <c r="N392" s="238"/>
      <c r="O392" s="93"/>
      <c r="P392" s="93"/>
      <c r="Q392" s="93"/>
      <c r="R392" s="93"/>
      <c r="S392" s="93"/>
      <c r="T392" s="94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T392" s="19" t="s">
        <v>766</v>
      </c>
      <c r="AU392" s="19" t="s">
        <v>87</v>
      </c>
    </row>
    <row r="393" s="14" customFormat="1">
      <c r="A393" s="14"/>
      <c r="B393" s="249"/>
      <c r="C393" s="250"/>
      <c r="D393" s="234" t="s">
        <v>257</v>
      </c>
      <c r="E393" s="251" t="s">
        <v>1</v>
      </c>
      <c r="F393" s="252" t="s">
        <v>2949</v>
      </c>
      <c r="G393" s="250"/>
      <c r="H393" s="253">
        <v>2</v>
      </c>
      <c r="I393" s="254"/>
      <c r="J393" s="250"/>
      <c r="K393" s="250"/>
      <c r="L393" s="255"/>
      <c r="M393" s="256"/>
      <c r="N393" s="257"/>
      <c r="O393" s="257"/>
      <c r="P393" s="257"/>
      <c r="Q393" s="257"/>
      <c r="R393" s="257"/>
      <c r="S393" s="257"/>
      <c r="T393" s="25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9" t="s">
        <v>257</v>
      </c>
      <c r="AU393" s="259" t="s">
        <v>87</v>
      </c>
      <c r="AV393" s="14" t="s">
        <v>87</v>
      </c>
      <c r="AW393" s="14" t="s">
        <v>34</v>
      </c>
      <c r="AX393" s="14" t="s">
        <v>85</v>
      </c>
      <c r="AY393" s="259" t="s">
        <v>245</v>
      </c>
    </row>
    <row r="394" s="2" customFormat="1" ht="16.5" customHeight="1">
      <c r="A394" s="40"/>
      <c r="B394" s="41"/>
      <c r="C394" s="221" t="s">
        <v>717</v>
      </c>
      <c r="D394" s="221" t="s">
        <v>248</v>
      </c>
      <c r="E394" s="222" t="s">
        <v>2968</v>
      </c>
      <c r="F394" s="223" t="s">
        <v>2969</v>
      </c>
      <c r="G394" s="224" t="s">
        <v>329</v>
      </c>
      <c r="H394" s="225">
        <v>20</v>
      </c>
      <c r="I394" s="226"/>
      <c r="J394" s="227">
        <f>ROUND(I394*H394,2)</f>
        <v>0</v>
      </c>
      <c r="K394" s="223" t="s">
        <v>764</v>
      </c>
      <c r="L394" s="46"/>
      <c r="M394" s="228" t="s">
        <v>1</v>
      </c>
      <c r="N394" s="229" t="s">
        <v>42</v>
      </c>
      <c r="O394" s="93"/>
      <c r="P394" s="230">
        <f>O394*H394</f>
        <v>0</v>
      </c>
      <c r="Q394" s="230">
        <v>4.0000000000000003E-05</v>
      </c>
      <c r="R394" s="230">
        <f>Q394*H394</f>
        <v>0.00080000000000000004</v>
      </c>
      <c r="S394" s="230">
        <v>0</v>
      </c>
      <c r="T394" s="231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32" t="s">
        <v>594</v>
      </c>
      <c r="AT394" s="232" t="s">
        <v>248</v>
      </c>
      <c r="AU394" s="232" t="s">
        <v>87</v>
      </c>
      <c r="AY394" s="19" t="s">
        <v>245</v>
      </c>
      <c r="BE394" s="233">
        <f>IF(N394="základní",J394,0)</f>
        <v>0</v>
      </c>
      <c r="BF394" s="233">
        <f>IF(N394="snížená",J394,0)</f>
        <v>0</v>
      </c>
      <c r="BG394" s="233">
        <f>IF(N394="zákl. přenesená",J394,0)</f>
        <v>0</v>
      </c>
      <c r="BH394" s="233">
        <f>IF(N394="sníž. přenesená",J394,0)</f>
        <v>0</v>
      </c>
      <c r="BI394" s="233">
        <f>IF(N394="nulová",J394,0)</f>
        <v>0</v>
      </c>
      <c r="BJ394" s="19" t="s">
        <v>85</v>
      </c>
      <c r="BK394" s="233">
        <f>ROUND(I394*H394,2)</f>
        <v>0</v>
      </c>
      <c r="BL394" s="19" t="s">
        <v>594</v>
      </c>
      <c r="BM394" s="232" t="s">
        <v>5800</v>
      </c>
    </row>
    <row r="395" s="2" customFormat="1">
      <c r="A395" s="40"/>
      <c r="B395" s="41"/>
      <c r="C395" s="42"/>
      <c r="D395" s="234" t="s">
        <v>255</v>
      </c>
      <c r="E395" s="42"/>
      <c r="F395" s="235" t="s">
        <v>2969</v>
      </c>
      <c r="G395" s="42"/>
      <c r="H395" s="42"/>
      <c r="I395" s="236"/>
      <c r="J395" s="42"/>
      <c r="K395" s="42"/>
      <c r="L395" s="46"/>
      <c r="M395" s="237"/>
      <c r="N395" s="238"/>
      <c r="O395" s="93"/>
      <c r="P395" s="93"/>
      <c r="Q395" s="93"/>
      <c r="R395" s="93"/>
      <c r="S395" s="93"/>
      <c r="T395" s="94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255</v>
      </c>
      <c r="AU395" s="19" t="s">
        <v>87</v>
      </c>
    </row>
    <row r="396" s="2" customFormat="1">
      <c r="A396" s="40"/>
      <c r="B396" s="41"/>
      <c r="C396" s="42"/>
      <c r="D396" s="296" t="s">
        <v>766</v>
      </c>
      <c r="E396" s="42"/>
      <c r="F396" s="297" t="s">
        <v>2972</v>
      </c>
      <c r="G396" s="42"/>
      <c r="H396" s="42"/>
      <c r="I396" s="236"/>
      <c r="J396" s="42"/>
      <c r="K396" s="42"/>
      <c r="L396" s="46"/>
      <c r="M396" s="237"/>
      <c r="N396" s="238"/>
      <c r="O396" s="93"/>
      <c r="P396" s="93"/>
      <c r="Q396" s="93"/>
      <c r="R396" s="93"/>
      <c r="S396" s="93"/>
      <c r="T396" s="94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766</v>
      </c>
      <c r="AU396" s="19" t="s">
        <v>87</v>
      </c>
    </row>
    <row r="397" s="14" customFormat="1">
      <c r="A397" s="14"/>
      <c r="B397" s="249"/>
      <c r="C397" s="250"/>
      <c r="D397" s="234" t="s">
        <v>257</v>
      </c>
      <c r="E397" s="251" t="s">
        <v>1</v>
      </c>
      <c r="F397" s="252" t="s">
        <v>5801</v>
      </c>
      <c r="G397" s="250"/>
      <c r="H397" s="253">
        <v>20</v>
      </c>
      <c r="I397" s="254"/>
      <c r="J397" s="250"/>
      <c r="K397" s="250"/>
      <c r="L397" s="255"/>
      <c r="M397" s="256"/>
      <c r="N397" s="257"/>
      <c r="O397" s="257"/>
      <c r="P397" s="257"/>
      <c r="Q397" s="257"/>
      <c r="R397" s="257"/>
      <c r="S397" s="257"/>
      <c r="T397" s="25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9" t="s">
        <v>257</v>
      </c>
      <c r="AU397" s="259" t="s">
        <v>87</v>
      </c>
      <c r="AV397" s="14" t="s">
        <v>87</v>
      </c>
      <c r="AW397" s="14" t="s">
        <v>34</v>
      </c>
      <c r="AX397" s="14" t="s">
        <v>85</v>
      </c>
      <c r="AY397" s="259" t="s">
        <v>245</v>
      </c>
    </row>
    <row r="398" s="2" customFormat="1" ht="16.5" customHeight="1">
      <c r="A398" s="40"/>
      <c r="B398" s="41"/>
      <c r="C398" s="221" t="s">
        <v>725</v>
      </c>
      <c r="D398" s="221" t="s">
        <v>248</v>
      </c>
      <c r="E398" s="222" t="s">
        <v>5160</v>
      </c>
      <c r="F398" s="223" t="s">
        <v>5161</v>
      </c>
      <c r="G398" s="224" t="s">
        <v>251</v>
      </c>
      <c r="H398" s="225">
        <v>13.247</v>
      </c>
      <c r="I398" s="226"/>
      <c r="J398" s="227">
        <f>ROUND(I398*H398,2)</f>
        <v>0</v>
      </c>
      <c r="K398" s="223" t="s">
        <v>764</v>
      </c>
      <c r="L398" s="46"/>
      <c r="M398" s="228" t="s">
        <v>1</v>
      </c>
      <c r="N398" s="229" t="s">
        <v>42</v>
      </c>
      <c r="O398" s="93"/>
      <c r="P398" s="230">
        <f>O398*H398</f>
        <v>0</v>
      </c>
      <c r="Q398" s="230">
        <v>0.12</v>
      </c>
      <c r="R398" s="230">
        <f>Q398*H398</f>
        <v>1.5896399999999999</v>
      </c>
      <c r="S398" s="230">
        <v>2.4900000000000002</v>
      </c>
      <c r="T398" s="231">
        <f>S398*H398</f>
        <v>32.985030000000002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32" t="s">
        <v>253</v>
      </c>
      <c r="AT398" s="232" t="s">
        <v>248</v>
      </c>
      <c r="AU398" s="232" t="s">
        <v>87</v>
      </c>
      <c r="AY398" s="19" t="s">
        <v>245</v>
      </c>
      <c r="BE398" s="233">
        <f>IF(N398="základní",J398,0)</f>
        <v>0</v>
      </c>
      <c r="BF398" s="233">
        <f>IF(N398="snížená",J398,0)</f>
        <v>0</v>
      </c>
      <c r="BG398" s="233">
        <f>IF(N398="zákl. přenesená",J398,0)</f>
        <v>0</v>
      </c>
      <c r="BH398" s="233">
        <f>IF(N398="sníž. přenesená",J398,0)</f>
        <v>0</v>
      </c>
      <c r="BI398" s="233">
        <f>IF(N398="nulová",J398,0)</f>
        <v>0</v>
      </c>
      <c r="BJ398" s="19" t="s">
        <v>85</v>
      </c>
      <c r="BK398" s="233">
        <f>ROUND(I398*H398,2)</f>
        <v>0</v>
      </c>
      <c r="BL398" s="19" t="s">
        <v>253</v>
      </c>
      <c r="BM398" s="232" t="s">
        <v>5802</v>
      </c>
    </row>
    <row r="399" s="2" customFormat="1">
      <c r="A399" s="40"/>
      <c r="B399" s="41"/>
      <c r="C399" s="42"/>
      <c r="D399" s="234" t="s">
        <v>255</v>
      </c>
      <c r="E399" s="42"/>
      <c r="F399" s="235" t="s">
        <v>5161</v>
      </c>
      <c r="G399" s="42"/>
      <c r="H399" s="42"/>
      <c r="I399" s="236"/>
      <c r="J399" s="42"/>
      <c r="K399" s="42"/>
      <c r="L399" s="46"/>
      <c r="M399" s="237"/>
      <c r="N399" s="238"/>
      <c r="O399" s="93"/>
      <c r="P399" s="93"/>
      <c r="Q399" s="93"/>
      <c r="R399" s="93"/>
      <c r="S399" s="93"/>
      <c r="T399" s="94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255</v>
      </c>
      <c r="AU399" s="19" t="s">
        <v>87</v>
      </c>
    </row>
    <row r="400" s="2" customFormat="1">
      <c r="A400" s="40"/>
      <c r="B400" s="41"/>
      <c r="C400" s="42"/>
      <c r="D400" s="296" t="s">
        <v>766</v>
      </c>
      <c r="E400" s="42"/>
      <c r="F400" s="297" t="s">
        <v>5163</v>
      </c>
      <c r="G400" s="42"/>
      <c r="H400" s="42"/>
      <c r="I400" s="236"/>
      <c r="J400" s="42"/>
      <c r="K400" s="42"/>
      <c r="L400" s="46"/>
      <c r="M400" s="237"/>
      <c r="N400" s="238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766</v>
      </c>
      <c r="AU400" s="19" t="s">
        <v>87</v>
      </c>
    </row>
    <row r="401" s="14" customFormat="1">
      <c r="A401" s="14"/>
      <c r="B401" s="249"/>
      <c r="C401" s="250"/>
      <c r="D401" s="234" t="s">
        <v>257</v>
      </c>
      <c r="E401" s="251" t="s">
        <v>1</v>
      </c>
      <c r="F401" s="252" t="s">
        <v>5803</v>
      </c>
      <c r="G401" s="250"/>
      <c r="H401" s="253">
        <v>3.7970000000000002</v>
      </c>
      <c r="I401" s="254"/>
      <c r="J401" s="250"/>
      <c r="K401" s="250"/>
      <c r="L401" s="255"/>
      <c r="M401" s="256"/>
      <c r="N401" s="257"/>
      <c r="O401" s="257"/>
      <c r="P401" s="257"/>
      <c r="Q401" s="257"/>
      <c r="R401" s="257"/>
      <c r="S401" s="257"/>
      <c r="T401" s="258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9" t="s">
        <v>257</v>
      </c>
      <c r="AU401" s="259" t="s">
        <v>87</v>
      </c>
      <c r="AV401" s="14" t="s">
        <v>87</v>
      </c>
      <c r="AW401" s="14" t="s">
        <v>34</v>
      </c>
      <c r="AX401" s="14" t="s">
        <v>77</v>
      </c>
      <c r="AY401" s="259" t="s">
        <v>245</v>
      </c>
    </row>
    <row r="402" s="14" customFormat="1">
      <c r="A402" s="14"/>
      <c r="B402" s="249"/>
      <c r="C402" s="250"/>
      <c r="D402" s="234" t="s">
        <v>257</v>
      </c>
      <c r="E402" s="251" t="s">
        <v>1</v>
      </c>
      <c r="F402" s="252" t="s">
        <v>5804</v>
      </c>
      <c r="G402" s="250"/>
      <c r="H402" s="253">
        <v>9.4499999999999993</v>
      </c>
      <c r="I402" s="254"/>
      <c r="J402" s="250"/>
      <c r="K402" s="250"/>
      <c r="L402" s="255"/>
      <c r="M402" s="256"/>
      <c r="N402" s="257"/>
      <c r="O402" s="257"/>
      <c r="P402" s="257"/>
      <c r="Q402" s="257"/>
      <c r="R402" s="257"/>
      <c r="S402" s="257"/>
      <c r="T402" s="25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9" t="s">
        <v>257</v>
      </c>
      <c r="AU402" s="259" t="s">
        <v>87</v>
      </c>
      <c r="AV402" s="14" t="s">
        <v>87</v>
      </c>
      <c r="AW402" s="14" t="s">
        <v>34</v>
      </c>
      <c r="AX402" s="14" t="s">
        <v>77</v>
      </c>
      <c r="AY402" s="259" t="s">
        <v>245</v>
      </c>
    </row>
    <row r="403" s="15" customFormat="1">
      <c r="A403" s="15"/>
      <c r="B403" s="260"/>
      <c r="C403" s="261"/>
      <c r="D403" s="234" t="s">
        <v>257</v>
      </c>
      <c r="E403" s="262" t="s">
        <v>1</v>
      </c>
      <c r="F403" s="263" t="s">
        <v>266</v>
      </c>
      <c r="G403" s="261"/>
      <c r="H403" s="264">
        <v>13.247</v>
      </c>
      <c r="I403" s="265"/>
      <c r="J403" s="261"/>
      <c r="K403" s="261"/>
      <c r="L403" s="266"/>
      <c r="M403" s="267"/>
      <c r="N403" s="268"/>
      <c r="O403" s="268"/>
      <c r="P403" s="268"/>
      <c r="Q403" s="268"/>
      <c r="R403" s="268"/>
      <c r="S403" s="268"/>
      <c r="T403" s="269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70" t="s">
        <v>257</v>
      </c>
      <c r="AU403" s="270" t="s">
        <v>87</v>
      </c>
      <c r="AV403" s="15" t="s">
        <v>253</v>
      </c>
      <c r="AW403" s="15" t="s">
        <v>34</v>
      </c>
      <c r="AX403" s="15" t="s">
        <v>85</v>
      </c>
      <c r="AY403" s="270" t="s">
        <v>245</v>
      </c>
    </row>
    <row r="404" s="2" customFormat="1" ht="16.5" customHeight="1">
      <c r="A404" s="40"/>
      <c r="B404" s="41"/>
      <c r="C404" s="221" t="s">
        <v>732</v>
      </c>
      <c r="D404" s="221" t="s">
        <v>248</v>
      </c>
      <c r="E404" s="222" t="s">
        <v>5805</v>
      </c>
      <c r="F404" s="223" t="s">
        <v>5806</v>
      </c>
      <c r="G404" s="224" t="s">
        <v>251</v>
      </c>
      <c r="H404" s="225">
        <v>97.072999999999993</v>
      </c>
      <c r="I404" s="226"/>
      <c r="J404" s="227">
        <f>ROUND(I404*H404,2)</f>
        <v>0</v>
      </c>
      <c r="K404" s="223" t="s">
        <v>764</v>
      </c>
      <c r="L404" s="46"/>
      <c r="M404" s="228" t="s">
        <v>1</v>
      </c>
      <c r="N404" s="229" t="s">
        <v>42</v>
      </c>
      <c r="O404" s="93"/>
      <c r="P404" s="230">
        <f>O404*H404</f>
        <v>0</v>
      </c>
      <c r="Q404" s="230">
        <v>0.12</v>
      </c>
      <c r="R404" s="230">
        <f>Q404*H404</f>
        <v>11.648759999999999</v>
      </c>
      <c r="S404" s="230">
        <v>2.2000000000000002</v>
      </c>
      <c r="T404" s="231">
        <f>S404*H404</f>
        <v>213.56059999999999</v>
      </c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R404" s="232" t="s">
        <v>253</v>
      </c>
      <c r="AT404" s="232" t="s">
        <v>248</v>
      </c>
      <c r="AU404" s="232" t="s">
        <v>87</v>
      </c>
      <c r="AY404" s="19" t="s">
        <v>245</v>
      </c>
      <c r="BE404" s="233">
        <f>IF(N404="základní",J404,0)</f>
        <v>0</v>
      </c>
      <c r="BF404" s="233">
        <f>IF(N404="snížená",J404,0)</f>
        <v>0</v>
      </c>
      <c r="BG404" s="233">
        <f>IF(N404="zákl. přenesená",J404,0)</f>
        <v>0</v>
      </c>
      <c r="BH404" s="233">
        <f>IF(N404="sníž. přenesená",J404,0)</f>
        <v>0</v>
      </c>
      <c r="BI404" s="233">
        <f>IF(N404="nulová",J404,0)</f>
        <v>0</v>
      </c>
      <c r="BJ404" s="19" t="s">
        <v>85</v>
      </c>
      <c r="BK404" s="233">
        <f>ROUND(I404*H404,2)</f>
        <v>0</v>
      </c>
      <c r="BL404" s="19" t="s">
        <v>253</v>
      </c>
      <c r="BM404" s="232" t="s">
        <v>5807</v>
      </c>
    </row>
    <row r="405" s="2" customFormat="1">
      <c r="A405" s="40"/>
      <c r="B405" s="41"/>
      <c r="C405" s="42"/>
      <c r="D405" s="234" t="s">
        <v>255</v>
      </c>
      <c r="E405" s="42"/>
      <c r="F405" s="235" t="s">
        <v>5806</v>
      </c>
      <c r="G405" s="42"/>
      <c r="H405" s="42"/>
      <c r="I405" s="236"/>
      <c r="J405" s="42"/>
      <c r="K405" s="42"/>
      <c r="L405" s="46"/>
      <c r="M405" s="237"/>
      <c r="N405" s="238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255</v>
      </c>
      <c r="AU405" s="19" t="s">
        <v>87</v>
      </c>
    </row>
    <row r="406" s="2" customFormat="1">
      <c r="A406" s="40"/>
      <c r="B406" s="41"/>
      <c r="C406" s="42"/>
      <c r="D406" s="296" t="s">
        <v>766</v>
      </c>
      <c r="E406" s="42"/>
      <c r="F406" s="297" t="s">
        <v>5808</v>
      </c>
      <c r="G406" s="42"/>
      <c r="H406" s="42"/>
      <c r="I406" s="236"/>
      <c r="J406" s="42"/>
      <c r="K406" s="42"/>
      <c r="L406" s="46"/>
      <c r="M406" s="237"/>
      <c r="N406" s="238"/>
      <c r="O406" s="93"/>
      <c r="P406" s="93"/>
      <c r="Q406" s="93"/>
      <c r="R406" s="93"/>
      <c r="S406" s="93"/>
      <c r="T406" s="94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766</v>
      </c>
      <c r="AU406" s="19" t="s">
        <v>87</v>
      </c>
    </row>
    <row r="407" s="14" customFormat="1">
      <c r="A407" s="14"/>
      <c r="B407" s="249"/>
      <c r="C407" s="250"/>
      <c r="D407" s="234" t="s">
        <v>257</v>
      </c>
      <c r="E407" s="251" t="s">
        <v>1</v>
      </c>
      <c r="F407" s="252" t="s">
        <v>5809</v>
      </c>
      <c r="G407" s="250"/>
      <c r="H407" s="253">
        <v>40.777999999999999</v>
      </c>
      <c r="I407" s="254"/>
      <c r="J407" s="250"/>
      <c r="K407" s="250"/>
      <c r="L407" s="255"/>
      <c r="M407" s="256"/>
      <c r="N407" s="257"/>
      <c r="O407" s="257"/>
      <c r="P407" s="257"/>
      <c r="Q407" s="257"/>
      <c r="R407" s="257"/>
      <c r="S407" s="257"/>
      <c r="T407" s="258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9" t="s">
        <v>257</v>
      </c>
      <c r="AU407" s="259" t="s">
        <v>87</v>
      </c>
      <c r="AV407" s="14" t="s">
        <v>87</v>
      </c>
      <c r="AW407" s="14" t="s">
        <v>34</v>
      </c>
      <c r="AX407" s="14" t="s">
        <v>77</v>
      </c>
      <c r="AY407" s="259" t="s">
        <v>245</v>
      </c>
    </row>
    <row r="408" s="14" customFormat="1">
      <c r="A408" s="14"/>
      <c r="B408" s="249"/>
      <c r="C408" s="250"/>
      <c r="D408" s="234" t="s">
        <v>257</v>
      </c>
      <c r="E408" s="251" t="s">
        <v>1</v>
      </c>
      <c r="F408" s="252" t="s">
        <v>5810</v>
      </c>
      <c r="G408" s="250"/>
      <c r="H408" s="253">
        <v>56.295000000000002</v>
      </c>
      <c r="I408" s="254"/>
      <c r="J408" s="250"/>
      <c r="K408" s="250"/>
      <c r="L408" s="255"/>
      <c r="M408" s="256"/>
      <c r="N408" s="257"/>
      <c r="O408" s="257"/>
      <c r="P408" s="257"/>
      <c r="Q408" s="257"/>
      <c r="R408" s="257"/>
      <c r="S408" s="257"/>
      <c r="T408" s="258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9" t="s">
        <v>257</v>
      </c>
      <c r="AU408" s="259" t="s">
        <v>87</v>
      </c>
      <c r="AV408" s="14" t="s">
        <v>87</v>
      </c>
      <c r="AW408" s="14" t="s">
        <v>34</v>
      </c>
      <c r="AX408" s="14" t="s">
        <v>77</v>
      </c>
      <c r="AY408" s="259" t="s">
        <v>245</v>
      </c>
    </row>
    <row r="409" s="15" customFormat="1">
      <c r="A409" s="15"/>
      <c r="B409" s="260"/>
      <c r="C409" s="261"/>
      <c r="D409" s="234" t="s">
        <v>257</v>
      </c>
      <c r="E409" s="262" t="s">
        <v>1</v>
      </c>
      <c r="F409" s="263" t="s">
        <v>266</v>
      </c>
      <c r="G409" s="261"/>
      <c r="H409" s="264">
        <v>97.073000000000008</v>
      </c>
      <c r="I409" s="265"/>
      <c r="J409" s="261"/>
      <c r="K409" s="261"/>
      <c r="L409" s="266"/>
      <c r="M409" s="267"/>
      <c r="N409" s="268"/>
      <c r="O409" s="268"/>
      <c r="P409" s="268"/>
      <c r="Q409" s="268"/>
      <c r="R409" s="268"/>
      <c r="S409" s="268"/>
      <c r="T409" s="269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70" t="s">
        <v>257</v>
      </c>
      <c r="AU409" s="270" t="s">
        <v>87</v>
      </c>
      <c r="AV409" s="15" t="s">
        <v>253</v>
      </c>
      <c r="AW409" s="15" t="s">
        <v>34</v>
      </c>
      <c r="AX409" s="15" t="s">
        <v>85</v>
      </c>
      <c r="AY409" s="270" t="s">
        <v>245</v>
      </c>
    </row>
    <row r="410" s="2" customFormat="1" ht="16.5" customHeight="1">
      <c r="A410" s="40"/>
      <c r="B410" s="41"/>
      <c r="C410" s="221" t="s">
        <v>745</v>
      </c>
      <c r="D410" s="221" t="s">
        <v>248</v>
      </c>
      <c r="E410" s="222" t="s">
        <v>2982</v>
      </c>
      <c r="F410" s="223" t="s">
        <v>2985</v>
      </c>
      <c r="G410" s="224" t="s">
        <v>251</v>
      </c>
      <c r="H410" s="225">
        <v>8.2919999999999998</v>
      </c>
      <c r="I410" s="226"/>
      <c r="J410" s="227">
        <f>ROUND(I410*H410,2)</f>
        <v>0</v>
      </c>
      <c r="K410" s="223" t="s">
        <v>764</v>
      </c>
      <c r="L410" s="46"/>
      <c r="M410" s="228" t="s">
        <v>1</v>
      </c>
      <c r="N410" s="229" t="s">
        <v>42</v>
      </c>
      <c r="O410" s="93"/>
      <c r="P410" s="230">
        <f>O410*H410</f>
        <v>0</v>
      </c>
      <c r="Q410" s="230">
        <v>0.121711072</v>
      </c>
      <c r="R410" s="230">
        <f>Q410*H410</f>
        <v>1.0092282090239999</v>
      </c>
      <c r="S410" s="230">
        <v>2.3999999999999999</v>
      </c>
      <c r="T410" s="231">
        <f>S410*H410</f>
        <v>19.9008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32" t="s">
        <v>253</v>
      </c>
      <c r="AT410" s="232" t="s">
        <v>248</v>
      </c>
      <c r="AU410" s="232" t="s">
        <v>87</v>
      </c>
      <c r="AY410" s="19" t="s">
        <v>245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9" t="s">
        <v>85</v>
      </c>
      <c r="BK410" s="233">
        <f>ROUND(I410*H410,2)</f>
        <v>0</v>
      </c>
      <c r="BL410" s="19" t="s">
        <v>253</v>
      </c>
      <c r="BM410" s="232" t="s">
        <v>5811</v>
      </c>
    </row>
    <row r="411" s="2" customFormat="1">
      <c r="A411" s="40"/>
      <c r="B411" s="41"/>
      <c r="C411" s="42"/>
      <c r="D411" s="234" t="s">
        <v>255</v>
      </c>
      <c r="E411" s="42"/>
      <c r="F411" s="235" t="s">
        <v>2985</v>
      </c>
      <c r="G411" s="42"/>
      <c r="H411" s="42"/>
      <c r="I411" s="236"/>
      <c r="J411" s="42"/>
      <c r="K411" s="42"/>
      <c r="L411" s="46"/>
      <c r="M411" s="237"/>
      <c r="N411" s="238"/>
      <c r="O411" s="93"/>
      <c r="P411" s="93"/>
      <c r="Q411" s="93"/>
      <c r="R411" s="93"/>
      <c r="S411" s="93"/>
      <c r="T411" s="94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255</v>
      </c>
      <c r="AU411" s="19" t="s">
        <v>87</v>
      </c>
    </row>
    <row r="412" s="2" customFormat="1">
      <c r="A412" s="40"/>
      <c r="B412" s="41"/>
      <c r="C412" s="42"/>
      <c r="D412" s="296" t="s">
        <v>766</v>
      </c>
      <c r="E412" s="42"/>
      <c r="F412" s="297" t="s">
        <v>2986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766</v>
      </c>
      <c r="AU412" s="19" t="s">
        <v>87</v>
      </c>
    </row>
    <row r="413" s="14" customFormat="1">
      <c r="A413" s="14"/>
      <c r="B413" s="249"/>
      <c r="C413" s="250"/>
      <c r="D413" s="234" t="s">
        <v>257</v>
      </c>
      <c r="E413" s="251" t="s">
        <v>1</v>
      </c>
      <c r="F413" s="252" t="s">
        <v>5812</v>
      </c>
      <c r="G413" s="250"/>
      <c r="H413" s="253">
        <v>4.415</v>
      </c>
      <c r="I413" s="254"/>
      <c r="J413" s="250"/>
      <c r="K413" s="250"/>
      <c r="L413" s="255"/>
      <c r="M413" s="256"/>
      <c r="N413" s="257"/>
      <c r="O413" s="257"/>
      <c r="P413" s="257"/>
      <c r="Q413" s="257"/>
      <c r="R413" s="257"/>
      <c r="S413" s="257"/>
      <c r="T413" s="25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9" t="s">
        <v>257</v>
      </c>
      <c r="AU413" s="259" t="s">
        <v>87</v>
      </c>
      <c r="AV413" s="14" t="s">
        <v>87</v>
      </c>
      <c r="AW413" s="14" t="s">
        <v>34</v>
      </c>
      <c r="AX413" s="14" t="s">
        <v>77</v>
      </c>
      <c r="AY413" s="259" t="s">
        <v>245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5813</v>
      </c>
      <c r="G414" s="250"/>
      <c r="H414" s="253">
        <v>2.2080000000000002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87</v>
      </c>
      <c r="AV414" s="14" t="s">
        <v>87</v>
      </c>
      <c r="AW414" s="14" t="s">
        <v>34</v>
      </c>
      <c r="AX414" s="14" t="s">
        <v>77</v>
      </c>
      <c r="AY414" s="259" t="s">
        <v>245</v>
      </c>
    </row>
    <row r="415" s="14" customFormat="1">
      <c r="A415" s="14"/>
      <c r="B415" s="249"/>
      <c r="C415" s="250"/>
      <c r="D415" s="234" t="s">
        <v>257</v>
      </c>
      <c r="E415" s="251" t="s">
        <v>1</v>
      </c>
      <c r="F415" s="252" t="s">
        <v>5814</v>
      </c>
      <c r="G415" s="250"/>
      <c r="H415" s="253">
        <v>1.669</v>
      </c>
      <c r="I415" s="254"/>
      <c r="J415" s="250"/>
      <c r="K415" s="250"/>
      <c r="L415" s="255"/>
      <c r="M415" s="256"/>
      <c r="N415" s="257"/>
      <c r="O415" s="257"/>
      <c r="P415" s="257"/>
      <c r="Q415" s="257"/>
      <c r="R415" s="257"/>
      <c r="S415" s="257"/>
      <c r="T415" s="258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9" t="s">
        <v>257</v>
      </c>
      <c r="AU415" s="259" t="s">
        <v>87</v>
      </c>
      <c r="AV415" s="14" t="s">
        <v>87</v>
      </c>
      <c r="AW415" s="14" t="s">
        <v>34</v>
      </c>
      <c r="AX415" s="14" t="s">
        <v>77</v>
      </c>
      <c r="AY415" s="259" t="s">
        <v>245</v>
      </c>
    </row>
    <row r="416" s="15" customFormat="1">
      <c r="A416" s="15"/>
      <c r="B416" s="260"/>
      <c r="C416" s="261"/>
      <c r="D416" s="234" t="s">
        <v>257</v>
      </c>
      <c r="E416" s="262" t="s">
        <v>1</v>
      </c>
      <c r="F416" s="263" t="s">
        <v>266</v>
      </c>
      <c r="G416" s="261"/>
      <c r="H416" s="264">
        <v>8.2919999999999998</v>
      </c>
      <c r="I416" s="265"/>
      <c r="J416" s="261"/>
      <c r="K416" s="261"/>
      <c r="L416" s="266"/>
      <c r="M416" s="267"/>
      <c r="N416" s="268"/>
      <c r="O416" s="268"/>
      <c r="P416" s="268"/>
      <c r="Q416" s="268"/>
      <c r="R416" s="268"/>
      <c r="S416" s="268"/>
      <c r="T416" s="269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70" t="s">
        <v>257</v>
      </c>
      <c r="AU416" s="270" t="s">
        <v>87</v>
      </c>
      <c r="AV416" s="15" t="s">
        <v>253</v>
      </c>
      <c r="AW416" s="15" t="s">
        <v>34</v>
      </c>
      <c r="AX416" s="15" t="s">
        <v>85</v>
      </c>
      <c r="AY416" s="270" t="s">
        <v>245</v>
      </c>
    </row>
    <row r="417" s="2" customFormat="1" ht="16.5" customHeight="1">
      <c r="A417" s="40"/>
      <c r="B417" s="41"/>
      <c r="C417" s="221" t="s">
        <v>2465</v>
      </c>
      <c r="D417" s="221" t="s">
        <v>248</v>
      </c>
      <c r="E417" s="222" t="s">
        <v>5815</v>
      </c>
      <c r="F417" s="223" t="s">
        <v>5816</v>
      </c>
      <c r="G417" s="224" t="s">
        <v>329</v>
      </c>
      <c r="H417" s="225">
        <v>12</v>
      </c>
      <c r="I417" s="226"/>
      <c r="J417" s="227">
        <f>ROUND(I417*H417,2)</f>
        <v>0</v>
      </c>
      <c r="K417" s="223" t="s">
        <v>764</v>
      </c>
      <c r="L417" s="46"/>
      <c r="M417" s="228" t="s">
        <v>1</v>
      </c>
      <c r="N417" s="229" t="s">
        <v>42</v>
      </c>
      <c r="O417" s="93"/>
      <c r="P417" s="230">
        <f>O417*H417</f>
        <v>0</v>
      </c>
      <c r="Q417" s="230">
        <v>0.0027720000000000002</v>
      </c>
      <c r="R417" s="230">
        <f>Q417*H417</f>
        <v>0.033264000000000002</v>
      </c>
      <c r="S417" s="230">
        <v>0</v>
      </c>
      <c r="T417" s="231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232" t="s">
        <v>594</v>
      </c>
      <c r="AT417" s="232" t="s">
        <v>248</v>
      </c>
      <c r="AU417" s="232" t="s">
        <v>87</v>
      </c>
      <c r="AY417" s="19" t="s">
        <v>245</v>
      </c>
      <c r="BE417" s="233">
        <f>IF(N417="základní",J417,0)</f>
        <v>0</v>
      </c>
      <c r="BF417" s="233">
        <f>IF(N417="snížená",J417,0)</f>
        <v>0</v>
      </c>
      <c r="BG417" s="233">
        <f>IF(N417="zákl. přenesená",J417,0)</f>
        <v>0</v>
      </c>
      <c r="BH417" s="233">
        <f>IF(N417="sníž. přenesená",J417,0)</f>
        <v>0</v>
      </c>
      <c r="BI417" s="233">
        <f>IF(N417="nulová",J417,0)</f>
        <v>0</v>
      </c>
      <c r="BJ417" s="19" t="s">
        <v>85</v>
      </c>
      <c r="BK417" s="233">
        <f>ROUND(I417*H417,2)</f>
        <v>0</v>
      </c>
      <c r="BL417" s="19" t="s">
        <v>594</v>
      </c>
      <c r="BM417" s="232" t="s">
        <v>5817</v>
      </c>
    </row>
    <row r="418" s="2" customFormat="1">
      <c r="A418" s="40"/>
      <c r="B418" s="41"/>
      <c r="C418" s="42"/>
      <c r="D418" s="234" t="s">
        <v>255</v>
      </c>
      <c r="E418" s="42"/>
      <c r="F418" s="235" t="s">
        <v>5816</v>
      </c>
      <c r="G418" s="42"/>
      <c r="H418" s="42"/>
      <c r="I418" s="236"/>
      <c r="J418" s="42"/>
      <c r="K418" s="42"/>
      <c r="L418" s="46"/>
      <c r="M418" s="237"/>
      <c r="N418" s="238"/>
      <c r="O418" s="93"/>
      <c r="P418" s="93"/>
      <c r="Q418" s="93"/>
      <c r="R418" s="93"/>
      <c r="S418" s="93"/>
      <c r="T418" s="94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255</v>
      </c>
      <c r="AU418" s="19" t="s">
        <v>87</v>
      </c>
    </row>
    <row r="419" s="2" customFormat="1">
      <c r="A419" s="40"/>
      <c r="B419" s="41"/>
      <c r="C419" s="42"/>
      <c r="D419" s="296" t="s">
        <v>766</v>
      </c>
      <c r="E419" s="42"/>
      <c r="F419" s="297" t="s">
        <v>5818</v>
      </c>
      <c r="G419" s="42"/>
      <c r="H419" s="42"/>
      <c r="I419" s="236"/>
      <c r="J419" s="42"/>
      <c r="K419" s="42"/>
      <c r="L419" s="46"/>
      <c r="M419" s="237"/>
      <c r="N419" s="238"/>
      <c r="O419" s="93"/>
      <c r="P419" s="93"/>
      <c r="Q419" s="93"/>
      <c r="R419" s="93"/>
      <c r="S419" s="93"/>
      <c r="T419" s="94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T419" s="19" t="s">
        <v>766</v>
      </c>
      <c r="AU419" s="19" t="s">
        <v>87</v>
      </c>
    </row>
    <row r="420" s="14" customFormat="1">
      <c r="A420" s="14"/>
      <c r="B420" s="249"/>
      <c r="C420" s="250"/>
      <c r="D420" s="234" t="s">
        <v>257</v>
      </c>
      <c r="E420" s="251" t="s">
        <v>1</v>
      </c>
      <c r="F420" s="252" t="s">
        <v>8</v>
      </c>
      <c r="G420" s="250"/>
      <c r="H420" s="253">
        <v>12</v>
      </c>
      <c r="I420" s="254"/>
      <c r="J420" s="250"/>
      <c r="K420" s="250"/>
      <c r="L420" s="255"/>
      <c r="M420" s="256"/>
      <c r="N420" s="257"/>
      <c r="O420" s="257"/>
      <c r="P420" s="257"/>
      <c r="Q420" s="257"/>
      <c r="R420" s="257"/>
      <c r="S420" s="257"/>
      <c r="T420" s="258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9" t="s">
        <v>257</v>
      </c>
      <c r="AU420" s="259" t="s">
        <v>87</v>
      </c>
      <c r="AV420" s="14" t="s">
        <v>87</v>
      </c>
      <c r="AW420" s="14" t="s">
        <v>34</v>
      </c>
      <c r="AX420" s="14" t="s">
        <v>85</v>
      </c>
      <c r="AY420" s="259" t="s">
        <v>245</v>
      </c>
    </row>
    <row r="421" s="12" customFormat="1" ht="22.8" customHeight="1">
      <c r="A421" s="12"/>
      <c r="B421" s="205"/>
      <c r="C421" s="206"/>
      <c r="D421" s="207" t="s">
        <v>76</v>
      </c>
      <c r="E421" s="219" t="s">
        <v>865</v>
      </c>
      <c r="F421" s="219" t="s">
        <v>3055</v>
      </c>
      <c r="G421" s="206"/>
      <c r="H421" s="206"/>
      <c r="I421" s="209"/>
      <c r="J421" s="220">
        <f>BK421</f>
        <v>0</v>
      </c>
      <c r="K421" s="206"/>
      <c r="L421" s="211"/>
      <c r="M421" s="212"/>
      <c r="N421" s="213"/>
      <c r="O421" s="213"/>
      <c r="P421" s="214">
        <f>SUM(P422:P460)</f>
        <v>0</v>
      </c>
      <c r="Q421" s="213"/>
      <c r="R421" s="214">
        <f>SUM(R422:R460)</f>
        <v>0</v>
      </c>
      <c r="S421" s="213"/>
      <c r="T421" s="215">
        <f>SUM(T422:T460)</f>
        <v>0</v>
      </c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R421" s="216" t="s">
        <v>253</v>
      </c>
      <c r="AT421" s="217" t="s">
        <v>76</v>
      </c>
      <c r="AU421" s="217" t="s">
        <v>85</v>
      </c>
      <c r="AY421" s="216" t="s">
        <v>245</v>
      </c>
      <c r="BK421" s="218">
        <f>SUM(BK422:BK460)</f>
        <v>0</v>
      </c>
    </row>
    <row r="422" s="2" customFormat="1" ht="24.15" customHeight="1">
      <c r="A422" s="40"/>
      <c r="B422" s="41"/>
      <c r="C422" s="221" t="s">
        <v>974</v>
      </c>
      <c r="D422" s="221" t="s">
        <v>248</v>
      </c>
      <c r="E422" s="222" t="s">
        <v>867</v>
      </c>
      <c r="F422" s="223" t="s">
        <v>868</v>
      </c>
      <c r="G422" s="224" t="s">
        <v>545</v>
      </c>
      <c r="H422" s="225">
        <v>0.25600000000000001</v>
      </c>
      <c r="I422" s="226"/>
      <c r="J422" s="227">
        <f>ROUND(I422*H422,2)</f>
        <v>0</v>
      </c>
      <c r="K422" s="223" t="s">
        <v>764</v>
      </c>
      <c r="L422" s="46"/>
      <c r="M422" s="228" t="s">
        <v>1</v>
      </c>
      <c r="N422" s="229" t="s">
        <v>42</v>
      </c>
      <c r="O422" s="93"/>
      <c r="P422" s="230">
        <f>O422*H422</f>
        <v>0</v>
      </c>
      <c r="Q422" s="230">
        <v>0</v>
      </c>
      <c r="R422" s="230">
        <f>Q422*H422</f>
        <v>0</v>
      </c>
      <c r="S422" s="230">
        <v>0</v>
      </c>
      <c r="T422" s="231">
        <f>S422*H422</f>
        <v>0</v>
      </c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R422" s="232" t="s">
        <v>594</v>
      </c>
      <c r="AT422" s="232" t="s">
        <v>248</v>
      </c>
      <c r="AU422" s="232" t="s">
        <v>87</v>
      </c>
      <c r="AY422" s="19" t="s">
        <v>245</v>
      </c>
      <c r="BE422" s="233">
        <f>IF(N422="základní",J422,0)</f>
        <v>0</v>
      </c>
      <c r="BF422" s="233">
        <f>IF(N422="snížená",J422,0)</f>
        <v>0</v>
      </c>
      <c r="BG422" s="233">
        <f>IF(N422="zákl. přenesená",J422,0)</f>
        <v>0</v>
      </c>
      <c r="BH422" s="233">
        <f>IF(N422="sníž. přenesená",J422,0)</f>
        <v>0</v>
      </c>
      <c r="BI422" s="233">
        <f>IF(N422="nulová",J422,0)</f>
        <v>0</v>
      </c>
      <c r="BJ422" s="19" t="s">
        <v>85</v>
      </c>
      <c r="BK422" s="233">
        <f>ROUND(I422*H422,2)</f>
        <v>0</v>
      </c>
      <c r="BL422" s="19" t="s">
        <v>594</v>
      </c>
      <c r="BM422" s="232" t="s">
        <v>5819</v>
      </c>
    </row>
    <row r="423" s="2" customFormat="1">
      <c r="A423" s="40"/>
      <c r="B423" s="41"/>
      <c r="C423" s="42"/>
      <c r="D423" s="234" t="s">
        <v>255</v>
      </c>
      <c r="E423" s="42"/>
      <c r="F423" s="235" t="s">
        <v>869</v>
      </c>
      <c r="G423" s="42"/>
      <c r="H423" s="42"/>
      <c r="I423" s="236"/>
      <c r="J423" s="42"/>
      <c r="K423" s="42"/>
      <c r="L423" s="46"/>
      <c r="M423" s="237"/>
      <c r="N423" s="238"/>
      <c r="O423" s="93"/>
      <c r="P423" s="93"/>
      <c r="Q423" s="93"/>
      <c r="R423" s="93"/>
      <c r="S423" s="93"/>
      <c r="T423" s="94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T423" s="19" t="s">
        <v>255</v>
      </c>
      <c r="AU423" s="19" t="s">
        <v>87</v>
      </c>
    </row>
    <row r="424" s="2" customFormat="1">
      <c r="A424" s="40"/>
      <c r="B424" s="41"/>
      <c r="C424" s="42"/>
      <c r="D424" s="296" t="s">
        <v>766</v>
      </c>
      <c r="E424" s="42"/>
      <c r="F424" s="297" t="s">
        <v>870</v>
      </c>
      <c r="G424" s="42"/>
      <c r="H424" s="42"/>
      <c r="I424" s="236"/>
      <c r="J424" s="42"/>
      <c r="K424" s="42"/>
      <c r="L424" s="46"/>
      <c r="M424" s="237"/>
      <c r="N424" s="238"/>
      <c r="O424" s="93"/>
      <c r="P424" s="93"/>
      <c r="Q424" s="93"/>
      <c r="R424" s="93"/>
      <c r="S424" s="93"/>
      <c r="T424" s="94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9" t="s">
        <v>766</v>
      </c>
      <c r="AU424" s="19" t="s">
        <v>87</v>
      </c>
    </row>
    <row r="425" s="13" customFormat="1">
      <c r="A425" s="13"/>
      <c r="B425" s="239"/>
      <c r="C425" s="240"/>
      <c r="D425" s="234" t="s">
        <v>257</v>
      </c>
      <c r="E425" s="241" t="s">
        <v>1</v>
      </c>
      <c r="F425" s="242" t="s">
        <v>3057</v>
      </c>
      <c r="G425" s="240"/>
      <c r="H425" s="241" t="s">
        <v>1</v>
      </c>
      <c r="I425" s="243"/>
      <c r="J425" s="240"/>
      <c r="K425" s="240"/>
      <c r="L425" s="244"/>
      <c r="M425" s="245"/>
      <c r="N425" s="246"/>
      <c r="O425" s="246"/>
      <c r="P425" s="246"/>
      <c r="Q425" s="246"/>
      <c r="R425" s="246"/>
      <c r="S425" s="246"/>
      <c r="T425" s="247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8" t="s">
        <v>257</v>
      </c>
      <c r="AU425" s="248" t="s">
        <v>87</v>
      </c>
      <c r="AV425" s="13" t="s">
        <v>85</v>
      </c>
      <c r="AW425" s="13" t="s">
        <v>34</v>
      </c>
      <c r="AX425" s="13" t="s">
        <v>77</v>
      </c>
      <c r="AY425" s="248" t="s">
        <v>245</v>
      </c>
    </row>
    <row r="426" s="14" customFormat="1">
      <c r="A426" s="14"/>
      <c r="B426" s="249"/>
      <c r="C426" s="250"/>
      <c r="D426" s="234" t="s">
        <v>257</v>
      </c>
      <c r="E426" s="251" t="s">
        <v>1</v>
      </c>
      <c r="F426" s="252" t="s">
        <v>5820</v>
      </c>
      <c r="G426" s="250"/>
      <c r="H426" s="253">
        <v>0.25600000000000001</v>
      </c>
      <c r="I426" s="254"/>
      <c r="J426" s="250"/>
      <c r="K426" s="250"/>
      <c r="L426" s="255"/>
      <c r="M426" s="256"/>
      <c r="N426" s="257"/>
      <c r="O426" s="257"/>
      <c r="P426" s="257"/>
      <c r="Q426" s="257"/>
      <c r="R426" s="257"/>
      <c r="S426" s="257"/>
      <c r="T426" s="258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9" t="s">
        <v>257</v>
      </c>
      <c r="AU426" s="259" t="s">
        <v>87</v>
      </c>
      <c r="AV426" s="14" t="s">
        <v>87</v>
      </c>
      <c r="AW426" s="14" t="s">
        <v>34</v>
      </c>
      <c r="AX426" s="14" t="s">
        <v>77</v>
      </c>
      <c r="AY426" s="259" t="s">
        <v>245</v>
      </c>
    </row>
    <row r="427" s="15" customFormat="1">
      <c r="A427" s="15"/>
      <c r="B427" s="260"/>
      <c r="C427" s="261"/>
      <c r="D427" s="234" t="s">
        <v>257</v>
      </c>
      <c r="E427" s="262" t="s">
        <v>1</v>
      </c>
      <c r="F427" s="263" t="s">
        <v>266</v>
      </c>
      <c r="G427" s="261"/>
      <c r="H427" s="264">
        <v>0.25600000000000001</v>
      </c>
      <c r="I427" s="265"/>
      <c r="J427" s="261"/>
      <c r="K427" s="261"/>
      <c r="L427" s="266"/>
      <c r="M427" s="267"/>
      <c r="N427" s="268"/>
      <c r="O427" s="268"/>
      <c r="P427" s="268"/>
      <c r="Q427" s="268"/>
      <c r="R427" s="268"/>
      <c r="S427" s="268"/>
      <c r="T427" s="269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70" t="s">
        <v>257</v>
      </c>
      <c r="AU427" s="270" t="s">
        <v>87</v>
      </c>
      <c r="AV427" s="15" t="s">
        <v>253</v>
      </c>
      <c r="AW427" s="15" t="s">
        <v>34</v>
      </c>
      <c r="AX427" s="15" t="s">
        <v>85</v>
      </c>
      <c r="AY427" s="270" t="s">
        <v>245</v>
      </c>
    </row>
    <row r="428" s="2" customFormat="1" ht="24.15" customHeight="1">
      <c r="A428" s="40"/>
      <c r="B428" s="41"/>
      <c r="C428" s="221" t="s">
        <v>3068</v>
      </c>
      <c r="D428" s="221" t="s">
        <v>248</v>
      </c>
      <c r="E428" s="222" t="s">
        <v>3069</v>
      </c>
      <c r="F428" s="223" t="s">
        <v>3070</v>
      </c>
      <c r="G428" s="224" t="s">
        <v>545</v>
      </c>
      <c r="H428" s="225">
        <v>19.901</v>
      </c>
      <c r="I428" s="226"/>
      <c r="J428" s="227">
        <f>ROUND(I428*H428,2)</f>
        <v>0</v>
      </c>
      <c r="K428" s="223" t="s">
        <v>764</v>
      </c>
      <c r="L428" s="46"/>
      <c r="M428" s="228" t="s">
        <v>1</v>
      </c>
      <c r="N428" s="229" t="s">
        <v>42</v>
      </c>
      <c r="O428" s="93"/>
      <c r="P428" s="230">
        <f>O428*H428</f>
        <v>0</v>
      </c>
      <c r="Q428" s="230">
        <v>0</v>
      </c>
      <c r="R428" s="230">
        <f>Q428*H428</f>
        <v>0</v>
      </c>
      <c r="S428" s="230">
        <v>0</v>
      </c>
      <c r="T428" s="231">
        <f>S428*H428</f>
        <v>0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32" t="s">
        <v>253</v>
      </c>
      <c r="AT428" s="232" t="s">
        <v>248</v>
      </c>
      <c r="AU428" s="232" t="s">
        <v>87</v>
      </c>
      <c r="AY428" s="19" t="s">
        <v>245</v>
      </c>
      <c r="BE428" s="233">
        <f>IF(N428="základní",J428,0)</f>
        <v>0</v>
      </c>
      <c r="BF428" s="233">
        <f>IF(N428="snížená",J428,0)</f>
        <v>0</v>
      </c>
      <c r="BG428" s="233">
        <f>IF(N428="zákl. přenesená",J428,0)</f>
        <v>0</v>
      </c>
      <c r="BH428" s="233">
        <f>IF(N428="sníž. přenesená",J428,0)</f>
        <v>0</v>
      </c>
      <c r="BI428" s="233">
        <f>IF(N428="nulová",J428,0)</f>
        <v>0</v>
      </c>
      <c r="BJ428" s="19" t="s">
        <v>85</v>
      </c>
      <c r="BK428" s="233">
        <f>ROUND(I428*H428,2)</f>
        <v>0</v>
      </c>
      <c r="BL428" s="19" t="s">
        <v>253</v>
      </c>
      <c r="BM428" s="232" t="s">
        <v>5821</v>
      </c>
    </row>
    <row r="429" s="2" customFormat="1">
      <c r="A429" s="40"/>
      <c r="B429" s="41"/>
      <c r="C429" s="42"/>
      <c r="D429" s="234" t="s">
        <v>255</v>
      </c>
      <c r="E429" s="42"/>
      <c r="F429" s="235" t="s">
        <v>3070</v>
      </c>
      <c r="G429" s="42"/>
      <c r="H429" s="42"/>
      <c r="I429" s="236"/>
      <c r="J429" s="42"/>
      <c r="K429" s="42"/>
      <c r="L429" s="46"/>
      <c r="M429" s="237"/>
      <c r="N429" s="238"/>
      <c r="O429" s="93"/>
      <c r="P429" s="93"/>
      <c r="Q429" s="93"/>
      <c r="R429" s="93"/>
      <c r="S429" s="93"/>
      <c r="T429" s="94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255</v>
      </c>
      <c r="AU429" s="19" t="s">
        <v>87</v>
      </c>
    </row>
    <row r="430" s="2" customFormat="1">
      <c r="A430" s="40"/>
      <c r="B430" s="41"/>
      <c r="C430" s="42"/>
      <c r="D430" s="296" t="s">
        <v>766</v>
      </c>
      <c r="E430" s="42"/>
      <c r="F430" s="297" t="s">
        <v>3073</v>
      </c>
      <c r="G430" s="42"/>
      <c r="H430" s="42"/>
      <c r="I430" s="236"/>
      <c r="J430" s="42"/>
      <c r="K430" s="42"/>
      <c r="L430" s="46"/>
      <c r="M430" s="237"/>
      <c r="N430" s="238"/>
      <c r="O430" s="93"/>
      <c r="P430" s="93"/>
      <c r="Q430" s="93"/>
      <c r="R430" s="93"/>
      <c r="S430" s="93"/>
      <c r="T430" s="94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766</v>
      </c>
      <c r="AU430" s="19" t="s">
        <v>87</v>
      </c>
    </row>
    <row r="431" s="14" customFormat="1">
      <c r="A431" s="14"/>
      <c r="B431" s="249"/>
      <c r="C431" s="250"/>
      <c r="D431" s="234" t="s">
        <v>257</v>
      </c>
      <c r="E431" s="251" t="s">
        <v>1</v>
      </c>
      <c r="F431" s="252" t="s">
        <v>5822</v>
      </c>
      <c r="G431" s="250"/>
      <c r="H431" s="253">
        <v>19.901</v>
      </c>
      <c r="I431" s="254"/>
      <c r="J431" s="250"/>
      <c r="K431" s="250"/>
      <c r="L431" s="255"/>
      <c r="M431" s="256"/>
      <c r="N431" s="257"/>
      <c r="O431" s="257"/>
      <c r="P431" s="257"/>
      <c r="Q431" s="257"/>
      <c r="R431" s="257"/>
      <c r="S431" s="257"/>
      <c r="T431" s="25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9" t="s">
        <v>257</v>
      </c>
      <c r="AU431" s="259" t="s">
        <v>87</v>
      </c>
      <c r="AV431" s="14" t="s">
        <v>87</v>
      </c>
      <c r="AW431" s="14" t="s">
        <v>34</v>
      </c>
      <c r="AX431" s="14" t="s">
        <v>77</v>
      </c>
      <c r="AY431" s="259" t="s">
        <v>245</v>
      </c>
    </row>
    <row r="432" s="15" customFormat="1">
      <c r="A432" s="15"/>
      <c r="B432" s="260"/>
      <c r="C432" s="261"/>
      <c r="D432" s="234" t="s">
        <v>257</v>
      </c>
      <c r="E432" s="262" t="s">
        <v>1</v>
      </c>
      <c r="F432" s="263" t="s">
        <v>266</v>
      </c>
      <c r="G432" s="261"/>
      <c r="H432" s="264">
        <v>19.901</v>
      </c>
      <c r="I432" s="265"/>
      <c r="J432" s="261"/>
      <c r="K432" s="261"/>
      <c r="L432" s="266"/>
      <c r="M432" s="267"/>
      <c r="N432" s="268"/>
      <c r="O432" s="268"/>
      <c r="P432" s="268"/>
      <c r="Q432" s="268"/>
      <c r="R432" s="268"/>
      <c r="S432" s="268"/>
      <c r="T432" s="269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70" t="s">
        <v>257</v>
      </c>
      <c r="AU432" s="270" t="s">
        <v>87</v>
      </c>
      <c r="AV432" s="15" t="s">
        <v>253</v>
      </c>
      <c r="AW432" s="15" t="s">
        <v>34</v>
      </c>
      <c r="AX432" s="15" t="s">
        <v>85</v>
      </c>
      <c r="AY432" s="270" t="s">
        <v>245</v>
      </c>
    </row>
    <row r="433" s="2" customFormat="1" ht="24.15" customHeight="1">
      <c r="A433" s="40"/>
      <c r="B433" s="41"/>
      <c r="C433" s="221" t="s">
        <v>458</v>
      </c>
      <c r="D433" s="221" t="s">
        <v>248</v>
      </c>
      <c r="E433" s="222" t="s">
        <v>3059</v>
      </c>
      <c r="F433" s="223" t="s">
        <v>3060</v>
      </c>
      <c r="G433" s="224" t="s">
        <v>545</v>
      </c>
      <c r="H433" s="225">
        <v>213.56100000000001</v>
      </c>
      <c r="I433" s="226"/>
      <c r="J433" s="227">
        <f>ROUND(I433*H433,2)</f>
        <v>0</v>
      </c>
      <c r="K433" s="223" t="s">
        <v>764</v>
      </c>
      <c r="L433" s="46"/>
      <c r="M433" s="228" t="s">
        <v>1</v>
      </c>
      <c r="N433" s="229" t="s">
        <v>42</v>
      </c>
      <c r="O433" s="93"/>
      <c r="P433" s="230">
        <f>O433*H433</f>
        <v>0</v>
      </c>
      <c r="Q433" s="230">
        <v>0</v>
      </c>
      <c r="R433" s="230">
        <f>Q433*H433</f>
        <v>0</v>
      </c>
      <c r="S433" s="230">
        <v>0</v>
      </c>
      <c r="T433" s="231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32" t="s">
        <v>253</v>
      </c>
      <c r="AT433" s="232" t="s">
        <v>248</v>
      </c>
      <c r="AU433" s="232" t="s">
        <v>87</v>
      </c>
      <c r="AY433" s="19" t="s">
        <v>245</v>
      </c>
      <c r="BE433" s="233">
        <f>IF(N433="základní",J433,0)</f>
        <v>0</v>
      </c>
      <c r="BF433" s="233">
        <f>IF(N433="snížená",J433,0)</f>
        <v>0</v>
      </c>
      <c r="BG433" s="233">
        <f>IF(N433="zákl. přenesená",J433,0)</f>
        <v>0</v>
      </c>
      <c r="BH433" s="233">
        <f>IF(N433="sníž. přenesená",J433,0)</f>
        <v>0</v>
      </c>
      <c r="BI433" s="233">
        <f>IF(N433="nulová",J433,0)</f>
        <v>0</v>
      </c>
      <c r="BJ433" s="19" t="s">
        <v>85</v>
      </c>
      <c r="BK433" s="233">
        <f>ROUND(I433*H433,2)</f>
        <v>0</v>
      </c>
      <c r="BL433" s="19" t="s">
        <v>253</v>
      </c>
      <c r="BM433" s="232" t="s">
        <v>5823</v>
      </c>
    </row>
    <row r="434" s="2" customFormat="1">
      <c r="A434" s="40"/>
      <c r="B434" s="41"/>
      <c r="C434" s="42"/>
      <c r="D434" s="234" t="s">
        <v>255</v>
      </c>
      <c r="E434" s="42"/>
      <c r="F434" s="235" t="s">
        <v>3060</v>
      </c>
      <c r="G434" s="42"/>
      <c r="H434" s="42"/>
      <c r="I434" s="236"/>
      <c r="J434" s="42"/>
      <c r="K434" s="42"/>
      <c r="L434" s="46"/>
      <c r="M434" s="237"/>
      <c r="N434" s="238"/>
      <c r="O434" s="93"/>
      <c r="P434" s="93"/>
      <c r="Q434" s="93"/>
      <c r="R434" s="93"/>
      <c r="S434" s="93"/>
      <c r="T434" s="94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255</v>
      </c>
      <c r="AU434" s="19" t="s">
        <v>87</v>
      </c>
    </row>
    <row r="435" s="2" customFormat="1">
      <c r="A435" s="40"/>
      <c r="B435" s="41"/>
      <c r="C435" s="42"/>
      <c r="D435" s="296" t="s">
        <v>766</v>
      </c>
      <c r="E435" s="42"/>
      <c r="F435" s="297" t="s">
        <v>3063</v>
      </c>
      <c r="G435" s="42"/>
      <c r="H435" s="42"/>
      <c r="I435" s="236"/>
      <c r="J435" s="42"/>
      <c r="K435" s="42"/>
      <c r="L435" s="46"/>
      <c r="M435" s="237"/>
      <c r="N435" s="238"/>
      <c r="O435" s="93"/>
      <c r="P435" s="93"/>
      <c r="Q435" s="93"/>
      <c r="R435" s="93"/>
      <c r="S435" s="93"/>
      <c r="T435" s="94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766</v>
      </c>
      <c r="AU435" s="19" t="s">
        <v>87</v>
      </c>
    </row>
    <row r="436" s="14" customFormat="1">
      <c r="A436" s="14"/>
      <c r="B436" s="249"/>
      <c r="C436" s="250"/>
      <c r="D436" s="234" t="s">
        <v>257</v>
      </c>
      <c r="E436" s="251" t="s">
        <v>1</v>
      </c>
      <c r="F436" s="252" t="s">
        <v>5824</v>
      </c>
      <c r="G436" s="250"/>
      <c r="H436" s="253">
        <v>213.56100000000001</v>
      </c>
      <c r="I436" s="254"/>
      <c r="J436" s="250"/>
      <c r="K436" s="250"/>
      <c r="L436" s="255"/>
      <c r="M436" s="256"/>
      <c r="N436" s="257"/>
      <c r="O436" s="257"/>
      <c r="P436" s="257"/>
      <c r="Q436" s="257"/>
      <c r="R436" s="257"/>
      <c r="S436" s="257"/>
      <c r="T436" s="258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9" t="s">
        <v>257</v>
      </c>
      <c r="AU436" s="259" t="s">
        <v>87</v>
      </c>
      <c r="AV436" s="14" t="s">
        <v>87</v>
      </c>
      <c r="AW436" s="14" t="s">
        <v>34</v>
      </c>
      <c r="AX436" s="14" t="s">
        <v>85</v>
      </c>
      <c r="AY436" s="259" t="s">
        <v>245</v>
      </c>
    </row>
    <row r="437" s="2" customFormat="1" ht="24.15" customHeight="1">
      <c r="A437" s="40"/>
      <c r="B437" s="41"/>
      <c r="C437" s="221" t="s">
        <v>3083</v>
      </c>
      <c r="D437" s="221" t="s">
        <v>248</v>
      </c>
      <c r="E437" s="222" t="s">
        <v>3881</v>
      </c>
      <c r="F437" s="223" t="s">
        <v>2690</v>
      </c>
      <c r="G437" s="224" t="s">
        <v>545</v>
      </c>
      <c r="H437" s="225">
        <v>32.984999999999999</v>
      </c>
      <c r="I437" s="226"/>
      <c r="J437" s="227">
        <f>ROUND(I437*H437,2)</f>
        <v>0</v>
      </c>
      <c r="K437" s="223" t="s">
        <v>764</v>
      </c>
      <c r="L437" s="46"/>
      <c r="M437" s="228" t="s">
        <v>1</v>
      </c>
      <c r="N437" s="229" t="s">
        <v>42</v>
      </c>
      <c r="O437" s="93"/>
      <c r="P437" s="230">
        <f>O437*H437</f>
        <v>0</v>
      </c>
      <c r="Q437" s="230">
        <v>0</v>
      </c>
      <c r="R437" s="230">
        <f>Q437*H437</f>
        <v>0</v>
      </c>
      <c r="S437" s="230">
        <v>0</v>
      </c>
      <c r="T437" s="231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32" t="s">
        <v>253</v>
      </c>
      <c r="AT437" s="232" t="s">
        <v>248</v>
      </c>
      <c r="AU437" s="232" t="s">
        <v>87</v>
      </c>
      <c r="AY437" s="19" t="s">
        <v>245</v>
      </c>
      <c r="BE437" s="233">
        <f>IF(N437="základní",J437,0)</f>
        <v>0</v>
      </c>
      <c r="BF437" s="233">
        <f>IF(N437="snížená",J437,0)</f>
        <v>0</v>
      </c>
      <c r="BG437" s="233">
        <f>IF(N437="zákl. přenesená",J437,0)</f>
        <v>0</v>
      </c>
      <c r="BH437" s="233">
        <f>IF(N437="sníž. přenesená",J437,0)</f>
        <v>0</v>
      </c>
      <c r="BI437" s="233">
        <f>IF(N437="nulová",J437,0)</f>
        <v>0</v>
      </c>
      <c r="BJ437" s="19" t="s">
        <v>85</v>
      </c>
      <c r="BK437" s="233">
        <f>ROUND(I437*H437,2)</f>
        <v>0</v>
      </c>
      <c r="BL437" s="19" t="s">
        <v>253</v>
      </c>
      <c r="BM437" s="232" t="s">
        <v>5825</v>
      </c>
    </row>
    <row r="438" s="2" customFormat="1">
      <c r="A438" s="40"/>
      <c r="B438" s="41"/>
      <c r="C438" s="42"/>
      <c r="D438" s="234" t="s">
        <v>255</v>
      </c>
      <c r="E438" s="42"/>
      <c r="F438" s="235" t="s">
        <v>2690</v>
      </c>
      <c r="G438" s="42"/>
      <c r="H438" s="42"/>
      <c r="I438" s="236"/>
      <c r="J438" s="42"/>
      <c r="K438" s="42"/>
      <c r="L438" s="46"/>
      <c r="M438" s="237"/>
      <c r="N438" s="238"/>
      <c r="O438" s="93"/>
      <c r="P438" s="93"/>
      <c r="Q438" s="93"/>
      <c r="R438" s="93"/>
      <c r="S438" s="93"/>
      <c r="T438" s="94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255</v>
      </c>
      <c r="AU438" s="19" t="s">
        <v>87</v>
      </c>
    </row>
    <row r="439" s="2" customFormat="1">
      <c r="A439" s="40"/>
      <c r="B439" s="41"/>
      <c r="C439" s="42"/>
      <c r="D439" s="296" t="s">
        <v>766</v>
      </c>
      <c r="E439" s="42"/>
      <c r="F439" s="297" t="s">
        <v>3883</v>
      </c>
      <c r="G439" s="42"/>
      <c r="H439" s="42"/>
      <c r="I439" s="236"/>
      <c r="J439" s="42"/>
      <c r="K439" s="42"/>
      <c r="L439" s="46"/>
      <c r="M439" s="237"/>
      <c r="N439" s="238"/>
      <c r="O439" s="93"/>
      <c r="P439" s="93"/>
      <c r="Q439" s="93"/>
      <c r="R439" s="93"/>
      <c r="S439" s="93"/>
      <c r="T439" s="94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T439" s="19" t="s">
        <v>766</v>
      </c>
      <c r="AU439" s="19" t="s">
        <v>87</v>
      </c>
    </row>
    <row r="440" s="14" customFormat="1">
      <c r="A440" s="14"/>
      <c r="B440" s="249"/>
      <c r="C440" s="250"/>
      <c r="D440" s="234" t="s">
        <v>257</v>
      </c>
      <c r="E440" s="251" t="s">
        <v>1</v>
      </c>
      <c r="F440" s="252" t="s">
        <v>5826</v>
      </c>
      <c r="G440" s="250"/>
      <c r="H440" s="253">
        <v>32.984999999999999</v>
      </c>
      <c r="I440" s="254"/>
      <c r="J440" s="250"/>
      <c r="K440" s="250"/>
      <c r="L440" s="255"/>
      <c r="M440" s="256"/>
      <c r="N440" s="257"/>
      <c r="O440" s="257"/>
      <c r="P440" s="257"/>
      <c r="Q440" s="257"/>
      <c r="R440" s="257"/>
      <c r="S440" s="257"/>
      <c r="T440" s="258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9" t="s">
        <v>257</v>
      </c>
      <c r="AU440" s="259" t="s">
        <v>87</v>
      </c>
      <c r="AV440" s="14" t="s">
        <v>87</v>
      </c>
      <c r="AW440" s="14" t="s">
        <v>34</v>
      </c>
      <c r="AX440" s="14" t="s">
        <v>77</v>
      </c>
      <c r="AY440" s="259" t="s">
        <v>245</v>
      </c>
    </row>
    <row r="441" s="15" customFormat="1">
      <c r="A441" s="15"/>
      <c r="B441" s="260"/>
      <c r="C441" s="261"/>
      <c r="D441" s="234" t="s">
        <v>257</v>
      </c>
      <c r="E441" s="262" t="s">
        <v>1</v>
      </c>
      <c r="F441" s="263" t="s">
        <v>266</v>
      </c>
      <c r="G441" s="261"/>
      <c r="H441" s="264">
        <v>32.984999999999999</v>
      </c>
      <c r="I441" s="265"/>
      <c r="J441" s="261"/>
      <c r="K441" s="261"/>
      <c r="L441" s="266"/>
      <c r="M441" s="267"/>
      <c r="N441" s="268"/>
      <c r="O441" s="268"/>
      <c r="P441" s="268"/>
      <c r="Q441" s="268"/>
      <c r="R441" s="268"/>
      <c r="S441" s="268"/>
      <c r="T441" s="269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70" t="s">
        <v>257</v>
      </c>
      <c r="AU441" s="270" t="s">
        <v>87</v>
      </c>
      <c r="AV441" s="15" t="s">
        <v>253</v>
      </c>
      <c r="AW441" s="15" t="s">
        <v>34</v>
      </c>
      <c r="AX441" s="15" t="s">
        <v>85</v>
      </c>
      <c r="AY441" s="270" t="s">
        <v>245</v>
      </c>
    </row>
    <row r="442" s="2" customFormat="1" ht="21.75" customHeight="1">
      <c r="A442" s="40"/>
      <c r="B442" s="41"/>
      <c r="C442" s="221" t="s">
        <v>3090</v>
      </c>
      <c r="D442" s="221" t="s">
        <v>248</v>
      </c>
      <c r="E442" s="222" t="s">
        <v>3075</v>
      </c>
      <c r="F442" s="223" t="s">
        <v>3078</v>
      </c>
      <c r="G442" s="224" t="s">
        <v>545</v>
      </c>
      <c r="H442" s="225">
        <v>266.70299999999997</v>
      </c>
      <c r="I442" s="226"/>
      <c r="J442" s="227">
        <f>ROUND(I442*H442,2)</f>
        <v>0</v>
      </c>
      <c r="K442" s="223" t="s">
        <v>764</v>
      </c>
      <c r="L442" s="46"/>
      <c r="M442" s="228" t="s">
        <v>1</v>
      </c>
      <c r="N442" s="229" t="s">
        <v>42</v>
      </c>
      <c r="O442" s="93"/>
      <c r="P442" s="230">
        <f>O442*H442</f>
        <v>0</v>
      </c>
      <c r="Q442" s="230">
        <v>0</v>
      </c>
      <c r="R442" s="230">
        <f>Q442*H442</f>
        <v>0</v>
      </c>
      <c r="S442" s="230">
        <v>0</v>
      </c>
      <c r="T442" s="231">
        <f>S442*H442</f>
        <v>0</v>
      </c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R442" s="232" t="s">
        <v>253</v>
      </c>
      <c r="AT442" s="232" t="s">
        <v>248</v>
      </c>
      <c r="AU442" s="232" t="s">
        <v>87</v>
      </c>
      <c r="AY442" s="19" t="s">
        <v>245</v>
      </c>
      <c r="BE442" s="233">
        <f>IF(N442="základní",J442,0)</f>
        <v>0</v>
      </c>
      <c r="BF442" s="233">
        <f>IF(N442="snížená",J442,0)</f>
        <v>0</v>
      </c>
      <c r="BG442" s="233">
        <f>IF(N442="zákl. přenesená",J442,0)</f>
        <v>0</v>
      </c>
      <c r="BH442" s="233">
        <f>IF(N442="sníž. přenesená",J442,0)</f>
        <v>0</v>
      </c>
      <c r="BI442" s="233">
        <f>IF(N442="nulová",J442,0)</f>
        <v>0</v>
      </c>
      <c r="BJ442" s="19" t="s">
        <v>85</v>
      </c>
      <c r="BK442" s="233">
        <f>ROUND(I442*H442,2)</f>
        <v>0</v>
      </c>
      <c r="BL442" s="19" t="s">
        <v>253</v>
      </c>
      <c r="BM442" s="232" t="s">
        <v>5827</v>
      </c>
    </row>
    <row r="443" s="2" customFormat="1">
      <c r="A443" s="40"/>
      <c r="B443" s="41"/>
      <c r="C443" s="42"/>
      <c r="D443" s="234" t="s">
        <v>255</v>
      </c>
      <c r="E443" s="42"/>
      <c r="F443" s="235" t="s">
        <v>3078</v>
      </c>
      <c r="G443" s="42"/>
      <c r="H443" s="42"/>
      <c r="I443" s="236"/>
      <c r="J443" s="42"/>
      <c r="K443" s="42"/>
      <c r="L443" s="46"/>
      <c r="M443" s="237"/>
      <c r="N443" s="238"/>
      <c r="O443" s="93"/>
      <c r="P443" s="93"/>
      <c r="Q443" s="93"/>
      <c r="R443" s="93"/>
      <c r="S443" s="93"/>
      <c r="T443" s="94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T443" s="19" t="s">
        <v>255</v>
      </c>
      <c r="AU443" s="19" t="s">
        <v>87</v>
      </c>
    </row>
    <row r="444" s="2" customFormat="1">
      <c r="A444" s="40"/>
      <c r="B444" s="41"/>
      <c r="C444" s="42"/>
      <c r="D444" s="296" t="s">
        <v>766</v>
      </c>
      <c r="E444" s="42"/>
      <c r="F444" s="297" t="s">
        <v>3079</v>
      </c>
      <c r="G444" s="42"/>
      <c r="H444" s="42"/>
      <c r="I444" s="236"/>
      <c r="J444" s="42"/>
      <c r="K444" s="42"/>
      <c r="L444" s="46"/>
      <c r="M444" s="237"/>
      <c r="N444" s="238"/>
      <c r="O444" s="93"/>
      <c r="P444" s="93"/>
      <c r="Q444" s="93"/>
      <c r="R444" s="93"/>
      <c r="S444" s="93"/>
      <c r="T444" s="94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T444" s="19" t="s">
        <v>766</v>
      </c>
      <c r="AU444" s="19" t="s">
        <v>87</v>
      </c>
    </row>
    <row r="445" s="14" customFormat="1">
      <c r="A445" s="14"/>
      <c r="B445" s="249"/>
      <c r="C445" s="250"/>
      <c r="D445" s="234" t="s">
        <v>257</v>
      </c>
      <c r="E445" s="251" t="s">
        <v>1</v>
      </c>
      <c r="F445" s="252" t="s">
        <v>5828</v>
      </c>
      <c r="G445" s="250"/>
      <c r="H445" s="253">
        <v>32.984999999999999</v>
      </c>
      <c r="I445" s="254"/>
      <c r="J445" s="250"/>
      <c r="K445" s="250"/>
      <c r="L445" s="255"/>
      <c r="M445" s="256"/>
      <c r="N445" s="257"/>
      <c r="O445" s="257"/>
      <c r="P445" s="257"/>
      <c r="Q445" s="257"/>
      <c r="R445" s="257"/>
      <c r="S445" s="257"/>
      <c r="T445" s="258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9" t="s">
        <v>257</v>
      </c>
      <c r="AU445" s="259" t="s">
        <v>87</v>
      </c>
      <c r="AV445" s="14" t="s">
        <v>87</v>
      </c>
      <c r="AW445" s="14" t="s">
        <v>34</v>
      </c>
      <c r="AX445" s="14" t="s">
        <v>77</v>
      </c>
      <c r="AY445" s="259" t="s">
        <v>245</v>
      </c>
    </row>
    <row r="446" s="14" customFormat="1">
      <c r="A446" s="14"/>
      <c r="B446" s="249"/>
      <c r="C446" s="250"/>
      <c r="D446" s="234" t="s">
        <v>257</v>
      </c>
      <c r="E446" s="251" t="s">
        <v>1</v>
      </c>
      <c r="F446" s="252" t="s">
        <v>5829</v>
      </c>
      <c r="G446" s="250"/>
      <c r="H446" s="253">
        <v>19.901</v>
      </c>
      <c r="I446" s="254"/>
      <c r="J446" s="250"/>
      <c r="K446" s="250"/>
      <c r="L446" s="255"/>
      <c r="M446" s="256"/>
      <c r="N446" s="257"/>
      <c r="O446" s="257"/>
      <c r="P446" s="257"/>
      <c r="Q446" s="257"/>
      <c r="R446" s="257"/>
      <c r="S446" s="257"/>
      <c r="T446" s="258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9" t="s">
        <v>257</v>
      </c>
      <c r="AU446" s="259" t="s">
        <v>87</v>
      </c>
      <c r="AV446" s="14" t="s">
        <v>87</v>
      </c>
      <c r="AW446" s="14" t="s">
        <v>34</v>
      </c>
      <c r="AX446" s="14" t="s">
        <v>77</v>
      </c>
      <c r="AY446" s="259" t="s">
        <v>245</v>
      </c>
    </row>
    <row r="447" s="14" customFormat="1">
      <c r="A447" s="14"/>
      <c r="B447" s="249"/>
      <c r="C447" s="250"/>
      <c r="D447" s="234" t="s">
        <v>257</v>
      </c>
      <c r="E447" s="251" t="s">
        <v>1</v>
      </c>
      <c r="F447" s="252" t="s">
        <v>5830</v>
      </c>
      <c r="G447" s="250"/>
      <c r="H447" s="253">
        <v>213.56100000000001</v>
      </c>
      <c r="I447" s="254"/>
      <c r="J447" s="250"/>
      <c r="K447" s="250"/>
      <c r="L447" s="255"/>
      <c r="M447" s="256"/>
      <c r="N447" s="257"/>
      <c r="O447" s="257"/>
      <c r="P447" s="257"/>
      <c r="Q447" s="257"/>
      <c r="R447" s="257"/>
      <c r="S447" s="257"/>
      <c r="T447" s="258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9" t="s">
        <v>257</v>
      </c>
      <c r="AU447" s="259" t="s">
        <v>87</v>
      </c>
      <c r="AV447" s="14" t="s">
        <v>87</v>
      </c>
      <c r="AW447" s="14" t="s">
        <v>34</v>
      </c>
      <c r="AX447" s="14" t="s">
        <v>77</v>
      </c>
      <c r="AY447" s="259" t="s">
        <v>245</v>
      </c>
    </row>
    <row r="448" s="14" customFormat="1">
      <c r="A448" s="14"/>
      <c r="B448" s="249"/>
      <c r="C448" s="250"/>
      <c r="D448" s="234" t="s">
        <v>257</v>
      </c>
      <c r="E448" s="251" t="s">
        <v>1</v>
      </c>
      <c r="F448" s="252" t="s">
        <v>5831</v>
      </c>
      <c r="G448" s="250"/>
      <c r="H448" s="253">
        <v>0.25600000000000001</v>
      </c>
      <c r="I448" s="254"/>
      <c r="J448" s="250"/>
      <c r="K448" s="250"/>
      <c r="L448" s="255"/>
      <c r="M448" s="256"/>
      <c r="N448" s="257"/>
      <c r="O448" s="257"/>
      <c r="P448" s="257"/>
      <c r="Q448" s="257"/>
      <c r="R448" s="257"/>
      <c r="S448" s="257"/>
      <c r="T448" s="258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9" t="s">
        <v>257</v>
      </c>
      <c r="AU448" s="259" t="s">
        <v>87</v>
      </c>
      <c r="AV448" s="14" t="s">
        <v>87</v>
      </c>
      <c r="AW448" s="14" t="s">
        <v>34</v>
      </c>
      <c r="AX448" s="14" t="s">
        <v>77</v>
      </c>
      <c r="AY448" s="259" t="s">
        <v>245</v>
      </c>
    </row>
    <row r="449" s="15" customFormat="1">
      <c r="A449" s="15"/>
      <c r="B449" s="260"/>
      <c r="C449" s="261"/>
      <c r="D449" s="234" t="s">
        <v>257</v>
      </c>
      <c r="E449" s="262" t="s">
        <v>1</v>
      </c>
      <c r="F449" s="263" t="s">
        <v>266</v>
      </c>
      <c r="G449" s="261"/>
      <c r="H449" s="264">
        <v>266.70299999999997</v>
      </c>
      <c r="I449" s="265"/>
      <c r="J449" s="261"/>
      <c r="K449" s="261"/>
      <c r="L449" s="266"/>
      <c r="M449" s="267"/>
      <c r="N449" s="268"/>
      <c r="O449" s="268"/>
      <c r="P449" s="268"/>
      <c r="Q449" s="268"/>
      <c r="R449" s="268"/>
      <c r="S449" s="268"/>
      <c r="T449" s="269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T449" s="270" t="s">
        <v>257</v>
      </c>
      <c r="AU449" s="270" t="s">
        <v>87</v>
      </c>
      <c r="AV449" s="15" t="s">
        <v>253</v>
      </c>
      <c r="AW449" s="15" t="s">
        <v>34</v>
      </c>
      <c r="AX449" s="15" t="s">
        <v>85</v>
      </c>
      <c r="AY449" s="270" t="s">
        <v>245</v>
      </c>
    </row>
    <row r="450" s="2" customFormat="1" ht="24.15" customHeight="1">
      <c r="A450" s="40"/>
      <c r="B450" s="41"/>
      <c r="C450" s="221" t="s">
        <v>3101</v>
      </c>
      <c r="D450" s="221" t="s">
        <v>248</v>
      </c>
      <c r="E450" s="222" t="s">
        <v>3084</v>
      </c>
      <c r="F450" s="223" t="s">
        <v>3897</v>
      </c>
      <c r="G450" s="224" t="s">
        <v>545</v>
      </c>
      <c r="H450" s="225">
        <v>13068.447</v>
      </c>
      <c r="I450" s="226"/>
      <c r="J450" s="227">
        <f>ROUND(I450*H450,2)</f>
        <v>0</v>
      </c>
      <c r="K450" s="223" t="s">
        <v>764</v>
      </c>
      <c r="L450" s="46"/>
      <c r="M450" s="228" t="s">
        <v>1</v>
      </c>
      <c r="N450" s="229" t="s">
        <v>42</v>
      </c>
      <c r="O450" s="93"/>
      <c r="P450" s="230">
        <f>O450*H450</f>
        <v>0</v>
      </c>
      <c r="Q450" s="230">
        <v>0</v>
      </c>
      <c r="R450" s="230">
        <f>Q450*H450</f>
        <v>0</v>
      </c>
      <c r="S450" s="230">
        <v>0</v>
      </c>
      <c r="T450" s="231">
        <f>S450*H450</f>
        <v>0</v>
      </c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R450" s="232" t="s">
        <v>253</v>
      </c>
      <c r="AT450" s="232" t="s">
        <v>248</v>
      </c>
      <c r="AU450" s="232" t="s">
        <v>87</v>
      </c>
      <c r="AY450" s="19" t="s">
        <v>245</v>
      </c>
      <c r="BE450" s="233">
        <f>IF(N450="základní",J450,0)</f>
        <v>0</v>
      </c>
      <c r="BF450" s="233">
        <f>IF(N450="snížená",J450,0)</f>
        <v>0</v>
      </c>
      <c r="BG450" s="233">
        <f>IF(N450="zákl. přenesená",J450,0)</f>
        <v>0</v>
      </c>
      <c r="BH450" s="233">
        <f>IF(N450="sníž. přenesená",J450,0)</f>
        <v>0</v>
      </c>
      <c r="BI450" s="233">
        <f>IF(N450="nulová",J450,0)</f>
        <v>0</v>
      </c>
      <c r="BJ450" s="19" t="s">
        <v>85</v>
      </c>
      <c r="BK450" s="233">
        <f>ROUND(I450*H450,2)</f>
        <v>0</v>
      </c>
      <c r="BL450" s="19" t="s">
        <v>253</v>
      </c>
      <c r="BM450" s="232" t="s">
        <v>5832</v>
      </c>
    </row>
    <row r="451" s="2" customFormat="1">
      <c r="A451" s="40"/>
      <c r="B451" s="41"/>
      <c r="C451" s="42"/>
      <c r="D451" s="234" t="s">
        <v>255</v>
      </c>
      <c r="E451" s="42"/>
      <c r="F451" s="235" t="s">
        <v>3897</v>
      </c>
      <c r="G451" s="42"/>
      <c r="H451" s="42"/>
      <c r="I451" s="236"/>
      <c r="J451" s="42"/>
      <c r="K451" s="42"/>
      <c r="L451" s="46"/>
      <c r="M451" s="237"/>
      <c r="N451" s="238"/>
      <c r="O451" s="93"/>
      <c r="P451" s="93"/>
      <c r="Q451" s="93"/>
      <c r="R451" s="93"/>
      <c r="S451" s="93"/>
      <c r="T451" s="94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T451" s="19" t="s">
        <v>255</v>
      </c>
      <c r="AU451" s="19" t="s">
        <v>87</v>
      </c>
    </row>
    <row r="452" s="2" customFormat="1">
      <c r="A452" s="40"/>
      <c r="B452" s="41"/>
      <c r="C452" s="42"/>
      <c r="D452" s="296" t="s">
        <v>766</v>
      </c>
      <c r="E452" s="42"/>
      <c r="F452" s="297" t="s">
        <v>3088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766</v>
      </c>
      <c r="AU452" s="19" t="s">
        <v>87</v>
      </c>
    </row>
    <row r="453" s="14" customFormat="1">
      <c r="A453" s="14"/>
      <c r="B453" s="249"/>
      <c r="C453" s="250"/>
      <c r="D453" s="234" t="s">
        <v>257</v>
      </c>
      <c r="E453" s="251" t="s">
        <v>1</v>
      </c>
      <c r="F453" s="252" t="s">
        <v>5833</v>
      </c>
      <c r="G453" s="250"/>
      <c r="H453" s="253">
        <v>13068.447</v>
      </c>
      <c r="I453" s="254"/>
      <c r="J453" s="250"/>
      <c r="K453" s="250"/>
      <c r="L453" s="255"/>
      <c r="M453" s="256"/>
      <c r="N453" s="257"/>
      <c r="O453" s="257"/>
      <c r="P453" s="257"/>
      <c r="Q453" s="257"/>
      <c r="R453" s="257"/>
      <c r="S453" s="257"/>
      <c r="T453" s="258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9" t="s">
        <v>257</v>
      </c>
      <c r="AU453" s="259" t="s">
        <v>87</v>
      </c>
      <c r="AV453" s="14" t="s">
        <v>87</v>
      </c>
      <c r="AW453" s="14" t="s">
        <v>34</v>
      </c>
      <c r="AX453" s="14" t="s">
        <v>85</v>
      </c>
      <c r="AY453" s="259" t="s">
        <v>245</v>
      </c>
    </row>
    <row r="454" s="2" customFormat="1" ht="16.5" customHeight="1">
      <c r="A454" s="40"/>
      <c r="B454" s="41"/>
      <c r="C454" s="221" t="s">
        <v>3105</v>
      </c>
      <c r="D454" s="221" t="s">
        <v>248</v>
      </c>
      <c r="E454" s="222" t="s">
        <v>3091</v>
      </c>
      <c r="F454" s="223" t="s">
        <v>3094</v>
      </c>
      <c r="G454" s="224" t="s">
        <v>545</v>
      </c>
      <c r="H454" s="225">
        <v>266.70299999999997</v>
      </c>
      <c r="I454" s="226"/>
      <c r="J454" s="227">
        <f>ROUND(I454*H454,2)</f>
        <v>0</v>
      </c>
      <c r="K454" s="223" t="s">
        <v>764</v>
      </c>
      <c r="L454" s="46"/>
      <c r="M454" s="228" t="s">
        <v>1</v>
      </c>
      <c r="N454" s="229" t="s">
        <v>42</v>
      </c>
      <c r="O454" s="93"/>
      <c r="P454" s="230">
        <f>O454*H454</f>
        <v>0</v>
      </c>
      <c r="Q454" s="230">
        <v>0</v>
      </c>
      <c r="R454" s="230">
        <f>Q454*H454</f>
        <v>0</v>
      </c>
      <c r="S454" s="230">
        <v>0</v>
      </c>
      <c r="T454" s="231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32" t="s">
        <v>253</v>
      </c>
      <c r="AT454" s="232" t="s">
        <v>248</v>
      </c>
      <c r="AU454" s="232" t="s">
        <v>87</v>
      </c>
      <c r="AY454" s="19" t="s">
        <v>245</v>
      </c>
      <c r="BE454" s="233">
        <f>IF(N454="základní",J454,0)</f>
        <v>0</v>
      </c>
      <c r="BF454" s="233">
        <f>IF(N454="snížená",J454,0)</f>
        <v>0</v>
      </c>
      <c r="BG454" s="233">
        <f>IF(N454="zákl. přenesená",J454,0)</f>
        <v>0</v>
      </c>
      <c r="BH454" s="233">
        <f>IF(N454="sníž. přenesená",J454,0)</f>
        <v>0</v>
      </c>
      <c r="BI454" s="233">
        <f>IF(N454="nulová",J454,0)</f>
        <v>0</v>
      </c>
      <c r="BJ454" s="19" t="s">
        <v>85</v>
      </c>
      <c r="BK454" s="233">
        <f>ROUND(I454*H454,2)</f>
        <v>0</v>
      </c>
      <c r="BL454" s="19" t="s">
        <v>253</v>
      </c>
      <c r="BM454" s="232" t="s">
        <v>5834</v>
      </c>
    </row>
    <row r="455" s="2" customFormat="1">
      <c r="A455" s="40"/>
      <c r="B455" s="41"/>
      <c r="C455" s="42"/>
      <c r="D455" s="234" t="s">
        <v>255</v>
      </c>
      <c r="E455" s="42"/>
      <c r="F455" s="235" t="s">
        <v>3094</v>
      </c>
      <c r="G455" s="42"/>
      <c r="H455" s="42"/>
      <c r="I455" s="236"/>
      <c r="J455" s="42"/>
      <c r="K455" s="42"/>
      <c r="L455" s="46"/>
      <c r="M455" s="237"/>
      <c r="N455" s="238"/>
      <c r="O455" s="93"/>
      <c r="P455" s="93"/>
      <c r="Q455" s="93"/>
      <c r="R455" s="93"/>
      <c r="S455" s="93"/>
      <c r="T455" s="94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255</v>
      </c>
      <c r="AU455" s="19" t="s">
        <v>87</v>
      </c>
    </row>
    <row r="456" s="2" customFormat="1">
      <c r="A456" s="40"/>
      <c r="B456" s="41"/>
      <c r="C456" s="42"/>
      <c r="D456" s="296" t="s">
        <v>766</v>
      </c>
      <c r="E456" s="42"/>
      <c r="F456" s="297" t="s">
        <v>3095</v>
      </c>
      <c r="G456" s="42"/>
      <c r="H456" s="42"/>
      <c r="I456" s="236"/>
      <c r="J456" s="42"/>
      <c r="K456" s="42"/>
      <c r="L456" s="46"/>
      <c r="M456" s="237"/>
      <c r="N456" s="238"/>
      <c r="O456" s="93"/>
      <c r="P456" s="93"/>
      <c r="Q456" s="93"/>
      <c r="R456" s="93"/>
      <c r="S456" s="93"/>
      <c r="T456" s="94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766</v>
      </c>
      <c r="AU456" s="19" t="s">
        <v>87</v>
      </c>
    </row>
    <row r="457" s="14" customFormat="1">
      <c r="A457" s="14"/>
      <c r="B457" s="249"/>
      <c r="C457" s="250"/>
      <c r="D457" s="234" t="s">
        <v>257</v>
      </c>
      <c r="E457" s="251" t="s">
        <v>1</v>
      </c>
      <c r="F457" s="252" t="s">
        <v>5835</v>
      </c>
      <c r="G457" s="250"/>
      <c r="H457" s="253">
        <v>266.70299999999997</v>
      </c>
      <c r="I457" s="254"/>
      <c r="J457" s="250"/>
      <c r="K457" s="250"/>
      <c r="L457" s="255"/>
      <c r="M457" s="256"/>
      <c r="N457" s="257"/>
      <c r="O457" s="257"/>
      <c r="P457" s="257"/>
      <c r="Q457" s="257"/>
      <c r="R457" s="257"/>
      <c r="S457" s="257"/>
      <c r="T457" s="258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9" t="s">
        <v>257</v>
      </c>
      <c r="AU457" s="259" t="s">
        <v>87</v>
      </c>
      <c r="AV457" s="14" t="s">
        <v>87</v>
      </c>
      <c r="AW457" s="14" t="s">
        <v>34</v>
      </c>
      <c r="AX457" s="14" t="s">
        <v>85</v>
      </c>
      <c r="AY457" s="259" t="s">
        <v>245</v>
      </c>
    </row>
    <row r="458" s="2" customFormat="1" ht="24.15" customHeight="1">
      <c r="A458" s="40"/>
      <c r="B458" s="41"/>
      <c r="C458" s="221" t="s">
        <v>3112</v>
      </c>
      <c r="D458" s="221" t="s">
        <v>248</v>
      </c>
      <c r="E458" s="222" t="s">
        <v>3904</v>
      </c>
      <c r="F458" s="223" t="s">
        <v>3905</v>
      </c>
      <c r="G458" s="224" t="s">
        <v>545</v>
      </c>
      <c r="H458" s="225">
        <v>63.271000000000001</v>
      </c>
      <c r="I458" s="226"/>
      <c r="J458" s="227">
        <f>ROUND(I458*H458,2)</f>
        <v>0</v>
      </c>
      <c r="K458" s="223" t="s">
        <v>1</v>
      </c>
      <c r="L458" s="46"/>
      <c r="M458" s="228" t="s">
        <v>1</v>
      </c>
      <c r="N458" s="229" t="s">
        <v>42</v>
      </c>
      <c r="O458" s="93"/>
      <c r="P458" s="230">
        <f>O458*H458</f>
        <v>0</v>
      </c>
      <c r="Q458" s="230">
        <v>0</v>
      </c>
      <c r="R458" s="230">
        <f>Q458*H458</f>
        <v>0</v>
      </c>
      <c r="S458" s="230">
        <v>0</v>
      </c>
      <c r="T458" s="231">
        <f>S458*H458</f>
        <v>0</v>
      </c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R458" s="232" t="s">
        <v>253</v>
      </c>
      <c r="AT458" s="232" t="s">
        <v>248</v>
      </c>
      <c r="AU458" s="232" t="s">
        <v>87</v>
      </c>
      <c r="AY458" s="19" t="s">
        <v>245</v>
      </c>
      <c r="BE458" s="233">
        <f>IF(N458="základní",J458,0)</f>
        <v>0</v>
      </c>
      <c r="BF458" s="233">
        <f>IF(N458="snížená",J458,0)</f>
        <v>0</v>
      </c>
      <c r="BG458" s="233">
        <f>IF(N458="zákl. přenesená",J458,0)</f>
        <v>0</v>
      </c>
      <c r="BH458" s="233">
        <f>IF(N458="sníž. přenesená",J458,0)</f>
        <v>0</v>
      </c>
      <c r="BI458" s="233">
        <f>IF(N458="nulová",J458,0)</f>
        <v>0</v>
      </c>
      <c r="BJ458" s="19" t="s">
        <v>85</v>
      </c>
      <c r="BK458" s="233">
        <f>ROUND(I458*H458,2)</f>
        <v>0</v>
      </c>
      <c r="BL458" s="19" t="s">
        <v>253</v>
      </c>
      <c r="BM458" s="232" t="s">
        <v>5836</v>
      </c>
    </row>
    <row r="459" s="2" customFormat="1">
      <c r="A459" s="40"/>
      <c r="B459" s="41"/>
      <c r="C459" s="42"/>
      <c r="D459" s="234" t="s">
        <v>255</v>
      </c>
      <c r="E459" s="42"/>
      <c r="F459" s="235" t="s">
        <v>3905</v>
      </c>
      <c r="G459" s="42"/>
      <c r="H459" s="42"/>
      <c r="I459" s="236"/>
      <c r="J459" s="42"/>
      <c r="K459" s="42"/>
      <c r="L459" s="46"/>
      <c r="M459" s="237"/>
      <c r="N459" s="238"/>
      <c r="O459" s="93"/>
      <c r="P459" s="93"/>
      <c r="Q459" s="93"/>
      <c r="R459" s="93"/>
      <c r="S459" s="93"/>
      <c r="T459" s="94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19" t="s">
        <v>255</v>
      </c>
      <c r="AU459" s="19" t="s">
        <v>87</v>
      </c>
    </row>
    <row r="460" s="14" customFormat="1">
      <c r="A460" s="14"/>
      <c r="B460" s="249"/>
      <c r="C460" s="250"/>
      <c r="D460" s="234" t="s">
        <v>257</v>
      </c>
      <c r="E460" s="251" t="s">
        <v>1</v>
      </c>
      <c r="F460" s="252" t="s">
        <v>5837</v>
      </c>
      <c r="G460" s="250"/>
      <c r="H460" s="253">
        <v>63.271000000000001</v>
      </c>
      <c r="I460" s="254"/>
      <c r="J460" s="250"/>
      <c r="K460" s="250"/>
      <c r="L460" s="255"/>
      <c r="M460" s="256"/>
      <c r="N460" s="257"/>
      <c r="O460" s="257"/>
      <c r="P460" s="257"/>
      <c r="Q460" s="257"/>
      <c r="R460" s="257"/>
      <c r="S460" s="257"/>
      <c r="T460" s="258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59" t="s">
        <v>257</v>
      </c>
      <c r="AU460" s="259" t="s">
        <v>87</v>
      </c>
      <c r="AV460" s="14" t="s">
        <v>87</v>
      </c>
      <c r="AW460" s="14" t="s">
        <v>34</v>
      </c>
      <c r="AX460" s="14" t="s">
        <v>85</v>
      </c>
      <c r="AY460" s="259" t="s">
        <v>245</v>
      </c>
    </row>
    <row r="461" s="12" customFormat="1" ht="22.8" customHeight="1">
      <c r="A461" s="12"/>
      <c r="B461" s="205"/>
      <c r="C461" s="206"/>
      <c r="D461" s="207" t="s">
        <v>76</v>
      </c>
      <c r="E461" s="219" t="s">
        <v>878</v>
      </c>
      <c r="F461" s="219" t="s">
        <v>879</v>
      </c>
      <c r="G461" s="206"/>
      <c r="H461" s="206"/>
      <c r="I461" s="209"/>
      <c r="J461" s="220">
        <f>BK461</f>
        <v>0</v>
      </c>
      <c r="K461" s="206"/>
      <c r="L461" s="211"/>
      <c r="M461" s="212"/>
      <c r="N461" s="213"/>
      <c r="O461" s="213"/>
      <c r="P461" s="214">
        <f>P462+SUM(P463:P466)</f>
        <v>0</v>
      </c>
      <c r="Q461" s="213"/>
      <c r="R461" s="214">
        <f>R462+SUM(R463:R466)</f>
        <v>0.13400000000000001</v>
      </c>
      <c r="S461" s="213"/>
      <c r="T461" s="215">
        <f>T462+SUM(T463:T466)</f>
        <v>0</v>
      </c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R461" s="216" t="s">
        <v>253</v>
      </c>
      <c r="AT461" s="217" t="s">
        <v>76</v>
      </c>
      <c r="AU461" s="217" t="s">
        <v>85</v>
      </c>
      <c r="AY461" s="216" t="s">
        <v>245</v>
      </c>
      <c r="BK461" s="218">
        <f>BK462+SUM(BK463:BK466)</f>
        <v>0</v>
      </c>
    </row>
    <row r="462" s="2" customFormat="1" ht="24.15" customHeight="1">
      <c r="A462" s="40"/>
      <c r="B462" s="41"/>
      <c r="C462" s="221" t="s">
        <v>3117</v>
      </c>
      <c r="D462" s="221" t="s">
        <v>248</v>
      </c>
      <c r="E462" s="222" t="s">
        <v>880</v>
      </c>
      <c r="F462" s="223" t="s">
        <v>882</v>
      </c>
      <c r="G462" s="224" t="s">
        <v>545</v>
      </c>
      <c r="H462" s="225">
        <v>461.82600000000002</v>
      </c>
      <c r="I462" s="226"/>
      <c r="J462" s="227">
        <f>ROUND(I462*H462,2)</f>
        <v>0</v>
      </c>
      <c r="K462" s="223" t="s">
        <v>764</v>
      </c>
      <c r="L462" s="46"/>
      <c r="M462" s="228" t="s">
        <v>1</v>
      </c>
      <c r="N462" s="229" t="s">
        <v>42</v>
      </c>
      <c r="O462" s="93"/>
      <c r="P462" s="230">
        <f>O462*H462</f>
        <v>0</v>
      </c>
      <c r="Q462" s="230">
        <v>0</v>
      </c>
      <c r="R462" s="230">
        <f>Q462*H462</f>
        <v>0</v>
      </c>
      <c r="S462" s="230">
        <v>0</v>
      </c>
      <c r="T462" s="231">
        <f>S462*H462</f>
        <v>0</v>
      </c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R462" s="232" t="s">
        <v>253</v>
      </c>
      <c r="AT462" s="232" t="s">
        <v>248</v>
      </c>
      <c r="AU462" s="232" t="s">
        <v>87</v>
      </c>
      <c r="AY462" s="19" t="s">
        <v>245</v>
      </c>
      <c r="BE462" s="233">
        <f>IF(N462="základní",J462,0)</f>
        <v>0</v>
      </c>
      <c r="BF462" s="233">
        <f>IF(N462="snížená",J462,0)</f>
        <v>0</v>
      </c>
      <c r="BG462" s="233">
        <f>IF(N462="zákl. přenesená",J462,0)</f>
        <v>0</v>
      </c>
      <c r="BH462" s="233">
        <f>IF(N462="sníž. přenesená",J462,0)</f>
        <v>0</v>
      </c>
      <c r="BI462" s="233">
        <f>IF(N462="nulová",J462,0)</f>
        <v>0</v>
      </c>
      <c r="BJ462" s="19" t="s">
        <v>85</v>
      </c>
      <c r="BK462" s="233">
        <f>ROUND(I462*H462,2)</f>
        <v>0</v>
      </c>
      <c r="BL462" s="19" t="s">
        <v>253</v>
      </c>
      <c r="BM462" s="232" t="s">
        <v>5838</v>
      </c>
    </row>
    <row r="463" s="2" customFormat="1">
      <c r="A463" s="40"/>
      <c r="B463" s="41"/>
      <c r="C463" s="42"/>
      <c r="D463" s="234" t="s">
        <v>255</v>
      </c>
      <c r="E463" s="42"/>
      <c r="F463" s="235" t="s">
        <v>882</v>
      </c>
      <c r="G463" s="42"/>
      <c r="H463" s="42"/>
      <c r="I463" s="236"/>
      <c r="J463" s="42"/>
      <c r="K463" s="42"/>
      <c r="L463" s="46"/>
      <c r="M463" s="237"/>
      <c r="N463" s="238"/>
      <c r="O463" s="93"/>
      <c r="P463" s="93"/>
      <c r="Q463" s="93"/>
      <c r="R463" s="93"/>
      <c r="S463" s="93"/>
      <c r="T463" s="94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255</v>
      </c>
      <c r="AU463" s="19" t="s">
        <v>87</v>
      </c>
    </row>
    <row r="464" s="2" customFormat="1">
      <c r="A464" s="40"/>
      <c r="B464" s="41"/>
      <c r="C464" s="42"/>
      <c r="D464" s="296" t="s">
        <v>766</v>
      </c>
      <c r="E464" s="42"/>
      <c r="F464" s="297" t="s">
        <v>883</v>
      </c>
      <c r="G464" s="42"/>
      <c r="H464" s="42"/>
      <c r="I464" s="236"/>
      <c r="J464" s="42"/>
      <c r="K464" s="42"/>
      <c r="L464" s="46"/>
      <c r="M464" s="237"/>
      <c r="N464" s="238"/>
      <c r="O464" s="93"/>
      <c r="P464" s="93"/>
      <c r="Q464" s="93"/>
      <c r="R464" s="93"/>
      <c r="S464" s="93"/>
      <c r="T464" s="94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T464" s="19" t="s">
        <v>766</v>
      </c>
      <c r="AU464" s="19" t="s">
        <v>87</v>
      </c>
    </row>
    <row r="465" s="12" customFormat="1" ht="20.88" customHeight="1">
      <c r="A465" s="12"/>
      <c r="B465" s="205"/>
      <c r="C465" s="206"/>
      <c r="D465" s="207" t="s">
        <v>76</v>
      </c>
      <c r="E465" s="219" t="s">
        <v>892</v>
      </c>
      <c r="F465" s="219" t="s">
        <v>893</v>
      </c>
      <c r="G465" s="206"/>
      <c r="H465" s="206"/>
      <c r="I465" s="209"/>
      <c r="J465" s="220">
        <f>BK465</f>
        <v>0</v>
      </c>
      <c r="K465" s="206"/>
      <c r="L465" s="211"/>
      <c r="M465" s="212"/>
      <c r="N465" s="213"/>
      <c r="O465" s="213"/>
      <c r="P465" s="214">
        <v>0</v>
      </c>
      <c r="Q465" s="213"/>
      <c r="R465" s="214">
        <v>0</v>
      </c>
      <c r="S465" s="213"/>
      <c r="T465" s="215">
        <v>0</v>
      </c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R465" s="216" t="s">
        <v>87</v>
      </c>
      <c r="AT465" s="217" t="s">
        <v>76</v>
      </c>
      <c r="AU465" s="217" t="s">
        <v>87</v>
      </c>
      <c r="AY465" s="216" t="s">
        <v>245</v>
      </c>
      <c r="BK465" s="218">
        <v>0</v>
      </c>
    </row>
    <row r="466" s="12" customFormat="1" ht="20.88" customHeight="1">
      <c r="A466" s="12"/>
      <c r="B466" s="205"/>
      <c r="C466" s="206"/>
      <c r="D466" s="207" t="s">
        <v>76</v>
      </c>
      <c r="E466" s="219" t="s">
        <v>3103</v>
      </c>
      <c r="F466" s="219" t="s">
        <v>3104</v>
      </c>
      <c r="G466" s="206"/>
      <c r="H466" s="206"/>
      <c r="I466" s="209"/>
      <c r="J466" s="220">
        <f>BK466</f>
        <v>0</v>
      </c>
      <c r="K466" s="206"/>
      <c r="L466" s="211"/>
      <c r="M466" s="212"/>
      <c r="N466" s="213"/>
      <c r="O466" s="213"/>
      <c r="P466" s="214">
        <f>SUM(P467:P490)</f>
        <v>0</v>
      </c>
      <c r="Q466" s="213"/>
      <c r="R466" s="214">
        <f>SUM(R467:R490)</f>
        <v>0.13400000000000001</v>
      </c>
      <c r="S466" s="213"/>
      <c r="T466" s="215">
        <f>SUM(T467:T490)</f>
        <v>0</v>
      </c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R466" s="216" t="s">
        <v>253</v>
      </c>
      <c r="AT466" s="217" t="s">
        <v>76</v>
      </c>
      <c r="AU466" s="217" t="s">
        <v>87</v>
      </c>
      <c r="AY466" s="216" t="s">
        <v>245</v>
      </c>
      <c r="BK466" s="218">
        <f>SUM(BK467:BK490)</f>
        <v>0</v>
      </c>
    </row>
    <row r="467" s="2" customFormat="1" ht="21.75" customHeight="1">
      <c r="A467" s="40"/>
      <c r="B467" s="41"/>
      <c r="C467" s="221" t="s">
        <v>3124</v>
      </c>
      <c r="D467" s="221" t="s">
        <v>248</v>
      </c>
      <c r="E467" s="222" t="s">
        <v>3106</v>
      </c>
      <c r="F467" s="223" t="s">
        <v>3911</v>
      </c>
      <c r="G467" s="224" t="s">
        <v>275</v>
      </c>
      <c r="H467" s="225">
        <v>116.115</v>
      </c>
      <c r="I467" s="226"/>
      <c r="J467" s="227">
        <f>ROUND(I467*H467,2)</f>
        <v>0</v>
      </c>
      <c r="K467" s="223" t="s">
        <v>764</v>
      </c>
      <c r="L467" s="46"/>
      <c r="M467" s="228" t="s">
        <v>1</v>
      </c>
      <c r="N467" s="229" t="s">
        <v>42</v>
      </c>
      <c r="O467" s="93"/>
      <c r="P467" s="230">
        <f>O467*H467</f>
        <v>0</v>
      </c>
      <c r="Q467" s="230">
        <v>0</v>
      </c>
      <c r="R467" s="230">
        <f>Q467*H467</f>
        <v>0</v>
      </c>
      <c r="S467" s="230">
        <v>0</v>
      </c>
      <c r="T467" s="231">
        <f>S467*H467</f>
        <v>0</v>
      </c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R467" s="232" t="s">
        <v>253</v>
      </c>
      <c r="AT467" s="232" t="s">
        <v>248</v>
      </c>
      <c r="AU467" s="232" t="s">
        <v>272</v>
      </c>
      <c r="AY467" s="19" t="s">
        <v>245</v>
      </c>
      <c r="BE467" s="233">
        <f>IF(N467="základní",J467,0)</f>
        <v>0</v>
      </c>
      <c r="BF467" s="233">
        <f>IF(N467="snížená",J467,0)</f>
        <v>0</v>
      </c>
      <c r="BG467" s="233">
        <f>IF(N467="zákl. přenesená",J467,0)</f>
        <v>0</v>
      </c>
      <c r="BH467" s="233">
        <f>IF(N467="sníž. přenesená",J467,0)</f>
        <v>0</v>
      </c>
      <c r="BI467" s="233">
        <f>IF(N467="nulová",J467,0)</f>
        <v>0</v>
      </c>
      <c r="BJ467" s="19" t="s">
        <v>85</v>
      </c>
      <c r="BK467" s="233">
        <f>ROUND(I467*H467,2)</f>
        <v>0</v>
      </c>
      <c r="BL467" s="19" t="s">
        <v>253</v>
      </c>
      <c r="BM467" s="232" t="s">
        <v>5839</v>
      </c>
    </row>
    <row r="468" s="2" customFormat="1">
      <c r="A468" s="40"/>
      <c r="B468" s="41"/>
      <c r="C468" s="42"/>
      <c r="D468" s="234" t="s">
        <v>255</v>
      </c>
      <c r="E468" s="42"/>
      <c r="F468" s="235" t="s">
        <v>3911</v>
      </c>
      <c r="G468" s="42"/>
      <c r="H468" s="42"/>
      <c r="I468" s="236"/>
      <c r="J468" s="42"/>
      <c r="K468" s="42"/>
      <c r="L468" s="46"/>
      <c r="M468" s="237"/>
      <c r="N468" s="238"/>
      <c r="O468" s="93"/>
      <c r="P468" s="93"/>
      <c r="Q468" s="93"/>
      <c r="R468" s="93"/>
      <c r="S468" s="93"/>
      <c r="T468" s="94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T468" s="19" t="s">
        <v>255</v>
      </c>
      <c r="AU468" s="19" t="s">
        <v>272</v>
      </c>
    </row>
    <row r="469" s="2" customFormat="1">
      <c r="A469" s="40"/>
      <c r="B469" s="41"/>
      <c r="C469" s="42"/>
      <c r="D469" s="296" t="s">
        <v>766</v>
      </c>
      <c r="E469" s="42"/>
      <c r="F469" s="297" t="s">
        <v>3110</v>
      </c>
      <c r="G469" s="42"/>
      <c r="H469" s="42"/>
      <c r="I469" s="236"/>
      <c r="J469" s="42"/>
      <c r="K469" s="42"/>
      <c r="L469" s="46"/>
      <c r="M469" s="237"/>
      <c r="N469" s="238"/>
      <c r="O469" s="93"/>
      <c r="P469" s="93"/>
      <c r="Q469" s="93"/>
      <c r="R469" s="93"/>
      <c r="S469" s="93"/>
      <c r="T469" s="94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T469" s="19" t="s">
        <v>766</v>
      </c>
      <c r="AU469" s="19" t="s">
        <v>272</v>
      </c>
    </row>
    <row r="470" s="14" customFormat="1">
      <c r="A470" s="14"/>
      <c r="B470" s="249"/>
      <c r="C470" s="250"/>
      <c r="D470" s="234" t="s">
        <v>257</v>
      </c>
      <c r="E470" s="251" t="s">
        <v>1</v>
      </c>
      <c r="F470" s="252" t="s">
        <v>5840</v>
      </c>
      <c r="G470" s="250"/>
      <c r="H470" s="253">
        <v>73.814999999999998</v>
      </c>
      <c r="I470" s="254"/>
      <c r="J470" s="250"/>
      <c r="K470" s="250"/>
      <c r="L470" s="255"/>
      <c r="M470" s="256"/>
      <c r="N470" s="257"/>
      <c r="O470" s="257"/>
      <c r="P470" s="257"/>
      <c r="Q470" s="257"/>
      <c r="R470" s="257"/>
      <c r="S470" s="257"/>
      <c r="T470" s="258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9" t="s">
        <v>257</v>
      </c>
      <c r="AU470" s="259" t="s">
        <v>272</v>
      </c>
      <c r="AV470" s="14" t="s">
        <v>87</v>
      </c>
      <c r="AW470" s="14" t="s">
        <v>34</v>
      </c>
      <c r="AX470" s="14" t="s">
        <v>77</v>
      </c>
      <c r="AY470" s="259" t="s">
        <v>245</v>
      </c>
    </row>
    <row r="471" s="14" customFormat="1">
      <c r="A471" s="14"/>
      <c r="B471" s="249"/>
      <c r="C471" s="250"/>
      <c r="D471" s="234" t="s">
        <v>257</v>
      </c>
      <c r="E471" s="251" t="s">
        <v>1</v>
      </c>
      <c r="F471" s="252" t="s">
        <v>5841</v>
      </c>
      <c r="G471" s="250"/>
      <c r="H471" s="253">
        <v>42.299999999999997</v>
      </c>
      <c r="I471" s="254"/>
      <c r="J471" s="250"/>
      <c r="K471" s="250"/>
      <c r="L471" s="255"/>
      <c r="M471" s="256"/>
      <c r="N471" s="257"/>
      <c r="O471" s="257"/>
      <c r="P471" s="257"/>
      <c r="Q471" s="257"/>
      <c r="R471" s="257"/>
      <c r="S471" s="257"/>
      <c r="T471" s="258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9" t="s">
        <v>257</v>
      </c>
      <c r="AU471" s="259" t="s">
        <v>272</v>
      </c>
      <c r="AV471" s="14" t="s">
        <v>87</v>
      </c>
      <c r="AW471" s="14" t="s">
        <v>34</v>
      </c>
      <c r="AX471" s="14" t="s">
        <v>77</v>
      </c>
      <c r="AY471" s="259" t="s">
        <v>245</v>
      </c>
    </row>
    <row r="472" s="15" customFormat="1">
      <c r="A472" s="15"/>
      <c r="B472" s="260"/>
      <c r="C472" s="261"/>
      <c r="D472" s="234" t="s">
        <v>257</v>
      </c>
      <c r="E472" s="262" t="s">
        <v>1</v>
      </c>
      <c r="F472" s="263" t="s">
        <v>266</v>
      </c>
      <c r="G472" s="261"/>
      <c r="H472" s="264">
        <v>116.115</v>
      </c>
      <c r="I472" s="265"/>
      <c r="J472" s="261"/>
      <c r="K472" s="261"/>
      <c r="L472" s="266"/>
      <c r="M472" s="267"/>
      <c r="N472" s="268"/>
      <c r="O472" s="268"/>
      <c r="P472" s="268"/>
      <c r="Q472" s="268"/>
      <c r="R472" s="268"/>
      <c r="S472" s="268"/>
      <c r="T472" s="269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70" t="s">
        <v>257</v>
      </c>
      <c r="AU472" s="270" t="s">
        <v>272</v>
      </c>
      <c r="AV472" s="15" t="s">
        <v>253</v>
      </c>
      <c r="AW472" s="15" t="s">
        <v>34</v>
      </c>
      <c r="AX472" s="15" t="s">
        <v>85</v>
      </c>
      <c r="AY472" s="270" t="s">
        <v>245</v>
      </c>
    </row>
    <row r="473" s="2" customFormat="1" ht="16.5" customHeight="1">
      <c r="A473" s="40"/>
      <c r="B473" s="41"/>
      <c r="C473" s="283" t="s">
        <v>3129</v>
      </c>
      <c r="D473" s="283" t="s">
        <v>551</v>
      </c>
      <c r="E473" s="284" t="s">
        <v>3113</v>
      </c>
      <c r="F473" s="285" t="s">
        <v>3114</v>
      </c>
      <c r="G473" s="286" t="s">
        <v>545</v>
      </c>
      <c r="H473" s="287">
        <v>0.039</v>
      </c>
      <c r="I473" s="288"/>
      <c r="J473" s="289">
        <f>ROUND(I473*H473,2)</f>
        <v>0</v>
      </c>
      <c r="K473" s="285" t="s">
        <v>764</v>
      </c>
      <c r="L473" s="290"/>
      <c r="M473" s="291" t="s">
        <v>1</v>
      </c>
      <c r="N473" s="292" t="s">
        <v>42</v>
      </c>
      <c r="O473" s="93"/>
      <c r="P473" s="230">
        <f>O473*H473</f>
        <v>0</v>
      </c>
      <c r="Q473" s="230">
        <v>1</v>
      </c>
      <c r="R473" s="230">
        <f>Q473*H473</f>
        <v>0.039</v>
      </c>
      <c r="S473" s="230">
        <v>0</v>
      </c>
      <c r="T473" s="231">
        <f>S473*H473</f>
        <v>0</v>
      </c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R473" s="232" t="s">
        <v>326</v>
      </c>
      <c r="AT473" s="232" t="s">
        <v>551</v>
      </c>
      <c r="AU473" s="232" t="s">
        <v>272</v>
      </c>
      <c r="AY473" s="19" t="s">
        <v>245</v>
      </c>
      <c r="BE473" s="233">
        <f>IF(N473="základní",J473,0)</f>
        <v>0</v>
      </c>
      <c r="BF473" s="233">
        <f>IF(N473="snížená",J473,0)</f>
        <v>0</v>
      </c>
      <c r="BG473" s="233">
        <f>IF(N473="zákl. přenesená",J473,0)</f>
        <v>0</v>
      </c>
      <c r="BH473" s="233">
        <f>IF(N473="sníž. přenesená",J473,0)</f>
        <v>0</v>
      </c>
      <c r="BI473" s="233">
        <f>IF(N473="nulová",J473,0)</f>
        <v>0</v>
      </c>
      <c r="BJ473" s="19" t="s">
        <v>85</v>
      </c>
      <c r="BK473" s="233">
        <f>ROUND(I473*H473,2)</f>
        <v>0</v>
      </c>
      <c r="BL473" s="19" t="s">
        <v>253</v>
      </c>
      <c r="BM473" s="232" t="s">
        <v>5842</v>
      </c>
    </row>
    <row r="474" s="2" customFormat="1">
      <c r="A474" s="40"/>
      <c r="B474" s="41"/>
      <c r="C474" s="42"/>
      <c r="D474" s="234" t="s">
        <v>255</v>
      </c>
      <c r="E474" s="42"/>
      <c r="F474" s="235" t="s">
        <v>3114</v>
      </c>
      <c r="G474" s="42"/>
      <c r="H474" s="42"/>
      <c r="I474" s="236"/>
      <c r="J474" s="42"/>
      <c r="K474" s="42"/>
      <c r="L474" s="46"/>
      <c r="M474" s="237"/>
      <c r="N474" s="238"/>
      <c r="O474" s="93"/>
      <c r="P474" s="93"/>
      <c r="Q474" s="93"/>
      <c r="R474" s="93"/>
      <c r="S474" s="93"/>
      <c r="T474" s="94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255</v>
      </c>
      <c r="AU474" s="19" t="s">
        <v>272</v>
      </c>
    </row>
    <row r="475" s="14" customFormat="1">
      <c r="A475" s="14"/>
      <c r="B475" s="249"/>
      <c r="C475" s="250"/>
      <c r="D475" s="234" t="s">
        <v>257</v>
      </c>
      <c r="E475" s="251" t="s">
        <v>1</v>
      </c>
      <c r="F475" s="252" t="s">
        <v>5843</v>
      </c>
      <c r="G475" s="250"/>
      <c r="H475" s="253">
        <v>0.039</v>
      </c>
      <c r="I475" s="254"/>
      <c r="J475" s="250"/>
      <c r="K475" s="250"/>
      <c r="L475" s="255"/>
      <c r="M475" s="256"/>
      <c r="N475" s="257"/>
      <c r="O475" s="257"/>
      <c r="P475" s="257"/>
      <c r="Q475" s="257"/>
      <c r="R475" s="257"/>
      <c r="S475" s="257"/>
      <c r="T475" s="258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9" t="s">
        <v>257</v>
      </c>
      <c r="AU475" s="259" t="s">
        <v>272</v>
      </c>
      <c r="AV475" s="14" t="s">
        <v>87</v>
      </c>
      <c r="AW475" s="14" t="s">
        <v>34</v>
      </c>
      <c r="AX475" s="14" t="s">
        <v>77</v>
      </c>
      <c r="AY475" s="259" t="s">
        <v>245</v>
      </c>
    </row>
    <row r="476" s="15" customFormat="1">
      <c r="A476" s="15"/>
      <c r="B476" s="260"/>
      <c r="C476" s="261"/>
      <c r="D476" s="234" t="s">
        <v>257</v>
      </c>
      <c r="E476" s="262" t="s">
        <v>1</v>
      </c>
      <c r="F476" s="263" t="s">
        <v>266</v>
      </c>
      <c r="G476" s="261"/>
      <c r="H476" s="264">
        <v>0.039</v>
      </c>
      <c r="I476" s="265"/>
      <c r="J476" s="261"/>
      <c r="K476" s="261"/>
      <c r="L476" s="266"/>
      <c r="M476" s="267"/>
      <c r="N476" s="268"/>
      <c r="O476" s="268"/>
      <c r="P476" s="268"/>
      <c r="Q476" s="268"/>
      <c r="R476" s="268"/>
      <c r="S476" s="268"/>
      <c r="T476" s="269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70" t="s">
        <v>257</v>
      </c>
      <c r="AU476" s="270" t="s">
        <v>272</v>
      </c>
      <c r="AV476" s="15" t="s">
        <v>253</v>
      </c>
      <c r="AW476" s="15" t="s">
        <v>34</v>
      </c>
      <c r="AX476" s="15" t="s">
        <v>85</v>
      </c>
      <c r="AY476" s="270" t="s">
        <v>245</v>
      </c>
    </row>
    <row r="477" s="2" customFormat="1" ht="21.75" customHeight="1">
      <c r="A477" s="40"/>
      <c r="B477" s="41"/>
      <c r="C477" s="221" t="s">
        <v>3136</v>
      </c>
      <c r="D477" s="221" t="s">
        <v>248</v>
      </c>
      <c r="E477" s="222" t="s">
        <v>3118</v>
      </c>
      <c r="F477" s="223" t="s">
        <v>3918</v>
      </c>
      <c r="G477" s="224" t="s">
        <v>275</v>
      </c>
      <c r="H477" s="225">
        <v>232.22999999999999</v>
      </c>
      <c r="I477" s="226"/>
      <c r="J477" s="227">
        <f>ROUND(I477*H477,2)</f>
        <v>0</v>
      </c>
      <c r="K477" s="223" t="s">
        <v>764</v>
      </c>
      <c r="L477" s="46"/>
      <c r="M477" s="228" t="s">
        <v>1</v>
      </c>
      <c r="N477" s="229" t="s">
        <v>42</v>
      </c>
      <c r="O477" s="93"/>
      <c r="P477" s="230">
        <f>O477*H477</f>
        <v>0</v>
      </c>
      <c r="Q477" s="230">
        <v>0</v>
      </c>
      <c r="R477" s="230">
        <f>Q477*H477</f>
        <v>0</v>
      </c>
      <c r="S477" s="230">
        <v>0</v>
      </c>
      <c r="T477" s="231">
        <f>S477*H477</f>
        <v>0</v>
      </c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R477" s="232" t="s">
        <v>253</v>
      </c>
      <c r="AT477" s="232" t="s">
        <v>248</v>
      </c>
      <c r="AU477" s="232" t="s">
        <v>272</v>
      </c>
      <c r="AY477" s="19" t="s">
        <v>245</v>
      </c>
      <c r="BE477" s="233">
        <f>IF(N477="základní",J477,0)</f>
        <v>0</v>
      </c>
      <c r="BF477" s="233">
        <f>IF(N477="snížená",J477,0)</f>
        <v>0</v>
      </c>
      <c r="BG477" s="233">
        <f>IF(N477="zákl. přenesená",J477,0)</f>
        <v>0</v>
      </c>
      <c r="BH477" s="233">
        <f>IF(N477="sníž. přenesená",J477,0)</f>
        <v>0</v>
      </c>
      <c r="BI477" s="233">
        <f>IF(N477="nulová",J477,0)</f>
        <v>0</v>
      </c>
      <c r="BJ477" s="19" t="s">
        <v>85</v>
      </c>
      <c r="BK477" s="233">
        <f>ROUND(I477*H477,2)</f>
        <v>0</v>
      </c>
      <c r="BL477" s="19" t="s">
        <v>253</v>
      </c>
      <c r="BM477" s="232" t="s">
        <v>5844</v>
      </c>
    </row>
    <row r="478" s="2" customFormat="1">
      <c r="A478" s="40"/>
      <c r="B478" s="41"/>
      <c r="C478" s="42"/>
      <c r="D478" s="234" t="s">
        <v>255</v>
      </c>
      <c r="E478" s="42"/>
      <c r="F478" s="235" t="s">
        <v>3918</v>
      </c>
      <c r="G478" s="42"/>
      <c r="H478" s="42"/>
      <c r="I478" s="236"/>
      <c r="J478" s="42"/>
      <c r="K478" s="42"/>
      <c r="L478" s="46"/>
      <c r="M478" s="237"/>
      <c r="N478" s="238"/>
      <c r="O478" s="93"/>
      <c r="P478" s="93"/>
      <c r="Q478" s="93"/>
      <c r="R478" s="93"/>
      <c r="S478" s="93"/>
      <c r="T478" s="94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T478" s="19" t="s">
        <v>255</v>
      </c>
      <c r="AU478" s="19" t="s">
        <v>272</v>
      </c>
    </row>
    <row r="479" s="2" customFormat="1">
      <c r="A479" s="40"/>
      <c r="B479" s="41"/>
      <c r="C479" s="42"/>
      <c r="D479" s="296" t="s">
        <v>766</v>
      </c>
      <c r="E479" s="42"/>
      <c r="F479" s="297" t="s">
        <v>3122</v>
      </c>
      <c r="G479" s="42"/>
      <c r="H479" s="42"/>
      <c r="I479" s="236"/>
      <c r="J479" s="42"/>
      <c r="K479" s="42"/>
      <c r="L479" s="46"/>
      <c r="M479" s="237"/>
      <c r="N479" s="238"/>
      <c r="O479" s="93"/>
      <c r="P479" s="93"/>
      <c r="Q479" s="93"/>
      <c r="R479" s="93"/>
      <c r="S479" s="93"/>
      <c r="T479" s="94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T479" s="19" t="s">
        <v>766</v>
      </c>
      <c r="AU479" s="19" t="s">
        <v>272</v>
      </c>
    </row>
    <row r="480" s="14" customFormat="1">
      <c r="A480" s="14"/>
      <c r="B480" s="249"/>
      <c r="C480" s="250"/>
      <c r="D480" s="234" t="s">
        <v>257</v>
      </c>
      <c r="E480" s="251" t="s">
        <v>1</v>
      </c>
      <c r="F480" s="252" t="s">
        <v>5845</v>
      </c>
      <c r="G480" s="250"/>
      <c r="H480" s="253">
        <v>147.63</v>
      </c>
      <c r="I480" s="254"/>
      <c r="J480" s="250"/>
      <c r="K480" s="250"/>
      <c r="L480" s="255"/>
      <c r="M480" s="256"/>
      <c r="N480" s="257"/>
      <c r="O480" s="257"/>
      <c r="P480" s="257"/>
      <c r="Q480" s="257"/>
      <c r="R480" s="257"/>
      <c r="S480" s="257"/>
      <c r="T480" s="258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9" t="s">
        <v>257</v>
      </c>
      <c r="AU480" s="259" t="s">
        <v>272</v>
      </c>
      <c r="AV480" s="14" t="s">
        <v>87</v>
      </c>
      <c r="AW480" s="14" t="s">
        <v>34</v>
      </c>
      <c r="AX480" s="14" t="s">
        <v>77</v>
      </c>
      <c r="AY480" s="259" t="s">
        <v>245</v>
      </c>
    </row>
    <row r="481" s="14" customFormat="1">
      <c r="A481" s="14"/>
      <c r="B481" s="249"/>
      <c r="C481" s="250"/>
      <c r="D481" s="234" t="s">
        <v>257</v>
      </c>
      <c r="E481" s="251" t="s">
        <v>1</v>
      </c>
      <c r="F481" s="252" t="s">
        <v>5846</v>
      </c>
      <c r="G481" s="250"/>
      <c r="H481" s="253">
        <v>84.599999999999994</v>
      </c>
      <c r="I481" s="254"/>
      <c r="J481" s="250"/>
      <c r="K481" s="250"/>
      <c r="L481" s="255"/>
      <c r="M481" s="256"/>
      <c r="N481" s="257"/>
      <c r="O481" s="257"/>
      <c r="P481" s="257"/>
      <c r="Q481" s="257"/>
      <c r="R481" s="257"/>
      <c r="S481" s="257"/>
      <c r="T481" s="258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9" t="s">
        <v>257</v>
      </c>
      <c r="AU481" s="259" t="s">
        <v>272</v>
      </c>
      <c r="AV481" s="14" t="s">
        <v>87</v>
      </c>
      <c r="AW481" s="14" t="s">
        <v>34</v>
      </c>
      <c r="AX481" s="14" t="s">
        <v>77</v>
      </c>
      <c r="AY481" s="259" t="s">
        <v>245</v>
      </c>
    </row>
    <row r="482" s="15" customFormat="1">
      <c r="A482" s="15"/>
      <c r="B482" s="260"/>
      <c r="C482" s="261"/>
      <c r="D482" s="234" t="s">
        <v>257</v>
      </c>
      <c r="E482" s="262" t="s">
        <v>1</v>
      </c>
      <c r="F482" s="263" t="s">
        <v>266</v>
      </c>
      <c r="G482" s="261"/>
      <c r="H482" s="264">
        <v>232.22999999999999</v>
      </c>
      <c r="I482" s="265"/>
      <c r="J482" s="261"/>
      <c r="K482" s="261"/>
      <c r="L482" s="266"/>
      <c r="M482" s="267"/>
      <c r="N482" s="268"/>
      <c r="O482" s="268"/>
      <c r="P482" s="268"/>
      <c r="Q482" s="268"/>
      <c r="R482" s="268"/>
      <c r="S482" s="268"/>
      <c r="T482" s="269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70" t="s">
        <v>257</v>
      </c>
      <c r="AU482" s="270" t="s">
        <v>272</v>
      </c>
      <c r="AV482" s="15" t="s">
        <v>253</v>
      </c>
      <c r="AW482" s="15" t="s">
        <v>34</v>
      </c>
      <c r="AX482" s="15" t="s">
        <v>85</v>
      </c>
      <c r="AY482" s="270" t="s">
        <v>245</v>
      </c>
    </row>
    <row r="483" s="2" customFormat="1" ht="16.5" customHeight="1">
      <c r="A483" s="40"/>
      <c r="B483" s="41"/>
      <c r="C483" s="283" t="s">
        <v>3142</v>
      </c>
      <c r="D483" s="283" t="s">
        <v>551</v>
      </c>
      <c r="E483" s="284" t="s">
        <v>3125</v>
      </c>
      <c r="F483" s="285" t="s">
        <v>3126</v>
      </c>
      <c r="G483" s="286" t="s">
        <v>545</v>
      </c>
      <c r="H483" s="287">
        <v>0.095000000000000001</v>
      </c>
      <c r="I483" s="288"/>
      <c r="J483" s="289">
        <f>ROUND(I483*H483,2)</f>
        <v>0</v>
      </c>
      <c r="K483" s="285" t="s">
        <v>764</v>
      </c>
      <c r="L483" s="290"/>
      <c r="M483" s="291" t="s">
        <v>1</v>
      </c>
      <c r="N483" s="292" t="s">
        <v>42</v>
      </c>
      <c r="O483" s="93"/>
      <c r="P483" s="230">
        <f>O483*H483</f>
        <v>0</v>
      </c>
      <c r="Q483" s="230">
        <v>1</v>
      </c>
      <c r="R483" s="230">
        <f>Q483*H483</f>
        <v>0.095000000000000001</v>
      </c>
      <c r="S483" s="230">
        <v>0</v>
      </c>
      <c r="T483" s="231">
        <f>S483*H483</f>
        <v>0</v>
      </c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R483" s="232" t="s">
        <v>326</v>
      </c>
      <c r="AT483" s="232" t="s">
        <v>551</v>
      </c>
      <c r="AU483" s="232" t="s">
        <v>272</v>
      </c>
      <c r="AY483" s="19" t="s">
        <v>245</v>
      </c>
      <c r="BE483" s="233">
        <f>IF(N483="základní",J483,0)</f>
        <v>0</v>
      </c>
      <c r="BF483" s="233">
        <f>IF(N483="snížená",J483,0)</f>
        <v>0</v>
      </c>
      <c r="BG483" s="233">
        <f>IF(N483="zákl. přenesená",J483,0)</f>
        <v>0</v>
      </c>
      <c r="BH483" s="233">
        <f>IF(N483="sníž. přenesená",J483,0)</f>
        <v>0</v>
      </c>
      <c r="BI483" s="233">
        <f>IF(N483="nulová",J483,0)</f>
        <v>0</v>
      </c>
      <c r="BJ483" s="19" t="s">
        <v>85</v>
      </c>
      <c r="BK483" s="233">
        <f>ROUND(I483*H483,2)</f>
        <v>0</v>
      </c>
      <c r="BL483" s="19" t="s">
        <v>253</v>
      </c>
      <c r="BM483" s="232" t="s">
        <v>5847</v>
      </c>
    </row>
    <row r="484" s="2" customFormat="1">
      <c r="A484" s="40"/>
      <c r="B484" s="41"/>
      <c r="C484" s="42"/>
      <c r="D484" s="234" t="s">
        <v>255</v>
      </c>
      <c r="E484" s="42"/>
      <c r="F484" s="235" t="s">
        <v>3126</v>
      </c>
      <c r="G484" s="42"/>
      <c r="H484" s="42"/>
      <c r="I484" s="236"/>
      <c r="J484" s="42"/>
      <c r="K484" s="42"/>
      <c r="L484" s="46"/>
      <c r="M484" s="237"/>
      <c r="N484" s="238"/>
      <c r="O484" s="93"/>
      <c r="P484" s="93"/>
      <c r="Q484" s="93"/>
      <c r="R484" s="93"/>
      <c r="S484" s="93"/>
      <c r="T484" s="94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255</v>
      </c>
      <c r="AU484" s="19" t="s">
        <v>272</v>
      </c>
    </row>
    <row r="485" s="14" customFormat="1">
      <c r="A485" s="14"/>
      <c r="B485" s="249"/>
      <c r="C485" s="250"/>
      <c r="D485" s="234" t="s">
        <v>257</v>
      </c>
      <c r="E485" s="251" t="s">
        <v>1</v>
      </c>
      <c r="F485" s="252" t="s">
        <v>5848</v>
      </c>
      <c r="G485" s="250"/>
      <c r="H485" s="253">
        <v>0.095000000000000001</v>
      </c>
      <c r="I485" s="254"/>
      <c r="J485" s="250"/>
      <c r="K485" s="250"/>
      <c r="L485" s="255"/>
      <c r="M485" s="256"/>
      <c r="N485" s="257"/>
      <c r="O485" s="257"/>
      <c r="P485" s="257"/>
      <c r="Q485" s="257"/>
      <c r="R485" s="257"/>
      <c r="S485" s="257"/>
      <c r="T485" s="258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9" t="s">
        <v>257</v>
      </c>
      <c r="AU485" s="259" t="s">
        <v>272</v>
      </c>
      <c r="AV485" s="14" t="s">
        <v>87</v>
      </c>
      <c r="AW485" s="14" t="s">
        <v>34</v>
      </c>
      <c r="AX485" s="14" t="s">
        <v>77</v>
      </c>
      <c r="AY485" s="259" t="s">
        <v>245</v>
      </c>
    </row>
    <row r="486" s="15" customFormat="1">
      <c r="A486" s="15"/>
      <c r="B486" s="260"/>
      <c r="C486" s="261"/>
      <c r="D486" s="234" t="s">
        <v>257</v>
      </c>
      <c r="E486" s="262" t="s">
        <v>1</v>
      </c>
      <c r="F486" s="263" t="s">
        <v>266</v>
      </c>
      <c r="G486" s="261"/>
      <c r="H486" s="264">
        <v>0.095000000000000001</v>
      </c>
      <c r="I486" s="265"/>
      <c r="J486" s="261"/>
      <c r="K486" s="261"/>
      <c r="L486" s="266"/>
      <c r="M486" s="267"/>
      <c r="N486" s="268"/>
      <c r="O486" s="268"/>
      <c r="P486" s="268"/>
      <c r="Q486" s="268"/>
      <c r="R486" s="268"/>
      <c r="S486" s="268"/>
      <c r="T486" s="269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70" t="s">
        <v>257</v>
      </c>
      <c r="AU486" s="270" t="s">
        <v>272</v>
      </c>
      <c r="AV486" s="15" t="s">
        <v>253</v>
      </c>
      <c r="AW486" s="15" t="s">
        <v>34</v>
      </c>
      <c r="AX486" s="15" t="s">
        <v>85</v>
      </c>
      <c r="AY486" s="270" t="s">
        <v>245</v>
      </c>
    </row>
    <row r="487" s="2" customFormat="1" ht="24.15" customHeight="1">
      <c r="A487" s="40"/>
      <c r="B487" s="41"/>
      <c r="C487" s="221" t="s">
        <v>3148</v>
      </c>
      <c r="D487" s="221" t="s">
        <v>248</v>
      </c>
      <c r="E487" s="222" t="s">
        <v>3143</v>
      </c>
      <c r="F487" s="223" t="s">
        <v>3990</v>
      </c>
      <c r="G487" s="224" t="s">
        <v>545</v>
      </c>
      <c r="H487" s="225">
        <v>0.14000000000000001</v>
      </c>
      <c r="I487" s="226"/>
      <c r="J487" s="227">
        <f>ROUND(I487*H487,2)</f>
        <v>0</v>
      </c>
      <c r="K487" s="223" t="s">
        <v>764</v>
      </c>
      <c r="L487" s="46"/>
      <c r="M487" s="228" t="s">
        <v>1</v>
      </c>
      <c r="N487" s="229" t="s">
        <v>42</v>
      </c>
      <c r="O487" s="93"/>
      <c r="P487" s="230">
        <f>O487*H487</f>
        <v>0</v>
      </c>
      <c r="Q487" s="230">
        <v>0</v>
      </c>
      <c r="R487" s="230">
        <f>Q487*H487</f>
        <v>0</v>
      </c>
      <c r="S487" s="230">
        <v>0</v>
      </c>
      <c r="T487" s="231">
        <f>S487*H487</f>
        <v>0</v>
      </c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R487" s="232" t="s">
        <v>253</v>
      </c>
      <c r="AT487" s="232" t="s">
        <v>248</v>
      </c>
      <c r="AU487" s="232" t="s">
        <v>272</v>
      </c>
      <c r="AY487" s="19" t="s">
        <v>245</v>
      </c>
      <c r="BE487" s="233">
        <f>IF(N487="základní",J487,0)</f>
        <v>0</v>
      </c>
      <c r="BF487" s="233">
        <f>IF(N487="snížená",J487,0)</f>
        <v>0</v>
      </c>
      <c r="BG487" s="233">
        <f>IF(N487="zákl. přenesená",J487,0)</f>
        <v>0</v>
      </c>
      <c r="BH487" s="233">
        <f>IF(N487="sníž. přenesená",J487,0)</f>
        <v>0</v>
      </c>
      <c r="BI487" s="233">
        <f>IF(N487="nulová",J487,0)</f>
        <v>0</v>
      </c>
      <c r="BJ487" s="19" t="s">
        <v>85</v>
      </c>
      <c r="BK487" s="233">
        <f>ROUND(I487*H487,2)</f>
        <v>0</v>
      </c>
      <c r="BL487" s="19" t="s">
        <v>253</v>
      </c>
      <c r="BM487" s="232" t="s">
        <v>5849</v>
      </c>
    </row>
    <row r="488" s="2" customFormat="1">
      <c r="A488" s="40"/>
      <c r="B488" s="41"/>
      <c r="C488" s="42"/>
      <c r="D488" s="234" t="s">
        <v>255</v>
      </c>
      <c r="E488" s="42"/>
      <c r="F488" s="235" t="s">
        <v>3990</v>
      </c>
      <c r="G488" s="42"/>
      <c r="H488" s="42"/>
      <c r="I488" s="236"/>
      <c r="J488" s="42"/>
      <c r="K488" s="42"/>
      <c r="L488" s="46"/>
      <c r="M488" s="237"/>
      <c r="N488" s="238"/>
      <c r="O488" s="93"/>
      <c r="P488" s="93"/>
      <c r="Q488" s="93"/>
      <c r="R488" s="93"/>
      <c r="S488" s="93"/>
      <c r="T488" s="94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T488" s="19" t="s">
        <v>255</v>
      </c>
      <c r="AU488" s="19" t="s">
        <v>272</v>
      </c>
    </row>
    <row r="489" s="2" customFormat="1">
      <c r="A489" s="40"/>
      <c r="B489" s="41"/>
      <c r="C489" s="42"/>
      <c r="D489" s="296" t="s">
        <v>766</v>
      </c>
      <c r="E489" s="42"/>
      <c r="F489" s="297" t="s">
        <v>3147</v>
      </c>
      <c r="G489" s="42"/>
      <c r="H489" s="42"/>
      <c r="I489" s="236"/>
      <c r="J489" s="42"/>
      <c r="K489" s="42"/>
      <c r="L489" s="46"/>
      <c r="M489" s="237"/>
      <c r="N489" s="238"/>
      <c r="O489" s="93"/>
      <c r="P489" s="93"/>
      <c r="Q489" s="93"/>
      <c r="R489" s="93"/>
      <c r="S489" s="93"/>
      <c r="T489" s="94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T489" s="19" t="s">
        <v>766</v>
      </c>
      <c r="AU489" s="19" t="s">
        <v>272</v>
      </c>
    </row>
    <row r="490" s="14" customFormat="1">
      <c r="A490" s="14"/>
      <c r="B490" s="249"/>
      <c r="C490" s="250"/>
      <c r="D490" s="234" t="s">
        <v>257</v>
      </c>
      <c r="E490" s="251" t="s">
        <v>1</v>
      </c>
      <c r="F490" s="252" t="s">
        <v>5850</v>
      </c>
      <c r="G490" s="250"/>
      <c r="H490" s="253">
        <v>0.14000000000000001</v>
      </c>
      <c r="I490" s="254"/>
      <c r="J490" s="250"/>
      <c r="K490" s="250"/>
      <c r="L490" s="255"/>
      <c r="M490" s="256"/>
      <c r="N490" s="257"/>
      <c r="O490" s="257"/>
      <c r="P490" s="257"/>
      <c r="Q490" s="257"/>
      <c r="R490" s="257"/>
      <c r="S490" s="257"/>
      <c r="T490" s="258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9" t="s">
        <v>257</v>
      </c>
      <c r="AU490" s="259" t="s">
        <v>272</v>
      </c>
      <c r="AV490" s="14" t="s">
        <v>87</v>
      </c>
      <c r="AW490" s="14" t="s">
        <v>34</v>
      </c>
      <c r="AX490" s="14" t="s">
        <v>85</v>
      </c>
      <c r="AY490" s="259" t="s">
        <v>245</v>
      </c>
    </row>
    <row r="491" s="12" customFormat="1" ht="22.8" customHeight="1">
      <c r="A491" s="12"/>
      <c r="B491" s="205"/>
      <c r="C491" s="206"/>
      <c r="D491" s="207" t="s">
        <v>76</v>
      </c>
      <c r="E491" s="219" t="s">
        <v>905</v>
      </c>
      <c r="F491" s="219" t="s">
        <v>906</v>
      </c>
      <c r="G491" s="206"/>
      <c r="H491" s="206"/>
      <c r="I491" s="209"/>
      <c r="J491" s="220">
        <f>BK491</f>
        <v>0</v>
      </c>
      <c r="K491" s="206"/>
      <c r="L491" s="211"/>
      <c r="M491" s="212"/>
      <c r="N491" s="213"/>
      <c r="O491" s="213"/>
      <c r="P491" s="214">
        <f>SUM(P492:P536)</f>
        <v>0</v>
      </c>
      <c r="Q491" s="213"/>
      <c r="R491" s="214">
        <f>SUM(R492:R536)</f>
        <v>0.26233600000000001</v>
      </c>
      <c r="S491" s="213"/>
      <c r="T491" s="215">
        <f>SUM(T492:T536)</f>
        <v>0</v>
      </c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R491" s="216" t="s">
        <v>87</v>
      </c>
      <c r="AT491" s="217" t="s">
        <v>76</v>
      </c>
      <c r="AU491" s="217" t="s">
        <v>85</v>
      </c>
      <c r="AY491" s="216" t="s">
        <v>245</v>
      </c>
      <c r="BK491" s="218">
        <f>SUM(BK492:BK536)</f>
        <v>0</v>
      </c>
    </row>
    <row r="492" s="2" customFormat="1" ht="16.5" customHeight="1">
      <c r="A492" s="40"/>
      <c r="B492" s="41"/>
      <c r="C492" s="221" t="s">
        <v>3156</v>
      </c>
      <c r="D492" s="221" t="s">
        <v>248</v>
      </c>
      <c r="E492" s="222" t="s">
        <v>3149</v>
      </c>
      <c r="F492" s="223" t="s">
        <v>3150</v>
      </c>
      <c r="G492" s="224" t="s">
        <v>275</v>
      </c>
      <c r="H492" s="225">
        <v>6.4000000000000004</v>
      </c>
      <c r="I492" s="226"/>
      <c r="J492" s="227">
        <f>ROUND(I492*H492,2)</f>
        <v>0</v>
      </c>
      <c r="K492" s="223" t="s">
        <v>764</v>
      </c>
      <c r="L492" s="46"/>
      <c r="M492" s="228" t="s">
        <v>1</v>
      </c>
      <c r="N492" s="229" t="s">
        <v>42</v>
      </c>
      <c r="O492" s="93"/>
      <c r="P492" s="230">
        <f>O492*H492</f>
        <v>0</v>
      </c>
      <c r="Q492" s="230">
        <v>0</v>
      </c>
      <c r="R492" s="230">
        <f>Q492*H492</f>
        <v>0</v>
      </c>
      <c r="S492" s="230">
        <v>0</v>
      </c>
      <c r="T492" s="231">
        <f>S492*H492</f>
        <v>0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32" t="s">
        <v>402</v>
      </c>
      <c r="AT492" s="232" t="s">
        <v>248</v>
      </c>
      <c r="AU492" s="232" t="s">
        <v>87</v>
      </c>
      <c r="AY492" s="19" t="s">
        <v>245</v>
      </c>
      <c r="BE492" s="233">
        <f>IF(N492="základní",J492,0)</f>
        <v>0</v>
      </c>
      <c r="BF492" s="233">
        <f>IF(N492="snížená",J492,0)</f>
        <v>0</v>
      </c>
      <c r="BG492" s="233">
        <f>IF(N492="zákl. přenesená",J492,0)</f>
        <v>0</v>
      </c>
      <c r="BH492" s="233">
        <f>IF(N492="sníž. přenesená",J492,0)</f>
        <v>0</v>
      </c>
      <c r="BI492" s="233">
        <f>IF(N492="nulová",J492,0)</f>
        <v>0</v>
      </c>
      <c r="BJ492" s="19" t="s">
        <v>85</v>
      </c>
      <c r="BK492" s="233">
        <f>ROUND(I492*H492,2)</f>
        <v>0</v>
      </c>
      <c r="BL492" s="19" t="s">
        <v>402</v>
      </c>
      <c r="BM492" s="232" t="s">
        <v>5851</v>
      </c>
    </row>
    <row r="493" s="2" customFormat="1">
      <c r="A493" s="40"/>
      <c r="B493" s="41"/>
      <c r="C493" s="42"/>
      <c r="D493" s="234" t="s">
        <v>255</v>
      </c>
      <c r="E493" s="42"/>
      <c r="F493" s="235" t="s">
        <v>3152</v>
      </c>
      <c r="G493" s="42"/>
      <c r="H493" s="42"/>
      <c r="I493" s="236"/>
      <c r="J493" s="42"/>
      <c r="K493" s="42"/>
      <c r="L493" s="46"/>
      <c r="M493" s="237"/>
      <c r="N493" s="238"/>
      <c r="O493" s="93"/>
      <c r="P493" s="93"/>
      <c r="Q493" s="93"/>
      <c r="R493" s="93"/>
      <c r="S493" s="93"/>
      <c r="T493" s="94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255</v>
      </c>
      <c r="AU493" s="19" t="s">
        <v>87</v>
      </c>
    </row>
    <row r="494" s="2" customFormat="1">
      <c r="A494" s="40"/>
      <c r="B494" s="41"/>
      <c r="C494" s="42"/>
      <c r="D494" s="296" t="s">
        <v>766</v>
      </c>
      <c r="E494" s="42"/>
      <c r="F494" s="297" t="s">
        <v>3153</v>
      </c>
      <c r="G494" s="42"/>
      <c r="H494" s="42"/>
      <c r="I494" s="236"/>
      <c r="J494" s="42"/>
      <c r="K494" s="42"/>
      <c r="L494" s="46"/>
      <c r="M494" s="237"/>
      <c r="N494" s="238"/>
      <c r="O494" s="93"/>
      <c r="P494" s="93"/>
      <c r="Q494" s="93"/>
      <c r="R494" s="93"/>
      <c r="S494" s="93"/>
      <c r="T494" s="94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19" t="s">
        <v>766</v>
      </c>
      <c r="AU494" s="19" t="s">
        <v>87</v>
      </c>
    </row>
    <row r="495" s="13" customFormat="1">
      <c r="A495" s="13"/>
      <c r="B495" s="239"/>
      <c r="C495" s="240"/>
      <c r="D495" s="234" t="s">
        <v>257</v>
      </c>
      <c r="E495" s="241" t="s">
        <v>1</v>
      </c>
      <c r="F495" s="242" t="s">
        <v>3154</v>
      </c>
      <c r="G495" s="240"/>
      <c r="H495" s="241" t="s">
        <v>1</v>
      </c>
      <c r="I495" s="243"/>
      <c r="J495" s="240"/>
      <c r="K495" s="240"/>
      <c r="L495" s="244"/>
      <c r="M495" s="245"/>
      <c r="N495" s="246"/>
      <c r="O495" s="246"/>
      <c r="P495" s="246"/>
      <c r="Q495" s="246"/>
      <c r="R495" s="246"/>
      <c r="S495" s="246"/>
      <c r="T495" s="247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8" t="s">
        <v>257</v>
      </c>
      <c r="AU495" s="248" t="s">
        <v>87</v>
      </c>
      <c r="AV495" s="13" t="s">
        <v>85</v>
      </c>
      <c r="AW495" s="13" t="s">
        <v>34</v>
      </c>
      <c r="AX495" s="13" t="s">
        <v>77</v>
      </c>
      <c r="AY495" s="248" t="s">
        <v>245</v>
      </c>
    </row>
    <row r="496" s="14" customFormat="1">
      <c r="A496" s="14"/>
      <c r="B496" s="249"/>
      <c r="C496" s="250"/>
      <c r="D496" s="234" t="s">
        <v>257</v>
      </c>
      <c r="E496" s="251" t="s">
        <v>1</v>
      </c>
      <c r="F496" s="252" t="s">
        <v>5852</v>
      </c>
      <c r="G496" s="250"/>
      <c r="H496" s="253">
        <v>6.4000000000000004</v>
      </c>
      <c r="I496" s="254"/>
      <c r="J496" s="250"/>
      <c r="K496" s="250"/>
      <c r="L496" s="255"/>
      <c r="M496" s="256"/>
      <c r="N496" s="257"/>
      <c r="O496" s="257"/>
      <c r="P496" s="257"/>
      <c r="Q496" s="257"/>
      <c r="R496" s="257"/>
      <c r="S496" s="257"/>
      <c r="T496" s="258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9" t="s">
        <v>257</v>
      </c>
      <c r="AU496" s="259" t="s">
        <v>87</v>
      </c>
      <c r="AV496" s="14" t="s">
        <v>87</v>
      </c>
      <c r="AW496" s="14" t="s">
        <v>34</v>
      </c>
      <c r="AX496" s="14" t="s">
        <v>77</v>
      </c>
      <c r="AY496" s="259" t="s">
        <v>245</v>
      </c>
    </row>
    <row r="497" s="15" customFormat="1">
      <c r="A497" s="15"/>
      <c r="B497" s="260"/>
      <c r="C497" s="261"/>
      <c r="D497" s="234" t="s">
        <v>257</v>
      </c>
      <c r="E497" s="262" t="s">
        <v>1</v>
      </c>
      <c r="F497" s="263" t="s">
        <v>266</v>
      </c>
      <c r="G497" s="261"/>
      <c r="H497" s="264">
        <v>6.4000000000000004</v>
      </c>
      <c r="I497" s="265"/>
      <c r="J497" s="261"/>
      <c r="K497" s="261"/>
      <c r="L497" s="266"/>
      <c r="M497" s="267"/>
      <c r="N497" s="268"/>
      <c r="O497" s="268"/>
      <c r="P497" s="268"/>
      <c r="Q497" s="268"/>
      <c r="R497" s="268"/>
      <c r="S497" s="268"/>
      <c r="T497" s="269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270" t="s">
        <v>257</v>
      </c>
      <c r="AU497" s="270" t="s">
        <v>87</v>
      </c>
      <c r="AV497" s="15" t="s">
        <v>253</v>
      </c>
      <c r="AW497" s="15" t="s">
        <v>34</v>
      </c>
      <c r="AX497" s="15" t="s">
        <v>85</v>
      </c>
      <c r="AY497" s="270" t="s">
        <v>245</v>
      </c>
    </row>
    <row r="498" s="2" customFormat="1" ht="16.5" customHeight="1">
      <c r="A498" s="40"/>
      <c r="B498" s="41"/>
      <c r="C498" s="283" t="s">
        <v>3160</v>
      </c>
      <c r="D498" s="283" t="s">
        <v>551</v>
      </c>
      <c r="E498" s="284" t="s">
        <v>929</v>
      </c>
      <c r="F498" s="285" t="s">
        <v>930</v>
      </c>
      <c r="G498" s="286" t="s">
        <v>545</v>
      </c>
      <c r="H498" s="287">
        <v>0.25600000000000001</v>
      </c>
      <c r="I498" s="288"/>
      <c r="J498" s="289">
        <f>ROUND(I498*H498,2)</f>
        <v>0</v>
      </c>
      <c r="K498" s="285" t="s">
        <v>1</v>
      </c>
      <c r="L498" s="290"/>
      <c r="M498" s="291" t="s">
        <v>1</v>
      </c>
      <c r="N498" s="292" t="s">
        <v>42</v>
      </c>
      <c r="O498" s="93"/>
      <c r="P498" s="230">
        <f>O498*H498</f>
        <v>0</v>
      </c>
      <c r="Q498" s="230">
        <v>1</v>
      </c>
      <c r="R498" s="230">
        <f>Q498*H498</f>
        <v>0.25600000000000001</v>
      </c>
      <c r="S498" s="230">
        <v>0</v>
      </c>
      <c r="T498" s="231">
        <f>S498*H498</f>
        <v>0</v>
      </c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R498" s="232" t="s">
        <v>326</v>
      </c>
      <c r="AT498" s="232" t="s">
        <v>551</v>
      </c>
      <c r="AU498" s="232" t="s">
        <v>87</v>
      </c>
      <c r="AY498" s="19" t="s">
        <v>245</v>
      </c>
      <c r="BE498" s="233">
        <f>IF(N498="základní",J498,0)</f>
        <v>0</v>
      </c>
      <c r="BF498" s="233">
        <f>IF(N498="snížená",J498,0)</f>
        <v>0</v>
      </c>
      <c r="BG498" s="233">
        <f>IF(N498="zákl. přenesená",J498,0)</f>
        <v>0</v>
      </c>
      <c r="BH498" s="233">
        <f>IF(N498="sníž. přenesená",J498,0)</f>
        <v>0</v>
      </c>
      <c r="BI498" s="233">
        <f>IF(N498="nulová",J498,0)</f>
        <v>0</v>
      </c>
      <c r="BJ498" s="19" t="s">
        <v>85</v>
      </c>
      <c r="BK498" s="233">
        <f>ROUND(I498*H498,2)</f>
        <v>0</v>
      </c>
      <c r="BL498" s="19" t="s">
        <v>253</v>
      </c>
      <c r="BM498" s="232" t="s">
        <v>5853</v>
      </c>
    </row>
    <row r="499" s="2" customFormat="1">
      <c r="A499" s="40"/>
      <c r="B499" s="41"/>
      <c r="C499" s="42"/>
      <c r="D499" s="234" t="s">
        <v>255</v>
      </c>
      <c r="E499" s="42"/>
      <c r="F499" s="235" t="s">
        <v>931</v>
      </c>
      <c r="G499" s="42"/>
      <c r="H499" s="42"/>
      <c r="I499" s="236"/>
      <c r="J499" s="42"/>
      <c r="K499" s="42"/>
      <c r="L499" s="46"/>
      <c r="M499" s="237"/>
      <c r="N499" s="238"/>
      <c r="O499" s="93"/>
      <c r="P499" s="93"/>
      <c r="Q499" s="93"/>
      <c r="R499" s="93"/>
      <c r="S499" s="93"/>
      <c r="T499" s="94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T499" s="19" t="s">
        <v>255</v>
      </c>
      <c r="AU499" s="19" t="s">
        <v>87</v>
      </c>
    </row>
    <row r="500" s="13" customFormat="1">
      <c r="A500" s="13"/>
      <c r="B500" s="239"/>
      <c r="C500" s="240"/>
      <c r="D500" s="234" t="s">
        <v>257</v>
      </c>
      <c r="E500" s="241" t="s">
        <v>1</v>
      </c>
      <c r="F500" s="242" t="s">
        <v>3158</v>
      </c>
      <c r="G500" s="240"/>
      <c r="H500" s="241" t="s">
        <v>1</v>
      </c>
      <c r="I500" s="243"/>
      <c r="J500" s="240"/>
      <c r="K500" s="240"/>
      <c r="L500" s="244"/>
      <c r="M500" s="245"/>
      <c r="N500" s="246"/>
      <c r="O500" s="246"/>
      <c r="P500" s="246"/>
      <c r="Q500" s="246"/>
      <c r="R500" s="246"/>
      <c r="S500" s="246"/>
      <c r="T500" s="247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8" t="s">
        <v>257</v>
      </c>
      <c r="AU500" s="248" t="s">
        <v>87</v>
      </c>
      <c r="AV500" s="13" t="s">
        <v>85</v>
      </c>
      <c r="AW500" s="13" t="s">
        <v>34</v>
      </c>
      <c r="AX500" s="13" t="s">
        <v>77</v>
      </c>
      <c r="AY500" s="248" t="s">
        <v>245</v>
      </c>
    </row>
    <row r="501" s="14" customFormat="1">
      <c r="A501" s="14"/>
      <c r="B501" s="249"/>
      <c r="C501" s="250"/>
      <c r="D501" s="234" t="s">
        <v>257</v>
      </c>
      <c r="E501" s="251" t="s">
        <v>1</v>
      </c>
      <c r="F501" s="252" t="s">
        <v>5854</v>
      </c>
      <c r="G501" s="250"/>
      <c r="H501" s="253">
        <v>0.25600000000000001</v>
      </c>
      <c r="I501" s="254"/>
      <c r="J501" s="250"/>
      <c r="K501" s="250"/>
      <c r="L501" s="255"/>
      <c r="M501" s="256"/>
      <c r="N501" s="257"/>
      <c r="O501" s="257"/>
      <c r="P501" s="257"/>
      <c r="Q501" s="257"/>
      <c r="R501" s="257"/>
      <c r="S501" s="257"/>
      <c r="T501" s="25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9" t="s">
        <v>257</v>
      </c>
      <c r="AU501" s="259" t="s">
        <v>87</v>
      </c>
      <c r="AV501" s="14" t="s">
        <v>87</v>
      </c>
      <c r="AW501" s="14" t="s">
        <v>34</v>
      </c>
      <c r="AX501" s="14" t="s">
        <v>77</v>
      </c>
      <c r="AY501" s="259" t="s">
        <v>245</v>
      </c>
    </row>
    <row r="502" s="15" customFormat="1">
      <c r="A502" s="15"/>
      <c r="B502" s="260"/>
      <c r="C502" s="261"/>
      <c r="D502" s="234" t="s">
        <v>257</v>
      </c>
      <c r="E502" s="262" t="s">
        <v>1</v>
      </c>
      <c r="F502" s="263" t="s">
        <v>266</v>
      </c>
      <c r="G502" s="261"/>
      <c r="H502" s="264">
        <v>0.25600000000000001</v>
      </c>
      <c r="I502" s="265"/>
      <c r="J502" s="261"/>
      <c r="K502" s="261"/>
      <c r="L502" s="266"/>
      <c r="M502" s="267"/>
      <c r="N502" s="268"/>
      <c r="O502" s="268"/>
      <c r="P502" s="268"/>
      <c r="Q502" s="268"/>
      <c r="R502" s="268"/>
      <c r="S502" s="268"/>
      <c r="T502" s="269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270" t="s">
        <v>257</v>
      </c>
      <c r="AU502" s="270" t="s">
        <v>87</v>
      </c>
      <c r="AV502" s="15" t="s">
        <v>253</v>
      </c>
      <c r="AW502" s="15" t="s">
        <v>34</v>
      </c>
      <c r="AX502" s="15" t="s">
        <v>85</v>
      </c>
      <c r="AY502" s="270" t="s">
        <v>245</v>
      </c>
    </row>
    <row r="503" s="2" customFormat="1" ht="16.5" customHeight="1">
      <c r="A503" s="40"/>
      <c r="B503" s="41"/>
      <c r="C503" s="221" t="s">
        <v>3167</v>
      </c>
      <c r="D503" s="221" t="s">
        <v>248</v>
      </c>
      <c r="E503" s="222" t="s">
        <v>3161</v>
      </c>
      <c r="F503" s="223" t="s">
        <v>3162</v>
      </c>
      <c r="G503" s="224" t="s">
        <v>275</v>
      </c>
      <c r="H503" s="225">
        <v>6.4000000000000004</v>
      </c>
      <c r="I503" s="226"/>
      <c r="J503" s="227">
        <f>ROUND(I503*H503,2)</f>
        <v>0</v>
      </c>
      <c r="K503" s="223" t="s">
        <v>764</v>
      </c>
      <c r="L503" s="46"/>
      <c r="M503" s="228" t="s">
        <v>1</v>
      </c>
      <c r="N503" s="229" t="s">
        <v>42</v>
      </c>
      <c r="O503" s="93"/>
      <c r="P503" s="230">
        <f>O503*H503</f>
        <v>0</v>
      </c>
      <c r="Q503" s="230">
        <v>0</v>
      </c>
      <c r="R503" s="230">
        <f>Q503*H503</f>
        <v>0</v>
      </c>
      <c r="S503" s="230">
        <v>0</v>
      </c>
      <c r="T503" s="231">
        <f>S503*H503</f>
        <v>0</v>
      </c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R503" s="232" t="s">
        <v>402</v>
      </c>
      <c r="AT503" s="232" t="s">
        <v>248</v>
      </c>
      <c r="AU503" s="232" t="s">
        <v>87</v>
      </c>
      <c r="AY503" s="19" t="s">
        <v>245</v>
      </c>
      <c r="BE503" s="233">
        <f>IF(N503="základní",J503,0)</f>
        <v>0</v>
      </c>
      <c r="BF503" s="233">
        <f>IF(N503="snížená",J503,0)</f>
        <v>0</v>
      </c>
      <c r="BG503" s="233">
        <f>IF(N503="zákl. přenesená",J503,0)</f>
        <v>0</v>
      </c>
      <c r="BH503" s="233">
        <f>IF(N503="sníž. přenesená",J503,0)</f>
        <v>0</v>
      </c>
      <c r="BI503" s="233">
        <f>IF(N503="nulová",J503,0)</f>
        <v>0</v>
      </c>
      <c r="BJ503" s="19" t="s">
        <v>85</v>
      </c>
      <c r="BK503" s="233">
        <f>ROUND(I503*H503,2)</f>
        <v>0</v>
      </c>
      <c r="BL503" s="19" t="s">
        <v>402</v>
      </c>
      <c r="BM503" s="232" t="s">
        <v>5855</v>
      </c>
    </row>
    <row r="504" s="2" customFormat="1">
      <c r="A504" s="40"/>
      <c r="B504" s="41"/>
      <c r="C504" s="42"/>
      <c r="D504" s="234" t="s">
        <v>255</v>
      </c>
      <c r="E504" s="42"/>
      <c r="F504" s="235" t="s">
        <v>3164</v>
      </c>
      <c r="G504" s="42"/>
      <c r="H504" s="42"/>
      <c r="I504" s="236"/>
      <c r="J504" s="42"/>
      <c r="K504" s="42"/>
      <c r="L504" s="46"/>
      <c r="M504" s="237"/>
      <c r="N504" s="238"/>
      <c r="O504" s="93"/>
      <c r="P504" s="93"/>
      <c r="Q504" s="93"/>
      <c r="R504" s="93"/>
      <c r="S504" s="93"/>
      <c r="T504" s="94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255</v>
      </c>
      <c r="AU504" s="19" t="s">
        <v>87</v>
      </c>
    </row>
    <row r="505" s="2" customFormat="1">
      <c r="A505" s="40"/>
      <c r="B505" s="41"/>
      <c r="C505" s="42"/>
      <c r="D505" s="296" t="s">
        <v>766</v>
      </c>
      <c r="E505" s="42"/>
      <c r="F505" s="297" t="s">
        <v>3165</v>
      </c>
      <c r="G505" s="42"/>
      <c r="H505" s="42"/>
      <c r="I505" s="236"/>
      <c r="J505" s="42"/>
      <c r="K505" s="42"/>
      <c r="L505" s="46"/>
      <c r="M505" s="237"/>
      <c r="N505" s="238"/>
      <c r="O505" s="93"/>
      <c r="P505" s="93"/>
      <c r="Q505" s="93"/>
      <c r="R505" s="93"/>
      <c r="S505" s="93"/>
      <c r="T505" s="94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19" t="s">
        <v>766</v>
      </c>
      <c r="AU505" s="19" t="s">
        <v>87</v>
      </c>
    </row>
    <row r="506" s="13" customFormat="1">
      <c r="A506" s="13"/>
      <c r="B506" s="239"/>
      <c r="C506" s="240"/>
      <c r="D506" s="234" t="s">
        <v>257</v>
      </c>
      <c r="E506" s="241" t="s">
        <v>1</v>
      </c>
      <c r="F506" s="242" t="s">
        <v>3166</v>
      </c>
      <c r="G506" s="240"/>
      <c r="H506" s="241" t="s">
        <v>1</v>
      </c>
      <c r="I506" s="243"/>
      <c r="J506" s="240"/>
      <c r="K506" s="240"/>
      <c r="L506" s="244"/>
      <c r="M506" s="245"/>
      <c r="N506" s="246"/>
      <c r="O506" s="246"/>
      <c r="P506" s="246"/>
      <c r="Q506" s="246"/>
      <c r="R506" s="246"/>
      <c r="S506" s="246"/>
      <c r="T506" s="247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8" t="s">
        <v>257</v>
      </c>
      <c r="AU506" s="248" t="s">
        <v>87</v>
      </c>
      <c r="AV506" s="13" t="s">
        <v>85</v>
      </c>
      <c r="AW506" s="13" t="s">
        <v>34</v>
      </c>
      <c r="AX506" s="13" t="s">
        <v>77</v>
      </c>
      <c r="AY506" s="248" t="s">
        <v>245</v>
      </c>
    </row>
    <row r="507" s="14" customFormat="1">
      <c r="A507" s="14"/>
      <c r="B507" s="249"/>
      <c r="C507" s="250"/>
      <c r="D507" s="234" t="s">
        <v>257</v>
      </c>
      <c r="E507" s="251" t="s">
        <v>1</v>
      </c>
      <c r="F507" s="252" t="s">
        <v>5852</v>
      </c>
      <c r="G507" s="250"/>
      <c r="H507" s="253">
        <v>6.4000000000000004</v>
      </c>
      <c r="I507" s="254"/>
      <c r="J507" s="250"/>
      <c r="K507" s="250"/>
      <c r="L507" s="255"/>
      <c r="M507" s="256"/>
      <c r="N507" s="257"/>
      <c r="O507" s="257"/>
      <c r="P507" s="257"/>
      <c r="Q507" s="257"/>
      <c r="R507" s="257"/>
      <c r="S507" s="257"/>
      <c r="T507" s="258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9" t="s">
        <v>257</v>
      </c>
      <c r="AU507" s="259" t="s">
        <v>87</v>
      </c>
      <c r="AV507" s="14" t="s">
        <v>87</v>
      </c>
      <c r="AW507" s="14" t="s">
        <v>34</v>
      </c>
      <c r="AX507" s="14" t="s">
        <v>77</v>
      </c>
      <c r="AY507" s="259" t="s">
        <v>245</v>
      </c>
    </row>
    <row r="508" s="15" customFormat="1">
      <c r="A508" s="15"/>
      <c r="B508" s="260"/>
      <c r="C508" s="261"/>
      <c r="D508" s="234" t="s">
        <v>257</v>
      </c>
      <c r="E508" s="262" t="s">
        <v>1</v>
      </c>
      <c r="F508" s="263" t="s">
        <v>266</v>
      </c>
      <c r="G508" s="261"/>
      <c r="H508" s="264">
        <v>6.4000000000000004</v>
      </c>
      <c r="I508" s="265"/>
      <c r="J508" s="261"/>
      <c r="K508" s="261"/>
      <c r="L508" s="266"/>
      <c r="M508" s="267"/>
      <c r="N508" s="268"/>
      <c r="O508" s="268"/>
      <c r="P508" s="268"/>
      <c r="Q508" s="268"/>
      <c r="R508" s="268"/>
      <c r="S508" s="268"/>
      <c r="T508" s="269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70" t="s">
        <v>257</v>
      </c>
      <c r="AU508" s="270" t="s">
        <v>87</v>
      </c>
      <c r="AV508" s="15" t="s">
        <v>253</v>
      </c>
      <c r="AW508" s="15" t="s">
        <v>34</v>
      </c>
      <c r="AX508" s="15" t="s">
        <v>85</v>
      </c>
      <c r="AY508" s="270" t="s">
        <v>245</v>
      </c>
    </row>
    <row r="509" s="2" customFormat="1" ht="16.5" customHeight="1">
      <c r="A509" s="40"/>
      <c r="B509" s="41"/>
      <c r="C509" s="221" t="s">
        <v>3174</v>
      </c>
      <c r="D509" s="221" t="s">
        <v>248</v>
      </c>
      <c r="E509" s="222" t="s">
        <v>3168</v>
      </c>
      <c r="F509" s="223" t="s">
        <v>3169</v>
      </c>
      <c r="G509" s="224" t="s">
        <v>275</v>
      </c>
      <c r="H509" s="225">
        <v>6.4000000000000004</v>
      </c>
      <c r="I509" s="226"/>
      <c r="J509" s="227">
        <f>ROUND(I509*H509,2)</f>
        <v>0</v>
      </c>
      <c r="K509" s="223" t="s">
        <v>764</v>
      </c>
      <c r="L509" s="46"/>
      <c r="M509" s="228" t="s">
        <v>1</v>
      </c>
      <c r="N509" s="229" t="s">
        <v>42</v>
      </c>
      <c r="O509" s="93"/>
      <c r="P509" s="230">
        <f>O509*H509</f>
        <v>0</v>
      </c>
      <c r="Q509" s="230">
        <v>0</v>
      </c>
      <c r="R509" s="230">
        <f>Q509*H509</f>
        <v>0</v>
      </c>
      <c r="S509" s="230">
        <v>0</v>
      </c>
      <c r="T509" s="231">
        <f>S509*H509</f>
        <v>0</v>
      </c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R509" s="232" t="s">
        <v>402</v>
      </c>
      <c r="AT509" s="232" t="s">
        <v>248</v>
      </c>
      <c r="AU509" s="232" t="s">
        <v>87</v>
      </c>
      <c r="AY509" s="19" t="s">
        <v>245</v>
      </c>
      <c r="BE509" s="233">
        <f>IF(N509="základní",J509,0)</f>
        <v>0</v>
      </c>
      <c r="BF509" s="233">
        <f>IF(N509="snížená",J509,0)</f>
        <v>0</v>
      </c>
      <c r="BG509" s="233">
        <f>IF(N509="zákl. přenesená",J509,0)</f>
        <v>0</v>
      </c>
      <c r="BH509" s="233">
        <f>IF(N509="sníž. přenesená",J509,0)</f>
        <v>0</v>
      </c>
      <c r="BI509" s="233">
        <f>IF(N509="nulová",J509,0)</f>
        <v>0</v>
      </c>
      <c r="BJ509" s="19" t="s">
        <v>85</v>
      </c>
      <c r="BK509" s="233">
        <f>ROUND(I509*H509,2)</f>
        <v>0</v>
      </c>
      <c r="BL509" s="19" t="s">
        <v>402</v>
      </c>
      <c r="BM509" s="232" t="s">
        <v>5856</v>
      </c>
    </row>
    <row r="510" s="2" customFormat="1">
      <c r="A510" s="40"/>
      <c r="B510" s="41"/>
      <c r="C510" s="42"/>
      <c r="D510" s="234" t="s">
        <v>255</v>
      </c>
      <c r="E510" s="42"/>
      <c r="F510" s="235" t="s">
        <v>3171</v>
      </c>
      <c r="G510" s="42"/>
      <c r="H510" s="42"/>
      <c r="I510" s="236"/>
      <c r="J510" s="42"/>
      <c r="K510" s="42"/>
      <c r="L510" s="46"/>
      <c r="M510" s="237"/>
      <c r="N510" s="238"/>
      <c r="O510" s="93"/>
      <c r="P510" s="93"/>
      <c r="Q510" s="93"/>
      <c r="R510" s="93"/>
      <c r="S510" s="93"/>
      <c r="T510" s="94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T510" s="19" t="s">
        <v>255</v>
      </c>
      <c r="AU510" s="19" t="s">
        <v>87</v>
      </c>
    </row>
    <row r="511" s="2" customFormat="1">
      <c r="A511" s="40"/>
      <c r="B511" s="41"/>
      <c r="C511" s="42"/>
      <c r="D511" s="296" t="s">
        <v>766</v>
      </c>
      <c r="E511" s="42"/>
      <c r="F511" s="297" t="s">
        <v>3172</v>
      </c>
      <c r="G511" s="42"/>
      <c r="H511" s="42"/>
      <c r="I511" s="236"/>
      <c r="J511" s="42"/>
      <c r="K511" s="42"/>
      <c r="L511" s="46"/>
      <c r="M511" s="237"/>
      <c r="N511" s="238"/>
      <c r="O511" s="93"/>
      <c r="P511" s="93"/>
      <c r="Q511" s="93"/>
      <c r="R511" s="93"/>
      <c r="S511" s="93"/>
      <c r="T511" s="94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T511" s="19" t="s">
        <v>766</v>
      </c>
      <c r="AU511" s="19" t="s">
        <v>87</v>
      </c>
    </row>
    <row r="512" s="13" customFormat="1">
      <c r="A512" s="13"/>
      <c r="B512" s="239"/>
      <c r="C512" s="240"/>
      <c r="D512" s="234" t="s">
        <v>257</v>
      </c>
      <c r="E512" s="241" t="s">
        <v>1</v>
      </c>
      <c r="F512" s="242" t="s">
        <v>3173</v>
      </c>
      <c r="G512" s="240"/>
      <c r="H512" s="241" t="s">
        <v>1</v>
      </c>
      <c r="I512" s="243"/>
      <c r="J512" s="240"/>
      <c r="K512" s="240"/>
      <c r="L512" s="244"/>
      <c r="M512" s="245"/>
      <c r="N512" s="246"/>
      <c r="O512" s="246"/>
      <c r="P512" s="246"/>
      <c r="Q512" s="246"/>
      <c r="R512" s="246"/>
      <c r="S512" s="246"/>
      <c r="T512" s="247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8" t="s">
        <v>257</v>
      </c>
      <c r="AU512" s="248" t="s">
        <v>87</v>
      </c>
      <c r="AV512" s="13" t="s">
        <v>85</v>
      </c>
      <c r="AW512" s="13" t="s">
        <v>34</v>
      </c>
      <c r="AX512" s="13" t="s">
        <v>77</v>
      </c>
      <c r="AY512" s="248" t="s">
        <v>245</v>
      </c>
    </row>
    <row r="513" s="14" customFormat="1">
      <c r="A513" s="14"/>
      <c r="B513" s="249"/>
      <c r="C513" s="250"/>
      <c r="D513" s="234" t="s">
        <v>257</v>
      </c>
      <c r="E513" s="251" t="s">
        <v>1</v>
      </c>
      <c r="F513" s="252" t="s">
        <v>5852</v>
      </c>
      <c r="G513" s="250"/>
      <c r="H513" s="253">
        <v>6.4000000000000004</v>
      </c>
      <c r="I513" s="254"/>
      <c r="J513" s="250"/>
      <c r="K513" s="250"/>
      <c r="L513" s="255"/>
      <c r="M513" s="256"/>
      <c r="N513" s="257"/>
      <c r="O513" s="257"/>
      <c r="P513" s="257"/>
      <c r="Q513" s="257"/>
      <c r="R513" s="257"/>
      <c r="S513" s="257"/>
      <c r="T513" s="258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9" t="s">
        <v>257</v>
      </c>
      <c r="AU513" s="259" t="s">
        <v>87</v>
      </c>
      <c r="AV513" s="14" t="s">
        <v>87</v>
      </c>
      <c r="AW513" s="14" t="s">
        <v>34</v>
      </c>
      <c r="AX513" s="14" t="s">
        <v>77</v>
      </c>
      <c r="AY513" s="259" t="s">
        <v>245</v>
      </c>
    </row>
    <row r="514" s="15" customFormat="1">
      <c r="A514" s="15"/>
      <c r="B514" s="260"/>
      <c r="C514" s="261"/>
      <c r="D514" s="234" t="s">
        <v>257</v>
      </c>
      <c r="E514" s="262" t="s">
        <v>1</v>
      </c>
      <c r="F514" s="263" t="s">
        <v>266</v>
      </c>
      <c r="G514" s="261"/>
      <c r="H514" s="264">
        <v>6.4000000000000004</v>
      </c>
      <c r="I514" s="265"/>
      <c r="J514" s="261"/>
      <c r="K514" s="261"/>
      <c r="L514" s="266"/>
      <c r="M514" s="267"/>
      <c r="N514" s="268"/>
      <c r="O514" s="268"/>
      <c r="P514" s="268"/>
      <c r="Q514" s="268"/>
      <c r="R514" s="268"/>
      <c r="S514" s="268"/>
      <c r="T514" s="269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70" t="s">
        <v>257</v>
      </c>
      <c r="AU514" s="270" t="s">
        <v>87</v>
      </c>
      <c r="AV514" s="15" t="s">
        <v>253</v>
      </c>
      <c r="AW514" s="15" t="s">
        <v>34</v>
      </c>
      <c r="AX514" s="15" t="s">
        <v>85</v>
      </c>
      <c r="AY514" s="270" t="s">
        <v>245</v>
      </c>
    </row>
    <row r="515" s="2" customFormat="1" ht="16.5" customHeight="1">
      <c r="A515" s="40"/>
      <c r="B515" s="41"/>
      <c r="C515" s="221" t="s">
        <v>459</v>
      </c>
      <c r="D515" s="221" t="s">
        <v>248</v>
      </c>
      <c r="E515" s="222" t="s">
        <v>3175</v>
      </c>
      <c r="F515" s="223" t="s">
        <v>3176</v>
      </c>
      <c r="G515" s="224" t="s">
        <v>275</v>
      </c>
      <c r="H515" s="225">
        <v>6.4000000000000004</v>
      </c>
      <c r="I515" s="226"/>
      <c r="J515" s="227">
        <f>ROUND(I515*H515,2)</f>
        <v>0</v>
      </c>
      <c r="K515" s="223" t="s">
        <v>764</v>
      </c>
      <c r="L515" s="46"/>
      <c r="M515" s="228" t="s">
        <v>1</v>
      </c>
      <c r="N515" s="229" t="s">
        <v>42</v>
      </c>
      <c r="O515" s="93"/>
      <c r="P515" s="230">
        <f>O515*H515</f>
        <v>0</v>
      </c>
      <c r="Q515" s="230">
        <v>0</v>
      </c>
      <c r="R515" s="230">
        <f>Q515*H515</f>
        <v>0</v>
      </c>
      <c r="S515" s="230">
        <v>0</v>
      </c>
      <c r="T515" s="231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32" t="s">
        <v>402</v>
      </c>
      <c r="AT515" s="232" t="s">
        <v>248</v>
      </c>
      <c r="AU515" s="232" t="s">
        <v>87</v>
      </c>
      <c r="AY515" s="19" t="s">
        <v>245</v>
      </c>
      <c r="BE515" s="233">
        <f>IF(N515="základní",J515,0)</f>
        <v>0</v>
      </c>
      <c r="BF515" s="233">
        <f>IF(N515="snížená",J515,0)</f>
        <v>0</v>
      </c>
      <c r="BG515" s="233">
        <f>IF(N515="zákl. přenesená",J515,0)</f>
        <v>0</v>
      </c>
      <c r="BH515" s="233">
        <f>IF(N515="sníž. přenesená",J515,0)</f>
        <v>0</v>
      </c>
      <c r="BI515" s="233">
        <f>IF(N515="nulová",J515,0)</f>
        <v>0</v>
      </c>
      <c r="BJ515" s="19" t="s">
        <v>85</v>
      </c>
      <c r="BK515" s="233">
        <f>ROUND(I515*H515,2)</f>
        <v>0</v>
      </c>
      <c r="BL515" s="19" t="s">
        <v>402</v>
      </c>
      <c r="BM515" s="232" t="s">
        <v>5857</v>
      </c>
    </row>
    <row r="516" s="2" customFormat="1">
      <c r="A516" s="40"/>
      <c r="B516" s="41"/>
      <c r="C516" s="42"/>
      <c r="D516" s="234" t="s">
        <v>255</v>
      </c>
      <c r="E516" s="42"/>
      <c r="F516" s="235" t="s">
        <v>3178</v>
      </c>
      <c r="G516" s="42"/>
      <c r="H516" s="42"/>
      <c r="I516" s="236"/>
      <c r="J516" s="42"/>
      <c r="K516" s="42"/>
      <c r="L516" s="46"/>
      <c r="M516" s="237"/>
      <c r="N516" s="238"/>
      <c r="O516" s="93"/>
      <c r="P516" s="93"/>
      <c r="Q516" s="93"/>
      <c r="R516" s="93"/>
      <c r="S516" s="93"/>
      <c r="T516" s="94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255</v>
      </c>
      <c r="AU516" s="19" t="s">
        <v>87</v>
      </c>
    </row>
    <row r="517" s="2" customFormat="1">
      <c r="A517" s="40"/>
      <c r="B517" s="41"/>
      <c r="C517" s="42"/>
      <c r="D517" s="296" t="s">
        <v>766</v>
      </c>
      <c r="E517" s="42"/>
      <c r="F517" s="297" t="s">
        <v>3179</v>
      </c>
      <c r="G517" s="42"/>
      <c r="H517" s="42"/>
      <c r="I517" s="236"/>
      <c r="J517" s="42"/>
      <c r="K517" s="42"/>
      <c r="L517" s="46"/>
      <c r="M517" s="237"/>
      <c r="N517" s="238"/>
      <c r="O517" s="93"/>
      <c r="P517" s="93"/>
      <c r="Q517" s="93"/>
      <c r="R517" s="93"/>
      <c r="S517" s="93"/>
      <c r="T517" s="94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766</v>
      </c>
      <c r="AU517" s="19" t="s">
        <v>87</v>
      </c>
    </row>
    <row r="518" s="13" customFormat="1">
      <c r="A518" s="13"/>
      <c r="B518" s="239"/>
      <c r="C518" s="240"/>
      <c r="D518" s="234" t="s">
        <v>257</v>
      </c>
      <c r="E518" s="241" t="s">
        <v>1</v>
      </c>
      <c r="F518" s="242" t="s">
        <v>3180</v>
      </c>
      <c r="G518" s="240"/>
      <c r="H518" s="241" t="s">
        <v>1</v>
      </c>
      <c r="I518" s="243"/>
      <c r="J518" s="240"/>
      <c r="K518" s="240"/>
      <c r="L518" s="244"/>
      <c r="M518" s="245"/>
      <c r="N518" s="246"/>
      <c r="O518" s="246"/>
      <c r="P518" s="246"/>
      <c r="Q518" s="246"/>
      <c r="R518" s="246"/>
      <c r="S518" s="246"/>
      <c r="T518" s="247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8" t="s">
        <v>257</v>
      </c>
      <c r="AU518" s="248" t="s">
        <v>87</v>
      </c>
      <c r="AV518" s="13" t="s">
        <v>85</v>
      </c>
      <c r="AW518" s="13" t="s">
        <v>34</v>
      </c>
      <c r="AX518" s="13" t="s">
        <v>77</v>
      </c>
      <c r="AY518" s="248" t="s">
        <v>245</v>
      </c>
    </row>
    <row r="519" s="14" customFormat="1">
      <c r="A519" s="14"/>
      <c r="B519" s="249"/>
      <c r="C519" s="250"/>
      <c r="D519" s="234" t="s">
        <v>257</v>
      </c>
      <c r="E519" s="251" t="s">
        <v>1</v>
      </c>
      <c r="F519" s="252" t="s">
        <v>5852</v>
      </c>
      <c r="G519" s="250"/>
      <c r="H519" s="253">
        <v>6.4000000000000004</v>
      </c>
      <c r="I519" s="254"/>
      <c r="J519" s="250"/>
      <c r="K519" s="250"/>
      <c r="L519" s="255"/>
      <c r="M519" s="256"/>
      <c r="N519" s="257"/>
      <c r="O519" s="257"/>
      <c r="P519" s="257"/>
      <c r="Q519" s="257"/>
      <c r="R519" s="257"/>
      <c r="S519" s="257"/>
      <c r="T519" s="258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9" t="s">
        <v>257</v>
      </c>
      <c r="AU519" s="259" t="s">
        <v>87</v>
      </c>
      <c r="AV519" s="14" t="s">
        <v>87</v>
      </c>
      <c r="AW519" s="14" t="s">
        <v>34</v>
      </c>
      <c r="AX519" s="14" t="s">
        <v>77</v>
      </c>
      <c r="AY519" s="259" t="s">
        <v>245</v>
      </c>
    </row>
    <row r="520" s="15" customFormat="1">
      <c r="A520" s="15"/>
      <c r="B520" s="260"/>
      <c r="C520" s="261"/>
      <c r="D520" s="234" t="s">
        <v>257</v>
      </c>
      <c r="E520" s="262" t="s">
        <v>1</v>
      </c>
      <c r="F520" s="263" t="s">
        <v>266</v>
      </c>
      <c r="G520" s="261"/>
      <c r="H520" s="264">
        <v>6.4000000000000004</v>
      </c>
      <c r="I520" s="265"/>
      <c r="J520" s="261"/>
      <c r="K520" s="261"/>
      <c r="L520" s="266"/>
      <c r="M520" s="267"/>
      <c r="N520" s="268"/>
      <c r="O520" s="268"/>
      <c r="P520" s="268"/>
      <c r="Q520" s="268"/>
      <c r="R520" s="268"/>
      <c r="S520" s="268"/>
      <c r="T520" s="269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70" t="s">
        <v>257</v>
      </c>
      <c r="AU520" s="270" t="s">
        <v>87</v>
      </c>
      <c r="AV520" s="15" t="s">
        <v>253</v>
      </c>
      <c r="AW520" s="15" t="s">
        <v>34</v>
      </c>
      <c r="AX520" s="15" t="s">
        <v>85</v>
      </c>
      <c r="AY520" s="270" t="s">
        <v>245</v>
      </c>
    </row>
    <row r="521" s="2" customFormat="1" ht="16.5" customHeight="1">
      <c r="A521" s="40"/>
      <c r="B521" s="41"/>
      <c r="C521" s="221" t="s">
        <v>3188</v>
      </c>
      <c r="D521" s="221" t="s">
        <v>248</v>
      </c>
      <c r="E521" s="222" t="s">
        <v>3181</v>
      </c>
      <c r="F521" s="223" t="s">
        <v>3182</v>
      </c>
      <c r="G521" s="224" t="s">
        <v>275</v>
      </c>
      <c r="H521" s="225">
        <v>1.9199999999999999</v>
      </c>
      <c r="I521" s="226"/>
      <c r="J521" s="227">
        <f>ROUND(I521*H521,2)</f>
        <v>0</v>
      </c>
      <c r="K521" s="223" t="s">
        <v>764</v>
      </c>
      <c r="L521" s="46"/>
      <c r="M521" s="228" t="s">
        <v>1</v>
      </c>
      <c r="N521" s="229" t="s">
        <v>42</v>
      </c>
      <c r="O521" s="93"/>
      <c r="P521" s="230">
        <f>O521*H521</f>
        <v>0</v>
      </c>
      <c r="Q521" s="230">
        <v>0</v>
      </c>
      <c r="R521" s="230">
        <f>Q521*H521</f>
        <v>0</v>
      </c>
      <c r="S521" s="230">
        <v>0</v>
      </c>
      <c r="T521" s="231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32" t="s">
        <v>402</v>
      </c>
      <c r="AT521" s="232" t="s">
        <v>248</v>
      </c>
      <c r="AU521" s="232" t="s">
        <v>87</v>
      </c>
      <c r="AY521" s="19" t="s">
        <v>245</v>
      </c>
      <c r="BE521" s="233">
        <f>IF(N521="základní",J521,0)</f>
        <v>0</v>
      </c>
      <c r="BF521" s="233">
        <f>IF(N521="snížená",J521,0)</f>
        <v>0</v>
      </c>
      <c r="BG521" s="233">
        <f>IF(N521="zákl. přenesená",J521,0)</f>
        <v>0</v>
      </c>
      <c r="BH521" s="233">
        <f>IF(N521="sníž. přenesená",J521,0)</f>
        <v>0</v>
      </c>
      <c r="BI521" s="233">
        <f>IF(N521="nulová",J521,0)</f>
        <v>0</v>
      </c>
      <c r="BJ521" s="19" t="s">
        <v>85</v>
      </c>
      <c r="BK521" s="233">
        <f>ROUND(I521*H521,2)</f>
        <v>0</v>
      </c>
      <c r="BL521" s="19" t="s">
        <v>402</v>
      </c>
      <c r="BM521" s="232" t="s">
        <v>5858</v>
      </c>
    </row>
    <row r="522" s="2" customFormat="1">
      <c r="A522" s="40"/>
      <c r="B522" s="41"/>
      <c r="C522" s="42"/>
      <c r="D522" s="234" t="s">
        <v>255</v>
      </c>
      <c r="E522" s="42"/>
      <c r="F522" s="235" t="s">
        <v>3184</v>
      </c>
      <c r="G522" s="42"/>
      <c r="H522" s="42"/>
      <c r="I522" s="236"/>
      <c r="J522" s="42"/>
      <c r="K522" s="42"/>
      <c r="L522" s="46"/>
      <c r="M522" s="237"/>
      <c r="N522" s="238"/>
      <c r="O522" s="93"/>
      <c r="P522" s="93"/>
      <c r="Q522" s="93"/>
      <c r="R522" s="93"/>
      <c r="S522" s="93"/>
      <c r="T522" s="94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255</v>
      </c>
      <c r="AU522" s="19" t="s">
        <v>87</v>
      </c>
    </row>
    <row r="523" s="2" customFormat="1">
      <c r="A523" s="40"/>
      <c r="B523" s="41"/>
      <c r="C523" s="42"/>
      <c r="D523" s="296" t="s">
        <v>766</v>
      </c>
      <c r="E523" s="42"/>
      <c r="F523" s="297" t="s">
        <v>3185</v>
      </c>
      <c r="G523" s="42"/>
      <c r="H523" s="42"/>
      <c r="I523" s="236"/>
      <c r="J523" s="42"/>
      <c r="K523" s="42"/>
      <c r="L523" s="46"/>
      <c r="M523" s="237"/>
      <c r="N523" s="238"/>
      <c r="O523" s="93"/>
      <c r="P523" s="93"/>
      <c r="Q523" s="93"/>
      <c r="R523" s="93"/>
      <c r="S523" s="93"/>
      <c r="T523" s="94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T523" s="19" t="s">
        <v>766</v>
      </c>
      <c r="AU523" s="19" t="s">
        <v>87</v>
      </c>
    </row>
    <row r="524" s="13" customFormat="1">
      <c r="A524" s="13"/>
      <c r="B524" s="239"/>
      <c r="C524" s="240"/>
      <c r="D524" s="234" t="s">
        <v>257</v>
      </c>
      <c r="E524" s="241" t="s">
        <v>1</v>
      </c>
      <c r="F524" s="242" t="s">
        <v>3186</v>
      </c>
      <c r="G524" s="240"/>
      <c r="H524" s="241" t="s">
        <v>1</v>
      </c>
      <c r="I524" s="243"/>
      <c r="J524" s="240"/>
      <c r="K524" s="240"/>
      <c r="L524" s="244"/>
      <c r="M524" s="245"/>
      <c r="N524" s="246"/>
      <c r="O524" s="246"/>
      <c r="P524" s="246"/>
      <c r="Q524" s="246"/>
      <c r="R524" s="246"/>
      <c r="S524" s="246"/>
      <c r="T524" s="247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8" t="s">
        <v>257</v>
      </c>
      <c r="AU524" s="248" t="s">
        <v>87</v>
      </c>
      <c r="AV524" s="13" t="s">
        <v>85</v>
      </c>
      <c r="AW524" s="13" t="s">
        <v>34</v>
      </c>
      <c r="AX524" s="13" t="s">
        <v>77</v>
      </c>
      <c r="AY524" s="248" t="s">
        <v>245</v>
      </c>
    </row>
    <row r="525" s="14" customFormat="1">
      <c r="A525" s="14"/>
      <c r="B525" s="249"/>
      <c r="C525" s="250"/>
      <c r="D525" s="234" t="s">
        <v>257</v>
      </c>
      <c r="E525" s="251" t="s">
        <v>1</v>
      </c>
      <c r="F525" s="252" t="s">
        <v>5859</v>
      </c>
      <c r="G525" s="250"/>
      <c r="H525" s="253">
        <v>1.9199999999999999</v>
      </c>
      <c r="I525" s="254"/>
      <c r="J525" s="250"/>
      <c r="K525" s="250"/>
      <c r="L525" s="255"/>
      <c r="M525" s="256"/>
      <c r="N525" s="257"/>
      <c r="O525" s="257"/>
      <c r="P525" s="257"/>
      <c r="Q525" s="257"/>
      <c r="R525" s="257"/>
      <c r="S525" s="257"/>
      <c r="T525" s="258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9" t="s">
        <v>257</v>
      </c>
      <c r="AU525" s="259" t="s">
        <v>87</v>
      </c>
      <c r="AV525" s="14" t="s">
        <v>87</v>
      </c>
      <c r="AW525" s="14" t="s">
        <v>34</v>
      </c>
      <c r="AX525" s="14" t="s">
        <v>77</v>
      </c>
      <c r="AY525" s="259" t="s">
        <v>245</v>
      </c>
    </row>
    <row r="526" s="15" customFormat="1">
      <c r="A526" s="15"/>
      <c r="B526" s="260"/>
      <c r="C526" s="261"/>
      <c r="D526" s="234" t="s">
        <v>257</v>
      </c>
      <c r="E526" s="262" t="s">
        <v>1</v>
      </c>
      <c r="F526" s="263" t="s">
        <v>266</v>
      </c>
      <c r="G526" s="261"/>
      <c r="H526" s="264">
        <v>1.9199999999999999</v>
      </c>
      <c r="I526" s="265"/>
      <c r="J526" s="261"/>
      <c r="K526" s="261"/>
      <c r="L526" s="266"/>
      <c r="M526" s="267"/>
      <c r="N526" s="268"/>
      <c r="O526" s="268"/>
      <c r="P526" s="268"/>
      <c r="Q526" s="268"/>
      <c r="R526" s="268"/>
      <c r="S526" s="268"/>
      <c r="T526" s="269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270" t="s">
        <v>257</v>
      </c>
      <c r="AU526" s="270" t="s">
        <v>87</v>
      </c>
      <c r="AV526" s="15" t="s">
        <v>253</v>
      </c>
      <c r="AW526" s="15" t="s">
        <v>34</v>
      </c>
      <c r="AX526" s="15" t="s">
        <v>85</v>
      </c>
      <c r="AY526" s="270" t="s">
        <v>245</v>
      </c>
    </row>
    <row r="527" s="2" customFormat="1" ht="16.5" customHeight="1">
      <c r="A527" s="40"/>
      <c r="B527" s="41"/>
      <c r="C527" s="283" t="s">
        <v>3194</v>
      </c>
      <c r="D527" s="283" t="s">
        <v>551</v>
      </c>
      <c r="E527" s="284" t="s">
        <v>3189</v>
      </c>
      <c r="F527" s="285" t="s">
        <v>3190</v>
      </c>
      <c r="G527" s="286" t="s">
        <v>793</v>
      </c>
      <c r="H527" s="287">
        <v>6.3360000000000003</v>
      </c>
      <c r="I527" s="288"/>
      <c r="J527" s="289">
        <f>ROUND(I527*H527,2)</f>
        <v>0</v>
      </c>
      <c r="K527" s="285" t="s">
        <v>1</v>
      </c>
      <c r="L527" s="290"/>
      <c r="M527" s="291" t="s">
        <v>1</v>
      </c>
      <c r="N527" s="292" t="s">
        <v>42</v>
      </c>
      <c r="O527" s="93"/>
      <c r="P527" s="230">
        <f>O527*H527</f>
        <v>0</v>
      </c>
      <c r="Q527" s="230">
        <v>0.001</v>
      </c>
      <c r="R527" s="230">
        <f>Q527*H527</f>
        <v>0.0063360000000000005</v>
      </c>
      <c r="S527" s="230">
        <v>0</v>
      </c>
      <c r="T527" s="231">
        <f>S527*H527</f>
        <v>0</v>
      </c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R527" s="232" t="s">
        <v>522</v>
      </c>
      <c r="AT527" s="232" t="s">
        <v>551</v>
      </c>
      <c r="AU527" s="232" t="s">
        <v>87</v>
      </c>
      <c r="AY527" s="19" t="s">
        <v>245</v>
      </c>
      <c r="BE527" s="233">
        <f>IF(N527="základní",J527,0)</f>
        <v>0</v>
      </c>
      <c r="BF527" s="233">
        <f>IF(N527="snížená",J527,0)</f>
        <v>0</v>
      </c>
      <c r="BG527" s="233">
        <f>IF(N527="zákl. přenesená",J527,0)</f>
        <v>0</v>
      </c>
      <c r="BH527" s="233">
        <f>IF(N527="sníž. přenesená",J527,0)</f>
        <v>0</v>
      </c>
      <c r="BI527" s="233">
        <f>IF(N527="nulová",J527,0)</f>
        <v>0</v>
      </c>
      <c r="BJ527" s="19" t="s">
        <v>85</v>
      </c>
      <c r="BK527" s="233">
        <f>ROUND(I527*H527,2)</f>
        <v>0</v>
      </c>
      <c r="BL527" s="19" t="s">
        <v>402</v>
      </c>
      <c r="BM527" s="232" t="s">
        <v>5860</v>
      </c>
    </row>
    <row r="528" s="2" customFormat="1">
      <c r="A528" s="40"/>
      <c r="B528" s="41"/>
      <c r="C528" s="42"/>
      <c r="D528" s="234" t="s">
        <v>255</v>
      </c>
      <c r="E528" s="42"/>
      <c r="F528" s="235" t="s">
        <v>3190</v>
      </c>
      <c r="G528" s="42"/>
      <c r="H528" s="42"/>
      <c r="I528" s="236"/>
      <c r="J528" s="42"/>
      <c r="K528" s="42"/>
      <c r="L528" s="46"/>
      <c r="M528" s="237"/>
      <c r="N528" s="238"/>
      <c r="O528" s="93"/>
      <c r="P528" s="93"/>
      <c r="Q528" s="93"/>
      <c r="R528" s="93"/>
      <c r="S528" s="93"/>
      <c r="T528" s="94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T528" s="19" t="s">
        <v>255</v>
      </c>
      <c r="AU528" s="19" t="s">
        <v>87</v>
      </c>
    </row>
    <row r="529" s="13" customFormat="1">
      <c r="A529" s="13"/>
      <c r="B529" s="239"/>
      <c r="C529" s="240"/>
      <c r="D529" s="234" t="s">
        <v>257</v>
      </c>
      <c r="E529" s="241" t="s">
        <v>1</v>
      </c>
      <c r="F529" s="242" t="s">
        <v>3192</v>
      </c>
      <c r="G529" s="240"/>
      <c r="H529" s="241" t="s">
        <v>1</v>
      </c>
      <c r="I529" s="243"/>
      <c r="J529" s="240"/>
      <c r="K529" s="240"/>
      <c r="L529" s="244"/>
      <c r="M529" s="245"/>
      <c r="N529" s="246"/>
      <c r="O529" s="246"/>
      <c r="P529" s="246"/>
      <c r="Q529" s="246"/>
      <c r="R529" s="246"/>
      <c r="S529" s="246"/>
      <c r="T529" s="247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8" t="s">
        <v>257</v>
      </c>
      <c r="AU529" s="248" t="s">
        <v>87</v>
      </c>
      <c r="AV529" s="13" t="s">
        <v>85</v>
      </c>
      <c r="AW529" s="13" t="s">
        <v>34</v>
      </c>
      <c r="AX529" s="13" t="s">
        <v>77</v>
      </c>
      <c r="AY529" s="248" t="s">
        <v>245</v>
      </c>
    </row>
    <row r="530" s="14" customFormat="1">
      <c r="A530" s="14"/>
      <c r="B530" s="249"/>
      <c r="C530" s="250"/>
      <c r="D530" s="234" t="s">
        <v>257</v>
      </c>
      <c r="E530" s="251" t="s">
        <v>1</v>
      </c>
      <c r="F530" s="252" t="s">
        <v>5861</v>
      </c>
      <c r="G530" s="250"/>
      <c r="H530" s="253">
        <v>6.3360000000000003</v>
      </c>
      <c r="I530" s="254"/>
      <c r="J530" s="250"/>
      <c r="K530" s="250"/>
      <c r="L530" s="255"/>
      <c r="M530" s="256"/>
      <c r="N530" s="257"/>
      <c r="O530" s="257"/>
      <c r="P530" s="257"/>
      <c r="Q530" s="257"/>
      <c r="R530" s="257"/>
      <c r="S530" s="257"/>
      <c r="T530" s="258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9" t="s">
        <v>257</v>
      </c>
      <c r="AU530" s="259" t="s">
        <v>87</v>
      </c>
      <c r="AV530" s="14" t="s">
        <v>87</v>
      </c>
      <c r="AW530" s="14" t="s">
        <v>34</v>
      </c>
      <c r="AX530" s="14" t="s">
        <v>77</v>
      </c>
      <c r="AY530" s="259" t="s">
        <v>245</v>
      </c>
    </row>
    <row r="531" s="15" customFormat="1">
      <c r="A531" s="15"/>
      <c r="B531" s="260"/>
      <c r="C531" s="261"/>
      <c r="D531" s="234" t="s">
        <v>257</v>
      </c>
      <c r="E531" s="262" t="s">
        <v>1</v>
      </c>
      <c r="F531" s="263" t="s">
        <v>266</v>
      </c>
      <c r="G531" s="261"/>
      <c r="H531" s="264">
        <v>6.3360000000000003</v>
      </c>
      <c r="I531" s="265"/>
      <c r="J531" s="261"/>
      <c r="K531" s="261"/>
      <c r="L531" s="266"/>
      <c r="M531" s="267"/>
      <c r="N531" s="268"/>
      <c r="O531" s="268"/>
      <c r="P531" s="268"/>
      <c r="Q531" s="268"/>
      <c r="R531" s="268"/>
      <c r="S531" s="268"/>
      <c r="T531" s="269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70" t="s">
        <v>257</v>
      </c>
      <c r="AU531" s="270" t="s">
        <v>87</v>
      </c>
      <c r="AV531" s="15" t="s">
        <v>253</v>
      </c>
      <c r="AW531" s="15" t="s">
        <v>34</v>
      </c>
      <c r="AX531" s="15" t="s">
        <v>85</v>
      </c>
      <c r="AY531" s="270" t="s">
        <v>245</v>
      </c>
    </row>
    <row r="532" s="2" customFormat="1" ht="16.5" customHeight="1">
      <c r="A532" s="40"/>
      <c r="B532" s="41"/>
      <c r="C532" s="221" t="s">
        <v>3446</v>
      </c>
      <c r="D532" s="221" t="s">
        <v>248</v>
      </c>
      <c r="E532" s="222" t="s">
        <v>987</v>
      </c>
      <c r="F532" s="223" t="s">
        <v>988</v>
      </c>
      <c r="G532" s="224" t="s">
        <v>545</v>
      </c>
      <c r="H532" s="225">
        <v>0.27200000000000002</v>
      </c>
      <c r="I532" s="226"/>
      <c r="J532" s="227">
        <f>ROUND(I532*H532,2)</f>
        <v>0</v>
      </c>
      <c r="K532" s="223" t="s">
        <v>764</v>
      </c>
      <c r="L532" s="46"/>
      <c r="M532" s="228" t="s">
        <v>1</v>
      </c>
      <c r="N532" s="229" t="s">
        <v>42</v>
      </c>
      <c r="O532" s="93"/>
      <c r="P532" s="230">
        <f>O532*H532</f>
        <v>0</v>
      </c>
      <c r="Q532" s="230">
        <v>0</v>
      </c>
      <c r="R532" s="230">
        <f>Q532*H532</f>
        <v>0</v>
      </c>
      <c r="S532" s="230">
        <v>0</v>
      </c>
      <c r="T532" s="231">
        <f>S532*H532</f>
        <v>0</v>
      </c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R532" s="232" t="s">
        <v>402</v>
      </c>
      <c r="AT532" s="232" t="s">
        <v>248</v>
      </c>
      <c r="AU532" s="232" t="s">
        <v>87</v>
      </c>
      <c r="AY532" s="19" t="s">
        <v>245</v>
      </c>
      <c r="BE532" s="233">
        <f>IF(N532="základní",J532,0)</f>
        <v>0</v>
      </c>
      <c r="BF532" s="233">
        <f>IF(N532="snížená",J532,0)</f>
        <v>0</v>
      </c>
      <c r="BG532" s="233">
        <f>IF(N532="zákl. přenesená",J532,0)</f>
        <v>0</v>
      </c>
      <c r="BH532" s="233">
        <f>IF(N532="sníž. přenesená",J532,0)</f>
        <v>0</v>
      </c>
      <c r="BI532" s="233">
        <f>IF(N532="nulová",J532,0)</f>
        <v>0</v>
      </c>
      <c r="BJ532" s="19" t="s">
        <v>85</v>
      </c>
      <c r="BK532" s="233">
        <f>ROUND(I532*H532,2)</f>
        <v>0</v>
      </c>
      <c r="BL532" s="19" t="s">
        <v>402</v>
      </c>
      <c r="BM532" s="232" t="s">
        <v>5862</v>
      </c>
    </row>
    <row r="533" s="2" customFormat="1">
      <c r="A533" s="40"/>
      <c r="B533" s="41"/>
      <c r="C533" s="42"/>
      <c r="D533" s="234" t="s">
        <v>255</v>
      </c>
      <c r="E533" s="42"/>
      <c r="F533" s="235" t="s">
        <v>989</v>
      </c>
      <c r="G533" s="42"/>
      <c r="H533" s="42"/>
      <c r="I533" s="236"/>
      <c r="J533" s="42"/>
      <c r="K533" s="42"/>
      <c r="L533" s="46"/>
      <c r="M533" s="237"/>
      <c r="N533" s="238"/>
      <c r="O533" s="93"/>
      <c r="P533" s="93"/>
      <c r="Q533" s="93"/>
      <c r="R533" s="93"/>
      <c r="S533" s="93"/>
      <c r="T533" s="94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T533" s="19" t="s">
        <v>255</v>
      </c>
      <c r="AU533" s="19" t="s">
        <v>87</v>
      </c>
    </row>
    <row r="534" s="2" customFormat="1">
      <c r="A534" s="40"/>
      <c r="B534" s="41"/>
      <c r="C534" s="42"/>
      <c r="D534" s="296" t="s">
        <v>766</v>
      </c>
      <c r="E534" s="42"/>
      <c r="F534" s="297" t="s">
        <v>990</v>
      </c>
      <c r="G534" s="42"/>
      <c r="H534" s="42"/>
      <c r="I534" s="236"/>
      <c r="J534" s="42"/>
      <c r="K534" s="42"/>
      <c r="L534" s="46"/>
      <c r="M534" s="237"/>
      <c r="N534" s="238"/>
      <c r="O534" s="93"/>
      <c r="P534" s="93"/>
      <c r="Q534" s="93"/>
      <c r="R534" s="93"/>
      <c r="S534" s="93"/>
      <c r="T534" s="94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766</v>
      </c>
      <c r="AU534" s="19" t="s">
        <v>87</v>
      </c>
    </row>
    <row r="535" s="14" customFormat="1">
      <c r="A535" s="14"/>
      <c r="B535" s="249"/>
      <c r="C535" s="250"/>
      <c r="D535" s="234" t="s">
        <v>257</v>
      </c>
      <c r="E535" s="251" t="s">
        <v>1</v>
      </c>
      <c r="F535" s="252" t="s">
        <v>1426</v>
      </c>
      <c r="G535" s="250"/>
      <c r="H535" s="253">
        <v>0.27200000000000002</v>
      </c>
      <c r="I535" s="254"/>
      <c r="J535" s="250"/>
      <c r="K535" s="250"/>
      <c r="L535" s="255"/>
      <c r="M535" s="256"/>
      <c r="N535" s="257"/>
      <c r="O535" s="257"/>
      <c r="P535" s="257"/>
      <c r="Q535" s="257"/>
      <c r="R535" s="257"/>
      <c r="S535" s="257"/>
      <c r="T535" s="258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9" t="s">
        <v>257</v>
      </c>
      <c r="AU535" s="259" t="s">
        <v>87</v>
      </c>
      <c r="AV535" s="14" t="s">
        <v>87</v>
      </c>
      <c r="AW535" s="14" t="s">
        <v>34</v>
      </c>
      <c r="AX535" s="14" t="s">
        <v>77</v>
      </c>
      <c r="AY535" s="259" t="s">
        <v>245</v>
      </c>
    </row>
    <row r="536" s="15" customFormat="1">
      <c r="A536" s="15"/>
      <c r="B536" s="260"/>
      <c r="C536" s="261"/>
      <c r="D536" s="234" t="s">
        <v>257</v>
      </c>
      <c r="E536" s="262" t="s">
        <v>1</v>
      </c>
      <c r="F536" s="263" t="s">
        <v>266</v>
      </c>
      <c r="G536" s="261"/>
      <c r="H536" s="264">
        <v>0.27200000000000002</v>
      </c>
      <c r="I536" s="265"/>
      <c r="J536" s="261"/>
      <c r="K536" s="261"/>
      <c r="L536" s="266"/>
      <c r="M536" s="293"/>
      <c r="N536" s="294"/>
      <c r="O536" s="294"/>
      <c r="P536" s="294"/>
      <c r="Q536" s="294"/>
      <c r="R536" s="294"/>
      <c r="S536" s="294"/>
      <c r="T536" s="29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70" t="s">
        <v>257</v>
      </c>
      <c r="AU536" s="270" t="s">
        <v>87</v>
      </c>
      <c r="AV536" s="15" t="s">
        <v>253</v>
      </c>
      <c r="AW536" s="15" t="s">
        <v>34</v>
      </c>
      <c r="AX536" s="15" t="s">
        <v>85</v>
      </c>
      <c r="AY536" s="270" t="s">
        <v>245</v>
      </c>
    </row>
    <row r="537" s="2" customFormat="1" ht="6.96" customHeight="1">
      <c r="A537" s="40"/>
      <c r="B537" s="68"/>
      <c r="C537" s="69"/>
      <c r="D537" s="69"/>
      <c r="E537" s="69"/>
      <c r="F537" s="69"/>
      <c r="G537" s="69"/>
      <c r="H537" s="69"/>
      <c r="I537" s="69"/>
      <c r="J537" s="69"/>
      <c r="K537" s="69"/>
      <c r="L537" s="46"/>
      <c r="M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</row>
  </sheetData>
  <sheetProtection sheet="1" autoFilter="0" formatColumns="0" formatRows="0" objects="1" scenarios="1" spinCount="100000" saltValue="qj0wn4lt3cIHYGO019uP0RUkQAm/k6JIfpFLS0IZ39jE9S73BD/WAaLNgGpLp2h7Ghc428PQuUdGLd3NSTROeQ==" hashValue="V7v6uj1rMkIv2aOLUmv3Zji/i1LHIQZywCSIJOvEOC/PdhBgd0xyi91tMdEnw12o/RrVZTzNiP8tmV0RJyXuVA==" algorithmName="SHA-512" password="CC35"/>
  <autoFilter ref="C126:K536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hyperlinks>
    <hyperlink ref="F132" r:id="rId1" display="https://podminky.urs.cz/item/CS_URS_2025_02/182151111"/>
    <hyperlink ref="F136" r:id="rId2" display="https://podminky.urs.cz/item/CS_URS_2025_02/512531111"/>
    <hyperlink ref="F140" r:id="rId3" display="https://podminky.urs.cz/item/CS_URS_2025_02/115101201"/>
    <hyperlink ref="F144" r:id="rId4" display="https://podminky.urs.cz/item/CS_URS_2025_02/115101301"/>
    <hyperlink ref="F148" r:id="rId5" display="https://podminky.urs.cz/item/CS_URS_2025_02/121151103"/>
    <hyperlink ref="F152" r:id="rId6" display="https://podminky.urs.cz/item/CS_URS_2025_02/125703322"/>
    <hyperlink ref="F156" r:id="rId7" display="https://podminky.urs.cz/item/CS_URS_2025_02/122252502"/>
    <hyperlink ref="F160" r:id="rId8" display="https://podminky.urs.cz/item/CS_URS_2025_02/153112122"/>
    <hyperlink ref="F167" r:id="rId9" display="https://podminky.urs.cz/item/CS_URS_2025_02/153113112"/>
    <hyperlink ref="F171" r:id="rId10" display="https://podminky.urs.cz/item/CS_URS_2025_02/162751117"/>
    <hyperlink ref="F175" r:id="rId11" display="https://podminky.urs.cz/item/CS_URS_2025_02/162751119"/>
    <hyperlink ref="F179" r:id="rId12" display="https://podminky.urs.cz/item/CS_URS_2025_02/167151111"/>
    <hyperlink ref="F182" r:id="rId13" display="https://podminky.urs.cz/item/CS_URS_2025_02/171111111"/>
    <hyperlink ref="F186" r:id="rId14" display="https://podminky.urs.cz/item/CS_URS_2025_02/171201231"/>
    <hyperlink ref="F190" r:id="rId15" display="https://podminky.urs.cz/item/CS_URS_2025_02/171251201"/>
    <hyperlink ref="F193" r:id="rId16" display="https://podminky.urs.cz/item/CS_URS_2025_02/181451312"/>
    <hyperlink ref="F200" r:id="rId17" display="https://podminky.urs.cz/item/CS_URS_2025_02/182351023"/>
    <hyperlink ref="F208" r:id="rId18" display="https://podminky.urs.cz/item/CS_URS_2025_02/273321118"/>
    <hyperlink ref="F213" r:id="rId19" display="https://podminky.urs.cz/item/CS_URS_2025_02/273321191"/>
    <hyperlink ref="F217" r:id="rId20" display="https://podminky.urs.cz/item/CS_URS_2025_02/273354111"/>
    <hyperlink ref="F222" r:id="rId21" display="https://podminky.urs.cz/item/CS_URS_2025_02/273354211"/>
    <hyperlink ref="F226" r:id="rId22" display="https://podminky.urs.cz/item/CS_URS_2025_02/273361116"/>
    <hyperlink ref="F230" r:id="rId23" display="https://podminky.urs.cz/item/CS_URS_2025_02/273361412"/>
    <hyperlink ref="F234" r:id="rId24" display="https://podminky.urs.cz/item/CS_URS_2025_02/274311127"/>
    <hyperlink ref="F238" r:id="rId25" display="https://podminky.urs.cz/item/CS_URS_2025_02/274321118"/>
    <hyperlink ref="F245" r:id="rId26" display="https://podminky.urs.cz/item/CS_URS_2025_02/274321191"/>
    <hyperlink ref="F249" r:id="rId27" display="https://podminky.urs.cz/item/CS_URS_2025_02/274354111"/>
    <hyperlink ref="F255" r:id="rId28" display="https://podminky.urs.cz/item/CS_URS_2025_02/274354211"/>
    <hyperlink ref="F260" r:id="rId29" display="https://podminky.urs.cz/item/CS_URS_2025_02/317321118"/>
    <hyperlink ref="F264" r:id="rId30" display="https://podminky.urs.cz/item/CS_URS_2025_02/317321191"/>
    <hyperlink ref="F268" r:id="rId31" display="https://podminky.urs.cz/item/CS_URS_2025_02/317353121"/>
    <hyperlink ref="F272" r:id="rId32" display="https://podminky.urs.cz/item/CS_URS_2025_02/317353221"/>
    <hyperlink ref="F275" r:id="rId33" display="https://podminky.urs.cz/item/CS_URS_2025_02/334323218"/>
    <hyperlink ref="F281" r:id="rId34" display="https://podminky.urs.cz/item/CS_URS_2025_02/334323291"/>
    <hyperlink ref="F284" r:id="rId35" display="https://podminky.urs.cz/item/CS_URS_2025_02/334352111"/>
    <hyperlink ref="F290" r:id="rId36" display="https://podminky.urs.cz/item/CS_URS_2025_02/334352211"/>
    <hyperlink ref="F294" r:id="rId37" display="https://podminky.urs.cz/item/CS_URS_2025_02/389121111"/>
    <hyperlink ref="F307" r:id="rId38" display="https://podminky.urs.cz/item/CS_URS_2025_02/451315114"/>
    <hyperlink ref="F311" r:id="rId39" display="https://podminky.urs.cz/item/CS_URS_2025_02/451315117"/>
    <hyperlink ref="F316" r:id="rId40" display="https://podminky.urs.cz/item/CS_URS_2025_02/452311161"/>
    <hyperlink ref="F321" r:id="rId41" display="https://podminky.urs.cz/item/CS_URS_2025_02/452471101"/>
    <hyperlink ref="F327" r:id="rId42" display="https://podminky.urs.cz/item/CS_URS_2025_02/452471102"/>
    <hyperlink ref="F333" r:id="rId43" display="https://podminky.urs.cz/item/CS_URS_2025_02/458501112"/>
    <hyperlink ref="F337" r:id="rId44" display="https://podminky.urs.cz/item/CS_URS_2025_02/464511111"/>
    <hyperlink ref="F342" r:id="rId45" display="https://podminky.urs.cz/item/CS_URS_2025_02/465513157"/>
    <hyperlink ref="F348" r:id="rId46" display="https://podminky.urs.cz/item/CS_URS_2025_02/911121211"/>
    <hyperlink ref="F372" r:id="rId47" display="https://podminky.urs.cz/item/CS_URS_2025_02/911121311"/>
    <hyperlink ref="F376" r:id="rId48" display="https://podminky.urs.cz/item/CS_URS_2025_02/916231213"/>
    <hyperlink ref="F383" r:id="rId49" display="https://podminky.urs.cz/item/CS_URS_2025_02/919551112"/>
    <hyperlink ref="F392" r:id="rId50" display="https://podminky.urs.cz/item/CS_URS_2025_02/936942211"/>
    <hyperlink ref="F396" r:id="rId51" display="https://podminky.urs.cz/item/CS_URS_2025_02/953961214"/>
    <hyperlink ref="F400" r:id="rId52" display="https://podminky.urs.cz/item/CS_URS_2025_02/961021112"/>
    <hyperlink ref="F406" r:id="rId53" display="https://podminky.urs.cz/item/CS_URS_2025_02/963041211"/>
    <hyperlink ref="F412" r:id="rId54" display="https://podminky.urs.cz/item/CS_URS_2025_02/963051111"/>
    <hyperlink ref="F419" r:id="rId55" display="https://podminky.urs.cz/item/CS_URS_2025_02/992114151"/>
    <hyperlink ref="F424" r:id="rId56" display="https://podminky.urs.cz/item/CS_URS_2025_02/997013841"/>
    <hyperlink ref="F430" r:id="rId57" display="https://podminky.urs.cz/item/CS_URS_2025_02/997013862"/>
    <hyperlink ref="F435" r:id="rId58" display="https://podminky.urs.cz/item/CS_URS_2025_02/997013861"/>
    <hyperlink ref="F439" r:id="rId59" display="https://podminky.urs.cz/item/CS_URS_2025_02/997013873"/>
    <hyperlink ref="F444" r:id="rId60" display="https://podminky.urs.cz/item/CS_URS_2025_02/997211511"/>
    <hyperlink ref="F452" r:id="rId61" display="https://podminky.urs.cz/item/CS_URS_2025_02/997211519"/>
    <hyperlink ref="F456" r:id="rId62" display="https://podminky.urs.cz/item/CS_URS_2025_02/997211611"/>
    <hyperlink ref="F464" r:id="rId63" display="https://podminky.urs.cz/item/CS_URS_2025_02/998212111"/>
    <hyperlink ref="F469" r:id="rId64" display="https://podminky.urs.cz/item/CS_URS_2025_02/711112001"/>
    <hyperlink ref="F479" r:id="rId65" display="https://podminky.urs.cz/item/CS_URS_2025_02/711112002"/>
    <hyperlink ref="F489" r:id="rId66" display="https://podminky.urs.cz/item/CS_URS_2025_02/998711101"/>
    <hyperlink ref="F494" r:id="rId67" display="https://podminky.urs.cz/item/CS_URS_2025_02/789212122"/>
    <hyperlink ref="F505" r:id="rId68" display="https://podminky.urs.cz/item/CS_URS_2025_02/789323211"/>
    <hyperlink ref="F511" r:id="rId69" display="https://podminky.urs.cz/item/CS_URS_2025_02/789323216"/>
    <hyperlink ref="F517" r:id="rId70" display="https://podminky.urs.cz/item/CS_URS_2025_02/789323221"/>
    <hyperlink ref="F523" r:id="rId71" display="https://podminky.urs.cz/item/CS_URS_2025_02/789351240"/>
    <hyperlink ref="F534" r:id="rId72" display="https://podminky.urs.cz/item/CS_URS_2025_02/99878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3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137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5863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ROUND(J127,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ROUND((SUM(BE127:BE562)),  2)</f>
        <v>0</v>
      </c>
      <c r="G33" s="40"/>
      <c r="H33" s="40"/>
      <c r="I33" s="158">
        <v>0.20999999999999999</v>
      </c>
      <c r="J33" s="157">
        <f>ROUND(((SUM(BE127:BE562))*I33),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ROUND((SUM(BF127:BF562)),  2)</f>
        <v>0</v>
      </c>
      <c r="G34" s="40"/>
      <c r="H34" s="40"/>
      <c r="I34" s="158">
        <v>0.12</v>
      </c>
      <c r="J34" s="157">
        <f>ROUND(((SUM(BF127:BF562))*I34),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ROUND((SUM(BG127:BG562)),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ROUND((SUM(BH127:BH562)),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ROUND((SUM(BI127:BI562)),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SO142.11.02 - Horní Lideč - Valašská Polanka, propustek v km 24.095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J127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J128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J129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J231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J283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4.88" customHeight="1">
      <c r="A101" s="10"/>
      <c r="B101" s="188"/>
      <c r="C101" s="189"/>
      <c r="D101" s="190" t="s">
        <v>5864</v>
      </c>
      <c r="E101" s="191"/>
      <c r="F101" s="191"/>
      <c r="G101" s="191"/>
      <c r="H101" s="191"/>
      <c r="I101" s="191"/>
      <c r="J101" s="192">
        <f>J333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755</v>
      </c>
      <c r="E102" s="191"/>
      <c r="F102" s="191"/>
      <c r="G102" s="191"/>
      <c r="H102" s="191"/>
      <c r="I102" s="191"/>
      <c r="J102" s="192">
        <f>J373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4059</v>
      </c>
      <c r="E103" s="191"/>
      <c r="F103" s="191"/>
      <c r="G103" s="191"/>
      <c r="H103" s="191"/>
      <c r="I103" s="191"/>
      <c r="J103" s="192">
        <f>J448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757</v>
      </c>
      <c r="E104" s="191"/>
      <c r="F104" s="191"/>
      <c r="G104" s="191"/>
      <c r="H104" s="191"/>
      <c r="I104" s="191"/>
      <c r="J104" s="192">
        <f>J487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4.88" customHeight="1">
      <c r="A105" s="10"/>
      <c r="B105" s="188"/>
      <c r="C105" s="189"/>
      <c r="D105" s="190" t="s">
        <v>2646</v>
      </c>
      <c r="E105" s="191"/>
      <c r="F105" s="191"/>
      <c r="G105" s="191"/>
      <c r="H105" s="191"/>
      <c r="I105" s="191"/>
      <c r="J105" s="192">
        <f>J491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21.84" customHeight="1">
      <c r="A106" s="10"/>
      <c r="B106" s="188"/>
      <c r="C106" s="189"/>
      <c r="D106" s="190" t="s">
        <v>2647</v>
      </c>
      <c r="E106" s="191"/>
      <c r="F106" s="191"/>
      <c r="G106" s="191"/>
      <c r="H106" s="191"/>
      <c r="I106" s="191"/>
      <c r="J106" s="192">
        <f>J492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21.84" customHeight="1">
      <c r="A107" s="10"/>
      <c r="B107" s="188"/>
      <c r="C107" s="189"/>
      <c r="D107" s="190" t="s">
        <v>5865</v>
      </c>
      <c r="E107" s="191"/>
      <c r="F107" s="191"/>
      <c r="G107" s="191"/>
      <c r="H107" s="191"/>
      <c r="I107" s="191"/>
      <c r="J107" s="192">
        <f>J517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hidden="1" s="2" customFormat="1" ht="6.96" customHeight="1">
      <c r="A109" s="40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hidden="1"/>
    <row r="111" hidden="1"/>
    <row r="112" hidden="1"/>
    <row r="113" s="2" customFormat="1" ht="6.96" customHeight="1">
      <c r="A113" s="40"/>
      <c r="B113" s="70"/>
      <c r="C113" s="71"/>
      <c r="D113" s="71"/>
      <c r="E113" s="71"/>
      <c r="F113" s="71"/>
      <c r="G113" s="71"/>
      <c r="H113" s="71"/>
      <c r="I113" s="71"/>
      <c r="J113" s="71"/>
      <c r="K113" s="71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24.96" customHeight="1">
      <c r="A114" s="40"/>
      <c r="B114" s="41"/>
      <c r="C114" s="25" t="s">
        <v>230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4" t="s">
        <v>16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177" t="str">
        <f>E7</f>
        <v>Cyklická obnova trati v úseku Vsetín – Horní Lideč</v>
      </c>
      <c r="F117" s="34"/>
      <c r="G117" s="34"/>
      <c r="H117" s="34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2" customHeight="1">
      <c r="A118" s="40"/>
      <c r="B118" s="41"/>
      <c r="C118" s="34" t="s">
        <v>191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6.5" customHeight="1">
      <c r="A119" s="40"/>
      <c r="B119" s="41"/>
      <c r="C119" s="42"/>
      <c r="D119" s="42"/>
      <c r="E119" s="78" t="str">
        <f>E9</f>
        <v>SO142.11.02 - Horní Lideč - Valašská Polanka, propustek v km 24.095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2" customHeight="1">
      <c r="A121" s="40"/>
      <c r="B121" s="41"/>
      <c r="C121" s="34" t="s">
        <v>20</v>
      </c>
      <c r="D121" s="42"/>
      <c r="E121" s="42"/>
      <c r="F121" s="29" t="str">
        <f>F12</f>
        <v>Vsetín - Horní Lideč</v>
      </c>
      <c r="G121" s="42"/>
      <c r="H121" s="42"/>
      <c r="I121" s="34" t="s">
        <v>22</v>
      </c>
      <c r="J121" s="81" t="str">
        <f>IF(J12="","",J12)</f>
        <v>20. 11. 2025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5.15" customHeight="1">
      <c r="A123" s="40"/>
      <c r="B123" s="41"/>
      <c r="C123" s="34" t="s">
        <v>24</v>
      </c>
      <c r="D123" s="42"/>
      <c r="E123" s="42"/>
      <c r="F123" s="29" t="str">
        <f>E15</f>
        <v>Správa železnic s.o.</v>
      </c>
      <c r="G123" s="42"/>
      <c r="H123" s="42"/>
      <c r="I123" s="34" t="s">
        <v>32</v>
      </c>
      <c r="J123" s="38" t="str">
        <f>E21</f>
        <v xml:space="preserve"> 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4" t="s">
        <v>30</v>
      </c>
      <c r="D124" s="42"/>
      <c r="E124" s="42"/>
      <c r="F124" s="29" t="str">
        <f>IF(E18="","",E18)</f>
        <v>Vyplň údaj</v>
      </c>
      <c r="G124" s="42"/>
      <c r="H124" s="42"/>
      <c r="I124" s="34" t="s">
        <v>35</v>
      </c>
      <c r="J124" s="38" t="str">
        <f>E24</f>
        <v>Správa železnic s.o.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0.32" customHeight="1">
      <c r="A125" s="40"/>
      <c r="B125" s="41"/>
      <c r="C125" s="42"/>
      <c r="D125" s="42"/>
      <c r="E125" s="42"/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11" customFormat="1" ht="29.28" customHeight="1">
      <c r="A126" s="194"/>
      <c r="B126" s="195"/>
      <c r="C126" s="196" t="s">
        <v>231</v>
      </c>
      <c r="D126" s="197" t="s">
        <v>62</v>
      </c>
      <c r="E126" s="197" t="s">
        <v>58</v>
      </c>
      <c r="F126" s="197" t="s">
        <v>59</v>
      </c>
      <c r="G126" s="197" t="s">
        <v>232</v>
      </c>
      <c r="H126" s="197" t="s">
        <v>233</v>
      </c>
      <c r="I126" s="197" t="s">
        <v>234</v>
      </c>
      <c r="J126" s="197" t="s">
        <v>223</v>
      </c>
      <c r="K126" s="198" t="s">
        <v>235</v>
      </c>
      <c r="L126" s="199"/>
      <c r="M126" s="102" t="s">
        <v>1</v>
      </c>
      <c r="N126" s="103" t="s">
        <v>41</v>
      </c>
      <c r="O126" s="103" t="s">
        <v>236</v>
      </c>
      <c r="P126" s="103" t="s">
        <v>237</v>
      </c>
      <c r="Q126" s="103" t="s">
        <v>238</v>
      </c>
      <c r="R126" s="103" t="s">
        <v>239</v>
      </c>
      <c r="S126" s="103" t="s">
        <v>240</v>
      </c>
      <c r="T126" s="104" t="s">
        <v>241</v>
      </c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</row>
    <row r="127" s="2" customFormat="1" ht="22.8" customHeight="1">
      <c r="A127" s="40"/>
      <c r="B127" s="41"/>
      <c r="C127" s="109" t="s">
        <v>242</v>
      </c>
      <c r="D127" s="42"/>
      <c r="E127" s="42"/>
      <c r="F127" s="42"/>
      <c r="G127" s="42"/>
      <c r="H127" s="42"/>
      <c r="I127" s="42"/>
      <c r="J127" s="200">
        <f>BK127</f>
        <v>0</v>
      </c>
      <c r="K127" s="42"/>
      <c r="L127" s="46"/>
      <c r="M127" s="105"/>
      <c r="N127" s="201"/>
      <c r="O127" s="106"/>
      <c r="P127" s="202">
        <f>P128</f>
        <v>0</v>
      </c>
      <c r="Q127" s="106"/>
      <c r="R127" s="202">
        <f>R128</f>
        <v>1500.0569260800003</v>
      </c>
      <c r="S127" s="106"/>
      <c r="T127" s="203">
        <f>T128</f>
        <v>282.14920000000006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76</v>
      </c>
      <c r="AU127" s="19" t="s">
        <v>225</v>
      </c>
      <c r="BK127" s="204">
        <f>BK128</f>
        <v>0</v>
      </c>
    </row>
    <row r="128" s="12" customFormat="1" ht="25.92" customHeight="1">
      <c r="A128" s="12"/>
      <c r="B128" s="205"/>
      <c r="C128" s="206"/>
      <c r="D128" s="207" t="s">
        <v>76</v>
      </c>
      <c r="E128" s="208" t="s">
        <v>243</v>
      </c>
      <c r="F128" s="208" t="s">
        <v>244</v>
      </c>
      <c r="G128" s="206"/>
      <c r="H128" s="206"/>
      <c r="I128" s="209"/>
      <c r="J128" s="210">
        <f>BK128</f>
        <v>0</v>
      </c>
      <c r="K128" s="206"/>
      <c r="L128" s="211"/>
      <c r="M128" s="212"/>
      <c r="N128" s="213"/>
      <c r="O128" s="213"/>
      <c r="P128" s="214">
        <f>P129+P231+P283+P373+P448+P487</f>
        <v>0</v>
      </c>
      <c r="Q128" s="213"/>
      <c r="R128" s="214">
        <f>R129+R231+R283+R373+R448+R487</f>
        <v>1500.0569260800003</v>
      </c>
      <c r="S128" s="213"/>
      <c r="T128" s="215">
        <f>T129+T231+T283+T373+T448+T487</f>
        <v>282.14920000000006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6" t="s">
        <v>253</v>
      </c>
      <c r="AT128" s="217" t="s">
        <v>76</v>
      </c>
      <c r="AU128" s="217" t="s">
        <v>77</v>
      </c>
      <c r="AY128" s="216" t="s">
        <v>245</v>
      </c>
      <c r="BK128" s="218">
        <f>BK129+BK231+BK283+BK373+BK448+BK487</f>
        <v>0</v>
      </c>
    </row>
    <row r="129" s="12" customFormat="1" ht="22.8" customHeight="1">
      <c r="A129" s="12"/>
      <c r="B129" s="205"/>
      <c r="C129" s="206"/>
      <c r="D129" s="207" t="s">
        <v>76</v>
      </c>
      <c r="E129" s="219" t="s">
        <v>85</v>
      </c>
      <c r="F129" s="219" t="s">
        <v>2649</v>
      </c>
      <c r="G129" s="206"/>
      <c r="H129" s="206"/>
      <c r="I129" s="209"/>
      <c r="J129" s="220">
        <f>BK129</f>
        <v>0</v>
      </c>
      <c r="K129" s="206"/>
      <c r="L129" s="211"/>
      <c r="M129" s="212"/>
      <c r="N129" s="213"/>
      <c r="O129" s="213"/>
      <c r="P129" s="214">
        <f>SUM(P130:P230)</f>
        <v>0</v>
      </c>
      <c r="Q129" s="213"/>
      <c r="R129" s="214">
        <f>SUM(R130:R230)</f>
        <v>45.761907500000007</v>
      </c>
      <c r="S129" s="213"/>
      <c r="T129" s="215">
        <f>SUM(T130:T230)</f>
        <v>90.400000000000006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6" t="s">
        <v>253</v>
      </c>
      <c r="AT129" s="217" t="s">
        <v>76</v>
      </c>
      <c r="AU129" s="217" t="s">
        <v>85</v>
      </c>
      <c r="AY129" s="216" t="s">
        <v>245</v>
      </c>
      <c r="BK129" s="218">
        <f>SUM(BK130:BK230)</f>
        <v>0</v>
      </c>
    </row>
    <row r="130" s="2" customFormat="1" ht="16.5" customHeight="1">
      <c r="A130" s="40"/>
      <c r="B130" s="41"/>
      <c r="C130" s="221" t="s">
        <v>272</v>
      </c>
      <c r="D130" s="221" t="s">
        <v>248</v>
      </c>
      <c r="E130" s="222" t="s">
        <v>4081</v>
      </c>
      <c r="F130" s="223" t="s">
        <v>4082</v>
      </c>
      <c r="G130" s="224" t="s">
        <v>5268</v>
      </c>
      <c r="H130" s="225">
        <v>56</v>
      </c>
      <c r="I130" s="226"/>
      <c r="J130" s="227">
        <f>ROUND(I130*H130,2)</f>
        <v>0</v>
      </c>
      <c r="K130" s="223" t="s">
        <v>764</v>
      </c>
      <c r="L130" s="46"/>
      <c r="M130" s="228" t="s">
        <v>1</v>
      </c>
      <c r="N130" s="229" t="s">
        <v>42</v>
      </c>
      <c r="O130" s="93"/>
      <c r="P130" s="230">
        <f>O130*H130</f>
        <v>0</v>
      </c>
      <c r="Q130" s="230">
        <v>3.0000000000000001E-05</v>
      </c>
      <c r="R130" s="230">
        <f>Q130*H130</f>
        <v>0.0016800000000000001</v>
      </c>
      <c r="S130" s="230">
        <v>0</v>
      </c>
      <c r="T130" s="231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2" t="s">
        <v>253</v>
      </c>
      <c r="AT130" s="232" t="s">
        <v>248</v>
      </c>
      <c r="AU130" s="232" t="s">
        <v>87</v>
      </c>
      <c r="AY130" s="19" t="s">
        <v>245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9" t="s">
        <v>85</v>
      </c>
      <c r="BK130" s="233">
        <f>ROUND(I130*H130,2)</f>
        <v>0</v>
      </c>
      <c r="BL130" s="19" t="s">
        <v>253</v>
      </c>
      <c r="BM130" s="232" t="s">
        <v>5866</v>
      </c>
    </row>
    <row r="131" s="2" customFormat="1">
      <c r="A131" s="40"/>
      <c r="B131" s="41"/>
      <c r="C131" s="42"/>
      <c r="D131" s="234" t="s">
        <v>255</v>
      </c>
      <c r="E131" s="42"/>
      <c r="F131" s="235" t="s">
        <v>4084</v>
      </c>
      <c r="G131" s="42"/>
      <c r="H131" s="42"/>
      <c r="I131" s="236"/>
      <c r="J131" s="42"/>
      <c r="K131" s="42"/>
      <c r="L131" s="46"/>
      <c r="M131" s="237"/>
      <c r="N131" s="238"/>
      <c r="O131" s="93"/>
      <c r="P131" s="93"/>
      <c r="Q131" s="93"/>
      <c r="R131" s="93"/>
      <c r="S131" s="93"/>
      <c r="T131" s="94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255</v>
      </c>
      <c r="AU131" s="19" t="s">
        <v>87</v>
      </c>
    </row>
    <row r="132" s="2" customFormat="1">
      <c r="A132" s="40"/>
      <c r="B132" s="41"/>
      <c r="C132" s="42"/>
      <c r="D132" s="296" t="s">
        <v>766</v>
      </c>
      <c r="E132" s="42"/>
      <c r="F132" s="297" t="s">
        <v>4085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766</v>
      </c>
      <c r="AU132" s="19" t="s">
        <v>87</v>
      </c>
    </row>
    <row r="133" s="14" customFormat="1">
      <c r="A133" s="14"/>
      <c r="B133" s="249"/>
      <c r="C133" s="250"/>
      <c r="D133" s="234" t="s">
        <v>257</v>
      </c>
      <c r="E133" s="251" t="s">
        <v>1</v>
      </c>
      <c r="F133" s="252" t="s">
        <v>5642</v>
      </c>
      <c r="G133" s="250"/>
      <c r="H133" s="253">
        <v>56</v>
      </c>
      <c r="I133" s="254"/>
      <c r="J133" s="250"/>
      <c r="K133" s="250"/>
      <c r="L133" s="255"/>
      <c r="M133" s="256"/>
      <c r="N133" s="257"/>
      <c r="O133" s="257"/>
      <c r="P133" s="257"/>
      <c r="Q133" s="257"/>
      <c r="R133" s="257"/>
      <c r="S133" s="257"/>
      <c r="T133" s="25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9" t="s">
        <v>257</v>
      </c>
      <c r="AU133" s="259" t="s">
        <v>87</v>
      </c>
      <c r="AV133" s="14" t="s">
        <v>87</v>
      </c>
      <c r="AW133" s="14" t="s">
        <v>34</v>
      </c>
      <c r="AX133" s="14" t="s">
        <v>85</v>
      </c>
      <c r="AY133" s="259" t="s">
        <v>245</v>
      </c>
    </row>
    <row r="134" s="2" customFormat="1" ht="16.5" customHeight="1">
      <c r="A134" s="40"/>
      <c r="B134" s="41"/>
      <c r="C134" s="221" t="s">
        <v>253</v>
      </c>
      <c r="D134" s="221" t="s">
        <v>248</v>
      </c>
      <c r="E134" s="222" t="s">
        <v>4087</v>
      </c>
      <c r="F134" s="223" t="s">
        <v>4088</v>
      </c>
      <c r="G134" s="224" t="s">
        <v>5270</v>
      </c>
      <c r="H134" s="225">
        <v>7</v>
      </c>
      <c r="I134" s="226"/>
      <c r="J134" s="227">
        <f>ROUND(I134*H134,2)</f>
        <v>0</v>
      </c>
      <c r="K134" s="223" t="s">
        <v>764</v>
      </c>
      <c r="L134" s="46"/>
      <c r="M134" s="228" t="s">
        <v>1</v>
      </c>
      <c r="N134" s="229" t="s">
        <v>42</v>
      </c>
      <c r="O134" s="93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2" t="s">
        <v>253</v>
      </c>
      <c r="AT134" s="232" t="s">
        <v>248</v>
      </c>
      <c r="AU134" s="232" t="s">
        <v>87</v>
      </c>
      <c r="AY134" s="19" t="s">
        <v>245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9" t="s">
        <v>85</v>
      </c>
      <c r="BK134" s="233">
        <f>ROUND(I134*H134,2)</f>
        <v>0</v>
      </c>
      <c r="BL134" s="19" t="s">
        <v>253</v>
      </c>
      <c r="BM134" s="232" t="s">
        <v>5867</v>
      </c>
    </row>
    <row r="135" s="2" customFormat="1">
      <c r="A135" s="40"/>
      <c r="B135" s="41"/>
      <c r="C135" s="42"/>
      <c r="D135" s="234" t="s">
        <v>255</v>
      </c>
      <c r="E135" s="42"/>
      <c r="F135" s="235" t="s">
        <v>4091</v>
      </c>
      <c r="G135" s="42"/>
      <c r="H135" s="42"/>
      <c r="I135" s="236"/>
      <c r="J135" s="42"/>
      <c r="K135" s="42"/>
      <c r="L135" s="46"/>
      <c r="M135" s="237"/>
      <c r="N135" s="238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255</v>
      </c>
      <c r="AU135" s="19" t="s">
        <v>87</v>
      </c>
    </row>
    <row r="136" s="2" customFormat="1">
      <c r="A136" s="40"/>
      <c r="B136" s="41"/>
      <c r="C136" s="42"/>
      <c r="D136" s="296" t="s">
        <v>766</v>
      </c>
      <c r="E136" s="42"/>
      <c r="F136" s="297" t="s">
        <v>4092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766</v>
      </c>
      <c r="AU136" s="19" t="s">
        <v>87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5644</v>
      </c>
      <c r="G137" s="250"/>
      <c r="H137" s="253">
        <v>7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85</v>
      </c>
      <c r="AY137" s="259" t="s">
        <v>245</v>
      </c>
    </row>
    <row r="138" s="2" customFormat="1" ht="16.5" customHeight="1">
      <c r="A138" s="40"/>
      <c r="B138" s="41"/>
      <c r="C138" s="221" t="s">
        <v>246</v>
      </c>
      <c r="D138" s="221" t="s">
        <v>248</v>
      </c>
      <c r="E138" s="222" t="s">
        <v>4146</v>
      </c>
      <c r="F138" s="223" t="s">
        <v>4147</v>
      </c>
      <c r="G138" s="224" t="s">
        <v>275</v>
      </c>
      <c r="H138" s="225">
        <v>79.200000000000003</v>
      </c>
      <c r="I138" s="226"/>
      <c r="J138" s="227">
        <f>ROUND(I138*H138,2)</f>
        <v>0</v>
      </c>
      <c r="K138" s="223" t="s">
        <v>764</v>
      </c>
      <c r="L138" s="46"/>
      <c r="M138" s="228" t="s">
        <v>1</v>
      </c>
      <c r="N138" s="229" t="s">
        <v>42</v>
      </c>
      <c r="O138" s="93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2" t="s">
        <v>253</v>
      </c>
      <c r="AT138" s="232" t="s">
        <v>248</v>
      </c>
      <c r="AU138" s="232" t="s">
        <v>87</v>
      </c>
      <c r="AY138" s="19" t="s">
        <v>245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9" t="s">
        <v>85</v>
      </c>
      <c r="BK138" s="233">
        <f>ROUND(I138*H138,2)</f>
        <v>0</v>
      </c>
      <c r="BL138" s="19" t="s">
        <v>253</v>
      </c>
      <c r="BM138" s="232" t="s">
        <v>5868</v>
      </c>
    </row>
    <row r="139" s="2" customFormat="1">
      <c r="A139" s="40"/>
      <c r="B139" s="41"/>
      <c r="C139" s="42"/>
      <c r="D139" s="234" t="s">
        <v>255</v>
      </c>
      <c r="E139" s="42"/>
      <c r="F139" s="235" t="s">
        <v>4149</v>
      </c>
      <c r="G139" s="42"/>
      <c r="H139" s="42"/>
      <c r="I139" s="236"/>
      <c r="J139" s="42"/>
      <c r="K139" s="42"/>
      <c r="L139" s="46"/>
      <c r="M139" s="237"/>
      <c r="N139" s="238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255</v>
      </c>
      <c r="AU139" s="19" t="s">
        <v>87</v>
      </c>
    </row>
    <row r="140" s="2" customFormat="1">
      <c r="A140" s="40"/>
      <c r="B140" s="41"/>
      <c r="C140" s="42"/>
      <c r="D140" s="296" t="s">
        <v>766</v>
      </c>
      <c r="E140" s="42"/>
      <c r="F140" s="297" t="s">
        <v>4150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766</v>
      </c>
      <c r="AU140" s="19" t="s">
        <v>87</v>
      </c>
    </row>
    <row r="141" s="14" customFormat="1">
      <c r="A141" s="14"/>
      <c r="B141" s="249"/>
      <c r="C141" s="250"/>
      <c r="D141" s="234" t="s">
        <v>257</v>
      </c>
      <c r="E141" s="251" t="s">
        <v>1</v>
      </c>
      <c r="F141" s="252" t="s">
        <v>5869</v>
      </c>
      <c r="G141" s="250"/>
      <c r="H141" s="253">
        <v>79.200000000000003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257</v>
      </c>
      <c r="AU141" s="259" t="s">
        <v>87</v>
      </c>
      <c r="AV141" s="14" t="s">
        <v>87</v>
      </c>
      <c r="AW141" s="14" t="s">
        <v>34</v>
      </c>
      <c r="AX141" s="14" t="s">
        <v>85</v>
      </c>
      <c r="AY141" s="259" t="s">
        <v>245</v>
      </c>
    </row>
    <row r="142" s="2" customFormat="1" ht="16.5" customHeight="1">
      <c r="A142" s="40"/>
      <c r="B142" s="41"/>
      <c r="C142" s="283" t="s">
        <v>305</v>
      </c>
      <c r="D142" s="283" t="s">
        <v>551</v>
      </c>
      <c r="E142" s="284" t="s">
        <v>4129</v>
      </c>
      <c r="F142" s="285" t="s">
        <v>4130</v>
      </c>
      <c r="G142" s="286" t="s">
        <v>545</v>
      </c>
      <c r="H142" s="287">
        <v>6.7160000000000002</v>
      </c>
      <c r="I142" s="288"/>
      <c r="J142" s="289">
        <f>ROUND(I142*H142,2)</f>
        <v>0</v>
      </c>
      <c r="K142" s="285" t="s">
        <v>764</v>
      </c>
      <c r="L142" s="290"/>
      <c r="M142" s="291" t="s">
        <v>1</v>
      </c>
      <c r="N142" s="292" t="s">
        <v>42</v>
      </c>
      <c r="O142" s="93"/>
      <c r="P142" s="230">
        <f>O142*H142</f>
        <v>0</v>
      </c>
      <c r="Q142" s="230">
        <v>1</v>
      </c>
      <c r="R142" s="230">
        <f>Q142*H142</f>
        <v>6.7160000000000002</v>
      </c>
      <c r="S142" s="230">
        <v>0</v>
      </c>
      <c r="T142" s="231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2" t="s">
        <v>326</v>
      </c>
      <c r="AT142" s="232" t="s">
        <v>551</v>
      </c>
      <c r="AU142" s="232" t="s">
        <v>87</v>
      </c>
      <c r="AY142" s="19" t="s">
        <v>245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9" t="s">
        <v>85</v>
      </c>
      <c r="BK142" s="233">
        <f>ROUND(I142*H142,2)</f>
        <v>0</v>
      </c>
      <c r="BL142" s="19" t="s">
        <v>253</v>
      </c>
      <c r="BM142" s="232" t="s">
        <v>5870</v>
      </c>
    </row>
    <row r="143" s="2" customFormat="1">
      <c r="A143" s="40"/>
      <c r="B143" s="41"/>
      <c r="C143" s="42"/>
      <c r="D143" s="234" t="s">
        <v>255</v>
      </c>
      <c r="E143" s="42"/>
      <c r="F143" s="235" t="s">
        <v>4130</v>
      </c>
      <c r="G143" s="42"/>
      <c r="H143" s="42"/>
      <c r="I143" s="236"/>
      <c r="J143" s="42"/>
      <c r="K143" s="42"/>
      <c r="L143" s="46"/>
      <c r="M143" s="237"/>
      <c r="N143" s="238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255</v>
      </c>
      <c r="AU143" s="19" t="s">
        <v>87</v>
      </c>
    </row>
    <row r="144" s="14" customFormat="1">
      <c r="A144" s="14"/>
      <c r="B144" s="249"/>
      <c r="C144" s="250"/>
      <c r="D144" s="234" t="s">
        <v>257</v>
      </c>
      <c r="E144" s="251" t="s">
        <v>1</v>
      </c>
      <c r="F144" s="252" t="s">
        <v>5871</v>
      </c>
      <c r="G144" s="250"/>
      <c r="H144" s="253">
        <v>6.7160000000000002</v>
      </c>
      <c r="I144" s="254"/>
      <c r="J144" s="250"/>
      <c r="K144" s="250"/>
      <c r="L144" s="255"/>
      <c r="M144" s="256"/>
      <c r="N144" s="257"/>
      <c r="O144" s="257"/>
      <c r="P144" s="257"/>
      <c r="Q144" s="257"/>
      <c r="R144" s="257"/>
      <c r="S144" s="257"/>
      <c r="T144" s="25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9" t="s">
        <v>257</v>
      </c>
      <c r="AU144" s="259" t="s">
        <v>87</v>
      </c>
      <c r="AV144" s="14" t="s">
        <v>87</v>
      </c>
      <c r="AW144" s="14" t="s">
        <v>34</v>
      </c>
      <c r="AX144" s="14" t="s">
        <v>85</v>
      </c>
      <c r="AY144" s="259" t="s">
        <v>245</v>
      </c>
    </row>
    <row r="145" s="2" customFormat="1" ht="21.75" customHeight="1">
      <c r="A145" s="40"/>
      <c r="B145" s="41"/>
      <c r="C145" s="221" t="s">
        <v>314</v>
      </c>
      <c r="D145" s="221" t="s">
        <v>248</v>
      </c>
      <c r="E145" s="222" t="s">
        <v>4152</v>
      </c>
      <c r="F145" s="223" t="s">
        <v>4153</v>
      </c>
      <c r="G145" s="224" t="s">
        <v>275</v>
      </c>
      <c r="H145" s="225">
        <v>79.200000000000003</v>
      </c>
      <c r="I145" s="226"/>
      <c r="J145" s="227">
        <f>ROUND(I145*H145,2)</f>
        <v>0</v>
      </c>
      <c r="K145" s="223" t="s">
        <v>764</v>
      </c>
      <c r="L145" s="46"/>
      <c r="M145" s="228" t="s">
        <v>1</v>
      </c>
      <c r="N145" s="229" t="s">
        <v>42</v>
      </c>
      <c r="O145" s="93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32" t="s">
        <v>253</v>
      </c>
      <c r="AT145" s="232" t="s">
        <v>248</v>
      </c>
      <c r="AU145" s="232" t="s">
        <v>87</v>
      </c>
      <c r="AY145" s="19" t="s">
        <v>245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9" t="s">
        <v>85</v>
      </c>
      <c r="BK145" s="233">
        <f>ROUND(I145*H145,2)</f>
        <v>0</v>
      </c>
      <c r="BL145" s="19" t="s">
        <v>253</v>
      </c>
      <c r="BM145" s="232" t="s">
        <v>5872</v>
      </c>
    </row>
    <row r="146" s="2" customFormat="1">
      <c r="A146" s="40"/>
      <c r="B146" s="41"/>
      <c r="C146" s="42"/>
      <c r="D146" s="234" t="s">
        <v>255</v>
      </c>
      <c r="E146" s="42"/>
      <c r="F146" s="235" t="s">
        <v>4155</v>
      </c>
      <c r="G146" s="42"/>
      <c r="H146" s="42"/>
      <c r="I146" s="236"/>
      <c r="J146" s="42"/>
      <c r="K146" s="42"/>
      <c r="L146" s="46"/>
      <c r="M146" s="237"/>
      <c r="N146" s="238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255</v>
      </c>
      <c r="AU146" s="19" t="s">
        <v>87</v>
      </c>
    </row>
    <row r="147" s="2" customFormat="1">
      <c r="A147" s="40"/>
      <c r="B147" s="41"/>
      <c r="C147" s="42"/>
      <c r="D147" s="296" t="s">
        <v>766</v>
      </c>
      <c r="E147" s="42"/>
      <c r="F147" s="297" t="s">
        <v>4156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766</v>
      </c>
      <c r="AU147" s="19" t="s">
        <v>87</v>
      </c>
    </row>
    <row r="148" s="14" customFormat="1">
      <c r="A148" s="14"/>
      <c r="B148" s="249"/>
      <c r="C148" s="250"/>
      <c r="D148" s="234" t="s">
        <v>257</v>
      </c>
      <c r="E148" s="251" t="s">
        <v>1</v>
      </c>
      <c r="F148" s="252" t="s">
        <v>5873</v>
      </c>
      <c r="G148" s="250"/>
      <c r="H148" s="253">
        <v>79.200000000000003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257</v>
      </c>
      <c r="AU148" s="259" t="s">
        <v>87</v>
      </c>
      <c r="AV148" s="14" t="s">
        <v>87</v>
      </c>
      <c r="AW148" s="14" t="s">
        <v>34</v>
      </c>
      <c r="AX148" s="14" t="s">
        <v>85</v>
      </c>
      <c r="AY148" s="259" t="s">
        <v>245</v>
      </c>
    </row>
    <row r="149" s="2" customFormat="1" ht="16.5" customHeight="1">
      <c r="A149" s="40"/>
      <c r="B149" s="41"/>
      <c r="C149" s="221" t="s">
        <v>326</v>
      </c>
      <c r="D149" s="221" t="s">
        <v>248</v>
      </c>
      <c r="E149" s="222" t="s">
        <v>2681</v>
      </c>
      <c r="F149" s="223" t="s">
        <v>2682</v>
      </c>
      <c r="G149" s="224" t="s">
        <v>251</v>
      </c>
      <c r="H149" s="225">
        <v>40</v>
      </c>
      <c r="I149" s="226"/>
      <c r="J149" s="227">
        <f>ROUND(I149*H149,2)</f>
        <v>0</v>
      </c>
      <c r="K149" s="223" t="s">
        <v>764</v>
      </c>
      <c r="L149" s="46"/>
      <c r="M149" s="228" t="s">
        <v>1</v>
      </c>
      <c r="N149" s="229" t="s">
        <v>42</v>
      </c>
      <c r="O149" s="93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2" t="s">
        <v>253</v>
      </c>
      <c r="AT149" s="232" t="s">
        <v>248</v>
      </c>
      <c r="AU149" s="232" t="s">
        <v>87</v>
      </c>
      <c r="AY149" s="19" t="s">
        <v>245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9" t="s">
        <v>85</v>
      </c>
      <c r="BK149" s="233">
        <f>ROUND(I149*H149,2)</f>
        <v>0</v>
      </c>
      <c r="BL149" s="19" t="s">
        <v>253</v>
      </c>
      <c r="BM149" s="232" t="s">
        <v>5874</v>
      </c>
    </row>
    <row r="150" s="2" customFormat="1">
      <c r="A150" s="40"/>
      <c r="B150" s="41"/>
      <c r="C150" s="42"/>
      <c r="D150" s="234" t="s">
        <v>255</v>
      </c>
      <c r="E150" s="42"/>
      <c r="F150" s="235" t="s">
        <v>2684</v>
      </c>
      <c r="G150" s="42"/>
      <c r="H150" s="42"/>
      <c r="I150" s="236"/>
      <c r="J150" s="42"/>
      <c r="K150" s="42"/>
      <c r="L150" s="46"/>
      <c r="M150" s="237"/>
      <c r="N150" s="238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255</v>
      </c>
      <c r="AU150" s="19" t="s">
        <v>87</v>
      </c>
    </row>
    <row r="151" s="2" customFormat="1">
      <c r="A151" s="40"/>
      <c r="B151" s="41"/>
      <c r="C151" s="42"/>
      <c r="D151" s="296" t="s">
        <v>766</v>
      </c>
      <c r="E151" s="42"/>
      <c r="F151" s="297" t="s">
        <v>2685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766</v>
      </c>
      <c r="AU151" s="19" t="s">
        <v>87</v>
      </c>
    </row>
    <row r="152" s="14" customFormat="1">
      <c r="A152" s="14"/>
      <c r="B152" s="249"/>
      <c r="C152" s="250"/>
      <c r="D152" s="234" t="s">
        <v>257</v>
      </c>
      <c r="E152" s="251" t="s">
        <v>1</v>
      </c>
      <c r="F152" s="252" t="s">
        <v>5875</v>
      </c>
      <c r="G152" s="250"/>
      <c r="H152" s="253">
        <v>40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257</v>
      </c>
      <c r="AU152" s="259" t="s">
        <v>87</v>
      </c>
      <c r="AV152" s="14" t="s">
        <v>87</v>
      </c>
      <c r="AW152" s="14" t="s">
        <v>34</v>
      </c>
      <c r="AX152" s="14" t="s">
        <v>85</v>
      </c>
      <c r="AY152" s="259" t="s">
        <v>245</v>
      </c>
    </row>
    <row r="153" s="2" customFormat="1" ht="16.5" customHeight="1">
      <c r="A153" s="40"/>
      <c r="B153" s="41"/>
      <c r="C153" s="221" t="s">
        <v>335</v>
      </c>
      <c r="D153" s="221" t="s">
        <v>248</v>
      </c>
      <c r="E153" s="222" t="s">
        <v>3551</v>
      </c>
      <c r="F153" s="223" t="s">
        <v>3552</v>
      </c>
      <c r="G153" s="224" t="s">
        <v>251</v>
      </c>
      <c r="H153" s="225">
        <v>2.4300000000000002</v>
      </c>
      <c r="I153" s="226"/>
      <c r="J153" s="227">
        <f>ROUND(I153*H153,2)</f>
        <v>0</v>
      </c>
      <c r="K153" s="223" t="s">
        <v>764</v>
      </c>
      <c r="L153" s="46"/>
      <c r="M153" s="228" t="s">
        <v>1</v>
      </c>
      <c r="N153" s="229" t="s">
        <v>42</v>
      </c>
      <c r="O153" s="93"/>
      <c r="P153" s="230">
        <f>O153*H153</f>
        <v>0</v>
      </c>
      <c r="Q153" s="230">
        <v>1.6299999999999999</v>
      </c>
      <c r="R153" s="230">
        <f>Q153*H153</f>
        <v>3.9609000000000001</v>
      </c>
      <c r="S153" s="230">
        <v>0</v>
      </c>
      <c r="T153" s="231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2" t="s">
        <v>253</v>
      </c>
      <c r="AT153" s="232" t="s">
        <v>248</v>
      </c>
      <c r="AU153" s="232" t="s">
        <v>87</v>
      </c>
      <c r="AY153" s="19" t="s">
        <v>245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9" t="s">
        <v>85</v>
      </c>
      <c r="BK153" s="233">
        <f>ROUND(I153*H153,2)</f>
        <v>0</v>
      </c>
      <c r="BL153" s="19" t="s">
        <v>253</v>
      </c>
      <c r="BM153" s="232" t="s">
        <v>5876</v>
      </c>
    </row>
    <row r="154" s="2" customFormat="1">
      <c r="A154" s="40"/>
      <c r="B154" s="41"/>
      <c r="C154" s="42"/>
      <c r="D154" s="234" t="s">
        <v>255</v>
      </c>
      <c r="E154" s="42"/>
      <c r="F154" s="235" t="s">
        <v>4219</v>
      </c>
      <c r="G154" s="42"/>
      <c r="H154" s="42"/>
      <c r="I154" s="236"/>
      <c r="J154" s="42"/>
      <c r="K154" s="42"/>
      <c r="L154" s="46"/>
      <c r="M154" s="237"/>
      <c r="N154" s="238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255</v>
      </c>
      <c r="AU154" s="19" t="s">
        <v>87</v>
      </c>
    </row>
    <row r="155" s="2" customFormat="1">
      <c r="A155" s="40"/>
      <c r="B155" s="41"/>
      <c r="C155" s="42"/>
      <c r="D155" s="296" t="s">
        <v>766</v>
      </c>
      <c r="E155" s="42"/>
      <c r="F155" s="297" t="s">
        <v>3554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766</v>
      </c>
      <c r="AU155" s="19" t="s">
        <v>87</v>
      </c>
    </row>
    <row r="156" s="14" customFormat="1">
      <c r="A156" s="14"/>
      <c r="B156" s="249"/>
      <c r="C156" s="250"/>
      <c r="D156" s="234" t="s">
        <v>257</v>
      </c>
      <c r="E156" s="251" t="s">
        <v>1</v>
      </c>
      <c r="F156" s="252" t="s">
        <v>5877</v>
      </c>
      <c r="G156" s="250"/>
      <c r="H156" s="253">
        <v>2.4300000000000002</v>
      </c>
      <c r="I156" s="254"/>
      <c r="J156" s="250"/>
      <c r="K156" s="250"/>
      <c r="L156" s="255"/>
      <c r="M156" s="256"/>
      <c r="N156" s="257"/>
      <c r="O156" s="257"/>
      <c r="P156" s="257"/>
      <c r="Q156" s="257"/>
      <c r="R156" s="257"/>
      <c r="S156" s="257"/>
      <c r="T156" s="25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9" t="s">
        <v>257</v>
      </c>
      <c r="AU156" s="259" t="s">
        <v>87</v>
      </c>
      <c r="AV156" s="14" t="s">
        <v>87</v>
      </c>
      <c r="AW156" s="14" t="s">
        <v>34</v>
      </c>
      <c r="AX156" s="14" t="s">
        <v>85</v>
      </c>
      <c r="AY156" s="259" t="s">
        <v>245</v>
      </c>
    </row>
    <row r="157" s="2" customFormat="1" ht="16.5" customHeight="1">
      <c r="A157" s="40"/>
      <c r="B157" s="41"/>
      <c r="C157" s="221" t="s">
        <v>341</v>
      </c>
      <c r="D157" s="221" t="s">
        <v>248</v>
      </c>
      <c r="E157" s="222" t="s">
        <v>3561</v>
      </c>
      <c r="F157" s="223" t="s">
        <v>3562</v>
      </c>
      <c r="G157" s="224" t="s">
        <v>317</v>
      </c>
      <c r="H157" s="225">
        <v>27</v>
      </c>
      <c r="I157" s="226"/>
      <c r="J157" s="227">
        <f>ROUND(I157*H157,2)</f>
        <v>0</v>
      </c>
      <c r="K157" s="223" t="s">
        <v>764</v>
      </c>
      <c r="L157" s="46"/>
      <c r="M157" s="228" t="s">
        <v>1</v>
      </c>
      <c r="N157" s="229" t="s">
        <v>42</v>
      </c>
      <c r="O157" s="93"/>
      <c r="P157" s="230">
        <f>O157*H157</f>
        <v>0</v>
      </c>
      <c r="Q157" s="230">
        <v>0.00116</v>
      </c>
      <c r="R157" s="230">
        <f>Q157*H157</f>
        <v>0.031320000000000001</v>
      </c>
      <c r="S157" s="230">
        <v>0</v>
      </c>
      <c r="T157" s="231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2" t="s">
        <v>253</v>
      </c>
      <c r="AT157" s="232" t="s">
        <v>248</v>
      </c>
      <c r="AU157" s="232" t="s">
        <v>87</v>
      </c>
      <c r="AY157" s="19" t="s">
        <v>245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9" t="s">
        <v>85</v>
      </c>
      <c r="BK157" s="233">
        <f>ROUND(I157*H157,2)</f>
        <v>0</v>
      </c>
      <c r="BL157" s="19" t="s">
        <v>253</v>
      </c>
      <c r="BM157" s="232" t="s">
        <v>5878</v>
      </c>
    </row>
    <row r="158" s="2" customFormat="1">
      <c r="A158" s="40"/>
      <c r="B158" s="41"/>
      <c r="C158" s="42"/>
      <c r="D158" s="234" t="s">
        <v>255</v>
      </c>
      <c r="E158" s="42"/>
      <c r="F158" s="235" t="s">
        <v>5879</v>
      </c>
      <c r="G158" s="42"/>
      <c r="H158" s="42"/>
      <c r="I158" s="236"/>
      <c r="J158" s="42"/>
      <c r="K158" s="42"/>
      <c r="L158" s="46"/>
      <c r="M158" s="237"/>
      <c r="N158" s="238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255</v>
      </c>
      <c r="AU158" s="19" t="s">
        <v>87</v>
      </c>
    </row>
    <row r="159" s="2" customFormat="1">
      <c r="A159" s="40"/>
      <c r="B159" s="41"/>
      <c r="C159" s="42"/>
      <c r="D159" s="296" t="s">
        <v>766</v>
      </c>
      <c r="E159" s="42"/>
      <c r="F159" s="297" t="s">
        <v>3564</v>
      </c>
      <c r="G159" s="42"/>
      <c r="H159" s="42"/>
      <c r="I159" s="236"/>
      <c r="J159" s="42"/>
      <c r="K159" s="42"/>
      <c r="L159" s="46"/>
      <c r="M159" s="237"/>
      <c r="N159" s="238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766</v>
      </c>
      <c r="AU159" s="19" t="s">
        <v>87</v>
      </c>
    </row>
    <row r="160" s="14" customFormat="1">
      <c r="A160" s="14"/>
      <c r="B160" s="249"/>
      <c r="C160" s="250"/>
      <c r="D160" s="234" t="s">
        <v>257</v>
      </c>
      <c r="E160" s="251" t="s">
        <v>1</v>
      </c>
      <c r="F160" s="252" t="s">
        <v>5880</v>
      </c>
      <c r="G160" s="250"/>
      <c r="H160" s="253">
        <v>27</v>
      </c>
      <c r="I160" s="254"/>
      <c r="J160" s="250"/>
      <c r="K160" s="250"/>
      <c r="L160" s="255"/>
      <c r="M160" s="256"/>
      <c r="N160" s="257"/>
      <c r="O160" s="257"/>
      <c r="P160" s="257"/>
      <c r="Q160" s="257"/>
      <c r="R160" s="257"/>
      <c r="S160" s="257"/>
      <c r="T160" s="25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9" t="s">
        <v>257</v>
      </c>
      <c r="AU160" s="259" t="s">
        <v>87</v>
      </c>
      <c r="AV160" s="14" t="s">
        <v>87</v>
      </c>
      <c r="AW160" s="14" t="s">
        <v>34</v>
      </c>
      <c r="AX160" s="14" t="s">
        <v>85</v>
      </c>
      <c r="AY160" s="259" t="s">
        <v>245</v>
      </c>
    </row>
    <row r="161" s="2" customFormat="1" ht="16.5" customHeight="1">
      <c r="A161" s="40"/>
      <c r="B161" s="41"/>
      <c r="C161" s="221" t="s">
        <v>349</v>
      </c>
      <c r="D161" s="221" t="s">
        <v>248</v>
      </c>
      <c r="E161" s="222" t="s">
        <v>4222</v>
      </c>
      <c r="F161" s="223" t="s">
        <v>4223</v>
      </c>
      <c r="G161" s="224" t="s">
        <v>275</v>
      </c>
      <c r="H161" s="225">
        <v>40.5</v>
      </c>
      <c r="I161" s="226"/>
      <c r="J161" s="227">
        <f>ROUND(I161*H161,2)</f>
        <v>0</v>
      </c>
      <c r="K161" s="223" t="s">
        <v>764</v>
      </c>
      <c r="L161" s="46"/>
      <c r="M161" s="228" t="s">
        <v>1</v>
      </c>
      <c r="N161" s="229" t="s">
        <v>42</v>
      </c>
      <c r="O161" s="93"/>
      <c r="P161" s="230">
        <f>O161*H161</f>
        <v>0</v>
      </c>
      <c r="Q161" s="230">
        <v>0.00010000000000000001</v>
      </c>
      <c r="R161" s="230">
        <f>Q161*H161</f>
        <v>0.0040499999999999998</v>
      </c>
      <c r="S161" s="230">
        <v>0</v>
      </c>
      <c r="T161" s="231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2" t="s">
        <v>253</v>
      </c>
      <c r="AT161" s="232" t="s">
        <v>248</v>
      </c>
      <c r="AU161" s="232" t="s">
        <v>87</v>
      </c>
      <c r="AY161" s="19" t="s">
        <v>245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9" t="s">
        <v>85</v>
      </c>
      <c r="BK161" s="233">
        <f>ROUND(I161*H161,2)</f>
        <v>0</v>
      </c>
      <c r="BL161" s="19" t="s">
        <v>253</v>
      </c>
      <c r="BM161" s="232" t="s">
        <v>5881</v>
      </c>
    </row>
    <row r="162" s="2" customFormat="1">
      <c r="A162" s="40"/>
      <c r="B162" s="41"/>
      <c r="C162" s="42"/>
      <c r="D162" s="234" t="s">
        <v>255</v>
      </c>
      <c r="E162" s="42"/>
      <c r="F162" s="235" t="s">
        <v>4225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255</v>
      </c>
      <c r="AU162" s="19" t="s">
        <v>87</v>
      </c>
    </row>
    <row r="163" s="2" customFormat="1">
      <c r="A163" s="40"/>
      <c r="B163" s="41"/>
      <c r="C163" s="42"/>
      <c r="D163" s="296" t="s">
        <v>766</v>
      </c>
      <c r="E163" s="42"/>
      <c r="F163" s="297" t="s">
        <v>4226</v>
      </c>
      <c r="G163" s="42"/>
      <c r="H163" s="42"/>
      <c r="I163" s="236"/>
      <c r="J163" s="42"/>
      <c r="K163" s="42"/>
      <c r="L163" s="46"/>
      <c r="M163" s="237"/>
      <c r="N163" s="238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766</v>
      </c>
      <c r="AU163" s="19" t="s">
        <v>87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5882</v>
      </c>
      <c r="G164" s="250"/>
      <c r="H164" s="253">
        <v>40.5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85</v>
      </c>
      <c r="AY164" s="259" t="s">
        <v>245</v>
      </c>
    </row>
    <row r="165" s="2" customFormat="1" ht="16.5" customHeight="1">
      <c r="A165" s="40"/>
      <c r="B165" s="41"/>
      <c r="C165" s="283" t="s">
        <v>8</v>
      </c>
      <c r="D165" s="283" t="s">
        <v>551</v>
      </c>
      <c r="E165" s="284" t="s">
        <v>3986</v>
      </c>
      <c r="F165" s="285" t="s">
        <v>3987</v>
      </c>
      <c r="G165" s="286" t="s">
        <v>275</v>
      </c>
      <c r="H165" s="287">
        <v>42.524999999999999</v>
      </c>
      <c r="I165" s="288"/>
      <c r="J165" s="289">
        <f>ROUND(I165*H165,2)</f>
        <v>0</v>
      </c>
      <c r="K165" s="285" t="s">
        <v>764</v>
      </c>
      <c r="L165" s="290"/>
      <c r="M165" s="291" t="s">
        <v>1</v>
      </c>
      <c r="N165" s="292" t="s">
        <v>42</v>
      </c>
      <c r="O165" s="93"/>
      <c r="P165" s="230">
        <f>O165*H165</f>
        <v>0</v>
      </c>
      <c r="Q165" s="230">
        <v>0.00029999999999999997</v>
      </c>
      <c r="R165" s="230">
        <f>Q165*H165</f>
        <v>0.012757499999999998</v>
      </c>
      <c r="S165" s="230">
        <v>0</v>
      </c>
      <c r="T165" s="231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2" t="s">
        <v>326</v>
      </c>
      <c r="AT165" s="232" t="s">
        <v>551</v>
      </c>
      <c r="AU165" s="232" t="s">
        <v>87</v>
      </c>
      <c r="AY165" s="19" t="s">
        <v>245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9" t="s">
        <v>85</v>
      </c>
      <c r="BK165" s="233">
        <f>ROUND(I165*H165,2)</f>
        <v>0</v>
      </c>
      <c r="BL165" s="19" t="s">
        <v>253</v>
      </c>
      <c r="BM165" s="232" t="s">
        <v>5883</v>
      </c>
    </row>
    <row r="166" s="2" customFormat="1">
      <c r="A166" s="40"/>
      <c r="B166" s="41"/>
      <c r="C166" s="42"/>
      <c r="D166" s="234" t="s">
        <v>255</v>
      </c>
      <c r="E166" s="42"/>
      <c r="F166" s="235" t="s">
        <v>3987</v>
      </c>
      <c r="G166" s="42"/>
      <c r="H166" s="42"/>
      <c r="I166" s="236"/>
      <c r="J166" s="42"/>
      <c r="K166" s="42"/>
      <c r="L166" s="46"/>
      <c r="M166" s="237"/>
      <c r="N166" s="238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255</v>
      </c>
      <c r="AU166" s="19" t="s">
        <v>87</v>
      </c>
    </row>
    <row r="167" s="14" customFormat="1">
      <c r="A167" s="14"/>
      <c r="B167" s="249"/>
      <c r="C167" s="250"/>
      <c r="D167" s="234" t="s">
        <v>257</v>
      </c>
      <c r="E167" s="251" t="s">
        <v>1</v>
      </c>
      <c r="F167" s="252" t="s">
        <v>5884</v>
      </c>
      <c r="G167" s="250"/>
      <c r="H167" s="253">
        <v>42.524999999999999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87</v>
      </c>
      <c r="AV167" s="14" t="s">
        <v>87</v>
      </c>
      <c r="AW167" s="14" t="s">
        <v>34</v>
      </c>
      <c r="AX167" s="14" t="s">
        <v>85</v>
      </c>
      <c r="AY167" s="259" t="s">
        <v>245</v>
      </c>
    </row>
    <row r="168" s="2" customFormat="1" ht="16.5" customHeight="1">
      <c r="A168" s="40"/>
      <c r="B168" s="41"/>
      <c r="C168" s="221" t="s">
        <v>383</v>
      </c>
      <c r="D168" s="221" t="s">
        <v>248</v>
      </c>
      <c r="E168" s="222" t="s">
        <v>3534</v>
      </c>
      <c r="F168" s="223" t="s">
        <v>3535</v>
      </c>
      <c r="G168" s="224" t="s">
        <v>251</v>
      </c>
      <c r="H168" s="225">
        <v>50</v>
      </c>
      <c r="I168" s="226"/>
      <c r="J168" s="227">
        <f>ROUND(I168*H168,2)</f>
        <v>0</v>
      </c>
      <c r="K168" s="223" t="s">
        <v>764</v>
      </c>
      <c r="L168" s="46"/>
      <c r="M168" s="228" t="s">
        <v>1</v>
      </c>
      <c r="N168" s="229" t="s">
        <v>42</v>
      </c>
      <c r="O168" s="93"/>
      <c r="P168" s="230">
        <f>O168*H168</f>
        <v>0</v>
      </c>
      <c r="Q168" s="230">
        <v>0</v>
      </c>
      <c r="R168" s="230">
        <f>Q168*H168</f>
        <v>0</v>
      </c>
      <c r="S168" s="230">
        <v>1.8080000000000001</v>
      </c>
      <c r="T168" s="231">
        <f>S168*H168</f>
        <v>90.400000000000006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32" t="s">
        <v>594</v>
      </c>
      <c r="AT168" s="232" t="s">
        <v>248</v>
      </c>
      <c r="AU168" s="232" t="s">
        <v>87</v>
      </c>
      <c r="AY168" s="19" t="s">
        <v>245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9" t="s">
        <v>85</v>
      </c>
      <c r="BK168" s="233">
        <f>ROUND(I168*H168,2)</f>
        <v>0</v>
      </c>
      <c r="BL168" s="19" t="s">
        <v>594</v>
      </c>
      <c r="BM168" s="232" t="s">
        <v>5885</v>
      </c>
    </row>
    <row r="169" s="2" customFormat="1">
      <c r="A169" s="40"/>
      <c r="B169" s="41"/>
      <c r="C169" s="42"/>
      <c r="D169" s="234" t="s">
        <v>255</v>
      </c>
      <c r="E169" s="42"/>
      <c r="F169" s="235" t="s">
        <v>4209</v>
      </c>
      <c r="G169" s="42"/>
      <c r="H169" s="42"/>
      <c r="I169" s="236"/>
      <c r="J169" s="42"/>
      <c r="K169" s="42"/>
      <c r="L169" s="46"/>
      <c r="M169" s="237"/>
      <c r="N169" s="238"/>
      <c r="O169" s="93"/>
      <c r="P169" s="93"/>
      <c r="Q169" s="93"/>
      <c r="R169" s="93"/>
      <c r="S169" s="93"/>
      <c r="T169" s="94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255</v>
      </c>
      <c r="AU169" s="19" t="s">
        <v>87</v>
      </c>
    </row>
    <row r="170" s="2" customFormat="1">
      <c r="A170" s="40"/>
      <c r="B170" s="41"/>
      <c r="C170" s="42"/>
      <c r="D170" s="296" t="s">
        <v>766</v>
      </c>
      <c r="E170" s="42"/>
      <c r="F170" s="297" t="s">
        <v>3537</v>
      </c>
      <c r="G170" s="42"/>
      <c r="H170" s="42"/>
      <c r="I170" s="236"/>
      <c r="J170" s="42"/>
      <c r="K170" s="42"/>
      <c r="L170" s="46"/>
      <c r="M170" s="237"/>
      <c r="N170" s="238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766</v>
      </c>
      <c r="AU170" s="19" t="s">
        <v>87</v>
      </c>
    </row>
    <row r="171" s="14" customFormat="1">
      <c r="A171" s="14"/>
      <c r="B171" s="249"/>
      <c r="C171" s="250"/>
      <c r="D171" s="234" t="s">
        <v>257</v>
      </c>
      <c r="E171" s="251" t="s">
        <v>1</v>
      </c>
      <c r="F171" s="252" t="s">
        <v>5886</v>
      </c>
      <c r="G171" s="250"/>
      <c r="H171" s="253">
        <v>50</v>
      </c>
      <c r="I171" s="254"/>
      <c r="J171" s="250"/>
      <c r="K171" s="250"/>
      <c r="L171" s="255"/>
      <c r="M171" s="256"/>
      <c r="N171" s="257"/>
      <c r="O171" s="257"/>
      <c r="P171" s="257"/>
      <c r="Q171" s="257"/>
      <c r="R171" s="257"/>
      <c r="S171" s="257"/>
      <c r="T171" s="25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9" t="s">
        <v>257</v>
      </c>
      <c r="AU171" s="259" t="s">
        <v>87</v>
      </c>
      <c r="AV171" s="14" t="s">
        <v>87</v>
      </c>
      <c r="AW171" s="14" t="s">
        <v>34</v>
      </c>
      <c r="AX171" s="14" t="s">
        <v>85</v>
      </c>
      <c r="AY171" s="259" t="s">
        <v>245</v>
      </c>
    </row>
    <row r="172" s="2" customFormat="1" ht="16.5" customHeight="1">
      <c r="A172" s="40"/>
      <c r="B172" s="41"/>
      <c r="C172" s="221" t="s">
        <v>390</v>
      </c>
      <c r="D172" s="221" t="s">
        <v>248</v>
      </c>
      <c r="E172" s="222" t="s">
        <v>2650</v>
      </c>
      <c r="F172" s="223" t="s">
        <v>2651</v>
      </c>
      <c r="G172" s="224" t="s">
        <v>275</v>
      </c>
      <c r="H172" s="225">
        <v>208</v>
      </c>
      <c r="I172" s="226"/>
      <c r="J172" s="227">
        <f>ROUND(I172*H172,2)</f>
        <v>0</v>
      </c>
      <c r="K172" s="223" t="s">
        <v>764</v>
      </c>
      <c r="L172" s="46"/>
      <c r="M172" s="228" t="s">
        <v>1</v>
      </c>
      <c r="N172" s="229" t="s">
        <v>42</v>
      </c>
      <c r="O172" s="93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32" t="s">
        <v>253</v>
      </c>
      <c r="AT172" s="232" t="s">
        <v>248</v>
      </c>
      <c r="AU172" s="232" t="s">
        <v>87</v>
      </c>
      <c r="AY172" s="19" t="s">
        <v>245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9" t="s">
        <v>85</v>
      </c>
      <c r="BK172" s="233">
        <f>ROUND(I172*H172,2)</f>
        <v>0</v>
      </c>
      <c r="BL172" s="19" t="s">
        <v>253</v>
      </c>
      <c r="BM172" s="232" t="s">
        <v>5887</v>
      </c>
    </row>
    <row r="173" s="2" customFormat="1">
      <c r="A173" s="40"/>
      <c r="B173" s="41"/>
      <c r="C173" s="42"/>
      <c r="D173" s="234" t="s">
        <v>255</v>
      </c>
      <c r="E173" s="42"/>
      <c r="F173" s="235" t="s">
        <v>2653</v>
      </c>
      <c r="G173" s="42"/>
      <c r="H173" s="42"/>
      <c r="I173" s="236"/>
      <c r="J173" s="42"/>
      <c r="K173" s="42"/>
      <c r="L173" s="46"/>
      <c r="M173" s="237"/>
      <c r="N173" s="238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255</v>
      </c>
      <c r="AU173" s="19" t="s">
        <v>87</v>
      </c>
    </row>
    <row r="174" s="2" customFormat="1">
      <c r="A174" s="40"/>
      <c r="B174" s="41"/>
      <c r="C174" s="42"/>
      <c r="D174" s="296" t="s">
        <v>766</v>
      </c>
      <c r="E174" s="42"/>
      <c r="F174" s="297" t="s">
        <v>2654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766</v>
      </c>
      <c r="AU174" s="19" t="s">
        <v>87</v>
      </c>
    </row>
    <row r="175" s="14" customFormat="1">
      <c r="A175" s="14"/>
      <c r="B175" s="249"/>
      <c r="C175" s="250"/>
      <c r="D175" s="234" t="s">
        <v>257</v>
      </c>
      <c r="E175" s="251" t="s">
        <v>1</v>
      </c>
      <c r="F175" s="252" t="s">
        <v>5888</v>
      </c>
      <c r="G175" s="250"/>
      <c r="H175" s="253">
        <v>208</v>
      </c>
      <c r="I175" s="254"/>
      <c r="J175" s="250"/>
      <c r="K175" s="250"/>
      <c r="L175" s="255"/>
      <c r="M175" s="256"/>
      <c r="N175" s="257"/>
      <c r="O175" s="257"/>
      <c r="P175" s="257"/>
      <c r="Q175" s="257"/>
      <c r="R175" s="257"/>
      <c r="S175" s="257"/>
      <c r="T175" s="25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9" t="s">
        <v>257</v>
      </c>
      <c r="AU175" s="259" t="s">
        <v>87</v>
      </c>
      <c r="AV175" s="14" t="s">
        <v>87</v>
      </c>
      <c r="AW175" s="14" t="s">
        <v>34</v>
      </c>
      <c r="AX175" s="14" t="s">
        <v>85</v>
      </c>
      <c r="AY175" s="259" t="s">
        <v>245</v>
      </c>
    </row>
    <row r="176" s="2" customFormat="1" ht="24.15" customHeight="1">
      <c r="A176" s="40"/>
      <c r="B176" s="41"/>
      <c r="C176" s="221" t="s">
        <v>395</v>
      </c>
      <c r="D176" s="221" t="s">
        <v>248</v>
      </c>
      <c r="E176" s="222" t="s">
        <v>3477</v>
      </c>
      <c r="F176" s="223" t="s">
        <v>3478</v>
      </c>
      <c r="G176" s="224" t="s">
        <v>251</v>
      </c>
      <c r="H176" s="225">
        <v>650</v>
      </c>
      <c r="I176" s="226"/>
      <c r="J176" s="227">
        <f>ROUND(I176*H176,2)</f>
        <v>0</v>
      </c>
      <c r="K176" s="223" t="s">
        <v>764</v>
      </c>
      <c r="L176" s="46"/>
      <c r="M176" s="228" t="s">
        <v>1</v>
      </c>
      <c r="N176" s="229" t="s">
        <v>42</v>
      </c>
      <c r="O176" s="93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2" t="s">
        <v>253</v>
      </c>
      <c r="AT176" s="232" t="s">
        <v>248</v>
      </c>
      <c r="AU176" s="232" t="s">
        <v>87</v>
      </c>
      <c r="AY176" s="19" t="s">
        <v>245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9" t="s">
        <v>85</v>
      </c>
      <c r="BK176" s="233">
        <f>ROUND(I176*H176,2)</f>
        <v>0</v>
      </c>
      <c r="BL176" s="19" t="s">
        <v>253</v>
      </c>
      <c r="BM176" s="232" t="s">
        <v>5889</v>
      </c>
    </row>
    <row r="177" s="2" customFormat="1">
      <c r="A177" s="40"/>
      <c r="B177" s="41"/>
      <c r="C177" s="42"/>
      <c r="D177" s="234" t="s">
        <v>255</v>
      </c>
      <c r="E177" s="42"/>
      <c r="F177" s="235" t="s">
        <v>4097</v>
      </c>
      <c r="G177" s="42"/>
      <c r="H177" s="42"/>
      <c r="I177" s="236"/>
      <c r="J177" s="42"/>
      <c r="K177" s="42"/>
      <c r="L177" s="46"/>
      <c r="M177" s="237"/>
      <c r="N177" s="238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255</v>
      </c>
      <c r="AU177" s="19" t="s">
        <v>87</v>
      </c>
    </row>
    <row r="178" s="2" customFormat="1">
      <c r="A178" s="40"/>
      <c r="B178" s="41"/>
      <c r="C178" s="42"/>
      <c r="D178" s="296" t="s">
        <v>766</v>
      </c>
      <c r="E178" s="42"/>
      <c r="F178" s="297" t="s">
        <v>3480</v>
      </c>
      <c r="G178" s="42"/>
      <c r="H178" s="42"/>
      <c r="I178" s="236"/>
      <c r="J178" s="42"/>
      <c r="K178" s="42"/>
      <c r="L178" s="46"/>
      <c r="M178" s="237"/>
      <c r="N178" s="238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766</v>
      </c>
      <c r="AU178" s="19" t="s">
        <v>87</v>
      </c>
    </row>
    <row r="179" s="14" customFormat="1">
      <c r="A179" s="14"/>
      <c r="B179" s="249"/>
      <c r="C179" s="250"/>
      <c r="D179" s="234" t="s">
        <v>257</v>
      </c>
      <c r="E179" s="251" t="s">
        <v>1</v>
      </c>
      <c r="F179" s="252" t="s">
        <v>5890</v>
      </c>
      <c r="G179" s="250"/>
      <c r="H179" s="253">
        <v>650</v>
      </c>
      <c r="I179" s="254"/>
      <c r="J179" s="250"/>
      <c r="K179" s="250"/>
      <c r="L179" s="255"/>
      <c r="M179" s="256"/>
      <c r="N179" s="257"/>
      <c r="O179" s="257"/>
      <c r="P179" s="257"/>
      <c r="Q179" s="257"/>
      <c r="R179" s="257"/>
      <c r="S179" s="257"/>
      <c r="T179" s="25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9" t="s">
        <v>257</v>
      </c>
      <c r="AU179" s="259" t="s">
        <v>87</v>
      </c>
      <c r="AV179" s="14" t="s">
        <v>87</v>
      </c>
      <c r="AW179" s="14" t="s">
        <v>34</v>
      </c>
      <c r="AX179" s="14" t="s">
        <v>85</v>
      </c>
      <c r="AY179" s="259" t="s">
        <v>245</v>
      </c>
    </row>
    <row r="180" s="2" customFormat="1" ht="16.5" customHeight="1">
      <c r="A180" s="40"/>
      <c r="B180" s="41"/>
      <c r="C180" s="221" t="s">
        <v>402</v>
      </c>
      <c r="D180" s="221" t="s">
        <v>248</v>
      </c>
      <c r="E180" s="222" t="s">
        <v>3209</v>
      </c>
      <c r="F180" s="223" t="s">
        <v>3210</v>
      </c>
      <c r="G180" s="224" t="s">
        <v>251</v>
      </c>
      <c r="H180" s="225">
        <v>10</v>
      </c>
      <c r="I180" s="226"/>
      <c r="J180" s="227">
        <f>ROUND(I180*H180,2)</f>
        <v>0</v>
      </c>
      <c r="K180" s="223" t="s">
        <v>764</v>
      </c>
      <c r="L180" s="46"/>
      <c r="M180" s="228" t="s">
        <v>1</v>
      </c>
      <c r="N180" s="229" t="s">
        <v>42</v>
      </c>
      <c r="O180" s="93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2" t="s">
        <v>253</v>
      </c>
      <c r="AT180" s="232" t="s">
        <v>248</v>
      </c>
      <c r="AU180" s="232" t="s">
        <v>87</v>
      </c>
      <c r="AY180" s="19" t="s">
        <v>245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9" t="s">
        <v>85</v>
      </c>
      <c r="BK180" s="233">
        <f>ROUND(I180*H180,2)</f>
        <v>0</v>
      </c>
      <c r="BL180" s="19" t="s">
        <v>253</v>
      </c>
      <c r="BM180" s="232" t="s">
        <v>5891</v>
      </c>
    </row>
    <row r="181" s="2" customFormat="1">
      <c r="A181" s="40"/>
      <c r="B181" s="41"/>
      <c r="C181" s="42"/>
      <c r="D181" s="234" t="s">
        <v>255</v>
      </c>
      <c r="E181" s="42"/>
      <c r="F181" s="235" t="s">
        <v>3212</v>
      </c>
      <c r="G181" s="42"/>
      <c r="H181" s="42"/>
      <c r="I181" s="236"/>
      <c r="J181" s="42"/>
      <c r="K181" s="42"/>
      <c r="L181" s="46"/>
      <c r="M181" s="237"/>
      <c r="N181" s="238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255</v>
      </c>
      <c r="AU181" s="19" t="s">
        <v>87</v>
      </c>
    </row>
    <row r="182" s="2" customFormat="1">
      <c r="A182" s="40"/>
      <c r="B182" s="41"/>
      <c r="C182" s="42"/>
      <c r="D182" s="296" t="s">
        <v>766</v>
      </c>
      <c r="E182" s="42"/>
      <c r="F182" s="297" t="s">
        <v>3213</v>
      </c>
      <c r="G182" s="42"/>
      <c r="H182" s="42"/>
      <c r="I182" s="236"/>
      <c r="J182" s="42"/>
      <c r="K182" s="42"/>
      <c r="L182" s="46"/>
      <c r="M182" s="237"/>
      <c r="N182" s="238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766</v>
      </c>
      <c r="AU182" s="19" t="s">
        <v>87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5892</v>
      </c>
      <c r="G183" s="250"/>
      <c r="H183" s="253">
        <v>10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85</v>
      </c>
      <c r="AY183" s="259" t="s">
        <v>245</v>
      </c>
    </row>
    <row r="184" s="2" customFormat="1" ht="21.75" customHeight="1">
      <c r="A184" s="40"/>
      <c r="B184" s="41"/>
      <c r="C184" s="221" t="s">
        <v>410</v>
      </c>
      <c r="D184" s="221" t="s">
        <v>248</v>
      </c>
      <c r="E184" s="222" t="s">
        <v>2663</v>
      </c>
      <c r="F184" s="223" t="s">
        <v>2664</v>
      </c>
      <c r="G184" s="224" t="s">
        <v>3227</v>
      </c>
      <c r="H184" s="225">
        <v>610</v>
      </c>
      <c r="I184" s="226"/>
      <c r="J184" s="227">
        <f>ROUND(I184*H184,2)</f>
        <v>0</v>
      </c>
      <c r="K184" s="223" t="s">
        <v>764</v>
      </c>
      <c r="L184" s="46"/>
      <c r="M184" s="228" t="s">
        <v>1</v>
      </c>
      <c r="N184" s="229" t="s">
        <v>42</v>
      </c>
      <c r="O184" s="93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2" t="s">
        <v>594</v>
      </c>
      <c r="AT184" s="232" t="s">
        <v>248</v>
      </c>
      <c r="AU184" s="232" t="s">
        <v>87</v>
      </c>
      <c r="AY184" s="19" t="s">
        <v>245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9" t="s">
        <v>85</v>
      </c>
      <c r="BK184" s="233">
        <f>ROUND(I184*H184,2)</f>
        <v>0</v>
      </c>
      <c r="BL184" s="19" t="s">
        <v>594</v>
      </c>
      <c r="BM184" s="232" t="s">
        <v>5893</v>
      </c>
    </row>
    <row r="185" s="2" customFormat="1">
      <c r="A185" s="40"/>
      <c r="B185" s="41"/>
      <c r="C185" s="42"/>
      <c r="D185" s="234" t="s">
        <v>255</v>
      </c>
      <c r="E185" s="42"/>
      <c r="F185" s="235" t="s">
        <v>2666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255</v>
      </c>
      <c r="AU185" s="19" t="s">
        <v>87</v>
      </c>
    </row>
    <row r="186" s="2" customFormat="1">
      <c r="A186" s="40"/>
      <c r="B186" s="41"/>
      <c r="C186" s="42"/>
      <c r="D186" s="296" t="s">
        <v>766</v>
      </c>
      <c r="E186" s="42"/>
      <c r="F186" s="297" t="s">
        <v>2667</v>
      </c>
      <c r="G186" s="42"/>
      <c r="H186" s="42"/>
      <c r="I186" s="236"/>
      <c r="J186" s="42"/>
      <c r="K186" s="42"/>
      <c r="L186" s="46"/>
      <c r="M186" s="237"/>
      <c r="N186" s="238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766</v>
      </c>
      <c r="AU186" s="19" t="s">
        <v>87</v>
      </c>
    </row>
    <row r="187" s="14" customFormat="1">
      <c r="A187" s="14"/>
      <c r="B187" s="249"/>
      <c r="C187" s="250"/>
      <c r="D187" s="234" t="s">
        <v>257</v>
      </c>
      <c r="E187" s="251" t="s">
        <v>1</v>
      </c>
      <c r="F187" s="252" t="s">
        <v>5894</v>
      </c>
      <c r="G187" s="250"/>
      <c r="H187" s="253">
        <v>610</v>
      </c>
      <c r="I187" s="254"/>
      <c r="J187" s="250"/>
      <c r="K187" s="250"/>
      <c r="L187" s="255"/>
      <c r="M187" s="256"/>
      <c r="N187" s="257"/>
      <c r="O187" s="257"/>
      <c r="P187" s="257"/>
      <c r="Q187" s="257"/>
      <c r="R187" s="257"/>
      <c r="S187" s="257"/>
      <c r="T187" s="25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9" t="s">
        <v>257</v>
      </c>
      <c r="AU187" s="259" t="s">
        <v>87</v>
      </c>
      <c r="AV187" s="14" t="s">
        <v>87</v>
      </c>
      <c r="AW187" s="14" t="s">
        <v>34</v>
      </c>
      <c r="AX187" s="14" t="s">
        <v>85</v>
      </c>
      <c r="AY187" s="259" t="s">
        <v>245</v>
      </c>
    </row>
    <row r="188" s="2" customFormat="1" ht="24.15" customHeight="1">
      <c r="A188" s="40"/>
      <c r="B188" s="41"/>
      <c r="C188" s="221" t="s">
        <v>419</v>
      </c>
      <c r="D188" s="221" t="s">
        <v>248</v>
      </c>
      <c r="E188" s="222" t="s">
        <v>2669</v>
      </c>
      <c r="F188" s="223" t="s">
        <v>2670</v>
      </c>
      <c r="G188" s="224" t="s">
        <v>251</v>
      </c>
      <c r="H188" s="225">
        <v>29890</v>
      </c>
      <c r="I188" s="226"/>
      <c r="J188" s="227">
        <f>ROUND(I188*H188,2)</f>
        <v>0</v>
      </c>
      <c r="K188" s="223" t="s">
        <v>764</v>
      </c>
      <c r="L188" s="46"/>
      <c r="M188" s="228" t="s">
        <v>1</v>
      </c>
      <c r="N188" s="229" t="s">
        <v>42</v>
      </c>
      <c r="O188" s="93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2" t="s">
        <v>594</v>
      </c>
      <c r="AT188" s="232" t="s">
        <v>248</v>
      </c>
      <c r="AU188" s="232" t="s">
        <v>87</v>
      </c>
      <c r="AY188" s="19" t="s">
        <v>245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9" t="s">
        <v>85</v>
      </c>
      <c r="BK188" s="233">
        <f>ROUND(I188*H188,2)</f>
        <v>0</v>
      </c>
      <c r="BL188" s="19" t="s">
        <v>594</v>
      </c>
      <c r="BM188" s="232" t="s">
        <v>5895</v>
      </c>
    </row>
    <row r="189" s="2" customFormat="1">
      <c r="A189" s="40"/>
      <c r="B189" s="41"/>
      <c r="C189" s="42"/>
      <c r="D189" s="234" t="s">
        <v>255</v>
      </c>
      <c r="E189" s="42"/>
      <c r="F189" s="235" t="s">
        <v>2672</v>
      </c>
      <c r="G189" s="42"/>
      <c r="H189" s="42"/>
      <c r="I189" s="236"/>
      <c r="J189" s="42"/>
      <c r="K189" s="42"/>
      <c r="L189" s="46"/>
      <c r="M189" s="237"/>
      <c r="N189" s="238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255</v>
      </c>
      <c r="AU189" s="19" t="s">
        <v>87</v>
      </c>
    </row>
    <row r="190" s="2" customFormat="1">
      <c r="A190" s="40"/>
      <c r="B190" s="41"/>
      <c r="C190" s="42"/>
      <c r="D190" s="296" t="s">
        <v>766</v>
      </c>
      <c r="E190" s="42"/>
      <c r="F190" s="297" t="s">
        <v>2673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766</v>
      </c>
      <c r="AU190" s="19" t="s">
        <v>87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5896</v>
      </c>
      <c r="G191" s="250"/>
      <c r="H191" s="253">
        <v>29890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87</v>
      </c>
      <c r="AV191" s="14" t="s">
        <v>87</v>
      </c>
      <c r="AW191" s="14" t="s">
        <v>34</v>
      </c>
      <c r="AX191" s="14" t="s">
        <v>85</v>
      </c>
      <c r="AY191" s="259" t="s">
        <v>245</v>
      </c>
    </row>
    <row r="192" s="2" customFormat="1" ht="16.5" customHeight="1">
      <c r="A192" s="40"/>
      <c r="B192" s="41"/>
      <c r="C192" s="221" t="s">
        <v>430</v>
      </c>
      <c r="D192" s="221" t="s">
        <v>248</v>
      </c>
      <c r="E192" s="222" t="s">
        <v>2675</v>
      </c>
      <c r="F192" s="223" t="s">
        <v>2676</v>
      </c>
      <c r="G192" s="224" t="s">
        <v>251</v>
      </c>
      <c r="H192" s="225">
        <v>650</v>
      </c>
      <c r="I192" s="226"/>
      <c r="J192" s="227">
        <f>ROUND(I192*H192,2)</f>
        <v>0</v>
      </c>
      <c r="K192" s="223" t="s">
        <v>764</v>
      </c>
      <c r="L192" s="46"/>
      <c r="M192" s="228" t="s">
        <v>1</v>
      </c>
      <c r="N192" s="229" t="s">
        <v>42</v>
      </c>
      <c r="O192" s="93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32" t="s">
        <v>594</v>
      </c>
      <c r="AT192" s="232" t="s">
        <v>248</v>
      </c>
      <c r="AU192" s="232" t="s">
        <v>87</v>
      </c>
      <c r="AY192" s="19" t="s">
        <v>245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9" t="s">
        <v>85</v>
      </c>
      <c r="BK192" s="233">
        <f>ROUND(I192*H192,2)</f>
        <v>0</v>
      </c>
      <c r="BL192" s="19" t="s">
        <v>594</v>
      </c>
      <c r="BM192" s="232" t="s">
        <v>5897</v>
      </c>
    </row>
    <row r="193" s="2" customFormat="1">
      <c r="A193" s="40"/>
      <c r="B193" s="41"/>
      <c r="C193" s="42"/>
      <c r="D193" s="234" t="s">
        <v>255</v>
      </c>
      <c r="E193" s="42"/>
      <c r="F193" s="235" t="s">
        <v>2678</v>
      </c>
      <c r="G193" s="42"/>
      <c r="H193" s="42"/>
      <c r="I193" s="236"/>
      <c r="J193" s="42"/>
      <c r="K193" s="42"/>
      <c r="L193" s="46"/>
      <c r="M193" s="237"/>
      <c r="N193" s="238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255</v>
      </c>
      <c r="AU193" s="19" t="s">
        <v>87</v>
      </c>
    </row>
    <row r="194" s="2" customFormat="1">
      <c r="A194" s="40"/>
      <c r="B194" s="41"/>
      <c r="C194" s="42"/>
      <c r="D194" s="296" t="s">
        <v>766</v>
      </c>
      <c r="E194" s="42"/>
      <c r="F194" s="297" t="s">
        <v>2679</v>
      </c>
      <c r="G194" s="42"/>
      <c r="H194" s="42"/>
      <c r="I194" s="236"/>
      <c r="J194" s="42"/>
      <c r="K194" s="42"/>
      <c r="L194" s="46"/>
      <c r="M194" s="237"/>
      <c r="N194" s="238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766</v>
      </c>
      <c r="AU194" s="19" t="s">
        <v>87</v>
      </c>
    </row>
    <row r="195" s="2" customFormat="1" ht="16.5" customHeight="1">
      <c r="A195" s="40"/>
      <c r="B195" s="41"/>
      <c r="C195" s="221" t="s">
        <v>418</v>
      </c>
      <c r="D195" s="221" t="s">
        <v>248</v>
      </c>
      <c r="E195" s="222" t="s">
        <v>3513</v>
      </c>
      <c r="F195" s="223" t="s">
        <v>3514</v>
      </c>
      <c r="G195" s="224" t="s">
        <v>275</v>
      </c>
      <c r="H195" s="225">
        <v>100</v>
      </c>
      <c r="I195" s="226"/>
      <c r="J195" s="227">
        <f>ROUND(I195*H195,2)</f>
        <v>0</v>
      </c>
      <c r="K195" s="223" t="s">
        <v>764</v>
      </c>
      <c r="L195" s="46"/>
      <c r="M195" s="228" t="s">
        <v>1</v>
      </c>
      <c r="N195" s="229" t="s">
        <v>42</v>
      </c>
      <c r="O195" s="93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2" t="s">
        <v>253</v>
      </c>
      <c r="AT195" s="232" t="s">
        <v>248</v>
      </c>
      <c r="AU195" s="232" t="s">
        <v>87</v>
      </c>
      <c r="AY195" s="19" t="s">
        <v>245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9" t="s">
        <v>85</v>
      </c>
      <c r="BK195" s="233">
        <f>ROUND(I195*H195,2)</f>
        <v>0</v>
      </c>
      <c r="BL195" s="19" t="s">
        <v>253</v>
      </c>
      <c r="BM195" s="232" t="s">
        <v>5898</v>
      </c>
    </row>
    <row r="196" s="2" customFormat="1">
      <c r="A196" s="40"/>
      <c r="B196" s="41"/>
      <c r="C196" s="42"/>
      <c r="D196" s="234" t="s">
        <v>255</v>
      </c>
      <c r="E196" s="42"/>
      <c r="F196" s="235" t="s">
        <v>4176</v>
      </c>
      <c r="G196" s="42"/>
      <c r="H196" s="42"/>
      <c r="I196" s="236"/>
      <c r="J196" s="42"/>
      <c r="K196" s="42"/>
      <c r="L196" s="46"/>
      <c r="M196" s="237"/>
      <c r="N196" s="238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255</v>
      </c>
      <c r="AU196" s="19" t="s">
        <v>87</v>
      </c>
    </row>
    <row r="197" s="2" customFormat="1">
      <c r="A197" s="40"/>
      <c r="B197" s="41"/>
      <c r="C197" s="42"/>
      <c r="D197" s="296" t="s">
        <v>766</v>
      </c>
      <c r="E197" s="42"/>
      <c r="F197" s="297" t="s">
        <v>3516</v>
      </c>
      <c r="G197" s="42"/>
      <c r="H197" s="42"/>
      <c r="I197" s="236"/>
      <c r="J197" s="42"/>
      <c r="K197" s="42"/>
      <c r="L197" s="46"/>
      <c r="M197" s="237"/>
      <c r="N197" s="238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766</v>
      </c>
      <c r="AU197" s="19" t="s">
        <v>87</v>
      </c>
    </row>
    <row r="198" s="14" customFormat="1">
      <c r="A198" s="14"/>
      <c r="B198" s="249"/>
      <c r="C198" s="250"/>
      <c r="D198" s="234" t="s">
        <v>257</v>
      </c>
      <c r="E198" s="251" t="s">
        <v>1</v>
      </c>
      <c r="F198" s="252" t="s">
        <v>5899</v>
      </c>
      <c r="G198" s="250"/>
      <c r="H198" s="253">
        <v>100</v>
      </c>
      <c r="I198" s="254"/>
      <c r="J198" s="250"/>
      <c r="K198" s="250"/>
      <c r="L198" s="255"/>
      <c r="M198" s="256"/>
      <c r="N198" s="257"/>
      <c r="O198" s="257"/>
      <c r="P198" s="257"/>
      <c r="Q198" s="257"/>
      <c r="R198" s="257"/>
      <c r="S198" s="257"/>
      <c r="T198" s="25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9" t="s">
        <v>257</v>
      </c>
      <c r="AU198" s="259" t="s">
        <v>87</v>
      </c>
      <c r="AV198" s="14" t="s">
        <v>87</v>
      </c>
      <c r="AW198" s="14" t="s">
        <v>34</v>
      </c>
      <c r="AX198" s="14" t="s">
        <v>85</v>
      </c>
      <c r="AY198" s="259" t="s">
        <v>245</v>
      </c>
    </row>
    <row r="199" s="2" customFormat="1" ht="16.5" customHeight="1">
      <c r="A199" s="40"/>
      <c r="B199" s="41"/>
      <c r="C199" s="221" t="s">
        <v>7</v>
      </c>
      <c r="D199" s="221" t="s">
        <v>248</v>
      </c>
      <c r="E199" s="222" t="s">
        <v>2687</v>
      </c>
      <c r="F199" s="223" t="s">
        <v>2688</v>
      </c>
      <c r="G199" s="224" t="s">
        <v>545</v>
      </c>
      <c r="H199" s="225">
        <v>1281</v>
      </c>
      <c r="I199" s="226"/>
      <c r="J199" s="227">
        <f>ROUND(I199*H199,2)</f>
        <v>0</v>
      </c>
      <c r="K199" s="223" t="s">
        <v>764</v>
      </c>
      <c r="L199" s="46"/>
      <c r="M199" s="228" t="s">
        <v>1</v>
      </c>
      <c r="N199" s="229" t="s">
        <v>42</v>
      </c>
      <c r="O199" s="93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2" t="s">
        <v>594</v>
      </c>
      <c r="AT199" s="232" t="s">
        <v>248</v>
      </c>
      <c r="AU199" s="232" t="s">
        <v>87</v>
      </c>
      <c r="AY199" s="19" t="s">
        <v>245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9" t="s">
        <v>85</v>
      </c>
      <c r="BK199" s="233">
        <f>ROUND(I199*H199,2)</f>
        <v>0</v>
      </c>
      <c r="BL199" s="19" t="s">
        <v>594</v>
      </c>
      <c r="BM199" s="232" t="s">
        <v>5900</v>
      </c>
    </row>
    <row r="200" s="2" customFormat="1">
      <c r="A200" s="40"/>
      <c r="B200" s="41"/>
      <c r="C200" s="42"/>
      <c r="D200" s="234" t="s">
        <v>255</v>
      </c>
      <c r="E200" s="42"/>
      <c r="F200" s="235" t="s">
        <v>2690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255</v>
      </c>
      <c r="AU200" s="19" t="s">
        <v>87</v>
      </c>
    </row>
    <row r="201" s="2" customFormat="1">
      <c r="A201" s="40"/>
      <c r="B201" s="41"/>
      <c r="C201" s="42"/>
      <c r="D201" s="296" t="s">
        <v>766</v>
      </c>
      <c r="E201" s="42"/>
      <c r="F201" s="297" t="s">
        <v>2691</v>
      </c>
      <c r="G201" s="42"/>
      <c r="H201" s="42"/>
      <c r="I201" s="236"/>
      <c r="J201" s="42"/>
      <c r="K201" s="42"/>
      <c r="L201" s="46"/>
      <c r="M201" s="237"/>
      <c r="N201" s="238"/>
      <c r="O201" s="93"/>
      <c r="P201" s="93"/>
      <c r="Q201" s="93"/>
      <c r="R201" s="93"/>
      <c r="S201" s="93"/>
      <c r="T201" s="94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766</v>
      </c>
      <c r="AU201" s="19" t="s">
        <v>87</v>
      </c>
    </row>
    <row r="202" s="14" customFormat="1">
      <c r="A202" s="14"/>
      <c r="B202" s="249"/>
      <c r="C202" s="250"/>
      <c r="D202" s="234" t="s">
        <v>257</v>
      </c>
      <c r="E202" s="251" t="s">
        <v>1</v>
      </c>
      <c r="F202" s="252" t="s">
        <v>5901</v>
      </c>
      <c r="G202" s="250"/>
      <c r="H202" s="253">
        <v>1281</v>
      </c>
      <c r="I202" s="254"/>
      <c r="J202" s="250"/>
      <c r="K202" s="250"/>
      <c r="L202" s="255"/>
      <c r="M202" s="256"/>
      <c r="N202" s="257"/>
      <c r="O202" s="257"/>
      <c r="P202" s="257"/>
      <c r="Q202" s="257"/>
      <c r="R202" s="257"/>
      <c r="S202" s="257"/>
      <c r="T202" s="25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9" t="s">
        <v>257</v>
      </c>
      <c r="AU202" s="259" t="s">
        <v>87</v>
      </c>
      <c r="AV202" s="14" t="s">
        <v>87</v>
      </c>
      <c r="AW202" s="14" t="s">
        <v>34</v>
      </c>
      <c r="AX202" s="14" t="s">
        <v>85</v>
      </c>
      <c r="AY202" s="259" t="s">
        <v>245</v>
      </c>
    </row>
    <row r="203" s="2" customFormat="1" ht="16.5" customHeight="1">
      <c r="A203" s="40"/>
      <c r="B203" s="41"/>
      <c r="C203" s="221" t="s">
        <v>452</v>
      </c>
      <c r="D203" s="221" t="s">
        <v>248</v>
      </c>
      <c r="E203" s="222" t="s">
        <v>2693</v>
      </c>
      <c r="F203" s="223" t="s">
        <v>2694</v>
      </c>
      <c r="G203" s="224" t="s">
        <v>3227</v>
      </c>
      <c r="H203" s="225">
        <v>650</v>
      </c>
      <c r="I203" s="226"/>
      <c r="J203" s="227">
        <f>ROUND(I203*H203,2)</f>
        <v>0</v>
      </c>
      <c r="K203" s="223" t="s">
        <v>764</v>
      </c>
      <c r="L203" s="46"/>
      <c r="M203" s="228" t="s">
        <v>1</v>
      </c>
      <c r="N203" s="229" t="s">
        <v>42</v>
      </c>
      <c r="O203" s="93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2" t="s">
        <v>253</v>
      </c>
      <c r="AT203" s="232" t="s">
        <v>248</v>
      </c>
      <c r="AU203" s="232" t="s">
        <v>87</v>
      </c>
      <c r="AY203" s="19" t="s">
        <v>245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9" t="s">
        <v>85</v>
      </c>
      <c r="BK203" s="233">
        <f>ROUND(I203*H203,2)</f>
        <v>0</v>
      </c>
      <c r="BL203" s="19" t="s">
        <v>253</v>
      </c>
      <c r="BM203" s="232" t="s">
        <v>5902</v>
      </c>
    </row>
    <row r="204" s="2" customFormat="1">
      <c r="A204" s="40"/>
      <c r="B204" s="41"/>
      <c r="C204" s="42"/>
      <c r="D204" s="234" t="s">
        <v>255</v>
      </c>
      <c r="E204" s="42"/>
      <c r="F204" s="235" t="s">
        <v>2696</v>
      </c>
      <c r="G204" s="42"/>
      <c r="H204" s="42"/>
      <c r="I204" s="236"/>
      <c r="J204" s="42"/>
      <c r="K204" s="42"/>
      <c r="L204" s="46"/>
      <c r="M204" s="237"/>
      <c r="N204" s="238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255</v>
      </c>
      <c r="AU204" s="19" t="s">
        <v>87</v>
      </c>
    </row>
    <row r="205" s="2" customFormat="1">
      <c r="A205" s="40"/>
      <c r="B205" s="41"/>
      <c r="C205" s="42"/>
      <c r="D205" s="296" t="s">
        <v>766</v>
      </c>
      <c r="E205" s="42"/>
      <c r="F205" s="297" t="s">
        <v>2697</v>
      </c>
      <c r="G205" s="42"/>
      <c r="H205" s="42"/>
      <c r="I205" s="236"/>
      <c r="J205" s="42"/>
      <c r="K205" s="42"/>
      <c r="L205" s="46"/>
      <c r="M205" s="237"/>
      <c r="N205" s="238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766</v>
      </c>
      <c r="AU205" s="19" t="s">
        <v>87</v>
      </c>
    </row>
    <row r="206" s="2" customFormat="1" ht="16.5" customHeight="1">
      <c r="A206" s="40"/>
      <c r="B206" s="41"/>
      <c r="C206" s="221" t="s">
        <v>460</v>
      </c>
      <c r="D206" s="221" t="s">
        <v>248</v>
      </c>
      <c r="E206" s="222" t="s">
        <v>2698</v>
      </c>
      <c r="F206" s="223" t="s">
        <v>2699</v>
      </c>
      <c r="G206" s="224" t="s">
        <v>2717</v>
      </c>
      <c r="H206" s="225">
        <v>120</v>
      </c>
      <c r="I206" s="226"/>
      <c r="J206" s="227">
        <f>ROUND(I206*H206,2)</f>
        <v>0</v>
      </c>
      <c r="K206" s="223" t="s">
        <v>764</v>
      </c>
      <c r="L206" s="46"/>
      <c r="M206" s="228" t="s">
        <v>1</v>
      </c>
      <c r="N206" s="229" t="s">
        <v>42</v>
      </c>
      <c r="O206" s="93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2" t="s">
        <v>253</v>
      </c>
      <c r="AT206" s="232" t="s">
        <v>248</v>
      </c>
      <c r="AU206" s="232" t="s">
        <v>87</v>
      </c>
      <c r="AY206" s="19" t="s">
        <v>245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9" t="s">
        <v>85</v>
      </c>
      <c r="BK206" s="233">
        <f>ROUND(I206*H206,2)</f>
        <v>0</v>
      </c>
      <c r="BL206" s="19" t="s">
        <v>253</v>
      </c>
      <c r="BM206" s="232" t="s">
        <v>5903</v>
      </c>
    </row>
    <row r="207" s="2" customFormat="1">
      <c r="A207" s="40"/>
      <c r="B207" s="41"/>
      <c r="C207" s="42"/>
      <c r="D207" s="234" t="s">
        <v>255</v>
      </c>
      <c r="E207" s="42"/>
      <c r="F207" s="235" t="s">
        <v>2701</v>
      </c>
      <c r="G207" s="42"/>
      <c r="H207" s="42"/>
      <c r="I207" s="236"/>
      <c r="J207" s="42"/>
      <c r="K207" s="42"/>
      <c r="L207" s="46"/>
      <c r="M207" s="237"/>
      <c r="N207" s="238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255</v>
      </c>
      <c r="AU207" s="19" t="s">
        <v>87</v>
      </c>
    </row>
    <row r="208" s="2" customFormat="1">
      <c r="A208" s="40"/>
      <c r="B208" s="41"/>
      <c r="C208" s="42"/>
      <c r="D208" s="296" t="s">
        <v>766</v>
      </c>
      <c r="E208" s="42"/>
      <c r="F208" s="297" t="s">
        <v>2702</v>
      </c>
      <c r="G208" s="42"/>
      <c r="H208" s="42"/>
      <c r="I208" s="236"/>
      <c r="J208" s="42"/>
      <c r="K208" s="42"/>
      <c r="L208" s="46"/>
      <c r="M208" s="237"/>
      <c r="N208" s="238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766</v>
      </c>
      <c r="AU208" s="19" t="s">
        <v>87</v>
      </c>
    </row>
    <row r="209" s="14" customFormat="1">
      <c r="A209" s="14"/>
      <c r="B209" s="249"/>
      <c r="C209" s="250"/>
      <c r="D209" s="234" t="s">
        <v>257</v>
      </c>
      <c r="E209" s="251" t="s">
        <v>1</v>
      </c>
      <c r="F209" s="252" t="s">
        <v>4929</v>
      </c>
      <c r="G209" s="250"/>
      <c r="H209" s="253">
        <v>120</v>
      </c>
      <c r="I209" s="254"/>
      <c r="J209" s="250"/>
      <c r="K209" s="250"/>
      <c r="L209" s="255"/>
      <c r="M209" s="256"/>
      <c r="N209" s="257"/>
      <c r="O209" s="257"/>
      <c r="P209" s="257"/>
      <c r="Q209" s="257"/>
      <c r="R209" s="257"/>
      <c r="S209" s="257"/>
      <c r="T209" s="25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9" t="s">
        <v>257</v>
      </c>
      <c r="AU209" s="259" t="s">
        <v>87</v>
      </c>
      <c r="AV209" s="14" t="s">
        <v>87</v>
      </c>
      <c r="AW209" s="14" t="s">
        <v>34</v>
      </c>
      <c r="AX209" s="14" t="s">
        <v>85</v>
      </c>
      <c r="AY209" s="259" t="s">
        <v>245</v>
      </c>
    </row>
    <row r="210" s="2" customFormat="1" ht="16.5" customHeight="1">
      <c r="A210" s="40"/>
      <c r="B210" s="41"/>
      <c r="C210" s="283" t="s">
        <v>466</v>
      </c>
      <c r="D210" s="283" t="s">
        <v>551</v>
      </c>
      <c r="E210" s="284" t="s">
        <v>2704</v>
      </c>
      <c r="F210" s="285" t="s">
        <v>2705</v>
      </c>
      <c r="G210" s="286" t="s">
        <v>3231</v>
      </c>
      <c r="H210" s="287">
        <v>3.6000000000000001</v>
      </c>
      <c r="I210" s="288"/>
      <c r="J210" s="289">
        <f>ROUND(I210*H210,2)</f>
        <v>0</v>
      </c>
      <c r="K210" s="285" t="s">
        <v>764</v>
      </c>
      <c r="L210" s="290"/>
      <c r="M210" s="291" t="s">
        <v>1</v>
      </c>
      <c r="N210" s="292" t="s">
        <v>42</v>
      </c>
      <c r="O210" s="93"/>
      <c r="P210" s="230">
        <f>O210*H210</f>
        <v>0</v>
      </c>
      <c r="Q210" s="230">
        <v>0.001</v>
      </c>
      <c r="R210" s="230">
        <f>Q210*H210</f>
        <v>0.0036000000000000003</v>
      </c>
      <c r="S210" s="230">
        <v>0</v>
      </c>
      <c r="T210" s="231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2" t="s">
        <v>326</v>
      </c>
      <c r="AT210" s="232" t="s">
        <v>551</v>
      </c>
      <c r="AU210" s="232" t="s">
        <v>87</v>
      </c>
      <c r="AY210" s="19" t="s">
        <v>245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9" t="s">
        <v>85</v>
      </c>
      <c r="BK210" s="233">
        <f>ROUND(I210*H210,2)</f>
        <v>0</v>
      </c>
      <c r="BL210" s="19" t="s">
        <v>253</v>
      </c>
      <c r="BM210" s="232" t="s">
        <v>5904</v>
      </c>
    </row>
    <row r="211" s="2" customFormat="1">
      <c r="A211" s="40"/>
      <c r="B211" s="41"/>
      <c r="C211" s="42"/>
      <c r="D211" s="234" t="s">
        <v>255</v>
      </c>
      <c r="E211" s="42"/>
      <c r="F211" s="235" t="s">
        <v>2705</v>
      </c>
      <c r="G211" s="42"/>
      <c r="H211" s="42"/>
      <c r="I211" s="236"/>
      <c r="J211" s="42"/>
      <c r="K211" s="42"/>
      <c r="L211" s="46"/>
      <c r="M211" s="237"/>
      <c r="N211" s="238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255</v>
      </c>
      <c r="AU211" s="19" t="s">
        <v>87</v>
      </c>
    </row>
    <row r="212" s="14" customFormat="1">
      <c r="A212" s="14"/>
      <c r="B212" s="249"/>
      <c r="C212" s="250"/>
      <c r="D212" s="234" t="s">
        <v>257</v>
      </c>
      <c r="E212" s="251" t="s">
        <v>1</v>
      </c>
      <c r="F212" s="252" t="s">
        <v>5905</v>
      </c>
      <c r="G212" s="250"/>
      <c r="H212" s="253">
        <v>3.6000000000000001</v>
      </c>
      <c r="I212" s="254"/>
      <c r="J212" s="250"/>
      <c r="K212" s="250"/>
      <c r="L212" s="255"/>
      <c r="M212" s="256"/>
      <c r="N212" s="257"/>
      <c r="O212" s="257"/>
      <c r="P212" s="257"/>
      <c r="Q212" s="257"/>
      <c r="R212" s="257"/>
      <c r="S212" s="257"/>
      <c r="T212" s="25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9" t="s">
        <v>257</v>
      </c>
      <c r="AU212" s="259" t="s">
        <v>87</v>
      </c>
      <c r="AV212" s="14" t="s">
        <v>87</v>
      </c>
      <c r="AW212" s="14" t="s">
        <v>34</v>
      </c>
      <c r="AX212" s="14" t="s">
        <v>85</v>
      </c>
      <c r="AY212" s="259" t="s">
        <v>245</v>
      </c>
    </row>
    <row r="213" s="2" customFormat="1" ht="16.5" customHeight="1">
      <c r="A213" s="40"/>
      <c r="B213" s="41"/>
      <c r="C213" s="221" t="s">
        <v>471</v>
      </c>
      <c r="D213" s="221" t="s">
        <v>248</v>
      </c>
      <c r="E213" s="222" t="s">
        <v>2709</v>
      </c>
      <c r="F213" s="223" t="s">
        <v>2710</v>
      </c>
      <c r="G213" s="224" t="s">
        <v>275</v>
      </c>
      <c r="H213" s="225">
        <v>120</v>
      </c>
      <c r="I213" s="226"/>
      <c r="J213" s="227">
        <f>ROUND(I213*H213,2)</f>
        <v>0</v>
      </c>
      <c r="K213" s="223" t="s">
        <v>764</v>
      </c>
      <c r="L213" s="46"/>
      <c r="M213" s="228" t="s">
        <v>1</v>
      </c>
      <c r="N213" s="229" t="s">
        <v>42</v>
      </c>
      <c r="O213" s="93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2" t="s">
        <v>253</v>
      </c>
      <c r="AT213" s="232" t="s">
        <v>248</v>
      </c>
      <c r="AU213" s="232" t="s">
        <v>87</v>
      </c>
      <c r="AY213" s="19" t="s">
        <v>245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9" t="s">
        <v>85</v>
      </c>
      <c r="BK213" s="233">
        <f>ROUND(I213*H213,2)</f>
        <v>0</v>
      </c>
      <c r="BL213" s="19" t="s">
        <v>253</v>
      </c>
      <c r="BM213" s="232" t="s">
        <v>5906</v>
      </c>
    </row>
    <row r="214" s="2" customFormat="1">
      <c r="A214" s="40"/>
      <c r="B214" s="41"/>
      <c r="C214" s="42"/>
      <c r="D214" s="234" t="s">
        <v>255</v>
      </c>
      <c r="E214" s="42"/>
      <c r="F214" s="235" t="s">
        <v>2712</v>
      </c>
      <c r="G214" s="42"/>
      <c r="H214" s="42"/>
      <c r="I214" s="236"/>
      <c r="J214" s="42"/>
      <c r="K214" s="42"/>
      <c r="L214" s="46"/>
      <c r="M214" s="237"/>
      <c r="N214" s="238"/>
      <c r="O214" s="93"/>
      <c r="P214" s="93"/>
      <c r="Q214" s="93"/>
      <c r="R214" s="93"/>
      <c r="S214" s="93"/>
      <c r="T214" s="94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255</v>
      </c>
      <c r="AU214" s="19" t="s">
        <v>87</v>
      </c>
    </row>
    <row r="215" s="2" customFormat="1">
      <c r="A215" s="40"/>
      <c r="B215" s="41"/>
      <c r="C215" s="42"/>
      <c r="D215" s="296" t="s">
        <v>766</v>
      </c>
      <c r="E215" s="42"/>
      <c r="F215" s="297" t="s">
        <v>2713</v>
      </c>
      <c r="G215" s="42"/>
      <c r="H215" s="42"/>
      <c r="I215" s="236"/>
      <c r="J215" s="42"/>
      <c r="K215" s="42"/>
      <c r="L215" s="46"/>
      <c r="M215" s="237"/>
      <c r="N215" s="238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766</v>
      </c>
      <c r="AU215" s="19" t="s">
        <v>87</v>
      </c>
    </row>
    <row r="216" s="14" customFormat="1">
      <c r="A216" s="14"/>
      <c r="B216" s="249"/>
      <c r="C216" s="250"/>
      <c r="D216" s="234" t="s">
        <v>257</v>
      </c>
      <c r="E216" s="251" t="s">
        <v>1</v>
      </c>
      <c r="F216" s="252" t="s">
        <v>5907</v>
      </c>
      <c r="G216" s="250"/>
      <c r="H216" s="253">
        <v>120</v>
      </c>
      <c r="I216" s="254"/>
      <c r="J216" s="250"/>
      <c r="K216" s="250"/>
      <c r="L216" s="255"/>
      <c r="M216" s="256"/>
      <c r="N216" s="257"/>
      <c r="O216" s="257"/>
      <c r="P216" s="257"/>
      <c r="Q216" s="257"/>
      <c r="R216" s="257"/>
      <c r="S216" s="257"/>
      <c r="T216" s="25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9" t="s">
        <v>257</v>
      </c>
      <c r="AU216" s="259" t="s">
        <v>87</v>
      </c>
      <c r="AV216" s="14" t="s">
        <v>87</v>
      </c>
      <c r="AW216" s="14" t="s">
        <v>34</v>
      </c>
      <c r="AX216" s="14" t="s">
        <v>85</v>
      </c>
      <c r="AY216" s="259" t="s">
        <v>245</v>
      </c>
    </row>
    <row r="217" s="2" customFormat="1" ht="16.5" customHeight="1">
      <c r="A217" s="40"/>
      <c r="B217" s="41"/>
      <c r="C217" s="221" t="s">
        <v>218</v>
      </c>
      <c r="D217" s="221" t="s">
        <v>248</v>
      </c>
      <c r="E217" s="222" t="s">
        <v>2715</v>
      </c>
      <c r="F217" s="223" t="s">
        <v>2716</v>
      </c>
      <c r="G217" s="224" t="s">
        <v>2717</v>
      </c>
      <c r="H217" s="225">
        <v>120</v>
      </c>
      <c r="I217" s="226"/>
      <c r="J217" s="227">
        <f>ROUND(I217*H217,2)</f>
        <v>0</v>
      </c>
      <c r="K217" s="223" t="s">
        <v>764</v>
      </c>
      <c r="L217" s="46"/>
      <c r="M217" s="228" t="s">
        <v>1</v>
      </c>
      <c r="N217" s="229" t="s">
        <v>42</v>
      </c>
      <c r="O217" s="93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2" t="s">
        <v>253</v>
      </c>
      <c r="AT217" s="232" t="s">
        <v>248</v>
      </c>
      <c r="AU217" s="232" t="s">
        <v>87</v>
      </c>
      <c r="AY217" s="19" t="s">
        <v>245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9" t="s">
        <v>85</v>
      </c>
      <c r="BK217" s="233">
        <f>ROUND(I217*H217,2)</f>
        <v>0</v>
      </c>
      <c r="BL217" s="19" t="s">
        <v>253</v>
      </c>
      <c r="BM217" s="232" t="s">
        <v>5908</v>
      </c>
    </row>
    <row r="218" s="2" customFormat="1">
      <c r="A218" s="40"/>
      <c r="B218" s="41"/>
      <c r="C218" s="42"/>
      <c r="D218" s="234" t="s">
        <v>255</v>
      </c>
      <c r="E218" s="42"/>
      <c r="F218" s="235" t="s">
        <v>2719</v>
      </c>
      <c r="G218" s="42"/>
      <c r="H218" s="42"/>
      <c r="I218" s="236"/>
      <c r="J218" s="42"/>
      <c r="K218" s="42"/>
      <c r="L218" s="46"/>
      <c r="M218" s="237"/>
      <c r="N218" s="238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255</v>
      </c>
      <c r="AU218" s="19" t="s">
        <v>87</v>
      </c>
    </row>
    <row r="219" s="2" customFormat="1">
      <c r="A219" s="40"/>
      <c r="B219" s="41"/>
      <c r="C219" s="42"/>
      <c r="D219" s="296" t="s">
        <v>766</v>
      </c>
      <c r="E219" s="42"/>
      <c r="F219" s="297" t="s">
        <v>2720</v>
      </c>
      <c r="G219" s="42"/>
      <c r="H219" s="42"/>
      <c r="I219" s="236"/>
      <c r="J219" s="42"/>
      <c r="K219" s="42"/>
      <c r="L219" s="46"/>
      <c r="M219" s="237"/>
      <c r="N219" s="238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766</v>
      </c>
      <c r="AU219" s="19" t="s">
        <v>87</v>
      </c>
    </row>
    <row r="220" s="14" customFormat="1">
      <c r="A220" s="14"/>
      <c r="B220" s="249"/>
      <c r="C220" s="250"/>
      <c r="D220" s="234" t="s">
        <v>257</v>
      </c>
      <c r="E220" s="251" t="s">
        <v>1</v>
      </c>
      <c r="F220" s="252" t="s">
        <v>5907</v>
      </c>
      <c r="G220" s="250"/>
      <c r="H220" s="253">
        <v>120</v>
      </c>
      <c r="I220" s="254"/>
      <c r="J220" s="250"/>
      <c r="K220" s="250"/>
      <c r="L220" s="255"/>
      <c r="M220" s="256"/>
      <c r="N220" s="257"/>
      <c r="O220" s="257"/>
      <c r="P220" s="257"/>
      <c r="Q220" s="257"/>
      <c r="R220" s="257"/>
      <c r="S220" s="257"/>
      <c r="T220" s="25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9" t="s">
        <v>257</v>
      </c>
      <c r="AU220" s="259" t="s">
        <v>87</v>
      </c>
      <c r="AV220" s="14" t="s">
        <v>87</v>
      </c>
      <c r="AW220" s="14" t="s">
        <v>34</v>
      </c>
      <c r="AX220" s="14" t="s">
        <v>85</v>
      </c>
      <c r="AY220" s="259" t="s">
        <v>245</v>
      </c>
    </row>
    <row r="221" s="2" customFormat="1" ht="16.5" customHeight="1">
      <c r="A221" s="40"/>
      <c r="B221" s="41"/>
      <c r="C221" s="283" t="s">
        <v>482</v>
      </c>
      <c r="D221" s="283" t="s">
        <v>551</v>
      </c>
      <c r="E221" s="284" t="s">
        <v>2722</v>
      </c>
      <c r="F221" s="285" t="s">
        <v>2723</v>
      </c>
      <c r="G221" s="286" t="s">
        <v>3531</v>
      </c>
      <c r="H221" s="287">
        <v>34.200000000000003</v>
      </c>
      <c r="I221" s="288"/>
      <c r="J221" s="289">
        <f>ROUND(I221*H221,2)</f>
        <v>0</v>
      </c>
      <c r="K221" s="285" t="s">
        <v>764</v>
      </c>
      <c r="L221" s="290"/>
      <c r="M221" s="291" t="s">
        <v>1</v>
      </c>
      <c r="N221" s="292" t="s">
        <v>42</v>
      </c>
      <c r="O221" s="93"/>
      <c r="P221" s="230">
        <f>O221*H221</f>
        <v>0</v>
      </c>
      <c r="Q221" s="230">
        <v>1</v>
      </c>
      <c r="R221" s="230">
        <f>Q221*H221</f>
        <v>34.200000000000003</v>
      </c>
      <c r="S221" s="230">
        <v>0</v>
      </c>
      <c r="T221" s="231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32" t="s">
        <v>326</v>
      </c>
      <c r="AT221" s="232" t="s">
        <v>551</v>
      </c>
      <c r="AU221" s="232" t="s">
        <v>87</v>
      </c>
      <c r="AY221" s="19" t="s">
        <v>245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9" t="s">
        <v>85</v>
      </c>
      <c r="BK221" s="233">
        <f>ROUND(I221*H221,2)</f>
        <v>0</v>
      </c>
      <c r="BL221" s="19" t="s">
        <v>253</v>
      </c>
      <c r="BM221" s="232" t="s">
        <v>5909</v>
      </c>
    </row>
    <row r="222" s="2" customFormat="1">
      <c r="A222" s="40"/>
      <c r="B222" s="41"/>
      <c r="C222" s="42"/>
      <c r="D222" s="234" t="s">
        <v>255</v>
      </c>
      <c r="E222" s="42"/>
      <c r="F222" s="235" t="s">
        <v>2723</v>
      </c>
      <c r="G222" s="42"/>
      <c r="H222" s="42"/>
      <c r="I222" s="236"/>
      <c r="J222" s="42"/>
      <c r="K222" s="42"/>
      <c r="L222" s="46"/>
      <c r="M222" s="237"/>
      <c r="N222" s="238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255</v>
      </c>
      <c r="AU222" s="19" t="s">
        <v>87</v>
      </c>
    </row>
    <row r="223" s="14" customFormat="1">
      <c r="A223" s="14"/>
      <c r="B223" s="249"/>
      <c r="C223" s="250"/>
      <c r="D223" s="234" t="s">
        <v>257</v>
      </c>
      <c r="E223" s="251" t="s">
        <v>1</v>
      </c>
      <c r="F223" s="252" t="s">
        <v>5910</v>
      </c>
      <c r="G223" s="250"/>
      <c r="H223" s="253">
        <v>34.200000000000003</v>
      </c>
      <c r="I223" s="254"/>
      <c r="J223" s="250"/>
      <c r="K223" s="250"/>
      <c r="L223" s="255"/>
      <c r="M223" s="256"/>
      <c r="N223" s="257"/>
      <c r="O223" s="257"/>
      <c r="P223" s="257"/>
      <c r="Q223" s="257"/>
      <c r="R223" s="257"/>
      <c r="S223" s="257"/>
      <c r="T223" s="25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9" t="s">
        <v>257</v>
      </c>
      <c r="AU223" s="259" t="s">
        <v>87</v>
      </c>
      <c r="AV223" s="14" t="s">
        <v>87</v>
      </c>
      <c r="AW223" s="14" t="s">
        <v>34</v>
      </c>
      <c r="AX223" s="14" t="s">
        <v>85</v>
      </c>
      <c r="AY223" s="259" t="s">
        <v>245</v>
      </c>
    </row>
    <row r="224" s="2" customFormat="1" ht="16.5" customHeight="1">
      <c r="A224" s="40"/>
      <c r="B224" s="41"/>
      <c r="C224" s="221" t="s">
        <v>487</v>
      </c>
      <c r="D224" s="221" t="s">
        <v>248</v>
      </c>
      <c r="E224" s="222" t="s">
        <v>3539</v>
      </c>
      <c r="F224" s="223" t="s">
        <v>3540</v>
      </c>
      <c r="G224" s="224" t="s">
        <v>317</v>
      </c>
      <c r="H224" s="225">
        <v>10.5</v>
      </c>
      <c r="I224" s="226"/>
      <c r="J224" s="227">
        <f>ROUND(I224*H224,2)</f>
        <v>0</v>
      </c>
      <c r="K224" s="223" t="s">
        <v>764</v>
      </c>
      <c r="L224" s="46"/>
      <c r="M224" s="228" t="s">
        <v>1</v>
      </c>
      <c r="N224" s="229" t="s">
        <v>42</v>
      </c>
      <c r="O224" s="93"/>
      <c r="P224" s="230">
        <f>O224*H224</f>
        <v>0</v>
      </c>
      <c r="Q224" s="230">
        <v>0</v>
      </c>
      <c r="R224" s="230">
        <f>Q224*H224</f>
        <v>0</v>
      </c>
      <c r="S224" s="230">
        <v>0</v>
      </c>
      <c r="T224" s="231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232" t="s">
        <v>594</v>
      </c>
      <c r="AT224" s="232" t="s">
        <v>248</v>
      </c>
      <c r="AU224" s="232" t="s">
        <v>87</v>
      </c>
      <c r="AY224" s="19" t="s">
        <v>245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9" t="s">
        <v>85</v>
      </c>
      <c r="BK224" s="233">
        <f>ROUND(I224*H224,2)</f>
        <v>0</v>
      </c>
      <c r="BL224" s="19" t="s">
        <v>594</v>
      </c>
      <c r="BM224" s="232" t="s">
        <v>5911</v>
      </c>
    </row>
    <row r="225" s="2" customFormat="1">
      <c r="A225" s="40"/>
      <c r="B225" s="41"/>
      <c r="C225" s="42"/>
      <c r="D225" s="234" t="s">
        <v>255</v>
      </c>
      <c r="E225" s="42"/>
      <c r="F225" s="235" t="s">
        <v>4212</v>
      </c>
      <c r="G225" s="42"/>
      <c r="H225" s="42"/>
      <c r="I225" s="236"/>
      <c r="J225" s="42"/>
      <c r="K225" s="42"/>
      <c r="L225" s="46"/>
      <c r="M225" s="237"/>
      <c r="N225" s="238"/>
      <c r="O225" s="93"/>
      <c r="P225" s="93"/>
      <c r="Q225" s="93"/>
      <c r="R225" s="93"/>
      <c r="S225" s="93"/>
      <c r="T225" s="94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255</v>
      </c>
      <c r="AU225" s="19" t="s">
        <v>87</v>
      </c>
    </row>
    <row r="226" s="2" customFormat="1">
      <c r="A226" s="40"/>
      <c r="B226" s="41"/>
      <c r="C226" s="42"/>
      <c r="D226" s="296" t="s">
        <v>766</v>
      </c>
      <c r="E226" s="42"/>
      <c r="F226" s="297" t="s">
        <v>3542</v>
      </c>
      <c r="G226" s="42"/>
      <c r="H226" s="42"/>
      <c r="I226" s="236"/>
      <c r="J226" s="42"/>
      <c r="K226" s="42"/>
      <c r="L226" s="46"/>
      <c r="M226" s="237"/>
      <c r="N226" s="238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766</v>
      </c>
      <c r="AU226" s="19" t="s">
        <v>87</v>
      </c>
    </row>
    <row r="227" s="2" customFormat="1" ht="16.5" customHeight="1">
      <c r="A227" s="40"/>
      <c r="B227" s="41"/>
      <c r="C227" s="283" t="s">
        <v>497</v>
      </c>
      <c r="D227" s="283" t="s">
        <v>551</v>
      </c>
      <c r="E227" s="284" t="s">
        <v>4214</v>
      </c>
      <c r="F227" s="285" t="s">
        <v>3545</v>
      </c>
      <c r="G227" s="286" t="s">
        <v>329</v>
      </c>
      <c r="H227" s="287">
        <v>10.5</v>
      </c>
      <c r="I227" s="288"/>
      <c r="J227" s="289">
        <f>ROUND(I227*H227,2)</f>
        <v>0</v>
      </c>
      <c r="K227" s="285" t="s">
        <v>1</v>
      </c>
      <c r="L227" s="290"/>
      <c r="M227" s="291" t="s">
        <v>1</v>
      </c>
      <c r="N227" s="292" t="s">
        <v>42</v>
      </c>
      <c r="O227" s="93"/>
      <c r="P227" s="230">
        <f>O227*H227</f>
        <v>0</v>
      </c>
      <c r="Q227" s="230">
        <v>0.059999999999999998</v>
      </c>
      <c r="R227" s="230">
        <f>Q227*H227</f>
        <v>0.63</v>
      </c>
      <c r="S227" s="230">
        <v>0</v>
      </c>
      <c r="T227" s="231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2" t="s">
        <v>594</v>
      </c>
      <c r="AT227" s="232" t="s">
        <v>551</v>
      </c>
      <c r="AU227" s="232" t="s">
        <v>87</v>
      </c>
      <c r="AY227" s="19" t="s">
        <v>245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9" t="s">
        <v>85</v>
      </c>
      <c r="BK227" s="233">
        <f>ROUND(I227*H227,2)</f>
        <v>0</v>
      </c>
      <c r="BL227" s="19" t="s">
        <v>594</v>
      </c>
      <c r="BM227" s="232" t="s">
        <v>5912</v>
      </c>
    </row>
    <row r="228" s="2" customFormat="1">
      <c r="A228" s="40"/>
      <c r="B228" s="41"/>
      <c r="C228" s="42"/>
      <c r="D228" s="234" t="s">
        <v>255</v>
      </c>
      <c r="E228" s="42"/>
      <c r="F228" s="235" t="s">
        <v>3545</v>
      </c>
      <c r="G228" s="42"/>
      <c r="H228" s="42"/>
      <c r="I228" s="236"/>
      <c r="J228" s="42"/>
      <c r="K228" s="42"/>
      <c r="L228" s="46"/>
      <c r="M228" s="237"/>
      <c r="N228" s="238"/>
      <c r="O228" s="93"/>
      <c r="P228" s="93"/>
      <c r="Q228" s="93"/>
      <c r="R228" s="93"/>
      <c r="S228" s="93"/>
      <c r="T228" s="94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255</v>
      </c>
      <c r="AU228" s="19" t="s">
        <v>87</v>
      </c>
    </row>
    <row r="229" s="2" customFormat="1" ht="16.5" customHeight="1">
      <c r="A229" s="40"/>
      <c r="B229" s="41"/>
      <c r="C229" s="283" t="s">
        <v>502</v>
      </c>
      <c r="D229" s="283" t="s">
        <v>551</v>
      </c>
      <c r="E229" s="284" t="s">
        <v>3547</v>
      </c>
      <c r="F229" s="285" t="s">
        <v>3548</v>
      </c>
      <c r="G229" s="286" t="s">
        <v>329</v>
      </c>
      <c r="H229" s="287">
        <v>21</v>
      </c>
      <c r="I229" s="288"/>
      <c r="J229" s="289">
        <f>ROUND(I229*H229,2)</f>
        <v>0</v>
      </c>
      <c r="K229" s="285" t="s">
        <v>1</v>
      </c>
      <c r="L229" s="290"/>
      <c r="M229" s="291" t="s">
        <v>1</v>
      </c>
      <c r="N229" s="292" t="s">
        <v>42</v>
      </c>
      <c r="O229" s="93"/>
      <c r="P229" s="230">
        <f>O229*H229</f>
        <v>0</v>
      </c>
      <c r="Q229" s="230">
        <v>0.0095999999999999992</v>
      </c>
      <c r="R229" s="230">
        <f>Q229*H229</f>
        <v>0.20159999999999997</v>
      </c>
      <c r="S229" s="230">
        <v>0</v>
      </c>
      <c r="T229" s="231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32" t="s">
        <v>594</v>
      </c>
      <c r="AT229" s="232" t="s">
        <v>551</v>
      </c>
      <c r="AU229" s="232" t="s">
        <v>87</v>
      </c>
      <c r="AY229" s="19" t="s">
        <v>245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9" t="s">
        <v>85</v>
      </c>
      <c r="BK229" s="233">
        <f>ROUND(I229*H229,2)</f>
        <v>0</v>
      </c>
      <c r="BL229" s="19" t="s">
        <v>594</v>
      </c>
      <c r="BM229" s="232" t="s">
        <v>5913</v>
      </c>
    </row>
    <row r="230" s="2" customFormat="1">
      <c r="A230" s="40"/>
      <c r="B230" s="41"/>
      <c r="C230" s="42"/>
      <c r="D230" s="234" t="s">
        <v>255</v>
      </c>
      <c r="E230" s="42"/>
      <c r="F230" s="235" t="s">
        <v>3548</v>
      </c>
      <c r="G230" s="42"/>
      <c r="H230" s="42"/>
      <c r="I230" s="236"/>
      <c r="J230" s="42"/>
      <c r="K230" s="42"/>
      <c r="L230" s="46"/>
      <c r="M230" s="237"/>
      <c r="N230" s="238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255</v>
      </c>
      <c r="AU230" s="19" t="s">
        <v>87</v>
      </c>
    </row>
    <row r="231" s="12" customFormat="1" ht="22.8" customHeight="1">
      <c r="A231" s="12"/>
      <c r="B231" s="205"/>
      <c r="C231" s="206"/>
      <c r="D231" s="207" t="s">
        <v>76</v>
      </c>
      <c r="E231" s="219" t="s">
        <v>87</v>
      </c>
      <c r="F231" s="219" t="s">
        <v>2726</v>
      </c>
      <c r="G231" s="206"/>
      <c r="H231" s="206"/>
      <c r="I231" s="209"/>
      <c r="J231" s="220">
        <f>BK231</f>
        <v>0</v>
      </c>
      <c r="K231" s="206"/>
      <c r="L231" s="211"/>
      <c r="M231" s="212"/>
      <c r="N231" s="213"/>
      <c r="O231" s="213"/>
      <c r="P231" s="214">
        <f>SUM(P232:P282)</f>
        <v>0</v>
      </c>
      <c r="Q231" s="213"/>
      <c r="R231" s="214">
        <f>SUM(R232:R282)</f>
        <v>66.965258339999991</v>
      </c>
      <c r="S231" s="213"/>
      <c r="T231" s="215">
        <f>SUM(T232:T282)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16" t="s">
        <v>253</v>
      </c>
      <c r="AT231" s="217" t="s">
        <v>76</v>
      </c>
      <c r="AU231" s="217" t="s">
        <v>85</v>
      </c>
      <c r="AY231" s="216" t="s">
        <v>245</v>
      </c>
      <c r="BK231" s="218">
        <f>SUM(BK232:BK282)</f>
        <v>0</v>
      </c>
    </row>
    <row r="232" s="2" customFormat="1" ht="16.5" customHeight="1">
      <c r="A232" s="40"/>
      <c r="B232" s="41"/>
      <c r="C232" s="221" t="s">
        <v>516</v>
      </c>
      <c r="D232" s="221" t="s">
        <v>248</v>
      </c>
      <c r="E232" s="222" t="s">
        <v>4988</v>
      </c>
      <c r="F232" s="223" t="s">
        <v>4989</v>
      </c>
      <c r="G232" s="224" t="s">
        <v>3227</v>
      </c>
      <c r="H232" s="225">
        <v>11.640000000000001</v>
      </c>
      <c r="I232" s="226"/>
      <c r="J232" s="227">
        <f>ROUND(I232*H232,2)</f>
        <v>0</v>
      </c>
      <c r="K232" s="223" t="s">
        <v>764</v>
      </c>
      <c r="L232" s="46"/>
      <c r="M232" s="228" t="s">
        <v>1</v>
      </c>
      <c r="N232" s="229" t="s">
        <v>42</v>
      </c>
      <c r="O232" s="93"/>
      <c r="P232" s="230">
        <f>O232*H232</f>
        <v>0</v>
      </c>
      <c r="Q232" s="230">
        <v>2.5505399999999998</v>
      </c>
      <c r="R232" s="230">
        <f>Q232*H232</f>
        <v>29.6882856</v>
      </c>
      <c r="S232" s="230">
        <v>0</v>
      </c>
      <c r="T232" s="231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2" t="s">
        <v>253</v>
      </c>
      <c r="AT232" s="232" t="s">
        <v>248</v>
      </c>
      <c r="AU232" s="232" t="s">
        <v>87</v>
      </c>
      <c r="AY232" s="19" t="s">
        <v>245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9" t="s">
        <v>85</v>
      </c>
      <c r="BK232" s="233">
        <f>ROUND(I232*H232,2)</f>
        <v>0</v>
      </c>
      <c r="BL232" s="19" t="s">
        <v>253</v>
      </c>
      <c r="BM232" s="232" t="s">
        <v>5914</v>
      </c>
    </row>
    <row r="233" s="2" customFormat="1">
      <c r="A233" s="40"/>
      <c r="B233" s="41"/>
      <c r="C233" s="42"/>
      <c r="D233" s="234" t="s">
        <v>255</v>
      </c>
      <c r="E233" s="42"/>
      <c r="F233" s="235" t="s">
        <v>5915</v>
      </c>
      <c r="G233" s="42"/>
      <c r="H233" s="42"/>
      <c r="I233" s="236"/>
      <c r="J233" s="42"/>
      <c r="K233" s="42"/>
      <c r="L233" s="46"/>
      <c r="M233" s="237"/>
      <c r="N233" s="238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255</v>
      </c>
      <c r="AU233" s="19" t="s">
        <v>87</v>
      </c>
    </row>
    <row r="234" s="2" customFormat="1">
      <c r="A234" s="40"/>
      <c r="B234" s="41"/>
      <c r="C234" s="42"/>
      <c r="D234" s="296" t="s">
        <v>766</v>
      </c>
      <c r="E234" s="42"/>
      <c r="F234" s="297" t="s">
        <v>4991</v>
      </c>
      <c r="G234" s="42"/>
      <c r="H234" s="42"/>
      <c r="I234" s="236"/>
      <c r="J234" s="42"/>
      <c r="K234" s="42"/>
      <c r="L234" s="46"/>
      <c r="M234" s="237"/>
      <c r="N234" s="238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766</v>
      </c>
      <c r="AU234" s="19" t="s">
        <v>87</v>
      </c>
    </row>
    <row r="235" s="14" customFormat="1">
      <c r="A235" s="14"/>
      <c r="B235" s="249"/>
      <c r="C235" s="250"/>
      <c r="D235" s="234" t="s">
        <v>257</v>
      </c>
      <c r="E235" s="251" t="s">
        <v>1</v>
      </c>
      <c r="F235" s="252" t="s">
        <v>5916</v>
      </c>
      <c r="G235" s="250"/>
      <c r="H235" s="253">
        <v>11.640000000000001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9" t="s">
        <v>257</v>
      </c>
      <c r="AU235" s="259" t="s">
        <v>87</v>
      </c>
      <c r="AV235" s="14" t="s">
        <v>87</v>
      </c>
      <c r="AW235" s="14" t="s">
        <v>34</v>
      </c>
      <c r="AX235" s="14" t="s">
        <v>77</v>
      </c>
      <c r="AY235" s="259" t="s">
        <v>245</v>
      </c>
    </row>
    <row r="236" s="15" customFormat="1">
      <c r="A236" s="15"/>
      <c r="B236" s="260"/>
      <c r="C236" s="261"/>
      <c r="D236" s="234" t="s">
        <v>257</v>
      </c>
      <c r="E236" s="262" t="s">
        <v>1</v>
      </c>
      <c r="F236" s="263" t="s">
        <v>266</v>
      </c>
      <c r="G236" s="261"/>
      <c r="H236" s="264">
        <v>11.640000000000001</v>
      </c>
      <c r="I236" s="265"/>
      <c r="J236" s="261"/>
      <c r="K236" s="261"/>
      <c r="L236" s="266"/>
      <c r="M236" s="267"/>
      <c r="N236" s="268"/>
      <c r="O236" s="268"/>
      <c r="P236" s="268"/>
      <c r="Q236" s="268"/>
      <c r="R236" s="268"/>
      <c r="S236" s="268"/>
      <c r="T236" s="269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70" t="s">
        <v>257</v>
      </c>
      <c r="AU236" s="270" t="s">
        <v>87</v>
      </c>
      <c r="AV236" s="15" t="s">
        <v>253</v>
      </c>
      <c r="AW236" s="15" t="s">
        <v>34</v>
      </c>
      <c r="AX236" s="15" t="s">
        <v>85</v>
      </c>
      <c r="AY236" s="270" t="s">
        <v>245</v>
      </c>
    </row>
    <row r="237" s="2" customFormat="1" ht="21.75" customHeight="1">
      <c r="A237" s="40"/>
      <c r="B237" s="41"/>
      <c r="C237" s="221" t="s">
        <v>522</v>
      </c>
      <c r="D237" s="221" t="s">
        <v>248</v>
      </c>
      <c r="E237" s="222" t="s">
        <v>3582</v>
      </c>
      <c r="F237" s="223" t="s">
        <v>3583</v>
      </c>
      <c r="G237" s="224" t="s">
        <v>251</v>
      </c>
      <c r="H237" s="225">
        <v>11.640000000000001</v>
      </c>
      <c r="I237" s="226"/>
      <c r="J237" s="227">
        <f>ROUND(I237*H237,2)</f>
        <v>0</v>
      </c>
      <c r="K237" s="223" t="s">
        <v>764</v>
      </c>
      <c r="L237" s="46"/>
      <c r="M237" s="228" t="s">
        <v>1</v>
      </c>
      <c r="N237" s="229" t="s">
        <v>42</v>
      </c>
      <c r="O237" s="93"/>
      <c r="P237" s="230">
        <f>O237*H237</f>
        <v>0</v>
      </c>
      <c r="Q237" s="230">
        <v>0.048579999999999998</v>
      </c>
      <c r="R237" s="230">
        <f>Q237*H237</f>
        <v>0.56547119999999995</v>
      </c>
      <c r="S237" s="230">
        <v>0</v>
      </c>
      <c r="T237" s="231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2" t="s">
        <v>253</v>
      </c>
      <c r="AT237" s="232" t="s">
        <v>248</v>
      </c>
      <c r="AU237" s="232" t="s">
        <v>87</v>
      </c>
      <c r="AY237" s="19" t="s">
        <v>245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9" t="s">
        <v>85</v>
      </c>
      <c r="BK237" s="233">
        <f>ROUND(I237*H237,2)</f>
        <v>0</v>
      </c>
      <c r="BL237" s="19" t="s">
        <v>253</v>
      </c>
      <c r="BM237" s="232" t="s">
        <v>5917</v>
      </c>
    </row>
    <row r="238" s="2" customFormat="1">
      <c r="A238" s="40"/>
      <c r="B238" s="41"/>
      <c r="C238" s="42"/>
      <c r="D238" s="234" t="s">
        <v>255</v>
      </c>
      <c r="E238" s="42"/>
      <c r="F238" s="235" t="s">
        <v>4295</v>
      </c>
      <c r="G238" s="42"/>
      <c r="H238" s="42"/>
      <c r="I238" s="236"/>
      <c r="J238" s="42"/>
      <c r="K238" s="42"/>
      <c r="L238" s="46"/>
      <c r="M238" s="237"/>
      <c r="N238" s="238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255</v>
      </c>
      <c r="AU238" s="19" t="s">
        <v>87</v>
      </c>
    </row>
    <row r="239" s="2" customFormat="1">
      <c r="A239" s="40"/>
      <c r="B239" s="41"/>
      <c r="C239" s="42"/>
      <c r="D239" s="296" t="s">
        <v>766</v>
      </c>
      <c r="E239" s="42"/>
      <c r="F239" s="297" t="s">
        <v>3585</v>
      </c>
      <c r="G239" s="42"/>
      <c r="H239" s="42"/>
      <c r="I239" s="236"/>
      <c r="J239" s="42"/>
      <c r="K239" s="42"/>
      <c r="L239" s="46"/>
      <c r="M239" s="237"/>
      <c r="N239" s="238"/>
      <c r="O239" s="93"/>
      <c r="P239" s="93"/>
      <c r="Q239" s="93"/>
      <c r="R239" s="93"/>
      <c r="S239" s="93"/>
      <c r="T239" s="94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766</v>
      </c>
      <c r="AU239" s="19" t="s">
        <v>87</v>
      </c>
    </row>
    <row r="240" s="14" customFormat="1">
      <c r="A240" s="14"/>
      <c r="B240" s="249"/>
      <c r="C240" s="250"/>
      <c r="D240" s="234" t="s">
        <v>257</v>
      </c>
      <c r="E240" s="251" t="s">
        <v>1</v>
      </c>
      <c r="F240" s="252" t="s">
        <v>5918</v>
      </c>
      <c r="G240" s="250"/>
      <c r="H240" s="253">
        <v>11.640000000000001</v>
      </c>
      <c r="I240" s="254"/>
      <c r="J240" s="250"/>
      <c r="K240" s="250"/>
      <c r="L240" s="255"/>
      <c r="M240" s="256"/>
      <c r="N240" s="257"/>
      <c r="O240" s="257"/>
      <c r="P240" s="257"/>
      <c r="Q240" s="257"/>
      <c r="R240" s="257"/>
      <c r="S240" s="257"/>
      <c r="T240" s="25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9" t="s">
        <v>257</v>
      </c>
      <c r="AU240" s="259" t="s">
        <v>87</v>
      </c>
      <c r="AV240" s="14" t="s">
        <v>87</v>
      </c>
      <c r="AW240" s="14" t="s">
        <v>34</v>
      </c>
      <c r="AX240" s="14" t="s">
        <v>85</v>
      </c>
      <c r="AY240" s="259" t="s">
        <v>245</v>
      </c>
    </row>
    <row r="241" s="2" customFormat="1" ht="16.5" customHeight="1">
      <c r="A241" s="40"/>
      <c r="B241" s="41"/>
      <c r="C241" s="221" t="s">
        <v>528</v>
      </c>
      <c r="D241" s="221" t="s">
        <v>248</v>
      </c>
      <c r="E241" s="222" t="s">
        <v>4993</v>
      </c>
      <c r="F241" s="223" t="s">
        <v>4994</v>
      </c>
      <c r="G241" s="224" t="s">
        <v>2717</v>
      </c>
      <c r="H241" s="225">
        <v>11.640000000000001</v>
      </c>
      <c r="I241" s="226"/>
      <c r="J241" s="227">
        <f>ROUND(I241*H241,2)</f>
        <v>0</v>
      </c>
      <c r="K241" s="223" t="s">
        <v>764</v>
      </c>
      <c r="L241" s="46"/>
      <c r="M241" s="228" t="s">
        <v>1</v>
      </c>
      <c r="N241" s="229" t="s">
        <v>42</v>
      </c>
      <c r="O241" s="93"/>
      <c r="P241" s="230">
        <f>O241*H241</f>
        <v>0</v>
      </c>
      <c r="Q241" s="230">
        <v>0.0012999999999999999</v>
      </c>
      <c r="R241" s="230">
        <f>Q241*H241</f>
        <v>0.015132</v>
      </c>
      <c r="S241" s="230">
        <v>0</v>
      </c>
      <c r="T241" s="231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32" t="s">
        <v>253</v>
      </c>
      <c r="AT241" s="232" t="s">
        <v>248</v>
      </c>
      <c r="AU241" s="232" t="s">
        <v>87</v>
      </c>
      <c r="AY241" s="19" t="s">
        <v>245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9" t="s">
        <v>85</v>
      </c>
      <c r="BK241" s="233">
        <f>ROUND(I241*H241,2)</f>
        <v>0</v>
      </c>
      <c r="BL241" s="19" t="s">
        <v>253</v>
      </c>
      <c r="BM241" s="232" t="s">
        <v>5919</v>
      </c>
    </row>
    <row r="242" s="2" customFormat="1">
      <c r="A242" s="40"/>
      <c r="B242" s="41"/>
      <c r="C242" s="42"/>
      <c r="D242" s="234" t="s">
        <v>255</v>
      </c>
      <c r="E242" s="42"/>
      <c r="F242" s="235" t="s">
        <v>5679</v>
      </c>
      <c r="G242" s="42"/>
      <c r="H242" s="42"/>
      <c r="I242" s="236"/>
      <c r="J242" s="42"/>
      <c r="K242" s="42"/>
      <c r="L242" s="46"/>
      <c r="M242" s="237"/>
      <c r="N242" s="238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255</v>
      </c>
      <c r="AU242" s="19" t="s">
        <v>87</v>
      </c>
    </row>
    <row r="243" s="2" customFormat="1">
      <c r="A243" s="40"/>
      <c r="B243" s="41"/>
      <c r="C243" s="42"/>
      <c r="D243" s="296" t="s">
        <v>766</v>
      </c>
      <c r="E243" s="42"/>
      <c r="F243" s="297" t="s">
        <v>4996</v>
      </c>
      <c r="G243" s="42"/>
      <c r="H243" s="42"/>
      <c r="I243" s="236"/>
      <c r="J243" s="42"/>
      <c r="K243" s="42"/>
      <c r="L243" s="46"/>
      <c r="M243" s="237"/>
      <c r="N243" s="238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766</v>
      </c>
      <c r="AU243" s="19" t="s">
        <v>87</v>
      </c>
    </row>
    <row r="244" s="14" customFormat="1">
      <c r="A244" s="14"/>
      <c r="B244" s="249"/>
      <c r="C244" s="250"/>
      <c r="D244" s="234" t="s">
        <v>257</v>
      </c>
      <c r="E244" s="251" t="s">
        <v>1</v>
      </c>
      <c r="F244" s="252" t="s">
        <v>5920</v>
      </c>
      <c r="G244" s="250"/>
      <c r="H244" s="253">
        <v>11.640000000000001</v>
      </c>
      <c r="I244" s="254"/>
      <c r="J244" s="250"/>
      <c r="K244" s="250"/>
      <c r="L244" s="255"/>
      <c r="M244" s="256"/>
      <c r="N244" s="257"/>
      <c r="O244" s="257"/>
      <c r="P244" s="257"/>
      <c r="Q244" s="257"/>
      <c r="R244" s="257"/>
      <c r="S244" s="257"/>
      <c r="T244" s="25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9" t="s">
        <v>257</v>
      </c>
      <c r="AU244" s="259" t="s">
        <v>87</v>
      </c>
      <c r="AV244" s="14" t="s">
        <v>87</v>
      </c>
      <c r="AW244" s="14" t="s">
        <v>34</v>
      </c>
      <c r="AX244" s="14" t="s">
        <v>77</v>
      </c>
      <c r="AY244" s="259" t="s">
        <v>245</v>
      </c>
    </row>
    <row r="245" s="15" customFormat="1">
      <c r="A245" s="15"/>
      <c r="B245" s="260"/>
      <c r="C245" s="261"/>
      <c r="D245" s="234" t="s">
        <v>257</v>
      </c>
      <c r="E245" s="262" t="s">
        <v>1</v>
      </c>
      <c r="F245" s="263" t="s">
        <v>266</v>
      </c>
      <c r="G245" s="261"/>
      <c r="H245" s="264">
        <v>11.640000000000001</v>
      </c>
      <c r="I245" s="265"/>
      <c r="J245" s="261"/>
      <c r="K245" s="261"/>
      <c r="L245" s="266"/>
      <c r="M245" s="267"/>
      <c r="N245" s="268"/>
      <c r="O245" s="268"/>
      <c r="P245" s="268"/>
      <c r="Q245" s="268"/>
      <c r="R245" s="268"/>
      <c r="S245" s="268"/>
      <c r="T245" s="269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70" t="s">
        <v>257</v>
      </c>
      <c r="AU245" s="270" t="s">
        <v>87</v>
      </c>
      <c r="AV245" s="15" t="s">
        <v>253</v>
      </c>
      <c r="AW245" s="15" t="s">
        <v>34</v>
      </c>
      <c r="AX245" s="15" t="s">
        <v>85</v>
      </c>
      <c r="AY245" s="270" t="s">
        <v>245</v>
      </c>
    </row>
    <row r="246" s="2" customFormat="1" ht="16.5" customHeight="1">
      <c r="A246" s="40"/>
      <c r="B246" s="41"/>
      <c r="C246" s="221" t="s">
        <v>535</v>
      </c>
      <c r="D246" s="221" t="s">
        <v>248</v>
      </c>
      <c r="E246" s="222" t="s">
        <v>4999</v>
      </c>
      <c r="F246" s="223" t="s">
        <v>5000</v>
      </c>
      <c r="G246" s="224" t="s">
        <v>2717</v>
      </c>
      <c r="H246" s="225">
        <v>11.640000000000001</v>
      </c>
      <c r="I246" s="226"/>
      <c r="J246" s="227">
        <f>ROUND(I246*H246,2)</f>
        <v>0</v>
      </c>
      <c r="K246" s="223" t="s">
        <v>764</v>
      </c>
      <c r="L246" s="46"/>
      <c r="M246" s="228" t="s">
        <v>1</v>
      </c>
      <c r="N246" s="229" t="s">
        <v>42</v>
      </c>
      <c r="O246" s="93"/>
      <c r="P246" s="230">
        <f>O246*H246</f>
        <v>0</v>
      </c>
      <c r="Q246" s="230">
        <v>4.0000000000000003E-05</v>
      </c>
      <c r="R246" s="230">
        <f>Q246*H246</f>
        <v>0.00046560000000000004</v>
      </c>
      <c r="S246" s="230">
        <v>0</v>
      </c>
      <c r="T246" s="231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32" t="s">
        <v>253</v>
      </c>
      <c r="AT246" s="232" t="s">
        <v>248</v>
      </c>
      <c r="AU246" s="232" t="s">
        <v>87</v>
      </c>
      <c r="AY246" s="19" t="s">
        <v>245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9" t="s">
        <v>85</v>
      </c>
      <c r="BK246" s="233">
        <f>ROUND(I246*H246,2)</f>
        <v>0</v>
      </c>
      <c r="BL246" s="19" t="s">
        <v>253</v>
      </c>
      <c r="BM246" s="232" t="s">
        <v>5921</v>
      </c>
    </row>
    <row r="247" s="2" customFormat="1">
      <c r="A247" s="40"/>
      <c r="B247" s="41"/>
      <c r="C247" s="42"/>
      <c r="D247" s="234" t="s">
        <v>255</v>
      </c>
      <c r="E247" s="42"/>
      <c r="F247" s="235" t="s">
        <v>5682</v>
      </c>
      <c r="G247" s="42"/>
      <c r="H247" s="42"/>
      <c r="I247" s="236"/>
      <c r="J247" s="42"/>
      <c r="K247" s="42"/>
      <c r="L247" s="46"/>
      <c r="M247" s="237"/>
      <c r="N247" s="238"/>
      <c r="O247" s="93"/>
      <c r="P247" s="93"/>
      <c r="Q247" s="93"/>
      <c r="R247" s="93"/>
      <c r="S247" s="93"/>
      <c r="T247" s="94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255</v>
      </c>
      <c r="AU247" s="19" t="s">
        <v>87</v>
      </c>
    </row>
    <row r="248" s="2" customFormat="1">
      <c r="A248" s="40"/>
      <c r="B248" s="41"/>
      <c r="C248" s="42"/>
      <c r="D248" s="296" t="s">
        <v>766</v>
      </c>
      <c r="E248" s="42"/>
      <c r="F248" s="297" t="s">
        <v>5002</v>
      </c>
      <c r="G248" s="42"/>
      <c r="H248" s="42"/>
      <c r="I248" s="236"/>
      <c r="J248" s="42"/>
      <c r="K248" s="42"/>
      <c r="L248" s="46"/>
      <c r="M248" s="237"/>
      <c r="N248" s="238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766</v>
      </c>
      <c r="AU248" s="19" t="s">
        <v>87</v>
      </c>
    </row>
    <row r="249" s="14" customFormat="1">
      <c r="A249" s="14"/>
      <c r="B249" s="249"/>
      <c r="C249" s="250"/>
      <c r="D249" s="234" t="s">
        <v>257</v>
      </c>
      <c r="E249" s="251" t="s">
        <v>1</v>
      </c>
      <c r="F249" s="252" t="s">
        <v>5918</v>
      </c>
      <c r="G249" s="250"/>
      <c r="H249" s="253">
        <v>11.640000000000001</v>
      </c>
      <c r="I249" s="254"/>
      <c r="J249" s="250"/>
      <c r="K249" s="250"/>
      <c r="L249" s="255"/>
      <c r="M249" s="256"/>
      <c r="N249" s="257"/>
      <c r="O249" s="257"/>
      <c r="P249" s="257"/>
      <c r="Q249" s="257"/>
      <c r="R249" s="257"/>
      <c r="S249" s="257"/>
      <c r="T249" s="25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9" t="s">
        <v>257</v>
      </c>
      <c r="AU249" s="259" t="s">
        <v>87</v>
      </c>
      <c r="AV249" s="14" t="s">
        <v>87</v>
      </c>
      <c r="AW249" s="14" t="s">
        <v>34</v>
      </c>
      <c r="AX249" s="14" t="s">
        <v>85</v>
      </c>
      <c r="AY249" s="259" t="s">
        <v>245</v>
      </c>
    </row>
    <row r="250" s="2" customFormat="1" ht="16.5" customHeight="1">
      <c r="A250" s="40"/>
      <c r="B250" s="41"/>
      <c r="C250" s="221" t="s">
        <v>542</v>
      </c>
      <c r="D250" s="221" t="s">
        <v>248</v>
      </c>
      <c r="E250" s="222" t="s">
        <v>5685</v>
      </c>
      <c r="F250" s="223" t="s">
        <v>5922</v>
      </c>
      <c r="G250" s="224" t="s">
        <v>3531</v>
      </c>
      <c r="H250" s="225">
        <v>0.66600000000000004</v>
      </c>
      <c r="I250" s="226"/>
      <c r="J250" s="227">
        <f>ROUND(I250*H250,2)</f>
        <v>0</v>
      </c>
      <c r="K250" s="223" t="s">
        <v>764</v>
      </c>
      <c r="L250" s="46"/>
      <c r="M250" s="228" t="s">
        <v>1</v>
      </c>
      <c r="N250" s="229" t="s">
        <v>42</v>
      </c>
      <c r="O250" s="93"/>
      <c r="P250" s="230">
        <f>O250*H250</f>
        <v>0</v>
      </c>
      <c r="Q250" s="230">
        <v>1.0383</v>
      </c>
      <c r="R250" s="230">
        <f>Q250*H250</f>
        <v>0.69150780000000001</v>
      </c>
      <c r="S250" s="230">
        <v>0</v>
      </c>
      <c r="T250" s="231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2" t="s">
        <v>253</v>
      </c>
      <c r="AT250" s="232" t="s">
        <v>248</v>
      </c>
      <c r="AU250" s="232" t="s">
        <v>87</v>
      </c>
      <c r="AY250" s="19" t="s">
        <v>245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9" t="s">
        <v>85</v>
      </c>
      <c r="BK250" s="233">
        <f>ROUND(I250*H250,2)</f>
        <v>0</v>
      </c>
      <c r="BL250" s="19" t="s">
        <v>253</v>
      </c>
      <c r="BM250" s="232" t="s">
        <v>5923</v>
      </c>
    </row>
    <row r="251" s="2" customFormat="1">
      <c r="A251" s="40"/>
      <c r="B251" s="41"/>
      <c r="C251" s="42"/>
      <c r="D251" s="234" t="s">
        <v>255</v>
      </c>
      <c r="E251" s="42"/>
      <c r="F251" s="235" t="s">
        <v>5924</v>
      </c>
      <c r="G251" s="42"/>
      <c r="H251" s="42"/>
      <c r="I251" s="236"/>
      <c r="J251" s="42"/>
      <c r="K251" s="42"/>
      <c r="L251" s="46"/>
      <c r="M251" s="237"/>
      <c r="N251" s="238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255</v>
      </c>
      <c r="AU251" s="19" t="s">
        <v>87</v>
      </c>
    </row>
    <row r="252" s="2" customFormat="1">
      <c r="A252" s="40"/>
      <c r="B252" s="41"/>
      <c r="C252" s="42"/>
      <c r="D252" s="296" t="s">
        <v>766</v>
      </c>
      <c r="E252" s="42"/>
      <c r="F252" s="297" t="s">
        <v>5688</v>
      </c>
      <c r="G252" s="42"/>
      <c r="H252" s="42"/>
      <c r="I252" s="236"/>
      <c r="J252" s="42"/>
      <c r="K252" s="42"/>
      <c r="L252" s="46"/>
      <c r="M252" s="237"/>
      <c r="N252" s="238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766</v>
      </c>
      <c r="AU252" s="19" t="s">
        <v>87</v>
      </c>
    </row>
    <row r="253" s="14" customFormat="1">
      <c r="A253" s="14"/>
      <c r="B253" s="249"/>
      <c r="C253" s="250"/>
      <c r="D253" s="234" t="s">
        <v>257</v>
      </c>
      <c r="E253" s="251" t="s">
        <v>1</v>
      </c>
      <c r="F253" s="252" t="s">
        <v>5925</v>
      </c>
      <c r="G253" s="250"/>
      <c r="H253" s="253">
        <v>0.66600000000000004</v>
      </c>
      <c r="I253" s="254"/>
      <c r="J253" s="250"/>
      <c r="K253" s="250"/>
      <c r="L253" s="255"/>
      <c r="M253" s="256"/>
      <c r="N253" s="257"/>
      <c r="O253" s="257"/>
      <c r="P253" s="257"/>
      <c r="Q253" s="257"/>
      <c r="R253" s="257"/>
      <c r="S253" s="257"/>
      <c r="T253" s="25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9" t="s">
        <v>257</v>
      </c>
      <c r="AU253" s="259" t="s">
        <v>87</v>
      </c>
      <c r="AV253" s="14" t="s">
        <v>87</v>
      </c>
      <c r="AW253" s="14" t="s">
        <v>34</v>
      </c>
      <c r="AX253" s="14" t="s">
        <v>85</v>
      </c>
      <c r="AY253" s="259" t="s">
        <v>245</v>
      </c>
    </row>
    <row r="254" s="2" customFormat="1" ht="16.5" customHeight="1">
      <c r="A254" s="40"/>
      <c r="B254" s="41"/>
      <c r="C254" s="221" t="s">
        <v>553</v>
      </c>
      <c r="D254" s="221" t="s">
        <v>248</v>
      </c>
      <c r="E254" s="222" t="s">
        <v>2740</v>
      </c>
      <c r="F254" s="223" t="s">
        <v>2741</v>
      </c>
      <c r="G254" s="224" t="s">
        <v>3531</v>
      </c>
      <c r="H254" s="225">
        <v>1.2929999999999999</v>
      </c>
      <c r="I254" s="226"/>
      <c r="J254" s="227">
        <f>ROUND(I254*H254,2)</f>
        <v>0</v>
      </c>
      <c r="K254" s="223" t="s">
        <v>764</v>
      </c>
      <c r="L254" s="46"/>
      <c r="M254" s="228" t="s">
        <v>1</v>
      </c>
      <c r="N254" s="229" t="s">
        <v>42</v>
      </c>
      <c r="O254" s="93"/>
      <c r="P254" s="230">
        <f>O254*H254</f>
        <v>0</v>
      </c>
      <c r="Q254" s="230">
        <v>1.0597399999999999</v>
      </c>
      <c r="R254" s="230">
        <f>Q254*H254</f>
        <v>1.3702438199999998</v>
      </c>
      <c r="S254" s="230">
        <v>0</v>
      </c>
      <c r="T254" s="231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2" t="s">
        <v>253</v>
      </c>
      <c r="AT254" s="232" t="s">
        <v>248</v>
      </c>
      <c r="AU254" s="232" t="s">
        <v>87</v>
      </c>
      <c r="AY254" s="19" t="s">
        <v>245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9" t="s">
        <v>85</v>
      </c>
      <c r="BK254" s="233">
        <f>ROUND(I254*H254,2)</f>
        <v>0</v>
      </c>
      <c r="BL254" s="19" t="s">
        <v>253</v>
      </c>
      <c r="BM254" s="232" t="s">
        <v>5926</v>
      </c>
    </row>
    <row r="255" s="2" customFormat="1">
      <c r="A255" s="40"/>
      <c r="B255" s="41"/>
      <c r="C255" s="42"/>
      <c r="D255" s="234" t="s">
        <v>255</v>
      </c>
      <c r="E255" s="42"/>
      <c r="F255" s="235" t="s">
        <v>2743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255</v>
      </c>
      <c r="AU255" s="19" t="s">
        <v>87</v>
      </c>
    </row>
    <row r="256" s="2" customFormat="1">
      <c r="A256" s="40"/>
      <c r="B256" s="41"/>
      <c r="C256" s="42"/>
      <c r="D256" s="296" t="s">
        <v>766</v>
      </c>
      <c r="E256" s="42"/>
      <c r="F256" s="297" t="s">
        <v>2744</v>
      </c>
      <c r="G256" s="42"/>
      <c r="H256" s="42"/>
      <c r="I256" s="236"/>
      <c r="J256" s="42"/>
      <c r="K256" s="42"/>
      <c r="L256" s="46"/>
      <c r="M256" s="237"/>
      <c r="N256" s="238"/>
      <c r="O256" s="93"/>
      <c r="P256" s="93"/>
      <c r="Q256" s="93"/>
      <c r="R256" s="93"/>
      <c r="S256" s="93"/>
      <c r="T256" s="94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766</v>
      </c>
      <c r="AU256" s="19" t="s">
        <v>87</v>
      </c>
    </row>
    <row r="257" s="14" customFormat="1">
      <c r="A257" s="14"/>
      <c r="B257" s="249"/>
      <c r="C257" s="250"/>
      <c r="D257" s="234" t="s">
        <v>257</v>
      </c>
      <c r="E257" s="251" t="s">
        <v>1</v>
      </c>
      <c r="F257" s="252" t="s">
        <v>5927</v>
      </c>
      <c r="G257" s="250"/>
      <c r="H257" s="253">
        <v>1.2929999999999999</v>
      </c>
      <c r="I257" s="254"/>
      <c r="J257" s="250"/>
      <c r="K257" s="250"/>
      <c r="L257" s="255"/>
      <c r="M257" s="256"/>
      <c r="N257" s="257"/>
      <c r="O257" s="257"/>
      <c r="P257" s="257"/>
      <c r="Q257" s="257"/>
      <c r="R257" s="257"/>
      <c r="S257" s="257"/>
      <c r="T257" s="25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9" t="s">
        <v>257</v>
      </c>
      <c r="AU257" s="259" t="s">
        <v>87</v>
      </c>
      <c r="AV257" s="14" t="s">
        <v>87</v>
      </c>
      <c r="AW257" s="14" t="s">
        <v>34</v>
      </c>
      <c r="AX257" s="14" t="s">
        <v>85</v>
      </c>
      <c r="AY257" s="259" t="s">
        <v>245</v>
      </c>
    </row>
    <row r="258" s="2" customFormat="1" ht="16.5" customHeight="1">
      <c r="A258" s="40"/>
      <c r="B258" s="41"/>
      <c r="C258" s="221" t="s">
        <v>561</v>
      </c>
      <c r="D258" s="221" t="s">
        <v>248</v>
      </c>
      <c r="E258" s="222" t="s">
        <v>5694</v>
      </c>
      <c r="F258" s="223" t="s">
        <v>5695</v>
      </c>
      <c r="G258" s="224" t="s">
        <v>251</v>
      </c>
      <c r="H258" s="225">
        <v>11.432</v>
      </c>
      <c r="I258" s="226"/>
      <c r="J258" s="227">
        <f>ROUND(I258*H258,2)</f>
        <v>0</v>
      </c>
      <c r="K258" s="223" t="s">
        <v>764</v>
      </c>
      <c r="L258" s="46"/>
      <c r="M258" s="228" t="s">
        <v>1</v>
      </c>
      <c r="N258" s="229" t="s">
        <v>42</v>
      </c>
      <c r="O258" s="93"/>
      <c r="P258" s="230">
        <f>O258*H258</f>
        <v>0</v>
      </c>
      <c r="Q258" s="230">
        <v>2.5505399999999998</v>
      </c>
      <c r="R258" s="230">
        <f>Q258*H258</f>
        <v>29.157773279999997</v>
      </c>
      <c r="S258" s="230">
        <v>0</v>
      </c>
      <c r="T258" s="231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2" t="s">
        <v>253</v>
      </c>
      <c r="AT258" s="232" t="s">
        <v>248</v>
      </c>
      <c r="AU258" s="232" t="s">
        <v>87</v>
      </c>
      <c r="AY258" s="19" t="s">
        <v>245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9" t="s">
        <v>85</v>
      </c>
      <c r="BK258" s="233">
        <f>ROUND(I258*H258,2)</f>
        <v>0</v>
      </c>
      <c r="BL258" s="19" t="s">
        <v>253</v>
      </c>
      <c r="BM258" s="232" t="s">
        <v>5928</v>
      </c>
    </row>
    <row r="259" s="2" customFormat="1">
      <c r="A259" s="40"/>
      <c r="B259" s="41"/>
      <c r="C259" s="42"/>
      <c r="D259" s="234" t="s">
        <v>255</v>
      </c>
      <c r="E259" s="42"/>
      <c r="F259" s="235" t="s">
        <v>5929</v>
      </c>
      <c r="G259" s="42"/>
      <c r="H259" s="42"/>
      <c r="I259" s="236"/>
      <c r="J259" s="42"/>
      <c r="K259" s="42"/>
      <c r="L259" s="46"/>
      <c r="M259" s="237"/>
      <c r="N259" s="238"/>
      <c r="O259" s="93"/>
      <c r="P259" s="93"/>
      <c r="Q259" s="93"/>
      <c r="R259" s="93"/>
      <c r="S259" s="93"/>
      <c r="T259" s="94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255</v>
      </c>
      <c r="AU259" s="19" t="s">
        <v>87</v>
      </c>
    </row>
    <row r="260" s="2" customFormat="1">
      <c r="A260" s="40"/>
      <c r="B260" s="41"/>
      <c r="C260" s="42"/>
      <c r="D260" s="296" t="s">
        <v>766</v>
      </c>
      <c r="E260" s="42"/>
      <c r="F260" s="297" t="s">
        <v>5697</v>
      </c>
      <c r="G260" s="42"/>
      <c r="H260" s="42"/>
      <c r="I260" s="236"/>
      <c r="J260" s="42"/>
      <c r="K260" s="42"/>
      <c r="L260" s="46"/>
      <c r="M260" s="237"/>
      <c r="N260" s="238"/>
      <c r="O260" s="93"/>
      <c r="P260" s="93"/>
      <c r="Q260" s="93"/>
      <c r="R260" s="93"/>
      <c r="S260" s="93"/>
      <c r="T260" s="94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766</v>
      </c>
      <c r="AU260" s="19" t="s">
        <v>87</v>
      </c>
    </row>
    <row r="261" s="14" customFormat="1">
      <c r="A261" s="14"/>
      <c r="B261" s="249"/>
      <c r="C261" s="250"/>
      <c r="D261" s="234" t="s">
        <v>257</v>
      </c>
      <c r="E261" s="251" t="s">
        <v>1</v>
      </c>
      <c r="F261" s="252" t="s">
        <v>5698</v>
      </c>
      <c r="G261" s="250"/>
      <c r="H261" s="253">
        <v>2.1600000000000001</v>
      </c>
      <c r="I261" s="254"/>
      <c r="J261" s="250"/>
      <c r="K261" s="250"/>
      <c r="L261" s="255"/>
      <c r="M261" s="256"/>
      <c r="N261" s="257"/>
      <c r="O261" s="257"/>
      <c r="P261" s="257"/>
      <c r="Q261" s="257"/>
      <c r="R261" s="257"/>
      <c r="S261" s="257"/>
      <c r="T261" s="25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9" t="s">
        <v>257</v>
      </c>
      <c r="AU261" s="259" t="s">
        <v>87</v>
      </c>
      <c r="AV261" s="14" t="s">
        <v>87</v>
      </c>
      <c r="AW261" s="14" t="s">
        <v>34</v>
      </c>
      <c r="AX261" s="14" t="s">
        <v>77</v>
      </c>
      <c r="AY261" s="259" t="s">
        <v>245</v>
      </c>
    </row>
    <row r="262" s="14" customFormat="1">
      <c r="A262" s="14"/>
      <c r="B262" s="249"/>
      <c r="C262" s="250"/>
      <c r="D262" s="234" t="s">
        <v>257</v>
      </c>
      <c r="E262" s="251" t="s">
        <v>1</v>
      </c>
      <c r="F262" s="252" t="s">
        <v>5699</v>
      </c>
      <c r="G262" s="250"/>
      <c r="H262" s="253">
        <v>0.67200000000000004</v>
      </c>
      <c r="I262" s="254"/>
      <c r="J262" s="250"/>
      <c r="K262" s="250"/>
      <c r="L262" s="255"/>
      <c r="M262" s="256"/>
      <c r="N262" s="257"/>
      <c r="O262" s="257"/>
      <c r="P262" s="257"/>
      <c r="Q262" s="257"/>
      <c r="R262" s="257"/>
      <c r="S262" s="257"/>
      <c r="T262" s="25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9" t="s">
        <v>257</v>
      </c>
      <c r="AU262" s="259" t="s">
        <v>87</v>
      </c>
      <c r="AV262" s="14" t="s">
        <v>87</v>
      </c>
      <c r="AW262" s="14" t="s">
        <v>34</v>
      </c>
      <c r="AX262" s="14" t="s">
        <v>77</v>
      </c>
      <c r="AY262" s="259" t="s">
        <v>245</v>
      </c>
    </row>
    <row r="263" s="14" customFormat="1">
      <c r="A263" s="14"/>
      <c r="B263" s="249"/>
      <c r="C263" s="250"/>
      <c r="D263" s="234" t="s">
        <v>257</v>
      </c>
      <c r="E263" s="251" t="s">
        <v>1</v>
      </c>
      <c r="F263" s="252" t="s">
        <v>5700</v>
      </c>
      <c r="G263" s="250"/>
      <c r="H263" s="253">
        <v>8.5999999999999996</v>
      </c>
      <c r="I263" s="254"/>
      <c r="J263" s="250"/>
      <c r="K263" s="250"/>
      <c r="L263" s="255"/>
      <c r="M263" s="256"/>
      <c r="N263" s="257"/>
      <c r="O263" s="257"/>
      <c r="P263" s="257"/>
      <c r="Q263" s="257"/>
      <c r="R263" s="257"/>
      <c r="S263" s="257"/>
      <c r="T263" s="25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9" t="s">
        <v>257</v>
      </c>
      <c r="AU263" s="259" t="s">
        <v>87</v>
      </c>
      <c r="AV263" s="14" t="s">
        <v>87</v>
      </c>
      <c r="AW263" s="14" t="s">
        <v>34</v>
      </c>
      <c r="AX263" s="14" t="s">
        <v>77</v>
      </c>
      <c r="AY263" s="259" t="s">
        <v>245</v>
      </c>
    </row>
    <row r="264" s="15" customFormat="1">
      <c r="A264" s="15"/>
      <c r="B264" s="260"/>
      <c r="C264" s="261"/>
      <c r="D264" s="234" t="s">
        <v>257</v>
      </c>
      <c r="E264" s="262" t="s">
        <v>1</v>
      </c>
      <c r="F264" s="263" t="s">
        <v>266</v>
      </c>
      <c r="G264" s="261"/>
      <c r="H264" s="264">
        <v>11.432</v>
      </c>
      <c r="I264" s="265"/>
      <c r="J264" s="261"/>
      <c r="K264" s="261"/>
      <c r="L264" s="266"/>
      <c r="M264" s="267"/>
      <c r="N264" s="268"/>
      <c r="O264" s="268"/>
      <c r="P264" s="268"/>
      <c r="Q264" s="268"/>
      <c r="R264" s="268"/>
      <c r="S264" s="268"/>
      <c r="T264" s="269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70" t="s">
        <v>257</v>
      </c>
      <c r="AU264" s="270" t="s">
        <v>87</v>
      </c>
      <c r="AV264" s="15" t="s">
        <v>253</v>
      </c>
      <c r="AW264" s="15" t="s">
        <v>34</v>
      </c>
      <c r="AX264" s="15" t="s">
        <v>85</v>
      </c>
      <c r="AY264" s="270" t="s">
        <v>245</v>
      </c>
    </row>
    <row r="265" s="2" customFormat="1" ht="24.15" customHeight="1">
      <c r="A265" s="40"/>
      <c r="B265" s="41"/>
      <c r="C265" s="221" t="s">
        <v>566</v>
      </c>
      <c r="D265" s="221" t="s">
        <v>248</v>
      </c>
      <c r="E265" s="222" t="s">
        <v>5701</v>
      </c>
      <c r="F265" s="223" t="s">
        <v>5702</v>
      </c>
      <c r="G265" s="224" t="s">
        <v>251</v>
      </c>
      <c r="H265" s="225">
        <v>24.736000000000001</v>
      </c>
      <c r="I265" s="226"/>
      <c r="J265" s="227">
        <f>ROUND(I265*H265,2)</f>
        <v>0</v>
      </c>
      <c r="K265" s="223" t="s">
        <v>764</v>
      </c>
      <c r="L265" s="46"/>
      <c r="M265" s="228" t="s">
        <v>1</v>
      </c>
      <c r="N265" s="229" t="s">
        <v>42</v>
      </c>
      <c r="O265" s="93"/>
      <c r="P265" s="230">
        <f>O265*H265</f>
        <v>0</v>
      </c>
      <c r="Q265" s="230">
        <v>0.048579999999999998</v>
      </c>
      <c r="R265" s="230">
        <f>Q265*H265</f>
        <v>1.2016748799999999</v>
      </c>
      <c r="S265" s="230">
        <v>0</v>
      </c>
      <c r="T265" s="231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2" t="s">
        <v>253</v>
      </c>
      <c r="AT265" s="232" t="s">
        <v>248</v>
      </c>
      <c r="AU265" s="232" t="s">
        <v>87</v>
      </c>
      <c r="AY265" s="19" t="s">
        <v>245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9" t="s">
        <v>85</v>
      </c>
      <c r="BK265" s="233">
        <f>ROUND(I265*H265,2)</f>
        <v>0</v>
      </c>
      <c r="BL265" s="19" t="s">
        <v>253</v>
      </c>
      <c r="BM265" s="232" t="s">
        <v>5930</v>
      </c>
    </row>
    <row r="266" s="2" customFormat="1">
      <c r="A266" s="40"/>
      <c r="B266" s="41"/>
      <c r="C266" s="42"/>
      <c r="D266" s="234" t="s">
        <v>255</v>
      </c>
      <c r="E266" s="42"/>
      <c r="F266" s="235" t="s">
        <v>4295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255</v>
      </c>
      <c r="AU266" s="19" t="s">
        <v>87</v>
      </c>
    </row>
    <row r="267" s="2" customFormat="1">
      <c r="A267" s="40"/>
      <c r="B267" s="41"/>
      <c r="C267" s="42"/>
      <c r="D267" s="296" t="s">
        <v>766</v>
      </c>
      <c r="E267" s="42"/>
      <c r="F267" s="297" t="s">
        <v>5704</v>
      </c>
      <c r="G267" s="42"/>
      <c r="H267" s="42"/>
      <c r="I267" s="236"/>
      <c r="J267" s="42"/>
      <c r="K267" s="42"/>
      <c r="L267" s="46"/>
      <c r="M267" s="237"/>
      <c r="N267" s="238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766</v>
      </c>
      <c r="AU267" s="19" t="s">
        <v>87</v>
      </c>
    </row>
    <row r="268" s="14" customFormat="1">
      <c r="A268" s="14"/>
      <c r="B268" s="249"/>
      <c r="C268" s="250"/>
      <c r="D268" s="234" t="s">
        <v>257</v>
      </c>
      <c r="E268" s="251" t="s">
        <v>1</v>
      </c>
      <c r="F268" s="252" t="s">
        <v>5931</v>
      </c>
      <c r="G268" s="250"/>
      <c r="H268" s="253">
        <v>24.736000000000001</v>
      </c>
      <c r="I268" s="254"/>
      <c r="J268" s="250"/>
      <c r="K268" s="250"/>
      <c r="L268" s="255"/>
      <c r="M268" s="256"/>
      <c r="N268" s="257"/>
      <c r="O268" s="257"/>
      <c r="P268" s="257"/>
      <c r="Q268" s="257"/>
      <c r="R268" s="257"/>
      <c r="S268" s="257"/>
      <c r="T268" s="25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9" t="s">
        <v>257</v>
      </c>
      <c r="AU268" s="259" t="s">
        <v>87</v>
      </c>
      <c r="AV268" s="14" t="s">
        <v>87</v>
      </c>
      <c r="AW268" s="14" t="s">
        <v>34</v>
      </c>
      <c r="AX268" s="14" t="s">
        <v>85</v>
      </c>
      <c r="AY268" s="259" t="s">
        <v>245</v>
      </c>
    </row>
    <row r="269" s="2" customFormat="1" ht="16.5" customHeight="1">
      <c r="A269" s="40"/>
      <c r="B269" s="41"/>
      <c r="C269" s="221" t="s">
        <v>570</v>
      </c>
      <c r="D269" s="221" t="s">
        <v>248</v>
      </c>
      <c r="E269" s="222" t="s">
        <v>5706</v>
      </c>
      <c r="F269" s="223" t="s">
        <v>5707</v>
      </c>
      <c r="G269" s="224" t="s">
        <v>275</v>
      </c>
      <c r="H269" s="225">
        <v>22.84</v>
      </c>
      <c r="I269" s="226"/>
      <c r="J269" s="227">
        <f>ROUND(I269*H269,2)</f>
        <v>0</v>
      </c>
      <c r="K269" s="223" t="s">
        <v>764</v>
      </c>
      <c r="L269" s="46"/>
      <c r="M269" s="228" t="s">
        <v>1</v>
      </c>
      <c r="N269" s="229" t="s">
        <v>42</v>
      </c>
      <c r="O269" s="93"/>
      <c r="P269" s="230">
        <f>O269*H269</f>
        <v>0</v>
      </c>
      <c r="Q269" s="230">
        <v>0.0012999999999999999</v>
      </c>
      <c r="R269" s="230">
        <f>Q269*H269</f>
        <v>0.029692</v>
      </c>
      <c r="S269" s="230">
        <v>0</v>
      </c>
      <c r="T269" s="231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2" t="s">
        <v>253</v>
      </c>
      <c r="AT269" s="232" t="s">
        <v>248</v>
      </c>
      <c r="AU269" s="232" t="s">
        <v>87</v>
      </c>
      <c r="AY269" s="19" t="s">
        <v>245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9" t="s">
        <v>85</v>
      </c>
      <c r="BK269" s="233">
        <f>ROUND(I269*H269,2)</f>
        <v>0</v>
      </c>
      <c r="BL269" s="19" t="s">
        <v>253</v>
      </c>
      <c r="BM269" s="232" t="s">
        <v>5932</v>
      </c>
    </row>
    <row r="270" s="2" customFormat="1">
      <c r="A270" s="40"/>
      <c r="B270" s="41"/>
      <c r="C270" s="42"/>
      <c r="D270" s="234" t="s">
        <v>255</v>
      </c>
      <c r="E270" s="42"/>
      <c r="F270" s="235" t="s">
        <v>5933</v>
      </c>
      <c r="G270" s="42"/>
      <c r="H270" s="42"/>
      <c r="I270" s="236"/>
      <c r="J270" s="42"/>
      <c r="K270" s="42"/>
      <c r="L270" s="46"/>
      <c r="M270" s="237"/>
      <c r="N270" s="238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255</v>
      </c>
      <c r="AU270" s="19" t="s">
        <v>87</v>
      </c>
    </row>
    <row r="271" s="2" customFormat="1">
      <c r="A271" s="40"/>
      <c r="B271" s="41"/>
      <c r="C271" s="42"/>
      <c r="D271" s="296" t="s">
        <v>766</v>
      </c>
      <c r="E271" s="42"/>
      <c r="F271" s="297" t="s">
        <v>5709</v>
      </c>
      <c r="G271" s="42"/>
      <c r="H271" s="42"/>
      <c r="I271" s="236"/>
      <c r="J271" s="42"/>
      <c r="K271" s="42"/>
      <c r="L271" s="46"/>
      <c r="M271" s="237"/>
      <c r="N271" s="238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766</v>
      </c>
      <c r="AU271" s="19" t="s">
        <v>87</v>
      </c>
    </row>
    <row r="272" s="14" customFormat="1">
      <c r="A272" s="14"/>
      <c r="B272" s="249"/>
      <c r="C272" s="250"/>
      <c r="D272" s="234" t="s">
        <v>257</v>
      </c>
      <c r="E272" s="251" t="s">
        <v>1</v>
      </c>
      <c r="F272" s="252" t="s">
        <v>5934</v>
      </c>
      <c r="G272" s="250"/>
      <c r="H272" s="253">
        <v>16.120000000000001</v>
      </c>
      <c r="I272" s="254"/>
      <c r="J272" s="250"/>
      <c r="K272" s="250"/>
      <c r="L272" s="255"/>
      <c r="M272" s="256"/>
      <c r="N272" s="257"/>
      <c r="O272" s="257"/>
      <c r="P272" s="257"/>
      <c r="Q272" s="257"/>
      <c r="R272" s="257"/>
      <c r="S272" s="257"/>
      <c r="T272" s="25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9" t="s">
        <v>257</v>
      </c>
      <c r="AU272" s="259" t="s">
        <v>87</v>
      </c>
      <c r="AV272" s="14" t="s">
        <v>87</v>
      </c>
      <c r="AW272" s="14" t="s">
        <v>34</v>
      </c>
      <c r="AX272" s="14" t="s">
        <v>77</v>
      </c>
      <c r="AY272" s="259" t="s">
        <v>245</v>
      </c>
    </row>
    <row r="273" s="14" customFormat="1">
      <c r="A273" s="14"/>
      <c r="B273" s="249"/>
      <c r="C273" s="250"/>
      <c r="D273" s="234" t="s">
        <v>257</v>
      </c>
      <c r="E273" s="251" t="s">
        <v>1</v>
      </c>
      <c r="F273" s="252" t="s">
        <v>5935</v>
      </c>
      <c r="G273" s="250"/>
      <c r="H273" s="253">
        <v>6.7199999999999998</v>
      </c>
      <c r="I273" s="254"/>
      <c r="J273" s="250"/>
      <c r="K273" s="250"/>
      <c r="L273" s="255"/>
      <c r="M273" s="256"/>
      <c r="N273" s="257"/>
      <c r="O273" s="257"/>
      <c r="P273" s="257"/>
      <c r="Q273" s="257"/>
      <c r="R273" s="257"/>
      <c r="S273" s="257"/>
      <c r="T273" s="25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9" t="s">
        <v>257</v>
      </c>
      <c r="AU273" s="259" t="s">
        <v>87</v>
      </c>
      <c r="AV273" s="14" t="s">
        <v>87</v>
      </c>
      <c r="AW273" s="14" t="s">
        <v>34</v>
      </c>
      <c r="AX273" s="14" t="s">
        <v>77</v>
      </c>
      <c r="AY273" s="259" t="s">
        <v>245</v>
      </c>
    </row>
    <row r="274" s="15" customFormat="1">
      <c r="A274" s="15"/>
      <c r="B274" s="260"/>
      <c r="C274" s="261"/>
      <c r="D274" s="234" t="s">
        <v>257</v>
      </c>
      <c r="E274" s="262" t="s">
        <v>1</v>
      </c>
      <c r="F274" s="263" t="s">
        <v>266</v>
      </c>
      <c r="G274" s="261"/>
      <c r="H274" s="264">
        <v>22.84</v>
      </c>
      <c r="I274" s="265"/>
      <c r="J274" s="261"/>
      <c r="K274" s="261"/>
      <c r="L274" s="266"/>
      <c r="M274" s="267"/>
      <c r="N274" s="268"/>
      <c r="O274" s="268"/>
      <c r="P274" s="268"/>
      <c r="Q274" s="268"/>
      <c r="R274" s="268"/>
      <c r="S274" s="268"/>
      <c r="T274" s="269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70" t="s">
        <v>257</v>
      </c>
      <c r="AU274" s="270" t="s">
        <v>87</v>
      </c>
      <c r="AV274" s="15" t="s">
        <v>253</v>
      </c>
      <c r="AW274" s="15" t="s">
        <v>34</v>
      </c>
      <c r="AX274" s="15" t="s">
        <v>85</v>
      </c>
      <c r="AY274" s="270" t="s">
        <v>245</v>
      </c>
    </row>
    <row r="275" s="2" customFormat="1" ht="16.5" customHeight="1">
      <c r="A275" s="40"/>
      <c r="B275" s="41"/>
      <c r="C275" s="221" t="s">
        <v>575</v>
      </c>
      <c r="D275" s="221" t="s">
        <v>248</v>
      </c>
      <c r="E275" s="222" t="s">
        <v>5712</v>
      </c>
      <c r="F275" s="223" t="s">
        <v>5713</v>
      </c>
      <c r="G275" s="224" t="s">
        <v>275</v>
      </c>
      <c r="H275" s="225">
        <v>22.84</v>
      </c>
      <c r="I275" s="226"/>
      <c r="J275" s="227">
        <f>ROUND(I275*H275,2)</f>
        <v>0</v>
      </c>
      <c r="K275" s="223" t="s">
        <v>764</v>
      </c>
      <c r="L275" s="46"/>
      <c r="M275" s="228" t="s">
        <v>1</v>
      </c>
      <c r="N275" s="229" t="s">
        <v>42</v>
      </c>
      <c r="O275" s="93"/>
      <c r="P275" s="230">
        <f>O275*H275</f>
        <v>0</v>
      </c>
      <c r="Q275" s="230">
        <v>4.0000000000000003E-05</v>
      </c>
      <c r="R275" s="230">
        <f>Q275*H275</f>
        <v>0.00091360000000000009</v>
      </c>
      <c r="S275" s="230">
        <v>0</v>
      </c>
      <c r="T275" s="231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2" t="s">
        <v>253</v>
      </c>
      <c r="AT275" s="232" t="s">
        <v>248</v>
      </c>
      <c r="AU275" s="232" t="s">
        <v>87</v>
      </c>
      <c r="AY275" s="19" t="s">
        <v>245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9" t="s">
        <v>85</v>
      </c>
      <c r="BK275" s="233">
        <f>ROUND(I275*H275,2)</f>
        <v>0</v>
      </c>
      <c r="BL275" s="19" t="s">
        <v>253</v>
      </c>
      <c r="BM275" s="232" t="s">
        <v>5936</v>
      </c>
    </row>
    <row r="276" s="2" customFormat="1">
      <c r="A276" s="40"/>
      <c r="B276" s="41"/>
      <c r="C276" s="42"/>
      <c r="D276" s="234" t="s">
        <v>255</v>
      </c>
      <c r="E276" s="42"/>
      <c r="F276" s="235" t="s">
        <v>5937</v>
      </c>
      <c r="G276" s="42"/>
      <c r="H276" s="42"/>
      <c r="I276" s="236"/>
      <c r="J276" s="42"/>
      <c r="K276" s="42"/>
      <c r="L276" s="46"/>
      <c r="M276" s="237"/>
      <c r="N276" s="238"/>
      <c r="O276" s="93"/>
      <c r="P276" s="93"/>
      <c r="Q276" s="93"/>
      <c r="R276" s="93"/>
      <c r="S276" s="93"/>
      <c r="T276" s="94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9" t="s">
        <v>255</v>
      </c>
      <c r="AU276" s="19" t="s">
        <v>87</v>
      </c>
    </row>
    <row r="277" s="2" customFormat="1">
      <c r="A277" s="40"/>
      <c r="B277" s="41"/>
      <c r="C277" s="42"/>
      <c r="D277" s="296" t="s">
        <v>766</v>
      </c>
      <c r="E277" s="42"/>
      <c r="F277" s="297" t="s">
        <v>5715</v>
      </c>
      <c r="G277" s="42"/>
      <c r="H277" s="42"/>
      <c r="I277" s="236"/>
      <c r="J277" s="42"/>
      <c r="K277" s="42"/>
      <c r="L277" s="46"/>
      <c r="M277" s="237"/>
      <c r="N277" s="238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766</v>
      </c>
      <c r="AU277" s="19" t="s">
        <v>87</v>
      </c>
    </row>
    <row r="278" s="14" customFormat="1">
      <c r="A278" s="14"/>
      <c r="B278" s="249"/>
      <c r="C278" s="250"/>
      <c r="D278" s="234" t="s">
        <v>257</v>
      </c>
      <c r="E278" s="251" t="s">
        <v>1</v>
      </c>
      <c r="F278" s="252" t="s">
        <v>5938</v>
      </c>
      <c r="G278" s="250"/>
      <c r="H278" s="253">
        <v>22.84</v>
      </c>
      <c r="I278" s="254"/>
      <c r="J278" s="250"/>
      <c r="K278" s="250"/>
      <c r="L278" s="255"/>
      <c r="M278" s="256"/>
      <c r="N278" s="257"/>
      <c r="O278" s="257"/>
      <c r="P278" s="257"/>
      <c r="Q278" s="257"/>
      <c r="R278" s="257"/>
      <c r="S278" s="257"/>
      <c r="T278" s="25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9" t="s">
        <v>257</v>
      </c>
      <c r="AU278" s="259" t="s">
        <v>87</v>
      </c>
      <c r="AV278" s="14" t="s">
        <v>87</v>
      </c>
      <c r="AW278" s="14" t="s">
        <v>34</v>
      </c>
      <c r="AX278" s="14" t="s">
        <v>85</v>
      </c>
      <c r="AY278" s="259" t="s">
        <v>245</v>
      </c>
    </row>
    <row r="279" s="2" customFormat="1" ht="16.5" customHeight="1">
      <c r="A279" s="40"/>
      <c r="B279" s="41"/>
      <c r="C279" s="221" t="s">
        <v>579</v>
      </c>
      <c r="D279" s="221" t="s">
        <v>248</v>
      </c>
      <c r="E279" s="222" t="s">
        <v>2746</v>
      </c>
      <c r="F279" s="223" t="s">
        <v>2747</v>
      </c>
      <c r="G279" s="224" t="s">
        <v>251</v>
      </c>
      <c r="H279" s="225">
        <v>1.6639999999999999</v>
      </c>
      <c r="I279" s="226"/>
      <c r="J279" s="227">
        <f>ROUND(I279*H279,2)</f>
        <v>0</v>
      </c>
      <c r="K279" s="223" t="s">
        <v>764</v>
      </c>
      <c r="L279" s="46"/>
      <c r="M279" s="228" t="s">
        <v>1</v>
      </c>
      <c r="N279" s="229" t="s">
        <v>42</v>
      </c>
      <c r="O279" s="93"/>
      <c r="P279" s="230">
        <f>O279*H279</f>
        <v>0</v>
      </c>
      <c r="Q279" s="230">
        <v>2.5505399999999998</v>
      </c>
      <c r="R279" s="230">
        <f>Q279*H279</f>
        <v>4.2440985599999994</v>
      </c>
      <c r="S279" s="230">
        <v>0</v>
      </c>
      <c r="T279" s="231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2" t="s">
        <v>253</v>
      </c>
      <c r="AT279" s="232" t="s">
        <v>248</v>
      </c>
      <c r="AU279" s="232" t="s">
        <v>87</v>
      </c>
      <c r="AY279" s="19" t="s">
        <v>245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9" t="s">
        <v>85</v>
      </c>
      <c r="BK279" s="233">
        <f>ROUND(I279*H279,2)</f>
        <v>0</v>
      </c>
      <c r="BL279" s="19" t="s">
        <v>253</v>
      </c>
      <c r="BM279" s="232" t="s">
        <v>5939</v>
      </c>
    </row>
    <row r="280" s="2" customFormat="1">
      <c r="A280" s="40"/>
      <c r="B280" s="41"/>
      <c r="C280" s="42"/>
      <c r="D280" s="234" t="s">
        <v>255</v>
      </c>
      <c r="E280" s="42"/>
      <c r="F280" s="235" t="s">
        <v>2749</v>
      </c>
      <c r="G280" s="42"/>
      <c r="H280" s="42"/>
      <c r="I280" s="236"/>
      <c r="J280" s="42"/>
      <c r="K280" s="42"/>
      <c r="L280" s="46"/>
      <c r="M280" s="237"/>
      <c r="N280" s="238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255</v>
      </c>
      <c r="AU280" s="19" t="s">
        <v>87</v>
      </c>
    </row>
    <row r="281" s="2" customFormat="1">
      <c r="A281" s="40"/>
      <c r="B281" s="41"/>
      <c r="C281" s="42"/>
      <c r="D281" s="296" t="s">
        <v>766</v>
      </c>
      <c r="E281" s="42"/>
      <c r="F281" s="297" t="s">
        <v>2750</v>
      </c>
      <c r="G281" s="42"/>
      <c r="H281" s="42"/>
      <c r="I281" s="236"/>
      <c r="J281" s="42"/>
      <c r="K281" s="42"/>
      <c r="L281" s="46"/>
      <c r="M281" s="237"/>
      <c r="N281" s="238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766</v>
      </c>
      <c r="AU281" s="19" t="s">
        <v>87</v>
      </c>
    </row>
    <row r="282" s="14" customFormat="1">
      <c r="A282" s="14"/>
      <c r="B282" s="249"/>
      <c r="C282" s="250"/>
      <c r="D282" s="234" t="s">
        <v>257</v>
      </c>
      <c r="E282" s="251" t="s">
        <v>1</v>
      </c>
      <c r="F282" s="252" t="s">
        <v>5940</v>
      </c>
      <c r="G282" s="250"/>
      <c r="H282" s="253">
        <v>1.6639999999999999</v>
      </c>
      <c r="I282" s="254"/>
      <c r="J282" s="250"/>
      <c r="K282" s="250"/>
      <c r="L282" s="255"/>
      <c r="M282" s="256"/>
      <c r="N282" s="257"/>
      <c r="O282" s="257"/>
      <c r="P282" s="257"/>
      <c r="Q282" s="257"/>
      <c r="R282" s="257"/>
      <c r="S282" s="257"/>
      <c r="T282" s="25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9" t="s">
        <v>257</v>
      </c>
      <c r="AU282" s="259" t="s">
        <v>87</v>
      </c>
      <c r="AV282" s="14" t="s">
        <v>87</v>
      </c>
      <c r="AW282" s="14" t="s">
        <v>34</v>
      </c>
      <c r="AX282" s="14" t="s">
        <v>85</v>
      </c>
      <c r="AY282" s="259" t="s">
        <v>245</v>
      </c>
    </row>
    <row r="283" s="12" customFormat="1" ht="22.8" customHeight="1">
      <c r="A283" s="12"/>
      <c r="B283" s="205"/>
      <c r="C283" s="206"/>
      <c r="D283" s="207" t="s">
        <v>76</v>
      </c>
      <c r="E283" s="219" t="s">
        <v>272</v>
      </c>
      <c r="F283" s="219" t="s">
        <v>2769</v>
      </c>
      <c r="G283" s="206"/>
      <c r="H283" s="206"/>
      <c r="I283" s="209"/>
      <c r="J283" s="220">
        <f>BK283</f>
        <v>0</v>
      </c>
      <c r="K283" s="206"/>
      <c r="L283" s="211"/>
      <c r="M283" s="212"/>
      <c r="N283" s="213"/>
      <c r="O283" s="213"/>
      <c r="P283" s="214">
        <f>P284+SUM(P285:P333)</f>
        <v>0</v>
      </c>
      <c r="Q283" s="213"/>
      <c r="R283" s="214">
        <f>R284+SUM(R285:R333)</f>
        <v>1362.3506175600003</v>
      </c>
      <c r="S283" s="213"/>
      <c r="T283" s="215">
        <f>T284+SUM(T285:T333)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16" t="s">
        <v>253</v>
      </c>
      <c r="AT283" s="217" t="s">
        <v>76</v>
      </c>
      <c r="AU283" s="217" t="s">
        <v>85</v>
      </c>
      <c r="AY283" s="216" t="s">
        <v>245</v>
      </c>
      <c r="BK283" s="218">
        <f>BK284+SUM(BK285:BK333)</f>
        <v>0</v>
      </c>
    </row>
    <row r="284" s="2" customFormat="1" ht="16.5" customHeight="1">
      <c r="A284" s="40"/>
      <c r="B284" s="41"/>
      <c r="C284" s="221" t="s">
        <v>583</v>
      </c>
      <c r="D284" s="221" t="s">
        <v>248</v>
      </c>
      <c r="E284" s="222" t="s">
        <v>2770</v>
      </c>
      <c r="F284" s="223" t="s">
        <v>2771</v>
      </c>
      <c r="G284" s="224" t="s">
        <v>251</v>
      </c>
      <c r="H284" s="225">
        <v>10</v>
      </c>
      <c r="I284" s="226"/>
      <c r="J284" s="227">
        <f>ROUND(I284*H284,2)</f>
        <v>0</v>
      </c>
      <c r="K284" s="223" t="s">
        <v>764</v>
      </c>
      <c r="L284" s="46"/>
      <c r="M284" s="228" t="s">
        <v>1</v>
      </c>
      <c r="N284" s="229" t="s">
        <v>42</v>
      </c>
      <c r="O284" s="93"/>
      <c r="P284" s="230">
        <f>O284*H284</f>
        <v>0</v>
      </c>
      <c r="Q284" s="230">
        <v>2.5021499999999999</v>
      </c>
      <c r="R284" s="230">
        <f>Q284*H284</f>
        <v>25.0215</v>
      </c>
      <c r="S284" s="230">
        <v>0</v>
      </c>
      <c r="T284" s="231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2" t="s">
        <v>253</v>
      </c>
      <c r="AT284" s="232" t="s">
        <v>248</v>
      </c>
      <c r="AU284" s="232" t="s">
        <v>87</v>
      </c>
      <c r="AY284" s="19" t="s">
        <v>245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9" t="s">
        <v>85</v>
      </c>
      <c r="BK284" s="233">
        <f>ROUND(I284*H284,2)</f>
        <v>0</v>
      </c>
      <c r="BL284" s="19" t="s">
        <v>253</v>
      </c>
      <c r="BM284" s="232" t="s">
        <v>5941</v>
      </c>
    </row>
    <row r="285" s="2" customFormat="1">
      <c r="A285" s="40"/>
      <c r="B285" s="41"/>
      <c r="C285" s="42"/>
      <c r="D285" s="234" t="s">
        <v>255</v>
      </c>
      <c r="E285" s="42"/>
      <c r="F285" s="235" t="s">
        <v>2773</v>
      </c>
      <c r="G285" s="42"/>
      <c r="H285" s="42"/>
      <c r="I285" s="236"/>
      <c r="J285" s="42"/>
      <c r="K285" s="42"/>
      <c r="L285" s="46"/>
      <c r="M285" s="237"/>
      <c r="N285" s="238"/>
      <c r="O285" s="93"/>
      <c r="P285" s="93"/>
      <c r="Q285" s="93"/>
      <c r="R285" s="93"/>
      <c r="S285" s="93"/>
      <c r="T285" s="94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255</v>
      </c>
      <c r="AU285" s="19" t="s">
        <v>87</v>
      </c>
    </row>
    <row r="286" s="2" customFormat="1">
      <c r="A286" s="40"/>
      <c r="B286" s="41"/>
      <c r="C286" s="42"/>
      <c r="D286" s="296" t="s">
        <v>766</v>
      </c>
      <c r="E286" s="42"/>
      <c r="F286" s="297" t="s">
        <v>2774</v>
      </c>
      <c r="G286" s="42"/>
      <c r="H286" s="42"/>
      <c r="I286" s="236"/>
      <c r="J286" s="42"/>
      <c r="K286" s="42"/>
      <c r="L286" s="46"/>
      <c r="M286" s="237"/>
      <c r="N286" s="238"/>
      <c r="O286" s="93"/>
      <c r="P286" s="93"/>
      <c r="Q286" s="93"/>
      <c r="R286" s="93"/>
      <c r="S286" s="93"/>
      <c r="T286" s="94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766</v>
      </c>
      <c r="AU286" s="19" t="s">
        <v>87</v>
      </c>
    </row>
    <row r="287" s="14" customFormat="1">
      <c r="A287" s="14"/>
      <c r="B287" s="249"/>
      <c r="C287" s="250"/>
      <c r="D287" s="234" t="s">
        <v>257</v>
      </c>
      <c r="E287" s="251" t="s">
        <v>1</v>
      </c>
      <c r="F287" s="252" t="s">
        <v>5942</v>
      </c>
      <c r="G287" s="250"/>
      <c r="H287" s="253">
        <v>10</v>
      </c>
      <c r="I287" s="254"/>
      <c r="J287" s="250"/>
      <c r="K287" s="250"/>
      <c r="L287" s="255"/>
      <c r="M287" s="256"/>
      <c r="N287" s="257"/>
      <c r="O287" s="257"/>
      <c r="P287" s="257"/>
      <c r="Q287" s="257"/>
      <c r="R287" s="257"/>
      <c r="S287" s="257"/>
      <c r="T287" s="25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9" t="s">
        <v>257</v>
      </c>
      <c r="AU287" s="259" t="s">
        <v>87</v>
      </c>
      <c r="AV287" s="14" t="s">
        <v>87</v>
      </c>
      <c r="AW287" s="14" t="s">
        <v>34</v>
      </c>
      <c r="AX287" s="14" t="s">
        <v>85</v>
      </c>
      <c r="AY287" s="259" t="s">
        <v>245</v>
      </c>
    </row>
    <row r="288" s="2" customFormat="1" ht="16.5" customHeight="1">
      <c r="A288" s="40"/>
      <c r="B288" s="41"/>
      <c r="C288" s="221" t="s">
        <v>587</v>
      </c>
      <c r="D288" s="221" t="s">
        <v>248</v>
      </c>
      <c r="E288" s="222" t="s">
        <v>2777</v>
      </c>
      <c r="F288" s="223" t="s">
        <v>2778</v>
      </c>
      <c r="G288" s="224" t="s">
        <v>251</v>
      </c>
      <c r="H288" s="225">
        <v>10</v>
      </c>
      <c r="I288" s="226"/>
      <c r="J288" s="227">
        <f>ROUND(I288*H288,2)</f>
        <v>0</v>
      </c>
      <c r="K288" s="223" t="s">
        <v>764</v>
      </c>
      <c r="L288" s="46"/>
      <c r="M288" s="228" t="s">
        <v>1</v>
      </c>
      <c r="N288" s="229" t="s">
        <v>42</v>
      </c>
      <c r="O288" s="93"/>
      <c r="P288" s="230">
        <f>O288*H288</f>
        <v>0</v>
      </c>
      <c r="Q288" s="230">
        <v>0.048579999999999998</v>
      </c>
      <c r="R288" s="230">
        <f>Q288*H288</f>
        <v>0.48580000000000001</v>
      </c>
      <c r="S288" s="230">
        <v>0</v>
      </c>
      <c r="T288" s="231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2" t="s">
        <v>253</v>
      </c>
      <c r="AT288" s="232" t="s">
        <v>248</v>
      </c>
      <c r="AU288" s="232" t="s">
        <v>87</v>
      </c>
      <c r="AY288" s="19" t="s">
        <v>245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9" t="s">
        <v>85</v>
      </c>
      <c r="BK288" s="233">
        <f>ROUND(I288*H288,2)</f>
        <v>0</v>
      </c>
      <c r="BL288" s="19" t="s">
        <v>253</v>
      </c>
      <c r="BM288" s="232" t="s">
        <v>5943</v>
      </c>
    </row>
    <row r="289" s="2" customFormat="1">
      <c r="A289" s="40"/>
      <c r="B289" s="41"/>
      <c r="C289" s="42"/>
      <c r="D289" s="234" t="s">
        <v>255</v>
      </c>
      <c r="E289" s="42"/>
      <c r="F289" s="235" t="s">
        <v>2780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255</v>
      </c>
      <c r="AU289" s="19" t="s">
        <v>87</v>
      </c>
    </row>
    <row r="290" s="2" customFormat="1">
      <c r="A290" s="40"/>
      <c r="B290" s="41"/>
      <c r="C290" s="42"/>
      <c r="D290" s="296" t="s">
        <v>766</v>
      </c>
      <c r="E290" s="42"/>
      <c r="F290" s="297" t="s">
        <v>2781</v>
      </c>
      <c r="G290" s="42"/>
      <c r="H290" s="42"/>
      <c r="I290" s="236"/>
      <c r="J290" s="42"/>
      <c r="K290" s="42"/>
      <c r="L290" s="46"/>
      <c r="M290" s="237"/>
      <c r="N290" s="238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766</v>
      </c>
      <c r="AU290" s="19" t="s">
        <v>87</v>
      </c>
    </row>
    <row r="291" s="14" customFormat="1">
      <c r="A291" s="14"/>
      <c r="B291" s="249"/>
      <c r="C291" s="250"/>
      <c r="D291" s="234" t="s">
        <v>257</v>
      </c>
      <c r="E291" s="251" t="s">
        <v>1</v>
      </c>
      <c r="F291" s="252" t="s">
        <v>5944</v>
      </c>
      <c r="G291" s="250"/>
      <c r="H291" s="253">
        <v>10</v>
      </c>
      <c r="I291" s="254"/>
      <c r="J291" s="250"/>
      <c r="K291" s="250"/>
      <c r="L291" s="255"/>
      <c r="M291" s="256"/>
      <c r="N291" s="257"/>
      <c r="O291" s="257"/>
      <c r="P291" s="257"/>
      <c r="Q291" s="257"/>
      <c r="R291" s="257"/>
      <c r="S291" s="257"/>
      <c r="T291" s="25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9" t="s">
        <v>257</v>
      </c>
      <c r="AU291" s="259" t="s">
        <v>87</v>
      </c>
      <c r="AV291" s="14" t="s">
        <v>87</v>
      </c>
      <c r="AW291" s="14" t="s">
        <v>34</v>
      </c>
      <c r="AX291" s="14" t="s">
        <v>85</v>
      </c>
      <c r="AY291" s="259" t="s">
        <v>245</v>
      </c>
    </row>
    <row r="292" s="2" customFormat="1" ht="16.5" customHeight="1">
      <c r="A292" s="40"/>
      <c r="B292" s="41"/>
      <c r="C292" s="221" t="s">
        <v>591</v>
      </c>
      <c r="D292" s="221" t="s">
        <v>248</v>
      </c>
      <c r="E292" s="222" t="s">
        <v>2783</v>
      </c>
      <c r="F292" s="223" t="s">
        <v>2784</v>
      </c>
      <c r="G292" s="224" t="s">
        <v>275</v>
      </c>
      <c r="H292" s="225">
        <v>8.0600000000000005</v>
      </c>
      <c r="I292" s="226"/>
      <c r="J292" s="227">
        <f>ROUND(I292*H292,2)</f>
        <v>0</v>
      </c>
      <c r="K292" s="223" t="s">
        <v>764</v>
      </c>
      <c r="L292" s="46"/>
      <c r="M292" s="228" t="s">
        <v>1</v>
      </c>
      <c r="N292" s="229" t="s">
        <v>42</v>
      </c>
      <c r="O292" s="93"/>
      <c r="P292" s="230">
        <f>O292*H292</f>
        <v>0</v>
      </c>
      <c r="Q292" s="230">
        <v>0.041259999999999998</v>
      </c>
      <c r="R292" s="230">
        <f>Q292*H292</f>
        <v>0.33255560000000001</v>
      </c>
      <c r="S292" s="230">
        <v>0</v>
      </c>
      <c r="T292" s="231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32" t="s">
        <v>253</v>
      </c>
      <c r="AT292" s="232" t="s">
        <v>248</v>
      </c>
      <c r="AU292" s="232" t="s">
        <v>87</v>
      </c>
      <c r="AY292" s="19" t="s">
        <v>245</v>
      </c>
      <c r="BE292" s="233">
        <f>IF(N292="základní",J292,0)</f>
        <v>0</v>
      </c>
      <c r="BF292" s="233">
        <f>IF(N292="snížená",J292,0)</f>
        <v>0</v>
      </c>
      <c r="BG292" s="233">
        <f>IF(N292="zákl. přenesená",J292,0)</f>
        <v>0</v>
      </c>
      <c r="BH292" s="233">
        <f>IF(N292="sníž. přenesená",J292,0)</f>
        <v>0</v>
      </c>
      <c r="BI292" s="233">
        <f>IF(N292="nulová",J292,0)</f>
        <v>0</v>
      </c>
      <c r="BJ292" s="19" t="s">
        <v>85</v>
      </c>
      <c r="BK292" s="233">
        <f>ROUND(I292*H292,2)</f>
        <v>0</v>
      </c>
      <c r="BL292" s="19" t="s">
        <v>253</v>
      </c>
      <c r="BM292" s="232" t="s">
        <v>5945</v>
      </c>
    </row>
    <row r="293" s="2" customFormat="1">
      <c r="A293" s="40"/>
      <c r="B293" s="41"/>
      <c r="C293" s="42"/>
      <c r="D293" s="234" t="s">
        <v>255</v>
      </c>
      <c r="E293" s="42"/>
      <c r="F293" s="235" t="s">
        <v>2786</v>
      </c>
      <c r="G293" s="42"/>
      <c r="H293" s="42"/>
      <c r="I293" s="236"/>
      <c r="J293" s="42"/>
      <c r="K293" s="42"/>
      <c r="L293" s="46"/>
      <c r="M293" s="237"/>
      <c r="N293" s="238"/>
      <c r="O293" s="93"/>
      <c r="P293" s="93"/>
      <c r="Q293" s="93"/>
      <c r="R293" s="93"/>
      <c r="S293" s="93"/>
      <c r="T293" s="94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255</v>
      </c>
      <c r="AU293" s="19" t="s">
        <v>87</v>
      </c>
    </row>
    <row r="294" s="2" customFormat="1">
      <c r="A294" s="40"/>
      <c r="B294" s="41"/>
      <c r="C294" s="42"/>
      <c r="D294" s="296" t="s">
        <v>766</v>
      </c>
      <c r="E294" s="42"/>
      <c r="F294" s="297" t="s">
        <v>2787</v>
      </c>
      <c r="G294" s="42"/>
      <c r="H294" s="42"/>
      <c r="I294" s="236"/>
      <c r="J294" s="42"/>
      <c r="K294" s="42"/>
      <c r="L294" s="46"/>
      <c r="M294" s="237"/>
      <c r="N294" s="238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766</v>
      </c>
      <c r="AU294" s="19" t="s">
        <v>87</v>
      </c>
    </row>
    <row r="295" s="14" customFormat="1">
      <c r="A295" s="14"/>
      <c r="B295" s="249"/>
      <c r="C295" s="250"/>
      <c r="D295" s="234" t="s">
        <v>257</v>
      </c>
      <c r="E295" s="251" t="s">
        <v>1</v>
      </c>
      <c r="F295" s="252" t="s">
        <v>5946</v>
      </c>
      <c r="G295" s="250"/>
      <c r="H295" s="253">
        <v>8.0600000000000005</v>
      </c>
      <c r="I295" s="254"/>
      <c r="J295" s="250"/>
      <c r="K295" s="250"/>
      <c r="L295" s="255"/>
      <c r="M295" s="256"/>
      <c r="N295" s="257"/>
      <c r="O295" s="257"/>
      <c r="P295" s="257"/>
      <c r="Q295" s="257"/>
      <c r="R295" s="257"/>
      <c r="S295" s="257"/>
      <c r="T295" s="25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9" t="s">
        <v>257</v>
      </c>
      <c r="AU295" s="259" t="s">
        <v>87</v>
      </c>
      <c r="AV295" s="14" t="s">
        <v>87</v>
      </c>
      <c r="AW295" s="14" t="s">
        <v>34</v>
      </c>
      <c r="AX295" s="14" t="s">
        <v>85</v>
      </c>
      <c r="AY295" s="259" t="s">
        <v>245</v>
      </c>
    </row>
    <row r="296" s="2" customFormat="1" ht="16.5" customHeight="1">
      <c r="A296" s="40"/>
      <c r="B296" s="41"/>
      <c r="C296" s="221" t="s">
        <v>596</v>
      </c>
      <c r="D296" s="221" t="s">
        <v>248</v>
      </c>
      <c r="E296" s="222" t="s">
        <v>2790</v>
      </c>
      <c r="F296" s="223" t="s">
        <v>2791</v>
      </c>
      <c r="G296" s="224" t="s">
        <v>275</v>
      </c>
      <c r="H296" s="225">
        <v>8.0600000000000005</v>
      </c>
      <c r="I296" s="226"/>
      <c r="J296" s="227">
        <f>ROUND(I296*H296,2)</f>
        <v>0</v>
      </c>
      <c r="K296" s="223" t="s">
        <v>764</v>
      </c>
      <c r="L296" s="46"/>
      <c r="M296" s="228" t="s">
        <v>1</v>
      </c>
      <c r="N296" s="229" t="s">
        <v>42</v>
      </c>
      <c r="O296" s="93"/>
      <c r="P296" s="230">
        <f>O296*H296</f>
        <v>0</v>
      </c>
      <c r="Q296" s="230">
        <v>2.0000000000000002E-05</v>
      </c>
      <c r="R296" s="230">
        <f>Q296*H296</f>
        <v>0.00016120000000000002</v>
      </c>
      <c r="S296" s="230">
        <v>0</v>
      </c>
      <c r="T296" s="231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32" t="s">
        <v>253</v>
      </c>
      <c r="AT296" s="232" t="s">
        <v>248</v>
      </c>
      <c r="AU296" s="232" t="s">
        <v>87</v>
      </c>
      <c r="AY296" s="19" t="s">
        <v>245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9" t="s">
        <v>85</v>
      </c>
      <c r="BK296" s="233">
        <f>ROUND(I296*H296,2)</f>
        <v>0</v>
      </c>
      <c r="BL296" s="19" t="s">
        <v>253</v>
      </c>
      <c r="BM296" s="232" t="s">
        <v>5947</v>
      </c>
    </row>
    <row r="297" s="2" customFormat="1">
      <c r="A297" s="40"/>
      <c r="B297" s="41"/>
      <c r="C297" s="42"/>
      <c r="D297" s="234" t="s">
        <v>255</v>
      </c>
      <c r="E297" s="42"/>
      <c r="F297" s="235" t="s">
        <v>2793</v>
      </c>
      <c r="G297" s="42"/>
      <c r="H297" s="42"/>
      <c r="I297" s="236"/>
      <c r="J297" s="42"/>
      <c r="K297" s="42"/>
      <c r="L297" s="46"/>
      <c r="M297" s="237"/>
      <c r="N297" s="238"/>
      <c r="O297" s="93"/>
      <c r="P297" s="93"/>
      <c r="Q297" s="93"/>
      <c r="R297" s="93"/>
      <c r="S297" s="93"/>
      <c r="T297" s="94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255</v>
      </c>
      <c r="AU297" s="19" t="s">
        <v>87</v>
      </c>
    </row>
    <row r="298" s="2" customFormat="1">
      <c r="A298" s="40"/>
      <c r="B298" s="41"/>
      <c r="C298" s="42"/>
      <c r="D298" s="296" t="s">
        <v>766</v>
      </c>
      <c r="E298" s="42"/>
      <c r="F298" s="297" t="s">
        <v>2794</v>
      </c>
      <c r="G298" s="42"/>
      <c r="H298" s="42"/>
      <c r="I298" s="236"/>
      <c r="J298" s="42"/>
      <c r="K298" s="42"/>
      <c r="L298" s="46"/>
      <c r="M298" s="237"/>
      <c r="N298" s="238"/>
      <c r="O298" s="93"/>
      <c r="P298" s="93"/>
      <c r="Q298" s="93"/>
      <c r="R298" s="93"/>
      <c r="S298" s="93"/>
      <c r="T298" s="94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766</v>
      </c>
      <c r="AU298" s="19" t="s">
        <v>87</v>
      </c>
    </row>
    <row r="299" s="2" customFormat="1" ht="16.5" customHeight="1">
      <c r="A299" s="40"/>
      <c r="B299" s="41"/>
      <c r="C299" s="221" t="s">
        <v>602</v>
      </c>
      <c r="D299" s="221" t="s">
        <v>248</v>
      </c>
      <c r="E299" s="222" t="s">
        <v>2802</v>
      </c>
      <c r="F299" s="223" t="s">
        <v>2803</v>
      </c>
      <c r="G299" s="224" t="s">
        <v>3227</v>
      </c>
      <c r="H299" s="225">
        <v>5.6639999999999997</v>
      </c>
      <c r="I299" s="226"/>
      <c r="J299" s="227">
        <f>ROUND(I299*H299,2)</f>
        <v>0</v>
      </c>
      <c r="K299" s="223" t="s">
        <v>764</v>
      </c>
      <c r="L299" s="46"/>
      <c r="M299" s="228" t="s">
        <v>1</v>
      </c>
      <c r="N299" s="229" t="s">
        <v>42</v>
      </c>
      <c r="O299" s="93"/>
      <c r="P299" s="230">
        <f>O299*H299</f>
        <v>0</v>
      </c>
      <c r="Q299" s="230">
        <v>2.5020899999999999</v>
      </c>
      <c r="R299" s="230">
        <f>Q299*H299</f>
        <v>14.171837759999999</v>
      </c>
      <c r="S299" s="230">
        <v>0</v>
      </c>
      <c r="T299" s="231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32" t="s">
        <v>253</v>
      </c>
      <c r="AT299" s="232" t="s">
        <v>248</v>
      </c>
      <c r="AU299" s="232" t="s">
        <v>87</v>
      </c>
      <c r="AY299" s="19" t="s">
        <v>245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9" t="s">
        <v>85</v>
      </c>
      <c r="BK299" s="233">
        <f>ROUND(I299*H299,2)</f>
        <v>0</v>
      </c>
      <c r="BL299" s="19" t="s">
        <v>253</v>
      </c>
      <c r="BM299" s="232" t="s">
        <v>5948</v>
      </c>
    </row>
    <row r="300" s="2" customFormat="1">
      <c r="A300" s="40"/>
      <c r="B300" s="41"/>
      <c r="C300" s="42"/>
      <c r="D300" s="234" t="s">
        <v>255</v>
      </c>
      <c r="E300" s="42"/>
      <c r="F300" s="235" t="s">
        <v>2805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255</v>
      </c>
      <c r="AU300" s="19" t="s">
        <v>87</v>
      </c>
    </row>
    <row r="301" s="2" customFormat="1">
      <c r="A301" s="40"/>
      <c r="B301" s="41"/>
      <c r="C301" s="42"/>
      <c r="D301" s="296" t="s">
        <v>766</v>
      </c>
      <c r="E301" s="42"/>
      <c r="F301" s="297" t="s">
        <v>2806</v>
      </c>
      <c r="G301" s="42"/>
      <c r="H301" s="42"/>
      <c r="I301" s="236"/>
      <c r="J301" s="42"/>
      <c r="K301" s="42"/>
      <c r="L301" s="46"/>
      <c r="M301" s="237"/>
      <c r="N301" s="238"/>
      <c r="O301" s="93"/>
      <c r="P301" s="93"/>
      <c r="Q301" s="93"/>
      <c r="R301" s="93"/>
      <c r="S301" s="93"/>
      <c r="T301" s="94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766</v>
      </c>
      <c r="AU301" s="19" t="s">
        <v>87</v>
      </c>
    </row>
    <row r="302" s="14" customFormat="1">
      <c r="A302" s="14"/>
      <c r="B302" s="249"/>
      <c r="C302" s="250"/>
      <c r="D302" s="234" t="s">
        <v>257</v>
      </c>
      <c r="E302" s="251" t="s">
        <v>1</v>
      </c>
      <c r="F302" s="252" t="s">
        <v>5949</v>
      </c>
      <c r="G302" s="250"/>
      <c r="H302" s="253">
        <v>0.40000000000000002</v>
      </c>
      <c r="I302" s="254"/>
      <c r="J302" s="250"/>
      <c r="K302" s="250"/>
      <c r="L302" s="255"/>
      <c r="M302" s="256"/>
      <c r="N302" s="257"/>
      <c r="O302" s="257"/>
      <c r="P302" s="257"/>
      <c r="Q302" s="257"/>
      <c r="R302" s="257"/>
      <c r="S302" s="257"/>
      <c r="T302" s="25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9" t="s">
        <v>257</v>
      </c>
      <c r="AU302" s="259" t="s">
        <v>87</v>
      </c>
      <c r="AV302" s="14" t="s">
        <v>87</v>
      </c>
      <c r="AW302" s="14" t="s">
        <v>34</v>
      </c>
      <c r="AX302" s="14" t="s">
        <v>77</v>
      </c>
      <c r="AY302" s="259" t="s">
        <v>245</v>
      </c>
    </row>
    <row r="303" s="14" customFormat="1">
      <c r="A303" s="14"/>
      <c r="B303" s="249"/>
      <c r="C303" s="250"/>
      <c r="D303" s="234" t="s">
        <v>257</v>
      </c>
      <c r="E303" s="251" t="s">
        <v>1</v>
      </c>
      <c r="F303" s="252" t="s">
        <v>5950</v>
      </c>
      <c r="G303" s="250"/>
      <c r="H303" s="253">
        <v>3.6000000000000001</v>
      </c>
      <c r="I303" s="254"/>
      <c r="J303" s="250"/>
      <c r="K303" s="250"/>
      <c r="L303" s="255"/>
      <c r="M303" s="256"/>
      <c r="N303" s="257"/>
      <c r="O303" s="257"/>
      <c r="P303" s="257"/>
      <c r="Q303" s="257"/>
      <c r="R303" s="257"/>
      <c r="S303" s="257"/>
      <c r="T303" s="25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9" t="s">
        <v>257</v>
      </c>
      <c r="AU303" s="259" t="s">
        <v>87</v>
      </c>
      <c r="AV303" s="14" t="s">
        <v>87</v>
      </c>
      <c r="AW303" s="14" t="s">
        <v>34</v>
      </c>
      <c r="AX303" s="14" t="s">
        <v>77</v>
      </c>
      <c r="AY303" s="259" t="s">
        <v>245</v>
      </c>
    </row>
    <row r="304" s="14" customFormat="1">
      <c r="A304" s="14"/>
      <c r="B304" s="249"/>
      <c r="C304" s="250"/>
      <c r="D304" s="234" t="s">
        <v>257</v>
      </c>
      <c r="E304" s="251" t="s">
        <v>1</v>
      </c>
      <c r="F304" s="252" t="s">
        <v>5951</v>
      </c>
      <c r="G304" s="250"/>
      <c r="H304" s="253">
        <v>1.6639999999999999</v>
      </c>
      <c r="I304" s="254"/>
      <c r="J304" s="250"/>
      <c r="K304" s="250"/>
      <c r="L304" s="255"/>
      <c r="M304" s="256"/>
      <c r="N304" s="257"/>
      <c r="O304" s="257"/>
      <c r="P304" s="257"/>
      <c r="Q304" s="257"/>
      <c r="R304" s="257"/>
      <c r="S304" s="257"/>
      <c r="T304" s="25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9" t="s">
        <v>257</v>
      </c>
      <c r="AU304" s="259" t="s">
        <v>87</v>
      </c>
      <c r="AV304" s="14" t="s">
        <v>87</v>
      </c>
      <c r="AW304" s="14" t="s">
        <v>34</v>
      </c>
      <c r="AX304" s="14" t="s">
        <v>77</v>
      </c>
      <c r="AY304" s="259" t="s">
        <v>245</v>
      </c>
    </row>
    <row r="305" s="15" customFormat="1">
      <c r="A305" s="15"/>
      <c r="B305" s="260"/>
      <c r="C305" s="261"/>
      <c r="D305" s="234" t="s">
        <v>257</v>
      </c>
      <c r="E305" s="262" t="s">
        <v>1</v>
      </c>
      <c r="F305" s="263" t="s">
        <v>266</v>
      </c>
      <c r="G305" s="261"/>
      <c r="H305" s="264">
        <v>5.6639999999999997</v>
      </c>
      <c r="I305" s="265"/>
      <c r="J305" s="261"/>
      <c r="K305" s="261"/>
      <c r="L305" s="266"/>
      <c r="M305" s="267"/>
      <c r="N305" s="268"/>
      <c r="O305" s="268"/>
      <c r="P305" s="268"/>
      <c r="Q305" s="268"/>
      <c r="R305" s="268"/>
      <c r="S305" s="268"/>
      <c r="T305" s="269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70" t="s">
        <v>257</v>
      </c>
      <c r="AU305" s="270" t="s">
        <v>87</v>
      </c>
      <c r="AV305" s="15" t="s">
        <v>253</v>
      </c>
      <c r="AW305" s="15" t="s">
        <v>34</v>
      </c>
      <c r="AX305" s="15" t="s">
        <v>85</v>
      </c>
      <c r="AY305" s="270" t="s">
        <v>245</v>
      </c>
    </row>
    <row r="306" s="2" customFormat="1" ht="16.5" customHeight="1">
      <c r="A306" s="40"/>
      <c r="B306" s="41"/>
      <c r="C306" s="221" t="s">
        <v>606</v>
      </c>
      <c r="D306" s="221" t="s">
        <v>248</v>
      </c>
      <c r="E306" s="222" t="s">
        <v>2808</v>
      </c>
      <c r="F306" s="223" t="s">
        <v>2809</v>
      </c>
      <c r="G306" s="224" t="s">
        <v>251</v>
      </c>
      <c r="H306" s="225">
        <v>5.6639999999999997</v>
      </c>
      <c r="I306" s="226"/>
      <c r="J306" s="227">
        <f>ROUND(I306*H306,2)</f>
        <v>0</v>
      </c>
      <c r="K306" s="223" t="s">
        <v>764</v>
      </c>
      <c r="L306" s="46"/>
      <c r="M306" s="228" t="s">
        <v>1</v>
      </c>
      <c r="N306" s="229" t="s">
        <v>42</v>
      </c>
      <c r="O306" s="93"/>
      <c r="P306" s="230">
        <f>O306*H306</f>
        <v>0</v>
      </c>
      <c r="Q306" s="230">
        <v>0.048579999999999998</v>
      </c>
      <c r="R306" s="230">
        <f>Q306*H306</f>
        <v>0.27515711999999998</v>
      </c>
      <c r="S306" s="230">
        <v>0</v>
      </c>
      <c r="T306" s="231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32" t="s">
        <v>253</v>
      </c>
      <c r="AT306" s="232" t="s">
        <v>248</v>
      </c>
      <c r="AU306" s="232" t="s">
        <v>87</v>
      </c>
      <c r="AY306" s="19" t="s">
        <v>245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9" t="s">
        <v>85</v>
      </c>
      <c r="BK306" s="233">
        <f>ROUND(I306*H306,2)</f>
        <v>0</v>
      </c>
      <c r="BL306" s="19" t="s">
        <v>253</v>
      </c>
      <c r="BM306" s="232" t="s">
        <v>5952</v>
      </c>
    </row>
    <row r="307" s="2" customFormat="1">
      <c r="A307" s="40"/>
      <c r="B307" s="41"/>
      <c r="C307" s="42"/>
      <c r="D307" s="234" t="s">
        <v>255</v>
      </c>
      <c r="E307" s="42"/>
      <c r="F307" s="235" t="s">
        <v>2811</v>
      </c>
      <c r="G307" s="42"/>
      <c r="H307" s="42"/>
      <c r="I307" s="236"/>
      <c r="J307" s="42"/>
      <c r="K307" s="42"/>
      <c r="L307" s="46"/>
      <c r="M307" s="237"/>
      <c r="N307" s="238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255</v>
      </c>
      <c r="AU307" s="19" t="s">
        <v>87</v>
      </c>
    </row>
    <row r="308" s="2" customFormat="1">
      <c r="A308" s="40"/>
      <c r="B308" s="41"/>
      <c r="C308" s="42"/>
      <c r="D308" s="296" t="s">
        <v>766</v>
      </c>
      <c r="E308" s="42"/>
      <c r="F308" s="297" t="s">
        <v>2812</v>
      </c>
      <c r="G308" s="42"/>
      <c r="H308" s="42"/>
      <c r="I308" s="236"/>
      <c r="J308" s="42"/>
      <c r="K308" s="42"/>
      <c r="L308" s="46"/>
      <c r="M308" s="237"/>
      <c r="N308" s="238"/>
      <c r="O308" s="93"/>
      <c r="P308" s="93"/>
      <c r="Q308" s="93"/>
      <c r="R308" s="93"/>
      <c r="S308" s="93"/>
      <c r="T308" s="94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766</v>
      </c>
      <c r="AU308" s="19" t="s">
        <v>87</v>
      </c>
    </row>
    <row r="309" s="2" customFormat="1" ht="16.5" customHeight="1">
      <c r="A309" s="40"/>
      <c r="B309" s="41"/>
      <c r="C309" s="221" t="s">
        <v>610</v>
      </c>
      <c r="D309" s="221" t="s">
        <v>248</v>
      </c>
      <c r="E309" s="222" t="s">
        <v>2814</v>
      </c>
      <c r="F309" s="223" t="s">
        <v>2815</v>
      </c>
      <c r="G309" s="224" t="s">
        <v>2717</v>
      </c>
      <c r="H309" s="225">
        <v>57.259999999999998</v>
      </c>
      <c r="I309" s="226"/>
      <c r="J309" s="227">
        <f>ROUND(I309*H309,2)</f>
        <v>0</v>
      </c>
      <c r="K309" s="223" t="s">
        <v>764</v>
      </c>
      <c r="L309" s="46"/>
      <c r="M309" s="228" t="s">
        <v>1</v>
      </c>
      <c r="N309" s="229" t="s">
        <v>42</v>
      </c>
      <c r="O309" s="93"/>
      <c r="P309" s="230">
        <f>O309*H309</f>
        <v>0</v>
      </c>
      <c r="Q309" s="230">
        <v>0.0011800000000000001</v>
      </c>
      <c r="R309" s="230">
        <f>Q309*H309</f>
        <v>0.067566799999999996</v>
      </c>
      <c r="S309" s="230">
        <v>0</v>
      </c>
      <c r="T309" s="231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32" t="s">
        <v>253</v>
      </c>
      <c r="AT309" s="232" t="s">
        <v>248</v>
      </c>
      <c r="AU309" s="232" t="s">
        <v>87</v>
      </c>
      <c r="AY309" s="19" t="s">
        <v>245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9" t="s">
        <v>85</v>
      </c>
      <c r="BK309" s="233">
        <f>ROUND(I309*H309,2)</f>
        <v>0</v>
      </c>
      <c r="BL309" s="19" t="s">
        <v>253</v>
      </c>
      <c r="BM309" s="232" t="s">
        <v>5953</v>
      </c>
    </row>
    <row r="310" s="2" customFormat="1">
      <c r="A310" s="40"/>
      <c r="B310" s="41"/>
      <c r="C310" s="42"/>
      <c r="D310" s="234" t="s">
        <v>255</v>
      </c>
      <c r="E310" s="42"/>
      <c r="F310" s="235" t="s">
        <v>2817</v>
      </c>
      <c r="G310" s="42"/>
      <c r="H310" s="42"/>
      <c r="I310" s="236"/>
      <c r="J310" s="42"/>
      <c r="K310" s="42"/>
      <c r="L310" s="46"/>
      <c r="M310" s="237"/>
      <c r="N310" s="238"/>
      <c r="O310" s="93"/>
      <c r="P310" s="93"/>
      <c r="Q310" s="93"/>
      <c r="R310" s="93"/>
      <c r="S310" s="93"/>
      <c r="T310" s="94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255</v>
      </c>
      <c r="AU310" s="19" t="s">
        <v>87</v>
      </c>
    </row>
    <row r="311" s="2" customFormat="1">
      <c r="A311" s="40"/>
      <c r="B311" s="41"/>
      <c r="C311" s="42"/>
      <c r="D311" s="296" t="s">
        <v>766</v>
      </c>
      <c r="E311" s="42"/>
      <c r="F311" s="297" t="s">
        <v>2818</v>
      </c>
      <c r="G311" s="42"/>
      <c r="H311" s="42"/>
      <c r="I311" s="236"/>
      <c r="J311" s="42"/>
      <c r="K311" s="42"/>
      <c r="L311" s="46"/>
      <c r="M311" s="237"/>
      <c r="N311" s="238"/>
      <c r="O311" s="93"/>
      <c r="P311" s="93"/>
      <c r="Q311" s="93"/>
      <c r="R311" s="93"/>
      <c r="S311" s="93"/>
      <c r="T311" s="94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766</v>
      </c>
      <c r="AU311" s="19" t="s">
        <v>87</v>
      </c>
    </row>
    <row r="312" s="14" customFormat="1">
      <c r="A312" s="14"/>
      <c r="B312" s="249"/>
      <c r="C312" s="250"/>
      <c r="D312" s="234" t="s">
        <v>257</v>
      </c>
      <c r="E312" s="251" t="s">
        <v>1</v>
      </c>
      <c r="F312" s="252" t="s">
        <v>5954</v>
      </c>
      <c r="G312" s="250"/>
      <c r="H312" s="253">
        <v>11</v>
      </c>
      <c r="I312" s="254"/>
      <c r="J312" s="250"/>
      <c r="K312" s="250"/>
      <c r="L312" s="255"/>
      <c r="M312" s="256"/>
      <c r="N312" s="257"/>
      <c r="O312" s="257"/>
      <c r="P312" s="257"/>
      <c r="Q312" s="257"/>
      <c r="R312" s="257"/>
      <c r="S312" s="257"/>
      <c r="T312" s="25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9" t="s">
        <v>257</v>
      </c>
      <c r="AU312" s="259" t="s">
        <v>87</v>
      </c>
      <c r="AV312" s="14" t="s">
        <v>87</v>
      </c>
      <c r="AW312" s="14" t="s">
        <v>34</v>
      </c>
      <c r="AX312" s="14" t="s">
        <v>77</v>
      </c>
      <c r="AY312" s="259" t="s">
        <v>245</v>
      </c>
    </row>
    <row r="313" s="14" customFormat="1">
      <c r="A313" s="14"/>
      <c r="B313" s="249"/>
      <c r="C313" s="250"/>
      <c r="D313" s="234" t="s">
        <v>257</v>
      </c>
      <c r="E313" s="251" t="s">
        <v>1</v>
      </c>
      <c r="F313" s="252" t="s">
        <v>5955</v>
      </c>
      <c r="G313" s="250"/>
      <c r="H313" s="253">
        <v>37.939999999999998</v>
      </c>
      <c r="I313" s="254"/>
      <c r="J313" s="250"/>
      <c r="K313" s="250"/>
      <c r="L313" s="255"/>
      <c r="M313" s="256"/>
      <c r="N313" s="257"/>
      <c r="O313" s="257"/>
      <c r="P313" s="257"/>
      <c r="Q313" s="257"/>
      <c r="R313" s="257"/>
      <c r="S313" s="257"/>
      <c r="T313" s="25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9" t="s">
        <v>257</v>
      </c>
      <c r="AU313" s="259" t="s">
        <v>87</v>
      </c>
      <c r="AV313" s="14" t="s">
        <v>87</v>
      </c>
      <c r="AW313" s="14" t="s">
        <v>34</v>
      </c>
      <c r="AX313" s="14" t="s">
        <v>77</v>
      </c>
      <c r="AY313" s="259" t="s">
        <v>245</v>
      </c>
    </row>
    <row r="314" s="14" customFormat="1">
      <c r="A314" s="14"/>
      <c r="B314" s="249"/>
      <c r="C314" s="250"/>
      <c r="D314" s="234" t="s">
        <v>257</v>
      </c>
      <c r="E314" s="251" t="s">
        <v>1</v>
      </c>
      <c r="F314" s="252" t="s">
        <v>5956</v>
      </c>
      <c r="G314" s="250"/>
      <c r="H314" s="253">
        <v>8.3200000000000003</v>
      </c>
      <c r="I314" s="254"/>
      <c r="J314" s="250"/>
      <c r="K314" s="250"/>
      <c r="L314" s="255"/>
      <c r="M314" s="256"/>
      <c r="N314" s="257"/>
      <c r="O314" s="257"/>
      <c r="P314" s="257"/>
      <c r="Q314" s="257"/>
      <c r="R314" s="257"/>
      <c r="S314" s="257"/>
      <c r="T314" s="25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9" t="s">
        <v>257</v>
      </c>
      <c r="AU314" s="259" t="s">
        <v>87</v>
      </c>
      <c r="AV314" s="14" t="s">
        <v>87</v>
      </c>
      <c r="AW314" s="14" t="s">
        <v>34</v>
      </c>
      <c r="AX314" s="14" t="s">
        <v>77</v>
      </c>
      <c r="AY314" s="259" t="s">
        <v>245</v>
      </c>
    </row>
    <row r="315" s="15" customFormat="1">
      <c r="A315" s="15"/>
      <c r="B315" s="260"/>
      <c r="C315" s="261"/>
      <c r="D315" s="234" t="s">
        <v>257</v>
      </c>
      <c r="E315" s="262" t="s">
        <v>1</v>
      </c>
      <c r="F315" s="263" t="s">
        <v>266</v>
      </c>
      <c r="G315" s="261"/>
      <c r="H315" s="264">
        <v>57.259999999999998</v>
      </c>
      <c r="I315" s="265"/>
      <c r="J315" s="261"/>
      <c r="K315" s="261"/>
      <c r="L315" s="266"/>
      <c r="M315" s="267"/>
      <c r="N315" s="268"/>
      <c r="O315" s="268"/>
      <c r="P315" s="268"/>
      <c r="Q315" s="268"/>
      <c r="R315" s="268"/>
      <c r="S315" s="268"/>
      <c r="T315" s="269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70" t="s">
        <v>257</v>
      </c>
      <c r="AU315" s="270" t="s">
        <v>87</v>
      </c>
      <c r="AV315" s="15" t="s">
        <v>253</v>
      </c>
      <c r="AW315" s="15" t="s">
        <v>34</v>
      </c>
      <c r="AX315" s="15" t="s">
        <v>85</v>
      </c>
      <c r="AY315" s="270" t="s">
        <v>245</v>
      </c>
    </row>
    <row r="316" s="2" customFormat="1" ht="21.75" customHeight="1">
      <c r="A316" s="40"/>
      <c r="B316" s="41"/>
      <c r="C316" s="221" t="s">
        <v>614</v>
      </c>
      <c r="D316" s="221" t="s">
        <v>248</v>
      </c>
      <c r="E316" s="222" t="s">
        <v>2820</v>
      </c>
      <c r="F316" s="223" t="s">
        <v>2821</v>
      </c>
      <c r="G316" s="224" t="s">
        <v>2717</v>
      </c>
      <c r="H316" s="225">
        <v>57.259999999999998</v>
      </c>
      <c r="I316" s="226"/>
      <c r="J316" s="227">
        <f>ROUND(I316*H316,2)</f>
        <v>0</v>
      </c>
      <c r="K316" s="223" t="s">
        <v>764</v>
      </c>
      <c r="L316" s="46"/>
      <c r="M316" s="228" t="s">
        <v>1</v>
      </c>
      <c r="N316" s="229" t="s">
        <v>42</v>
      </c>
      <c r="O316" s="93"/>
      <c r="P316" s="230">
        <f>O316*H316</f>
        <v>0</v>
      </c>
      <c r="Q316" s="230">
        <v>4.0000000000000003E-05</v>
      </c>
      <c r="R316" s="230">
        <f>Q316*H316</f>
        <v>0.0022904000000000002</v>
      </c>
      <c r="S316" s="230">
        <v>0</v>
      </c>
      <c r="T316" s="231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32" t="s">
        <v>253</v>
      </c>
      <c r="AT316" s="232" t="s">
        <v>248</v>
      </c>
      <c r="AU316" s="232" t="s">
        <v>87</v>
      </c>
      <c r="AY316" s="19" t="s">
        <v>245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9" t="s">
        <v>85</v>
      </c>
      <c r="BK316" s="233">
        <f>ROUND(I316*H316,2)</f>
        <v>0</v>
      </c>
      <c r="BL316" s="19" t="s">
        <v>253</v>
      </c>
      <c r="BM316" s="232" t="s">
        <v>5957</v>
      </c>
    </row>
    <row r="317" s="2" customFormat="1">
      <c r="A317" s="40"/>
      <c r="B317" s="41"/>
      <c r="C317" s="42"/>
      <c r="D317" s="234" t="s">
        <v>255</v>
      </c>
      <c r="E317" s="42"/>
      <c r="F317" s="235" t="s">
        <v>2823</v>
      </c>
      <c r="G317" s="42"/>
      <c r="H317" s="42"/>
      <c r="I317" s="236"/>
      <c r="J317" s="42"/>
      <c r="K317" s="42"/>
      <c r="L317" s="46"/>
      <c r="M317" s="237"/>
      <c r="N317" s="238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255</v>
      </c>
      <c r="AU317" s="19" t="s">
        <v>87</v>
      </c>
    </row>
    <row r="318" s="2" customFormat="1">
      <c r="A318" s="40"/>
      <c r="B318" s="41"/>
      <c r="C318" s="42"/>
      <c r="D318" s="296" t="s">
        <v>766</v>
      </c>
      <c r="E318" s="42"/>
      <c r="F318" s="297" t="s">
        <v>2824</v>
      </c>
      <c r="G318" s="42"/>
      <c r="H318" s="42"/>
      <c r="I318" s="236"/>
      <c r="J318" s="42"/>
      <c r="K318" s="42"/>
      <c r="L318" s="46"/>
      <c r="M318" s="237"/>
      <c r="N318" s="238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766</v>
      </c>
      <c r="AU318" s="19" t="s">
        <v>87</v>
      </c>
    </row>
    <row r="319" s="14" customFormat="1">
      <c r="A319" s="14"/>
      <c r="B319" s="249"/>
      <c r="C319" s="250"/>
      <c r="D319" s="234" t="s">
        <v>257</v>
      </c>
      <c r="E319" s="251" t="s">
        <v>1</v>
      </c>
      <c r="F319" s="252" t="s">
        <v>5958</v>
      </c>
      <c r="G319" s="250"/>
      <c r="H319" s="253">
        <v>57.259999999999998</v>
      </c>
      <c r="I319" s="254"/>
      <c r="J319" s="250"/>
      <c r="K319" s="250"/>
      <c r="L319" s="255"/>
      <c r="M319" s="256"/>
      <c r="N319" s="257"/>
      <c r="O319" s="257"/>
      <c r="P319" s="257"/>
      <c r="Q319" s="257"/>
      <c r="R319" s="257"/>
      <c r="S319" s="257"/>
      <c r="T319" s="25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9" t="s">
        <v>257</v>
      </c>
      <c r="AU319" s="259" t="s">
        <v>87</v>
      </c>
      <c r="AV319" s="14" t="s">
        <v>87</v>
      </c>
      <c r="AW319" s="14" t="s">
        <v>34</v>
      </c>
      <c r="AX319" s="14" t="s">
        <v>85</v>
      </c>
      <c r="AY319" s="259" t="s">
        <v>245</v>
      </c>
    </row>
    <row r="320" s="2" customFormat="1" ht="16.5" customHeight="1">
      <c r="A320" s="40"/>
      <c r="B320" s="41"/>
      <c r="C320" s="221" t="s">
        <v>389</v>
      </c>
      <c r="D320" s="221" t="s">
        <v>248</v>
      </c>
      <c r="E320" s="222" t="s">
        <v>5735</v>
      </c>
      <c r="F320" s="223" t="s">
        <v>5959</v>
      </c>
      <c r="G320" s="224" t="s">
        <v>3841</v>
      </c>
      <c r="H320" s="225">
        <v>19</v>
      </c>
      <c r="I320" s="226"/>
      <c r="J320" s="227">
        <f>ROUND(I320*H320,2)</f>
        <v>0</v>
      </c>
      <c r="K320" s="223" t="s">
        <v>764</v>
      </c>
      <c r="L320" s="46"/>
      <c r="M320" s="228" t="s">
        <v>1</v>
      </c>
      <c r="N320" s="229" t="s">
        <v>42</v>
      </c>
      <c r="O320" s="93"/>
      <c r="P320" s="230">
        <f>O320*H320</f>
        <v>0</v>
      </c>
      <c r="Q320" s="230">
        <v>0.14401</v>
      </c>
      <c r="R320" s="230">
        <f>Q320*H320</f>
        <v>2.7361900000000001</v>
      </c>
      <c r="S320" s="230">
        <v>0</v>
      </c>
      <c r="T320" s="231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32" t="s">
        <v>253</v>
      </c>
      <c r="AT320" s="232" t="s">
        <v>248</v>
      </c>
      <c r="AU320" s="232" t="s">
        <v>87</v>
      </c>
      <c r="AY320" s="19" t="s">
        <v>245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9" t="s">
        <v>85</v>
      </c>
      <c r="BK320" s="233">
        <f>ROUND(I320*H320,2)</f>
        <v>0</v>
      </c>
      <c r="BL320" s="19" t="s">
        <v>253</v>
      </c>
      <c r="BM320" s="232" t="s">
        <v>5960</v>
      </c>
    </row>
    <row r="321" s="2" customFormat="1">
      <c r="A321" s="40"/>
      <c r="B321" s="41"/>
      <c r="C321" s="42"/>
      <c r="D321" s="234" t="s">
        <v>255</v>
      </c>
      <c r="E321" s="42"/>
      <c r="F321" s="235" t="s">
        <v>5736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255</v>
      </c>
      <c r="AU321" s="19" t="s">
        <v>87</v>
      </c>
    </row>
    <row r="322" s="2" customFormat="1">
      <c r="A322" s="40"/>
      <c r="B322" s="41"/>
      <c r="C322" s="42"/>
      <c r="D322" s="296" t="s">
        <v>766</v>
      </c>
      <c r="E322" s="42"/>
      <c r="F322" s="297" t="s">
        <v>5738</v>
      </c>
      <c r="G322" s="42"/>
      <c r="H322" s="42"/>
      <c r="I322" s="236"/>
      <c r="J322" s="42"/>
      <c r="K322" s="42"/>
      <c r="L322" s="46"/>
      <c r="M322" s="237"/>
      <c r="N322" s="238"/>
      <c r="O322" s="93"/>
      <c r="P322" s="93"/>
      <c r="Q322" s="93"/>
      <c r="R322" s="93"/>
      <c r="S322" s="93"/>
      <c r="T322" s="94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766</v>
      </c>
      <c r="AU322" s="19" t="s">
        <v>87</v>
      </c>
    </row>
    <row r="323" s="14" customFormat="1">
      <c r="A323" s="14"/>
      <c r="B323" s="249"/>
      <c r="C323" s="250"/>
      <c r="D323" s="234" t="s">
        <v>257</v>
      </c>
      <c r="E323" s="251" t="s">
        <v>1</v>
      </c>
      <c r="F323" s="252" t="s">
        <v>5961</v>
      </c>
      <c r="G323" s="250"/>
      <c r="H323" s="253">
        <v>19</v>
      </c>
      <c r="I323" s="254"/>
      <c r="J323" s="250"/>
      <c r="K323" s="250"/>
      <c r="L323" s="255"/>
      <c r="M323" s="256"/>
      <c r="N323" s="257"/>
      <c r="O323" s="257"/>
      <c r="P323" s="257"/>
      <c r="Q323" s="257"/>
      <c r="R323" s="257"/>
      <c r="S323" s="257"/>
      <c r="T323" s="258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9" t="s">
        <v>257</v>
      </c>
      <c r="AU323" s="259" t="s">
        <v>87</v>
      </c>
      <c r="AV323" s="14" t="s">
        <v>87</v>
      </c>
      <c r="AW323" s="14" t="s">
        <v>34</v>
      </c>
      <c r="AX323" s="14" t="s">
        <v>85</v>
      </c>
      <c r="AY323" s="259" t="s">
        <v>245</v>
      </c>
    </row>
    <row r="324" s="2" customFormat="1" ht="16.5" customHeight="1">
      <c r="A324" s="40"/>
      <c r="B324" s="41"/>
      <c r="C324" s="283" t="s">
        <v>622</v>
      </c>
      <c r="D324" s="283" t="s">
        <v>551</v>
      </c>
      <c r="E324" s="284" t="s">
        <v>5962</v>
      </c>
      <c r="F324" s="285" t="s">
        <v>5963</v>
      </c>
      <c r="G324" s="286" t="s">
        <v>329</v>
      </c>
      <c r="H324" s="287">
        <v>17</v>
      </c>
      <c r="I324" s="288"/>
      <c r="J324" s="289">
        <f>ROUND(I324*H324,2)</f>
        <v>0</v>
      </c>
      <c r="K324" s="285" t="s">
        <v>764</v>
      </c>
      <c r="L324" s="290"/>
      <c r="M324" s="291" t="s">
        <v>1</v>
      </c>
      <c r="N324" s="292" t="s">
        <v>42</v>
      </c>
      <c r="O324" s="93"/>
      <c r="P324" s="230">
        <f>O324*H324</f>
        <v>0</v>
      </c>
      <c r="Q324" s="230">
        <v>1.6850000000000001</v>
      </c>
      <c r="R324" s="230">
        <f>Q324*H324</f>
        <v>28.645</v>
      </c>
      <c r="S324" s="230">
        <v>0</v>
      </c>
      <c r="T324" s="231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32" t="s">
        <v>326</v>
      </c>
      <c r="AT324" s="232" t="s">
        <v>551</v>
      </c>
      <c r="AU324" s="232" t="s">
        <v>87</v>
      </c>
      <c r="AY324" s="19" t="s">
        <v>245</v>
      </c>
      <c r="BE324" s="233">
        <f>IF(N324="základní",J324,0)</f>
        <v>0</v>
      </c>
      <c r="BF324" s="233">
        <f>IF(N324="snížená",J324,0)</f>
        <v>0</v>
      </c>
      <c r="BG324" s="233">
        <f>IF(N324="zákl. přenesená",J324,0)</f>
        <v>0</v>
      </c>
      <c r="BH324" s="233">
        <f>IF(N324="sníž. přenesená",J324,0)</f>
        <v>0</v>
      </c>
      <c r="BI324" s="233">
        <f>IF(N324="nulová",J324,0)</f>
        <v>0</v>
      </c>
      <c r="BJ324" s="19" t="s">
        <v>85</v>
      </c>
      <c r="BK324" s="233">
        <f>ROUND(I324*H324,2)</f>
        <v>0</v>
      </c>
      <c r="BL324" s="19" t="s">
        <v>253</v>
      </c>
      <c r="BM324" s="232" t="s">
        <v>5964</v>
      </c>
    </row>
    <row r="325" s="2" customFormat="1">
      <c r="A325" s="40"/>
      <c r="B325" s="41"/>
      <c r="C325" s="42"/>
      <c r="D325" s="234" t="s">
        <v>255</v>
      </c>
      <c r="E325" s="42"/>
      <c r="F325" s="235" t="s">
        <v>5963</v>
      </c>
      <c r="G325" s="42"/>
      <c r="H325" s="42"/>
      <c r="I325" s="236"/>
      <c r="J325" s="42"/>
      <c r="K325" s="42"/>
      <c r="L325" s="46"/>
      <c r="M325" s="237"/>
      <c r="N325" s="238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255</v>
      </c>
      <c r="AU325" s="19" t="s">
        <v>87</v>
      </c>
    </row>
    <row r="326" s="14" customFormat="1">
      <c r="A326" s="14"/>
      <c r="B326" s="249"/>
      <c r="C326" s="250"/>
      <c r="D326" s="234" t="s">
        <v>257</v>
      </c>
      <c r="E326" s="251" t="s">
        <v>1</v>
      </c>
      <c r="F326" s="252" t="s">
        <v>5965</v>
      </c>
      <c r="G326" s="250"/>
      <c r="H326" s="253">
        <v>17</v>
      </c>
      <c r="I326" s="254"/>
      <c r="J326" s="250"/>
      <c r="K326" s="250"/>
      <c r="L326" s="255"/>
      <c r="M326" s="256"/>
      <c r="N326" s="257"/>
      <c r="O326" s="257"/>
      <c r="P326" s="257"/>
      <c r="Q326" s="257"/>
      <c r="R326" s="257"/>
      <c r="S326" s="257"/>
      <c r="T326" s="25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9" t="s">
        <v>257</v>
      </c>
      <c r="AU326" s="259" t="s">
        <v>87</v>
      </c>
      <c r="AV326" s="14" t="s">
        <v>87</v>
      </c>
      <c r="AW326" s="14" t="s">
        <v>34</v>
      </c>
      <c r="AX326" s="14" t="s">
        <v>85</v>
      </c>
      <c r="AY326" s="259" t="s">
        <v>245</v>
      </c>
    </row>
    <row r="327" s="2" customFormat="1" ht="16.5" customHeight="1">
      <c r="A327" s="40"/>
      <c r="B327" s="41"/>
      <c r="C327" s="283" t="s">
        <v>626</v>
      </c>
      <c r="D327" s="283" t="s">
        <v>551</v>
      </c>
      <c r="E327" s="284" t="s">
        <v>5966</v>
      </c>
      <c r="F327" s="285" t="s">
        <v>5967</v>
      </c>
      <c r="G327" s="286" t="s">
        <v>317</v>
      </c>
      <c r="H327" s="287">
        <v>1</v>
      </c>
      <c r="I327" s="288"/>
      <c r="J327" s="289">
        <f>ROUND(I327*H327,2)</f>
        <v>0</v>
      </c>
      <c r="K327" s="285" t="s">
        <v>1</v>
      </c>
      <c r="L327" s="290"/>
      <c r="M327" s="291" t="s">
        <v>1</v>
      </c>
      <c r="N327" s="292" t="s">
        <v>42</v>
      </c>
      <c r="O327" s="93"/>
      <c r="P327" s="230">
        <f>O327*H327</f>
        <v>0</v>
      </c>
      <c r="Q327" s="230">
        <v>3</v>
      </c>
      <c r="R327" s="230">
        <f>Q327*H327</f>
        <v>3</v>
      </c>
      <c r="S327" s="230">
        <v>0</v>
      </c>
      <c r="T327" s="231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32" t="s">
        <v>326</v>
      </c>
      <c r="AT327" s="232" t="s">
        <v>551</v>
      </c>
      <c r="AU327" s="232" t="s">
        <v>87</v>
      </c>
      <c r="AY327" s="19" t="s">
        <v>245</v>
      </c>
      <c r="BE327" s="233">
        <f>IF(N327="základní",J327,0)</f>
        <v>0</v>
      </c>
      <c r="BF327" s="233">
        <f>IF(N327="snížená",J327,0)</f>
        <v>0</v>
      </c>
      <c r="BG327" s="233">
        <f>IF(N327="zákl. přenesená",J327,0)</f>
        <v>0</v>
      </c>
      <c r="BH327" s="233">
        <f>IF(N327="sníž. přenesená",J327,0)</f>
        <v>0</v>
      </c>
      <c r="BI327" s="233">
        <f>IF(N327="nulová",J327,0)</f>
        <v>0</v>
      </c>
      <c r="BJ327" s="19" t="s">
        <v>85</v>
      </c>
      <c r="BK327" s="233">
        <f>ROUND(I327*H327,2)</f>
        <v>0</v>
      </c>
      <c r="BL327" s="19" t="s">
        <v>253</v>
      </c>
      <c r="BM327" s="232" t="s">
        <v>5968</v>
      </c>
    </row>
    <row r="328" s="2" customFormat="1">
      <c r="A328" s="40"/>
      <c r="B328" s="41"/>
      <c r="C328" s="42"/>
      <c r="D328" s="234" t="s">
        <v>255</v>
      </c>
      <c r="E328" s="42"/>
      <c r="F328" s="235" t="s">
        <v>5967</v>
      </c>
      <c r="G328" s="42"/>
      <c r="H328" s="42"/>
      <c r="I328" s="236"/>
      <c r="J328" s="42"/>
      <c r="K328" s="42"/>
      <c r="L328" s="46"/>
      <c r="M328" s="237"/>
      <c r="N328" s="238"/>
      <c r="O328" s="93"/>
      <c r="P328" s="93"/>
      <c r="Q328" s="93"/>
      <c r="R328" s="93"/>
      <c r="S328" s="93"/>
      <c r="T328" s="94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255</v>
      </c>
      <c r="AU328" s="19" t="s">
        <v>87</v>
      </c>
    </row>
    <row r="329" s="14" customFormat="1">
      <c r="A329" s="14"/>
      <c r="B329" s="249"/>
      <c r="C329" s="250"/>
      <c r="D329" s="234" t="s">
        <v>257</v>
      </c>
      <c r="E329" s="251" t="s">
        <v>1</v>
      </c>
      <c r="F329" s="252" t="s">
        <v>5747</v>
      </c>
      <c r="G329" s="250"/>
      <c r="H329" s="253">
        <v>1</v>
      </c>
      <c r="I329" s="254"/>
      <c r="J329" s="250"/>
      <c r="K329" s="250"/>
      <c r="L329" s="255"/>
      <c r="M329" s="256"/>
      <c r="N329" s="257"/>
      <c r="O329" s="257"/>
      <c r="P329" s="257"/>
      <c r="Q329" s="257"/>
      <c r="R329" s="257"/>
      <c r="S329" s="257"/>
      <c r="T329" s="25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9" t="s">
        <v>257</v>
      </c>
      <c r="AU329" s="259" t="s">
        <v>87</v>
      </c>
      <c r="AV329" s="14" t="s">
        <v>87</v>
      </c>
      <c r="AW329" s="14" t="s">
        <v>34</v>
      </c>
      <c r="AX329" s="14" t="s">
        <v>85</v>
      </c>
      <c r="AY329" s="259" t="s">
        <v>245</v>
      </c>
    </row>
    <row r="330" s="2" customFormat="1" ht="16.5" customHeight="1">
      <c r="A330" s="40"/>
      <c r="B330" s="41"/>
      <c r="C330" s="283" t="s">
        <v>630</v>
      </c>
      <c r="D330" s="283" t="s">
        <v>551</v>
      </c>
      <c r="E330" s="284" t="s">
        <v>5969</v>
      </c>
      <c r="F330" s="285" t="s">
        <v>5970</v>
      </c>
      <c r="G330" s="286" t="s">
        <v>317</v>
      </c>
      <c r="H330" s="287">
        <v>1</v>
      </c>
      <c r="I330" s="288"/>
      <c r="J330" s="289">
        <f>ROUND(I330*H330,2)</f>
        <v>0</v>
      </c>
      <c r="K330" s="285" t="s">
        <v>1</v>
      </c>
      <c r="L330" s="290"/>
      <c r="M330" s="291" t="s">
        <v>1</v>
      </c>
      <c r="N330" s="292" t="s">
        <v>42</v>
      </c>
      <c r="O330" s="93"/>
      <c r="P330" s="230">
        <f>O330*H330</f>
        <v>0</v>
      </c>
      <c r="Q330" s="230">
        <v>3</v>
      </c>
      <c r="R330" s="230">
        <f>Q330*H330</f>
        <v>3</v>
      </c>
      <c r="S330" s="230">
        <v>0</v>
      </c>
      <c r="T330" s="231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32" t="s">
        <v>326</v>
      </c>
      <c r="AT330" s="232" t="s">
        <v>551</v>
      </c>
      <c r="AU330" s="232" t="s">
        <v>87</v>
      </c>
      <c r="AY330" s="19" t="s">
        <v>245</v>
      </c>
      <c r="BE330" s="233">
        <f>IF(N330="základní",J330,0)</f>
        <v>0</v>
      </c>
      <c r="BF330" s="233">
        <f>IF(N330="snížená",J330,0)</f>
        <v>0</v>
      </c>
      <c r="BG330" s="233">
        <f>IF(N330="zákl. přenesená",J330,0)</f>
        <v>0</v>
      </c>
      <c r="BH330" s="233">
        <f>IF(N330="sníž. přenesená",J330,0)</f>
        <v>0</v>
      </c>
      <c r="BI330" s="233">
        <f>IF(N330="nulová",J330,0)</f>
        <v>0</v>
      </c>
      <c r="BJ330" s="19" t="s">
        <v>85</v>
      </c>
      <c r="BK330" s="233">
        <f>ROUND(I330*H330,2)</f>
        <v>0</v>
      </c>
      <c r="BL330" s="19" t="s">
        <v>253</v>
      </c>
      <c r="BM330" s="232" t="s">
        <v>5971</v>
      </c>
    </row>
    <row r="331" s="2" customFormat="1">
      <c r="A331" s="40"/>
      <c r="B331" s="41"/>
      <c r="C331" s="42"/>
      <c r="D331" s="234" t="s">
        <v>255</v>
      </c>
      <c r="E331" s="42"/>
      <c r="F331" s="235" t="s">
        <v>5970</v>
      </c>
      <c r="G331" s="42"/>
      <c r="H331" s="42"/>
      <c r="I331" s="236"/>
      <c r="J331" s="42"/>
      <c r="K331" s="42"/>
      <c r="L331" s="46"/>
      <c r="M331" s="237"/>
      <c r="N331" s="238"/>
      <c r="O331" s="93"/>
      <c r="P331" s="93"/>
      <c r="Q331" s="93"/>
      <c r="R331" s="93"/>
      <c r="S331" s="93"/>
      <c r="T331" s="94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255</v>
      </c>
      <c r="AU331" s="19" t="s">
        <v>87</v>
      </c>
    </row>
    <row r="332" s="14" customFormat="1">
      <c r="A332" s="14"/>
      <c r="B332" s="249"/>
      <c r="C332" s="250"/>
      <c r="D332" s="234" t="s">
        <v>257</v>
      </c>
      <c r="E332" s="251" t="s">
        <v>1</v>
      </c>
      <c r="F332" s="252" t="s">
        <v>5747</v>
      </c>
      <c r="G332" s="250"/>
      <c r="H332" s="253">
        <v>1</v>
      </c>
      <c r="I332" s="254"/>
      <c r="J332" s="250"/>
      <c r="K332" s="250"/>
      <c r="L332" s="255"/>
      <c r="M332" s="256"/>
      <c r="N332" s="257"/>
      <c r="O332" s="257"/>
      <c r="P332" s="257"/>
      <c r="Q332" s="257"/>
      <c r="R332" s="257"/>
      <c r="S332" s="257"/>
      <c r="T332" s="258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9" t="s">
        <v>257</v>
      </c>
      <c r="AU332" s="259" t="s">
        <v>87</v>
      </c>
      <c r="AV332" s="14" t="s">
        <v>87</v>
      </c>
      <c r="AW332" s="14" t="s">
        <v>34</v>
      </c>
      <c r="AX332" s="14" t="s">
        <v>85</v>
      </c>
      <c r="AY332" s="259" t="s">
        <v>245</v>
      </c>
    </row>
    <row r="333" s="12" customFormat="1" ht="20.88" customHeight="1">
      <c r="A333" s="12"/>
      <c r="B333" s="205"/>
      <c r="C333" s="206"/>
      <c r="D333" s="207" t="s">
        <v>76</v>
      </c>
      <c r="E333" s="219" t="s">
        <v>253</v>
      </c>
      <c r="F333" s="219" t="s">
        <v>761</v>
      </c>
      <c r="G333" s="206"/>
      <c r="H333" s="206"/>
      <c r="I333" s="209"/>
      <c r="J333" s="220">
        <f>BK333</f>
        <v>0</v>
      </c>
      <c r="K333" s="206"/>
      <c r="L333" s="211"/>
      <c r="M333" s="212"/>
      <c r="N333" s="213"/>
      <c r="O333" s="213"/>
      <c r="P333" s="214">
        <f>SUM(P334:P372)</f>
        <v>0</v>
      </c>
      <c r="Q333" s="213"/>
      <c r="R333" s="214">
        <f>SUM(R334:R372)</f>
        <v>1284.6125586800001</v>
      </c>
      <c r="S333" s="213"/>
      <c r="T333" s="215">
        <f>SUM(T334:T372)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16" t="s">
        <v>85</v>
      </c>
      <c r="AT333" s="217" t="s">
        <v>76</v>
      </c>
      <c r="AU333" s="217" t="s">
        <v>87</v>
      </c>
      <c r="AY333" s="216" t="s">
        <v>245</v>
      </c>
      <c r="BK333" s="218">
        <f>SUM(BK334:BK372)</f>
        <v>0</v>
      </c>
    </row>
    <row r="334" s="2" customFormat="1" ht="16.5" customHeight="1">
      <c r="A334" s="40"/>
      <c r="B334" s="41"/>
      <c r="C334" s="221" t="s">
        <v>634</v>
      </c>
      <c r="D334" s="221" t="s">
        <v>248</v>
      </c>
      <c r="E334" s="222" t="s">
        <v>3689</v>
      </c>
      <c r="F334" s="223" t="s">
        <v>4456</v>
      </c>
      <c r="G334" s="224" t="s">
        <v>2717</v>
      </c>
      <c r="H334" s="225">
        <v>52</v>
      </c>
      <c r="I334" s="226"/>
      <c r="J334" s="227">
        <f>ROUND(I334*H334,2)</f>
        <v>0</v>
      </c>
      <c r="K334" s="223" t="s">
        <v>764</v>
      </c>
      <c r="L334" s="46"/>
      <c r="M334" s="228" t="s">
        <v>1</v>
      </c>
      <c r="N334" s="229" t="s">
        <v>42</v>
      </c>
      <c r="O334" s="93"/>
      <c r="P334" s="230">
        <f>O334*H334</f>
        <v>0</v>
      </c>
      <c r="Q334" s="230">
        <v>0.22797999999999999</v>
      </c>
      <c r="R334" s="230">
        <f>Q334*H334</f>
        <v>11.85496</v>
      </c>
      <c r="S334" s="230">
        <v>0</v>
      </c>
      <c r="T334" s="231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32" t="s">
        <v>253</v>
      </c>
      <c r="AT334" s="232" t="s">
        <v>248</v>
      </c>
      <c r="AU334" s="232" t="s">
        <v>272</v>
      </c>
      <c r="AY334" s="19" t="s">
        <v>245</v>
      </c>
      <c r="BE334" s="233">
        <f>IF(N334="základní",J334,0)</f>
        <v>0</v>
      </c>
      <c r="BF334" s="233">
        <f>IF(N334="snížená",J334,0)</f>
        <v>0</v>
      </c>
      <c r="BG334" s="233">
        <f>IF(N334="zákl. přenesená",J334,0)</f>
        <v>0</v>
      </c>
      <c r="BH334" s="233">
        <f>IF(N334="sníž. přenesená",J334,0)</f>
        <v>0</v>
      </c>
      <c r="BI334" s="233">
        <f>IF(N334="nulová",J334,0)</f>
        <v>0</v>
      </c>
      <c r="BJ334" s="19" t="s">
        <v>85</v>
      </c>
      <c r="BK334" s="233">
        <f>ROUND(I334*H334,2)</f>
        <v>0</v>
      </c>
      <c r="BL334" s="19" t="s">
        <v>253</v>
      </c>
      <c r="BM334" s="232" t="s">
        <v>5972</v>
      </c>
    </row>
    <row r="335" s="2" customFormat="1">
      <c r="A335" s="40"/>
      <c r="B335" s="41"/>
      <c r="C335" s="42"/>
      <c r="D335" s="234" t="s">
        <v>255</v>
      </c>
      <c r="E335" s="42"/>
      <c r="F335" s="235" t="s">
        <v>4458</v>
      </c>
      <c r="G335" s="42"/>
      <c r="H335" s="42"/>
      <c r="I335" s="236"/>
      <c r="J335" s="42"/>
      <c r="K335" s="42"/>
      <c r="L335" s="46"/>
      <c r="M335" s="237"/>
      <c r="N335" s="238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255</v>
      </c>
      <c r="AU335" s="19" t="s">
        <v>272</v>
      </c>
    </row>
    <row r="336" s="2" customFormat="1">
      <c r="A336" s="40"/>
      <c r="B336" s="41"/>
      <c r="C336" s="42"/>
      <c r="D336" s="296" t="s">
        <v>766</v>
      </c>
      <c r="E336" s="42"/>
      <c r="F336" s="297" t="s">
        <v>3692</v>
      </c>
      <c r="G336" s="42"/>
      <c r="H336" s="42"/>
      <c r="I336" s="236"/>
      <c r="J336" s="42"/>
      <c r="K336" s="42"/>
      <c r="L336" s="46"/>
      <c r="M336" s="237"/>
      <c r="N336" s="238"/>
      <c r="O336" s="93"/>
      <c r="P336" s="93"/>
      <c r="Q336" s="93"/>
      <c r="R336" s="93"/>
      <c r="S336" s="93"/>
      <c r="T336" s="94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766</v>
      </c>
      <c r="AU336" s="19" t="s">
        <v>272</v>
      </c>
    </row>
    <row r="337" s="14" customFormat="1">
      <c r="A337" s="14"/>
      <c r="B337" s="249"/>
      <c r="C337" s="250"/>
      <c r="D337" s="234" t="s">
        <v>257</v>
      </c>
      <c r="E337" s="251" t="s">
        <v>1</v>
      </c>
      <c r="F337" s="252" t="s">
        <v>5973</v>
      </c>
      <c r="G337" s="250"/>
      <c r="H337" s="253">
        <v>52</v>
      </c>
      <c r="I337" s="254"/>
      <c r="J337" s="250"/>
      <c r="K337" s="250"/>
      <c r="L337" s="255"/>
      <c r="M337" s="256"/>
      <c r="N337" s="257"/>
      <c r="O337" s="257"/>
      <c r="P337" s="257"/>
      <c r="Q337" s="257"/>
      <c r="R337" s="257"/>
      <c r="S337" s="257"/>
      <c r="T337" s="25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9" t="s">
        <v>257</v>
      </c>
      <c r="AU337" s="259" t="s">
        <v>272</v>
      </c>
      <c r="AV337" s="14" t="s">
        <v>87</v>
      </c>
      <c r="AW337" s="14" t="s">
        <v>34</v>
      </c>
      <c r="AX337" s="14" t="s">
        <v>85</v>
      </c>
      <c r="AY337" s="259" t="s">
        <v>245</v>
      </c>
    </row>
    <row r="338" s="2" customFormat="1" ht="21.75" customHeight="1">
      <c r="A338" s="40"/>
      <c r="B338" s="41"/>
      <c r="C338" s="221" t="s">
        <v>638</v>
      </c>
      <c r="D338" s="221" t="s">
        <v>248</v>
      </c>
      <c r="E338" s="222" t="s">
        <v>5755</v>
      </c>
      <c r="F338" s="223" t="s">
        <v>5756</v>
      </c>
      <c r="G338" s="224" t="s">
        <v>251</v>
      </c>
      <c r="H338" s="225">
        <v>3.8999999999999999</v>
      </c>
      <c r="I338" s="226"/>
      <c r="J338" s="227">
        <f>ROUND(I338*H338,2)</f>
        <v>0</v>
      </c>
      <c r="K338" s="223" t="s">
        <v>764</v>
      </c>
      <c r="L338" s="46"/>
      <c r="M338" s="228" t="s">
        <v>1</v>
      </c>
      <c r="N338" s="229" t="s">
        <v>42</v>
      </c>
      <c r="O338" s="93"/>
      <c r="P338" s="230">
        <f>O338*H338</f>
        <v>0</v>
      </c>
      <c r="Q338" s="230">
        <v>2.5018699999999998</v>
      </c>
      <c r="R338" s="230">
        <f>Q338*H338</f>
        <v>9.7572929999999989</v>
      </c>
      <c r="S338" s="230">
        <v>0</v>
      </c>
      <c r="T338" s="231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32" t="s">
        <v>253</v>
      </c>
      <c r="AT338" s="232" t="s">
        <v>248</v>
      </c>
      <c r="AU338" s="232" t="s">
        <v>272</v>
      </c>
      <c r="AY338" s="19" t="s">
        <v>245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9" t="s">
        <v>85</v>
      </c>
      <c r="BK338" s="233">
        <f>ROUND(I338*H338,2)</f>
        <v>0</v>
      </c>
      <c r="BL338" s="19" t="s">
        <v>253</v>
      </c>
      <c r="BM338" s="232" t="s">
        <v>5974</v>
      </c>
    </row>
    <row r="339" s="2" customFormat="1">
      <c r="A339" s="40"/>
      <c r="B339" s="41"/>
      <c r="C339" s="42"/>
      <c r="D339" s="234" t="s">
        <v>255</v>
      </c>
      <c r="E339" s="42"/>
      <c r="F339" s="235" t="s">
        <v>5975</v>
      </c>
      <c r="G339" s="42"/>
      <c r="H339" s="42"/>
      <c r="I339" s="236"/>
      <c r="J339" s="42"/>
      <c r="K339" s="42"/>
      <c r="L339" s="46"/>
      <c r="M339" s="237"/>
      <c r="N339" s="238"/>
      <c r="O339" s="93"/>
      <c r="P339" s="93"/>
      <c r="Q339" s="93"/>
      <c r="R339" s="93"/>
      <c r="S339" s="93"/>
      <c r="T339" s="94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255</v>
      </c>
      <c r="AU339" s="19" t="s">
        <v>272</v>
      </c>
    </row>
    <row r="340" s="2" customFormat="1">
      <c r="A340" s="40"/>
      <c r="B340" s="41"/>
      <c r="C340" s="42"/>
      <c r="D340" s="296" t="s">
        <v>766</v>
      </c>
      <c r="E340" s="42"/>
      <c r="F340" s="297" t="s">
        <v>5758</v>
      </c>
      <c r="G340" s="42"/>
      <c r="H340" s="42"/>
      <c r="I340" s="236"/>
      <c r="J340" s="42"/>
      <c r="K340" s="42"/>
      <c r="L340" s="46"/>
      <c r="M340" s="237"/>
      <c r="N340" s="238"/>
      <c r="O340" s="93"/>
      <c r="P340" s="93"/>
      <c r="Q340" s="93"/>
      <c r="R340" s="93"/>
      <c r="S340" s="93"/>
      <c r="T340" s="94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766</v>
      </c>
      <c r="AU340" s="19" t="s">
        <v>272</v>
      </c>
    </row>
    <row r="341" s="14" customFormat="1">
      <c r="A341" s="14"/>
      <c r="B341" s="249"/>
      <c r="C341" s="250"/>
      <c r="D341" s="234" t="s">
        <v>257</v>
      </c>
      <c r="E341" s="251" t="s">
        <v>1</v>
      </c>
      <c r="F341" s="252" t="s">
        <v>5976</v>
      </c>
      <c r="G341" s="250"/>
      <c r="H341" s="253">
        <v>3.8999999999999999</v>
      </c>
      <c r="I341" s="254"/>
      <c r="J341" s="250"/>
      <c r="K341" s="250"/>
      <c r="L341" s="255"/>
      <c r="M341" s="256"/>
      <c r="N341" s="257"/>
      <c r="O341" s="257"/>
      <c r="P341" s="257"/>
      <c r="Q341" s="257"/>
      <c r="R341" s="257"/>
      <c r="S341" s="257"/>
      <c r="T341" s="25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9" t="s">
        <v>257</v>
      </c>
      <c r="AU341" s="259" t="s">
        <v>272</v>
      </c>
      <c r="AV341" s="14" t="s">
        <v>87</v>
      </c>
      <c r="AW341" s="14" t="s">
        <v>34</v>
      </c>
      <c r="AX341" s="14" t="s">
        <v>77</v>
      </c>
      <c r="AY341" s="259" t="s">
        <v>245</v>
      </c>
    </row>
    <row r="342" s="15" customFormat="1">
      <c r="A342" s="15"/>
      <c r="B342" s="260"/>
      <c r="C342" s="261"/>
      <c r="D342" s="234" t="s">
        <v>257</v>
      </c>
      <c r="E342" s="262" t="s">
        <v>1</v>
      </c>
      <c r="F342" s="263" t="s">
        <v>266</v>
      </c>
      <c r="G342" s="261"/>
      <c r="H342" s="264">
        <v>3.8999999999999999</v>
      </c>
      <c r="I342" s="265"/>
      <c r="J342" s="261"/>
      <c r="K342" s="261"/>
      <c r="L342" s="266"/>
      <c r="M342" s="267"/>
      <c r="N342" s="268"/>
      <c r="O342" s="268"/>
      <c r="P342" s="268"/>
      <c r="Q342" s="268"/>
      <c r="R342" s="268"/>
      <c r="S342" s="268"/>
      <c r="T342" s="269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70" t="s">
        <v>257</v>
      </c>
      <c r="AU342" s="270" t="s">
        <v>272</v>
      </c>
      <c r="AV342" s="15" t="s">
        <v>253</v>
      </c>
      <c r="AW342" s="15" t="s">
        <v>34</v>
      </c>
      <c r="AX342" s="15" t="s">
        <v>85</v>
      </c>
      <c r="AY342" s="270" t="s">
        <v>245</v>
      </c>
    </row>
    <row r="343" s="2" customFormat="1" ht="16.5" customHeight="1">
      <c r="A343" s="40"/>
      <c r="B343" s="41"/>
      <c r="C343" s="221" t="s">
        <v>642</v>
      </c>
      <c r="D343" s="221" t="s">
        <v>248</v>
      </c>
      <c r="E343" s="222" t="s">
        <v>2838</v>
      </c>
      <c r="F343" s="223" t="s">
        <v>2839</v>
      </c>
      <c r="G343" s="224" t="s">
        <v>275</v>
      </c>
      <c r="H343" s="225">
        <v>0.624</v>
      </c>
      <c r="I343" s="226"/>
      <c r="J343" s="227">
        <f>ROUND(I343*H343,2)</f>
        <v>0</v>
      </c>
      <c r="K343" s="223" t="s">
        <v>764</v>
      </c>
      <c r="L343" s="46"/>
      <c r="M343" s="228" t="s">
        <v>1</v>
      </c>
      <c r="N343" s="229" t="s">
        <v>42</v>
      </c>
      <c r="O343" s="93"/>
      <c r="P343" s="230">
        <f>O343*H343</f>
        <v>0</v>
      </c>
      <c r="Q343" s="230">
        <v>0.02266</v>
      </c>
      <c r="R343" s="230">
        <f>Q343*H343</f>
        <v>0.014139839999999999</v>
      </c>
      <c r="S343" s="230">
        <v>0</v>
      </c>
      <c r="T343" s="231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32" t="s">
        <v>253</v>
      </c>
      <c r="AT343" s="232" t="s">
        <v>248</v>
      </c>
      <c r="AU343" s="232" t="s">
        <v>272</v>
      </c>
      <c r="AY343" s="19" t="s">
        <v>245</v>
      </c>
      <c r="BE343" s="233">
        <f>IF(N343="základní",J343,0)</f>
        <v>0</v>
      </c>
      <c r="BF343" s="233">
        <f>IF(N343="snížená",J343,0)</f>
        <v>0</v>
      </c>
      <c r="BG343" s="233">
        <f>IF(N343="zákl. přenesená",J343,0)</f>
        <v>0</v>
      </c>
      <c r="BH343" s="233">
        <f>IF(N343="sníž. přenesená",J343,0)</f>
        <v>0</v>
      </c>
      <c r="BI343" s="233">
        <f>IF(N343="nulová",J343,0)</f>
        <v>0</v>
      </c>
      <c r="BJ343" s="19" t="s">
        <v>85</v>
      </c>
      <c r="BK343" s="233">
        <f>ROUND(I343*H343,2)</f>
        <v>0</v>
      </c>
      <c r="BL343" s="19" t="s">
        <v>253</v>
      </c>
      <c r="BM343" s="232" t="s">
        <v>5977</v>
      </c>
    </row>
    <row r="344" s="2" customFormat="1">
      <c r="A344" s="40"/>
      <c r="B344" s="41"/>
      <c r="C344" s="42"/>
      <c r="D344" s="234" t="s">
        <v>255</v>
      </c>
      <c r="E344" s="42"/>
      <c r="F344" s="235" t="s">
        <v>2841</v>
      </c>
      <c r="G344" s="42"/>
      <c r="H344" s="42"/>
      <c r="I344" s="236"/>
      <c r="J344" s="42"/>
      <c r="K344" s="42"/>
      <c r="L344" s="46"/>
      <c r="M344" s="237"/>
      <c r="N344" s="238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255</v>
      </c>
      <c r="AU344" s="19" t="s">
        <v>272</v>
      </c>
    </row>
    <row r="345" s="2" customFormat="1">
      <c r="A345" s="40"/>
      <c r="B345" s="41"/>
      <c r="C345" s="42"/>
      <c r="D345" s="296" t="s">
        <v>766</v>
      </c>
      <c r="E345" s="42"/>
      <c r="F345" s="297" t="s">
        <v>2842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766</v>
      </c>
      <c r="AU345" s="19" t="s">
        <v>272</v>
      </c>
    </row>
    <row r="346" s="13" customFormat="1">
      <c r="A346" s="13"/>
      <c r="B346" s="239"/>
      <c r="C346" s="240"/>
      <c r="D346" s="234" t="s">
        <v>257</v>
      </c>
      <c r="E346" s="241" t="s">
        <v>1</v>
      </c>
      <c r="F346" s="242" t="s">
        <v>5761</v>
      </c>
      <c r="G346" s="240"/>
      <c r="H346" s="241" t="s">
        <v>1</v>
      </c>
      <c r="I346" s="243"/>
      <c r="J346" s="240"/>
      <c r="K346" s="240"/>
      <c r="L346" s="244"/>
      <c r="M346" s="245"/>
      <c r="N346" s="246"/>
      <c r="O346" s="246"/>
      <c r="P346" s="246"/>
      <c r="Q346" s="246"/>
      <c r="R346" s="246"/>
      <c r="S346" s="246"/>
      <c r="T346" s="247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8" t="s">
        <v>257</v>
      </c>
      <c r="AU346" s="248" t="s">
        <v>272</v>
      </c>
      <c r="AV346" s="13" t="s">
        <v>85</v>
      </c>
      <c r="AW346" s="13" t="s">
        <v>34</v>
      </c>
      <c r="AX346" s="13" t="s">
        <v>77</v>
      </c>
      <c r="AY346" s="248" t="s">
        <v>245</v>
      </c>
    </row>
    <row r="347" s="14" customFormat="1">
      <c r="A347" s="14"/>
      <c r="B347" s="249"/>
      <c r="C347" s="250"/>
      <c r="D347" s="234" t="s">
        <v>257</v>
      </c>
      <c r="E347" s="251" t="s">
        <v>1</v>
      </c>
      <c r="F347" s="252" t="s">
        <v>5978</v>
      </c>
      <c r="G347" s="250"/>
      <c r="H347" s="253">
        <v>0.624</v>
      </c>
      <c r="I347" s="254"/>
      <c r="J347" s="250"/>
      <c r="K347" s="250"/>
      <c r="L347" s="255"/>
      <c r="M347" s="256"/>
      <c r="N347" s="257"/>
      <c r="O347" s="257"/>
      <c r="P347" s="257"/>
      <c r="Q347" s="257"/>
      <c r="R347" s="257"/>
      <c r="S347" s="257"/>
      <c r="T347" s="258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9" t="s">
        <v>257</v>
      </c>
      <c r="AU347" s="259" t="s">
        <v>272</v>
      </c>
      <c r="AV347" s="14" t="s">
        <v>87</v>
      </c>
      <c r="AW347" s="14" t="s">
        <v>34</v>
      </c>
      <c r="AX347" s="14" t="s">
        <v>77</v>
      </c>
      <c r="AY347" s="259" t="s">
        <v>245</v>
      </c>
    </row>
    <row r="348" s="15" customFormat="1">
      <c r="A348" s="15"/>
      <c r="B348" s="260"/>
      <c r="C348" s="261"/>
      <c r="D348" s="234" t="s">
        <v>257</v>
      </c>
      <c r="E348" s="262" t="s">
        <v>1</v>
      </c>
      <c r="F348" s="263" t="s">
        <v>266</v>
      </c>
      <c r="G348" s="261"/>
      <c r="H348" s="264">
        <v>0.624</v>
      </c>
      <c r="I348" s="265"/>
      <c r="J348" s="261"/>
      <c r="K348" s="261"/>
      <c r="L348" s="266"/>
      <c r="M348" s="267"/>
      <c r="N348" s="268"/>
      <c r="O348" s="268"/>
      <c r="P348" s="268"/>
      <c r="Q348" s="268"/>
      <c r="R348" s="268"/>
      <c r="S348" s="268"/>
      <c r="T348" s="269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70" t="s">
        <v>257</v>
      </c>
      <c r="AU348" s="270" t="s">
        <v>272</v>
      </c>
      <c r="AV348" s="15" t="s">
        <v>253</v>
      </c>
      <c r="AW348" s="15" t="s">
        <v>34</v>
      </c>
      <c r="AX348" s="15" t="s">
        <v>85</v>
      </c>
      <c r="AY348" s="270" t="s">
        <v>245</v>
      </c>
    </row>
    <row r="349" s="2" customFormat="1" ht="16.5" customHeight="1">
      <c r="A349" s="40"/>
      <c r="B349" s="41"/>
      <c r="C349" s="221" t="s">
        <v>646</v>
      </c>
      <c r="D349" s="221" t="s">
        <v>248</v>
      </c>
      <c r="E349" s="222" t="s">
        <v>2845</v>
      </c>
      <c r="F349" s="223" t="s">
        <v>2846</v>
      </c>
      <c r="G349" s="224" t="s">
        <v>275</v>
      </c>
      <c r="H349" s="225">
        <v>0.624</v>
      </c>
      <c r="I349" s="226"/>
      <c r="J349" s="227">
        <f>ROUND(I349*H349,2)</f>
        <v>0</v>
      </c>
      <c r="K349" s="223" t="s">
        <v>764</v>
      </c>
      <c r="L349" s="46"/>
      <c r="M349" s="228" t="s">
        <v>1</v>
      </c>
      <c r="N349" s="229" t="s">
        <v>42</v>
      </c>
      <c r="O349" s="93"/>
      <c r="P349" s="230">
        <f>O349*H349</f>
        <v>0</v>
      </c>
      <c r="Q349" s="230">
        <v>0.02266</v>
      </c>
      <c r="R349" s="230">
        <f>Q349*H349</f>
        <v>0.014139839999999999</v>
      </c>
      <c r="S349" s="230">
        <v>0</v>
      </c>
      <c r="T349" s="231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32" t="s">
        <v>253</v>
      </c>
      <c r="AT349" s="232" t="s">
        <v>248</v>
      </c>
      <c r="AU349" s="232" t="s">
        <v>272</v>
      </c>
      <c r="AY349" s="19" t="s">
        <v>245</v>
      </c>
      <c r="BE349" s="233">
        <f>IF(N349="základní",J349,0)</f>
        <v>0</v>
      </c>
      <c r="BF349" s="233">
        <f>IF(N349="snížená",J349,0)</f>
        <v>0</v>
      </c>
      <c r="BG349" s="233">
        <f>IF(N349="zákl. přenesená",J349,0)</f>
        <v>0</v>
      </c>
      <c r="BH349" s="233">
        <f>IF(N349="sníž. přenesená",J349,0)</f>
        <v>0</v>
      </c>
      <c r="BI349" s="233">
        <f>IF(N349="nulová",J349,0)</f>
        <v>0</v>
      </c>
      <c r="BJ349" s="19" t="s">
        <v>85</v>
      </c>
      <c r="BK349" s="233">
        <f>ROUND(I349*H349,2)</f>
        <v>0</v>
      </c>
      <c r="BL349" s="19" t="s">
        <v>253</v>
      </c>
      <c r="BM349" s="232" t="s">
        <v>5979</v>
      </c>
    </row>
    <row r="350" s="2" customFormat="1">
      <c r="A350" s="40"/>
      <c r="B350" s="41"/>
      <c r="C350" s="42"/>
      <c r="D350" s="234" t="s">
        <v>255</v>
      </c>
      <c r="E350" s="42"/>
      <c r="F350" s="235" t="s">
        <v>2848</v>
      </c>
      <c r="G350" s="42"/>
      <c r="H350" s="42"/>
      <c r="I350" s="236"/>
      <c r="J350" s="42"/>
      <c r="K350" s="42"/>
      <c r="L350" s="46"/>
      <c r="M350" s="237"/>
      <c r="N350" s="238"/>
      <c r="O350" s="93"/>
      <c r="P350" s="93"/>
      <c r="Q350" s="93"/>
      <c r="R350" s="93"/>
      <c r="S350" s="93"/>
      <c r="T350" s="94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T350" s="19" t="s">
        <v>255</v>
      </c>
      <c r="AU350" s="19" t="s">
        <v>272</v>
      </c>
    </row>
    <row r="351" s="2" customFormat="1">
      <c r="A351" s="40"/>
      <c r="B351" s="41"/>
      <c r="C351" s="42"/>
      <c r="D351" s="296" t="s">
        <v>766</v>
      </c>
      <c r="E351" s="42"/>
      <c r="F351" s="297" t="s">
        <v>2849</v>
      </c>
      <c r="G351" s="42"/>
      <c r="H351" s="42"/>
      <c r="I351" s="236"/>
      <c r="J351" s="42"/>
      <c r="K351" s="42"/>
      <c r="L351" s="46"/>
      <c r="M351" s="237"/>
      <c r="N351" s="238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766</v>
      </c>
      <c r="AU351" s="19" t="s">
        <v>272</v>
      </c>
    </row>
    <row r="352" s="13" customFormat="1">
      <c r="A352" s="13"/>
      <c r="B352" s="239"/>
      <c r="C352" s="240"/>
      <c r="D352" s="234" t="s">
        <v>257</v>
      </c>
      <c r="E352" s="241" t="s">
        <v>1</v>
      </c>
      <c r="F352" s="242" t="s">
        <v>5764</v>
      </c>
      <c r="G352" s="240"/>
      <c r="H352" s="241" t="s">
        <v>1</v>
      </c>
      <c r="I352" s="243"/>
      <c r="J352" s="240"/>
      <c r="K352" s="240"/>
      <c r="L352" s="244"/>
      <c r="M352" s="245"/>
      <c r="N352" s="246"/>
      <c r="O352" s="246"/>
      <c r="P352" s="246"/>
      <c r="Q352" s="246"/>
      <c r="R352" s="246"/>
      <c r="S352" s="246"/>
      <c r="T352" s="247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8" t="s">
        <v>257</v>
      </c>
      <c r="AU352" s="248" t="s">
        <v>272</v>
      </c>
      <c r="AV352" s="13" t="s">
        <v>85</v>
      </c>
      <c r="AW352" s="13" t="s">
        <v>34</v>
      </c>
      <c r="AX352" s="13" t="s">
        <v>77</v>
      </c>
      <c r="AY352" s="248" t="s">
        <v>245</v>
      </c>
    </row>
    <row r="353" s="14" customFormat="1">
      <c r="A353" s="14"/>
      <c r="B353" s="249"/>
      <c r="C353" s="250"/>
      <c r="D353" s="234" t="s">
        <v>257</v>
      </c>
      <c r="E353" s="251" t="s">
        <v>1</v>
      </c>
      <c r="F353" s="252" t="s">
        <v>5980</v>
      </c>
      <c r="G353" s="250"/>
      <c r="H353" s="253">
        <v>0.624</v>
      </c>
      <c r="I353" s="254"/>
      <c r="J353" s="250"/>
      <c r="K353" s="250"/>
      <c r="L353" s="255"/>
      <c r="M353" s="256"/>
      <c r="N353" s="257"/>
      <c r="O353" s="257"/>
      <c r="P353" s="257"/>
      <c r="Q353" s="257"/>
      <c r="R353" s="257"/>
      <c r="S353" s="257"/>
      <c r="T353" s="25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9" t="s">
        <v>257</v>
      </c>
      <c r="AU353" s="259" t="s">
        <v>272</v>
      </c>
      <c r="AV353" s="14" t="s">
        <v>87</v>
      </c>
      <c r="AW353" s="14" t="s">
        <v>34</v>
      </c>
      <c r="AX353" s="14" t="s">
        <v>77</v>
      </c>
      <c r="AY353" s="259" t="s">
        <v>245</v>
      </c>
    </row>
    <row r="354" s="15" customFormat="1">
      <c r="A354" s="15"/>
      <c r="B354" s="260"/>
      <c r="C354" s="261"/>
      <c r="D354" s="234" t="s">
        <v>257</v>
      </c>
      <c r="E354" s="262" t="s">
        <v>1</v>
      </c>
      <c r="F354" s="263" t="s">
        <v>266</v>
      </c>
      <c r="G354" s="261"/>
      <c r="H354" s="264">
        <v>0.624</v>
      </c>
      <c r="I354" s="265"/>
      <c r="J354" s="261"/>
      <c r="K354" s="261"/>
      <c r="L354" s="266"/>
      <c r="M354" s="267"/>
      <c r="N354" s="268"/>
      <c r="O354" s="268"/>
      <c r="P354" s="268"/>
      <c r="Q354" s="268"/>
      <c r="R354" s="268"/>
      <c r="S354" s="268"/>
      <c r="T354" s="269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70" t="s">
        <v>257</v>
      </c>
      <c r="AU354" s="270" t="s">
        <v>272</v>
      </c>
      <c r="AV354" s="15" t="s">
        <v>253</v>
      </c>
      <c r="AW354" s="15" t="s">
        <v>34</v>
      </c>
      <c r="AX354" s="15" t="s">
        <v>85</v>
      </c>
      <c r="AY354" s="270" t="s">
        <v>245</v>
      </c>
    </row>
    <row r="355" s="2" customFormat="1" ht="16.5" customHeight="1">
      <c r="A355" s="40"/>
      <c r="B355" s="41"/>
      <c r="C355" s="221" t="s">
        <v>650</v>
      </c>
      <c r="D355" s="221" t="s">
        <v>248</v>
      </c>
      <c r="E355" s="222" t="s">
        <v>5981</v>
      </c>
      <c r="F355" s="223" t="s">
        <v>5982</v>
      </c>
      <c r="G355" s="224" t="s">
        <v>251</v>
      </c>
      <c r="H355" s="225">
        <v>26.18</v>
      </c>
      <c r="I355" s="226"/>
      <c r="J355" s="227">
        <f>ROUND(I355*H355,2)</f>
        <v>0</v>
      </c>
      <c r="K355" s="223" t="s">
        <v>764</v>
      </c>
      <c r="L355" s="46"/>
      <c r="M355" s="228" t="s">
        <v>1</v>
      </c>
      <c r="N355" s="229" t="s">
        <v>42</v>
      </c>
      <c r="O355" s="93"/>
      <c r="P355" s="230">
        <f>O355*H355</f>
        <v>0</v>
      </c>
      <c r="Q355" s="230">
        <v>2.3456999999999999</v>
      </c>
      <c r="R355" s="230">
        <f>Q355*H355</f>
        <v>61.410425999999994</v>
      </c>
      <c r="S355" s="230">
        <v>0</v>
      </c>
      <c r="T355" s="231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32" t="s">
        <v>253</v>
      </c>
      <c r="AT355" s="232" t="s">
        <v>248</v>
      </c>
      <c r="AU355" s="232" t="s">
        <v>272</v>
      </c>
      <c r="AY355" s="19" t="s">
        <v>245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9" t="s">
        <v>85</v>
      </c>
      <c r="BK355" s="233">
        <f>ROUND(I355*H355,2)</f>
        <v>0</v>
      </c>
      <c r="BL355" s="19" t="s">
        <v>253</v>
      </c>
      <c r="BM355" s="232" t="s">
        <v>5983</v>
      </c>
    </row>
    <row r="356" s="2" customFormat="1">
      <c r="A356" s="40"/>
      <c r="B356" s="41"/>
      <c r="C356" s="42"/>
      <c r="D356" s="234" t="s">
        <v>255</v>
      </c>
      <c r="E356" s="42"/>
      <c r="F356" s="235" t="s">
        <v>5984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255</v>
      </c>
      <c r="AU356" s="19" t="s">
        <v>272</v>
      </c>
    </row>
    <row r="357" s="2" customFormat="1">
      <c r="A357" s="40"/>
      <c r="B357" s="41"/>
      <c r="C357" s="42"/>
      <c r="D357" s="296" t="s">
        <v>766</v>
      </c>
      <c r="E357" s="42"/>
      <c r="F357" s="297" t="s">
        <v>5985</v>
      </c>
      <c r="G357" s="42"/>
      <c r="H357" s="42"/>
      <c r="I357" s="236"/>
      <c r="J357" s="42"/>
      <c r="K357" s="42"/>
      <c r="L357" s="46"/>
      <c r="M357" s="237"/>
      <c r="N357" s="238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766</v>
      </c>
      <c r="AU357" s="19" t="s">
        <v>272</v>
      </c>
    </row>
    <row r="358" s="14" customFormat="1">
      <c r="A358" s="14"/>
      <c r="B358" s="249"/>
      <c r="C358" s="250"/>
      <c r="D358" s="234" t="s">
        <v>257</v>
      </c>
      <c r="E358" s="251" t="s">
        <v>1</v>
      </c>
      <c r="F358" s="252" t="s">
        <v>5986</v>
      </c>
      <c r="G358" s="250"/>
      <c r="H358" s="253">
        <v>26.18</v>
      </c>
      <c r="I358" s="254"/>
      <c r="J358" s="250"/>
      <c r="K358" s="250"/>
      <c r="L358" s="255"/>
      <c r="M358" s="256"/>
      <c r="N358" s="257"/>
      <c r="O358" s="257"/>
      <c r="P358" s="257"/>
      <c r="Q358" s="257"/>
      <c r="R358" s="257"/>
      <c r="S358" s="257"/>
      <c r="T358" s="25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9" t="s">
        <v>257</v>
      </c>
      <c r="AU358" s="259" t="s">
        <v>272</v>
      </c>
      <c r="AV358" s="14" t="s">
        <v>87</v>
      </c>
      <c r="AW358" s="14" t="s">
        <v>34</v>
      </c>
      <c r="AX358" s="14" t="s">
        <v>85</v>
      </c>
      <c r="AY358" s="259" t="s">
        <v>245</v>
      </c>
    </row>
    <row r="359" s="2" customFormat="1" ht="16.5" customHeight="1">
      <c r="A359" s="40"/>
      <c r="B359" s="41"/>
      <c r="C359" s="221" t="s">
        <v>654</v>
      </c>
      <c r="D359" s="221" t="s">
        <v>248</v>
      </c>
      <c r="E359" s="222" t="s">
        <v>4503</v>
      </c>
      <c r="F359" s="223" t="s">
        <v>4504</v>
      </c>
      <c r="G359" s="224" t="s">
        <v>3227</v>
      </c>
      <c r="H359" s="225">
        <v>473</v>
      </c>
      <c r="I359" s="226"/>
      <c r="J359" s="227">
        <f>ROUND(I359*H359,2)</f>
        <v>0</v>
      </c>
      <c r="K359" s="223" t="s">
        <v>764</v>
      </c>
      <c r="L359" s="46"/>
      <c r="M359" s="228" t="s">
        <v>1</v>
      </c>
      <c r="N359" s="229" t="s">
        <v>42</v>
      </c>
      <c r="O359" s="93"/>
      <c r="P359" s="230">
        <f>O359*H359</f>
        <v>0</v>
      </c>
      <c r="Q359" s="230">
        <v>2.4500000000000002</v>
      </c>
      <c r="R359" s="230">
        <f>Q359*H359</f>
        <v>1158.8500000000001</v>
      </c>
      <c r="S359" s="230">
        <v>0</v>
      </c>
      <c r="T359" s="231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32" t="s">
        <v>253</v>
      </c>
      <c r="AT359" s="232" t="s">
        <v>248</v>
      </c>
      <c r="AU359" s="232" t="s">
        <v>272</v>
      </c>
      <c r="AY359" s="19" t="s">
        <v>245</v>
      </c>
      <c r="BE359" s="233">
        <f>IF(N359="základní",J359,0)</f>
        <v>0</v>
      </c>
      <c r="BF359" s="233">
        <f>IF(N359="snížená",J359,0)</f>
        <v>0</v>
      </c>
      <c r="BG359" s="233">
        <f>IF(N359="zákl. přenesená",J359,0)</f>
        <v>0</v>
      </c>
      <c r="BH359" s="233">
        <f>IF(N359="sníž. přenesená",J359,0)</f>
        <v>0</v>
      </c>
      <c r="BI359" s="233">
        <f>IF(N359="nulová",J359,0)</f>
        <v>0</v>
      </c>
      <c r="BJ359" s="19" t="s">
        <v>85</v>
      </c>
      <c r="BK359" s="233">
        <f>ROUND(I359*H359,2)</f>
        <v>0</v>
      </c>
      <c r="BL359" s="19" t="s">
        <v>253</v>
      </c>
      <c r="BM359" s="232" t="s">
        <v>5987</v>
      </c>
    </row>
    <row r="360" s="2" customFormat="1">
      <c r="A360" s="40"/>
      <c r="B360" s="41"/>
      <c r="C360" s="42"/>
      <c r="D360" s="234" t="s">
        <v>255</v>
      </c>
      <c r="E360" s="42"/>
      <c r="F360" s="235" t="s">
        <v>4506</v>
      </c>
      <c r="G360" s="42"/>
      <c r="H360" s="42"/>
      <c r="I360" s="236"/>
      <c r="J360" s="42"/>
      <c r="K360" s="42"/>
      <c r="L360" s="46"/>
      <c r="M360" s="237"/>
      <c r="N360" s="238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255</v>
      </c>
      <c r="AU360" s="19" t="s">
        <v>272</v>
      </c>
    </row>
    <row r="361" s="2" customFormat="1">
      <c r="A361" s="40"/>
      <c r="B361" s="41"/>
      <c r="C361" s="42"/>
      <c r="D361" s="296" t="s">
        <v>766</v>
      </c>
      <c r="E361" s="42"/>
      <c r="F361" s="297" t="s">
        <v>4507</v>
      </c>
      <c r="G361" s="42"/>
      <c r="H361" s="42"/>
      <c r="I361" s="236"/>
      <c r="J361" s="42"/>
      <c r="K361" s="42"/>
      <c r="L361" s="46"/>
      <c r="M361" s="237"/>
      <c r="N361" s="238"/>
      <c r="O361" s="93"/>
      <c r="P361" s="93"/>
      <c r="Q361" s="93"/>
      <c r="R361" s="93"/>
      <c r="S361" s="93"/>
      <c r="T361" s="94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766</v>
      </c>
      <c r="AU361" s="19" t="s">
        <v>272</v>
      </c>
    </row>
    <row r="362" s="14" customFormat="1">
      <c r="A362" s="14"/>
      <c r="B362" s="249"/>
      <c r="C362" s="250"/>
      <c r="D362" s="234" t="s">
        <v>257</v>
      </c>
      <c r="E362" s="251" t="s">
        <v>1</v>
      </c>
      <c r="F362" s="252" t="s">
        <v>5988</v>
      </c>
      <c r="G362" s="250"/>
      <c r="H362" s="253">
        <v>473</v>
      </c>
      <c r="I362" s="254"/>
      <c r="J362" s="250"/>
      <c r="K362" s="250"/>
      <c r="L362" s="255"/>
      <c r="M362" s="256"/>
      <c r="N362" s="257"/>
      <c r="O362" s="257"/>
      <c r="P362" s="257"/>
      <c r="Q362" s="257"/>
      <c r="R362" s="257"/>
      <c r="S362" s="257"/>
      <c r="T362" s="25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9" t="s">
        <v>257</v>
      </c>
      <c r="AU362" s="259" t="s">
        <v>272</v>
      </c>
      <c r="AV362" s="14" t="s">
        <v>87</v>
      </c>
      <c r="AW362" s="14" t="s">
        <v>34</v>
      </c>
      <c r="AX362" s="14" t="s">
        <v>85</v>
      </c>
      <c r="AY362" s="259" t="s">
        <v>245</v>
      </c>
    </row>
    <row r="363" s="2" customFormat="1" ht="16.5" customHeight="1">
      <c r="A363" s="40"/>
      <c r="B363" s="41"/>
      <c r="C363" s="221" t="s">
        <v>658</v>
      </c>
      <c r="D363" s="221" t="s">
        <v>248</v>
      </c>
      <c r="E363" s="222" t="s">
        <v>5768</v>
      </c>
      <c r="F363" s="223" t="s">
        <v>5769</v>
      </c>
      <c r="G363" s="224" t="s">
        <v>251</v>
      </c>
      <c r="H363" s="225">
        <v>1.3500000000000001</v>
      </c>
      <c r="I363" s="226"/>
      <c r="J363" s="227">
        <f>ROUND(I363*H363,2)</f>
        <v>0</v>
      </c>
      <c r="K363" s="223" t="s">
        <v>764</v>
      </c>
      <c r="L363" s="46"/>
      <c r="M363" s="228" t="s">
        <v>1</v>
      </c>
      <c r="N363" s="229" t="s">
        <v>42</v>
      </c>
      <c r="O363" s="93"/>
      <c r="P363" s="230">
        <f>O363*H363</f>
        <v>0</v>
      </c>
      <c r="Q363" s="230">
        <v>1.8480000000000001</v>
      </c>
      <c r="R363" s="230">
        <f>Q363*H363</f>
        <v>2.4948000000000001</v>
      </c>
      <c r="S363" s="230">
        <v>0</v>
      </c>
      <c r="T363" s="231">
        <f>S363*H363</f>
        <v>0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32" t="s">
        <v>594</v>
      </c>
      <c r="AT363" s="232" t="s">
        <v>248</v>
      </c>
      <c r="AU363" s="232" t="s">
        <v>272</v>
      </c>
      <c r="AY363" s="19" t="s">
        <v>245</v>
      </c>
      <c r="BE363" s="233">
        <f>IF(N363="základní",J363,0)</f>
        <v>0</v>
      </c>
      <c r="BF363" s="233">
        <f>IF(N363="snížená",J363,0)</f>
        <v>0</v>
      </c>
      <c r="BG363" s="233">
        <f>IF(N363="zákl. přenesená",J363,0)</f>
        <v>0</v>
      </c>
      <c r="BH363" s="233">
        <f>IF(N363="sníž. přenesená",J363,0)</f>
        <v>0</v>
      </c>
      <c r="BI363" s="233">
        <f>IF(N363="nulová",J363,0)</f>
        <v>0</v>
      </c>
      <c r="BJ363" s="19" t="s">
        <v>85</v>
      </c>
      <c r="BK363" s="233">
        <f>ROUND(I363*H363,2)</f>
        <v>0</v>
      </c>
      <c r="BL363" s="19" t="s">
        <v>594</v>
      </c>
      <c r="BM363" s="232" t="s">
        <v>5989</v>
      </c>
    </row>
    <row r="364" s="2" customFormat="1">
      <c r="A364" s="40"/>
      <c r="B364" s="41"/>
      <c r="C364" s="42"/>
      <c r="D364" s="234" t="s">
        <v>255</v>
      </c>
      <c r="E364" s="42"/>
      <c r="F364" s="235" t="s">
        <v>5990</v>
      </c>
      <c r="G364" s="42"/>
      <c r="H364" s="42"/>
      <c r="I364" s="236"/>
      <c r="J364" s="42"/>
      <c r="K364" s="42"/>
      <c r="L364" s="46"/>
      <c r="M364" s="237"/>
      <c r="N364" s="238"/>
      <c r="O364" s="93"/>
      <c r="P364" s="93"/>
      <c r="Q364" s="93"/>
      <c r="R364" s="93"/>
      <c r="S364" s="93"/>
      <c r="T364" s="94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255</v>
      </c>
      <c r="AU364" s="19" t="s">
        <v>272</v>
      </c>
    </row>
    <row r="365" s="2" customFormat="1">
      <c r="A365" s="40"/>
      <c r="B365" s="41"/>
      <c r="C365" s="42"/>
      <c r="D365" s="296" t="s">
        <v>766</v>
      </c>
      <c r="E365" s="42"/>
      <c r="F365" s="297" t="s">
        <v>5771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766</v>
      </c>
      <c r="AU365" s="19" t="s">
        <v>272</v>
      </c>
    </row>
    <row r="366" s="14" customFormat="1">
      <c r="A366" s="14"/>
      <c r="B366" s="249"/>
      <c r="C366" s="250"/>
      <c r="D366" s="234" t="s">
        <v>257</v>
      </c>
      <c r="E366" s="251" t="s">
        <v>1</v>
      </c>
      <c r="F366" s="252" t="s">
        <v>5991</v>
      </c>
      <c r="G366" s="250"/>
      <c r="H366" s="253">
        <v>1.3500000000000001</v>
      </c>
      <c r="I366" s="254"/>
      <c r="J366" s="250"/>
      <c r="K366" s="250"/>
      <c r="L366" s="255"/>
      <c r="M366" s="256"/>
      <c r="N366" s="257"/>
      <c r="O366" s="257"/>
      <c r="P366" s="257"/>
      <c r="Q366" s="257"/>
      <c r="R366" s="257"/>
      <c r="S366" s="257"/>
      <c r="T366" s="25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9" t="s">
        <v>257</v>
      </c>
      <c r="AU366" s="259" t="s">
        <v>272</v>
      </c>
      <c r="AV366" s="14" t="s">
        <v>87</v>
      </c>
      <c r="AW366" s="14" t="s">
        <v>34</v>
      </c>
      <c r="AX366" s="14" t="s">
        <v>77</v>
      </c>
      <c r="AY366" s="259" t="s">
        <v>245</v>
      </c>
    </row>
    <row r="367" s="15" customFormat="1">
      <c r="A367" s="15"/>
      <c r="B367" s="260"/>
      <c r="C367" s="261"/>
      <c r="D367" s="234" t="s">
        <v>257</v>
      </c>
      <c r="E367" s="262" t="s">
        <v>1</v>
      </c>
      <c r="F367" s="263" t="s">
        <v>266</v>
      </c>
      <c r="G367" s="261"/>
      <c r="H367" s="264">
        <v>1.3500000000000001</v>
      </c>
      <c r="I367" s="265"/>
      <c r="J367" s="261"/>
      <c r="K367" s="261"/>
      <c r="L367" s="266"/>
      <c r="M367" s="267"/>
      <c r="N367" s="268"/>
      <c r="O367" s="268"/>
      <c r="P367" s="268"/>
      <c r="Q367" s="268"/>
      <c r="R367" s="268"/>
      <c r="S367" s="268"/>
      <c r="T367" s="269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70" t="s">
        <v>257</v>
      </c>
      <c r="AU367" s="270" t="s">
        <v>272</v>
      </c>
      <c r="AV367" s="15" t="s">
        <v>253</v>
      </c>
      <c r="AW367" s="15" t="s">
        <v>34</v>
      </c>
      <c r="AX367" s="15" t="s">
        <v>85</v>
      </c>
      <c r="AY367" s="270" t="s">
        <v>245</v>
      </c>
    </row>
    <row r="368" s="2" customFormat="1" ht="21.75" customHeight="1">
      <c r="A368" s="40"/>
      <c r="B368" s="41"/>
      <c r="C368" s="221" t="s">
        <v>666</v>
      </c>
      <c r="D368" s="221" t="s">
        <v>248</v>
      </c>
      <c r="E368" s="222" t="s">
        <v>2852</v>
      </c>
      <c r="F368" s="223" t="s">
        <v>2853</v>
      </c>
      <c r="G368" s="224" t="s">
        <v>2717</v>
      </c>
      <c r="H368" s="225">
        <v>39</v>
      </c>
      <c r="I368" s="226"/>
      <c r="J368" s="227">
        <f>ROUND(I368*H368,2)</f>
        <v>0</v>
      </c>
      <c r="K368" s="223" t="s">
        <v>764</v>
      </c>
      <c r="L368" s="46"/>
      <c r="M368" s="228" t="s">
        <v>1</v>
      </c>
      <c r="N368" s="229" t="s">
        <v>42</v>
      </c>
      <c r="O368" s="93"/>
      <c r="P368" s="230">
        <f>O368*H368</f>
        <v>0</v>
      </c>
      <c r="Q368" s="230">
        <v>1.0311999999999999</v>
      </c>
      <c r="R368" s="230">
        <f>Q368*H368</f>
        <v>40.216799999999999</v>
      </c>
      <c r="S368" s="230">
        <v>0</v>
      </c>
      <c r="T368" s="231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32" t="s">
        <v>253</v>
      </c>
      <c r="AT368" s="232" t="s">
        <v>248</v>
      </c>
      <c r="AU368" s="232" t="s">
        <v>272</v>
      </c>
      <c r="AY368" s="19" t="s">
        <v>245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9" t="s">
        <v>85</v>
      </c>
      <c r="BK368" s="233">
        <f>ROUND(I368*H368,2)</f>
        <v>0</v>
      </c>
      <c r="BL368" s="19" t="s">
        <v>253</v>
      </c>
      <c r="BM368" s="232" t="s">
        <v>5992</v>
      </c>
    </row>
    <row r="369" s="2" customFormat="1">
      <c r="A369" s="40"/>
      <c r="B369" s="41"/>
      <c r="C369" s="42"/>
      <c r="D369" s="234" t="s">
        <v>255</v>
      </c>
      <c r="E369" s="42"/>
      <c r="F369" s="235" t="s">
        <v>2855</v>
      </c>
      <c r="G369" s="42"/>
      <c r="H369" s="42"/>
      <c r="I369" s="236"/>
      <c r="J369" s="42"/>
      <c r="K369" s="42"/>
      <c r="L369" s="46"/>
      <c r="M369" s="237"/>
      <c r="N369" s="238"/>
      <c r="O369" s="93"/>
      <c r="P369" s="93"/>
      <c r="Q369" s="93"/>
      <c r="R369" s="93"/>
      <c r="S369" s="93"/>
      <c r="T369" s="94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255</v>
      </c>
      <c r="AU369" s="19" t="s">
        <v>272</v>
      </c>
    </row>
    <row r="370" s="2" customFormat="1">
      <c r="A370" s="40"/>
      <c r="B370" s="41"/>
      <c r="C370" s="42"/>
      <c r="D370" s="296" t="s">
        <v>766</v>
      </c>
      <c r="E370" s="42"/>
      <c r="F370" s="297" t="s">
        <v>2856</v>
      </c>
      <c r="G370" s="42"/>
      <c r="H370" s="42"/>
      <c r="I370" s="236"/>
      <c r="J370" s="42"/>
      <c r="K370" s="42"/>
      <c r="L370" s="46"/>
      <c r="M370" s="237"/>
      <c r="N370" s="238"/>
      <c r="O370" s="93"/>
      <c r="P370" s="93"/>
      <c r="Q370" s="93"/>
      <c r="R370" s="93"/>
      <c r="S370" s="93"/>
      <c r="T370" s="94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766</v>
      </c>
      <c r="AU370" s="19" t="s">
        <v>272</v>
      </c>
    </row>
    <row r="371" s="14" customFormat="1">
      <c r="A371" s="14"/>
      <c r="B371" s="249"/>
      <c r="C371" s="250"/>
      <c r="D371" s="234" t="s">
        <v>257</v>
      </c>
      <c r="E371" s="251" t="s">
        <v>1</v>
      </c>
      <c r="F371" s="252" t="s">
        <v>5993</v>
      </c>
      <c r="G371" s="250"/>
      <c r="H371" s="253">
        <v>39</v>
      </c>
      <c r="I371" s="254"/>
      <c r="J371" s="250"/>
      <c r="K371" s="250"/>
      <c r="L371" s="255"/>
      <c r="M371" s="256"/>
      <c r="N371" s="257"/>
      <c r="O371" s="257"/>
      <c r="P371" s="257"/>
      <c r="Q371" s="257"/>
      <c r="R371" s="257"/>
      <c r="S371" s="257"/>
      <c r="T371" s="258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9" t="s">
        <v>257</v>
      </c>
      <c r="AU371" s="259" t="s">
        <v>272</v>
      </c>
      <c r="AV371" s="14" t="s">
        <v>87</v>
      </c>
      <c r="AW371" s="14" t="s">
        <v>34</v>
      </c>
      <c r="AX371" s="14" t="s">
        <v>77</v>
      </c>
      <c r="AY371" s="259" t="s">
        <v>245</v>
      </c>
    </row>
    <row r="372" s="15" customFormat="1">
      <c r="A372" s="15"/>
      <c r="B372" s="260"/>
      <c r="C372" s="261"/>
      <c r="D372" s="234" t="s">
        <v>257</v>
      </c>
      <c r="E372" s="262" t="s">
        <v>1</v>
      </c>
      <c r="F372" s="263" t="s">
        <v>266</v>
      </c>
      <c r="G372" s="261"/>
      <c r="H372" s="264">
        <v>39</v>
      </c>
      <c r="I372" s="265"/>
      <c r="J372" s="261"/>
      <c r="K372" s="261"/>
      <c r="L372" s="266"/>
      <c r="M372" s="267"/>
      <c r="N372" s="268"/>
      <c r="O372" s="268"/>
      <c r="P372" s="268"/>
      <c r="Q372" s="268"/>
      <c r="R372" s="268"/>
      <c r="S372" s="268"/>
      <c r="T372" s="269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70" t="s">
        <v>257</v>
      </c>
      <c r="AU372" s="270" t="s">
        <v>272</v>
      </c>
      <c r="AV372" s="15" t="s">
        <v>253</v>
      </c>
      <c r="AW372" s="15" t="s">
        <v>34</v>
      </c>
      <c r="AX372" s="15" t="s">
        <v>85</v>
      </c>
      <c r="AY372" s="270" t="s">
        <v>245</v>
      </c>
    </row>
    <row r="373" s="12" customFormat="1" ht="22.8" customHeight="1">
      <c r="A373" s="12"/>
      <c r="B373" s="205"/>
      <c r="C373" s="206"/>
      <c r="D373" s="207" t="s">
        <v>76</v>
      </c>
      <c r="E373" s="219" t="s">
        <v>335</v>
      </c>
      <c r="F373" s="219" t="s">
        <v>831</v>
      </c>
      <c r="G373" s="206"/>
      <c r="H373" s="206"/>
      <c r="I373" s="209"/>
      <c r="J373" s="220">
        <f>BK373</f>
        <v>0</v>
      </c>
      <c r="K373" s="206"/>
      <c r="L373" s="211"/>
      <c r="M373" s="212"/>
      <c r="N373" s="213"/>
      <c r="O373" s="213"/>
      <c r="P373" s="214">
        <f>SUM(P374:P447)</f>
        <v>0</v>
      </c>
      <c r="Q373" s="213"/>
      <c r="R373" s="214">
        <f>SUM(R374:R447)</f>
        <v>24.333658680000006</v>
      </c>
      <c r="S373" s="213"/>
      <c r="T373" s="215">
        <f>SUM(T374:T447)</f>
        <v>191.74920000000003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16" t="s">
        <v>253</v>
      </c>
      <c r="AT373" s="217" t="s">
        <v>76</v>
      </c>
      <c r="AU373" s="217" t="s">
        <v>85</v>
      </c>
      <c r="AY373" s="216" t="s">
        <v>245</v>
      </c>
      <c r="BK373" s="218">
        <f>SUM(BK374:BK447)</f>
        <v>0</v>
      </c>
    </row>
    <row r="374" s="2" customFormat="1" ht="16.5" customHeight="1">
      <c r="A374" s="40"/>
      <c r="B374" s="41"/>
      <c r="C374" s="221" t="s">
        <v>675</v>
      </c>
      <c r="D374" s="221" t="s">
        <v>248</v>
      </c>
      <c r="E374" s="222" t="s">
        <v>2872</v>
      </c>
      <c r="F374" s="223" t="s">
        <v>2873</v>
      </c>
      <c r="G374" s="224" t="s">
        <v>317</v>
      </c>
      <c r="H374" s="225">
        <v>14</v>
      </c>
      <c r="I374" s="226"/>
      <c r="J374" s="227">
        <f>ROUND(I374*H374,2)</f>
        <v>0</v>
      </c>
      <c r="K374" s="223" t="s">
        <v>764</v>
      </c>
      <c r="L374" s="46"/>
      <c r="M374" s="228" t="s">
        <v>1</v>
      </c>
      <c r="N374" s="229" t="s">
        <v>42</v>
      </c>
      <c r="O374" s="93"/>
      <c r="P374" s="230">
        <f>O374*H374</f>
        <v>0</v>
      </c>
      <c r="Q374" s="230">
        <v>0.00117</v>
      </c>
      <c r="R374" s="230">
        <f>Q374*H374</f>
        <v>0.016379999999999999</v>
      </c>
      <c r="S374" s="230">
        <v>0</v>
      </c>
      <c r="T374" s="231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32" t="s">
        <v>253</v>
      </c>
      <c r="AT374" s="232" t="s">
        <v>248</v>
      </c>
      <c r="AU374" s="232" t="s">
        <v>87</v>
      </c>
      <c r="AY374" s="19" t="s">
        <v>245</v>
      </c>
      <c r="BE374" s="233">
        <f>IF(N374="základní",J374,0)</f>
        <v>0</v>
      </c>
      <c r="BF374" s="233">
        <f>IF(N374="snížená",J374,0)</f>
        <v>0</v>
      </c>
      <c r="BG374" s="233">
        <f>IF(N374="zákl. přenesená",J374,0)</f>
        <v>0</v>
      </c>
      <c r="BH374" s="233">
        <f>IF(N374="sníž. přenesená",J374,0)</f>
        <v>0</v>
      </c>
      <c r="BI374" s="233">
        <f>IF(N374="nulová",J374,0)</f>
        <v>0</v>
      </c>
      <c r="BJ374" s="19" t="s">
        <v>85</v>
      </c>
      <c r="BK374" s="233">
        <f>ROUND(I374*H374,2)</f>
        <v>0</v>
      </c>
      <c r="BL374" s="19" t="s">
        <v>253</v>
      </c>
      <c r="BM374" s="232" t="s">
        <v>5994</v>
      </c>
    </row>
    <row r="375" s="2" customFormat="1">
      <c r="A375" s="40"/>
      <c r="B375" s="41"/>
      <c r="C375" s="42"/>
      <c r="D375" s="234" t="s">
        <v>255</v>
      </c>
      <c r="E375" s="42"/>
      <c r="F375" s="235" t="s">
        <v>2875</v>
      </c>
      <c r="G375" s="42"/>
      <c r="H375" s="42"/>
      <c r="I375" s="236"/>
      <c r="J375" s="42"/>
      <c r="K375" s="42"/>
      <c r="L375" s="46"/>
      <c r="M375" s="237"/>
      <c r="N375" s="238"/>
      <c r="O375" s="93"/>
      <c r="P375" s="93"/>
      <c r="Q375" s="93"/>
      <c r="R375" s="93"/>
      <c r="S375" s="93"/>
      <c r="T375" s="94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255</v>
      </c>
      <c r="AU375" s="19" t="s">
        <v>87</v>
      </c>
    </row>
    <row r="376" s="2" customFormat="1">
      <c r="A376" s="40"/>
      <c r="B376" s="41"/>
      <c r="C376" s="42"/>
      <c r="D376" s="296" t="s">
        <v>766</v>
      </c>
      <c r="E376" s="42"/>
      <c r="F376" s="297" t="s">
        <v>2876</v>
      </c>
      <c r="G376" s="42"/>
      <c r="H376" s="42"/>
      <c r="I376" s="236"/>
      <c r="J376" s="42"/>
      <c r="K376" s="42"/>
      <c r="L376" s="46"/>
      <c r="M376" s="237"/>
      <c r="N376" s="238"/>
      <c r="O376" s="93"/>
      <c r="P376" s="93"/>
      <c r="Q376" s="93"/>
      <c r="R376" s="93"/>
      <c r="S376" s="93"/>
      <c r="T376" s="94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9" t="s">
        <v>766</v>
      </c>
      <c r="AU376" s="19" t="s">
        <v>87</v>
      </c>
    </row>
    <row r="377" s="14" customFormat="1">
      <c r="A377" s="14"/>
      <c r="B377" s="249"/>
      <c r="C377" s="250"/>
      <c r="D377" s="234" t="s">
        <v>257</v>
      </c>
      <c r="E377" s="251" t="s">
        <v>1</v>
      </c>
      <c r="F377" s="252" t="s">
        <v>5995</v>
      </c>
      <c r="G377" s="250"/>
      <c r="H377" s="253">
        <v>14</v>
      </c>
      <c r="I377" s="254"/>
      <c r="J377" s="250"/>
      <c r="K377" s="250"/>
      <c r="L377" s="255"/>
      <c r="M377" s="256"/>
      <c r="N377" s="257"/>
      <c r="O377" s="257"/>
      <c r="P377" s="257"/>
      <c r="Q377" s="257"/>
      <c r="R377" s="257"/>
      <c r="S377" s="257"/>
      <c r="T377" s="258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9" t="s">
        <v>257</v>
      </c>
      <c r="AU377" s="259" t="s">
        <v>87</v>
      </c>
      <c r="AV377" s="14" t="s">
        <v>87</v>
      </c>
      <c r="AW377" s="14" t="s">
        <v>34</v>
      </c>
      <c r="AX377" s="14" t="s">
        <v>77</v>
      </c>
      <c r="AY377" s="259" t="s">
        <v>245</v>
      </c>
    </row>
    <row r="378" s="15" customFormat="1">
      <c r="A378" s="15"/>
      <c r="B378" s="260"/>
      <c r="C378" s="261"/>
      <c r="D378" s="234" t="s">
        <v>257</v>
      </c>
      <c r="E378" s="262" t="s">
        <v>1</v>
      </c>
      <c r="F378" s="263" t="s">
        <v>266</v>
      </c>
      <c r="G378" s="261"/>
      <c r="H378" s="264">
        <v>14</v>
      </c>
      <c r="I378" s="265"/>
      <c r="J378" s="261"/>
      <c r="K378" s="261"/>
      <c r="L378" s="266"/>
      <c r="M378" s="267"/>
      <c r="N378" s="268"/>
      <c r="O378" s="268"/>
      <c r="P378" s="268"/>
      <c r="Q378" s="268"/>
      <c r="R378" s="268"/>
      <c r="S378" s="268"/>
      <c r="T378" s="269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70" t="s">
        <v>257</v>
      </c>
      <c r="AU378" s="270" t="s">
        <v>87</v>
      </c>
      <c r="AV378" s="15" t="s">
        <v>253</v>
      </c>
      <c r="AW378" s="15" t="s">
        <v>34</v>
      </c>
      <c r="AX378" s="15" t="s">
        <v>85</v>
      </c>
      <c r="AY378" s="270" t="s">
        <v>245</v>
      </c>
    </row>
    <row r="379" s="2" customFormat="1" ht="16.5" customHeight="1">
      <c r="A379" s="40"/>
      <c r="B379" s="41"/>
      <c r="C379" s="283" t="s">
        <v>690</v>
      </c>
      <c r="D379" s="283" t="s">
        <v>551</v>
      </c>
      <c r="E379" s="284" t="s">
        <v>3741</v>
      </c>
      <c r="F379" s="285" t="s">
        <v>3742</v>
      </c>
      <c r="G379" s="286" t="s">
        <v>545</v>
      </c>
      <c r="H379" s="287">
        <v>0.10100000000000001</v>
      </c>
      <c r="I379" s="288"/>
      <c r="J379" s="289">
        <f>ROUND(I379*H379,2)</f>
        <v>0</v>
      </c>
      <c r="K379" s="285" t="s">
        <v>764</v>
      </c>
      <c r="L379" s="290"/>
      <c r="M379" s="291" t="s">
        <v>1</v>
      </c>
      <c r="N379" s="292" t="s">
        <v>42</v>
      </c>
      <c r="O379" s="93"/>
      <c r="P379" s="230">
        <f>O379*H379</f>
        <v>0</v>
      </c>
      <c r="Q379" s="230">
        <v>1</v>
      </c>
      <c r="R379" s="230">
        <f>Q379*H379</f>
        <v>0.10100000000000001</v>
      </c>
      <c r="S379" s="230">
        <v>0</v>
      </c>
      <c r="T379" s="231">
        <f>S379*H379</f>
        <v>0</v>
      </c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R379" s="232" t="s">
        <v>326</v>
      </c>
      <c r="AT379" s="232" t="s">
        <v>551</v>
      </c>
      <c r="AU379" s="232" t="s">
        <v>87</v>
      </c>
      <c r="AY379" s="19" t="s">
        <v>245</v>
      </c>
      <c r="BE379" s="233">
        <f>IF(N379="základní",J379,0)</f>
        <v>0</v>
      </c>
      <c r="BF379" s="233">
        <f>IF(N379="snížená",J379,0)</f>
        <v>0</v>
      </c>
      <c r="BG379" s="233">
        <f>IF(N379="zákl. přenesená",J379,0)</f>
        <v>0</v>
      </c>
      <c r="BH379" s="233">
        <f>IF(N379="sníž. přenesená",J379,0)</f>
        <v>0</v>
      </c>
      <c r="BI379" s="233">
        <f>IF(N379="nulová",J379,0)</f>
        <v>0</v>
      </c>
      <c r="BJ379" s="19" t="s">
        <v>85</v>
      </c>
      <c r="BK379" s="233">
        <f>ROUND(I379*H379,2)</f>
        <v>0</v>
      </c>
      <c r="BL379" s="19" t="s">
        <v>253</v>
      </c>
      <c r="BM379" s="232" t="s">
        <v>5996</v>
      </c>
    </row>
    <row r="380" s="2" customFormat="1">
      <c r="A380" s="40"/>
      <c r="B380" s="41"/>
      <c r="C380" s="42"/>
      <c r="D380" s="234" t="s">
        <v>255</v>
      </c>
      <c r="E380" s="42"/>
      <c r="F380" s="235" t="s">
        <v>3742</v>
      </c>
      <c r="G380" s="42"/>
      <c r="H380" s="42"/>
      <c r="I380" s="236"/>
      <c r="J380" s="42"/>
      <c r="K380" s="42"/>
      <c r="L380" s="46"/>
      <c r="M380" s="237"/>
      <c r="N380" s="238"/>
      <c r="O380" s="93"/>
      <c r="P380" s="93"/>
      <c r="Q380" s="93"/>
      <c r="R380" s="93"/>
      <c r="S380" s="93"/>
      <c r="T380" s="94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9" t="s">
        <v>255</v>
      </c>
      <c r="AU380" s="19" t="s">
        <v>87</v>
      </c>
    </row>
    <row r="381" s="14" customFormat="1">
      <c r="A381" s="14"/>
      <c r="B381" s="249"/>
      <c r="C381" s="250"/>
      <c r="D381" s="234" t="s">
        <v>257</v>
      </c>
      <c r="E381" s="251" t="s">
        <v>1</v>
      </c>
      <c r="F381" s="252" t="s">
        <v>5997</v>
      </c>
      <c r="G381" s="250"/>
      <c r="H381" s="253">
        <v>0.033000000000000002</v>
      </c>
      <c r="I381" s="254"/>
      <c r="J381" s="250"/>
      <c r="K381" s="250"/>
      <c r="L381" s="255"/>
      <c r="M381" s="256"/>
      <c r="N381" s="257"/>
      <c r="O381" s="257"/>
      <c r="P381" s="257"/>
      <c r="Q381" s="257"/>
      <c r="R381" s="257"/>
      <c r="S381" s="257"/>
      <c r="T381" s="258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9" t="s">
        <v>257</v>
      </c>
      <c r="AU381" s="259" t="s">
        <v>87</v>
      </c>
      <c r="AV381" s="14" t="s">
        <v>87</v>
      </c>
      <c r="AW381" s="14" t="s">
        <v>34</v>
      </c>
      <c r="AX381" s="14" t="s">
        <v>77</v>
      </c>
      <c r="AY381" s="259" t="s">
        <v>245</v>
      </c>
    </row>
    <row r="382" s="14" customFormat="1">
      <c r="A382" s="14"/>
      <c r="B382" s="249"/>
      <c r="C382" s="250"/>
      <c r="D382" s="234" t="s">
        <v>257</v>
      </c>
      <c r="E382" s="251" t="s">
        <v>1</v>
      </c>
      <c r="F382" s="252" t="s">
        <v>5998</v>
      </c>
      <c r="G382" s="250"/>
      <c r="H382" s="253">
        <v>0.034000000000000002</v>
      </c>
      <c r="I382" s="254"/>
      <c r="J382" s="250"/>
      <c r="K382" s="250"/>
      <c r="L382" s="255"/>
      <c r="M382" s="256"/>
      <c r="N382" s="257"/>
      <c r="O382" s="257"/>
      <c r="P382" s="257"/>
      <c r="Q382" s="257"/>
      <c r="R382" s="257"/>
      <c r="S382" s="257"/>
      <c r="T382" s="25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9" t="s">
        <v>257</v>
      </c>
      <c r="AU382" s="259" t="s">
        <v>87</v>
      </c>
      <c r="AV382" s="14" t="s">
        <v>87</v>
      </c>
      <c r="AW382" s="14" t="s">
        <v>34</v>
      </c>
      <c r="AX382" s="14" t="s">
        <v>77</v>
      </c>
      <c r="AY382" s="259" t="s">
        <v>245</v>
      </c>
    </row>
    <row r="383" s="14" customFormat="1">
      <c r="A383" s="14"/>
      <c r="B383" s="249"/>
      <c r="C383" s="250"/>
      <c r="D383" s="234" t="s">
        <v>257</v>
      </c>
      <c r="E383" s="251" t="s">
        <v>1</v>
      </c>
      <c r="F383" s="252" t="s">
        <v>5999</v>
      </c>
      <c r="G383" s="250"/>
      <c r="H383" s="253">
        <v>0.034000000000000002</v>
      </c>
      <c r="I383" s="254"/>
      <c r="J383" s="250"/>
      <c r="K383" s="250"/>
      <c r="L383" s="255"/>
      <c r="M383" s="256"/>
      <c r="N383" s="257"/>
      <c r="O383" s="257"/>
      <c r="P383" s="257"/>
      <c r="Q383" s="257"/>
      <c r="R383" s="257"/>
      <c r="S383" s="257"/>
      <c r="T383" s="258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9" t="s">
        <v>257</v>
      </c>
      <c r="AU383" s="259" t="s">
        <v>87</v>
      </c>
      <c r="AV383" s="14" t="s">
        <v>87</v>
      </c>
      <c r="AW383" s="14" t="s">
        <v>34</v>
      </c>
      <c r="AX383" s="14" t="s">
        <v>77</v>
      </c>
      <c r="AY383" s="259" t="s">
        <v>245</v>
      </c>
    </row>
    <row r="384" s="15" customFormat="1">
      <c r="A384" s="15"/>
      <c r="B384" s="260"/>
      <c r="C384" s="261"/>
      <c r="D384" s="234" t="s">
        <v>257</v>
      </c>
      <c r="E384" s="262" t="s">
        <v>1</v>
      </c>
      <c r="F384" s="263" t="s">
        <v>266</v>
      </c>
      <c r="G384" s="261"/>
      <c r="H384" s="264">
        <v>0.10100000000000001</v>
      </c>
      <c r="I384" s="265"/>
      <c r="J384" s="261"/>
      <c r="K384" s="261"/>
      <c r="L384" s="266"/>
      <c r="M384" s="267"/>
      <c r="N384" s="268"/>
      <c r="O384" s="268"/>
      <c r="P384" s="268"/>
      <c r="Q384" s="268"/>
      <c r="R384" s="268"/>
      <c r="S384" s="268"/>
      <c r="T384" s="269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70" t="s">
        <v>257</v>
      </c>
      <c r="AU384" s="270" t="s">
        <v>87</v>
      </c>
      <c r="AV384" s="15" t="s">
        <v>253</v>
      </c>
      <c r="AW384" s="15" t="s">
        <v>34</v>
      </c>
      <c r="AX384" s="15" t="s">
        <v>85</v>
      </c>
      <c r="AY384" s="270" t="s">
        <v>245</v>
      </c>
    </row>
    <row r="385" s="2" customFormat="1" ht="16.5" customHeight="1">
      <c r="A385" s="40"/>
      <c r="B385" s="41"/>
      <c r="C385" s="283" t="s">
        <v>700</v>
      </c>
      <c r="D385" s="283" t="s">
        <v>551</v>
      </c>
      <c r="E385" s="284" t="s">
        <v>2882</v>
      </c>
      <c r="F385" s="285" t="s">
        <v>2883</v>
      </c>
      <c r="G385" s="286" t="s">
        <v>545</v>
      </c>
      <c r="H385" s="287">
        <v>0.050000000000000003</v>
      </c>
      <c r="I385" s="288"/>
      <c r="J385" s="289">
        <f>ROUND(I385*H385,2)</f>
        <v>0</v>
      </c>
      <c r="K385" s="285" t="s">
        <v>764</v>
      </c>
      <c r="L385" s="290"/>
      <c r="M385" s="291" t="s">
        <v>1</v>
      </c>
      <c r="N385" s="292" t="s">
        <v>42</v>
      </c>
      <c r="O385" s="93"/>
      <c r="P385" s="230">
        <f>O385*H385</f>
        <v>0</v>
      </c>
      <c r="Q385" s="230">
        <v>1</v>
      </c>
      <c r="R385" s="230">
        <f>Q385*H385</f>
        <v>0.050000000000000003</v>
      </c>
      <c r="S385" s="230">
        <v>0</v>
      </c>
      <c r="T385" s="231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32" t="s">
        <v>326</v>
      </c>
      <c r="AT385" s="232" t="s">
        <v>551</v>
      </c>
      <c r="AU385" s="232" t="s">
        <v>87</v>
      </c>
      <c r="AY385" s="19" t="s">
        <v>245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9" t="s">
        <v>85</v>
      </c>
      <c r="BK385" s="233">
        <f>ROUND(I385*H385,2)</f>
        <v>0</v>
      </c>
      <c r="BL385" s="19" t="s">
        <v>253</v>
      </c>
      <c r="BM385" s="232" t="s">
        <v>6000</v>
      </c>
    </row>
    <row r="386" s="2" customFormat="1">
      <c r="A386" s="40"/>
      <c r="B386" s="41"/>
      <c r="C386" s="42"/>
      <c r="D386" s="234" t="s">
        <v>255</v>
      </c>
      <c r="E386" s="42"/>
      <c r="F386" s="235" t="s">
        <v>2883</v>
      </c>
      <c r="G386" s="42"/>
      <c r="H386" s="42"/>
      <c r="I386" s="236"/>
      <c r="J386" s="42"/>
      <c r="K386" s="42"/>
      <c r="L386" s="46"/>
      <c r="M386" s="237"/>
      <c r="N386" s="238"/>
      <c r="O386" s="93"/>
      <c r="P386" s="93"/>
      <c r="Q386" s="93"/>
      <c r="R386" s="93"/>
      <c r="S386" s="93"/>
      <c r="T386" s="94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255</v>
      </c>
      <c r="AU386" s="19" t="s">
        <v>87</v>
      </c>
    </row>
    <row r="387" s="14" customFormat="1">
      <c r="A387" s="14"/>
      <c r="B387" s="249"/>
      <c r="C387" s="250"/>
      <c r="D387" s="234" t="s">
        <v>257</v>
      </c>
      <c r="E387" s="251" t="s">
        <v>1</v>
      </c>
      <c r="F387" s="252" t="s">
        <v>6001</v>
      </c>
      <c r="G387" s="250"/>
      <c r="H387" s="253">
        <v>0.012999999999999999</v>
      </c>
      <c r="I387" s="254"/>
      <c r="J387" s="250"/>
      <c r="K387" s="250"/>
      <c r="L387" s="255"/>
      <c r="M387" s="256"/>
      <c r="N387" s="257"/>
      <c r="O387" s="257"/>
      <c r="P387" s="257"/>
      <c r="Q387" s="257"/>
      <c r="R387" s="257"/>
      <c r="S387" s="257"/>
      <c r="T387" s="258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9" t="s">
        <v>257</v>
      </c>
      <c r="AU387" s="259" t="s">
        <v>87</v>
      </c>
      <c r="AV387" s="14" t="s">
        <v>87</v>
      </c>
      <c r="AW387" s="14" t="s">
        <v>34</v>
      </c>
      <c r="AX387" s="14" t="s">
        <v>77</v>
      </c>
      <c r="AY387" s="259" t="s">
        <v>245</v>
      </c>
    </row>
    <row r="388" s="14" customFormat="1">
      <c r="A388" s="14"/>
      <c r="B388" s="249"/>
      <c r="C388" s="250"/>
      <c r="D388" s="234" t="s">
        <v>257</v>
      </c>
      <c r="E388" s="251" t="s">
        <v>1</v>
      </c>
      <c r="F388" s="252" t="s">
        <v>6002</v>
      </c>
      <c r="G388" s="250"/>
      <c r="H388" s="253">
        <v>0.017000000000000001</v>
      </c>
      <c r="I388" s="254"/>
      <c r="J388" s="250"/>
      <c r="K388" s="250"/>
      <c r="L388" s="255"/>
      <c r="M388" s="256"/>
      <c r="N388" s="257"/>
      <c r="O388" s="257"/>
      <c r="P388" s="257"/>
      <c r="Q388" s="257"/>
      <c r="R388" s="257"/>
      <c r="S388" s="257"/>
      <c r="T388" s="258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9" t="s">
        <v>257</v>
      </c>
      <c r="AU388" s="259" t="s">
        <v>87</v>
      </c>
      <c r="AV388" s="14" t="s">
        <v>87</v>
      </c>
      <c r="AW388" s="14" t="s">
        <v>34</v>
      </c>
      <c r="AX388" s="14" t="s">
        <v>77</v>
      </c>
      <c r="AY388" s="259" t="s">
        <v>245</v>
      </c>
    </row>
    <row r="389" s="14" customFormat="1">
      <c r="A389" s="14"/>
      <c r="B389" s="249"/>
      <c r="C389" s="250"/>
      <c r="D389" s="234" t="s">
        <v>257</v>
      </c>
      <c r="E389" s="251" t="s">
        <v>1</v>
      </c>
      <c r="F389" s="252" t="s">
        <v>6003</v>
      </c>
      <c r="G389" s="250"/>
      <c r="H389" s="253">
        <v>0.02</v>
      </c>
      <c r="I389" s="254"/>
      <c r="J389" s="250"/>
      <c r="K389" s="250"/>
      <c r="L389" s="255"/>
      <c r="M389" s="256"/>
      <c r="N389" s="257"/>
      <c r="O389" s="257"/>
      <c r="P389" s="257"/>
      <c r="Q389" s="257"/>
      <c r="R389" s="257"/>
      <c r="S389" s="257"/>
      <c r="T389" s="258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59" t="s">
        <v>257</v>
      </c>
      <c r="AU389" s="259" t="s">
        <v>87</v>
      </c>
      <c r="AV389" s="14" t="s">
        <v>87</v>
      </c>
      <c r="AW389" s="14" t="s">
        <v>34</v>
      </c>
      <c r="AX389" s="14" t="s">
        <v>77</v>
      </c>
      <c r="AY389" s="259" t="s">
        <v>245</v>
      </c>
    </row>
    <row r="390" s="15" customFormat="1">
      <c r="A390" s="15"/>
      <c r="B390" s="260"/>
      <c r="C390" s="261"/>
      <c r="D390" s="234" t="s">
        <v>257</v>
      </c>
      <c r="E390" s="262" t="s">
        <v>1</v>
      </c>
      <c r="F390" s="263" t="s">
        <v>266</v>
      </c>
      <c r="G390" s="261"/>
      <c r="H390" s="264">
        <v>0.050000000000000003</v>
      </c>
      <c r="I390" s="265"/>
      <c r="J390" s="261"/>
      <c r="K390" s="261"/>
      <c r="L390" s="266"/>
      <c r="M390" s="267"/>
      <c r="N390" s="268"/>
      <c r="O390" s="268"/>
      <c r="P390" s="268"/>
      <c r="Q390" s="268"/>
      <c r="R390" s="268"/>
      <c r="S390" s="268"/>
      <c r="T390" s="269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70" t="s">
        <v>257</v>
      </c>
      <c r="AU390" s="270" t="s">
        <v>87</v>
      </c>
      <c r="AV390" s="15" t="s">
        <v>253</v>
      </c>
      <c r="AW390" s="15" t="s">
        <v>34</v>
      </c>
      <c r="AX390" s="15" t="s">
        <v>85</v>
      </c>
      <c r="AY390" s="270" t="s">
        <v>245</v>
      </c>
    </row>
    <row r="391" s="2" customFormat="1" ht="16.5" customHeight="1">
      <c r="A391" s="40"/>
      <c r="B391" s="41"/>
      <c r="C391" s="283" t="s">
        <v>706</v>
      </c>
      <c r="D391" s="283" t="s">
        <v>551</v>
      </c>
      <c r="E391" s="284" t="s">
        <v>2886</v>
      </c>
      <c r="F391" s="285" t="s">
        <v>2887</v>
      </c>
      <c r="G391" s="286" t="s">
        <v>545</v>
      </c>
      <c r="H391" s="287">
        <v>0.084000000000000005</v>
      </c>
      <c r="I391" s="288"/>
      <c r="J391" s="289">
        <f>ROUND(I391*H391,2)</f>
        <v>0</v>
      </c>
      <c r="K391" s="285" t="s">
        <v>764</v>
      </c>
      <c r="L391" s="290"/>
      <c r="M391" s="291" t="s">
        <v>1</v>
      </c>
      <c r="N391" s="292" t="s">
        <v>42</v>
      </c>
      <c r="O391" s="93"/>
      <c r="P391" s="230">
        <f>O391*H391</f>
        <v>0</v>
      </c>
      <c r="Q391" s="230">
        <v>1</v>
      </c>
      <c r="R391" s="230">
        <f>Q391*H391</f>
        <v>0.084000000000000005</v>
      </c>
      <c r="S391" s="230">
        <v>0</v>
      </c>
      <c r="T391" s="231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32" t="s">
        <v>326</v>
      </c>
      <c r="AT391" s="232" t="s">
        <v>551</v>
      </c>
      <c r="AU391" s="232" t="s">
        <v>87</v>
      </c>
      <c r="AY391" s="19" t="s">
        <v>245</v>
      </c>
      <c r="BE391" s="233">
        <f>IF(N391="základní",J391,0)</f>
        <v>0</v>
      </c>
      <c r="BF391" s="233">
        <f>IF(N391="snížená",J391,0)</f>
        <v>0</v>
      </c>
      <c r="BG391" s="233">
        <f>IF(N391="zákl. přenesená",J391,0)</f>
        <v>0</v>
      </c>
      <c r="BH391" s="233">
        <f>IF(N391="sníž. přenesená",J391,0)</f>
        <v>0</v>
      </c>
      <c r="BI391" s="233">
        <f>IF(N391="nulová",J391,0)</f>
        <v>0</v>
      </c>
      <c r="BJ391" s="19" t="s">
        <v>85</v>
      </c>
      <c r="BK391" s="233">
        <f>ROUND(I391*H391,2)</f>
        <v>0</v>
      </c>
      <c r="BL391" s="19" t="s">
        <v>253</v>
      </c>
      <c r="BM391" s="232" t="s">
        <v>6004</v>
      </c>
    </row>
    <row r="392" s="2" customFormat="1">
      <c r="A392" s="40"/>
      <c r="B392" s="41"/>
      <c r="C392" s="42"/>
      <c r="D392" s="234" t="s">
        <v>255</v>
      </c>
      <c r="E392" s="42"/>
      <c r="F392" s="235" t="s">
        <v>2887</v>
      </c>
      <c r="G392" s="42"/>
      <c r="H392" s="42"/>
      <c r="I392" s="236"/>
      <c r="J392" s="42"/>
      <c r="K392" s="42"/>
      <c r="L392" s="46"/>
      <c r="M392" s="237"/>
      <c r="N392" s="238"/>
      <c r="O392" s="93"/>
      <c r="P392" s="93"/>
      <c r="Q392" s="93"/>
      <c r="R392" s="93"/>
      <c r="S392" s="93"/>
      <c r="T392" s="94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T392" s="19" t="s">
        <v>255</v>
      </c>
      <c r="AU392" s="19" t="s">
        <v>87</v>
      </c>
    </row>
    <row r="393" s="14" customFormat="1">
      <c r="A393" s="14"/>
      <c r="B393" s="249"/>
      <c r="C393" s="250"/>
      <c r="D393" s="234" t="s">
        <v>257</v>
      </c>
      <c r="E393" s="251" t="s">
        <v>1</v>
      </c>
      <c r="F393" s="252" t="s">
        <v>6005</v>
      </c>
      <c r="G393" s="250"/>
      <c r="H393" s="253">
        <v>0.021999999999999999</v>
      </c>
      <c r="I393" s="254"/>
      <c r="J393" s="250"/>
      <c r="K393" s="250"/>
      <c r="L393" s="255"/>
      <c r="M393" s="256"/>
      <c r="N393" s="257"/>
      <c r="O393" s="257"/>
      <c r="P393" s="257"/>
      <c r="Q393" s="257"/>
      <c r="R393" s="257"/>
      <c r="S393" s="257"/>
      <c r="T393" s="25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9" t="s">
        <v>257</v>
      </c>
      <c r="AU393" s="259" t="s">
        <v>87</v>
      </c>
      <c r="AV393" s="14" t="s">
        <v>87</v>
      </c>
      <c r="AW393" s="14" t="s">
        <v>34</v>
      </c>
      <c r="AX393" s="14" t="s">
        <v>77</v>
      </c>
      <c r="AY393" s="259" t="s">
        <v>245</v>
      </c>
    </row>
    <row r="394" s="14" customFormat="1">
      <c r="A394" s="14"/>
      <c r="B394" s="249"/>
      <c r="C394" s="250"/>
      <c r="D394" s="234" t="s">
        <v>257</v>
      </c>
      <c r="E394" s="251" t="s">
        <v>1</v>
      </c>
      <c r="F394" s="252" t="s">
        <v>6006</v>
      </c>
      <c r="G394" s="250"/>
      <c r="H394" s="253">
        <v>0.028000000000000001</v>
      </c>
      <c r="I394" s="254"/>
      <c r="J394" s="250"/>
      <c r="K394" s="250"/>
      <c r="L394" s="255"/>
      <c r="M394" s="256"/>
      <c r="N394" s="257"/>
      <c r="O394" s="257"/>
      <c r="P394" s="257"/>
      <c r="Q394" s="257"/>
      <c r="R394" s="257"/>
      <c r="S394" s="257"/>
      <c r="T394" s="25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9" t="s">
        <v>257</v>
      </c>
      <c r="AU394" s="259" t="s">
        <v>87</v>
      </c>
      <c r="AV394" s="14" t="s">
        <v>87</v>
      </c>
      <c r="AW394" s="14" t="s">
        <v>34</v>
      </c>
      <c r="AX394" s="14" t="s">
        <v>77</v>
      </c>
      <c r="AY394" s="259" t="s">
        <v>245</v>
      </c>
    </row>
    <row r="395" s="14" customFormat="1">
      <c r="A395" s="14"/>
      <c r="B395" s="249"/>
      <c r="C395" s="250"/>
      <c r="D395" s="234" t="s">
        <v>257</v>
      </c>
      <c r="E395" s="251" t="s">
        <v>1</v>
      </c>
      <c r="F395" s="252" t="s">
        <v>6007</v>
      </c>
      <c r="G395" s="250"/>
      <c r="H395" s="253">
        <v>0.034000000000000002</v>
      </c>
      <c r="I395" s="254"/>
      <c r="J395" s="250"/>
      <c r="K395" s="250"/>
      <c r="L395" s="255"/>
      <c r="M395" s="256"/>
      <c r="N395" s="257"/>
      <c r="O395" s="257"/>
      <c r="P395" s="257"/>
      <c r="Q395" s="257"/>
      <c r="R395" s="257"/>
      <c r="S395" s="257"/>
      <c r="T395" s="25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9" t="s">
        <v>257</v>
      </c>
      <c r="AU395" s="259" t="s">
        <v>87</v>
      </c>
      <c r="AV395" s="14" t="s">
        <v>87</v>
      </c>
      <c r="AW395" s="14" t="s">
        <v>34</v>
      </c>
      <c r="AX395" s="14" t="s">
        <v>77</v>
      </c>
      <c r="AY395" s="259" t="s">
        <v>245</v>
      </c>
    </row>
    <row r="396" s="15" customFormat="1">
      <c r="A396" s="15"/>
      <c r="B396" s="260"/>
      <c r="C396" s="261"/>
      <c r="D396" s="234" t="s">
        <v>257</v>
      </c>
      <c r="E396" s="262" t="s">
        <v>1</v>
      </c>
      <c r="F396" s="263" t="s">
        <v>266</v>
      </c>
      <c r="G396" s="261"/>
      <c r="H396" s="264">
        <v>0.084000000000000005</v>
      </c>
      <c r="I396" s="265"/>
      <c r="J396" s="261"/>
      <c r="K396" s="261"/>
      <c r="L396" s="266"/>
      <c r="M396" s="267"/>
      <c r="N396" s="268"/>
      <c r="O396" s="268"/>
      <c r="P396" s="268"/>
      <c r="Q396" s="268"/>
      <c r="R396" s="268"/>
      <c r="S396" s="268"/>
      <c r="T396" s="269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70" t="s">
        <v>257</v>
      </c>
      <c r="AU396" s="270" t="s">
        <v>87</v>
      </c>
      <c r="AV396" s="15" t="s">
        <v>253</v>
      </c>
      <c r="AW396" s="15" t="s">
        <v>34</v>
      </c>
      <c r="AX396" s="15" t="s">
        <v>85</v>
      </c>
      <c r="AY396" s="270" t="s">
        <v>245</v>
      </c>
    </row>
    <row r="397" s="2" customFormat="1" ht="16.5" customHeight="1">
      <c r="A397" s="40"/>
      <c r="B397" s="41"/>
      <c r="C397" s="283" t="s">
        <v>712</v>
      </c>
      <c r="D397" s="283" t="s">
        <v>551</v>
      </c>
      <c r="E397" s="284" t="s">
        <v>3754</v>
      </c>
      <c r="F397" s="285" t="s">
        <v>3755</v>
      </c>
      <c r="G397" s="286" t="s">
        <v>545</v>
      </c>
      <c r="H397" s="287">
        <v>0.10299999999999999</v>
      </c>
      <c r="I397" s="288"/>
      <c r="J397" s="289">
        <f>ROUND(I397*H397,2)</f>
        <v>0</v>
      </c>
      <c r="K397" s="285" t="s">
        <v>1</v>
      </c>
      <c r="L397" s="290"/>
      <c r="M397" s="291" t="s">
        <v>1</v>
      </c>
      <c r="N397" s="292" t="s">
        <v>42</v>
      </c>
      <c r="O397" s="93"/>
      <c r="P397" s="230">
        <f>O397*H397</f>
        <v>0</v>
      </c>
      <c r="Q397" s="230">
        <v>1</v>
      </c>
      <c r="R397" s="230">
        <f>Q397*H397</f>
        <v>0.10299999999999999</v>
      </c>
      <c r="S397" s="230">
        <v>0</v>
      </c>
      <c r="T397" s="231">
        <f>S397*H397</f>
        <v>0</v>
      </c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R397" s="232" t="s">
        <v>326</v>
      </c>
      <c r="AT397" s="232" t="s">
        <v>551</v>
      </c>
      <c r="AU397" s="232" t="s">
        <v>87</v>
      </c>
      <c r="AY397" s="19" t="s">
        <v>245</v>
      </c>
      <c r="BE397" s="233">
        <f>IF(N397="základní",J397,0)</f>
        <v>0</v>
      </c>
      <c r="BF397" s="233">
        <f>IF(N397="snížená",J397,0)</f>
        <v>0</v>
      </c>
      <c r="BG397" s="233">
        <f>IF(N397="zákl. přenesená",J397,0)</f>
        <v>0</v>
      </c>
      <c r="BH397" s="233">
        <f>IF(N397="sníž. přenesená",J397,0)</f>
        <v>0</v>
      </c>
      <c r="BI397" s="233">
        <f>IF(N397="nulová",J397,0)</f>
        <v>0</v>
      </c>
      <c r="BJ397" s="19" t="s">
        <v>85</v>
      </c>
      <c r="BK397" s="233">
        <f>ROUND(I397*H397,2)</f>
        <v>0</v>
      </c>
      <c r="BL397" s="19" t="s">
        <v>253</v>
      </c>
      <c r="BM397" s="232" t="s">
        <v>6008</v>
      </c>
    </row>
    <row r="398" s="2" customFormat="1">
      <c r="A398" s="40"/>
      <c r="B398" s="41"/>
      <c r="C398" s="42"/>
      <c r="D398" s="234" t="s">
        <v>255</v>
      </c>
      <c r="E398" s="42"/>
      <c r="F398" s="235" t="s">
        <v>3755</v>
      </c>
      <c r="G398" s="42"/>
      <c r="H398" s="42"/>
      <c r="I398" s="236"/>
      <c r="J398" s="42"/>
      <c r="K398" s="42"/>
      <c r="L398" s="46"/>
      <c r="M398" s="237"/>
      <c r="N398" s="238"/>
      <c r="O398" s="93"/>
      <c r="P398" s="93"/>
      <c r="Q398" s="93"/>
      <c r="R398" s="93"/>
      <c r="S398" s="93"/>
      <c r="T398" s="94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T398" s="19" t="s">
        <v>255</v>
      </c>
      <c r="AU398" s="19" t="s">
        <v>87</v>
      </c>
    </row>
    <row r="399" s="14" customFormat="1">
      <c r="A399" s="14"/>
      <c r="B399" s="249"/>
      <c r="C399" s="250"/>
      <c r="D399" s="234" t="s">
        <v>257</v>
      </c>
      <c r="E399" s="251" t="s">
        <v>1</v>
      </c>
      <c r="F399" s="252" t="s">
        <v>6009</v>
      </c>
      <c r="G399" s="250"/>
      <c r="H399" s="253">
        <v>0.10299999999999999</v>
      </c>
      <c r="I399" s="254"/>
      <c r="J399" s="250"/>
      <c r="K399" s="250"/>
      <c r="L399" s="255"/>
      <c r="M399" s="256"/>
      <c r="N399" s="257"/>
      <c r="O399" s="257"/>
      <c r="P399" s="257"/>
      <c r="Q399" s="257"/>
      <c r="R399" s="257"/>
      <c r="S399" s="257"/>
      <c r="T399" s="25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9" t="s">
        <v>257</v>
      </c>
      <c r="AU399" s="259" t="s">
        <v>87</v>
      </c>
      <c r="AV399" s="14" t="s">
        <v>87</v>
      </c>
      <c r="AW399" s="14" t="s">
        <v>34</v>
      </c>
      <c r="AX399" s="14" t="s">
        <v>77</v>
      </c>
      <c r="AY399" s="259" t="s">
        <v>245</v>
      </c>
    </row>
    <row r="400" s="15" customFormat="1">
      <c r="A400" s="15"/>
      <c r="B400" s="260"/>
      <c r="C400" s="261"/>
      <c r="D400" s="234" t="s">
        <v>257</v>
      </c>
      <c r="E400" s="262" t="s">
        <v>1</v>
      </c>
      <c r="F400" s="263" t="s">
        <v>266</v>
      </c>
      <c r="G400" s="261"/>
      <c r="H400" s="264">
        <v>0.10299999999999999</v>
      </c>
      <c r="I400" s="265"/>
      <c r="J400" s="261"/>
      <c r="K400" s="261"/>
      <c r="L400" s="266"/>
      <c r="M400" s="267"/>
      <c r="N400" s="268"/>
      <c r="O400" s="268"/>
      <c r="P400" s="268"/>
      <c r="Q400" s="268"/>
      <c r="R400" s="268"/>
      <c r="S400" s="268"/>
      <c r="T400" s="269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70" t="s">
        <v>257</v>
      </c>
      <c r="AU400" s="270" t="s">
        <v>87</v>
      </c>
      <c r="AV400" s="15" t="s">
        <v>253</v>
      </c>
      <c r="AW400" s="15" t="s">
        <v>34</v>
      </c>
      <c r="AX400" s="15" t="s">
        <v>85</v>
      </c>
      <c r="AY400" s="270" t="s">
        <v>245</v>
      </c>
    </row>
    <row r="401" s="2" customFormat="1" ht="16.5" customHeight="1">
      <c r="A401" s="40"/>
      <c r="B401" s="41"/>
      <c r="C401" s="283" t="s">
        <v>717</v>
      </c>
      <c r="D401" s="283" t="s">
        <v>551</v>
      </c>
      <c r="E401" s="284" t="s">
        <v>2894</v>
      </c>
      <c r="F401" s="285" t="s">
        <v>2895</v>
      </c>
      <c r="G401" s="286" t="s">
        <v>329</v>
      </c>
      <c r="H401" s="287">
        <v>20</v>
      </c>
      <c r="I401" s="288"/>
      <c r="J401" s="289">
        <f>ROUND(I401*H401,2)</f>
        <v>0</v>
      </c>
      <c r="K401" s="285" t="s">
        <v>1</v>
      </c>
      <c r="L401" s="290"/>
      <c r="M401" s="291" t="s">
        <v>1</v>
      </c>
      <c r="N401" s="292" t="s">
        <v>42</v>
      </c>
      <c r="O401" s="93"/>
      <c r="P401" s="230">
        <f>O401*H401</f>
        <v>0</v>
      </c>
      <c r="Q401" s="230">
        <v>0</v>
      </c>
      <c r="R401" s="230">
        <f>Q401*H401</f>
        <v>0</v>
      </c>
      <c r="S401" s="230">
        <v>0</v>
      </c>
      <c r="T401" s="231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32" t="s">
        <v>326</v>
      </c>
      <c r="AT401" s="232" t="s">
        <v>551</v>
      </c>
      <c r="AU401" s="232" t="s">
        <v>87</v>
      </c>
      <c r="AY401" s="19" t="s">
        <v>245</v>
      </c>
      <c r="BE401" s="233">
        <f>IF(N401="základní",J401,0)</f>
        <v>0</v>
      </c>
      <c r="BF401" s="233">
        <f>IF(N401="snížená",J401,0)</f>
        <v>0</v>
      </c>
      <c r="BG401" s="233">
        <f>IF(N401="zákl. přenesená",J401,0)</f>
        <v>0</v>
      </c>
      <c r="BH401" s="233">
        <f>IF(N401="sníž. přenesená",J401,0)</f>
        <v>0</v>
      </c>
      <c r="BI401" s="233">
        <f>IF(N401="nulová",J401,0)</f>
        <v>0</v>
      </c>
      <c r="BJ401" s="19" t="s">
        <v>85</v>
      </c>
      <c r="BK401" s="233">
        <f>ROUND(I401*H401,2)</f>
        <v>0</v>
      </c>
      <c r="BL401" s="19" t="s">
        <v>253</v>
      </c>
      <c r="BM401" s="232" t="s">
        <v>6010</v>
      </c>
    </row>
    <row r="402" s="2" customFormat="1">
      <c r="A402" s="40"/>
      <c r="B402" s="41"/>
      <c r="C402" s="42"/>
      <c r="D402" s="234" t="s">
        <v>255</v>
      </c>
      <c r="E402" s="42"/>
      <c r="F402" s="235" t="s">
        <v>2895</v>
      </c>
      <c r="G402" s="42"/>
      <c r="H402" s="42"/>
      <c r="I402" s="236"/>
      <c r="J402" s="42"/>
      <c r="K402" s="42"/>
      <c r="L402" s="46"/>
      <c r="M402" s="237"/>
      <c r="N402" s="238"/>
      <c r="O402" s="93"/>
      <c r="P402" s="93"/>
      <c r="Q402" s="93"/>
      <c r="R402" s="93"/>
      <c r="S402" s="93"/>
      <c r="T402" s="94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255</v>
      </c>
      <c r="AU402" s="19" t="s">
        <v>87</v>
      </c>
    </row>
    <row r="403" s="13" customFormat="1">
      <c r="A403" s="13"/>
      <c r="B403" s="239"/>
      <c r="C403" s="240"/>
      <c r="D403" s="234" t="s">
        <v>257</v>
      </c>
      <c r="E403" s="241" t="s">
        <v>1</v>
      </c>
      <c r="F403" s="242" t="s">
        <v>2897</v>
      </c>
      <c r="G403" s="240"/>
      <c r="H403" s="241" t="s">
        <v>1</v>
      </c>
      <c r="I403" s="243"/>
      <c r="J403" s="240"/>
      <c r="K403" s="240"/>
      <c r="L403" s="244"/>
      <c r="M403" s="245"/>
      <c r="N403" s="246"/>
      <c r="O403" s="246"/>
      <c r="P403" s="246"/>
      <c r="Q403" s="246"/>
      <c r="R403" s="246"/>
      <c r="S403" s="246"/>
      <c r="T403" s="247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8" t="s">
        <v>257</v>
      </c>
      <c r="AU403" s="248" t="s">
        <v>87</v>
      </c>
      <c r="AV403" s="13" t="s">
        <v>85</v>
      </c>
      <c r="AW403" s="13" t="s">
        <v>34</v>
      </c>
      <c r="AX403" s="13" t="s">
        <v>77</v>
      </c>
      <c r="AY403" s="248" t="s">
        <v>245</v>
      </c>
    </row>
    <row r="404" s="14" customFormat="1">
      <c r="A404" s="14"/>
      <c r="B404" s="249"/>
      <c r="C404" s="250"/>
      <c r="D404" s="234" t="s">
        <v>257</v>
      </c>
      <c r="E404" s="251" t="s">
        <v>1</v>
      </c>
      <c r="F404" s="252" t="s">
        <v>5785</v>
      </c>
      <c r="G404" s="250"/>
      <c r="H404" s="253">
        <v>20</v>
      </c>
      <c r="I404" s="254"/>
      <c r="J404" s="250"/>
      <c r="K404" s="250"/>
      <c r="L404" s="255"/>
      <c r="M404" s="256"/>
      <c r="N404" s="257"/>
      <c r="O404" s="257"/>
      <c r="P404" s="257"/>
      <c r="Q404" s="257"/>
      <c r="R404" s="257"/>
      <c r="S404" s="257"/>
      <c r="T404" s="258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9" t="s">
        <v>257</v>
      </c>
      <c r="AU404" s="259" t="s">
        <v>87</v>
      </c>
      <c r="AV404" s="14" t="s">
        <v>87</v>
      </c>
      <c r="AW404" s="14" t="s">
        <v>34</v>
      </c>
      <c r="AX404" s="14" t="s">
        <v>77</v>
      </c>
      <c r="AY404" s="259" t="s">
        <v>245</v>
      </c>
    </row>
    <row r="405" s="15" customFormat="1">
      <c r="A405" s="15"/>
      <c r="B405" s="260"/>
      <c r="C405" s="261"/>
      <c r="D405" s="234" t="s">
        <v>257</v>
      </c>
      <c r="E405" s="262" t="s">
        <v>1</v>
      </c>
      <c r="F405" s="263" t="s">
        <v>266</v>
      </c>
      <c r="G405" s="261"/>
      <c r="H405" s="264">
        <v>20</v>
      </c>
      <c r="I405" s="265"/>
      <c r="J405" s="261"/>
      <c r="K405" s="261"/>
      <c r="L405" s="266"/>
      <c r="M405" s="267"/>
      <c r="N405" s="268"/>
      <c r="O405" s="268"/>
      <c r="P405" s="268"/>
      <c r="Q405" s="268"/>
      <c r="R405" s="268"/>
      <c r="S405" s="268"/>
      <c r="T405" s="269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70" t="s">
        <v>257</v>
      </c>
      <c r="AU405" s="270" t="s">
        <v>87</v>
      </c>
      <c r="AV405" s="15" t="s">
        <v>253</v>
      </c>
      <c r="AW405" s="15" t="s">
        <v>34</v>
      </c>
      <c r="AX405" s="15" t="s">
        <v>85</v>
      </c>
      <c r="AY405" s="270" t="s">
        <v>245</v>
      </c>
    </row>
    <row r="406" s="2" customFormat="1" ht="16.5" customHeight="1">
      <c r="A406" s="40"/>
      <c r="B406" s="41"/>
      <c r="C406" s="221" t="s">
        <v>725</v>
      </c>
      <c r="D406" s="221" t="s">
        <v>248</v>
      </c>
      <c r="E406" s="222" t="s">
        <v>2899</v>
      </c>
      <c r="F406" s="223" t="s">
        <v>2900</v>
      </c>
      <c r="G406" s="224" t="s">
        <v>317</v>
      </c>
      <c r="H406" s="225">
        <v>14</v>
      </c>
      <c r="I406" s="226"/>
      <c r="J406" s="227">
        <f>ROUND(I406*H406,2)</f>
        <v>0</v>
      </c>
      <c r="K406" s="223" t="s">
        <v>764</v>
      </c>
      <c r="L406" s="46"/>
      <c r="M406" s="228" t="s">
        <v>1</v>
      </c>
      <c r="N406" s="229" t="s">
        <v>42</v>
      </c>
      <c r="O406" s="93"/>
      <c r="P406" s="230">
        <f>O406*H406</f>
        <v>0</v>
      </c>
      <c r="Q406" s="230">
        <v>0.00058</v>
      </c>
      <c r="R406" s="230">
        <f>Q406*H406</f>
        <v>0.0081200000000000005</v>
      </c>
      <c r="S406" s="230">
        <v>0</v>
      </c>
      <c r="T406" s="231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32" t="s">
        <v>594</v>
      </c>
      <c r="AT406" s="232" t="s">
        <v>248</v>
      </c>
      <c r="AU406" s="232" t="s">
        <v>87</v>
      </c>
      <c r="AY406" s="19" t="s">
        <v>245</v>
      </c>
      <c r="BE406" s="233">
        <f>IF(N406="základní",J406,0)</f>
        <v>0</v>
      </c>
      <c r="BF406" s="233">
        <f>IF(N406="snížená",J406,0)</f>
        <v>0</v>
      </c>
      <c r="BG406" s="233">
        <f>IF(N406="zákl. přenesená",J406,0)</f>
        <v>0</v>
      </c>
      <c r="BH406" s="233">
        <f>IF(N406="sníž. přenesená",J406,0)</f>
        <v>0</v>
      </c>
      <c r="BI406" s="233">
        <f>IF(N406="nulová",J406,0)</f>
        <v>0</v>
      </c>
      <c r="BJ406" s="19" t="s">
        <v>85</v>
      </c>
      <c r="BK406" s="233">
        <f>ROUND(I406*H406,2)</f>
        <v>0</v>
      </c>
      <c r="BL406" s="19" t="s">
        <v>594</v>
      </c>
      <c r="BM406" s="232" t="s">
        <v>6011</v>
      </c>
    </row>
    <row r="407" s="2" customFormat="1">
      <c r="A407" s="40"/>
      <c r="B407" s="41"/>
      <c r="C407" s="42"/>
      <c r="D407" s="234" t="s">
        <v>255</v>
      </c>
      <c r="E407" s="42"/>
      <c r="F407" s="235" t="s">
        <v>2902</v>
      </c>
      <c r="G407" s="42"/>
      <c r="H407" s="42"/>
      <c r="I407" s="236"/>
      <c r="J407" s="42"/>
      <c r="K407" s="42"/>
      <c r="L407" s="46"/>
      <c r="M407" s="237"/>
      <c r="N407" s="238"/>
      <c r="O407" s="93"/>
      <c r="P407" s="93"/>
      <c r="Q407" s="93"/>
      <c r="R407" s="93"/>
      <c r="S407" s="93"/>
      <c r="T407" s="94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255</v>
      </c>
      <c r="AU407" s="19" t="s">
        <v>87</v>
      </c>
    </row>
    <row r="408" s="2" customFormat="1">
      <c r="A408" s="40"/>
      <c r="B408" s="41"/>
      <c r="C408" s="42"/>
      <c r="D408" s="296" t="s">
        <v>766</v>
      </c>
      <c r="E408" s="42"/>
      <c r="F408" s="297" t="s">
        <v>2903</v>
      </c>
      <c r="G408" s="42"/>
      <c r="H408" s="42"/>
      <c r="I408" s="236"/>
      <c r="J408" s="42"/>
      <c r="K408" s="42"/>
      <c r="L408" s="46"/>
      <c r="M408" s="237"/>
      <c r="N408" s="238"/>
      <c r="O408" s="93"/>
      <c r="P408" s="93"/>
      <c r="Q408" s="93"/>
      <c r="R408" s="93"/>
      <c r="S408" s="93"/>
      <c r="T408" s="94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9" t="s">
        <v>766</v>
      </c>
      <c r="AU408" s="19" t="s">
        <v>87</v>
      </c>
    </row>
    <row r="409" s="14" customFormat="1">
      <c r="A409" s="14"/>
      <c r="B409" s="249"/>
      <c r="C409" s="250"/>
      <c r="D409" s="234" t="s">
        <v>257</v>
      </c>
      <c r="E409" s="251" t="s">
        <v>1</v>
      </c>
      <c r="F409" s="252" t="s">
        <v>5995</v>
      </c>
      <c r="G409" s="250"/>
      <c r="H409" s="253">
        <v>14</v>
      </c>
      <c r="I409" s="254"/>
      <c r="J409" s="250"/>
      <c r="K409" s="250"/>
      <c r="L409" s="255"/>
      <c r="M409" s="256"/>
      <c r="N409" s="257"/>
      <c r="O409" s="257"/>
      <c r="P409" s="257"/>
      <c r="Q409" s="257"/>
      <c r="R409" s="257"/>
      <c r="S409" s="257"/>
      <c r="T409" s="25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9" t="s">
        <v>257</v>
      </c>
      <c r="AU409" s="259" t="s">
        <v>87</v>
      </c>
      <c r="AV409" s="14" t="s">
        <v>87</v>
      </c>
      <c r="AW409" s="14" t="s">
        <v>34</v>
      </c>
      <c r="AX409" s="14" t="s">
        <v>85</v>
      </c>
      <c r="AY409" s="259" t="s">
        <v>245</v>
      </c>
    </row>
    <row r="410" s="2" customFormat="1" ht="16.5" customHeight="1">
      <c r="A410" s="40"/>
      <c r="B410" s="41"/>
      <c r="C410" s="221" t="s">
        <v>732</v>
      </c>
      <c r="D410" s="221" t="s">
        <v>248</v>
      </c>
      <c r="E410" s="222" t="s">
        <v>2914</v>
      </c>
      <c r="F410" s="223" t="s">
        <v>2915</v>
      </c>
      <c r="G410" s="224" t="s">
        <v>317</v>
      </c>
      <c r="H410" s="225">
        <v>68.700000000000003</v>
      </c>
      <c r="I410" s="226"/>
      <c r="J410" s="227">
        <f>ROUND(I410*H410,2)</f>
        <v>0</v>
      </c>
      <c r="K410" s="223" t="s">
        <v>764</v>
      </c>
      <c r="L410" s="46"/>
      <c r="M410" s="228" t="s">
        <v>1</v>
      </c>
      <c r="N410" s="229" t="s">
        <v>42</v>
      </c>
      <c r="O410" s="93"/>
      <c r="P410" s="230">
        <f>O410*H410</f>
        <v>0</v>
      </c>
      <c r="Q410" s="230">
        <v>0.14041999999999999</v>
      </c>
      <c r="R410" s="230">
        <f>Q410*H410</f>
        <v>9.6468539999999994</v>
      </c>
      <c r="S410" s="230">
        <v>0</v>
      </c>
      <c r="T410" s="231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32" t="s">
        <v>253</v>
      </c>
      <c r="AT410" s="232" t="s">
        <v>248</v>
      </c>
      <c r="AU410" s="232" t="s">
        <v>87</v>
      </c>
      <c r="AY410" s="19" t="s">
        <v>245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9" t="s">
        <v>85</v>
      </c>
      <c r="BK410" s="233">
        <f>ROUND(I410*H410,2)</f>
        <v>0</v>
      </c>
      <c r="BL410" s="19" t="s">
        <v>253</v>
      </c>
      <c r="BM410" s="232" t="s">
        <v>6012</v>
      </c>
    </row>
    <row r="411" s="2" customFormat="1">
      <c r="A411" s="40"/>
      <c r="B411" s="41"/>
      <c r="C411" s="42"/>
      <c r="D411" s="234" t="s">
        <v>255</v>
      </c>
      <c r="E411" s="42"/>
      <c r="F411" s="235" t="s">
        <v>2917</v>
      </c>
      <c r="G411" s="42"/>
      <c r="H411" s="42"/>
      <c r="I411" s="236"/>
      <c r="J411" s="42"/>
      <c r="K411" s="42"/>
      <c r="L411" s="46"/>
      <c r="M411" s="237"/>
      <c r="N411" s="238"/>
      <c r="O411" s="93"/>
      <c r="P411" s="93"/>
      <c r="Q411" s="93"/>
      <c r="R411" s="93"/>
      <c r="S411" s="93"/>
      <c r="T411" s="94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255</v>
      </c>
      <c r="AU411" s="19" t="s">
        <v>87</v>
      </c>
    </row>
    <row r="412" s="2" customFormat="1">
      <c r="A412" s="40"/>
      <c r="B412" s="41"/>
      <c r="C412" s="42"/>
      <c r="D412" s="296" t="s">
        <v>766</v>
      </c>
      <c r="E412" s="42"/>
      <c r="F412" s="297" t="s">
        <v>2918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766</v>
      </c>
      <c r="AU412" s="19" t="s">
        <v>87</v>
      </c>
    </row>
    <row r="413" s="14" customFormat="1">
      <c r="A413" s="14"/>
      <c r="B413" s="249"/>
      <c r="C413" s="250"/>
      <c r="D413" s="234" t="s">
        <v>257</v>
      </c>
      <c r="E413" s="251" t="s">
        <v>1</v>
      </c>
      <c r="F413" s="252" t="s">
        <v>6013</v>
      </c>
      <c r="G413" s="250"/>
      <c r="H413" s="253">
        <v>68.700000000000003</v>
      </c>
      <c r="I413" s="254"/>
      <c r="J413" s="250"/>
      <c r="K413" s="250"/>
      <c r="L413" s="255"/>
      <c r="M413" s="256"/>
      <c r="N413" s="257"/>
      <c r="O413" s="257"/>
      <c r="P413" s="257"/>
      <c r="Q413" s="257"/>
      <c r="R413" s="257"/>
      <c r="S413" s="257"/>
      <c r="T413" s="25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9" t="s">
        <v>257</v>
      </c>
      <c r="AU413" s="259" t="s">
        <v>87</v>
      </c>
      <c r="AV413" s="14" t="s">
        <v>87</v>
      </c>
      <c r="AW413" s="14" t="s">
        <v>34</v>
      </c>
      <c r="AX413" s="14" t="s">
        <v>85</v>
      </c>
      <c r="AY413" s="259" t="s">
        <v>245</v>
      </c>
    </row>
    <row r="414" s="2" customFormat="1" ht="16.5" customHeight="1">
      <c r="A414" s="40"/>
      <c r="B414" s="41"/>
      <c r="C414" s="283" t="s">
        <v>745</v>
      </c>
      <c r="D414" s="283" t="s">
        <v>551</v>
      </c>
      <c r="E414" s="284" t="s">
        <v>3782</v>
      </c>
      <c r="F414" s="285" t="s">
        <v>3783</v>
      </c>
      <c r="G414" s="286" t="s">
        <v>317</v>
      </c>
      <c r="H414" s="287">
        <v>72.135000000000005</v>
      </c>
      <c r="I414" s="288"/>
      <c r="J414" s="289">
        <f>ROUND(I414*H414,2)</f>
        <v>0</v>
      </c>
      <c r="K414" s="285" t="s">
        <v>764</v>
      </c>
      <c r="L414" s="290"/>
      <c r="M414" s="291" t="s">
        <v>1</v>
      </c>
      <c r="N414" s="292" t="s">
        <v>42</v>
      </c>
      <c r="O414" s="93"/>
      <c r="P414" s="230">
        <f>O414*H414</f>
        <v>0</v>
      </c>
      <c r="Q414" s="230">
        <v>0.056000000000000001</v>
      </c>
      <c r="R414" s="230">
        <f>Q414*H414</f>
        <v>4.0395600000000007</v>
      </c>
      <c r="S414" s="230">
        <v>0</v>
      </c>
      <c r="T414" s="231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32" t="s">
        <v>326</v>
      </c>
      <c r="AT414" s="232" t="s">
        <v>551</v>
      </c>
      <c r="AU414" s="232" t="s">
        <v>87</v>
      </c>
      <c r="AY414" s="19" t="s">
        <v>245</v>
      </c>
      <c r="BE414" s="233">
        <f>IF(N414="základní",J414,0)</f>
        <v>0</v>
      </c>
      <c r="BF414" s="233">
        <f>IF(N414="snížená",J414,0)</f>
        <v>0</v>
      </c>
      <c r="BG414" s="233">
        <f>IF(N414="zákl. přenesená",J414,0)</f>
        <v>0</v>
      </c>
      <c r="BH414" s="233">
        <f>IF(N414="sníž. přenesená",J414,0)</f>
        <v>0</v>
      </c>
      <c r="BI414" s="233">
        <f>IF(N414="nulová",J414,0)</f>
        <v>0</v>
      </c>
      <c r="BJ414" s="19" t="s">
        <v>85</v>
      </c>
      <c r="BK414" s="233">
        <f>ROUND(I414*H414,2)</f>
        <v>0</v>
      </c>
      <c r="BL414" s="19" t="s">
        <v>253</v>
      </c>
      <c r="BM414" s="232" t="s">
        <v>6014</v>
      </c>
    </row>
    <row r="415" s="2" customFormat="1">
      <c r="A415" s="40"/>
      <c r="B415" s="41"/>
      <c r="C415" s="42"/>
      <c r="D415" s="234" t="s">
        <v>255</v>
      </c>
      <c r="E415" s="42"/>
      <c r="F415" s="235" t="s">
        <v>3783</v>
      </c>
      <c r="G415" s="42"/>
      <c r="H415" s="42"/>
      <c r="I415" s="236"/>
      <c r="J415" s="42"/>
      <c r="K415" s="42"/>
      <c r="L415" s="46"/>
      <c r="M415" s="237"/>
      <c r="N415" s="238"/>
      <c r="O415" s="93"/>
      <c r="P415" s="93"/>
      <c r="Q415" s="93"/>
      <c r="R415" s="93"/>
      <c r="S415" s="93"/>
      <c r="T415" s="94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255</v>
      </c>
      <c r="AU415" s="19" t="s">
        <v>87</v>
      </c>
    </row>
    <row r="416" s="14" customFormat="1">
      <c r="A416" s="14"/>
      <c r="B416" s="249"/>
      <c r="C416" s="250"/>
      <c r="D416" s="234" t="s">
        <v>257</v>
      </c>
      <c r="E416" s="251" t="s">
        <v>1</v>
      </c>
      <c r="F416" s="252" t="s">
        <v>6015</v>
      </c>
      <c r="G416" s="250"/>
      <c r="H416" s="253">
        <v>72.135000000000005</v>
      </c>
      <c r="I416" s="254"/>
      <c r="J416" s="250"/>
      <c r="K416" s="250"/>
      <c r="L416" s="255"/>
      <c r="M416" s="256"/>
      <c r="N416" s="257"/>
      <c r="O416" s="257"/>
      <c r="P416" s="257"/>
      <c r="Q416" s="257"/>
      <c r="R416" s="257"/>
      <c r="S416" s="257"/>
      <c r="T416" s="258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9" t="s">
        <v>257</v>
      </c>
      <c r="AU416" s="259" t="s">
        <v>87</v>
      </c>
      <c r="AV416" s="14" t="s">
        <v>87</v>
      </c>
      <c r="AW416" s="14" t="s">
        <v>34</v>
      </c>
      <c r="AX416" s="14" t="s">
        <v>85</v>
      </c>
      <c r="AY416" s="259" t="s">
        <v>245</v>
      </c>
    </row>
    <row r="417" s="2" customFormat="1" ht="16.5" customHeight="1">
      <c r="A417" s="40"/>
      <c r="B417" s="41"/>
      <c r="C417" s="221" t="s">
        <v>2465</v>
      </c>
      <c r="D417" s="221" t="s">
        <v>248</v>
      </c>
      <c r="E417" s="222" t="s">
        <v>5796</v>
      </c>
      <c r="F417" s="223" t="s">
        <v>5797</v>
      </c>
      <c r="G417" s="224" t="s">
        <v>6016</v>
      </c>
      <c r="H417" s="225">
        <v>1</v>
      </c>
      <c r="I417" s="226"/>
      <c r="J417" s="227">
        <f>ROUND(I417*H417,2)</f>
        <v>0</v>
      </c>
      <c r="K417" s="223" t="s">
        <v>1</v>
      </c>
      <c r="L417" s="46"/>
      <c r="M417" s="228" t="s">
        <v>1</v>
      </c>
      <c r="N417" s="229" t="s">
        <v>42</v>
      </c>
      <c r="O417" s="93"/>
      <c r="P417" s="230">
        <f>O417*H417</f>
        <v>0</v>
      </c>
      <c r="Q417" s="230">
        <v>0</v>
      </c>
      <c r="R417" s="230">
        <f>Q417*H417</f>
        <v>0</v>
      </c>
      <c r="S417" s="230">
        <v>0</v>
      </c>
      <c r="T417" s="231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232" t="s">
        <v>253</v>
      </c>
      <c r="AT417" s="232" t="s">
        <v>248</v>
      </c>
      <c r="AU417" s="232" t="s">
        <v>87</v>
      </c>
      <c r="AY417" s="19" t="s">
        <v>245</v>
      </c>
      <c r="BE417" s="233">
        <f>IF(N417="základní",J417,0)</f>
        <v>0</v>
      </c>
      <c r="BF417" s="233">
        <f>IF(N417="snížená",J417,0)</f>
        <v>0</v>
      </c>
      <c r="BG417" s="233">
        <f>IF(N417="zákl. přenesená",J417,0)</f>
        <v>0</v>
      </c>
      <c r="BH417" s="233">
        <f>IF(N417="sníž. přenesená",J417,0)</f>
        <v>0</v>
      </c>
      <c r="BI417" s="233">
        <f>IF(N417="nulová",J417,0)</f>
        <v>0</v>
      </c>
      <c r="BJ417" s="19" t="s">
        <v>85</v>
      </c>
      <c r="BK417" s="233">
        <f>ROUND(I417*H417,2)</f>
        <v>0</v>
      </c>
      <c r="BL417" s="19" t="s">
        <v>253</v>
      </c>
      <c r="BM417" s="232" t="s">
        <v>6017</v>
      </c>
    </row>
    <row r="418" s="2" customFormat="1">
      <c r="A418" s="40"/>
      <c r="B418" s="41"/>
      <c r="C418" s="42"/>
      <c r="D418" s="234" t="s">
        <v>255</v>
      </c>
      <c r="E418" s="42"/>
      <c r="F418" s="235" t="s">
        <v>5797</v>
      </c>
      <c r="G418" s="42"/>
      <c r="H418" s="42"/>
      <c r="I418" s="236"/>
      <c r="J418" s="42"/>
      <c r="K418" s="42"/>
      <c r="L418" s="46"/>
      <c r="M418" s="237"/>
      <c r="N418" s="238"/>
      <c r="O418" s="93"/>
      <c r="P418" s="93"/>
      <c r="Q418" s="93"/>
      <c r="R418" s="93"/>
      <c r="S418" s="93"/>
      <c r="T418" s="94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255</v>
      </c>
      <c r="AU418" s="19" t="s">
        <v>87</v>
      </c>
    </row>
    <row r="419" s="2" customFormat="1" ht="16.5" customHeight="1">
      <c r="A419" s="40"/>
      <c r="B419" s="41"/>
      <c r="C419" s="221" t="s">
        <v>974</v>
      </c>
      <c r="D419" s="221" t="s">
        <v>248</v>
      </c>
      <c r="E419" s="222" t="s">
        <v>2944</v>
      </c>
      <c r="F419" s="223" t="s">
        <v>2945</v>
      </c>
      <c r="G419" s="224" t="s">
        <v>3841</v>
      </c>
      <c r="H419" s="225">
        <v>2</v>
      </c>
      <c r="I419" s="226"/>
      <c r="J419" s="227">
        <f>ROUND(I419*H419,2)</f>
        <v>0</v>
      </c>
      <c r="K419" s="223" t="s">
        <v>764</v>
      </c>
      <c r="L419" s="46"/>
      <c r="M419" s="228" t="s">
        <v>1</v>
      </c>
      <c r="N419" s="229" t="s">
        <v>42</v>
      </c>
      <c r="O419" s="93"/>
      <c r="P419" s="230">
        <f>O419*H419</f>
        <v>0</v>
      </c>
      <c r="Q419" s="230">
        <v>0.0064900000000000001</v>
      </c>
      <c r="R419" s="230">
        <f>Q419*H419</f>
        <v>0.01298</v>
      </c>
      <c r="S419" s="230">
        <v>0</v>
      </c>
      <c r="T419" s="231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32" t="s">
        <v>253</v>
      </c>
      <c r="AT419" s="232" t="s">
        <v>248</v>
      </c>
      <c r="AU419" s="232" t="s">
        <v>87</v>
      </c>
      <c r="AY419" s="19" t="s">
        <v>245</v>
      </c>
      <c r="BE419" s="233">
        <f>IF(N419="základní",J419,0)</f>
        <v>0</v>
      </c>
      <c r="BF419" s="233">
        <f>IF(N419="snížená",J419,0)</f>
        <v>0</v>
      </c>
      <c r="BG419" s="233">
        <f>IF(N419="zákl. přenesená",J419,0)</f>
        <v>0</v>
      </c>
      <c r="BH419" s="233">
        <f>IF(N419="sníž. přenesená",J419,0)</f>
        <v>0</v>
      </c>
      <c r="BI419" s="233">
        <f>IF(N419="nulová",J419,0)</f>
        <v>0</v>
      </c>
      <c r="BJ419" s="19" t="s">
        <v>85</v>
      </c>
      <c r="BK419" s="233">
        <f>ROUND(I419*H419,2)</f>
        <v>0</v>
      </c>
      <c r="BL419" s="19" t="s">
        <v>253</v>
      </c>
      <c r="BM419" s="232" t="s">
        <v>6018</v>
      </c>
    </row>
    <row r="420" s="2" customFormat="1">
      <c r="A420" s="40"/>
      <c r="B420" s="41"/>
      <c r="C420" s="42"/>
      <c r="D420" s="234" t="s">
        <v>255</v>
      </c>
      <c r="E420" s="42"/>
      <c r="F420" s="235" t="s">
        <v>2947</v>
      </c>
      <c r="G420" s="42"/>
      <c r="H420" s="42"/>
      <c r="I420" s="236"/>
      <c r="J420" s="42"/>
      <c r="K420" s="42"/>
      <c r="L420" s="46"/>
      <c r="M420" s="237"/>
      <c r="N420" s="238"/>
      <c r="O420" s="93"/>
      <c r="P420" s="93"/>
      <c r="Q420" s="93"/>
      <c r="R420" s="93"/>
      <c r="S420" s="93"/>
      <c r="T420" s="94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19" t="s">
        <v>255</v>
      </c>
      <c r="AU420" s="19" t="s">
        <v>87</v>
      </c>
    </row>
    <row r="421" s="2" customFormat="1">
      <c r="A421" s="40"/>
      <c r="B421" s="41"/>
      <c r="C421" s="42"/>
      <c r="D421" s="296" t="s">
        <v>766</v>
      </c>
      <c r="E421" s="42"/>
      <c r="F421" s="297" t="s">
        <v>2948</v>
      </c>
      <c r="G421" s="42"/>
      <c r="H421" s="42"/>
      <c r="I421" s="236"/>
      <c r="J421" s="42"/>
      <c r="K421" s="42"/>
      <c r="L421" s="46"/>
      <c r="M421" s="237"/>
      <c r="N421" s="238"/>
      <c r="O421" s="93"/>
      <c r="P421" s="93"/>
      <c r="Q421" s="93"/>
      <c r="R421" s="93"/>
      <c r="S421" s="93"/>
      <c r="T421" s="94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766</v>
      </c>
      <c r="AU421" s="19" t="s">
        <v>87</v>
      </c>
    </row>
    <row r="422" s="14" customFormat="1">
      <c r="A422" s="14"/>
      <c r="B422" s="249"/>
      <c r="C422" s="250"/>
      <c r="D422" s="234" t="s">
        <v>257</v>
      </c>
      <c r="E422" s="251" t="s">
        <v>1</v>
      </c>
      <c r="F422" s="252" t="s">
        <v>2949</v>
      </c>
      <c r="G422" s="250"/>
      <c r="H422" s="253">
        <v>2</v>
      </c>
      <c r="I422" s="254"/>
      <c r="J422" s="250"/>
      <c r="K422" s="250"/>
      <c r="L422" s="255"/>
      <c r="M422" s="256"/>
      <c r="N422" s="257"/>
      <c r="O422" s="257"/>
      <c r="P422" s="257"/>
      <c r="Q422" s="257"/>
      <c r="R422" s="257"/>
      <c r="S422" s="257"/>
      <c r="T422" s="258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9" t="s">
        <v>257</v>
      </c>
      <c r="AU422" s="259" t="s">
        <v>87</v>
      </c>
      <c r="AV422" s="14" t="s">
        <v>87</v>
      </c>
      <c r="AW422" s="14" t="s">
        <v>34</v>
      </c>
      <c r="AX422" s="14" t="s">
        <v>85</v>
      </c>
      <c r="AY422" s="259" t="s">
        <v>245</v>
      </c>
    </row>
    <row r="423" s="2" customFormat="1" ht="16.5" customHeight="1">
      <c r="A423" s="40"/>
      <c r="B423" s="41"/>
      <c r="C423" s="221" t="s">
        <v>3068</v>
      </c>
      <c r="D423" s="221" t="s">
        <v>248</v>
      </c>
      <c r="E423" s="222" t="s">
        <v>2968</v>
      </c>
      <c r="F423" s="223" t="s">
        <v>2969</v>
      </c>
      <c r="G423" s="224" t="s">
        <v>329</v>
      </c>
      <c r="H423" s="225">
        <v>48</v>
      </c>
      <c r="I423" s="226"/>
      <c r="J423" s="227">
        <f>ROUND(I423*H423,2)</f>
        <v>0</v>
      </c>
      <c r="K423" s="223" t="s">
        <v>764</v>
      </c>
      <c r="L423" s="46"/>
      <c r="M423" s="228" t="s">
        <v>1</v>
      </c>
      <c r="N423" s="229" t="s">
        <v>42</v>
      </c>
      <c r="O423" s="93"/>
      <c r="P423" s="230">
        <f>O423*H423</f>
        <v>0</v>
      </c>
      <c r="Q423" s="230">
        <v>4.0000000000000003E-05</v>
      </c>
      <c r="R423" s="230">
        <f>Q423*H423</f>
        <v>0.0019200000000000003</v>
      </c>
      <c r="S423" s="230">
        <v>0</v>
      </c>
      <c r="T423" s="231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32" t="s">
        <v>594</v>
      </c>
      <c r="AT423" s="232" t="s">
        <v>248</v>
      </c>
      <c r="AU423" s="232" t="s">
        <v>87</v>
      </c>
      <c r="AY423" s="19" t="s">
        <v>245</v>
      </c>
      <c r="BE423" s="233">
        <f>IF(N423="základní",J423,0)</f>
        <v>0</v>
      </c>
      <c r="BF423" s="233">
        <f>IF(N423="snížená",J423,0)</f>
        <v>0</v>
      </c>
      <c r="BG423" s="233">
        <f>IF(N423="zákl. přenesená",J423,0)</f>
        <v>0</v>
      </c>
      <c r="BH423" s="233">
        <f>IF(N423="sníž. přenesená",J423,0)</f>
        <v>0</v>
      </c>
      <c r="BI423" s="233">
        <f>IF(N423="nulová",J423,0)</f>
        <v>0</v>
      </c>
      <c r="BJ423" s="19" t="s">
        <v>85</v>
      </c>
      <c r="BK423" s="233">
        <f>ROUND(I423*H423,2)</f>
        <v>0</v>
      </c>
      <c r="BL423" s="19" t="s">
        <v>594</v>
      </c>
      <c r="BM423" s="232" t="s">
        <v>6019</v>
      </c>
    </row>
    <row r="424" s="2" customFormat="1">
      <c r="A424" s="40"/>
      <c r="B424" s="41"/>
      <c r="C424" s="42"/>
      <c r="D424" s="234" t="s">
        <v>255</v>
      </c>
      <c r="E424" s="42"/>
      <c r="F424" s="235" t="s">
        <v>2971</v>
      </c>
      <c r="G424" s="42"/>
      <c r="H424" s="42"/>
      <c r="I424" s="236"/>
      <c r="J424" s="42"/>
      <c r="K424" s="42"/>
      <c r="L424" s="46"/>
      <c r="M424" s="237"/>
      <c r="N424" s="238"/>
      <c r="O424" s="93"/>
      <c r="P424" s="93"/>
      <c r="Q424" s="93"/>
      <c r="R424" s="93"/>
      <c r="S424" s="93"/>
      <c r="T424" s="94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9" t="s">
        <v>255</v>
      </c>
      <c r="AU424" s="19" t="s">
        <v>87</v>
      </c>
    </row>
    <row r="425" s="2" customFormat="1">
      <c r="A425" s="40"/>
      <c r="B425" s="41"/>
      <c r="C425" s="42"/>
      <c r="D425" s="296" t="s">
        <v>766</v>
      </c>
      <c r="E425" s="42"/>
      <c r="F425" s="297" t="s">
        <v>2972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766</v>
      </c>
      <c r="AU425" s="19" t="s">
        <v>87</v>
      </c>
    </row>
    <row r="426" s="14" customFormat="1">
      <c r="A426" s="14"/>
      <c r="B426" s="249"/>
      <c r="C426" s="250"/>
      <c r="D426" s="234" t="s">
        <v>257</v>
      </c>
      <c r="E426" s="251" t="s">
        <v>1</v>
      </c>
      <c r="F426" s="252" t="s">
        <v>6020</v>
      </c>
      <c r="G426" s="250"/>
      <c r="H426" s="253">
        <v>48</v>
      </c>
      <c r="I426" s="254"/>
      <c r="J426" s="250"/>
      <c r="K426" s="250"/>
      <c r="L426" s="255"/>
      <c r="M426" s="256"/>
      <c r="N426" s="257"/>
      <c r="O426" s="257"/>
      <c r="P426" s="257"/>
      <c r="Q426" s="257"/>
      <c r="R426" s="257"/>
      <c r="S426" s="257"/>
      <c r="T426" s="258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9" t="s">
        <v>257</v>
      </c>
      <c r="AU426" s="259" t="s">
        <v>87</v>
      </c>
      <c r="AV426" s="14" t="s">
        <v>87</v>
      </c>
      <c r="AW426" s="14" t="s">
        <v>34</v>
      </c>
      <c r="AX426" s="14" t="s">
        <v>85</v>
      </c>
      <c r="AY426" s="259" t="s">
        <v>245</v>
      </c>
    </row>
    <row r="427" s="2" customFormat="1" ht="16.5" customHeight="1">
      <c r="A427" s="40"/>
      <c r="B427" s="41"/>
      <c r="C427" s="221" t="s">
        <v>458</v>
      </c>
      <c r="D427" s="221" t="s">
        <v>248</v>
      </c>
      <c r="E427" s="222" t="s">
        <v>5160</v>
      </c>
      <c r="F427" s="223" t="s">
        <v>5161</v>
      </c>
      <c r="G427" s="224" t="s">
        <v>251</v>
      </c>
      <c r="H427" s="225">
        <v>2.2000000000000002</v>
      </c>
      <c r="I427" s="226"/>
      <c r="J427" s="227">
        <f>ROUND(I427*H427,2)</f>
        <v>0</v>
      </c>
      <c r="K427" s="223" t="s">
        <v>764</v>
      </c>
      <c r="L427" s="46"/>
      <c r="M427" s="228" t="s">
        <v>1</v>
      </c>
      <c r="N427" s="229" t="s">
        <v>42</v>
      </c>
      <c r="O427" s="93"/>
      <c r="P427" s="230">
        <f>O427*H427</f>
        <v>0</v>
      </c>
      <c r="Q427" s="230">
        <v>0.12</v>
      </c>
      <c r="R427" s="230">
        <f>Q427*H427</f>
        <v>0.26400000000000001</v>
      </c>
      <c r="S427" s="230">
        <v>2.4900000000000002</v>
      </c>
      <c r="T427" s="231">
        <f>S427*H427</f>
        <v>5.4780000000000006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32" t="s">
        <v>253</v>
      </c>
      <c r="AT427" s="232" t="s">
        <v>248</v>
      </c>
      <c r="AU427" s="232" t="s">
        <v>87</v>
      </c>
      <c r="AY427" s="19" t="s">
        <v>245</v>
      </c>
      <c r="BE427" s="233">
        <f>IF(N427="základní",J427,0)</f>
        <v>0</v>
      </c>
      <c r="BF427" s="233">
        <f>IF(N427="snížená",J427,0)</f>
        <v>0</v>
      </c>
      <c r="BG427" s="233">
        <f>IF(N427="zákl. přenesená",J427,0)</f>
        <v>0</v>
      </c>
      <c r="BH427" s="233">
        <f>IF(N427="sníž. přenesená",J427,0)</f>
        <v>0</v>
      </c>
      <c r="BI427" s="233">
        <f>IF(N427="nulová",J427,0)</f>
        <v>0</v>
      </c>
      <c r="BJ427" s="19" t="s">
        <v>85</v>
      </c>
      <c r="BK427" s="233">
        <f>ROUND(I427*H427,2)</f>
        <v>0</v>
      </c>
      <c r="BL427" s="19" t="s">
        <v>253</v>
      </c>
      <c r="BM427" s="232" t="s">
        <v>6021</v>
      </c>
    </row>
    <row r="428" s="2" customFormat="1">
      <c r="A428" s="40"/>
      <c r="B428" s="41"/>
      <c r="C428" s="42"/>
      <c r="D428" s="234" t="s">
        <v>255</v>
      </c>
      <c r="E428" s="42"/>
      <c r="F428" s="235" t="s">
        <v>6022</v>
      </c>
      <c r="G428" s="42"/>
      <c r="H428" s="42"/>
      <c r="I428" s="236"/>
      <c r="J428" s="42"/>
      <c r="K428" s="42"/>
      <c r="L428" s="46"/>
      <c r="M428" s="237"/>
      <c r="N428" s="238"/>
      <c r="O428" s="93"/>
      <c r="P428" s="93"/>
      <c r="Q428" s="93"/>
      <c r="R428" s="93"/>
      <c r="S428" s="93"/>
      <c r="T428" s="94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255</v>
      </c>
      <c r="AU428" s="19" t="s">
        <v>87</v>
      </c>
    </row>
    <row r="429" s="2" customFormat="1">
      <c r="A429" s="40"/>
      <c r="B429" s="41"/>
      <c r="C429" s="42"/>
      <c r="D429" s="296" t="s">
        <v>766</v>
      </c>
      <c r="E429" s="42"/>
      <c r="F429" s="297" t="s">
        <v>5163</v>
      </c>
      <c r="G429" s="42"/>
      <c r="H429" s="42"/>
      <c r="I429" s="236"/>
      <c r="J429" s="42"/>
      <c r="K429" s="42"/>
      <c r="L429" s="46"/>
      <c r="M429" s="237"/>
      <c r="N429" s="238"/>
      <c r="O429" s="93"/>
      <c r="P429" s="93"/>
      <c r="Q429" s="93"/>
      <c r="R429" s="93"/>
      <c r="S429" s="93"/>
      <c r="T429" s="94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766</v>
      </c>
      <c r="AU429" s="19" t="s">
        <v>87</v>
      </c>
    </row>
    <row r="430" s="14" customFormat="1">
      <c r="A430" s="14"/>
      <c r="B430" s="249"/>
      <c r="C430" s="250"/>
      <c r="D430" s="234" t="s">
        <v>257</v>
      </c>
      <c r="E430" s="251" t="s">
        <v>1</v>
      </c>
      <c r="F430" s="252" t="s">
        <v>6023</v>
      </c>
      <c r="G430" s="250"/>
      <c r="H430" s="253">
        <v>2.2000000000000002</v>
      </c>
      <c r="I430" s="254"/>
      <c r="J430" s="250"/>
      <c r="K430" s="250"/>
      <c r="L430" s="255"/>
      <c r="M430" s="256"/>
      <c r="N430" s="257"/>
      <c r="O430" s="257"/>
      <c r="P430" s="257"/>
      <c r="Q430" s="257"/>
      <c r="R430" s="257"/>
      <c r="S430" s="257"/>
      <c r="T430" s="258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9" t="s">
        <v>257</v>
      </c>
      <c r="AU430" s="259" t="s">
        <v>87</v>
      </c>
      <c r="AV430" s="14" t="s">
        <v>87</v>
      </c>
      <c r="AW430" s="14" t="s">
        <v>34</v>
      </c>
      <c r="AX430" s="14" t="s">
        <v>77</v>
      </c>
      <c r="AY430" s="259" t="s">
        <v>245</v>
      </c>
    </row>
    <row r="431" s="15" customFormat="1">
      <c r="A431" s="15"/>
      <c r="B431" s="260"/>
      <c r="C431" s="261"/>
      <c r="D431" s="234" t="s">
        <v>257</v>
      </c>
      <c r="E431" s="262" t="s">
        <v>1</v>
      </c>
      <c r="F431" s="263" t="s">
        <v>266</v>
      </c>
      <c r="G431" s="261"/>
      <c r="H431" s="264">
        <v>2.2000000000000002</v>
      </c>
      <c r="I431" s="265"/>
      <c r="J431" s="261"/>
      <c r="K431" s="261"/>
      <c r="L431" s="266"/>
      <c r="M431" s="267"/>
      <c r="N431" s="268"/>
      <c r="O431" s="268"/>
      <c r="P431" s="268"/>
      <c r="Q431" s="268"/>
      <c r="R431" s="268"/>
      <c r="S431" s="268"/>
      <c r="T431" s="269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70" t="s">
        <v>257</v>
      </c>
      <c r="AU431" s="270" t="s">
        <v>87</v>
      </c>
      <c r="AV431" s="15" t="s">
        <v>253</v>
      </c>
      <c r="AW431" s="15" t="s">
        <v>34</v>
      </c>
      <c r="AX431" s="15" t="s">
        <v>85</v>
      </c>
      <c r="AY431" s="270" t="s">
        <v>245</v>
      </c>
    </row>
    <row r="432" s="2" customFormat="1" ht="16.5" customHeight="1">
      <c r="A432" s="40"/>
      <c r="B432" s="41"/>
      <c r="C432" s="221" t="s">
        <v>3083</v>
      </c>
      <c r="D432" s="221" t="s">
        <v>248</v>
      </c>
      <c r="E432" s="222" t="s">
        <v>5805</v>
      </c>
      <c r="F432" s="223" t="s">
        <v>5806</v>
      </c>
      <c r="G432" s="224" t="s">
        <v>251</v>
      </c>
      <c r="H432" s="225">
        <v>59.460000000000001</v>
      </c>
      <c r="I432" s="226"/>
      <c r="J432" s="227">
        <f>ROUND(I432*H432,2)</f>
        <v>0</v>
      </c>
      <c r="K432" s="223" t="s">
        <v>764</v>
      </c>
      <c r="L432" s="46"/>
      <c r="M432" s="228" t="s">
        <v>1</v>
      </c>
      <c r="N432" s="229" t="s">
        <v>42</v>
      </c>
      <c r="O432" s="93"/>
      <c r="P432" s="230">
        <f>O432*H432</f>
        <v>0</v>
      </c>
      <c r="Q432" s="230">
        <v>0.12</v>
      </c>
      <c r="R432" s="230">
        <f>Q432*H432</f>
        <v>7.1352000000000002</v>
      </c>
      <c r="S432" s="230">
        <v>2.2000000000000002</v>
      </c>
      <c r="T432" s="231">
        <f>S432*H432</f>
        <v>130.81200000000001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32" t="s">
        <v>253</v>
      </c>
      <c r="AT432" s="232" t="s">
        <v>248</v>
      </c>
      <c r="AU432" s="232" t="s">
        <v>87</v>
      </c>
      <c r="AY432" s="19" t="s">
        <v>245</v>
      </c>
      <c r="BE432" s="233">
        <f>IF(N432="základní",J432,0)</f>
        <v>0</v>
      </c>
      <c r="BF432" s="233">
        <f>IF(N432="snížená",J432,0)</f>
        <v>0</v>
      </c>
      <c r="BG432" s="233">
        <f>IF(N432="zákl. přenesená",J432,0)</f>
        <v>0</v>
      </c>
      <c r="BH432" s="233">
        <f>IF(N432="sníž. přenesená",J432,0)</f>
        <v>0</v>
      </c>
      <c r="BI432" s="233">
        <f>IF(N432="nulová",J432,0)</f>
        <v>0</v>
      </c>
      <c r="BJ432" s="19" t="s">
        <v>85</v>
      </c>
      <c r="BK432" s="233">
        <f>ROUND(I432*H432,2)</f>
        <v>0</v>
      </c>
      <c r="BL432" s="19" t="s">
        <v>253</v>
      </c>
      <c r="BM432" s="232" t="s">
        <v>6024</v>
      </c>
    </row>
    <row r="433" s="2" customFormat="1">
      <c r="A433" s="40"/>
      <c r="B433" s="41"/>
      <c r="C433" s="42"/>
      <c r="D433" s="234" t="s">
        <v>255</v>
      </c>
      <c r="E433" s="42"/>
      <c r="F433" s="235" t="s">
        <v>6025</v>
      </c>
      <c r="G433" s="42"/>
      <c r="H433" s="42"/>
      <c r="I433" s="236"/>
      <c r="J433" s="42"/>
      <c r="K433" s="42"/>
      <c r="L433" s="46"/>
      <c r="M433" s="237"/>
      <c r="N433" s="238"/>
      <c r="O433" s="93"/>
      <c r="P433" s="93"/>
      <c r="Q433" s="93"/>
      <c r="R433" s="93"/>
      <c r="S433" s="93"/>
      <c r="T433" s="94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T433" s="19" t="s">
        <v>255</v>
      </c>
      <c r="AU433" s="19" t="s">
        <v>87</v>
      </c>
    </row>
    <row r="434" s="2" customFormat="1">
      <c r="A434" s="40"/>
      <c r="B434" s="41"/>
      <c r="C434" s="42"/>
      <c r="D434" s="296" t="s">
        <v>766</v>
      </c>
      <c r="E434" s="42"/>
      <c r="F434" s="297" t="s">
        <v>5808</v>
      </c>
      <c r="G434" s="42"/>
      <c r="H434" s="42"/>
      <c r="I434" s="236"/>
      <c r="J434" s="42"/>
      <c r="K434" s="42"/>
      <c r="L434" s="46"/>
      <c r="M434" s="237"/>
      <c r="N434" s="238"/>
      <c r="O434" s="93"/>
      <c r="P434" s="93"/>
      <c r="Q434" s="93"/>
      <c r="R434" s="93"/>
      <c r="S434" s="93"/>
      <c r="T434" s="94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766</v>
      </c>
      <c r="AU434" s="19" t="s">
        <v>87</v>
      </c>
    </row>
    <row r="435" s="14" customFormat="1">
      <c r="A435" s="14"/>
      <c r="B435" s="249"/>
      <c r="C435" s="250"/>
      <c r="D435" s="234" t="s">
        <v>257</v>
      </c>
      <c r="E435" s="251" t="s">
        <v>1</v>
      </c>
      <c r="F435" s="252" t="s">
        <v>6026</v>
      </c>
      <c r="G435" s="250"/>
      <c r="H435" s="253">
        <v>49.799999999999997</v>
      </c>
      <c r="I435" s="254"/>
      <c r="J435" s="250"/>
      <c r="K435" s="250"/>
      <c r="L435" s="255"/>
      <c r="M435" s="256"/>
      <c r="N435" s="257"/>
      <c r="O435" s="257"/>
      <c r="P435" s="257"/>
      <c r="Q435" s="257"/>
      <c r="R435" s="257"/>
      <c r="S435" s="257"/>
      <c r="T435" s="258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9" t="s">
        <v>257</v>
      </c>
      <c r="AU435" s="259" t="s">
        <v>87</v>
      </c>
      <c r="AV435" s="14" t="s">
        <v>87</v>
      </c>
      <c r="AW435" s="14" t="s">
        <v>34</v>
      </c>
      <c r="AX435" s="14" t="s">
        <v>77</v>
      </c>
      <c r="AY435" s="259" t="s">
        <v>245</v>
      </c>
    </row>
    <row r="436" s="14" customFormat="1">
      <c r="A436" s="14"/>
      <c r="B436" s="249"/>
      <c r="C436" s="250"/>
      <c r="D436" s="234" t="s">
        <v>257</v>
      </c>
      <c r="E436" s="251" t="s">
        <v>1</v>
      </c>
      <c r="F436" s="252" t="s">
        <v>6027</v>
      </c>
      <c r="G436" s="250"/>
      <c r="H436" s="253">
        <v>9.6600000000000001</v>
      </c>
      <c r="I436" s="254"/>
      <c r="J436" s="250"/>
      <c r="K436" s="250"/>
      <c r="L436" s="255"/>
      <c r="M436" s="256"/>
      <c r="N436" s="257"/>
      <c r="O436" s="257"/>
      <c r="P436" s="257"/>
      <c r="Q436" s="257"/>
      <c r="R436" s="257"/>
      <c r="S436" s="257"/>
      <c r="T436" s="258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9" t="s">
        <v>257</v>
      </c>
      <c r="AU436" s="259" t="s">
        <v>87</v>
      </c>
      <c r="AV436" s="14" t="s">
        <v>87</v>
      </c>
      <c r="AW436" s="14" t="s">
        <v>34</v>
      </c>
      <c r="AX436" s="14" t="s">
        <v>77</v>
      </c>
      <c r="AY436" s="259" t="s">
        <v>245</v>
      </c>
    </row>
    <row r="437" s="15" customFormat="1">
      <c r="A437" s="15"/>
      <c r="B437" s="260"/>
      <c r="C437" s="261"/>
      <c r="D437" s="234" t="s">
        <v>257</v>
      </c>
      <c r="E437" s="262" t="s">
        <v>1</v>
      </c>
      <c r="F437" s="263" t="s">
        <v>266</v>
      </c>
      <c r="G437" s="261"/>
      <c r="H437" s="264">
        <v>59.460000000000001</v>
      </c>
      <c r="I437" s="265"/>
      <c r="J437" s="261"/>
      <c r="K437" s="261"/>
      <c r="L437" s="266"/>
      <c r="M437" s="267"/>
      <c r="N437" s="268"/>
      <c r="O437" s="268"/>
      <c r="P437" s="268"/>
      <c r="Q437" s="268"/>
      <c r="R437" s="268"/>
      <c r="S437" s="268"/>
      <c r="T437" s="269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70" t="s">
        <v>257</v>
      </c>
      <c r="AU437" s="270" t="s">
        <v>87</v>
      </c>
      <c r="AV437" s="15" t="s">
        <v>253</v>
      </c>
      <c r="AW437" s="15" t="s">
        <v>34</v>
      </c>
      <c r="AX437" s="15" t="s">
        <v>85</v>
      </c>
      <c r="AY437" s="270" t="s">
        <v>245</v>
      </c>
    </row>
    <row r="438" s="2" customFormat="1" ht="16.5" customHeight="1">
      <c r="A438" s="40"/>
      <c r="B438" s="41"/>
      <c r="C438" s="221" t="s">
        <v>3090</v>
      </c>
      <c r="D438" s="221" t="s">
        <v>248</v>
      </c>
      <c r="E438" s="222" t="s">
        <v>2982</v>
      </c>
      <c r="F438" s="223" t="s">
        <v>2983</v>
      </c>
      <c r="G438" s="224" t="s">
        <v>3227</v>
      </c>
      <c r="H438" s="225">
        <v>23.108000000000001</v>
      </c>
      <c r="I438" s="226"/>
      <c r="J438" s="227">
        <f>ROUND(I438*H438,2)</f>
        <v>0</v>
      </c>
      <c r="K438" s="223" t="s">
        <v>764</v>
      </c>
      <c r="L438" s="46"/>
      <c r="M438" s="228" t="s">
        <v>1</v>
      </c>
      <c r="N438" s="229" t="s">
        <v>42</v>
      </c>
      <c r="O438" s="93"/>
      <c r="P438" s="230">
        <f>O438*H438</f>
        <v>0</v>
      </c>
      <c r="Q438" s="230">
        <v>0.12171</v>
      </c>
      <c r="R438" s="230">
        <f>Q438*H438</f>
        <v>2.8124746800000002</v>
      </c>
      <c r="S438" s="230">
        <v>2.3999999999999999</v>
      </c>
      <c r="T438" s="231">
        <f>S438*H438</f>
        <v>55.459200000000003</v>
      </c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R438" s="232" t="s">
        <v>253</v>
      </c>
      <c r="AT438" s="232" t="s">
        <v>248</v>
      </c>
      <c r="AU438" s="232" t="s">
        <v>87</v>
      </c>
      <c r="AY438" s="19" t="s">
        <v>245</v>
      </c>
      <c r="BE438" s="233">
        <f>IF(N438="základní",J438,0)</f>
        <v>0</v>
      </c>
      <c r="BF438" s="233">
        <f>IF(N438="snížená",J438,0)</f>
        <v>0</v>
      </c>
      <c r="BG438" s="233">
        <f>IF(N438="zákl. přenesená",J438,0)</f>
        <v>0</v>
      </c>
      <c r="BH438" s="233">
        <f>IF(N438="sníž. přenesená",J438,0)</f>
        <v>0</v>
      </c>
      <c r="BI438" s="233">
        <f>IF(N438="nulová",J438,0)</f>
        <v>0</v>
      </c>
      <c r="BJ438" s="19" t="s">
        <v>85</v>
      </c>
      <c r="BK438" s="233">
        <f>ROUND(I438*H438,2)</f>
        <v>0</v>
      </c>
      <c r="BL438" s="19" t="s">
        <v>253</v>
      </c>
      <c r="BM438" s="232" t="s">
        <v>6028</v>
      </c>
    </row>
    <row r="439" s="2" customFormat="1">
      <c r="A439" s="40"/>
      <c r="B439" s="41"/>
      <c r="C439" s="42"/>
      <c r="D439" s="234" t="s">
        <v>255</v>
      </c>
      <c r="E439" s="42"/>
      <c r="F439" s="235" t="s">
        <v>2985</v>
      </c>
      <c r="G439" s="42"/>
      <c r="H439" s="42"/>
      <c r="I439" s="236"/>
      <c r="J439" s="42"/>
      <c r="K439" s="42"/>
      <c r="L439" s="46"/>
      <c r="M439" s="237"/>
      <c r="N439" s="238"/>
      <c r="O439" s="93"/>
      <c r="P439" s="93"/>
      <c r="Q439" s="93"/>
      <c r="R439" s="93"/>
      <c r="S439" s="93"/>
      <c r="T439" s="94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T439" s="19" t="s">
        <v>255</v>
      </c>
      <c r="AU439" s="19" t="s">
        <v>87</v>
      </c>
    </row>
    <row r="440" s="2" customFormat="1">
      <c r="A440" s="40"/>
      <c r="B440" s="41"/>
      <c r="C440" s="42"/>
      <c r="D440" s="296" t="s">
        <v>766</v>
      </c>
      <c r="E440" s="42"/>
      <c r="F440" s="297" t="s">
        <v>2986</v>
      </c>
      <c r="G440" s="42"/>
      <c r="H440" s="42"/>
      <c r="I440" s="236"/>
      <c r="J440" s="42"/>
      <c r="K440" s="42"/>
      <c r="L440" s="46"/>
      <c r="M440" s="237"/>
      <c r="N440" s="238"/>
      <c r="O440" s="93"/>
      <c r="P440" s="93"/>
      <c r="Q440" s="93"/>
      <c r="R440" s="93"/>
      <c r="S440" s="93"/>
      <c r="T440" s="94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T440" s="19" t="s">
        <v>766</v>
      </c>
      <c r="AU440" s="19" t="s">
        <v>87</v>
      </c>
    </row>
    <row r="441" s="14" customFormat="1">
      <c r="A441" s="14"/>
      <c r="B441" s="249"/>
      <c r="C441" s="250"/>
      <c r="D441" s="234" t="s">
        <v>257</v>
      </c>
      <c r="E441" s="251" t="s">
        <v>1</v>
      </c>
      <c r="F441" s="252" t="s">
        <v>6029</v>
      </c>
      <c r="G441" s="250"/>
      <c r="H441" s="253">
        <v>11.853</v>
      </c>
      <c r="I441" s="254"/>
      <c r="J441" s="250"/>
      <c r="K441" s="250"/>
      <c r="L441" s="255"/>
      <c r="M441" s="256"/>
      <c r="N441" s="257"/>
      <c r="O441" s="257"/>
      <c r="P441" s="257"/>
      <c r="Q441" s="257"/>
      <c r="R441" s="257"/>
      <c r="S441" s="257"/>
      <c r="T441" s="258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9" t="s">
        <v>257</v>
      </c>
      <c r="AU441" s="259" t="s">
        <v>87</v>
      </c>
      <c r="AV441" s="14" t="s">
        <v>87</v>
      </c>
      <c r="AW441" s="14" t="s">
        <v>34</v>
      </c>
      <c r="AX441" s="14" t="s">
        <v>77</v>
      </c>
      <c r="AY441" s="259" t="s">
        <v>245</v>
      </c>
    </row>
    <row r="442" s="14" customFormat="1">
      <c r="A442" s="14"/>
      <c r="B442" s="249"/>
      <c r="C442" s="250"/>
      <c r="D442" s="234" t="s">
        <v>257</v>
      </c>
      <c r="E442" s="251" t="s">
        <v>1</v>
      </c>
      <c r="F442" s="252" t="s">
        <v>6030</v>
      </c>
      <c r="G442" s="250"/>
      <c r="H442" s="253">
        <v>11.255000000000001</v>
      </c>
      <c r="I442" s="254"/>
      <c r="J442" s="250"/>
      <c r="K442" s="250"/>
      <c r="L442" s="255"/>
      <c r="M442" s="256"/>
      <c r="N442" s="257"/>
      <c r="O442" s="257"/>
      <c r="P442" s="257"/>
      <c r="Q442" s="257"/>
      <c r="R442" s="257"/>
      <c r="S442" s="257"/>
      <c r="T442" s="258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9" t="s">
        <v>257</v>
      </c>
      <c r="AU442" s="259" t="s">
        <v>87</v>
      </c>
      <c r="AV442" s="14" t="s">
        <v>87</v>
      </c>
      <c r="AW442" s="14" t="s">
        <v>34</v>
      </c>
      <c r="AX442" s="14" t="s">
        <v>77</v>
      </c>
      <c r="AY442" s="259" t="s">
        <v>245</v>
      </c>
    </row>
    <row r="443" s="15" customFormat="1">
      <c r="A443" s="15"/>
      <c r="B443" s="260"/>
      <c r="C443" s="261"/>
      <c r="D443" s="234" t="s">
        <v>257</v>
      </c>
      <c r="E443" s="262" t="s">
        <v>1</v>
      </c>
      <c r="F443" s="263" t="s">
        <v>266</v>
      </c>
      <c r="G443" s="261"/>
      <c r="H443" s="264">
        <v>23.108000000000001</v>
      </c>
      <c r="I443" s="265"/>
      <c r="J443" s="261"/>
      <c r="K443" s="261"/>
      <c r="L443" s="266"/>
      <c r="M443" s="267"/>
      <c r="N443" s="268"/>
      <c r="O443" s="268"/>
      <c r="P443" s="268"/>
      <c r="Q443" s="268"/>
      <c r="R443" s="268"/>
      <c r="S443" s="268"/>
      <c r="T443" s="269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70" t="s">
        <v>257</v>
      </c>
      <c r="AU443" s="270" t="s">
        <v>87</v>
      </c>
      <c r="AV443" s="15" t="s">
        <v>253</v>
      </c>
      <c r="AW443" s="15" t="s">
        <v>34</v>
      </c>
      <c r="AX443" s="15" t="s">
        <v>85</v>
      </c>
      <c r="AY443" s="270" t="s">
        <v>245</v>
      </c>
    </row>
    <row r="444" s="2" customFormat="1" ht="16.5" customHeight="1">
      <c r="A444" s="40"/>
      <c r="B444" s="41"/>
      <c r="C444" s="221" t="s">
        <v>3101</v>
      </c>
      <c r="D444" s="221" t="s">
        <v>248</v>
      </c>
      <c r="E444" s="222" t="s">
        <v>5815</v>
      </c>
      <c r="F444" s="223" t="s">
        <v>5816</v>
      </c>
      <c r="G444" s="224" t="s">
        <v>329</v>
      </c>
      <c r="H444" s="225">
        <v>21</v>
      </c>
      <c r="I444" s="226"/>
      <c r="J444" s="227">
        <f>ROUND(I444*H444,2)</f>
        <v>0</v>
      </c>
      <c r="K444" s="223" t="s">
        <v>764</v>
      </c>
      <c r="L444" s="46"/>
      <c r="M444" s="228" t="s">
        <v>1</v>
      </c>
      <c r="N444" s="229" t="s">
        <v>42</v>
      </c>
      <c r="O444" s="93"/>
      <c r="P444" s="230">
        <f>O444*H444</f>
        <v>0</v>
      </c>
      <c r="Q444" s="230">
        <v>0.0027699999999999999</v>
      </c>
      <c r="R444" s="230">
        <f>Q444*H444</f>
        <v>0.058169999999999999</v>
      </c>
      <c r="S444" s="230">
        <v>0</v>
      </c>
      <c r="T444" s="231">
        <f>S444*H444</f>
        <v>0</v>
      </c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R444" s="232" t="s">
        <v>594</v>
      </c>
      <c r="AT444" s="232" t="s">
        <v>248</v>
      </c>
      <c r="AU444" s="232" t="s">
        <v>87</v>
      </c>
      <c r="AY444" s="19" t="s">
        <v>245</v>
      </c>
      <c r="BE444" s="233">
        <f>IF(N444="základní",J444,0)</f>
        <v>0</v>
      </c>
      <c r="BF444" s="233">
        <f>IF(N444="snížená",J444,0)</f>
        <v>0</v>
      </c>
      <c r="BG444" s="233">
        <f>IF(N444="zákl. přenesená",J444,0)</f>
        <v>0</v>
      </c>
      <c r="BH444" s="233">
        <f>IF(N444="sníž. přenesená",J444,0)</f>
        <v>0</v>
      </c>
      <c r="BI444" s="233">
        <f>IF(N444="nulová",J444,0)</f>
        <v>0</v>
      </c>
      <c r="BJ444" s="19" t="s">
        <v>85</v>
      </c>
      <c r="BK444" s="233">
        <f>ROUND(I444*H444,2)</f>
        <v>0</v>
      </c>
      <c r="BL444" s="19" t="s">
        <v>594</v>
      </c>
      <c r="BM444" s="232" t="s">
        <v>6031</v>
      </c>
    </row>
    <row r="445" s="2" customFormat="1">
      <c r="A445" s="40"/>
      <c r="B445" s="41"/>
      <c r="C445" s="42"/>
      <c r="D445" s="234" t="s">
        <v>255</v>
      </c>
      <c r="E445" s="42"/>
      <c r="F445" s="235" t="s">
        <v>6032</v>
      </c>
      <c r="G445" s="42"/>
      <c r="H445" s="42"/>
      <c r="I445" s="236"/>
      <c r="J445" s="42"/>
      <c r="K445" s="42"/>
      <c r="L445" s="46"/>
      <c r="M445" s="237"/>
      <c r="N445" s="238"/>
      <c r="O445" s="93"/>
      <c r="P445" s="93"/>
      <c r="Q445" s="93"/>
      <c r="R445" s="93"/>
      <c r="S445" s="93"/>
      <c r="T445" s="94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T445" s="19" t="s">
        <v>255</v>
      </c>
      <c r="AU445" s="19" t="s">
        <v>87</v>
      </c>
    </row>
    <row r="446" s="2" customFormat="1">
      <c r="A446" s="40"/>
      <c r="B446" s="41"/>
      <c r="C446" s="42"/>
      <c r="D446" s="296" t="s">
        <v>766</v>
      </c>
      <c r="E446" s="42"/>
      <c r="F446" s="297" t="s">
        <v>5818</v>
      </c>
      <c r="G446" s="42"/>
      <c r="H446" s="42"/>
      <c r="I446" s="236"/>
      <c r="J446" s="42"/>
      <c r="K446" s="42"/>
      <c r="L446" s="46"/>
      <c r="M446" s="237"/>
      <c r="N446" s="238"/>
      <c r="O446" s="93"/>
      <c r="P446" s="93"/>
      <c r="Q446" s="93"/>
      <c r="R446" s="93"/>
      <c r="S446" s="93"/>
      <c r="T446" s="94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T446" s="19" t="s">
        <v>766</v>
      </c>
      <c r="AU446" s="19" t="s">
        <v>87</v>
      </c>
    </row>
    <row r="447" s="14" customFormat="1">
      <c r="A447" s="14"/>
      <c r="B447" s="249"/>
      <c r="C447" s="250"/>
      <c r="D447" s="234" t="s">
        <v>257</v>
      </c>
      <c r="E447" s="251" t="s">
        <v>1</v>
      </c>
      <c r="F447" s="252" t="s">
        <v>7</v>
      </c>
      <c r="G447" s="250"/>
      <c r="H447" s="253">
        <v>21</v>
      </c>
      <c r="I447" s="254"/>
      <c r="J447" s="250"/>
      <c r="K447" s="250"/>
      <c r="L447" s="255"/>
      <c r="M447" s="256"/>
      <c r="N447" s="257"/>
      <c r="O447" s="257"/>
      <c r="P447" s="257"/>
      <c r="Q447" s="257"/>
      <c r="R447" s="257"/>
      <c r="S447" s="257"/>
      <c r="T447" s="258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9" t="s">
        <v>257</v>
      </c>
      <c r="AU447" s="259" t="s">
        <v>87</v>
      </c>
      <c r="AV447" s="14" t="s">
        <v>87</v>
      </c>
      <c r="AW447" s="14" t="s">
        <v>34</v>
      </c>
      <c r="AX447" s="14" t="s">
        <v>85</v>
      </c>
      <c r="AY447" s="259" t="s">
        <v>245</v>
      </c>
    </row>
    <row r="448" s="12" customFormat="1" ht="22.8" customHeight="1">
      <c r="A448" s="12"/>
      <c r="B448" s="205"/>
      <c r="C448" s="206"/>
      <c r="D448" s="207" t="s">
        <v>76</v>
      </c>
      <c r="E448" s="219" t="s">
        <v>865</v>
      </c>
      <c r="F448" s="219" t="s">
        <v>3055</v>
      </c>
      <c r="G448" s="206"/>
      <c r="H448" s="206"/>
      <c r="I448" s="209"/>
      <c r="J448" s="220">
        <f>BK448</f>
        <v>0</v>
      </c>
      <c r="K448" s="206"/>
      <c r="L448" s="211"/>
      <c r="M448" s="212"/>
      <c r="N448" s="213"/>
      <c r="O448" s="213"/>
      <c r="P448" s="214">
        <f>SUM(P449:P486)</f>
        <v>0</v>
      </c>
      <c r="Q448" s="213"/>
      <c r="R448" s="214">
        <f>SUM(R449:R486)</f>
        <v>0</v>
      </c>
      <c r="S448" s="213"/>
      <c r="T448" s="215">
        <f>SUM(T449:T486)</f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216" t="s">
        <v>253</v>
      </c>
      <c r="AT448" s="217" t="s">
        <v>76</v>
      </c>
      <c r="AU448" s="217" t="s">
        <v>85</v>
      </c>
      <c r="AY448" s="216" t="s">
        <v>245</v>
      </c>
      <c r="BK448" s="218">
        <f>SUM(BK449:BK486)</f>
        <v>0</v>
      </c>
    </row>
    <row r="449" s="2" customFormat="1" ht="24.15" customHeight="1">
      <c r="A449" s="40"/>
      <c r="B449" s="41"/>
      <c r="C449" s="221" t="s">
        <v>3105</v>
      </c>
      <c r="D449" s="221" t="s">
        <v>248</v>
      </c>
      <c r="E449" s="222" t="s">
        <v>867</v>
      </c>
      <c r="F449" s="223" t="s">
        <v>868</v>
      </c>
      <c r="G449" s="224" t="s">
        <v>545</v>
      </c>
      <c r="H449" s="225">
        <v>0.46400000000000002</v>
      </c>
      <c r="I449" s="226"/>
      <c r="J449" s="227">
        <f>ROUND(I449*H449,2)</f>
        <v>0</v>
      </c>
      <c r="K449" s="223" t="s">
        <v>764</v>
      </c>
      <c r="L449" s="46"/>
      <c r="M449" s="228" t="s">
        <v>1</v>
      </c>
      <c r="N449" s="229" t="s">
        <v>42</v>
      </c>
      <c r="O449" s="93"/>
      <c r="P449" s="230">
        <f>O449*H449</f>
        <v>0</v>
      </c>
      <c r="Q449" s="230">
        <v>0</v>
      </c>
      <c r="R449" s="230">
        <f>Q449*H449</f>
        <v>0</v>
      </c>
      <c r="S449" s="230">
        <v>0</v>
      </c>
      <c r="T449" s="231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232" t="s">
        <v>594</v>
      </c>
      <c r="AT449" s="232" t="s">
        <v>248</v>
      </c>
      <c r="AU449" s="232" t="s">
        <v>87</v>
      </c>
      <c r="AY449" s="19" t="s">
        <v>245</v>
      </c>
      <c r="BE449" s="233">
        <f>IF(N449="základní",J449,0)</f>
        <v>0</v>
      </c>
      <c r="BF449" s="233">
        <f>IF(N449="snížená",J449,0)</f>
        <v>0</v>
      </c>
      <c r="BG449" s="233">
        <f>IF(N449="zákl. přenesená",J449,0)</f>
        <v>0</v>
      </c>
      <c r="BH449" s="233">
        <f>IF(N449="sníž. přenesená",J449,0)</f>
        <v>0</v>
      </c>
      <c r="BI449" s="233">
        <f>IF(N449="nulová",J449,0)</f>
        <v>0</v>
      </c>
      <c r="BJ449" s="19" t="s">
        <v>85</v>
      </c>
      <c r="BK449" s="233">
        <f>ROUND(I449*H449,2)</f>
        <v>0</v>
      </c>
      <c r="BL449" s="19" t="s">
        <v>594</v>
      </c>
      <c r="BM449" s="232" t="s">
        <v>6033</v>
      </c>
    </row>
    <row r="450" s="2" customFormat="1">
      <c r="A450" s="40"/>
      <c r="B450" s="41"/>
      <c r="C450" s="42"/>
      <c r="D450" s="234" t="s">
        <v>255</v>
      </c>
      <c r="E450" s="42"/>
      <c r="F450" s="235" t="s">
        <v>869</v>
      </c>
      <c r="G450" s="42"/>
      <c r="H450" s="42"/>
      <c r="I450" s="236"/>
      <c r="J450" s="42"/>
      <c r="K450" s="42"/>
      <c r="L450" s="46"/>
      <c r="M450" s="237"/>
      <c r="N450" s="238"/>
      <c r="O450" s="93"/>
      <c r="P450" s="93"/>
      <c r="Q450" s="93"/>
      <c r="R450" s="93"/>
      <c r="S450" s="93"/>
      <c r="T450" s="94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T450" s="19" t="s">
        <v>255</v>
      </c>
      <c r="AU450" s="19" t="s">
        <v>87</v>
      </c>
    </row>
    <row r="451" s="2" customFormat="1">
      <c r="A451" s="40"/>
      <c r="B451" s="41"/>
      <c r="C451" s="42"/>
      <c r="D451" s="296" t="s">
        <v>766</v>
      </c>
      <c r="E451" s="42"/>
      <c r="F451" s="297" t="s">
        <v>870</v>
      </c>
      <c r="G451" s="42"/>
      <c r="H451" s="42"/>
      <c r="I451" s="236"/>
      <c r="J451" s="42"/>
      <c r="K451" s="42"/>
      <c r="L451" s="46"/>
      <c r="M451" s="237"/>
      <c r="N451" s="238"/>
      <c r="O451" s="93"/>
      <c r="P451" s="93"/>
      <c r="Q451" s="93"/>
      <c r="R451" s="93"/>
      <c r="S451" s="93"/>
      <c r="T451" s="94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T451" s="19" t="s">
        <v>766</v>
      </c>
      <c r="AU451" s="19" t="s">
        <v>87</v>
      </c>
    </row>
    <row r="452" s="13" customFormat="1">
      <c r="A452" s="13"/>
      <c r="B452" s="239"/>
      <c r="C452" s="240"/>
      <c r="D452" s="234" t="s">
        <v>257</v>
      </c>
      <c r="E452" s="241" t="s">
        <v>1</v>
      </c>
      <c r="F452" s="242" t="s">
        <v>3057</v>
      </c>
      <c r="G452" s="240"/>
      <c r="H452" s="241" t="s">
        <v>1</v>
      </c>
      <c r="I452" s="243"/>
      <c r="J452" s="240"/>
      <c r="K452" s="240"/>
      <c r="L452" s="244"/>
      <c r="M452" s="245"/>
      <c r="N452" s="246"/>
      <c r="O452" s="246"/>
      <c r="P452" s="246"/>
      <c r="Q452" s="246"/>
      <c r="R452" s="246"/>
      <c r="S452" s="246"/>
      <c r="T452" s="247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8" t="s">
        <v>257</v>
      </c>
      <c r="AU452" s="248" t="s">
        <v>87</v>
      </c>
      <c r="AV452" s="13" t="s">
        <v>85</v>
      </c>
      <c r="AW452" s="13" t="s">
        <v>34</v>
      </c>
      <c r="AX452" s="13" t="s">
        <v>77</v>
      </c>
      <c r="AY452" s="248" t="s">
        <v>245</v>
      </c>
    </row>
    <row r="453" s="14" customFormat="1">
      <c r="A453" s="14"/>
      <c r="B453" s="249"/>
      <c r="C453" s="250"/>
      <c r="D453" s="234" t="s">
        <v>257</v>
      </c>
      <c r="E453" s="251" t="s">
        <v>1</v>
      </c>
      <c r="F453" s="252" t="s">
        <v>6034</v>
      </c>
      <c r="G453" s="250"/>
      <c r="H453" s="253">
        <v>0.46400000000000002</v>
      </c>
      <c r="I453" s="254"/>
      <c r="J453" s="250"/>
      <c r="K453" s="250"/>
      <c r="L453" s="255"/>
      <c r="M453" s="256"/>
      <c r="N453" s="257"/>
      <c r="O453" s="257"/>
      <c r="P453" s="257"/>
      <c r="Q453" s="257"/>
      <c r="R453" s="257"/>
      <c r="S453" s="257"/>
      <c r="T453" s="258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9" t="s">
        <v>257</v>
      </c>
      <c r="AU453" s="259" t="s">
        <v>87</v>
      </c>
      <c r="AV453" s="14" t="s">
        <v>87</v>
      </c>
      <c r="AW453" s="14" t="s">
        <v>34</v>
      </c>
      <c r="AX453" s="14" t="s">
        <v>77</v>
      </c>
      <c r="AY453" s="259" t="s">
        <v>245</v>
      </c>
    </row>
    <row r="454" s="15" customFormat="1">
      <c r="A454" s="15"/>
      <c r="B454" s="260"/>
      <c r="C454" s="261"/>
      <c r="D454" s="234" t="s">
        <v>257</v>
      </c>
      <c r="E454" s="262" t="s">
        <v>1</v>
      </c>
      <c r="F454" s="263" t="s">
        <v>266</v>
      </c>
      <c r="G454" s="261"/>
      <c r="H454" s="264">
        <v>0.46400000000000002</v>
      </c>
      <c r="I454" s="265"/>
      <c r="J454" s="261"/>
      <c r="K454" s="261"/>
      <c r="L454" s="266"/>
      <c r="M454" s="267"/>
      <c r="N454" s="268"/>
      <c r="O454" s="268"/>
      <c r="P454" s="268"/>
      <c r="Q454" s="268"/>
      <c r="R454" s="268"/>
      <c r="S454" s="268"/>
      <c r="T454" s="269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70" t="s">
        <v>257</v>
      </c>
      <c r="AU454" s="270" t="s">
        <v>87</v>
      </c>
      <c r="AV454" s="15" t="s">
        <v>253</v>
      </c>
      <c r="AW454" s="15" t="s">
        <v>34</v>
      </c>
      <c r="AX454" s="15" t="s">
        <v>85</v>
      </c>
      <c r="AY454" s="270" t="s">
        <v>245</v>
      </c>
    </row>
    <row r="455" s="2" customFormat="1" ht="24.15" customHeight="1">
      <c r="A455" s="40"/>
      <c r="B455" s="41"/>
      <c r="C455" s="221" t="s">
        <v>3112</v>
      </c>
      <c r="D455" s="221" t="s">
        <v>248</v>
      </c>
      <c r="E455" s="222" t="s">
        <v>3059</v>
      </c>
      <c r="F455" s="223" t="s">
        <v>3060</v>
      </c>
      <c r="G455" s="224" t="s">
        <v>545</v>
      </c>
      <c r="H455" s="225">
        <v>130.81200000000001</v>
      </c>
      <c r="I455" s="226"/>
      <c r="J455" s="227">
        <f>ROUND(I455*H455,2)</f>
        <v>0</v>
      </c>
      <c r="K455" s="223" t="s">
        <v>764</v>
      </c>
      <c r="L455" s="46"/>
      <c r="M455" s="228" t="s">
        <v>1</v>
      </c>
      <c r="N455" s="229" t="s">
        <v>42</v>
      </c>
      <c r="O455" s="93"/>
      <c r="P455" s="230">
        <f>O455*H455</f>
        <v>0</v>
      </c>
      <c r="Q455" s="230">
        <v>0</v>
      </c>
      <c r="R455" s="230">
        <f>Q455*H455</f>
        <v>0</v>
      </c>
      <c r="S455" s="230">
        <v>0</v>
      </c>
      <c r="T455" s="231">
        <f>S455*H455</f>
        <v>0</v>
      </c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R455" s="232" t="s">
        <v>253</v>
      </c>
      <c r="AT455" s="232" t="s">
        <v>248</v>
      </c>
      <c r="AU455" s="232" t="s">
        <v>87</v>
      </c>
      <c r="AY455" s="19" t="s">
        <v>245</v>
      </c>
      <c r="BE455" s="233">
        <f>IF(N455="základní",J455,0)</f>
        <v>0</v>
      </c>
      <c r="BF455" s="233">
        <f>IF(N455="snížená",J455,0)</f>
        <v>0</v>
      </c>
      <c r="BG455" s="233">
        <f>IF(N455="zákl. přenesená",J455,0)</f>
        <v>0</v>
      </c>
      <c r="BH455" s="233">
        <f>IF(N455="sníž. přenesená",J455,0)</f>
        <v>0</v>
      </c>
      <c r="BI455" s="233">
        <f>IF(N455="nulová",J455,0)</f>
        <v>0</v>
      </c>
      <c r="BJ455" s="19" t="s">
        <v>85</v>
      </c>
      <c r="BK455" s="233">
        <f>ROUND(I455*H455,2)</f>
        <v>0</v>
      </c>
      <c r="BL455" s="19" t="s">
        <v>253</v>
      </c>
      <c r="BM455" s="232" t="s">
        <v>6035</v>
      </c>
    </row>
    <row r="456" s="2" customFormat="1">
      <c r="A456" s="40"/>
      <c r="B456" s="41"/>
      <c r="C456" s="42"/>
      <c r="D456" s="234" t="s">
        <v>255</v>
      </c>
      <c r="E456" s="42"/>
      <c r="F456" s="235" t="s">
        <v>3062</v>
      </c>
      <c r="G456" s="42"/>
      <c r="H456" s="42"/>
      <c r="I456" s="236"/>
      <c r="J456" s="42"/>
      <c r="K456" s="42"/>
      <c r="L456" s="46"/>
      <c r="M456" s="237"/>
      <c r="N456" s="238"/>
      <c r="O456" s="93"/>
      <c r="P456" s="93"/>
      <c r="Q456" s="93"/>
      <c r="R456" s="93"/>
      <c r="S456" s="93"/>
      <c r="T456" s="94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255</v>
      </c>
      <c r="AU456" s="19" t="s">
        <v>87</v>
      </c>
    </row>
    <row r="457" s="2" customFormat="1">
      <c r="A457" s="40"/>
      <c r="B457" s="41"/>
      <c r="C457" s="42"/>
      <c r="D457" s="296" t="s">
        <v>766</v>
      </c>
      <c r="E457" s="42"/>
      <c r="F457" s="297" t="s">
        <v>3063</v>
      </c>
      <c r="G457" s="42"/>
      <c r="H457" s="42"/>
      <c r="I457" s="236"/>
      <c r="J457" s="42"/>
      <c r="K457" s="42"/>
      <c r="L457" s="46"/>
      <c r="M457" s="237"/>
      <c r="N457" s="238"/>
      <c r="O457" s="93"/>
      <c r="P457" s="93"/>
      <c r="Q457" s="93"/>
      <c r="R457" s="93"/>
      <c r="S457" s="93"/>
      <c r="T457" s="94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T457" s="19" t="s">
        <v>766</v>
      </c>
      <c r="AU457" s="19" t="s">
        <v>87</v>
      </c>
    </row>
    <row r="458" s="14" customFormat="1">
      <c r="A458" s="14"/>
      <c r="B458" s="249"/>
      <c r="C458" s="250"/>
      <c r="D458" s="234" t="s">
        <v>257</v>
      </c>
      <c r="E458" s="251" t="s">
        <v>1</v>
      </c>
      <c r="F458" s="252" t="s">
        <v>6036</v>
      </c>
      <c r="G458" s="250"/>
      <c r="H458" s="253">
        <v>130.81200000000001</v>
      </c>
      <c r="I458" s="254"/>
      <c r="J458" s="250"/>
      <c r="K458" s="250"/>
      <c r="L458" s="255"/>
      <c r="M458" s="256"/>
      <c r="N458" s="257"/>
      <c r="O458" s="257"/>
      <c r="P458" s="257"/>
      <c r="Q458" s="257"/>
      <c r="R458" s="257"/>
      <c r="S458" s="257"/>
      <c r="T458" s="258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9" t="s">
        <v>257</v>
      </c>
      <c r="AU458" s="259" t="s">
        <v>87</v>
      </c>
      <c r="AV458" s="14" t="s">
        <v>87</v>
      </c>
      <c r="AW458" s="14" t="s">
        <v>34</v>
      </c>
      <c r="AX458" s="14" t="s">
        <v>85</v>
      </c>
      <c r="AY458" s="259" t="s">
        <v>245</v>
      </c>
    </row>
    <row r="459" s="2" customFormat="1" ht="24.15" customHeight="1">
      <c r="A459" s="40"/>
      <c r="B459" s="41"/>
      <c r="C459" s="221" t="s">
        <v>3117</v>
      </c>
      <c r="D459" s="221" t="s">
        <v>248</v>
      </c>
      <c r="E459" s="222" t="s">
        <v>3069</v>
      </c>
      <c r="F459" s="223" t="s">
        <v>3070</v>
      </c>
      <c r="G459" s="224" t="s">
        <v>545</v>
      </c>
      <c r="H459" s="225">
        <v>55.459000000000003</v>
      </c>
      <c r="I459" s="226"/>
      <c r="J459" s="227">
        <f>ROUND(I459*H459,2)</f>
        <v>0</v>
      </c>
      <c r="K459" s="223" t="s">
        <v>764</v>
      </c>
      <c r="L459" s="46"/>
      <c r="M459" s="228" t="s">
        <v>1</v>
      </c>
      <c r="N459" s="229" t="s">
        <v>42</v>
      </c>
      <c r="O459" s="93"/>
      <c r="P459" s="230">
        <f>O459*H459</f>
        <v>0</v>
      </c>
      <c r="Q459" s="230">
        <v>0</v>
      </c>
      <c r="R459" s="230">
        <f>Q459*H459</f>
        <v>0</v>
      </c>
      <c r="S459" s="230">
        <v>0</v>
      </c>
      <c r="T459" s="231">
        <f>S459*H459</f>
        <v>0</v>
      </c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R459" s="232" t="s">
        <v>253</v>
      </c>
      <c r="AT459" s="232" t="s">
        <v>248</v>
      </c>
      <c r="AU459" s="232" t="s">
        <v>87</v>
      </c>
      <c r="AY459" s="19" t="s">
        <v>245</v>
      </c>
      <c r="BE459" s="233">
        <f>IF(N459="základní",J459,0)</f>
        <v>0</v>
      </c>
      <c r="BF459" s="233">
        <f>IF(N459="snížená",J459,0)</f>
        <v>0</v>
      </c>
      <c r="BG459" s="233">
        <f>IF(N459="zákl. přenesená",J459,0)</f>
        <v>0</v>
      </c>
      <c r="BH459" s="233">
        <f>IF(N459="sníž. přenesená",J459,0)</f>
        <v>0</v>
      </c>
      <c r="BI459" s="233">
        <f>IF(N459="nulová",J459,0)</f>
        <v>0</v>
      </c>
      <c r="BJ459" s="19" t="s">
        <v>85</v>
      </c>
      <c r="BK459" s="233">
        <f>ROUND(I459*H459,2)</f>
        <v>0</v>
      </c>
      <c r="BL459" s="19" t="s">
        <v>253</v>
      </c>
      <c r="BM459" s="232" t="s">
        <v>6037</v>
      </c>
    </row>
    <row r="460" s="2" customFormat="1">
      <c r="A460" s="40"/>
      <c r="B460" s="41"/>
      <c r="C460" s="42"/>
      <c r="D460" s="234" t="s">
        <v>255</v>
      </c>
      <c r="E460" s="42"/>
      <c r="F460" s="235" t="s">
        <v>3072</v>
      </c>
      <c r="G460" s="42"/>
      <c r="H460" s="42"/>
      <c r="I460" s="236"/>
      <c r="J460" s="42"/>
      <c r="K460" s="42"/>
      <c r="L460" s="46"/>
      <c r="M460" s="237"/>
      <c r="N460" s="238"/>
      <c r="O460" s="93"/>
      <c r="P460" s="93"/>
      <c r="Q460" s="93"/>
      <c r="R460" s="93"/>
      <c r="S460" s="93"/>
      <c r="T460" s="94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T460" s="19" t="s">
        <v>255</v>
      </c>
      <c r="AU460" s="19" t="s">
        <v>87</v>
      </c>
    </row>
    <row r="461" s="2" customFormat="1">
      <c r="A461" s="40"/>
      <c r="B461" s="41"/>
      <c r="C461" s="42"/>
      <c r="D461" s="296" t="s">
        <v>766</v>
      </c>
      <c r="E461" s="42"/>
      <c r="F461" s="297" t="s">
        <v>3073</v>
      </c>
      <c r="G461" s="42"/>
      <c r="H461" s="42"/>
      <c r="I461" s="236"/>
      <c r="J461" s="42"/>
      <c r="K461" s="42"/>
      <c r="L461" s="46"/>
      <c r="M461" s="237"/>
      <c r="N461" s="238"/>
      <c r="O461" s="93"/>
      <c r="P461" s="93"/>
      <c r="Q461" s="93"/>
      <c r="R461" s="93"/>
      <c r="S461" s="93"/>
      <c r="T461" s="94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766</v>
      </c>
      <c r="AU461" s="19" t="s">
        <v>87</v>
      </c>
    </row>
    <row r="462" s="14" customFormat="1">
      <c r="A462" s="14"/>
      <c r="B462" s="249"/>
      <c r="C462" s="250"/>
      <c r="D462" s="234" t="s">
        <v>257</v>
      </c>
      <c r="E462" s="251" t="s">
        <v>1</v>
      </c>
      <c r="F462" s="252" t="s">
        <v>6038</v>
      </c>
      <c r="G462" s="250"/>
      <c r="H462" s="253">
        <v>55.459000000000003</v>
      </c>
      <c r="I462" s="254"/>
      <c r="J462" s="250"/>
      <c r="K462" s="250"/>
      <c r="L462" s="255"/>
      <c r="M462" s="256"/>
      <c r="N462" s="257"/>
      <c r="O462" s="257"/>
      <c r="P462" s="257"/>
      <c r="Q462" s="257"/>
      <c r="R462" s="257"/>
      <c r="S462" s="257"/>
      <c r="T462" s="258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9" t="s">
        <v>257</v>
      </c>
      <c r="AU462" s="259" t="s">
        <v>87</v>
      </c>
      <c r="AV462" s="14" t="s">
        <v>87</v>
      </c>
      <c r="AW462" s="14" t="s">
        <v>34</v>
      </c>
      <c r="AX462" s="14" t="s">
        <v>77</v>
      </c>
      <c r="AY462" s="259" t="s">
        <v>245</v>
      </c>
    </row>
    <row r="463" s="15" customFormat="1">
      <c r="A463" s="15"/>
      <c r="B463" s="260"/>
      <c r="C463" s="261"/>
      <c r="D463" s="234" t="s">
        <v>257</v>
      </c>
      <c r="E463" s="262" t="s">
        <v>1</v>
      </c>
      <c r="F463" s="263" t="s">
        <v>266</v>
      </c>
      <c r="G463" s="261"/>
      <c r="H463" s="264">
        <v>55.459000000000003</v>
      </c>
      <c r="I463" s="265"/>
      <c r="J463" s="261"/>
      <c r="K463" s="261"/>
      <c r="L463" s="266"/>
      <c r="M463" s="267"/>
      <c r="N463" s="268"/>
      <c r="O463" s="268"/>
      <c r="P463" s="268"/>
      <c r="Q463" s="268"/>
      <c r="R463" s="268"/>
      <c r="S463" s="268"/>
      <c r="T463" s="269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70" t="s">
        <v>257</v>
      </c>
      <c r="AU463" s="270" t="s">
        <v>87</v>
      </c>
      <c r="AV463" s="15" t="s">
        <v>253</v>
      </c>
      <c r="AW463" s="15" t="s">
        <v>34</v>
      </c>
      <c r="AX463" s="15" t="s">
        <v>85</v>
      </c>
      <c r="AY463" s="270" t="s">
        <v>245</v>
      </c>
    </row>
    <row r="464" s="2" customFormat="1" ht="24.15" customHeight="1">
      <c r="A464" s="40"/>
      <c r="B464" s="41"/>
      <c r="C464" s="221" t="s">
        <v>3124</v>
      </c>
      <c r="D464" s="221" t="s">
        <v>248</v>
      </c>
      <c r="E464" s="222" t="s">
        <v>3881</v>
      </c>
      <c r="F464" s="223" t="s">
        <v>2690</v>
      </c>
      <c r="G464" s="224" t="s">
        <v>545</v>
      </c>
      <c r="H464" s="225">
        <v>5.5</v>
      </c>
      <c r="I464" s="226"/>
      <c r="J464" s="227">
        <f>ROUND(I464*H464,2)</f>
        <v>0</v>
      </c>
      <c r="K464" s="223" t="s">
        <v>764</v>
      </c>
      <c r="L464" s="46"/>
      <c r="M464" s="228" t="s">
        <v>1</v>
      </c>
      <c r="N464" s="229" t="s">
        <v>42</v>
      </c>
      <c r="O464" s="93"/>
      <c r="P464" s="230">
        <f>O464*H464</f>
        <v>0</v>
      </c>
      <c r="Q464" s="230">
        <v>0</v>
      </c>
      <c r="R464" s="230">
        <f>Q464*H464</f>
        <v>0</v>
      </c>
      <c r="S464" s="230">
        <v>0</v>
      </c>
      <c r="T464" s="231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232" t="s">
        <v>253</v>
      </c>
      <c r="AT464" s="232" t="s">
        <v>248</v>
      </c>
      <c r="AU464" s="232" t="s">
        <v>87</v>
      </c>
      <c r="AY464" s="19" t="s">
        <v>245</v>
      </c>
      <c r="BE464" s="233">
        <f>IF(N464="základní",J464,0)</f>
        <v>0</v>
      </c>
      <c r="BF464" s="233">
        <f>IF(N464="snížená",J464,0)</f>
        <v>0</v>
      </c>
      <c r="BG464" s="233">
        <f>IF(N464="zákl. přenesená",J464,0)</f>
        <v>0</v>
      </c>
      <c r="BH464" s="233">
        <f>IF(N464="sníž. přenesená",J464,0)</f>
        <v>0</v>
      </c>
      <c r="BI464" s="233">
        <f>IF(N464="nulová",J464,0)</f>
        <v>0</v>
      </c>
      <c r="BJ464" s="19" t="s">
        <v>85</v>
      </c>
      <c r="BK464" s="233">
        <f>ROUND(I464*H464,2)</f>
        <v>0</v>
      </c>
      <c r="BL464" s="19" t="s">
        <v>253</v>
      </c>
      <c r="BM464" s="232" t="s">
        <v>6039</v>
      </c>
    </row>
    <row r="465" s="2" customFormat="1">
      <c r="A465" s="40"/>
      <c r="B465" s="41"/>
      <c r="C465" s="42"/>
      <c r="D465" s="234" t="s">
        <v>255</v>
      </c>
      <c r="E465" s="42"/>
      <c r="F465" s="235" t="s">
        <v>2690</v>
      </c>
      <c r="G465" s="42"/>
      <c r="H465" s="42"/>
      <c r="I465" s="236"/>
      <c r="J465" s="42"/>
      <c r="K465" s="42"/>
      <c r="L465" s="46"/>
      <c r="M465" s="237"/>
      <c r="N465" s="238"/>
      <c r="O465" s="93"/>
      <c r="P465" s="93"/>
      <c r="Q465" s="93"/>
      <c r="R465" s="93"/>
      <c r="S465" s="93"/>
      <c r="T465" s="94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255</v>
      </c>
      <c r="AU465" s="19" t="s">
        <v>87</v>
      </c>
    </row>
    <row r="466" s="2" customFormat="1">
      <c r="A466" s="40"/>
      <c r="B466" s="41"/>
      <c r="C466" s="42"/>
      <c r="D466" s="296" t="s">
        <v>766</v>
      </c>
      <c r="E466" s="42"/>
      <c r="F466" s="297" t="s">
        <v>3883</v>
      </c>
      <c r="G466" s="42"/>
      <c r="H466" s="42"/>
      <c r="I466" s="236"/>
      <c r="J466" s="42"/>
      <c r="K466" s="42"/>
      <c r="L466" s="46"/>
      <c r="M466" s="237"/>
      <c r="N466" s="238"/>
      <c r="O466" s="93"/>
      <c r="P466" s="93"/>
      <c r="Q466" s="93"/>
      <c r="R466" s="93"/>
      <c r="S466" s="93"/>
      <c r="T466" s="94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T466" s="19" t="s">
        <v>766</v>
      </c>
      <c r="AU466" s="19" t="s">
        <v>87</v>
      </c>
    </row>
    <row r="467" s="14" customFormat="1">
      <c r="A467" s="14"/>
      <c r="B467" s="249"/>
      <c r="C467" s="250"/>
      <c r="D467" s="234" t="s">
        <v>257</v>
      </c>
      <c r="E467" s="251" t="s">
        <v>1</v>
      </c>
      <c r="F467" s="252" t="s">
        <v>6040</v>
      </c>
      <c r="G467" s="250"/>
      <c r="H467" s="253">
        <v>5.5</v>
      </c>
      <c r="I467" s="254"/>
      <c r="J467" s="250"/>
      <c r="K467" s="250"/>
      <c r="L467" s="255"/>
      <c r="M467" s="256"/>
      <c r="N467" s="257"/>
      <c r="O467" s="257"/>
      <c r="P467" s="257"/>
      <c r="Q467" s="257"/>
      <c r="R467" s="257"/>
      <c r="S467" s="257"/>
      <c r="T467" s="258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9" t="s">
        <v>257</v>
      </c>
      <c r="AU467" s="259" t="s">
        <v>87</v>
      </c>
      <c r="AV467" s="14" t="s">
        <v>87</v>
      </c>
      <c r="AW467" s="14" t="s">
        <v>34</v>
      </c>
      <c r="AX467" s="14" t="s">
        <v>77</v>
      </c>
      <c r="AY467" s="259" t="s">
        <v>245</v>
      </c>
    </row>
    <row r="468" s="15" customFormat="1">
      <c r="A468" s="15"/>
      <c r="B468" s="260"/>
      <c r="C468" s="261"/>
      <c r="D468" s="234" t="s">
        <v>257</v>
      </c>
      <c r="E468" s="262" t="s">
        <v>1</v>
      </c>
      <c r="F468" s="263" t="s">
        <v>266</v>
      </c>
      <c r="G468" s="261"/>
      <c r="H468" s="264">
        <v>5.5</v>
      </c>
      <c r="I468" s="265"/>
      <c r="J468" s="261"/>
      <c r="K468" s="261"/>
      <c r="L468" s="266"/>
      <c r="M468" s="267"/>
      <c r="N468" s="268"/>
      <c r="O468" s="268"/>
      <c r="P468" s="268"/>
      <c r="Q468" s="268"/>
      <c r="R468" s="268"/>
      <c r="S468" s="268"/>
      <c r="T468" s="269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70" t="s">
        <v>257</v>
      </c>
      <c r="AU468" s="270" t="s">
        <v>87</v>
      </c>
      <c r="AV468" s="15" t="s">
        <v>253</v>
      </c>
      <c r="AW468" s="15" t="s">
        <v>34</v>
      </c>
      <c r="AX468" s="15" t="s">
        <v>85</v>
      </c>
      <c r="AY468" s="270" t="s">
        <v>245</v>
      </c>
    </row>
    <row r="469" s="2" customFormat="1" ht="16.5" customHeight="1">
      <c r="A469" s="40"/>
      <c r="B469" s="41"/>
      <c r="C469" s="221" t="s">
        <v>3129</v>
      </c>
      <c r="D469" s="221" t="s">
        <v>248</v>
      </c>
      <c r="E469" s="222" t="s">
        <v>3075</v>
      </c>
      <c r="F469" s="223" t="s">
        <v>3076</v>
      </c>
      <c r="G469" s="224" t="s">
        <v>3531</v>
      </c>
      <c r="H469" s="225">
        <v>426.38600000000002</v>
      </c>
      <c r="I469" s="226"/>
      <c r="J469" s="227">
        <f>ROUND(I469*H469,2)</f>
        <v>0</v>
      </c>
      <c r="K469" s="223" t="s">
        <v>764</v>
      </c>
      <c r="L469" s="46"/>
      <c r="M469" s="228" t="s">
        <v>1</v>
      </c>
      <c r="N469" s="229" t="s">
        <v>42</v>
      </c>
      <c r="O469" s="93"/>
      <c r="P469" s="230">
        <f>O469*H469</f>
        <v>0</v>
      </c>
      <c r="Q469" s="230">
        <v>0</v>
      </c>
      <c r="R469" s="230">
        <f>Q469*H469</f>
        <v>0</v>
      </c>
      <c r="S469" s="230">
        <v>0</v>
      </c>
      <c r="T469" s="231">
        <f>S469*H469</f>
        <v>0</v>
      </c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R469" s="232" t="s">
        <v>253</v>
      </c>
      <c r="AT469" s="232" t="s">
        <v>248</v>
      </c>
      <c r="AU469" s="232" t="s">
        <v>87</v>
      </c>
      <c r="AY469" s="19" t="s">
        <v>245</v>
      </c>
      <c r="BE469" s="233">
        <f>IF(N469="základní",J469,0)</f>
        <v>0</v>
      </c>
      <c r="BF469" s="233">
        <f>IF(N469="snížená",J469,0)</f>
        <v>0</v>
      </c>
      <c r="BG469" s="233">
        <f>IF(N469="zákl. přenesená",J469,0)</f>
        <v>0</v>
      </c>
      <c r="BH469" s="233">
        <f>IF(N469="sníž. přenesená",J469,0)</f>
        <v>0</v>
      </c>
      <c r="BI469" s="233">
        <f>IF(N469="nulová",J469,0)</f>
        <v>0</v>
      </c>
      <c r="BJ469" s="19" t="s">
        <v>85</v>
      </c>
      <c r="BK469" s="233">
        <f>ROUND(I469*H469,2)</f>
        <v>0</v>
      </c>
      <c r="BL469" s="19" t="s">
        <v>253</v>
      </c>
      <c r="BM469" s="232" t="s">
        <v>6041</v>
      </c>
    </row>
    <row r="470" s="2" customFormat="1">
      <c r="A470" s="40"/>
      <c r="B470" s="41"/>
      <c r="C470" s="42"/>
      <c r="D470" s="234" t="s">
        <v>255</v>
      </c>
      <c r="E470" s="42"/>
      <c r="F470" s="235" t="s">
        <v>3078</v>
      </c>
      <c r="G470" s="42"/>
      <c r="H470" s="42"/>
      <c r="I470" s="236"/>
      <c r="J470" s="42"/>
      <c r="K470" s="42"/>
      <c r="L470" s="46"/>
      <c r="M470" s="237"/>
      <c r="N470" s="238"/>
      <c r="O470" s="93"/>
      <c r="P470" s="93"/>
      <c r="Q470" s="93"/>
      <c r="R470" s="93"/>
      <c r="S470" s="93"/>
      <c r="T470" s="94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T470" s="19" t="s">
        <v>255</v>
      </c>
      <c r="AU470" s="19" t="s">
        <v>87</v>
      </c>
    </row>
    <row r="471" s="2" customFormat="1">
      <c r="A471" s="40"/>
      <c r="B471" s="41"/>
      <c r="C471" s="42"/>
      <c r="D471" s="296" t="s">
        <v>766</v>
      </c>
      <c r="E471" s="42"/>
      <c r="F471" s="297" t="s">
        <v>3079</v>
      </c>
      <c r="G471" s="42"/>
      <c r="H471" s="42"/>
      <c r="I471" s="236"/>
      <c r="J471" s="42"/>
      <c r="K471" s="42"/>
      <c r="L471" s="46"/>
      <c r="M471" s="237"/>
      <c r="N471" s="238"/>
      <c r="O471" s="93"/>
      <c r="P471" s="93"/>
      <c r="Q471" s="93"/>
      <c r="R471" s="93"/>
      <c r="S471" s="93"/>
      <c r="T471" s="94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766</v>
      </c>
      <c r="AU471" s="19" t="s">
        <v>87</v>
      </c>
    </row>
    <row r="472" s="14" customFormat="1">
      <c r="A472" s="14"/>
      <c r="B472" s="249"/>
      <c r="C472" s="250"/>
      <c r="D472" s="234" t="s">
        <v>257</v>
      </c>
      <c r="E472" s="251" t="s">
        <v>1</v>
      </c>
      <c r="F472" s="252" t="s">
        <v>6042</v>
      </c>
      <c r="G472" s="250"/>
      <c r="H472" s="253">
        <v>5.5</v>
      </c>
      <c r="I472" s="254"/>
      <c r="J472" s="250"/>
      <c r="K472" s="250"/>
      <c r="L472" s="255"/>
      <c r="M472" s="256"/>
      <c r="N472" s="257"/>
      <c r="O472" s="257"/>
      <c r="P472" s="257"/>
      <c r="Q472" s="257"/>
      <c r="R472" s="257"/>
      <c r="S472" s="257"/>
      <c r="T472" s="258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9" t="s">
        <v>257</v>
      </c>
      <c r="AU472" s="259" t="s">
        <v>87</v>
      </c>
      <c r="AV472" s="14" t="s">
        <v>87</v>
      </c>
      <c r="AW472" s="14" t="s">
        <v>34</v>
      </c>
      <c r="AX472" s="14" t="s">
        <v>77</v>
      </c>
      <c r="AY472" s="259" t="s">
        <v>245</v>
      </c>
    </row>
    <row r="473" s="14" customFormat="1">
      <c r="A473" s="14"/>
      <c r="B473" s="249"/>
      <c r="C473" s="250"/>
      <c r="D473" s="234" t="s">
        <v>257</v>
      </c>
      <c r="E473" s="251" t="s">
        <v>1</v>
      </c>
      <c r="F473" s="252" t="s">
        <v>6043</v>
      </c>
      <c r="G473" s="250"/>
      <c r="H473" s="253">
        <v>133.10400000000001</v>
      </c>
      <c r="I473" s="254"/>
      <c r="J473" s="250"/>
      <c r="K473" s="250"/>
      <c r="L473" s="255"/>
      <c r="M473" s="256"/>
      <c r="N473" s="257"/>
      <c r="O473" s="257"/>
      <c r="P473" s="257"/>
      <c r="Q473" s="257"/>
      <c r="R473" s="257"/>
      <c r="S473" s="257"/>
      <c r="T473" s="25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9" t="s">
        <v>257</v>
      </c>
      <c r="AU473" s="259" t="s">
        <v>87</v>
      </c>
      <c r="AV473" s="14" t="s">
        <v>87</v>
      </c>
      <c r="AW473" s="14" t="s">
        <v>34</v>
      </c>
      <c r="AX473" s="14" t="s">
        <v>77</v>
      </c>
      <c r="AY473" s="259" t="s">
        <v>245</v>
      </c>
    </row>
    <row r="474" s="14" customFormat="1">
      <c r="A474" s="14"/>
      <c r="B474" s="249"/>
      <c r="C474" s="250"/>
      <c r="D474" s="234" t="s">
        <v>257</v>
      </c>
      <c r="E474" s="251" t="s">
        <v>1</v>
      </c>
      <c r="F474" s="252" t="s">
        <v>6044</v>
      </c>
      <c r="G474" s="250"/>
      <c r="H474" s="253">
        <v>287.78199999999998</v>
      </c>
      <c r="I474" s="254"/>
      <c r="J474" s="250"/>
      <c r="K474" s="250"/>
      <c r="L474" s="255"/>
      <c r="M474" s="256"/>
      <c r="N474" s="257"/>
      <c r="O474" s="257"/>
      <c r="P474" s="257"/>
      <c r="Q474" s="257"/>
      <c r="R474" s="257"/>
      <c r="S474" s="257"/>
      <c r="T474" s="258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9" t="s">
        <v>257</v>
      </c>
      <c r="AU474" s="259" t="s">
        <v>87</v>
      </c>
      <c r="AV474" s="14" t="s">
        <v>87</v>
      </c>
      <c r="AW474" s="14" t="s">
        <v>34</v>
      </c>
      <c r="AX474" s="14" t="s">
        <v>77</v>
      </c>
      <c r="AY474" s="259" t="s">
        <v>245</v>
      </c>
    </row>
    <row r="475" s="15" customFormat="1">
      <c r="A475" s="15"/>
      <c r="B475" s="260"/>
      <c r="C475" s="261"/>
      <c r="D475" s="234" t="s">
        <v>257</v>
      </c>
      <c r="E475" s="262" t="s">
        <v>1</v>
      </c>
      <c r="F475" s="263" t="s">
        <v>266</v>
      </c>
      <c r="G475" s="261"/>
      <c r="H475" s="264">
        <v>426.38600000000002</v>
      </c>
      <c r="I475" s="265"/>
      <c r="J475" s="261"/>
      <c r="K475" s="261"/>
      <c r="L475" s="266"/>
      <c r="M475" s="267"/>
      <c r="N475" s="268"/>
      <c r="O475" s="268"/>
      <c r="P475" s="268"/>
      <c r="Q475" s="268"/>
      <c r="R475" s="268"/>
      <c r="S475" s="268"/>
      <c r="T475" s="269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70" t="s">
        <v>257</v>
      </c>
      <c r="AU475" s="270" t="s">
        <v>87</v>
      </c>
      <c r="AV475" s="15" t="s">
        <v>253</v>
      </c>
      <c r="AW475" s="15" t="s">
        <v>34</v>
      </c>
      <c r="AX475" s="15" t="s">
        <v>85</v>
      </c>
      <c r="AY475" s="270" t="s">
        <v>245</v>
      </c>
    </row>
    <row r="476" s="2" customFormat="1" ht="16.5" customHeight="1">
      <c r="A476" s="40"/>
      <c r="B476" s="41"/>
      <c r="C476" s="221" t="s">
        <v>3136</v>
      </c>
      <c r="D476" s="221" t="s">
        <v>248</v>
      </c>
      <c r="E476" s="222" t="s">
        <v>3084</v>
      </c>
      <c r="F476" s="223" t="s">
        <v>3085</v>
      </c>
      <c r="G476" s="224" t="s">
        <v>3531</v>
      </c>
      <c r="H476" s="225">
        <v>20892.914000000001</v>
      </c>
      <c r="I476" s="226"/>
      <c r="J476" s="227">
        <f>ROUND(I476*H476,2)</f>
        <v>0</v>
      </c>
      <c r="K476" s="223" t="s">
        <v>764</v>
      </c>
      <c r="L476" s="46"/>
      <c r="M476" s="228" t="s">
        <v>1</v>
      </c>
      <c r="N476" s="229" t="s">
        <v>42</v>
      </c>
      <c r="O476" s="93"/>
      <c r="P476" s="230">
        <f>O476*H476</f>
        <v>0</v>
      </c>
      <c r="Q476" s="230">
        <v>0</v>
      </c>
      <c r="R476" s="230">
        <f>Q476*H476</f>
        <v>0</v>
      </c>
      <c r="S476" s="230">
        <v>0</v>
      </c>
      <c r="T476" s="231">
        <f>S476*H476</f>
        <v>0</v>
      </c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R476" s="232" t="s">
        <v>253</v>
      </c>
      <c r="AT476" s="232" t="s">
        <v>248</v>
      </c>
      <c r="AU476" s="232" t="s">
        <v>87</v>
      </c>
      <c r="AY476" s="19" t="s">
        <v>245</v>
      </c>
      <c r="BE476" s="233">
        <f>IF(N476="základní",J476,0)</f>
        <v>0</v>
      </c>
      <c r="BF476" s="233">
        <f>IF(N476="snížená",J476,0)</f>
        <v>0</v>
      </c>
      <c r="BG476" s="233">
        <f>IF(N476="zákl. přenesená",J476,0)</f>
        <v>0</v>
      </c>
      <c r="BH476" s="233">
        <f>IF(N476="sníž. přenesená",J476,0)</f>
        <v>0</v>
      </c>
      <c r="BI476" s="233">
        <f>IF(N476="nulová",J476,0)</f>
        <v>0</v>
      </c>
      <c r="BJ476" s="19" t="s">
        <v>85</v>
      </c>
      <c r="BK476" s="233">
        <f>ROUND(I476*H476,2)</f>
        <v>0</v>
      </c>
      <c r="BL476" s="19" t="s">
        <v>253</v>
      </c>
      <c r="BM476" s="232" t="s">
        <v>6045</v>
      </c>
    </row>
    <row r="477" s="2" customFormat="1">
      <c r="A477" s="40"/>
      <c r="B477" s="41"/>
      <c r="C477" s="42"/>
      <c r="D477" s="234" t="s">
        <v>255</v>
      </c>
      <c r="E477" s="42"/>
      <c r="F477" s="235" t="s">
        <v>3087</v>
      </c>
      <c r="G477" s="42"/>
      <c r="H477" s="42"/>
      <c r="I477" s="236"/>
      <c r="J477" s="42"/>
      <c r="K477" s="42"/>
      <c r="L477" s="46"/>
      <c r="M477" s="237"/>
      <c r="N477" s="238"/>
      <c r="O477" s="93"/>
      <c r="P477" s="93"/>
      <c r="Q477" s="93"/>
      <c r="R477" s="93"/>
      <c r="S477" s="93"/>
      <c r="T477" s="94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255</v>
      </c>
      <c r="AU477" s="19" t="s">
        <v>87</v>
      </c>
    </row>
    <row r="478" s="2" customFormat="1">
      <c r="A478" s="40"/>
      <c r="B478" s="41"/>
      <c r="C478" s="42"/>
      <c r="D478" s="296" t="s">
        <v>766</v>
      </c>
      <c r="E478" s="42"/>
      <c r="F478" s="297" t="s">
        <v>3088</v>
      </c>
      <c r="G478" s="42"/>
      <c r="H478" s="42"/>
      <c r="I478" s="236"/>
      <c r="J478" s="42"/>
      <c r="K478" s="42"/>
      <c r="L478" s="46"/>
      <c r="M478" s="237"/>
      <c r="N478" s="238"/>
      <c r="O478" s="93"/>
      <c r="P478" s="93"/>
      <c r="Q478" s="93"/>
      <c r="R478" s="93"/>
      <c r="S478" s="93"/>
      <c r="T478" s="94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T478" s="19" t="s">
        <v>766</v>
      </c>
      <c r="AU478" s="19" t="s">
        <v>87</v>
      </c>
    </row>
    <row r="479" s="14" customFormat="1">
      <c r="A479" s="14"/>
      <c r="B479" s="249"/>
      <c r="C479" s="250"/>
      <c r="D479" s="234" t="s">
        <v>257</v>
      </c>
      <c r="E479" s="251" t="s">
        <v>1</v>
      </c>
      <c r="F479" s="252" t="s">
        <v>6046</v>
      </c>
      <c r="G479" s="250"/>
      <c r="H479" s="253">
        <v>20892.914000000001</v>
      </c>
      <c r="I479" s="254"/>
      <c r="J479" s="250"/>
      <c r="K479" s="250"/>
      <c r="L479" s="255"/>
      <c r="M479" s="256"/>
      <c r="N479" s="257"/>
      <c r="O479" s="257"/>
      <c r="P479" s="257"/>
      <c r="Q479" s="257"/>
      <c r="R479" s="257"/>
      <c r="S479" s="257"/>
      <c r="T479" s="258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9" t="s">
        <v>257</v>
      </c>
      <c r="AU479" s="259" t="s">
        <v>87</v>
      </c>
      <c r="AV479" s="14" t="s">
        <v>87</v>
      </c>
      <c r="AW479" s="14" t="s">
        <v>34</v>
      </c>
      <c r="AX479" s="14" t="s">
        <v>85</v>
      </c>
      <c r="AY479" s="259" t="s">
        <v>245</v>
      </c>
    </row>
    <row r="480" s="2" customFormat="1" ht="16.5" customHeight="1">
      <c r="A480" s="40"/>
      <c r="B480" s="41"/>
      <c r="C480" s="221" t="s">
        <v>3142</v>
      </c>
      <c r="D480" s="221" t="s">
        <v>248</v>
      </c>
      <c r="E480" s="222" t="s">
        <v>3091</v>
      </c>
      <c r="F480" s="223" t="s">
        <v>3092</v>
      </c>
      <c r="G480" s="224" t="s">
        <v>3531</v>
      </c>
      <c r="H480" s="225">
        <v>191.77099999999999</v>
      </c>
      <c r="I480" s="226"/>
      <c r="J480" s="227">
        <f>ROUND(I480*H480,2)</f>
        <v>0</v>
      </c>
      <c r="K480" s="223" t="s">
        <v>764</v>
      </c>
      <c r="L480" s="46"/>
      <c r="M480" s="228" t="s">
        <v>1</v>
      </c>
      <c r="N480" s="229" t="s">
        <v>42</v>
      </c>
      <c r="O480" s="93"/>
      <c r="P480" s="230">
        <f>O480*H480</f>
        <v>0</v>
      </c>
      <c r="Q480" s="230">
        <v>0</v>
      </c>
      <c r="R480" s="230">
        <f>Q480*H480</f>
        <v>0</v>
      </c>
      <c r="S480" s="230">
        <v>0</v>
      </c>
      <c r="T480" s="231">
        <f>S480*H480</f>
        <v>0</v>
      </c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R480" s="232" t="s">
        <v>253</v>
      </c>
      <c r="AT480" s="232" t="s">
        <v>248</v>
      </c>
      <c r="AU480" s="232" t="s">
        <v>87</v>
      </c>
      <c r="AY480" s="19" t="s">
        <v>245</v>
      </c>
      <c r="BE480" s="233">
        <f>IF(N480="základní",J480,0)</f>
        <v>0</v>
      </c>
      <c r="BF480" s="233">
        <f>IF(N480="snížená",J480,0)</f>
        <v>0</v>
      </c>
      <c r="BG480" s="233">
        <f>IF(N480="zákl. přenesená",J480,0)</f>
        <v>0</v>
      </c>
      <c r="BH480" s="233">
        <f>IF(N480="sníž. přenesená",J480,0)</f>
        <v>0</v>
      </c>
      <c r="BI480" s="233">
        <f>IF(N480="nulová",J480,0)</f>
        <v>0</v>
      </c>
      <c r="BJ480" s="19" t="s">
        <v>85</v>
      </c>
      <c r="BK480" s="233">
        <f>ROUND(I480*H480,2)</f>
        <v>0</v>
      </c>
      <c r="BL480" s="19" t="s">
        <v>253</v>
      </c>
      <c r="BM480" s="232" t="s">
        <v>6047</v>
      </c>
    </row>
    <row r="481" s="2" customFormat="1">
      <c r="A481" s="40"/>
      <c r="B481" s="41"/>
      <c r="C481" s="42"/>
      <c r="D481" s="234" t="s">
        <v>255</v>
      </c>
      <c r="E481" s="42"/>
      <c r="F481" s="235" t="s">
        <v>3094</v>
      </c>
      <c r="G481" s="42"/>
      <c r="H481" s="42"/>
      <c r="I481" s="236"/>
      <c r="J481" s="42"/>
      <c r="K481" s="42"/>
      <c r="L481" s="46"/>
      <c r="M481" s="237"/>
      <c r="N481" s="238"/>
      <c r="O481" s="93"/>
      <c r="P481" s="93"/>
      <c r="Q481" s="93"/>
      <c r="R481" s="93"/>
      <c r="S481" s="93"/>
      <c r="T481" s="94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T481" s="19" t="s">
        <v>255</v>
      </c>
      <c r="AU481" s="19" t="s">
        <v>87</v>
      </c>
    </row>
    <row r="482" s="2" customFormat="1">
      <c r="A482" s="40"/>
      <c r="B482" s="41"/>
      <c r="C482" s="42"/>
      <c r="D482" s="296" t="s">
        <v>766</v>
      </c>
      <c r="E482" s="42"/>
      <c r="F482" s="297" t="s">
        <v>3095</v>
      </c>
      <c r="G482" s="42"/>
      <c r="H482" s="42"/>
      <c r="I482" s="236"/>
      <c r="J482" s="42"/>
      <c r="K482" s="42"/>
      <c r="L482" s="46"/>
      <c r="M482" s="237"/>
      <c r="N482" s="238"/>
      <c r="O482" s="93"/>
      <c r="P482" s="93"/>
      <c r="Q482" s="93"/>
      <c r="R482" s="93"/>
      <c r="S482" s="93"/>
      <c r="T482" s="94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19" t="s">
        <v>766</v>
      </c>
      <c r="AU482" s="19" t="s">
        <v>87</v>
      </c>
    </row>
    <row r="483" s="14" customFormat="1">
      <c r="A483" s="14"/>
      <c r="B483" s="249"/>
      <c r="C483" s="250"/>
      <c r="D483" s="234" t="s">
        <v>257</v>
      </c>
      <c r="E483" s="251" t="s">
        <v>1</v>
      </c>
      <c r="F483" s="252" t="s">
        <v>6048</v>
      </c>
      <c r="G483" s="250"/>
      <c r="H483" s="253">
        <v>191.77099999999999</v>
      </c>
      <c r="I483" s="254"/>
      <c r="J483" s="250"/>
      <c r="K483" s="250"/>
      <c r="L483" s="255"/>
      <c r="M483" s="256"/>
      <c r="N483" s="257"/>
      <c r="O483" s="257"/>
      <c r="P483" s="257"/>
      <c r="Q483" s="257"/>
      <c r="R483" s="257"/>
      <c r="S483" s="257"/>
      <c r="T483" s="258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9" t="s">
        <v>257</v>
      </c>
      <c r="AU483" s="259" t="s">
        <v>87</v>
      </c>
      <c r="AV483" s="14" t="s">
        <v>87</v>
      </c>
      <c r="AW483" s="14" t="s">
        <v>34</v>
      </c>
      <c r="AX483" s="14" t="s">
        <v>85</v>
      </c>
      <c r="AY483" s="259" t="s">
        <v>245</v>
      </c>
    </row>
    <row r="484" s="2" customFormat="1" ht="24.15" customHeight="1">
      <c r="A484" s="40"/>
      <c r="B484" s="41"/>
      <c r="C484" s="221" t="s">
        <v>3148</v>
      </c>
      <c r="D484" s="221" t="s">
        <v>248</v>
      </c>
      <c r="E484" s="222" t="s">
        <v>3904</v>
      </c>
      <c r="F484" s="223" t="s">
        <v>3905</v>
      </c>
      <c r="G484" s="224" t="s">
        <v>545</v>
      </c>
      <c r="H484" s="225">
        <v>105</v>
      </c>
      <c r="I484" s="226"/>
      <c r="J484" s="227">
        <f>ROUND(I484*H484,2)</f>
        <v>0</v>
      </c>
      <c r="K484" s="223" t="s">
        <v>1</v>
      </c>
      <c r="L484" s="46"/>
      <c r="M484" s="228" t="s">
        <v>1</v>
      </c>
      <c r="N484" s="229" t="s">
        <v>42</v>
      </c>
      <c r="O484" s="93"/>
      <c r="P484" s="230">
        <f>O484*H484</f>
        <v>0</v>
      </c>
      <c r="Q484" s="230">
        <v>0</v>
      </c>
      <c r="R484" s="230">
        <f>Q484*H484</f>
        <v>0</v>
      </c>
      <c r="S484" s="230">
        <v>0</v>
      </c>
      <c r="T484" s="231">
        <f>S484*H484</f>
        <v>0</v>
      </c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R484" s="232" t="s">
        <v>253</v>
      </c>
      <c r="AT484" s="232" t="s">
        <v>248</v>
      </c>
      <c r="AU484" s="232" t="s">
        <v>87</v>
      </c>
      <c r="AY484" s="19" t="s">
        <v>245</v>
      </c>
      <c r="BE484" s="233">
        <f>IF(N484="základní",J484,0)</f>
        <v>0</v>
      </c>
      <c r="BF484" s="233">
        <f>IF(N484="snížená",J484,0)</f>
        <v>0</v>
      </c>
      <c r="BG484" s="233">
        <f>IF(N484="zákl. přenesená",J484,0)</f>
        <v>0</v>
      </c>
      <c r="BH484" s="233">
        <f>IF(N484="sníž. přenesená",J484,0)</f>
        <v>0</v>
      </c>
      <c r="BI484" s="233">
        <f>IF(N484="nulová",J484,0)</f>
        <v>0</v>
      </c>
      <c r="BJ484" s="19" t="s">
        <v>85</v>
      </c>
      <c r="BK484" s="233">
        <f>ROUND(I484*H484,2)</f>
        <v>0</v>
      </c>
      <c r="BL484" s="19" t="s">
        <v>253</v>
      </c>
      <c r="BM484" s="232" t="s">
        <v>6049</v>
      </c>
    </row>
    <row r="485" s="2" customFormat="1">
      <c r="A485" s="40"/>
      <c r="B485" s="41"/>
      <c r="C485" s="42"/>
      <c r="D485" s="234" t="s">
        <v>255</v>
      </c>
      <c r="E485" s="42"/>
      <c r="F485" s="235" t="s">
        <v>3905</v>
      </c>
      <c r="G485" s="42"/>
      <c r="H485" s="42"/>
      <c r="I485" s="236"/>
      <c r="J485" s="42"/>
      <c r="K485" s="42"/>
      <c r="L485" s="46"/>
      <c r="M485" s="237"/>
      <c r="N485" s="238"/>
      <c r="O485" s="93"/>
      <c r="P485" s="93"/>
      <c r="Q485" s="93"/>
      <c r="R485" s="93"/>
      <c r="S485" s="93"/>
      <c r="T485" s="94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255</v>
      </c>
      <c r="AU485" s="19" t="s">
        <v>87</v>
      </c>
    </row>
    <row r="486" s="14" customFormat="1">
      <c r="A486" s="14"/>
      <c r="B486" s="249"/>
      <c r="C486" s="250"/>
      <c r="D486" s="234" t="s">
        <v>257</v>
      </c>
      <c r="E486" s="251" t="s">
        <v>1</v>
      </c>
      <c r="F486" s="252" t="s">
        <v>6050</v>
      </c>
      <c r="G486" s="250"/>
      <c r="H486" s="253">
        <v>105</v>
      </c>
      <c r="I486" s="254"/>
      <c r="J486" s="250"/>
      <c r="K486" s="250"/>
      <c r="L486" s="255"/>
      <c r="M486" s="256"/>
      <c r="N486" s="257"/>
      <c r="O486" s="257"/>
      <c r="P486" s="257"/>
      <c r="Q486" s="257"/>
      <c r="R486" s="257"/>
      <c r="S486" s="257"/>
      <c r="T486" s="258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9" t="s">
        <v>257</v>
      </c>
      <c r="AU486" s="259" t="s">
        <v>87</v>
      </c>
      <c r="AV486" s="14" t="s">
        <v>87</v>
      </c>
      <c r="AW486" s="14" t="s">
        <v>34</v>
      </c>
      <c r="AX486" s="14" t="s">
        <v>85</v>
      </c>
      <c r="AY486" s="259" t="s">
        <v>245</v>
      </c>
    </row>
    <row r="487" s="12" customFormat="1" ht="22.8" customHeight="1">
      <c r="A487" s="12"/>
      <c r="B487" s="205"/>
      <c r="C487" s="206"/>
      <c r="D487" s="207" t="s">
        <v>76</v>
      </c>
      <c r="E487" s="219" t="s">
        <v>878</v>
      </c>
      <c r="F487" s="219" t="s">
        <v>879</v>
      </c>
      <c r="G487" s="206"/>
      <c r="H487" s="206"/>
      <c r="I487" s="209"/>
      <c r="J487" s="220">
        <f>BK487</f>
        <v>0</v>
      </c>
      <c r="K487" s="206"/>
      <c r="L487" s="211"/>
      <c r="M487" s="212"/>
      <c r="N487" s="213"/>
      <c r="O487" s="213"/>
      <c r="P487" s="214">
        <f>P488+SUM(P489:P491)</f>
        <v>0</v>
      </c>
      <c r="Q487" s="213"/>
      <c r="R487" s="214">
        <f>R488+SUM(R489:R491)</f>
        <v>0.64548399999999995</v>
      </c>
      <c r="S487" s="213"/>
      <c r="T487" s="215">
        <f>T488+SUM(T489:T491)</f>
        <v>0</v>
      </c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R487" s="216" t="s">
        <v>253</v>
      </c>
      <c r="AT487" s="217" t="s">
        <v>76</v>
      </c>
      <c r="AU487" s="217" t="s">
        <v>85</v>
      </c>
      <c r="AY487" s="216" t="s">
        <v>245</v>
      </c>
      <c r="BK487" s="218">
        <f>BK488+SUM(BK489:BK491)</f>
        <v>0</v>
      </c>
    </row>
    <row r="488" s="2" customFormat="1" ht="16.5" customHeight="1">
      <c r="A488" s="40"/>
      <c r="B488" s="41"/>
      <c r="C488" s="221" t="s">
        <v>3156</v>
      </c>
      <c r="D488" s="221" t="s">
        <v>248</v>
      </c>
      <c r="E488" s="222" t="s">
        <v>880</v>
      </c>
      <c r="F488" s="223" t="s">
        <v>881</v>
      </c>
      <c r="G488" s="224" t="s">
        <v>3531</v>
      </c>
      <c r="H488" s="225">
        <v>1500.057</v>
      </c>
      <c r="I488" s="226"/>
      <c r="J488" s="227">
        <f>ROUND(I488*H488,2)</f>
        <v>0</v>
      </c>
      <c r="K488" s="223" t="s">
        <v>764</v>
      </c>
      <c r="L488" s="46"/>
      <c r="M488" s="228" t="s">
        <v>1</v>
      </c>
      <c r="N488" s="229" t="s">
        <v>42</v>
      </c>
      <c r="O488" s="93"/>
      <c r="P488" s="230">
        <f>O488*H488</f>
        <v>0</v>
      </c>
      <c r="Q488" s="230">
        <v>0</v>
      </c>
      <c r="R488" s="230">
        <f>Q488*H488</f>
        <v>0</v>
      </c>
      <c r="S488" s="230">
        <v>0</v>
      </c>
      <c r="T488" s="231">
        <f>S488*H488</f>
        <v>0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32" t="s">
        <v>253</v>
      </c>
      <c r="AT488" s="232" t="s">
        <v>248</v>
      </c>
      <c r="AU488" s="232" t="s">
        <v>87</v>
      </c>
      <c r="AY488" s="19" t="s">
        <v>245</v>
      </c>
      <c r="BE488" s="233">
        <f>IF(N488="základní",J488,0)</f>
        <v>0</v>
      </c>
      <c r="BF488" s="233">
        <f>IF(N488="snížená",J488,0)</f>
        <v>0</v>
      </c>
      <c r="BG488" s="233">
        <f>IF(N488="zákl. přenesená",J488,0)</f>
        <v>0</v>
      </c>
      <c r="BH488" s="233">
        <f>IF(N488="sníž. přenesená",J488,0)</f>
        <v>0</v>
      </c>
      <c r="BI488" s="233">
        <f>IF(N488="nulová",J488,0)</f>
        <v>0</v>
      </c>
      <c r="BJ488" s="19" t="s">
        <v>85</v>
      </c>
      <c r="BK488" s="233">
        <f>ROUND(I488*H488,2)</f>
        <v>0</v>
      </c>
      <c r="BL488" s="19" t="s">
        <v>253</v>
      </c>
      <c r="BM488" s="232" t="s">
        <v>6051</v>
      </c>
    </row>
    <row r="489" s="2" customFormat="1">
      <c r="A489" s="40"/>
      <c r="B489" s="41"/>
      <c r="C489" s="42"/>
      <c r="D489" s="234" t="s">
        <v>255</v>
      </c>
      <c r="E489" s="42"/>
      <c r="F489" s="235" t="s">
        <v>882</v>
      </c>
      <c r="G489" s="42"/>
      <c r="H489" s="42"/>
      <c r="I489" s="236"/>
      <c r="J489" s="42"/>
      <c r="K489" s="42"/>
      <c r="L489" s="46"/>
      <c r="M489" s="237"/>
      <c r="N489" s="238"/>
      <c r="O489" s="93"/>
      <c r="P489" s="93"/>
      <c r="Q489" s="93"/>
      <c r="R489" s="93"/>
      <c r="S489" s="93"/>
      <c r="T489" s="94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T489" s="19" t="s">
        <v>255</v>
      </c>
      <c r="AU489" s="19" t="s">
        <v>87</v>
      </c>
    </row>
    <row r="490" s="2" customFormat="1">
      <c r="A490" s="40"/>
      <c r="B490" s="41"/>
      <c r="C490" s="42"/>
      <c r="D490" s="296" t="s">
        <v>766</v>
      </c>
      <c r="E490" s="42"/>
      <c r="F490" s="297" t="s">
        <v>883</v>
      </c>
      <c r="G490" s="42"/>
      <c r="H490" s="42"/>
      <c r="I490" s="236"/>
      <c r="J490" s="42"/>
      <c r="K490" s="42"/>
      <c r="L490" s="46"/>
      <c r="M490" s="237"/>
      <c r="N490" s="238"/>
      <c r="O490" s="93"/>
      <c r="P490" s="93"/>
      <c r="Q490" s="93"/>
      <c r="R490" s="93"/>
      <c r="S490" s="93"/>
      <c r="T490" s="94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T490" s="19" t="s">
        <v>766</v>
      </c>
      <c r="AU490" s="19" t="s">
        <v>87</v>
      </c>
    </row>
    <row r="491" s="12" customFormat="1" ht="20.88" customHeight="1">
      <c r="A491" s="12"/>
      <c r="B491" s="205"/>
      <c r="C491" s="206"/>
      <c r="D491" s="207" t="s">
        <v>76</v>
      </c>
      <c r="E491" s="219" t="s">
        <v>892</v>
      </c>
      <c r="F491" s="219" t="s">
        <v>893</v>
      </c>
      <c r="G491" s="206"/>
      <c r="H491" s="206"/>
      <c r="I491" s="209"/>
      <c r="J491" s="220">
        <f>BK491</f>
        <v>0</v>
      </c>
      <c r="K491" s="206"/>
      <c r="L491" s="211"/>
      <c r="M491" s="212"/>
      <c r="N491" s="213"/>
      <c r="O491" s="213"/>
      <c r="P491" s="214">
        <f>P492</f>
        <v>0</v>
      </c>
      <c r="Q491" s="213"/>
      <c r="R491" s="214">
        <f>R492</f>
        <v>0.64548399999999995</v>
      </c>
      <c r="S491" s="213"/>
      <c r="T491" s="215">
        <f>T492</f>
        <v>0</v>
      </c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R491" s="216" t="s">
        <v>87</v>
      </c>
      <c r="AT491" s="217" t="s">
        <v>76</v>
      </c>
      <c r="AU491" s="217" t="s">
        <v>87</v>
      </c>
      <c r="AY491" s="216" t="s">
        <v>245</v>
      </c>
      <c r="BK491" s="218">
        <f>BK492</f>
        <v>0</v>
      </c>
    </row>
    <row r="492" s="17" customFormat="1" ht="20.88" customHeight="1">
      <c r="A492" s="17"/>
      <c r="B492" s="306"/>
      <c r="C492" s="307"/>
      <c r="D492" s="308" t="s">
        <v>76</v>
      </c>
      <c r="E492" s="308" t="s">
        <v>3103</v>
      </c>
      <c r="F492" s="308" t="s">
        <v>3104</v>
      </c>
      <c r="G492" s="307"/>
      <c r="H492" s="307"/>
      <c r="I492" s="309"/>
      <c r="J492" s="310">
        <f>BK492</f>
        <v>0</v>
      </c>
      <c r="K492" s="307"/>
      <c r="L492" s="311"/>
      <c r="M492" s="312"/>
      <c r="N492" s="313"/>
      <c r="O492" s="313"/>
      <c r="P492" s="314">
        <f>P493+SUM(P494:P517)</f>
        <v>0</v>
      </c>
      <c r="Q492" s="313"/>
      <c r="R492" s="314">
        <f>R493+SUM(R494:R517)</f>
        <v>0.64548399999999995</v>
      </c>
      <c r="S492" s="313"/>
      <c r="T492" s="315">
        <f>T493+SUM(T494:T517)</f>
        <v>0</v>
      </c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R492" s="316" t="s">
        <v>253</v>
      </c>
      <c r="AT492" s="317" t="s">
        <v>76</v>
      </c>
      <c r="AU492" s="317" t="s">
        <v>272</v>
      </c>
      <c r="AY492" s="316" t="s">
        <v>245</v>
      </c>
      <c r="BK492" s="318">
        <f>BK493+SUM(BK494:BK517)</f>
        <v>0</v>
      </c>
    </row>
    <row r="493" s="2" customFormat="1" ht="16.5" customHeight="1">
      <c r="A493" s="40"/>
      <c r="B493" s="41"/>
      <c r="C493" s="221" t="s">
        <v>3160</v>
      </c>
      <c r="D493" s="221" t="s">
        <v>248</v>
      </c>
      <c r="E493" s="222" t="s">
        <v>3106</v>
      </c>
      <c r="F493" s="223" t="s">
        <v>3107</v>
      </c>
      <c r="G493" s="224" t="s">
        <v>2717</v>
      </c>
      <c r="H493" s="225">
        <v>146.30000000000001</v>
      </c>
      <c r="I493" s="226"/>
      <c r="J493" s="227">
        <f>ROUND(I493*H493,2)</f>
        <v>0</v>
      </c>
      <c r="K493" s="223" t="s">
        <v>764</v>
      </c>
      <c r="L493" s="46"/>
      <c r="M493" s="228" t="s">
        <v>1</v>
      </c>
      <c r="N493" s="229" t="s">
        <v>42</v>
      </c>
      <c r="O493" s="93"/>
      <c r="P493" s="230">
        <f>O493*H493</f>
        <v>0</v>
      </c>
      <c r="Q493" s="230">
        <v>0</v>
      </c>
      <c r="R493" s="230">
        <f>Q493*H493</f>
        <v>0</v>
      </c>
      <c r="S493" s="230">
        <v>0</v>
      </c>
      <c r="T493" s="231">
        <f>S493*H493</f>
        <v>0</v>
      </c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R493" s="232" t="s">
        <v>253</v>
      </c>
      <c r="AT493" s="232" t="s">
        <v>248</v>
      </c>
      <c r="AU493" s="232" t="s">
        <v>253</v>
      </c>
      <c r="AY493" s="19" t="s">
        <v>245</v>
      </c>
      <c r="BE493" s="233">
        <f>IF(N493="základní",J493,0)</f>
        <v>0</v>
      </c>
      <c r="BF493" s="233">
        <f>IF(N493="snížená",J493,0)</f>
        <v>0</v>
      </c>
      <c r="BG493" s="233">
        <f>IF(N493="zákl. přenesená",J493,0)</f>
        <v>0</v>
      </c>
      <c r="BH493" s="233">
        <f>IF(N493="sníž. přenesená",J493,0)</f>
        <v>0</v>
      </c>
      <c r="BI493" s="233">
        <f>IF(N493="nulová",J493,0)</f>
        <v>0</v>
      </c>
      <c r="BJ493" s="19" t="s">
        <v>85</v>
      </c>
      <c r="BK493" s="233">
        <f>ROUND(I493*H493,2)</f>
        <v>0</v>
      </c>
      <c r="BL493" s="19" t="s">
        <v>253</v>
      </c>
      <c r="BM493" s="232" t="s">
        <v>6052</v>
      </c>
    </row>
    <row r="494" s="2" customFormat="1">
      <c r="A494" s="40"/>
      <c r="B494" s="41"/>
      <c r="C494" s="42"/>
      <c r="D494" s="234" t="s">
        <v>255</v>
      </c>
      <c r="E494" s="42"/>
      <c r="F494" s="235" t="s">
        <v>3109</v>
      </c>
      <c r="G494" s="42"/>
      <c r="H494" s="42"/>
      <c r="I494" s="236"/>
      <c r="J494" s="42"/>
      <c r="K494" s="42"/>
      <c r="L494" s="46"/>
      <c r="M494" s="237"/>
      <c r="N494" s="238"/>
      <c r="O494" s="93"/>
      <c r="P494" s="93"/>
      <c r="Q494" s="93"/>
      <c r="R494" s="93"/>
      <c r="S494" s="93"/>
      <c r="T494" s="94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19" t="s">
        <v>255</v>
      </c>
      <c r="AU494" s="19" t="s">
        <v>253</v>
      </c>
    </row>
    <row r="495" s="2" customFormat="1">
      <c r="A495" s="40"/>
      <c r="B495" s="41"/>
      <c r="C495" s="42"/>
      <c r="D495" s="296" t="s">
        <v>766</v>
      </c>
      <c r="E495" s="42"/>
      <c r="F495" s="297" t="s">
        <v>3110</v>
      </c>
      <c r="G495" s="42"/>
      <c r="H495" s="42"/>
      <c r="I495" s="236"/>
      <c r="J495" s="42"/>
      <c r="K495" s="42"/>
      <c r="L495" s="46"/>
      <c r="M495" s="237"/>
      <c r="N495" s="238"/>
      <c r="O495" s="93"/>
      <c r="P495" s="93"/>
      <c r="Q495" s="93"/>
      <c r="R495" s="93"/>
      <c r="S495" s="93"/>
      <c r="T495" s="94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T495" s="19" t="s">
        <v>766</v>
      </c>
      <c r="AU495" s="19" t="s">
        <v>253</v>
      </c>
    </row>
    <row r="496" s="14" customFormat="1">
      <c r="A496" s="14"/>
      <c r="B496" s="249"/>
      <c r="C496" s="250"/>
      <c r="D496" s="234" t="s">
        <v>257</v>
      </c>
      <c r="E496" s="251" t="s">
        <v>1</v>
      </c>
      <c r="F496" s="252" t="s">
        <v>6053</v>
      </c>
      <c r="G496" s="250"/>
      <c r="H496" s="253">
        <v>127.5</v>
      </c>
      <c r="I496" s="254"/>
      <c r="J496" s="250"/>
      <c r="K496" s="250"/>
      <c r="L496" s="255"/>
      <c r="M496" s="256"/>
      <c r="N496" s="257"/>
      <c r="O496" s="257"/>
      <c r="P496" s="257"/>
      <c r="Q496" s="257"/>
      <c r="R496" s="257"/>
      <c r="S496" s="257"/>
      <c r="T496" s="258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9" t="s">
        <v>257</v>
      </c>
      <c r="AU496" s="259" t="s">
        <v>253</v>
      </c>
      <c r="AV496" s="14" t="s">
        <v>87</v>
      </c>
      <c r="AW496" s="14" t="s">
        <v>34</v>
      </c>
      <c r="AX496" s="14" t="s">
        <v>77</v>
      </c>
      <c r="AY496" s="259" t="s">
        <v>245</v>
      </c>
    </row>
    <row r="497" s="14" customFormat="1">
      <c r="A497" s="14"/>
      <c r="B497" s="249"/>
      <c r="C497" s="250"/>
      <c r="D497" s="234" t="s">
        <v>257</v>
      </c>
      <c r="E497" s="251" t="s">
        <v>1</v>
      </c>
      <c r="F497" s="252" t="s">
        <v>6054</v>
      </c>
      <c r="G497" s="250"/>
      <c r="H497" s="253">
        <v>18.800000000000001</v>
      </c>
      <c r="I497" s="254"/>
      <c r="J497" s="250"/>
      <c r="K497" s="250"/>
      <c r="L497" s="255"/>
      <c r="M497" s="256"/>
      <c r="N497" s="257"/>
      <c r="O497" s="257"/>
      <c r="P497" s="257"/>
      <c r="Q497" s="257"/>
      <c r="R497" s="257"/>
      <c r="S497" s="257"/>
      <c r="T497" s="258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9" t="s">
        <v>257</v>
      </c>
      <c r="AU497" s="259" t="s">
        <v>253</v>
      </c>
      <c r="AV497" s="14" t="s">
        <v>87</v>
      </c>
      <c r="AW497" s="14" t="s">
        <v>34</v>
      </c>
      <c r="AX497" s="14" t="s">
        <v>77</v>
      </c>
      <c r="AY497" s="259" t="s">
        <v>245</v>
      </c>
    </row>
    <row r="498" s="15" customFormat="1">
      <c r="A498" s="15"/>
      <c r="B498" s="260"/>
      <c r="C498" s="261"/>
      <c r="D498" s="234" t="s">
        <v>257</v>
      </c>
      <c r="E498" s="262" t="s">
        <v>1</v>
      </c>
      <c r="F498" s="263" t="s">
        <v>266</v>
      </c>
      <c r="G498" s="261"/>
      <c r="H498" s="264">
        <v>146.30000000000001</v>
      </c>
      <c r="I498" s="265"/>
      <c r="J498" s="261"/>
      <c r="K498" s="261"/>
      <c r="L498" s="266"/>
      <c r="M498" s="267"/>
      <c r="N498" s="268"/>
      <c r="O498" s="268"/>
      <c r="P498" s="268"/>
      <c r="Q498" s="268"/>
      <c r="R498" s="268"/>
      <c r="S498" s="268"/>
      <c r="T498" s="269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70" t="s">
        <v>257</v>
      </c>
      <c r="AU498" s="270" t="s">
        <v>253</v>
      </c>
      <c r="AV498" s="15" t="s">
        <v>253</v>
      </c>
      <c r="AW498" s="15" t="s">
        <v>34</v>
      </c>
      <c r="AX498" s="15" t="s">
        <v>85</v>
      </c>
      <c r="AY498" s="270" t="s">
        <v>245</v>
      </c>
    </row>
    <row r="499" s="2" customFormat="1" ht="16.5" customHeight="1">
      <c r="A499" s="40"/>
      <c r="B499" s="41"/>
      <c r="C499" s="283" t="s">
        <v>3167</v>
      </c>
      <c r="D499" s="283" t="s">
        <v>551</v>
      </c>
      <c r="E499" s="284" t="s">
        <v>3113</v>
      </c>
      <c r="F499" s="285" t="s">
        <v>3114</v>
      </c>
      <c r="G499" s="286" t="s">
        <v>3531</v>
      </c>
      <c r="H499" s="287">
        <v>0.050000000000000003</v>
      </c>
      <c r="I499" s="288"/>
      <c r="J499" s="289">
        <f>ROUND(I499*H499,2)</f>
        <v>0</v>
      </c>
      <c r="K499" s="285" t="s">
        <v>764</v>
      </c>
      <c r="L499" s="290"/>
      <c r="M499" s="291" t="s">
        <v>1</v>
      </c>
      <c r="N499" s="292" t="s">
        <v>42</v>
      </c>
      <c r="O499" s="93"/>
      <c r="P499" s="230">
        <f>O499*H499</f>
        <v>0</v>
      </c>
      <c r="Q499" s="230">
        <v>1</v>
      </c>
      <c r="R499" s="230">
        <f>Q499*H499</f>
        <v>0.050000000000000003</v>
      </c>
      <c r="S499" s="230">
        <v>0</v>
      </c>
      <c r="T499" s="231">
        <f>S499*H499</f>
        <v>0</v>
      </c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R499" s="232" t="s">
        <v>326</v>
      </c>
      <c r="AT499" s="232" t="s">
        <v>551</v>
      </c>
      <c r="AU499" s="232" t="s">
        <v>253</v>
      </c>
      <c r="AY499" s="19" t="s">
        <v>245</v>
      </c>
      <c r="BE499" s="233">
        <f>IF(N499="základní",J499,0)</f>
        <v>0</v>
      </c>
      <c r="BF499" s="233">
        <f>IF(N499="snížená",J499,0)</f>
        <v>0</v>
      </c>
      <c r="BG499" s="233">
        <f>IF(N499="zákl. přenesená",J499,0)</f>
        <v>0</v>
      </c>
      <c r="BH499" s="233">
        <f>IF(N499="sníž. přenesená",J499,0)</f>
        <v>0</v>
      </c>
      <c r="BI499" s="233">
        <f>IF(N499="nulová",J499,0)</f>
        <v>0</v>
      </c>
      <c r="BJ499" s="19" t="s">
        <v>85</v>
      </c>
      <c r="BK499" s="233">
        <f>ROUND(I499*H499,2)</f>
        <v>0</v>
      </c>
      <c r="BL499" s="19" t="s">
        <v>253</v>
      </c>
      <c r="BM499" s="232" t="s">
        <v>6055</v>
      </c>
    </row>
    <row r="500" s="2" customFormat="1">
      <c r="A500" s="40"/>
      <c r="B500" s="41"/>
      <c r="C500" s="42"/>
      <c r="D500" s="234" t="s">
        <v>255</v>
      </c>
      <c r="E500" s="42"/>
      <c r="F500" s="235" t="s">
        <v>3114</v>
      </c>
      <c r="G500" s="42"/>
      <c r="H500" s="42"/>
      <c r="I500" s="236"/>
      <c r="J500" s="42"/>
      <c r="K500" s="42"/>
      <c r="L500" s="46"/>
      <c r="M500" s="237"/>
      <c r="N500" s="238"/>
      <c r="O500" s="93"/>
      <c r="P500" s="93"/>
      <c r="Q500" s="93"/>
      <c r="R500" s="93"/>
      <c r="S500" s="93"/>
      <c r="T500" s="94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255</v>
      </c>
      <c r="AU500" s="19" t="s">
        <v>253</v>
      </c>
    </row>
    <row r="501" s="14" customFormat="1">
      <c r="A501" s="14"/>
      <c r="B501" s="249"/>
      <c r="C501" s="250"/>
      <c r="D501" s="234" t="s">
        <v>257</v>
      </c>
      <c r="E501" s="251" t="s">
        <v>1</v>
      </c>
      <c r="F501" s="252" t="s">
        <v>6056</v>
      </c>
      <c r="G501" s="250"/>
      <c r="H501" s="253">
        <v>0.050000000000000003</v>
      </c>
      <c r="I501" s="254"/>
      <c r="J501" s="250"/>
      <c r="K501" s="250"/>
      <c r="L501" s="255"/>
      <c r="M501" s="256"/>
      <c r="N501" s="257"/>
      <c r="O501" s="257"/>
      <c r="P501" s="257"/>
      <c r="Q501" s="257"/>
      <c r="R501" s="257"/>
      <c r="S501" s="257"/>
      <c r="T501" s="25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9" t="s">
        <v>257</v>
      </c>
      <c r="AU501" s="259" t="s">
        <v>253</v>
      </c>
      <c r="AV501" s="14" t="s">
        <v>87</v>
      </c>
      <c r="AW501" s="14" t="s">
        <v>34</v>
      </c>
      <c r="AX501" s="14" t="s">
        <v>77</v>
      </c>
      <c r="AY501" s="259" t="s">
        <v>245</v>
      </c>
    </row>
    <row r="502" s="15" customFormat="1">
      <c r="A502" s="15"/>
      <c r="B502" s="260"/>
      <c r="C502" s="261"/>
      <c r="D502" s="234" t="s">
        <v>257</v>
      </c>
      <c r="E502" s="262" t="s">
        <v>1</v>
      </c>
      <c r="F502" s="263" t="s">
        <v>266</v>
      </c>
      <c r="G502" s="261"/>
      <c r="H502" s="264">
        <v>0.050000000000000003</v>
      </c>
      <c r="I502" s="265"/>
      <c r="J502" s="261"/>
      <c r="K502" s="261"/>
      <c r="L502" s="266"/>
      <c r="M502" s="267"/>
      <c r="N502" s="268"/>
      <c r="O502" s="268"/>
      <c r="P502" s="268"/>
      <c r="Q502" s="268"/>
      <c r="R502" s="268"/>
      <c r="S502" s="268"/>
      <c r="T502" s="269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270" t="s">
        <v>257</v>
      </c>
      <c r="AU502" s="270" t="s">
        <v>253</v>
      </c>
      <c r="AV502" s="15" t="s">
        <v>253</v>
      </c>
      <c r="AW502" s="15" t="s">
        <v>34</v>
      </c>
      <c r="AX502" s="15" t="s">
        <v>85</v>
      </c>
      <c r="AY502" s="270" t="s">
        <v>245</v>
      </c>
    </row>
    <row r="503" s="2" customFormat="1" ht="16.5" customHeight="1">
      <c r="A503" s="40"/>
      <c r="B503" s="41"/>
      <c r="C503" s="221" t="s">
        <v>3174</v>
      </c>
      <c r="D503" s="221" t="s">
        <v>248</v>
      </c>
      <c r="E503" s="222" t="s">
        <v>3118</v>
      </c>
      <c r="F503" s="223" t="s">
        <v>3119</v>
      </c>
      <c r="G503" s="224" t="s">
        <v>2717</v>
      </c>
      <c r="H503" s="225">
        <v>292.60000000000002</v>
      </c>
      <c r="I503" s="226"/>
      <c r="J503" s="227">
        <f>ROUND(I503*H503,2)</f>
        <v>0</v>
      </c>
      <c r="K503" s="223" t="s">
        <v>764</v>
      </c>
      <c r="L503" s="46"/>
      <c r="M503" s="228" t="s">
        <v>1</v>
      </c>
      <c r="N503" s="229" t="s">
        <v>42</v>
      </c>
      <c r="O503" s="93"/>
      <c r="P503" s="230">
        <f>O503*H503</f>
        <v>0</v>
      </c>
      <c r="Q503" s="230">
        <v>0</v>
      </c>
      <c r="R503" s="230">
        <f>Q503*H503</f>
        <v>0</v>
      </c>
      <c r="S503" s="230">
        <v>0</v>
      </c>
      <c r="T503" s="231">
        <f>S503*H503</f>
        <v>0</v>
      </c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R503" s="232" t="s">
        <v>253</v>
      </c>
      <c r="AT503" s="232" t="s">
        <v>248</v>
      </c>
      <c r="AU503" s="232" t="s">
        <v>253</v>
      </c>
      <c r="AY503" s="19" t="s">
        <v>245</v>
      </c>
      <c r="BE503" s="233">
        <f>IF(N503="základní",J503,0)</f>
        <v>0</v>
      </c>
      <c r="BF503" s="233">
        <f>IF(N503="snížená",J503,0)</f>
        <v>0</v>
      </c>
      <c r="BG503" s="233">
        <f>IF(N503="zákl. přenesená",J503,0)</f>
        <v>0</v>
      </c>
      <c r="BH503" s="233">
        <f>IF(N503="sníž. přenesená",J503,0)</f>
        <v>0</v>
      </c>
      <c r="BI503" s="233">
        <f>IF(N503="nulová",J503,0)</f>
        <v>0</v>
      </c>
      <c r="BJ503" s="19" t="s">
        <v>85</v>
      </c>
      <c r="BK503" s="233">
        <f>ROUND(I503*H503,2)</f>
        <v>0</v>
      </c>
      <c r="BL503" s="19" t="s">
        <v>253</v>
      </c>
      <c r="BM503" s="232" t="s">
        <v>6057</v>
      </c>
    </row>
    <row r="504" s="2" customFormat="1">
      <c r="A504" s="40"/>
      <c r="B504" s="41"/>
      <c r="C504" s="42"/>
      <c r="D504" s="234" t="s">
        <v>255</v>
      </c>
      <c r="E504" s="42"/>
      <c r="F504" s="235" t="s">
        <v>3121</v>
      </c>
      <c r="G504" s="42"/>
      <c r="H504" s="42"/>
      <c r="I504" s="236"/>
      <c r="J504" s="42"/>
      <c r="K504" s="42"/>
      <c r="L504" s="46"/>
      <c r="M504" s="237"/>
      <c r="N504" s="238"/>
      <c r="O504" s="93"/>
      <c r="P504" s="93"/>
      <c r="Q504" s="93"/>
      <c r="R504" s="93"/>
      <c r="S504" s="93"/>
      <c r="T504" s="94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255</v>
      </c>
      <c r="AU504" s="19" t="s">
        <v>253</v>
      </c>
    </row>
    <row r="505" s="2" customFormat="1">
      <c r="A505" s="40"/>
      <c r="B505" s="41"/>
      <c r="C505" s="42"/>
      <c r="D505" s="296" t="s">
        <v>766</v>
      </c>
      <c r="E505" s="42"/>
      <c r="F505" s="297" t="s">
        <v>3122</v>
      </c>
      <c r="G505" s="42"/>
      <c r="H505" s="42"/>
      <c r="I505" s="236"/>
      <c r="J505" s="42"/>
      <c r="K505" s="42"/>
      <c r="L505" s="46"/>
      <c r="M505" s="237"/>
      <c r="N505" s="238"/>
      <c r="O505" s="93"/>
      <c r="P505" s="93"/>
      <c r="Q505" s="93"/>
      <c r="R505" s="93"/>
      <c r="S505" s="93"/>
      <c r="T505" s="94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19" t="s">
        <v>766</v>
      </c>
      <c r="AU505" s="19" t="s">
        <v>253</v>
      </c>
    </row>
    <row r="506" s="14" customFormat="1">
      <c r="A506" s="14"/>
      <c r="B506" s="249"/>
      <c r="C506" s="250"/>
      <c r="D506" s="234" t="s">
        <v>257</v>
      </c>
      <c r="E506" s="251" t="s">
        <v>1</v>
      </c>
      <c r="F506" s="252" t="s">
        <v>6058</v>
      </c>
      <c r="G506" s="250"/>
      <c r="H506" s="253">
        <v>255</v>
      </c>
      <c r="I506" s="254"/>
      <c r="J506" s="250"/>
      <c r="K506" s="250"/>
      <c r="L506" s="255"/>
      <c r="M506" s="256"/>
      <c r="N506" s="257"/>
      <c r="O506" s="257"/>
      <c r="P506" s="257"/>
      <c r="Q506" s="257"/>
      <c r="R506" s="257"/>
      <c r="S506" s="257"/>
      <c r="T506" s="25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9" t="s">
        <v>257</v>
      </c>
      <c r="AU506" s="259" t="s">
        <v>253</v>
      </c>
      <c r="AV506" s="14" t="s">
        <v>87</v>
      </c>
      <c r="AW506" s="14" t="s">
        <v>34</v>
      </c>
      <c r="AX506" s="14" t="s">
        <v>77</v>
      </c>
      <c r="AY506" s="259" t="s">
        <v>245</v>
      </c>
    </row>
    <row r="507" s="14" customFormat="1">
      <c r="A507" s="14"/>
      <c r="B507" s="249"/>
      <c r="C507" s="250"/>
      <c r="D507" s="234" t="s">
        <v>257</v>
      </c>
      <c r="E507" s="251" t="s">
        <v>1</v>
      </c>
      <c r="F507" s="252" t="s">
        <v>6059</v>
      </c>
      <c r="G507" s="250"/>
      <c r="H507" s="253">
        <v>37.600000000000001</v>
      </c>
      <c r="I507" s="254"/>
      <c r="J507" s="250"/>
      <c r="K507" s="250"/>
      <c r="L507" s="255"/>
      <c r="M507" s="256"/>
      <c r="N507" s="257"/>
      <c r="O507" s="257"/>
      <c r="P507" s="257"/>
      <c r="Q507" s="257"/>
      <c r="R507" s="257"/>
      <c r="S507" s="257"/>
      <c r="T507" s="258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9" t="s">
        <v>257</v>
      </c>
      <c r="AU507" s="259" t="s">
        <v>253</v>
      </c>
      <c r="AV507" s="14" t="s">
        <v>87</v>
      </c>
      <c r="AW507" s="14" t="s">
        <v>34</v>
      </c>
      <c r="AX507" s="14" t="s">
        <v>77</v>
      </c>
      <c r="AY507" s="259" t="s">
        <v>245</v>
      </c>
    </row>
    <row r="508" s="15" customFormat="1">
      <c r="A508" s="15"/>
      <c r="B508" s="260"/>
      <c r="C508" s="261"/>
      <c r="D508" s="234" t="s">
        <v>257</v>
      </c>
      <c r="E508" s="262" t="s">
        <v>1</v>
      </c>
      <c r="F508" s="263" t="s">
        <v>266</v>
      </c>
      <c r="G508" s="261"/>
      <c r="H508" s="264">
        <v>292.60000000000002</v>
      </c>
      <c r="I508" s="265"/>
      <c r="J508" s="261"/>
      <c r="K508" s="261"/>
      <c r="L508" s="266"/>
      <c r="M508" s="267"/>
      <c r="N508" s="268"/>
      <c r="O508" s="268"/>
      <c r="P508" s="268"/>
      <c r="Q508" s="268"/>
      <c r="R508" s="268"/>
      <c r="S508" s="268"/>
      <c r="T508" s="269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70" t="s">
        <v>257</v>
      </c>
      <c r="AU508" s="270" t="s">
        <v>253</v>
      </c>
      <c r="AV508" s="15" t="s">
        <v>253</v>
      </c>
      <c r="AW508" s="15" t="s">
        <v>34</v>
      </c>
      <c r="AX508" s="15" t="s">
        <v>85</v>
      </c>
      <c r="AY508" s="270" t="s">
        <v>245</v>
      </c>
    </row>
    <row r="509" s="2" customFormat="1" ht="16.5" customHeight="1">
      <c r="A509" s="40"/>
      <c r="B509" s="41"/>
      <c r="C509" s="283" t="s">
        <v>459</v>
      </c>
      <c r="D509" s="283" t="s">
        <v>551</v>
      </c>
      <c r="E509" s="284" t="s">
        <v>3125</v>
      </c>
      <c r="F509" s="285" t="s">
        <v>3126</v>
      </c>
      <c r="G509" s="286" t="s">
        <v>3531</v>
      </c>
      <c r="H509" s="287">
        <v>0.12</v>
      </c>
      <c r="I509" s="288"/>
      <c r="J509" s="289">
        <f>ROUND(I509*H509,2)</f>
        <v>0</v>
      </c>
      <c r="K509" s="285" t="s">
        <v>764</v>
      </c>
      <c r="L509" s="290"/>
      <c r="M509" s="291" t="s">
        <v>1</v>
      </c>
      <c r="N509" s="292" t="s">
        <v>42</v>
      </c>
      <c r="O509" s="93"/>
      <c r="P509" s="230">
        <f>O509*H509</f>
        <v>0</v>
      </c>
      <c r="Q509" s="230">
        <v>1</v>
      </c>
      <c r="R509" s="230">
        <f>Q509*H509</f>
        <v>0.12</v>
      </c>
      <c r="S509" s="230">
        <v>0</v>
      </c>
      <c r="T509" s="231">
        <f>S509*H509</f>
        <v>0</v>
      </c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R509" s="232" t="s">
        <v>326</v>
      </c>
      <c r="AT509" s="232" t="s">
        <v>551</v>
      </c>
      <c r="AU509" s="232" t="s">
        <v>253</v>
      </c>
      <c r="AY509" s="19" t="s">
        <v>245</v>
      </c>
      <c r="BE509" s="233">
        <f>IF(N509="základní",J509,0)</f>
        <v>0</v>
      </c>
      <c r="BF509" s="233">
        <f>IF(N509="snížená",J509,0)</f>
        <v>0</v>
      </c>
      <c r="BG509" s="233">
        <f>IF(N509="zákl. přenesená",J509,0)</f>
        <v>0</v>
      </c>
      <c r="BH509" s="233">
        <f>IF(N509="sníž. přenesená",J509,0)</f>
        <v>0</v>
      </c>
      <c r="BI509" s="233">
        <f>IF(N509="nulová",J509,0)</f>
        <v>0</v>
      </c>
      <c r="BJ509" s="19" t="s">
        <v>85</v>
      </c>
      <c r="BK509" s="233">
        <f>ROUND(I509*H509,2)</f>
        <v>0</v>
      </c>
      <c r="BL509" s="19" t="s">
        <v>253</v>
      </c>
      <c r="BM509" s="232" t="s">
        <v>6060</v>
      </c>
    </row>
    <row r="510" s="2" customFormat="1">
      <c r="A510" s="40"/>
      <c r="B510" s="41"/>
      <c r="C510" s="42"/>
      <c r="D510" s="234" t="s">
        <v>255</v>
      </c>
      <c r="E510" s="42"/>
      <c r="F510" s="235" t="s">
        <v>3126</v>
      </c>
      <c r="G510" s="42"/>
      <c r="H510" s="42"/>
      <c r="I510" s="236"/>
      <c r="J510" s="42"/>
      <c r="K510" s="42"/>
      <c r="L510" s="46"/>
      <c r="M510" s="237"/>
      <c r="N510" s="238"/>
      <c r="O510" s="93"/>
      <c r="P510" s="93"/>
      <c r="Q510" s="93"/>
      <c r="R510" s="93"/>
      <c r="S510" s="93"/>
      <c r="T510" s="94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T510" s="19" t="s">
        <v>255</v>
      </c>
      <c r="AU510" s="19" t="s">
        <v>253</v>
      </c>
    </row>
    <row r="511" s="14" customFormat="1">
      <c r="A511" s="14"/>
      <c r="B511" s="249"/>
      <c r="C511" s="250"/>
      <c r="D511" s="234" t="s">
        <v>257</v>
      </c>
      <c r="E511" s="251" t="s">
        <v>1</v>
      </c>
      <c r="F511" s="252" t="s">
        <v>6061</v>
      </c>
      <c r="G511" s="250"/>
      <c r="H511" s="253">
        <v>0.12</v>
      </c>
      <c r="I511" s="254"/>
      <c r="J511" s="250"/>
      <c r="K511" s="250"/>
      <c r="L511" s="255"/>
      <c r="M511" s="256"/>
      <c r="N511" s="257"/>
      <c r="O511" s="257"/>
      <c r="P511" s="257"/>
      <c r="Q511" s="257"/>
      <c r="R511" s="257"/>
      <c r="S511" s="257"/>
      <c r="T511" s="258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9" t="s">
        <v>257</v>
      </c>
      <c r="AU511" s="259" t="s">
        <v>253</v>
      </c>
      <c r="AV511" s="14" t="s">
        <v>87</v>
      </c>
      <c r="AW511" s="14" t="s">
        <v>34</v>
      </c>
      <c r="AX511" s="14" t="s">
        <v>77</v>
      </c>
      <c r="AY511" s="259" t="s">
        <v>245</v>
      </c>
    </row>
    <row r="512" s="15" customFormat="1">
      <c r="A512" s="15"/>
      <c r="B512" s="260"/>
      <c r="C512" s="261"/>
      <c r="D512" s="234" t="s">
        <v>257</v>
      </c>
      <c r="E512" s="262" t="s">
        <v>1</v>
      </c>
      <c r="F512" s="263" t="s">
        <v>266</v>
      </c>
      <c r="G512" s="261"/>
      <c r="H512" s="264">
        <v>0.12</v>
      </c>
      <c r="I512" s="265"/>
      <c r="J512" s="261"/>
      <c r="K512" s="261"/>
      <c r="L512" s="266"/>
      <c r="M512" s="267"/>
      <c r="N512" s="268"/>
      <c r="O512" s="268"/>
      <c r="P512" s="268"/>
      <c r="Q512" s="268"/>
      <c r="R512" s="268"/>
      <c r="S512" s="268"/>
      <c r="T512" s="269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70" t="s">
        <v>257</v>
      </c>
      <c r="AU512" s="270" t="s">
        <v>253</v>
      </c>
      <c r="AV512" s="15" t="s">
        <v>253</v>
      </c>
      <c r="AW512" s="15" t="s">
        <v>34</v>
      </c>
      <c r="AX512" s="15" t="s">
        <v>85</v>
      </c>
      <c r="AY512" s="270" t="s">
        <v>245</v>
      </c>
    </row>
    <row r="513" s="2" customFormat="1" ht="16.5" customHeight="1">
      <c r="A513" s="40"/>
      <c r="B513" s="41"/>
      <c r="C513" s="221" t="s">
        <v>3188</v>
      </c>
      <c r="D513" s="221" t="s">
        <v>248</v>
      </c>
      <c r="E513" s="222" t="s">
        <v>3143</v>
      </c>
      <c r="F513" s="223" t="s">
        <v>3144</v>
      </c>
      <c r="G513" s="224" t="s">
        <v>3531</v>
      </c>
      <c r="H513" s="225">
        <v>0.14000000000000001</v>
      </c>
      <c r="I513" s="226"/>
      <c r="J513" s="227">
        <f>ROUND(I513*H513,2)</f>
        <v>0</v>
      </c>
      <c r="K513" s="223" t="s">
        <v>764</v>
      </c>
      <c r="L513" s="46"/>
      <c r="M513" s="228" t="s">
        <v>1</v>
      </c>
      <c r="N513" s="229" t="s">
        <v>42</v>
      </c>
      <c r="O513" s="93"/>
      <c r="P513" s="230">
        <f>O513*H513</f>
        <v>0</v>
      </c>
      <c r="Q513" s="230">
        <v>0</v>
      </c>
      <c r="R513" s="230">
        <f>Q513*H513</f>
        <v>0</v>
      </c>
      <c r="S513" s="230">
        <v>0</v>
      </c>
      <c r="T513" s="231">
        <f>S513*H513</f>
        <v>0</v>
      </c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R513" s="232" t="s">
        <v>253</v>
      </c>
      <c r="AT513" s="232" t="s">
        <v>248</v>
      </c>
      <c r="AU513" s="232" t="s">
        <v>253</v>
      </c>
      <c r="AY513" s="19" t="s">
        <v>245</v>
      </c>
      <c r="BE513" s="233">
        <f>IF(N513="základní",J513,0)</f>
        <v>0</v>
      </c>
      <c r="BF513" s="233">
        <f>IF(N513="snížená",J513,0)</f>
        <v>0</v>
      </c>
      <c r="BG513" s="233">
        <f>IF(N513="zákl. přenesená",J513,0)</f>
        <v>0</v>
      </c>
      <c r="BH513" s="233">
        <f>IF(N513="sníž. přenesená",J513,0)</f>
        <v>0</v>
      </c>
      <c r="BI513" s="233">
        <f>IF(N513="nulová",J513,0)</f>
        <v>0</v>
      </c>
      <c r="BJ513" s="19" t="s">
        <v>85</v>
      </c>
      <c r="BK513" s="233">
        <f>ROUND(I513*H513,2)</f>
        <v>0</v>
      </c>
      <c r="BL513" s="19" t="s">
        <v>253</v>
      </c>
      <c r="BM513" s="232" t="s">
        <v>6062</v>
      </c>
    </row>
    <row r="514" s="2" customFormat="1">
      <c r="A514" s="40"/>
      <c r="B514" s="41"/>
      <c r="C514" s="42"/>
      <c r="D514" s="234" t="s">
        <v>255</v>
      </c>
      <c r="E514" s="42"/>
      <c r="F514" s="235" t="s">
        <v>3146</v>
      </c>
      <c r="G514" s="42"/>
      <c r="H514" s="42"/>
      <c r="I514" s="236"/>
      <c r="J514" s="42"/>
      <c r="K514" s="42"/>
      <c r="L514" s="46"/>
      <c r="M514" s="237"/>
      <c r="N514" s="238"/>
      <c r="O514" s="93"/>
      <c r="P514" s="93"/>
      <c r="Q514" s="93"/>
      <c r="R514" s="93"/>
      <c r="S514" s="93"/>
      <c r="T514" s="94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T514" s="19" t="s">
        <v>255</v>
      </c>
      <c r="AU514" s="19" t="s">
        <v>253</v>
      </c>
    </row>
    <row r="515" s="2" customFormat="1">
      <c r="A515" s="40"/>
      <c r="B515" s="41"/>
      <c r="C515" s="42"/>
      <c r="D515" s="296" t="s">
        <v>766</v>
      </c>
      <c r="E515" s="42"/>
      <c r="F515" s="297" t="s">
        <v>3147</v>
      </c>
      <c r="G515" s="42"/>
      <c r="H515" s="42"/>
      <c r="I515" s="236"/>
      <c r="J515" s="42"/>
      <c r="K515" s="42"/>
      <c r="L515" s="46"/>
      <c r="M515" s="237"/>
      <c r="N515" s="238"/>
      <c r="O515" s="93"/>
      <c r="P515" s="93"/>
      <c r="Q515" s="93"/>
      <c r="R515" s="93"/>
      <c r="S515" s="93"/>
      <c r="T515" s="94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T515" s="19" t="s">
        <v>766</v>
      </c>
      <c r="AU515" s="19" t="s">
        <v>253</v>
      </c>
    </row>
    <row r="516" s="14" customFormat="1">
      <c r="A516" s="14"/>
      <c r="B516" s="249"/>
      <c r="C516" s="250"/>
      <c r="D516" s="234" t="s">
        <v>257</v>
      </c>
      <c r="E516" s="251" t="s">
        <v>1</v>
      </c>
      <c r="F516" s="252" t="s">
        <v>5850</v>
      </c>
      <c r="G516" s="250"/>
      <c r="H516" s="253">
        <v>0.14000000000000001</v>
      </c>
      <c r="I516" s="254"/>
      <c r="J516" s="250"/>
      <c r="K516" s="250"/>
      <c r="L516" s="255"/>
      <c r="M516" s="256"/>
      <c r="N516" s="257"/>
      <c r="O516" s="257"/>
      <c r="P516" s="257"/>
      <c r="Q516" s="257"/>
      <c r="R516" s="257"/>
      <c r="S516" s="257"/>
      <c r="T516" s="258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9" t="s">
        <v>257</v>
      </c>
      <c r="AU516" s="259" t="s">
        <v>253</v>
      </c>
      <c r="AV516" s="14" t="s">
        <v>87</v>
      </c>
      <c r="AW516" s="14" t="s">
        <v>34</v>
      </c>
      <c r="AX516" s="14" t="s">
        <v>85</v>
      </c>
      <c r="AY516" s="259" t="s">
        <v>245</v>
      </c>
    </row>
    <row r="517" s="17" customFormat="1" ht="20.88" customHeight="1">
      <c r="A517" s="17"/>
      <c r="B517" s="306"/>
      <c r="C517" s="307"/>
      <c r="D517" s="308" t="s">
        <v>76</v>
      </c>
      <c r="E517" s="308" t="s">
        <v>905</v>
      </c>
      <c r="F517" s="308" t="s">
        <v>906</v>
      </c>
      <c r="G517" s="307"/>
      <c r="H517" s="307"/>
      <c r="I517" s="309"/>
      <c r="J517" s="310">
        <f>BK517</f>
        <v>0</v>
      </c>
      <c r="K517" s="307"/>
      <c r="L517" s="311"/>
      <c r="M517" s="312"/>
      <c r="N517" s="313"/>
      <c r="O517" s="313"/>
      <c r="P517" s="314">
        <f>SUM(P518:P562)</f>
        <v>0</v>
      </c>
      <c r="Q517" s="313"/>
      <c r="R517" s="314">
        <f>SUM(R518:R562)</f>
        <v>0.47548400000000002</v>
      </c>
      <c r="S517" s="313"/>
      <c r="T517" s="315">
        <f>SUM(T518:T562)</f>
        <v>0</v>
      </c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R517" s="316" t="s">
        <v>87</v>
      </c>
      <c r="AT517" s="317" t="s">
        <v>76</v>
      </c>
      <c r="AU517" s="317" t="s">
        <v>253</v>
      </c>
      <c r="AY517" s="316" t="s">
        <v>245</v>
      </c>
      <c r="BK517" s="318">
        <f>SUM(BK518:BK562)</f>
        <v>0</v>
      </c>
    </row>
    <row r="518" s="2" customFormat="1" ht="16.5" customHeight="1">
      <c r="A518" s="40"/>
      <c r="B518" s="41"/>
      <c r="C518" s="221" t="s">
        <v>3194</v>
      </c>
      <c r="D518" s="221" t="s">
        <v>248</v>
      </c>
      <c r="E518" s="222" t="s">
        <v>3149</v>
      </c>
      <c r="F518" s="223" t="s">
        <v>3150</v>
      </c>
      <c r="G518" s="224" t="s">
        <v>275</v>
      </c>
      <c r="H518" s="225">
        <v>11.6</v>
      </c>
      <c r="I518" s="226"/>
      <c r="J518" s="227">
        <f>ROUND(I518*H518,2)</f>
        <v>0</v>
      </c>
      <c r="K518" s="223" t="s">
        <v>764</v>
      </c>
      <c r="L518" s="46"/>
      <c r="M518" s="228" t="s">
        <v>1</v>
      </c>
      <c r="N518" s="229" t="s">
        <v>42</v>
      </c>
      <c r="O518" s="93"/>
      <c r="P518" s="230">
        <f>O518*H518</f>
        <v>0</v>
      </c>
      <c r="Q518" s="230">
        <v>0</v>
      </c>
      <c r="R518" s="230">
        <f>Q518*H518</f>
        <v>0</v>
      </c>
      <c r="S518" s="230">
        <v>0</v>
      </c>
      <c r="T518" s="231">
        <f>S518*H518</f>
        <v>0</v>
      </c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R518" s="232" t="s">
        <v>402</v>
      </c>
      <c r="AT518" s="232" t="s">
        <v>248</v>
      </c>
      <c r="AU518" s="232" t="s">
        <v>246</v>
      </c>
      <c r="AY518" s="19" t="s">
        <v>245</v>
      </c>
      <c r="BE518" s="233">
        <f>IF(N518="základní",J518,0)</f>
        <v>0</v>
      </c>
      <c r="BF518" s="233">
        <f>IF(N518="snížená",J518,0)</f>
        <v>0</v>
      </c>
      <c r="BG518" s="233">
        <f>IF(N518="zákl. přenesená",J518,0)</f>
        <v>0</v>
      </c>
      <c r="BH518" s="233">
        <f>IF(N518="sníž. přenesená",J518,0)</f>
        <v>0</v>
      </c>
      <c r="BI518" s="233">
        <f>IF(N518="nulová",J518,0)</f>
        <v>0</v>
      </c>
      <c r="BJ518" s="19" t="s">
        <v>85</v>
      </c>
      <c r="BK518" s="233">
        <f>ROUND(I518*H518,2)</f>
        <v>0</v>
      </c>
      <c r="BL518" s="19" t="s">
        <v>402</v>
      </c>
      <c r="BM518" s="232" t="s">
        <v>6063</v>
      </c>
    </row>
    <row r="519" s="2" customFormat="1">
      <c r="A519" s="40"/>
      <c r="B519" s="41"/>
      <c r="C519" s="42"/>
      <c r="D519" s="234" t="s">
        <v>255</v>
      </c>
      <c r="E519" s="42"/>
      <c r="F519" s="235" t="s">
        <v>3152</v>
      </c>
      <c r="G519" s="42"/>
      <c r="H519" s="42"/>
      <c r="I519" s="236"/>
      <c r="J519" s="42"/>
      <c r="K519" s="42"/>
      <c r="L519" s="46"/>
      <c r="M519" s="237"/>
      <c r="N519" s="238"/>
      <c r="O519" s="93"/>
      <c r="P519" s="93"/>
      <c r="Q519" s="93"/>
      <c r="R519" s="93"/>
      <c r="S519" s="93"/>
      <c r="T519" s="94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T519" s="19" t="s">
        <v>255</v>
      </c>
      <c r="AU519" s="19" t="s">
        <v>246</v>
      </c>
    </row>
    <row r="520" s="2" customFormat="1">
      <c r="A520" s="40"/>
      <c r="B520" s="41"/>
      <c r="C520" s="42"/>
      <c r="D520" s="296" t="s">
        <v>766</v>
      </c>
      <c r="E520" s="42"/>
      <c r="F520" s="297" t="s">
        <v>3153</v>
      </c>
      <c r="G520" s="42"/>
      <c r="H520" s="42"/>
      <c r="I520" s="236"/>
      <c r="J520" s="42"/>
      <c r="K520" s="42"/>
      <c r="L520" s="46"/>
      <c r="M520" s="237"/>
      <c r="N520" s="238"/>
      <c r="O520" s="93"/>
      <c r="P520" s="93"/>
      <c r="Q520" s="93"/>
      <c r="R520" s="93"/>
      <c r="S520" s="93"/>
      <c r="T520" s="94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19" t="s">
        <v>766</v>
      </c>
      <c r="AU520" s="19" t="s">
        <v>246</v>
      </c>
    </row>
    <row r="521" s="13" customFormat="1">
      <c r="A521" s="13"/>
      <c r="B521" s="239"/>
      <c r="C521" s="240"/>
      <c r="D521" s="234" t="s">
        <v>257</v>
      </c>
      <c r="E521" s="241" t="s">
        <v>1</v>
      </c>
      <c r="F521" s="242" t="s">
        <v>3154</v>
      </c>
      <c r="G521" s="240"/>
      <c r="H521" s="241" t="s">
        <v>1</v>
      </c>
      <c r="I521" s="243"/>
      <c r="J521" s="240"/>
      <c r="K521" s="240"/>
      <c r="L521" s="244"/>
      <c r="M521" s="245"/>
      <c r="N521" s="246"/>
      <c r="O521" s="246"/>
      <c r="P521" s="246"/>
      <c r="Q521" s="246"/>
      <c r="R521" s="246"/>
      <c r="S521" s="246"/>
      <c r="T521" s="247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8" t="s">
        <v>257</v>
      </c>
      <c r="AU521" s="248" t="s">
        <v>246</v>
      </c>
      <c r="AV521" s="13" t="s">
        <v>85</v>
      </c>
      <c r="AW521" s="13" t="s">
        <v>34</v>
      </c>
      <c r="AX521" s="13" t="s">
        <v>77</v>
      </c>
      <c r="AY521" s="248" t="s">
        <v>245</v>
      </c>
    </row>
    <row r="522" s="14" customFormat="1">
      <c r="A522" s="14"/>
      <c r="B522" s="249"/>
      <c r="C522" s="250"/>
      <c r="D522" s="234" t="s">
        <v>257</v>
      </c>
      <c r="E522" s="251" t="s">
        <v>1</v>
      </c>
      <c r="F522" s="252" t="s">
        <v>6064</v>
      </c>
      <c r="G522" s="250"/>
      <c r="H522" s="253">
        <v>11.6</v>
      </c>
      <c r="I522" s="254"/>
      <c r="J522" s="250"/>
      <c r="K522" s="250"/>
      <c r="L522" s="255"/>
      <c r="M522" s="256"/>
      <c r="N522" s="257"/>
      <c r="O522" s="257"/>
      <c r="P522" s="257"/>
      <c r="Q522" s="257"/>
      <c r="R522" s="257"/>
      <c r="S522" s="257"/>
      <c r="T522" s="258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9" t="s">
        <v>257</v>
      </c>
      <c r="AU522" s="259" t="s">
        <v>246</v>
      </c>
      <c r="AV522" s="14" t="s">
        <v>87</v>
      </c>
      <c r="AW522" s="14" t="s">
        <v>34</v>
      </c>
      <c r="AX522" s="14" t="s">
        <v>77</v>
      </c>
      <c r="AY522" s="259" t="s">
        <v>245</v>
      </c>
    </row>
    <row r="523" s="15" customFormat="1">
      <c r="A523" s="15"/>
      <c r="B523" s="260"/>
      <c r="C523" s="261"/>
      <c r="D523" s="234" t="s">
        <v>257</v>
      </c>
      <c r="E523" s="262" t="s">
        <v>1</v>
      </c>
      <c r="F523" s="263" t="s">
        <v>266</v>
      </c>
      <c r="G523" s="261"/>
      <c r="H523" s="264">
        <v>11.6</v>
      </c>
      <c r="I523" s="265"/>
      <c r="J523" s="261"/>
      <c r="K523" s="261"/>
      <c r="L523" s="266"/>
      <c r="M523" s="267"/>
      <c r="N523" s="268"/>
      <c r="O523" s="268"/>
      <c r="P523" s="268"/>
      <c r="Q523" s="268"/>
      <c r="R523" s="268"/>
      <c r="S523" s="268"/>
      <c r="T523" s="269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70" t="s">
        <v>257</v>
      </c>
      <c r="AU523" s="270" t="s">
        <v>246</v>
      </c>
      <c r="AV523" s="15" t="s">
        <v>253</v>
      </c>
      <c r="AW523" s="15" t="s">
        <v>34</v>
      </c>
      <c r="AX523" s="15" t="s">
        <v>85</v>
      </c>
      <c r="AY523" s="270" t="s">
        <v>245</v>
      </c>
    </row>
    <row r="524" s="2" customFormat="1" ht="16.5" customHeight="1">
      <c r="A524" s="40"/>
      <c r="B524" s="41"/>
      <c r="C524" s="283" t="s">
        <v>3446</v>
      </c>
      <c r="D524" s="283" t="s">
        <v>551</v>
      </c>
      <c r="E524" s="284" t="s">
        <v>929</v>
      </c>
      <c r="F524" s="285" t="s">
        <v>930</v>
      </c>
      <c r="G524" s="286" t="s">
        <v>545</v>
      </c>
      <c r="H524" s="287">
        <v>0.46400000000000002</v>
      </c>
      <c r="I524" s="288"/>
      <c r="J524" s="289">
        <f>ROUND(I524*H524,2)</f>
        <v>0</v>
      </c>
      <c r="K524" s="285" t="s">
        <v>1</v>
      </c>
      <c r="L524" s="290"/>
      <c r="M524" s="291" t="s">
        <v>1</v>
      </c>
      <c r="N524" s="292" t="s">
        <v>42</v>
      </c>
      <c r="O524" s="93"/>
      <c r="P524" s="230">
        <f>O524*H524</f>
        <v>0</v>
      </c>
      <c r="Q524" s="230">
        <v>1</v>
      </c>
      <c r="R524" s="230">
        <f>Q524*H524</f>
        <v>0.46400000000000002</v>
      </c>
      <c r="S524" s="230">
        <v>0</v>
      </c>
      <c r="T524" s="231">
        <f>S524*H524</f>
        <v>0</v>
      </c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R524" s="232" t="s">
        <v>326</v>
      </c>
      <c r="AT524" s="232" t="s">
        <v>551</v>
      </c>
      <c r="AU524" s="232" t="s">
        <v>246</v>
      </c>
      <c r="AY524" s="19" t="s">
        <v>245</v>
      </c>
      <c r="BE524" s="233">
        <f>IF(N524="základní",J524,0)</f>
        <v>0</v>
      </c>
      <c r="BF524" s="233">
        <f>IF(N524="snížená",J524,0)</f>
        <v>0</v>
      </c>
      <c r="BG524" s="233">
        <f>IF(N524="zákl. přenesená",J524,0)</f>
        <v>0</v>
      </c>
      <c r="BH524" s="233">
        <f>IF(N524="sníž. přenesená",J524,0)</f>
        <v>0</v>
      </c>
      <c r="BI524" s="233">
        <f>IF(N524="nulová",J524,0)</f>
        <v>0</v>
      </c>
      <c r="BJ524" s="19" t="s">
        <v>85</v>
      </c>
      <c r="BK524" s="233">
        <f>ROUND(I524*H524,2)</f>
        <v>0</v>
      </c>
      <c r="BL524" s="19" t="s">
        <v>253</v>
      </c>
      <c r="BM524" s="232" t="s">
        <v>6065</v>
      </c>
    </row>
    <row r="525" s="2" customFormat="1">
      <c r="A525" s="40"/>
      <c r="B525" s="41"/>
      <c r="C525" s="42"/>
      <c r="D525" s="234" t="s">
        <v>255</v>
      </c>
      <c r="E525" s="42"/>
      <c r="F525" s="235" t="s">
        <v>931</v>
      </c>
      <c r="G525" s="42"/>
      <c r="H525" s="42"/>
      <c r="I525" s="236"/>
      <c r="J525" s="42"/>
      <c r="K525" s="42"/>
      <c r="L525" s="46"/>
      <c r="M525" s="237"/>
      <c r="N525" s="238"/>
      <c r="O525" s="93"/>
      <c r="P525" s="93"/>
      <c r="Q525" s="93"/>
      <c r="R525" s="93"/>
      <c r="S525" s="93"/>
      <c r="T525" s="94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19" t="s">
        <v>255</v>
      </c>
      <c r="AU525" s="19" t="s">
        <v>246</v>
      </c>
    </row>
    <row r="526" s="13" customFormat="1">
      <c r="A526" s="13"/>
      <c r="B526" s="239"/>
      <c r="C526" s="240"/>
      <c r="D526" s="234" t="s">
        <v>257</v>
      </c>
      <c r="E526" s="241" t="s">
        <v>1</v>
      </c>
      <c r="F526" s="242" t="s">
        <v>3158</v>
      </c>
      <c r="G526" s="240"/>
      <c r="H526" s="241" t="s">
        <v>1</v>
      </c>
      <c r="I526" s="243"/>
      <c r="J526" s="240"/>
      <c r="K526" s="240"/>
      <c r="L526" s="244"/>
      <c r="M526" s="245"/>
      <c r="N526" s="246"/>
      <c r="O526" s="246"/>
      <c r="P526" s="246"/>
      <c r="Q526" s="246"/>
      <c r="R526" s="246"/>
      <c r="S526" s="246"/>
      <c r="T526" s="247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8" t="s">
        <v>257</v>
      </c>
      <c r="AU526" s="248" t="s">
        <v>246</v>
      </c>
      <c r="AV526" s="13" t="s">
        <v>85</v>
      </c>
      <c r="AW526" s="13" t="s">
        <v>34</v>
      </c>
      <c r="AX526" s="13" t="s">
        <v>77</v>
      </c>
      <c r="AY526" s="248" t="s">
        <v>245</v>
      </c>
    </row>
    <row r="527" s="14" customFormat="1">
      <c r="A527" s="14"/>
      <c r="B527" s="249"/>
      <c r="C527" s="250"/>
      <c r="D527" s="234" t="s">
        <v>257</v>
      </c>
      <c r="E527" s="251" t="s">
        <v>1</v>
      </c>
      <c r="F527" s="252" t="s">
        <v>6066</v>
      </c>
      <c r="G527" s="250"/>
      <c r="H527" s="253">
        <v>0.46400000000000002</v>
      </c>
      <c r="I527" s="254"/>
      <c r="J527" s="250"/>
      <c r="K527" s="250"/>
      <c r="L527" s="255"/>
      <c r="M527" s="256"/>
      <c r="N527" s="257"/>
      <c r="O527" s="257"/>
      <c r="P527" s="257"/>
      <c r="Q527" s="257"/>
      <c r="R527" s="257"/>
      <c r="S527" s="257"/>
      <c r="T527" s="25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9" t="s">
        <v>257</v>
      </c>
      <c r="AU527" s="259" t="s">
        <v>246</v>
      </c>
      <c r="AV527" s="14" t="s">
        <v>87</v>
      </c>
      <c r="AW527" s="14" t="s">
        <v>34</v>
      </c>
      <c r="AX527" s="14" t="s">
        <v>77</v>
      </c>
      <c r="AY527" s="259" t="s">
        <v>245</v>
      </c>
    </row>
    <row r="528" s="15" customFormat="1">
      <c r="A528" s="15"/>
      <c r="B528" s="260"/>
      <c r="C528" s="261"/>
      <c r="D528" s="234" t="s">
        <v>257</v>
      </c>
      <c r="E528" s="262" t="s">
        <v>1</v>
      </c>
      <c r="F528" s="263" t="s">
        <v>266</v>
      </c>
      <c r="G528" s="261"/>
      <c r="H528" s="264">
        <v>0.46400000000000002</v>
      </c>
      <c r="I528" s="265"/>
      <c r="J528" s="261"/>
      <c r="K528" s="261"/>
      <c r="L528" s="266"/>
      <c r="M528" s="267"/>
      <c r="N528" s="268"/>
      <c r="O528" s="268"/>
      <c r="P528" s="268"/>
      <c r="Q528" s="268"/>
      <c r="R528" s="268"/>
      <c r="S528" s="268"/>
      <c r="T528" s="269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70" t="s">
        <v>257</v>
      </c>
      <c r="AU528" s="270" t="s">
        <v>246</v>
      </c>
      <c r="AV528" s="15" t="s">
        <v>253</v>
      </c>
      <c r="AW528" s="15" t="s">
        <v>34</v>
      </c>
      <c r="AX528" s="15" t="s">
        <v>85</v>
      </c>
      <c r="AY528" s="270" t="s">
        <v>245</v>
      </c>
    </row>
    <row r="529" s="2" customFormat="1" ht="16.5" customHeight="1">
      <c r="A529" s="40"/>
      <c r="B529" s="41"/>
      <c r="C529" s="221" t="s">
        <v>3449</v>
      </c>
      <c r="D529" s="221" t="s">
        <v>248</v>
      </c>
      <c r="E529" s="222" t="s">
        <v>3161</v>
      </c>
      <c r="F529" s="223" t="s">
        <v>3162</v>
      </c>
      <c r="G529" s="224" t="s">
        <v>275</v>
      </c>
      <c r="H529" s="225">
        <v>11.6</v>
      </c>
      <c r="I529" s="226"/>
      <c r="J529" s="227">
        <f>ROUND(I529*H529,2)</f>
        <v>0</v>
      </c>
      <c r="K529" s="223" t="s">
        <v>764</v>
      </c>
      <c r="L529" s="46"/>
      <c r="M529" s="228" t="s">
        <v>1</v>
      </c>
      <c r="N529" s="229" t="s">
        <v>42</v>
      </c>
      <c r="O529" s="93"/>
      <c r="P529" s="230">
        <f>O529*H529</f>
        <v>0</v>
      </c>
      <c r="Q529" s="230">
        <v>0</v>
      </c>
      <c r="R529" s="230">
        <f>Q529*H529</f>
        <v>0</v>
      </c>
      <c r="S529" s="230">
        <v>0</v>
      </c>
      <c r="T529" s="231">
        <f>S529*H529</f>
        <v>0</v>
      </c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R529" s="232" t="s">
        <v>402</v>
      </c>
      <c r="AT529" s="232" t="s">
        <v>248</v>
      </c>
      <c r="AU529" s="232" t="s">
        <v>246</v>
      </c>
      <c r="AY529" s="19" t="s">
        <v>245</v>
      </c>
      <c r="BE529" s="233">
        <f>IF(N529="základní",J529,0)</f>
        <v>0</v>
      </c>
      <c r="BF529" s="233">
        <f>IF(N529="snížená",J529,0)</f>
        <v>0</v>
      </c>
      <c r="BG529" s="233">
        <f>IF(N529="zákl. přenesená",J529,0)</f>
        <v>0</v>
      </c>
      <c r="BH529" s="233">
        <f>IF(N529="sníž. přenesená",J529,0)</f>
        <v>0</v>
      </c>
      <c r="BI529" s="233">
        <f>IF(N529="nulová",J529,0)</f>
        <v>0</v>
      </c>
      <c r="BJ529" s="19" t="s">
        <v>85</v>
      </c>
      <c r="BK529" s="233">
        <f>ROUND(I529*H529,2)</f>
        <v>0</v>
      </c>
      <c r="BL529" s="19" t="s">
        <v>402</v>
      </c>
      <c r="BM529" s="232" t="s">
        <v>6067</v>
      </c>
    </row>
    <row r="530" s="2" customFormat="1">
      <c r="A530" s="40"/>
      <c r="B530" s="41"/>
      <c r="C530" s="42"/>
      <c r="D530" s="234" t="s">
        <v>255</v>
      </c>
      <c r="E530" s="42"/>
      <c r="F530" s="235" t="s">
        <v>3164</v>
      </c>
      <c r="G530" s="42"/>
      <c r="H530" s="42"/>
      <c r="I530" s="236"/>
      <c r="J530" s="42"/>
      <c r="K530" s="42"/>
      <c r="L530" s="46"/>
      <c r="M530" s="237"/>
      <c r="N530" s="238"/>
      <c r="O530" s="93"/>
      <c r="P530" s="93"/>
      <c r="Q530" s="93"/>
      <c r="R530" s="93"/>
      <c r="S530" s="93"/>
      <c r="T530" s="94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T530" s="19" t="s">
        <v>255</v>
      </c>
      <c r="AU530" s="19" t="s">
        <v>246</v>
      </c>
    </row>
    <row r="531" s="2" customFormat="1">
      <c r="A531" s="40"/>
      <c r="B531" s="41"/>
      <c r="C531" s="42"/>
      <c r="D531" s="296" t="s">
        <v>766</v>
      </c>
      <c r="E531" s="42"/>
      <c r="F531" s="297" t="s">
        <v>3165</v>
      </c>
      <c r="G531" s="42"/>
      <c r="H531" s="42"/>
      <c r="I531" s="236"/>
      <c r="J531" s="42"/>
      <c r="K531" s="42"/>
      <c r="L531" s="46"/>
      <c r="M531" s="237"/>
      <c r="N531" s="238"/>
      <c r="O531" s="93"/>
      <c r="P531" s="93"/>
      <c r="Q531" s="93"/>
      <c r="R531" s="93"/>
      <c r="S531" s="93"/>
      <c r="T531" s="94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19" t="s">
        <v>766</v>
      </c>
      <c r="AU531" s="19" t="s">
        <v>246</v>
      </c>
    </row>
    <row r="532" s="13" customFormat="1">
      <c r="A532" s="13"/>
      <c r="B532" s="239"/>
      <c r="C532" s="240"/>
      <c r="D532" s="234" t="s">
        <v>257</v>
      </c>
      <c r="E532" s="241" t="s">
        <v>1</v>
      </c>
      <c r="F532" s="242" t="s">
        <v>3166</v>
      </c>
      <c r="G532" s="240"/>
      <c r="H532" s="241" t="s">
        <v>1</v>
      </c>
      <c r="I532" s="243"/>
      <c r="J532" s="240"/>
      <c r="K532" s="240"/>
      <c r="L532" s="244"/>
      <c r="M532" s="245"/>
      <c r="N532" s="246"/>
      <c r="O532" s="246"/>
      <c r="P532" s="246"/>
      <c r="Q532" s="246"/>
      <c r="R532" s="246"/>
      <c r="S532" s="246"/>
      <c r="T532" s="247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8" t="s">
        <v>257</v>
      </c>
      <c r="AU532" s="248" t="s">
        <v>246</v>
      </c>
      <c r="AV532" s="13" t="s">
        <v>85</v>
      </c>
      <c r="AW532" s="13" t="s">
        <v>34</v>
      </c>
      <c r="AX532" s="13" t="s">
        <v>77</v>
      </c>
      <c r="AY532" s="248" t="s">
        <v>245</v>
      </c>
    </row>
    <row r="533" s="14" customFormat="1">
      <c r="A533" s="14"/>
      <c r="B533" s="249"/>
      <c r="C533" s="250"/>
      <c r="D533" s="234" t="s">
        <v>257</v>
      </c>
      <c r="E533" s="251" t="s">
        <v>1</v>
      </c>
      <c r="F533" s="252" t="s">
        <v>6064</v>
      </c>
      <c r="G533" s="250"/>
      <c r="H533" s="253">
        <v>11.6</v>
      </c>
      <c r="I533" s="254"/>
      <c r="J533" s="250"/>
      <c r="K533" s="250"/>
      <c r="L533" s="255"/>
      <c r="M533" s="256"/>
      <c r="N533" s="257"/>
      <c r="O533" s="257"/>
      <c r="P533" s="257"/>
      <c r="Q533" s="257"/>
      <c r="R533" s="257"/>
      <c r="S533" s="257"/>
      <c r="T533" s="258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9" t="s">
        <v>257</v>
      </c>
      <c r="AU533" s="259" t="s">
        <v>246</v>
      </c>
      <c r="AV533" s="14" t="s">
        <v>87</v>
      </c>
      <c r="AW533" s="14" t="s">
        <v>34</v>
      </c>
      <c r="AX533" s="14" t="s">
        <v>77</v>
      </c>
      <c r="AY533" s="259" t="s">
        <v>245</v>
      </c>
    </row>
    <row r="534" s="15" customFormat="1">
      <c r="A534" s="15"/>
      <c r="B534" s="260"/>
      <c r="C534" s="261"/>
      <c r="D534" s="234" t="s">
        <v>257</v>
      </c>
      <c r="E534" s="262" t="s">
        <v>1</v>
      </c>
      <c r="F534" s="263" t="s">
        <v>266</v>
      </c>
      <c r="G534" s="261"/>
      <c r="H534" s="264">
        <v>11.6</v>
      </c>
      <c r="I534" s="265"/>
      <c r="J534" s="261"/>
      <c r="K534" s="261"/>
      <c r="L534" s="266"/>
      <c r="M534" s="267"/>
      <c r="N534" s="268"/>
      <c r="O534" s="268"/>
      <c r="P534" s="268"/>
      <c r="Q534" s="268"/>
      <c r="R534" s="268"/>
      <c r="S534" s="268"/>
      <c r="T534" s="269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70" t="s">
        <v>257</v>
      </c>
      <c r="AU534" s="270" t="s">
        <v>246</v>
      </c>
      <c r="AV534" s="15" t="s">
        <v>253</v>
      </c>
      <c r="AW534" s="15" t="s">
        <v>34</v>
      </c>
      <c r="AX534" s="15" t="s">
        <v>85</v>
      </c>
      <c r="AY534" s="270" t="s">
        <v>245</v>
      </c>
    </row>
    <row r="535" s="2" customFormat="1" ht="16.5" customHeight="1">
      <c r="A535" s="40"/>
      <c r="B535" s="41"/>
      <c r="C535" s="221" t="s">
        <v>3452</v>
      </c>
      <c r="D535" s="221" t="s">
        <v>248</v>
      </c>
      <c r="E535" s="222" t="s">
        <v>3168</v>
      </c>
      <c r="F535" s="223" t="s">
        <v>3169</v>
      </c>
      <c r="G535" s="224" t="s">
        <v>275</v>
      </c>
      <c r="H535" s="225">
        <v>11.6</v>
      </c>
      <c r="I535" s="226"/>
      <c r="J535" s="227">
        <f>ROUND(I535*H535,2)</f>
        <v>0</v>
      </c>
      <c r="K535" s="223" t="s">
        <v>764</v>
      </c>
      <c r="L535" s="46"/>
      <c r="M535" s="228" t="s">
        <v>1</v>
      </c>
      <c r="N535" s="229" t="s">
        <v>42</v>
      </c>
      <c r="O535" s="93"/>
      <c r="P535" s="230">
        <f>O535*H535</f>
        <v>0</v>
      </c>
      <c r="Q535" s="230">
        <v>0</v>
      </c>
      <c r="R535" s="230">
        <f>Q535*H535</f>
        <v>0</v>
      </c>
      <c r="S535" s="230">
        <v>0</v>
      </c>
      <c r="T535" s="231">
        <f>S535*H535</f>
        <v>0</v>
      </c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R535" s="232" t="s">
        <v>402</v>
      </c>
      <c r="AT535" s="232" t="s">
        <v>248</v>
      </c>
      <c r="AU535" s="232" t="s">
        <v>246</v>
      </c>
      <c r="AY535" s="19" t="s">
        <v>245</v>
      </c>
      <c r="BE535" s="233">
        <f>IF(N535="základní",J535,0)</f>
        <v>0</v>
      </c>
      <c r="BF535" s="233">
        <f>IF(N535="snížená",J535,0)</f>
        <v>0</v>
      </c>
      <c r="BG535" s="233">
        <f>IF(N535="zákl. přenesená",J535,0)</f>
        <v>0</v>
      </c>
      <c r="BH535" s="233">
        <f>IF(N535="sníž. přenesená",J535,0)</f>
        <v>0</v>
      </c>
      <c r="BI535" s="233">
        <f>IF(N535="nulová",J535,0)</f>
        <v>0</v>
      </c>
      <c r="BJ535" s="19" t="s">
        <v>85</v>
      </c>
      <c r="BK535" s="233">
        <f>ROUND(I535*H535,2)</f>
        <v>0</v>
      </c>
      <c r="BL535" s="19" t="s">
        <v>402</v>
      </c>
      <c r="BM535" s="232" t="s">
        <v>6068</v>
      </c>
    </row>
    <row r="536" s="2" customFormat="1">
      <c r="A536" s="40"/>
      <c r="B536" s="41"/>
      <c r="C536" s="42"/>
      <c r="D536" s="234" t="s">
        <v>255</v>
      </c>
      <c r="E536" s="42"/>
      <c r="F536" s="235" t="s">
        <v>3171</v>
      </c>
      <c r="G536" s="42"/>
      <c r="H536" s="42"/>
      <c r="I536" s="236"/>
      <c r="J536" s="42"/>
      <c r="K536" s="42"/>
      <c r="L536" s="46"/>
      <c r="M536" s="237"/>
      <c r="N536" s="238"/>
      <c r="O536" s="93"/>
      <c r="P536" s="93"/>
      <c r="Q536" s="93"/>
      <c r="R536" s="93"/>
      <c r="S536" s="93"/>
      <c r="T536" s="94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T536" s="19" t="s">
        <v>255</v>
      </c>
      <c r="AU536" s="19" t="s">
        <v>246</v>
      </c>
    </row>
    <row r="537" s="2" customFormat="1">
      <c r="A537" s="40"/>
      <c r="B537" s="41"/>
      <c r="C537" s="42"/>
      <c r="D537" s="296" t="s">
        <v>766</v>
      </c>
      <c r="E537" s="42"/>
      <c r="F537" s="297" t="s">
        <v>3172</v>
      </c>
      <c r="G537" s="42"/>
      <c r="H537" s="42"/>
      <c r="I537" s="236"/>
      <c r="J537" s="42"/>
      <c r="K537" s="42"/>
      <c r="L537" s="46"/>
      <c r="M537" s="237"/>
      <c r="N537" s="238"/>
      <c r="O537" s="93"/>
      <c r="P537" s="93"/>
      <c r="Q537" s="93"/>
      <c r="R537" s="93"/>
      <c r="S537" s="93"/>
      <c r="T537" s="94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T537" s="19" t="s">
        <v>766</v>
      </c>
      <c r="AU537" s="19" t="s">
        <v>246</v>
      </c>
    </row>
    <row r="538" s="13" customFormat="1">
      <c r="A538" s="13"/>
      <c r="B538" s="239"/>
      <c r="C538" s="240"/>
      <c r="D538" s="234" t="s">
        <v>257</v>
      </c>
      <c r="E538" s="241" t="s">
        <v>1</v>
      </c>
      <c r="F538" s="242" t="s">
        <v>3173</v>
      </c>
      <c r="G538" s="240"/>
      <c r="H538" s="241" t="s">
        <v>1</v>
      </c>
      <c r="I538" s="243"/>
      <c r="J538" s="240"/>
      <c r="K538" s="240"/>
      <c r="L538" s="244"/>
      <c r="M538" s="245"/>
      <c r="N538" s="246"/>
      <c r="O538" s="246"/>
      <c r="P538" s="246"/>
      <c r="Q538" s="246"/>
      <c r="R538" s="246"/>
      <c r="S538" s="246"/>
      <c r="T538" s="247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8" t="s">
        <v>257</v>
      </c>
      <c r="AU538" s="248" t="s">
        <v>246</v>
      </c>
      <c r="AV538" s="13" t="s">
        <v>85</v>
      </c>
      <c r="AW538" s="13" t="s">
        <v>34</v>
      </c>
      <c r="AX538" s="13" t="s">
        <v>77</v>
      </c>
      <c r="AY538" s="248" t="s">
        <v>245</v>
      </c>
    </row>
    <row r="539" s="14" customFormat="1">
      <c r="A539" s="14"/>
      <c r="B539" s="249"/>
      <c r="C539" s="250"/>
      <c r="D539" s="234" t="s">
        <v>257</v>
      </c>
      <c r="E539" s="251" t="s">
        <v>1</v>
      </c>
      <c r="F539" s="252" t="s">
        <v>6064</v>
      </c>
      <c r="G539" s="250"/>
      <c r="H539" s="253">
        <v>11.6</v>
      </c>
      <c r="I539" s="254"/>
      <c r="J539" s="250"/>
      <c r="K539" s="250"/>
      <c r="L539" s="255"/>
      <c r="M539" s="256"/>
      <c r="N539" s="257"/>
      <c r="O539" s="257"/>
      <c r="P539" s="257"/>
      <c r="Q539" s="257"/>
      <c r="R539" s="257"/>
      <c r="S539" s="257"/>
      <c r="T539" s="258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9" t="s">
        <v>257</v>
      </c>
      <c r="AU539" s="259" t="s">
        <v>246</v>
      </c>
      <c r="AV539" s="14" t="s">
        <v>87</v>
      </c>
      <c r="AW539" s="14" t="s">
        <v>34</v>
      </c>
      <c r="AX539" s="14" t="s">
        <v>77</v>
      </c>
      <c r="AY539" s="259" t="s">
        <v>245</v>
      </c>
    </row>
    <row r="540" s="15" customFormat="1">
      <c r="A540" s="15"/>
      <c r="B540" s="260"/>
      <c r="C540" s="261"/>
      <c r="D540" s="234" t="s">
        <v>257</v>
      </c>
      <c r="E540" s="262" t="s">
        <v>1</v>
      </c>
      <c r="F540" s="263" t="s">
        <v>266</v>
      </c>
      <c r="G540" s="261"/>
      <c r="H540" s="264">
        <v>11.6</v>
      </c>
      <c r="I540" s="265"/>
      <c r="J540" s="261"/>
      <c r="K540" s="261"/>
      <c r="L540" s="266"/>
      <c r="M540" s="267"/>
      <c r="N540" s="268"/>
      <c r="O540" s="268"/>
      <c r="P540" s="268"/>
      <c r="Q540" s="268"/>
      <c r="R540" s="268"/>
      <c r="S540" s="268"/>
      <c r="T540" s="269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70" t="s">
        <v>257</v>
      </c>
      <c r="AU540" s="270" t="s">
        <v>246</v>
      </c>
      <c r="AV540" s="15" t="s">
        <v>253</v>
      </c>
      <c r="AW540" s="15" t="s">
        <v>34</v>
      </c>
      <c r="AX540" s="15" t="s">
        <v>85</v>
      </c>
      <c r="AY540" s="270" t="s">
        <v>245</v>
      </c>
    </row>
    <row r="541" s="2" customFormat="1" ht="16.5" customHeight="1">
      <c r="A541" s="40"/>
      <c r="B541" s="41"/>
      <c r="C541" s="221" t="s">
        <v>3454</v>
      </c>
      <c r="D541" s="221" t="s">
        <v>248</v>
      </c>
      <c r="E541" s="222" t="s">
        <v>3175</v>
      </c>
      <c r="F541" s="223" t="s">
        <v>3176</v>
      </c>
      <c r="G541" s="224" t="s">
        <v>275</v>
      </c>
      <c r="H541" s="225">
        <v>11.6</v>
      </c>
      <c r="I541" s="226"/>
      <c r="J541" s="227">
        <f>ROUND(I541*H541,2)</f>
        <v>0</v>
      </c>
      <c r="K541" s="223" t="s">
        <v>764</v>
      </c>
      <c r="L541" s="46"/>
      <c r="M541" s="228" t="s">
        <v>1</v>
      </c>
      <c r="N541" s="229" t="s">
        <v>42</v>
      </c>
      <c r="O541" s="93"/>
      <c r="P541" s="230">
        <f>O541*H541</f>
        <v>0</v>
      </c>
      <c r="Q541" s="230">
        <v>0</v>
      </c>
      <c r="R541" s="230">
        <f>Q541*H541</f>
        <v>0</v>
      </c>
      <c r="S541" s="230">
        <v>0</v>
      </c>
      <c r="T541" s="231">
        <f>S541*H541</f>
        <v>0</v>
      </c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R541" s="232" t="s">
        <v>402</v>
      </c>
      <c r="AT541" s="232" t="s">
        <v>248</v>
      </c>
      <c r="AU541" s="232" t="s">
        <v>246</v>
      </c>
      <c r="AY541" s="19" t="s">
        <v>245</v>
      </c>
      <c r="BE541" s="233">
        <f>IF(N541="základní",J541,0)</f>
        <v>0</v>
      </c>
      <c r="BF541" s="233">
        <f>IF(N541="snížená",J541,0)</f>
        <v>0</v>
      </c>
      <c r="BG541" s="233">
        <f>IF(N541="zákl. přenesená",J541,0)</f>
        <v>0</v>
      </c>
      <c r="BH541" s="233">
        <f>IF(N541="sníž. přenesená",J541,0)</f>
        <v>0</v>
      </c>
      <c r="BI541" s="233">
        <f>IF(N541="nulová",J541,0)</f>
        <v>0</v>
      </c>
      <c r="BJ541" s="19" t="s">
        <v>85</v>
      </c>
      <c r="BK541" s="233">
        <f>ROUND(I541*H541,2)</f>
        <v>0</v>
      </c>
      <c r="BL541" s="19" t="s">
        <v>402</v>
      </c>
      <c r="BM541" s="232" t="s">
        <v>6069</v>
      </c>
    </row>
    <row r="542" s="2" customFormat="1">
      <c r="A542" s="40"/>
      <c r="B542" s="41"/>
      <c r="C542" s="42"/>
      <c r="D542" s="234" t="s">
        <v>255</v>
      </c>
      <c r="E542" s="42"/>
      <c r="F542" s="235" t="s">
        <v>3178</v>
      </c>
      <c r="G542" s="42"/>
      <c r="H542" s="42"/>
      <c r="I542" s="236"/>
      <c r="J542" s="42"/>
      <c r="K542" s="42"/>
      <c r="L542" s="46"/>
      <c r="M542" s="237"/>
      <c r="N542" s="238"/>
      <c r="O542" s="93"/>
      <c r="P542" s="93"/>
      <c r="Q542" s="93"/>
      <c r="R542" s="93"/>
      <c r="S542" s="93"/>
      <c r="T542" s="94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T542" s="19" t="s">
        <v>255</v>
      </c>
      <c r="AU542" s="19" t="s">
        <v>246</v>
      </c>
    </row>
    <row r="543" s="2" customFormat="1">
      <c r="A543" s="40"/>
      <c r="B543" s="41"/>
      <c r="C543" s="42"/>
      <c r="D543" s="296" t="s">
        <v>766</v>
      </c>
      <c r="E543" s="42"/>
      <c r="F543" s="297" t="s">
        <v>3179</v>
      </c>
      <c r="G543" s="42"/>
      <c r="H543" s="42"/>
      <c r="I543" s="236"/>
      <c r="J543" s="42"/>
      <c r="K543" s="42"/>
      <c r="L543" s="46"/>
      <c r="M543" s="237"/>
      <c r="N543" s="238"/>
      <c r="O543" s="93"/>
      <c r="P543" s="93"/>
      <c r="Q543" s="93"/>
      <c r="R543" s="93"/>
      <c r="S543" s="93"/>
      <c r="T543" s="94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T543" s="19" t="s">
        <v>766</v>
      </c>
      <c r="AU543" s="19" t="s">
        <v>246</v>
      </c>
    </row>
    <row r="544" s="13" customFormat="1">
      <c r="A544" s="13"/>
      <c r="B544" s="239"/>
      <c r="C544" s="240"/>
      <c r="D544" s="234" t="s">
        <v>257</v>
      </c>
      <c r="E544" s="241" t="s">
        <v>1</v>
      </c>
      <c r="F544" s="242" t="s">
        <v>3180</v>
      </c>
      <c r="G544" s="240"/>
      <c r="H544" s="241" t="s">
        <v>1</v>
      </c>
      <c r="I544" s="243"/>
      <c r="J544" s="240"/>
      <c r="K544" s="240"/>
      <c r="L544" s="244"/>
      <c r="M544" s="245"/>
      <c r="N544" s="246"/>
      <c r="O544" s="246"/>
      <c r="P544" s="246"/>
      <c r="Q544" s="246"/>
      <c r="R544" s="246"/>
      <c r="S544" s="246"/>
      <c r="T544" s="247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8" t="s">
        <v>257</v>
      </c>
      <c r="AU544" s="248" t="s">
        <v>246</v>
      </c>
      <c r="AV544" s="13" t="s">
        <v>85</v>
      </c>
      <c r="AW544" s="13" t="s">
        <v>34</v>
      </c>
      <c r="AX544" s="13" t="s">
        <v>77</v>
      </c>
      <c r="AY544" s="248" t="s">
        <v>245</v>
      </c>
    </row>
    <row r="545" s="14" customFormat="1">
      <c r="A545" s="14"/>
      <c r="B545" s="249"/>
      <c r="C545" s="250"/>
      <c r="D545" s="234" t="s">
        <v>257</v>
      </c>
      <c r="E545" s="251" t="s">
        <v>1</v>
      </c>
      <c r="F545" s="252" t="s">
        <v>6064</v>
      </c>
      <c r="G545" s="250"/>
      <c r="H545" s="253">
        <v>11.6</v>
      </c>
      <c r="I545" s="254"/>
      <c r="J545" s="250"/>
      <c r="K545" s="250"/>
      <c r="L545" s="255"/>
      <c r="M545" s="256"/>
      <c r="N545" s="257"/>
      <c r="O545" s="257"/>
      <c r="P545" s="257"/>
      <c r="Q545" s="257"/>
      <c r="R545" s="257"/>
      <c r="S545" s="257"/>
      <c r="T545" s="258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9" t="s">
        <v>257</v>
      </c>
      <c r="AU545" s="259" t="s">
        <v>246</v>
      </c>
      <c r="AV545" s="14" t="s">
        <v>87</v>
      </c>
      <c r="AW545" s="14" t="s">
        <v>34</v>
      </c>
      <c r="AX545" s="14" t="s">
        <v>77</v>
      </c>
      <c r="AY545" s="259" t="s">
        <v>245</v>
      </c>
    </row>
    <row r="546" s="15" customFormat="1">
      <c r="A546" s="15"/>
      <c r="B546" s="260"/>
      <c r="C546" s="261"/>
      <c r="D546" s="234" t="s">
        <v>257</v>
      </c>
      <c r="E546" s="262" t="s">
        <v>1</v>
      </c>
      <c r="F546" s="263" t="s">
        <v>266</v>
      </c>
      <c r="G546" s="261"/>
      <c r="H546" s="264">
        <v>11.6</v>
      </c>
      <c r="I546" s="265"/>
      <c r="J546" s="261"/>
      <c r="K546" s="261"/>
      <c r="L546" s="266"/>
      <c r="M546" s="267"/>
      <c r="N546" s="268"/>
      <c r="O546" s="268"/>
      <c r="P546" s="268"/>
      <c r="Q546" s="268"/>
      <c r="R546" s="268"/>
      <c r="S546" s="268"/>
      <c r="T546" s="269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70" t="s">
        <v>257</v>
      </c>
      <c r="AU546" s="270" t="s">
        <v>246</v>
      </c>
      <c r="AV546" s="15" t="s">
        <v>253</v>
      </c>
      <c r="AW546" s="15" t="s">
        <v>34</v>
      </c>
      <c r="AX546" s="15" t="s">
        <v>85</v>
      </c>
      <c r="AY546" s="270" t="s">
        <v>245</v>
      </c>
    </row>
    <row r="547" s="2" customFormat="1" ht="16.5" customHeight="1">
      <c r="A547" s="40"/>
      <c r="B547" s="41"/>
      <c r="C547" s="221" t="s">
        <v>3456</v>
      </c>
      <c r="D547" s="221" t="s">
        <v>248</v>
      </c>
      <c r="E547" s="222" t="s">
        <v>3181</v>
      </c>
      <c r="F547" s="223" t="s">
        <v>3182</v>
      </c>
      <c r="G547" s="224" t="s">
        <v>275</v>
      </c>
      <c r="H547" s="225">
        <v>3.48</v>
      </c>
      <c r="I547" s="226"/>
      <c r="J547" s="227">
        <f>ROUND(I547*H547,2)</f>
        <v>0</v>
      </c>
      <c r="K547" s="223" t="s">
        <v>764</v>
      </c>
      <c r="L547" s="46"/>
      <c r="M547" s="228" t="s">
        <v>1</v>
      </c>
      <c r="N547" s="229" t="s">
        <v>42</v>
      </c>
      <c r="O547" s="93"/>
      <c r="P547" s="230">
        <f>O547*H547</f>
        <v>0</v>
      </c>
      <c r="Q547" s="230">
        <v>0</v>
      </c>
      <c r="R547" s="230">
        <f>Q547*H547</f>
        <v>0</v>
      </c>
      <c r="S547" s="230">
        <v>0</v>
      </c>
      <c r="T547" s="231">
        <f>S547*H547</f>
        <v>0</v>
      </c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R547" s="232" t="s">
        <v>402</v>
      </c>
      <c r="AT547" s="232" t="s">
        <v>248</v>
      </c>
      <c r="AU547" s="232" t="s">
        <v>246</v>
      </c>
      <c r="AY547" s="19" t="s">
        <v>245</v>
      </c>
      <c r="BE547" s="233">
        <f>IF(N547="základní",J547,0)</f>
        <v>0</v>
      </c>
      <c r="BF547" s="233">
        <f>IF(N547="snížená",J547,0)</f>
        <v>0</v>
      </c>
      <c r="BG547" s="233">
        <f>IF(N547="zákl. přenesená",J547,0)</f>
        <v>0</v>
      </c>
      <c r="BH547" s="233">
        <f>IF(N547="sníž. přenesená",J547,0)</f>
        <v>0</v>
      </c>
      <c r="BI547" s="233">
        <f>IF(N547="nulová",J547,0)</f>
        <v>0</v>
      </c>
      <c r="BJ547" s="19" t="s">
        <v>85</v>
      </c>
      <c r="BK547" s="233">
        <f>ROUND(I547*H547,2)</f>
        <v>0</v>
      </c>
      <c r="BL547" s="19" t="s">
        <v>402</v>
      </c>
      <c r="BM547" s="232" t="s">
        <v>6070</v>
      </c>
    </row>
    <row r="548" s="2" customFormat="1">
      <c r="A548" s="40"/>
      <c r="B548" s="41"/>
      <c r="C548" s="42"/>
      <c r="D548" s="234" t="s">
        <v>255</v>
      </c>
      <c r="E548" s="42"/>
      <c r="F548" s="235" t="s">
        <v>3184</v>
      </c>
      <c r="G548" s="42"/>
      <c r="H548" s="42"/>
      <c r="I548" s="236"/>
      <c r="J548" s="42"/>
      <c r="K548" s="42"/>
      <c r="L548" s="46"/>
      <c r="M548" s="237"/>
      <c r="N548" s="238"/>
      <c r="O548" s="93"/>
      <c r="P548" s="93"/>
      <c r="Q548" s="93"/>
      <c r="R548" s="93"/>
      <c r="S548" s="93"/>
      <c r="T548" s="94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T548" s="19" t="s">
        <v>255</v>
      </c>
      <c r="AU548" s="19" t="s">
        <v>246</v>
      </c>
    </row>
    <row r="549" s="2" customFormat="1">
      <c r="A549" s="40"/>
      <c r="B549" s="41"/>
      <c r="C549" s="42"/>
      <c r="D549" s="296" t="s">
        <v>766</v>
      </c>
      <c r="E549" s="42"/>
      <c r="F549" s="297" t="s">
        <v>3185</v>
      </c>
      <c r="G549" s="42"/>
      <c r="H549" s="42"/>
      <c r="I549" s="236"/>
      <c r="J549" s="42"/>
      <c r="K549" s="42"/>
      <c r="L549" s="46"/>
      <c r="M549" s="237"/>
      <c r="N549" s="238"/>
      <c r="O549" s="93"/>
      <c r="P549" s="93"/>
      <c r="Q549" s="93"/>
      <c r="R549" s="93"/>
      <c r="S549" s="93"/>
      <c r="T549" s="94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T549" s="19" t="s">
        <v>766</v>
      </c>
      <c r="AU549" s="19" t="s">
        <v>246</v>
      </c>
    </row>
    <row r="550" s="13" customFormat="1">
      <c r="A550" s="13"/>
      <c r="B550" s="239"/>
      <c r="C550" s="240"/>
      <c r="D550" s="234" t="s">
        <v>257</v>
      </c>
      <c r="E550" s="241" t="s">
        <v>1</v>
      </c>
      <c r="F550" s="242" t="s">
        <v>3186</v>
      </c>
      <c r="G550" s="240"/>
      <c r="H550" s="241" t="s">
        <v>1</v>
      </c>
      <c r="I550" s="243"/>
      <c r="J550" s="240"/>
      <c r="K550" s="240"/>
      <c r="L550" s="244"/>
      <c r="M550" s="245"/>
      <c r="N550" s="246"/>
      <c r="O550" s="246"/>
      <c r="P550" s="246"/>
      <c r="Q550" s="246"/>
      <c r="R550" s="246"/>
      <c r="S550" s="246"/>
      <c r="T550" s="247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8" t="s">
        <v>257</v>
      </c>
      <c r="AU550" s="248" t="s">
        <v>246</v>
      </c>
      <c r="AV550" s="13" t="s">
        <v>85</v>
      </c>
      <c r="AW550" s="13" t="s">
        <v>34</v>
      </c>
      <c r="AX550" s="13" t="s">
        <v>77</v>
      </c>
      <c r="AY550" s="248" t="s">
        <v>245</v>
      </c>
    </row>
    <row r="551" s="14" customFormat="1">
      <c r="A551" s="14"/>
      <c r="B551" s="249"/>
      <c r="C551" s="250"/>
      <c r="D551" s="234" t="s">
        <v>257</v>
      </c>
      <c r="E551" s="251" t="s">
        <v>1</v>
      </c>
      <c r="F551" s="252" t="s">
        <v>6071</v>
      </c>
      <c r="G551" s="250"/>
      <c r="H551" s="253">
        <v>3.48</v>
      </c>
      <c r="I551" s="254"/>
      <c r="J551" s="250"/>
      <c r="K551" s="250"/>
      <c r="L551" s="255"/>
      <c r="M551" s="256"/>
      <c r="N551" s="257"/>
      <c r="O551" s="257"/>
      <c r="P551" s="257"/>
      <c r="Q551" s="257"/>
      <c r="R551" s="257"/>
      <c r="S551" s="257"/>
      <c r="T551" s="258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9" t="s">
        <v>257</v>
      </c>
      <c r="AU551" s="259" t="s">
        <v>246</v>
      </c>
      <c r="AV551" s="14" t="s">
        <v>87</v>
      </c>
      <c r="AW551" s="14" t="s">
        <v>34</v>
      </c>
      <c r="AX551" s="14" t="s">
        <v>77</v>
      </c>
      <c r="AY551" s="259" t="s">
        <v>245</v>
      </c>
    </row>
    <row r="552" s="15" customFormat="1">
      <c r="A552" s="15"/>
      <c r="B552" s="260"/>
      <c r="C552" s="261"/>
      <c r="D552" s="234" t="s">
        <v>257</v>
      </c>
      <c r="E552" s="262" t="s">
        <v>1</v>
      </c>
      <c r="F552" s="263" t="s">
        <v>266</v>
      </c>
      <c r="G552" s="261"/>
      <c r="H552" s="264">
        <v>3.48</v>
      </c>
      <c r="I552" s="265"/>
      <c r="J552" s="261"/>
      <c r="K552" s="261"/>
      <c r="L552" s="266"/>
      <c r="M552" s="267"/>
      <c r="N552" s="268"/>
      <c r="O552" s="268"/>
      <c r="P552" s="268"/>
      <c r="Q552" s="268"/>
      <c r="R552" s="268"/>
      <c r="S552" s="268"/>
      <c r="T552" s="269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70" t="s">
        <v>257</v>
      </c>
      <c r="AU552" s="270" t="s">
        <v>246</v>
      </c>
      <c r="AV552" s="15" t="s">
        <v>253</v>
      </c>
      <c r="AW552" s="15" t="s">
        <v>34</v>
      </c>
      <c r="AX552" s="15" t="s">
        <v>85</v>
      </c>
      <c r="AY552" s="270" t="s">
        <v>245</v>
      </c>
    </row>
    <row r="553" s="2" customFormat="1" ht="16.5" customHeight="1">
      <c r="A553" s="40"/>
      <c r="B553" s="41"/>
      <c r="C553" s="283" t="s">
        <v>3458</v>
      </c>
      <c r="D553" s="283" t="s">
        <v>551</v>
      </c>
      <c r="E553" s="284" t="s">
        <v>3189</v>
      </c>
      <c r="F553" s="285" t="s">
        <v>3190</v>
      </c>
      <c r="G553" s="286" t="s">
        <v>793</v>
      </c>
      <c r="H553" s="287">
        <v>11.484</v>
      </c>
      <c r="I553" s="288"/>
      <c r="J553" s="289">
        <f>ROUND(I553*H553,2)</f>
        <v>0</v>
      </c>
      <c r="K553" s="285" t="s">
        <v>1</v>
      </c>
      <c r="L553" s="290"/>
      <c r="M553" s="291" t="s">
        <v>1</v>
      </c>
      <c r="N553" s="292" t="s">
        <v>42</v>
      </c>
      <c r="O553" s="93"/>
      <c r="P553" s="230">
        <f>O553*H553</f>
        <v>0</v>
      </c>
      <c r="Q553" s="230">
        <v>0.001</v>
      </c>
      <c r="R553" s="230">
        <f>Q553*H553</f>
        <v>0.011483999999999999</v>
      </c>
      <c r="S553" s="230">
        <v>0</v>
      </c>
      <c r="T553" s="231">
        <f>S553*H553</f>
        <v>0</v>
      </c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R553" s="232" t="s">
        <v>522</v>
      </c>
      <c r="AT553" s="232" t="s">
        <v>551</v>
      </c>
      <c r="AU553" s="232" t="s">
        <v>246</v>
      </c>
      <c r="AY553" s="19" t="s">
        <v>245</v>
      </c>
      <c r="BE553" s="233">
        <f>IF(N553="základní",J553,0)</f>
        <v>0</v>
      </c>
      <c r="BF553" s="233">
        <f>IF(N553="snížená",J553,0)</f>
        <v>0</v>
      </c>
      <c r="BG553" s="233">
        <f>IF(N553="zákl. přenesená",J553,0)</f>
        <v>0</v>
      </c>
      <c r="BH553" s="233">
        <f>IF(N553="sníž. přenesená",J553,0)</f>
        <v>0</v>
      </c>
      <c r="BI553" s="233">
        <f>IF(N553="nulová",J553,0)</f>
        <v>0</v>
      </c>
      <c r="BJ553" s="19" t="s">
        <v>85</v>
      </c>
      <c r="BK553" s="233">
        <f>ROUND(I553*H553,2)</f>
        <v>0</v>
      </c>
      <c r="BL553" s="19" t="s">
        <v>402</v>
      </c>
      <c r="BM553" s="232" t="s">
        <v>6072</v>
      </c>
    </row>
    <row r="554" s="2" customFormat="1">
      <c r="A554" s="40"/>
      <c r="B554" s="41"/>
      <c r="C554" s="42"/>
      <c r="D554" s="234" t="s">
        <v>255</v>
      </c>
      <c r="E554" s="42"/>
      <c r="F554" s="235" t="s">
        <v>3190</v>
      </c>
      <c r="G554" s="42"/>
      <c r="H554" s="42"/>
      <c r="I554" s="236"/>
      <c r="J554" s="42"/>
      <c r="K554" s="42"/>
      <c r="L554" s="46"/>
      <c r="M554" s="237"/>
      <c r="N554" s="238"/>
      <c r="O554" s="93"/>
      <c r="P554" s="93"/>
      <c r="Q554" s="93"/>
      <c r="R554" s="93"/>
      <c r="S554" s="93"/>
      <c r="T554" s="94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T554" s="19" t="s">
        <v>255</v>
      </c>
      <c r="AU554" s="19" t="s">
        <v>246</v>
      </c>
    </row>
    <row r="555" s="13" customFormat="1">
      <c r="A555" s="13"/>
      <c r="B555" s="239"/>
      <c r="C555" s="240"/>
      <c r="D555" s="234" t="s">
        <v>257</v>
      </c>
      <c r="E555" s="241" t="s">
        <v>1</v>
      </c>
      <c r="F555" s="242" t="s">
        <v>3192</v>
      </c>
      <c r="G555" s="240"/>
      <c r="H555" s="241" t="s">
        <v>1</v>
      </c>
      <c r="I555" s="243"/>
      <c r="J555" s="240"/>
      <c r="K555" s="240"/>
      <c r="L555" s="244"/>
      <c r="M555" s="245"/>
      <c r="N555" s="246"/>
      <c r="O555" s="246"/>
      <c r="P555" s="246"/>
      <c r="Q555" s="246"/>
      <c r="R555" s="246"/>
      <c r="S555" s="246"/>
      <c r="T555" s="247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8" t="s">
        <v>257</v>
      </c>
      <c r="AU555" s="248" t="s">
        <v>246</v>
      </c>
      <c r="AV555" s="13" t="s">
        <v>85</v>
      </c>
      <c r="AW555" s="13" t="s">
        <v>34</v>
      </c>
      <c r="AX555" s="13" t="s">
        <v>77</v>
      </c>
      <c r="AY555" s="248" t="s">
        <v>245</v>
      </c>
    </row>
    <row r="556" s="14" customFormat="1">
      <c r="A556" s="14"/>
      <c r="B556" s="249"/>
      <c r="C556" s="250"/>
      <c r="D556" s="234" t="s">
        <v>257</v>
      </c>
      <c r="E556" s="251" t="s">
        <v>1</v>
      </c>
      <c r="F556" s="252" t="s">
        <v>6073</v>
      </c>
      <c r="G556" s="250"/>
      <c r="H556" s="253">
        <v>11.484</v>
      </c>
      <c r="I556" s="254"/>
      <c r="J556" s="250"/>
      <c r="K556" s="250"/>
      <c r="L556" s="255"/>
      <c r="M556" s="256"/>
      <c r="N556" s="257"/>
      <c r="O556" s="257"/>
      <c r="P556" s="257"/>
      <c r="Q556" s="257"/>
      <c r="R556" s="257"/>
      <c r="S556" s="257"/>
      <c r="T556" s="258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9" t="s">
        <v>257</v>
      </c>
      <c r="AU556" s="259" t="s">
        <v>246</v>
      </c>
      <c r="AV556" s="14" t="s">
        <v>87</v>
      </c>
      <c r="AW556" s="14" t="s">
        <v>34</v>
      </c>
      <c r="AX556" s="14" t="s">
        <v>77</v>
      </c>
      <c r="AY556" s="259" t="s">
        <v>245</v>
      </c>
    </row>
    <row r="557" s="15" customFormat="1">
      <c r="A557" s="15"/>
      <c r="B557" s="260"/>
      <c r="C557" s="261"/>
      <c r="D557" s="234" t="s">
        <v>257</v>
      </c>
      <c r="E557" s="262" t="s">
        <v>1</v>
      </c>
      <c r="F557" s="263" t="s">
        <v>266</v>
      </c>
      <c r="G557" s="261"/>
      <c r="H557" s="264">
        <v>11.484</v>
      </c>
      <c r="I557" s="265"/>
      <c r="J557" s="261"/>
      <c r="K557" s="261"/>
      <c r="L557" s="266"/>
      <c r="M557" s="267"/>
      <c r="N557" s="268"/>
      <c r="O557" s="268"/>
      <c r="P557" s="268"/>
      <c r="Q557" s="268"/>
      <c r="R557" s="268"/>
      <c r="S557" s="268"/>
      <c r="T557" s="269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T557" s="270" t="s">
        <v>257</v>
      </c>
      <c r="AU557" s="270" t="s">
        <v>246</v>
      </c>
      <c r="AV557" s="15" t="s">
        <v>253</v>
      </c>
      <c r="AW557" s="15" t="s">
        <v>34</v>
      </c>
      <c r="AX557" s="15" t="s">
        <v>85</v>
      </c>
      <c r="AY557" s="270" t="s">
        <v>245</v>
      </c>
    </row>
    <row r="558" s="2" customFormat="1" ht="16.5" customHeight="1">
      <c r="A558" s="40"/>
      <c r="B558" s="41"/>
      <c r="C558" s="221" t="s">
        <v>3461</v>
      </c>
      <c r="D558" s="221" t="s">
        <v>248</v>
      </c>
      <c r="E558" s="222" t="s">
        <v>987</v>
      </c>
      <c r="F558" s="223" t="s">
        <v>988</v>
      </c>
      <c r="G558" s="224" t="s">
        <v>545</v>
      </c>
      <c r="H558" s="225">
        <v>0.27200000000000002</v>
      </c>
      <c r="I558" s="226"/>
      <c r="J558" s="227">
        <f>ROUND(I558*H558,2)</f>
        <v>0</v>
      </c>
      <c r="K558" s="223" t="s">
        <v>764</v>
      </c>
      <c r="L558" s="46"/>
      <c r="M558" s="228" t="s">
        <v>1</v>
      </c>
      <c r="N558" s="229" t="s">
        <v>42</v>
      </c>
      <c r="O558" s="93"/>
      <c r="P558" s="230">
        <f>O558*H558</f>
        <v>0</v>
      </c>
      <c r="Q558" s="230">
        <v>0</v>
      </c>
      <c r="R558" s="230">
        <f>Q558*H558</f>
        <v>0</v>
      </c>
      <c r="S558" s="230">
        <v>0</v>
      </c>
      <c r="T558" s="231">
        <f>S558*H558</f>
        <v>0</v>
      </c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R558" s="232" t="s">
        <v>402</v>
      </c>
      <c r="AT558" s="232" t="s">
        <v>248</v>
      </c>
      <c r="AU558" s="232" t="s">
        <v>246</v>
      </c>
      <c r="AY558" s="19" t="s">
        <v>245</v>
      </c>
      <c r="BE558" s="233">
        <f>IF(N558="základní",J558,0)</f>
        <v>0</v>
      </c>
      <c r="BF558" s="233">
        <f>IF(N558="snížená",J558,0)</f>
        <v>0</v>
      </c>
      <c r="BG558" s="233">
        <f>IF(N558="zákl. přenesená",J558,0)</f>
        <v>0</v>
      </c>
      <c r="BH558" s="233">
        <f>IF(N558="sníž. přenesená",J558,0)</f>
        <v>0</v>
      </c>
      <c r="BI558" s="233">
        <f>IF(N558="nulová",J558,0)</f>
        <v>0</v>
      </c>
      <c r="BJ558" s="19" t="s">
        <v>85</v>
      </c>
      <c r="BK558" s="233">
        <f>ROUND(I558*H558,2)</f>
        <v>0</v>
      </c>
      <c r="BL558" s="19" t="s">
        <v>402</v>
      </c>
      <c r="BM558" s="232" t="s">
        <v>6074</v>
      </c>
    </row>
    <row r="559" s="2" customFormat="1">
      <c r="A559" s="40"/>
      <c r="B559" s="41"/>
      <c r="C559" s="42"/>
      <c r="D559" s="234" t="s">
        <v>255</v>
      </c>
      <c r="E559" s="42"/>
      <c r="F559" s="235" t="s">
        <v>989</v>
      </c>
      <c r="G559" s="42"/>
      <c r="H559" s="42"/>
      <c r="I559" s="236"/>
      <c r="J559" s="42"/>
      <c r="K559" s="42"/>
      <c r="L559" s="46"/>
      <c r="M559" s="237"/>
      <c r="N559" s="238"/>
      <c r="O559" s="93"/>
      <c r="P559" s="93"/>
      <c r="Q559" s="93"/>
      <c r="R559" s="93"/>
      <c r="S559" s="93"/>
      <c r="T559" s="94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T559" s="19" t="s">
        <v>255</v>
      </c>
      <c r="AU559" s="19" t="s">
        <v>246</v>
      </c>
    </row>
    <row r="560" s="2" customFormat="1">
      <c r="A560" s="40"/>
      <c r="B560" s="41"/>
      <c r="C560" s="42"/>
      <c r="D560" s="296" t="s">
        <v>766</v>
      </c>
      <c r="E560" s="42"/>
      <c r="F560" s="297" t="s">
        <v>990</v>
      </c>
      <c r="G560" s="42"/>
      <c r="H560" s="42"/>
      <c r="I560" s="236"/>
      <c r="J560" s="42"/>
      <c r="K560" s="42"/>
      <c r="L560" s="46"/>
      <c r="M560" s="237"/>
      <c r="N560" s="238"/>
      <c r="O560" s="93"/>
      <c r="P560" s="93"/>
      <c r="Q560" s="93"/>
      <c r="R560" s="93"/>
      <c r="S560" s="93"/>
      <c r="T560" s="94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766</v>
      </c>
      <c r="AU560" s="19" t="s">
        <v>246</v>
      </c>
    </row>
    <row r="561" s="14" customFormat="1">
      <c r="A561" s="14"/>
      <c r="B561" s="249"/>
      <c r="C561" s="250"/>
      <c r="D561" s="234" t="s">
        <v>257</v>
      </c>
      <c r="E561" s="251" t="s">
        <v>1</v>
      </c>
      <c r="F561" s="252" t="s">
        <v>1426</v>
      </c>
      <c r="G561" s="250"/>
      <c r="H561" s="253">
        <v>0.27200000000000002</v>
      </c>
      <c r="I561" s="254"/>
      <c r="J561" s="250"/>
      <c r="K561" s="250"/>
      <c r="L561" s="255"/>
      <c r="M561" s="256"/>
      <c r="N561" s="257"/>
      <c r="O561" s="257"/>
      <c r="P561" s="257"/>
      <c r="Q561" s="257"/>
      <c r="R561" s="257"/>
      <c r="S561" s="257"/>
      <c r="T561" s="258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9" t="s">
        <v>257</v>
      </c>
      <c r="AU561" s="259" t="s">
        <v>246</v>
      </c>
      <c r="AV561" s="14" t="s">
        <v>87</v>
      </c>
      <c r="AW561" s="14" t="s">
        <v>34</v>
      </c>
      <c r="AX561" s="14" t="s">
        <v>77</v>
      </c>
      <c r="AY561" s="259" t="s">
        <v>245</v>
      </c>
    </row>
    <row r="562" s="15" customFormat="1">
      <c r="A562" s="15"/>
      <c r="B562" s="260"/>
      <c r="C562" s="261"/>
      <c r="D562" s="234" t="s">
        <v>257</v>
      </c>
      <c r="E562" s="262" t="s">
        <v>1</v>
      </c>
      <c r="F562" s="263" t="s">
        <v>266</v>
      </c>
      <c r="G562" s="261"/>
      <c r="H562" s="264">
        <v>0.27200000000000002</v>
      </c>
      <c r="I562" s="265"/>
      <c r="J562" s="261"/>
      <c r="K562" s="261"/>
      <c r="L562" s="266"/>
      <c r="M562" s="293"/>
      <c r="N562" s="294"/>
      <c r="O562" s="294"/>
      <c r="P562" s="294"/>
      <c r="Q562" s="294"/>
      <c r="R562" s="294"/>
      <c r="S562" s="294"/>
      <c r="T562" s="29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70" t="s">
        <v>257</v>
      </c>
      <c r="AU562" s="270" t="s">
        <v>246</v>
      </c>
      <c r="AV562" s="15" t="s">
        <v>253</v>
      </c>
      <c r="AW562" s="15" t="s">
        <v>34</v>
      </c>
      <c r="AX562" s="15" t="s">
        <v>85</v>
      </c>
      <c r="AY562" s="270" t="s">
        <v>245</v>
      </c>
    </row>
    <row r="563" s="2" customFormat="1" ht="6.96" customHeight="1">
      <c r="A563" s="40"/>
      <c r="B563" s="68"/>
      <c r="C563" s="69"/>
      <c r="D563" s="69"/>
      <c r="E563" s="69"/>
      <c r="F563" s="69"/>
      <c r="G563" s="69"/>
      <c r="H563" s="69"/>
      <c r="I563" s="69"/>
      <c r="J563" s="69"/>
      <c r="K563" s="69"/>
      <c r="L563" s="46"/>
      <c r="M563" s="40"/>
      <c r="O563" s="40"/>
      <c r="P563" s="40"/>
      <c r="Q563" s="40"/>
      <c r="R563" s="40"/>
      <c r="S563" s="40"/>
      <c r="T563" s="40"/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</row>
  </sheetData>
  <sheetProtection sheet="1" autoFilter="0" formatColumns="0" formatRows="0" objects="1" scenarios="1" spinCount="100000" saltValue="MgEQf2m+A6Ly/LDVScSMX0ibgTARYnYt6LCKhnQDtiFbTTU8cZwCXat4wcppIcgRQJlMg876ZbtdU1FzxmwHKw==" hashValue="NwwGHdQcou0b2GTvDcXQ58H86Y/z2MjKBsOlGUfGlJjscXBqWsl+eyq3VZ9j3h5WR+4LY8PuemV9quy/fvdomQ==" algorithmName="SHA-512" password="CC35"/>
  <autoFilter ref="C126:K562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hyperlinks>
    <hyperlink ref="F132" r:id="rId1" display="https://podminky.urs.cz/item/CS_URS_2025_02/115101201"/>
    <hyperlink ref="F136" r:id="rId2" display="https://podminky.urs.cz/item/CS_URS_2025_02/115101301"/>
    <hyperlink ref="F140" r:id="rId3" display="https://podminky.urs.cz/item/CS_URS_2025_02/153112122"/>
    <hyperlink ref="F147" r:id="rId4" display="https://podminky.urs.cz/item/CS_URS_2025_02/153113112"/>
    <hyperlink ref="F151" r:id="rId5" display="https://podminky.urs.cz/item/CS_URS_2025_02/171151112"/>
    <hyperlink ref="F155" r:id="rId6" display="https://podminky.urs.cz/item/CS_URS_2025_02/211531111"/>
    <hyperlink ref="F159" r:id="rId7" display="https://podminky.urs.cz/item/CS_URS_2025_02/212755216"/>
    <hyperlink ref="F163" r:id="rId8" display="https://podminky.urs.cz/item/CS_URS_2025_02/213141111"/>
    <hyperlink ref="F170" r:id="rId9" display="https://podminky.urs.cz/item/CS_URS_2025_02/512531111"/>
    <hyperlink ref="F174" r:id="rId10" display="https://podminky.urs.cz/item/CS_URS_2025_02/121151103"/>
    <hyperlink ref="F178" r:id="rId11" display="https://podminky.urs.cz/item/CS_URS_2025_02/122252502"/>
    <hyperlink ref="F182" r:id="rId12" display="https://podminky.urs.cz/item/CS_URS_2025_02/125703322"/>
    <hyperlink ref="F186" r:id="rId13" display="https://podminky.urs.cz/item/CS_URS_2025_02/162751117"/>
    <hyperlink ref="F190" r:id="rId14" display="https://podminky.urs.cz/item/CS_URS_2025_02/162751119"/>
    <hyperlink ref="F194" r:id="rId15" display="https://podminky.urs.cz/item/CS_URS_2025_02/167151111"/>
    <hyperlink ref="F197" r:id="rId16" display="https://podminky.urs.cz/item/CS_URS_2025_02/171111111"/>
    <hyperlink ref="F201" r:id="rId17" display="https://podminky.urs.cz/item/CS_URS_2025_02/171201231"/>
    <hyperlink ref="F205" r:id="rId18" display="https://podminky.urs.cz/item/CS_URS_2025_02/171251201"/>
    <hyperlink ref="F208" r:id="rId19" display="https://podminky.urs.cz/item/CS_URS_2025_02/181451312"/>
    <hyperlink ref="F215" r:id="rId20" display="https://podminky.urs.cz/item/CS_URS_2025_02/182151111"/>
    <hyperlink ref="F219" r:id="rId21" display="https://podminky.urs.cz/item/CS_URS_2025_02/182351023"/>
    <hyperlink ref="F226" r:id="rId22" display="https://podminky.urs.cz/item/CS_URS_2025_02/742110104"/>
    <hyperlink ref="F234" r:id="rId23" display="https://podminky.urs.cz/item/CS_URS_2025_02/273321118"/>
    <hyperlink ref="F239" r:id="rId24" display="https://podminky.urs.cz/item/CS_URS_2025_02/273321191"/>
    <hyperlink ref="F243" r:id="rId25" display="https://podminky.urs.cz/item/CS_URS_2025_02/273354111"/>
    <hyperlink ref="F248" r:id="rId26" display="https://podminky.urs.cz/item/CS_URS_2025_02/273354211"/>
    <hyperlink ref="F252" r:id="rId27" display="https://podminky.urs.cz/item/CS_URS_2025_02/273361116"/>
    <hyperlink ref="F256" r:id="rId28" display="https://podminky.urs.cz/item/CS_URS_2025_02/273361412"/>
    <hyperlink ref="F260" r:id="rId29" display="https://podminky.urs.cz/item/CS_URS_2025_02/274321118"/>
    <hyperlink ref="F267" r:id="rId30" display="https://podminky.urs.cz/item/CS_URS_2025_02/274321191"/>
    <hyperlink ref="F271" r:id="rId31" display="https://podminky.urs.cz/item/CS_URS_2025_02/274354111"/>
    <hyperlink ref="F277" r:id="rId32" display="https://podminky.urs.cz/item/CS_URS_2025_02/274354211"/>
    <hyperlink ref="F281" r:id="rId33" display="https://podminky.urs.cz/item/CS_URS_2025_02/274311127"/>
    <hyperlink ref="F286" r:id="rId34" display="https://podminky.urs.cz/item/CS_URS_2025_02/317321118"/>
    <hyperlink ref="F290" r:id="rId35" display="https://podminky.urs.cz/item/CS_URS_2025_02/317321191"/>
    <hyperlink ref="F294" r:id="rId36" display="https://podminky.urs.cz/item/CS_URS_2025_02/317353121"/>
    <hyperlink ref="F298" r:id="rId37" display="https://podminky.urs.cz/item/CS_URS_2025_02/317353221"/>
    <hyperlink ref="F301" r:id="rId38" display="https://podminky.urs.cz/item/CS_URS_2025_02/334323218"/>
    <hyperlink ref="F308" r:id="rId39" display="https://podminky.urs.cz/item/CS_URS_2025_02/334323291"/>
    <hyperlink ref="F311" r:id="rId40" display="https://podminky.urs.cz/item/CS_URS_2025_02/334352111"/>
    <hyperlink ref="F318" r:id="rId41" display="https://podminky.urs.cz/item/CS_URS_2025_02/334352211"/>
    <hyperlink ref="F322" r:id="rId42" display="https://podminky.urs.cz/item/CS_URS_2025_02/389121111"/>
    <hyperlink ref="F336" r:id="rId43" display="https://podminky.urs.cz/item/CS_URS_2025_02/451315114"/>
    <hyperlink ref="F340" r:id="rId44" display="https://podminky.urs.cz/item/CS_URS_2025_02/452311161"/>
    <hyperlink ref="F345" r:id="rId45" display="https://podminky.urs.cz/item/CS_URS_2025_02/452471101"/>
    <hyperlink ref="F351" r:id="rId46" display="https://podminky.urs.cz/item/CS_URS_2025_02/452471102"/>
    <hyperlink ref="F357" r:id="rId47" display="https://podminky.urs.cz/item/CS_URS_2025_02/458311121"/>
    <hyperlink ref="F361" r:id="rId48" display="https://podminky.urs.cz/item/CS_URS_2025_02/458501112"/>
    <hyperlink ref="F365" r:id="rId49" display="https://podminky.urs.cz/item/CS_URS_2025_02/464511111"/>
    <hyperlink ref="F370" r:id="rId50" display="https://podminky.urs.cz/item/CS_URS_2025_02/465513157"/>
    <hyperlink ref="F376" r:id="rId51" display="https://podminky.urs.cz/item/CS_URS_2025_02/911121211"/>
    <hyperlink ref="F408" r:id="rId52" display="https://podminky.urs.cz/item/CS_URS_2025_02/911121311"/>
    <hyperlink ref="F412" r:id="rId53" display="https://podminky.urs.cz/item/CS_URS_2025_02/916231213"/>
    <hyperlink ref="F421" r:id="rId54" display="https://podminky.urs.cz/item/CS_URS_2025_02/936942211"/>
    <hyperlink ref="F425" r:id="rId55" display="https://podminky.urs.cz/item/CS_URS_2025_02/953961214"/>
    <hyperlink ref="F429" r:id="rId56" display="https://podminky.urs.cz/item/CS_URS_2025_02/961021112"/>
    <hyperlink ref="F434" r:id="rId57" display="https://podminky.urs.cz/item/CS_URS_2025_02/963041211"/>
    <hyperlink ref="F440" r:id="rId58" display="https://podminky.urs.cz/item/CS_URS_2025_02/963051111"/>
    <hyperlink ref="F446" r:id="rId59" display="https://podminky.urs.cz/item/CS_URS_2025_02/992114151"/>
    <hyperlink ref="F451" r:id="rId60" display="https://podminky.urs.cz/item/CS_URS_2025_02/997013841"/>
    <hyperlink ref="F457" r:id="rId61" display="https://podminky.urs.cz/item/CS_URS_2025_02/997013861"/>
    <hyperlink ref="F461" r:id="rId62" display="https://podminky.urs.cz/item/CS_URS_2025_02/997013862"/>
    <hyperlink ref="F466" r:id="rId63" display="https://podminky.urs.cz/item/CS_URS_2025_02/997013873"/>
    <hyperlink ref="F471" r:id="rId64" display="https://podminky.urs.cz/item/CS_URS_2025_02/997211511"/>
    <hyperlink ref="F478" r:id="rId65" display="https://podminky.urs.cz/item/CS_URS_2025_02/997211519"/>
    <hyperlink ref="F482" r:id="rId66" display="https://podminky.urs.cz/item/CS_URS_2025_02/997211611"/>
    <hyperlink ref="F490" r:id="rId67" display="https://podminky.urs.cz/item/CS_URS_2025_02/998212111"/>
    <hyperlink ref="F495" r:id="rId68" display="https://podminky.urs.cz/item/CS_URS_2025_02/711112001"/>
    <hyperlink ref="F505" r:id="rId69" display="https://podminky.urs.cz/item/CS_URS_2025_02/711112002"/>
    <hyperlink ref="F515" r:id="rId70" display="https://podminky.urs.cz/item/CS_URS_2025_02/998711101"/>
    <hyperlink ref="F520" r:id="rId71" display="https://podminky.urs.cz/item/CS_URS_2025_02/789212122"/>
    <hyperlink ref="F531" r:id="rId72" display="https://podminky.urs.cz/item/CS_URS_2025_02/789323211"/>
    <hyperlink ref="F537" r:id="rId73" display="https://podminky.urs.cz/item/CS_URS_2025_02/789323216"/>
    <hyperlink ref="F543" r:id="rId74" display="https://podminky.urs.cz/item/CS_URS_2025_02/789323221"/>
    <hyperlink ref="F549" r:id="rId75" display="https://podminky.urs.cz/item/CS_URS_2025_02/789351240"/>
    <hyperlink ref="F560" r:id="rId76" display="https://podminky.urs.cz/item/CS_URS_2025_02/99878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86</v>
      </c>
      <c r="AZ2" s="138" t="s">
        <v>173</v>
      </c>
      <c r="BA2" s="138" t="s">
        <v>174</v>
      </c>
      <c r="BB2" s="138" t="s">
        <v>1</v>
      </c>
      <c r="BC2" s="138" t="s">
        <v>175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176</v>
      </c>
      <c r="BA3" s="138" t="s">
        <v>177</v>
      </c>
      <c r="BB3" s="138" t="s">
        <v>1</v>
      </c>
      <c r="BC3" s="138" t="s">
        <v>178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180</v>
      </c>
      <c r="BA4" s="138" t="s">
        <v>181</v>
      </c>
      <c r="BB4" s="138" t="s">
        <v>1</v>
      </c>
      <c r="BC4" s="138" t="s">
        <v>182</v>
      </c>
      <c r="BD4" s="138" t="s">
        <v>87</v>
      </c>
    </row>
    <row r="5" hidden="1" s="1" customFormat="1" ht="6.96" customHeight="1">
      <c r="B5" s="22"/>
      <c r="L5" s="22"/>
      <c r="AZ5" s="138" t="s">
        <v>183</v>
      </c>
      <c r="BA5" s="138" t="s">
        <v>1</v>
      </c>
      <c r="BB5" s="138" t="s">
        <v>1</v>
      </c>
      <c r="BC5" s="138" t="s">
        <v>184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185</v>
      </c>
      <c r="BA6" s="138" t="s">
        <v>186</v>
      </c>
      <c r="BB6" s="138" t="s">
        <v>1</v>
      </c>
      <c r="BC6" s="138" t="s">
        <v>187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  <c r="AZ7" s="138" t="s">
        <v>188</v>
      </c>
      <c r="BA7" s="138" t="s">
        <v>189</v>
      </c>
      <c r="BB7" s="138" t="s">
        <v>1</v>
      </c>
      <c r="BC7" s="138" t="s">
        <v>190</v>
      </c>
      <c r="BD7" s="138" t="s">
        <v>87</v>
      </c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38" t="s">
        <v>192</v>
      </c>
      <c r="BA8" s="138" t="s">
        <v>1</v>
      </c>
      <c r="BB8" s="138" t="s">
        <v>1</v>
      </c>
      <c r="BC8" s="138" t="s">
        <v>193</v>
      </c>
      <c r="BD8" s="138" t="s">
        <v>87</v>
      </c>
    </row>
    <row r="9" hidden="1" s="2" customFormat="1" ht="16.5" customHeight="1">
      <c r="A9" s="40"/>
      <c r="B9" s="46"/>
      <c r="C9" s="40"/>
      <c r="D9" s="40"/>
      <c r="E9" s="145" t="s">
        <v>194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38" t="s">
        <v>195</v>
      </c>
      <c r="BA9" s="138" t="s">
        <v>196</v>
      </c>
      <c r="BB9" s="138" t="s">
        <v>1</v>
      </c>
      <c r="BC9" s="138" t="s">
        <v>197</v>
      </c>
      <c r="BD9" s="138" t="s">
        <v>87</v>
      </c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38" t="s">
        <v>198</v>
      </c>
      <c r="BA10" s="138" t="s">
        <v>1</v>
      </c>
      <c r="BB10" s="138" t="s">
        <v>1</v>
      </c>
      <c r="BC10" s="138" t="s">
        <v>199</v>
      </c>
      <c r="BD10" s="138" t="s">
        <v>87</v>
      </c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138" t="s">
        <v>200</v>
      </c>
      <c r="BA11" s="138" t="s">
        <v>201</v>
      </c>
      <c r="BB11" s="138" t="s">
        <v>1</v>
      </c>
      <c r="BC11" s="138" t="s">
        <v>202</v>
      </c>
      <c r="BD11" s="138" t="s">
        <v>87</v>
      </c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138" t="s">
        <v>203</v>
      </c>
      <c r="BA12" s="138" t="s">
        <v>204</v>
      </c>
      <c r="BB12" s="138" t="s">
        <v>1</v>
      </c>
      <c r="BC12" s="138" t="s">
        <v>205</v>
      </c>
      <c r="BD12" s="138" t="s">
        <v>87</v>
      </c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138" t="s">
        <v>206</v>
      </c>
      <c r="BA13" s="138" t="s">
        <v>207</v>
      </c>
      <c r="BB13" s="138" t="s">
        <v>1</v>
      </c>
      <c r="BC13" s="138" t="s">
        <v>208</v>
      </c>
      <c r="BD13" s="138" t="s">
        <v>87</v>
      </c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138" t="s">
        <v>209</v>
      </c>
      <c r="BA14" s="138" t="s">
        <v>210</v>
      </c>
      <c r="BB14" s="138" t="s">
        <v>1</v>
      </c>
      <c r="BC14" s="138" t="s">
        <v>211</v>
      </c>
      <c r="BD14" s="138" t="s">
        <v>87</v>
      </c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138" t="s">
        <v>212</v>
      </c>
      <c r="BA15" s="138" t="s">
        <v>1</v>
      </c>
      <c r="BB15" s="138" t="s">
        <v>1</v>
      </c>
      <c r="BC15" s="138" t="s">
        <v>213</v>
      </c>
      <c r="BD15" s="138" t="s">
        <v>87</v>
      </c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Z16" s="138" t="s">
        <v>214</v>
      </c>
      <c r="BA16" s="138" t="s">
        <v>1</v>
      </c>
      <c r="BB16" s="138" t="s">
        <v>1</v>
      </c>
      <c r="BC16" s="138" t="s">
        <v>215</v>
      </c>
      <c r="BD16" s="138" t="s">
        <v>87</v>
      </c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Z17" s="138" t="s">
        <v>216</v>
      </c>
      <c r="BA17" s="138" t="s">
        <v>217</v>
      </c>
      <c r="BB17" s="138" t="s">
        <v>1</v>
      </c>
      <c r="BC17" s="138" t="s">
        <v>218</v>
      </c>
      <c r="BD17" s="138" t="s">
        <v>87</v>
      </c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Z18" s="138" t="s">
        <v>219</v>
      </c>
      <c r="BA18" s="138" t="s">
        <v>220</v>
      </c>
      <c r="BB18" s="138" t="s">
        <v>1</v>
      </c>
      <c r="BC18" s="138" t="s">
        <v>202</v>
      </c>
      <c r="BD18" s="138" t="s">
        <v>87</v>
      </c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ROUND((SUM(BE120:BE575)),  2)</f>
        <v>0</v>
      </c>
      <c r="G33" s="40"/>
      <c r="H33" s="40"/>
      <c r="I33" s="158">
        <v>0.20999999999999999</v>
      </c>
      <c r="J33" s="157">
        <f>ROUND(((SUM(BE120:BE575))*I33),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ROUND((SUM(BF120:BF575)),  2)</f>
        <v>0</v>
      </c>
      <c r="G34" s="40"/>
      <c r="H34" s="40"/>
      <c r="I34" s="158">
        <v>0.12</v>
      </c>
      <c r="J34" s="157">
        <f>ROUND(((SUM(BF120:BF575))*I34),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ROUND((SUM(BG120:BG575)),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ROUND((SUM(BH120:BH575)),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ROUND((SUM(BI120:BI575)),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SO111.11.01 - Horní Lideč - Valašská Polanka, kolejový svršek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J121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227</v>
      </c>
      <c r="E98" s="191"/>
      <c r="F98" s="191"/>
      <c r="G98" s="191"/>
      <c r="H98" s="191"/>
      <c r="I98" s="191"/>
      <c r="J98" s="192">
        <f>J122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228</v>
      </c>
      <c r="E99" s="191"/>
      <c r="F99" s="191"/>
      <c r="G99" s="191"/>
      <c r="H99" s="191"/>
      <c r="I99" s="191"/>
      <c r="J99" s="192">
        <f>J423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2"/>
      <c r="C100" s="183"/>
      <c r="D100" s="184" t="s">
        <v>229</v>
      </c>
      <c r="E100" s="185"/>
      <c r="F100" s="185"/>
      <c r="G100" s="185"/>
      <c r="H100" s="185"/>
      <c r="I100" s="185"/>
      <c r="J100" s="186">
        <f>J455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hidden="1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/>
    <row r="104" hidden="1"/>
    <row r="105" hidden="1"/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5" t="s">
        <v>230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4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77" t="str">
        <f>E7</f>
        <v>Cyklická obnova trati v úseku Vsetín – Horní Lideč</v>
      </c>
      <c r="F110" s="34"/>
      <c r="G110" s="34"/>
      <c r="H110" s="34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191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SO111.11.01 - Horní Lideč - Valašská Polanka, kolejový svršek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20</v>
      </c>
      <c r="D114" s="42"/>
      <c r="E114" s="42"/>
      <c r="F114" s="29" t="str">
        <f>F12</f>
        <v>Vsetín - Horní Lideč</v>
      </c>
      <c r="G114" s="42"/>
      <c r="H114" s="42"/>
      <c r="I114" s="34" t="s">
        <v>22</v>
      </c>
      <c r="J114" s="81" t="str">
        <f>IF(J12="","",J12)</f>
        <v>20. 11. 2025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4" t="s">
        <v>24</v>
      </c>
      <c r="D116" s="42"/>
      <c r="E116" s="42"/>
      <c r="F116" s="29" t="str">
        <f>E15</f>
        <v>Správa železnic s.o.</v>
      </c>
      <c r="G116" s="42"/>
      <c r="H116" s="42"/>
      <c r="I116" s="34" t="s">
        <v>32</v>
      </c>
      <c r="J116" s="38" t="str">
        <f>E21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30</v>
      </c>
      <c r="D117" s="42"/>
      <c r="E117" s="42"/>
      <c r="F117" s="29" t="str">
        <f>IF(E18="","",E18)</f>
        <v>Vyplň údaj</v>
      </c>
      <c r="G117" s="42"/>
      <c r="H117" s="42"/>
      <c r="I117" s="34" t="s">
        <v>35</v>
      </c>
      <c r="J117" s="38" t="str">
        <f>E24</f>
        <v>Správa železnic s.o.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194"/>
      <c r="B119" s="195"/>
      <c r="C119" s="196" t="s">
        <v>231</v>
      </c>
      <c r="D119" s="197" t="s">
        <v>62</v>
      </c>
      <c r="E119" s="197" t="s">
        <v>58</v>
      </c>
      <c r="F119" s="197" t="s">
        <v>59</v>
      </c>
      <c r="G119" s="197" t="s">
        <v>232</v>
      </c>
      <c r="H119" s="197" t="s">
        <v>233</v>
      </c>
      <c r="I119" s="197" t="s">
        <v>234</v>
      </c>
      <c r="J119" s="197" t="s">
        <v>223</v>
      </c>
      <c r="K119" s="198" t="s">
        <v>235</v>
      </c>
      <c r="L119" s="199"/>
      <c r="M119" s="102" t="s">
        <v>1</v>
      </c>
      <c r="N119" s="103" t="s">
        <v>41</v>
      </c>
      <c r="O119" s="103" t="s">
        <v>236</v>
      </c>
      <c r="P119" s="103" t="s">
        <v>237</v>
      </c>
      <c r="Q119" s="103" t="s">
        <v>238</v>
      </c>
      <c r="R119" s="103" t="s">
        <v>239</v>
      </c>
      <c r="S119" s="103" t="s">
        <v>240</v>
      </c>
      <c r="T119" s="104" t="s">
        <v>241</v>
      </c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</row>
    <row r="120" s="2" customFormat="1" ht="22.8" customHeight="1">
      <c r="A120" s="40"/>
      <c r="B120" s="41"/>
      <c r="C120" s="109" t="s">
        <v>242</v>
      </c>
      <c r="D120" s="42"/>
      <c r="E120" s="42"/>
      <c r="F120" s="42"/>
      <c r="G120" s="42"/>
      <c r="H120" s="42"/>
      <c r="I120" s="42"/>
      <c r="J120" s="200">
        <f>BK120</f>
        <v>0</v>
      </c>
      <c r="K120" s="42"/>
      <c r="L120" s="46"/>
      <c r="M120" s="105"/>
      <c r="N120" s="201"/>
      <c r="O120" s="106"/>
      <c r="P120" s="202">
        <f>P121+P455</f>
        <v>0</v>
      </c>
      <c r="Q120" s="106"/>
      <c r="R120" s="202">
        <f>R121+R455</f>
        <v>19176.857040000003</v>
      </c>
      <c r="S120" s="106"/>
      <c r="T120" s="203">
        <f>T121+T455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76</v>
      </c>
      <c r="AU120" s="19" t="s">
        <v>225</v>
      </c>
      <c r="BK120" s="204">
        <f>BK121+BK455</f>
        <v>0</v>
      </c>
    </row>
    <row r="121" s="12" customFormat="1" ht="25.92" customHeight="1">
      <c r="A121" s="12"/>
      <c r="B121" s="205"/>
      <c r="C121" s="206"/>
      <c r="D121" s="207" t="s">
        <v>76</v>
      </c>
      <c r="E121" s="208" t="s">
        <v>243</v>
      </c>
      <c r="F121" s="208" t="s">
        <v>244</v>
      </c>
      <c r="G121" s="206"/>
      <c r="H121" s="206"/>
      <c r="I121" s="209"/>
      <c r="J121" s="210">
        <f>BK121</f>
        <v>0</v>
      </c>
      <c r="K121" s="206"/>
      <c r="L121" s="211"/>
      <c r="M121" s="212"/>
      <c r="N121" s="213"/>
      <c r="O121" s="213"/>
      <c r="P121" s="214">
        <f>P122+P423</f>
        <v>0</v>
      </c>
      <c r="Q121" s="213"/>
      <c r="R121" s="214">
        <f>R122+R423</f>
        <v>19176.857040000003</v>
      </c>
      <c r="S121" s="213"/>
      <c r="T121" s="215">
        <f>T122+T423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6" t="s">
        <v>85</v>
      </c>
      <c r="AT121" s="217" t="s">
        <v>76</v>
      </c>
      <c r="AU121" s="217" t="s">
        <v>77</v>
      </c>
      <c r="AY121" s="216" t="s">
        <v>245</v>
      </c>
      <c r="BK121" s="218">
        <f>BK122+BK423</f>
        <v>0</v>
      </c>
    </row>
    <row r="122" s="12" customFormat="1" ht="22.8" customHeight="1">
      <c r="A122" s="12"/>
      <c r="B122" s="205"/>
      <c r="C122" s="206"/>
      <c r="D122" s="207" t="s">
        <v>76</v>
      </c>
      <c r="E122" s="219" t="s">
        <v>246</v>
      </c>
      <c r="F122" s="219" t="s">
        <v>247</v>
      </c>
      <c r="G122" s="206"/>
      <c r="H122" s="206"/>
      <c r="I122" s="209"/>
      <c r="J122" s="220">
        <f>BK122</f>
        <v>0</v>
      </c>
      <c r="K122" s="206"/>
      <c r="L122" s="211"/>
      <c r="M122" s="212"/>
      <c r="N122" s="213"/>
      <c r="O122" s="213"/>
      <c r="P122" s="214">
        <f>SUM(P123:P422)</f>
        <v>0</v>
      </c>
      <c r="Q122" s="213"/>
      <c r="R122" s="214">
        <f>SUM(R123:R422)</f>
        <v>0</v>
      </c>
      <c r="S122" s="213"/>
      <c r="T122" s="215">
        <f>SUM(T123:T422)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85</v>
      </c>
      <c r="AY122" s="216" t="s">
        <v>245</v>
      </c>
      <c r="BK122" s="218">
        <f>SUM(BK123:BK422)</f>
        <v>0</v>
      </c>
    </row>
    <row r="123" s="2" customFormat="1" ht="16.5" customHeight="1">
      <c r="A123" s="40"/>
      <c r="B123" s="41"/>
      <c r="C123" s="221" t="s">
        <v>85</v>
      </c>
      <c r="D123" s="221" t="s">
        <v>248</v>
      </c>
      <c r="E123" s="222" t="s">
        <v>249</v>
      </c>
      <c r="F123" s="223" t="s">
        <v>250</v>
      </c>
      <c r="G123" s="224" t="s">
        <v>251</v>
      </c>
      <c r="H123" s="225">
        <v>2620</v>
      </c>
      <c r="I123" s="226"/>
      <c r="J123" s="227">
        <f>ROUND(I123*H123,2)</f>
        <v>0</v>
      </c>
      <c r="K123" s="223" t="s">
        <v>252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87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254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256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87</v>
      </c>
    </row>
    <row r="125" s="13" customFormat="1">
      <c r="A125" s="13"/>
      <c r="B125" s="239"/>
      <c r="C125" s="240"/>
      <c r="D125" s="234" t="s">
        <v>257</v>
      </c>
      <c r="E125" s="241" t="s">
        <v>1</v>
      </c>
      <c r="F125" s="242" t="s">
        <v>258</v>
      </c>
      <c r="G125" s="240"/>
      <c r="H125" s="241" t="s">
        <v>1</v>
      </c>
      <c r="I125" s="243"/>
      <c r="J125" s="240"/>
      <c r="K125" s="240"/>
      <c r="L125" s="244"/>
      <c r="M125" s="245"/>
      <c r="N125" s="246"/>
      <c r="O125" s="246"/>
      <c r="P125" s="246"/>
      <c r="Q125" s="246"/>
      <c r="R125" s="246"/>
      <c r="S125" s="246"/>
      <c r="T125" s="24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8" t="s">
        <v>257</v>
      </c>
      <c r="AU125" s="248" t="s">
        <v>87</v>
      </c>
      <c r="AV125" s="13" t="s">
        <v>85</v>
      </c>
      <c r="AW125" s="13" t="s">
        <v>34</v>
      </c>
      <c r="AX125" s="13" t="s">
        <v>77</v>
      </c>
      <c r="AY125" s="248" t="s">
        <v>245</v>
      </c>
    </row>
    <row r="126" s="14" customFormat="1">
      <c r="A126" s="14"/>
      <c r="B126" s="249"/>
      <c r="C126" s="250"/>
      <c r="D126" s="234" t="s">
        <v>257</v>
      </c>
      <c r="E126" s="251" t="s">
        <v>1</v>
      </c>
      <c r="F126" s="252" t="s">
        <v>259</v>
      </c>
      <c r="G126" s="250"/>
      <c r="H126" s="253">
        <v>1000</v>
      </c>
      <c r="I126" s="254"/>
      <c r="J126" s="250"/>
      <c r="K126" s="250"/>
      <c r="L126" s="255"/>
      <c r="M126" s="256"/>
      <c r="N126" s="257"/>
      <c r="O126" s="257"/>
      <c r="P126" s="257"/>
      <c r="Q126" s="257"/>
      <c r="R126" s="257"/>
      <c r="S126" s="257"/>
      <c r="T126" s="25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9" t="s">
        <v>257</v>
      </c>
      <c r="AU126" s="259" t="s">
        <v>87</v>
      </c>
      <c r="AV126" s="14" t="s">
        <v>87</v>
      </c>
      <c r="AW126" s="14" t="s">
        <v>34</v>
      </c>
      <c r="AX126" s="14" t="s">
        <v>77</v>
      </c>
      <c r="AY126" s="259" t="s">
        <v>245</v>
      </c>
    </row>
    <row r="127" s="13" customFormat="1">
      <c r="A127" s="13"/>
      <c r="B127" s="239"/>
      <c r="C127" s="240"/>
      <c r="D127" s="234" t="s">
        <v>257</v>
      </c>
      <c r="E127" s="241" t="s">
        <v>1</v>
      </c>
      <c r="F127" s="242" t="s">
        <v>260</v>
      </c>
      <c r="G127" s="240"/>
      <c r="H127" s="241" t="s">
        <v>1</v>
      </c>
      <c r="I127" s="243"/>
      <c r="J127" s="240"/>
      <c r="K127" s="240"/>
      <c r="L127" s="244"/>
      <c r="M127" s="245"/>
      <c r="N127" s="246"/>
      <c r="O127" s="246"/>
      <c r="P127" s="246"/>
      <c r="Q127" s="246"/>
      <c r="R127" s="246"/>
      <c r="S127" s="246"/>
      <c r="T127" s="24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8" t="s">
        <v>257</v>
      </c>
      <c r="AU127" s="248" t="s">
        <v>87</v>
      </c>
      <c r="AV127" s="13" t="s">
        <v>85</v>
      </c>
      <c r="AW127" s="13" t="s">
        <v>34</v>
      </c>
      <c r="AX127" s="13" t="s">
        <v>77</v>
      </c>
      <c r="AY127" s="248" t="s">
        <v>245</v>
      </c>
    </row>
    <row r="128" s="14" customFormat="1">
      <c r="A128" s="14"/>
      <c r="B128" s="249"/>
      <c r="C128" s="250"/>
      <c r="D128" s="234" t="s">
        <v>257</v>
      </c>
      <c r="E128" s="251" t="s">
        <v>1</v>
      </c>
      <c r="F128" s="252" t="s">
        <v>261</v>
      </c>
      <c r="G128" s="250"/>
      <c r="H128" s="253">
        <v>750</v>
      </c>
      <c r="I128" s="254"/>
      <c r="J128" s="250"/>
      <c r="K128" s="250"/>
      <c r="L128" s="255"/>
      <c r="M128" s="256"/>
      <c r="N128" s="257"/>
      <c r="O128" s="257"/>
      <c r="P128" s="257"/>
      <c r="Q128" s="257"/>
      <c r="R128" s="257"/>
      <c r="S128" s="257"/>
      <c r="T128" s="25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9" t="s">
        <v>257</v>
      </c>
      <c r="AU128" s="259" t="s">
        <v>87</v>
      </c>
      <c r="AV128" s="14" t="s">
        <v>87</v>
      </c>
      <c r="AW128" s="14" t="s">
        <v>34</v>
      </c>
      <c r="AX128" s="14" t="s">
        <v>77</v>
      </c>
      <c r="AY128" s="259" t="s">
        <v>245</v>
      </c>
    </row>
    <row r="129" s="13" customFormat="1">
      <c r="A129" s="13"/>
      <c r="B129" s="239"/>
      <c r="C129" s="240"/>
      <c r="D129" s="234" t="s">
        <v>257</v>
      </c>
      <c r="E129" s="241" t="s">
        <v>1</v>
      </c>
      <c r="F129" s="242" t="s">
        <v>262</v>
      </c>
      <c r="G129" s="240"/>
      <c r="H129" s="241" t="s">
        <v>1</v>
      </c>
      <c r="I129" s="243"/>
      <c r="J129" s="240"/>
      <c r="K129" s="240"/>
      <c r="L129" s="244"/>
      <c r="M129" s="245"/>
      <c r="N129" s="246"/>
      <c r="O129" s="246"/>
      <c r="P129" s="246"/>
      <c r="Q129" s="246"/>
      <c r="R129" s="246"/>
      <c r="S129" s="246"/>
      <c r="T129" s="24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8" t="s">
        <v>257</v>
      </c>
      <c r="AU129" s="248" t="s">
        <v>87</v>
      </c>
      <c r="AV129" s="13" t="s">
        <v>85</v>
      </c>
      <c r="AW129" s="13" t="s">
        <v>34</v>
      </c>
      <c r="AX129" s="13" t="s">
        <v>77</v>
      </c>
      <c r="AY129" s="248" t="s">
        <v>245</v>
      </c>
    </row>
    <row r="130" s="14" customFormat="1">
      <c r="A130" s="14"/>
      <c r="B130" s="249"/>
      <c r="C130" s="250"/>
      <c r="D130" s="234" t="s">
        <v>257</v>
      </c>
      <c r="E130" s="251" t="s">
        <v>1</v>
      </c>
      <c r="F130" s="252" t="s">
        <v>263</v>
      </c>
      <c r="G130" s="250"/>
      <c r="H130" s="253">
        <v>750</v>
      </c>
      <c r="I130" s="254"/>
      <c r="J130" s="250"/>
      <c r="K130" s="250"/>
      <c r="L130" s="255"/>
      <c r="M130" s="256"/>
      <c r="N130" s="257"/>
      <c r="O130" s="257"/>
      <c r="P130" s="257"/>
      <c r="Q130" s="257"/>
      <c r="R130" s="257"/>
      <c r="S130" s="257"/>
      <c r="T130" s="25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9" t="s">
        <v>257</v>
      </c>
      <c r="AU130" s="259" t="s">
        <v>87</v>
      </c>
      <c r="AV130" s="14" t="s">
        <v>87</v>
      </c>
      <c r="AW130" s="14" t="s">
        <v>34</v>
      </c>
      <c r="AX130" s="14" t="s">
        <v>77</v>
      </c>
      <c r="AY130" s="259" t="s">
        <v>245</v>
      </c>
    </row>
    <row r="131" s="13" customFormat="1">
      <c r="A131" s="13"/>
      <c r="B131" s="239"/>
      <c r="C131" s="240"/>
      <c r="D131" s="234" t="s">
        <v>257</v>
      </c>
      <c r="E131" s="241" t="s">
        <v>1</v>
      </c>
      <c r="F131" s="242" t="s">
        <v>264</v>
      </c>
      <c r="G131" s="240"/>
      <c r="H131" s="241" t="s">
        <v>1</v>
      </c>
      <c r="I131" s="243"/>
      <c r="J131" s="240"/>
      <c r="K131" s="240"/>
      <c r="L131" s="244"/>
      <c r="M131" s="245"/>
      <c r="N131" s="246"/>
      <c r="O131" s="246"/>
      <c r="P131" s="246"/>
      <c r="Q131" s="246"/>
      <c r="R131" s="246"/>
      <c r="S131" s="246"/>
      <c r="T131" s="24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8" t="s">
        <v>257</v>
      </c>
      <c r="AU131" s="248" t="s">
        <v>87</v>
      </c>
      <c r="AV131" s="13" t="s">
        <v>85</v>
      </c>
      <c r="AW131" s="13" t="s">
        <v>34</v>
      </c>
      <c r="AX131" s="13" t="s">
        <v>77</v>
      </c>
      <c r="AY131" s="248" t="s">
        <v>245</v>
      </c>
    </row>
    <row r="132" s="14" customFormat="1">
      <c r="A132" s="14"/>
      <c r="B132" s="249"/>
      <c r="C132" s="250"/>
      <c r="D132" s="234" t="s">
        <v>257</v>
      </c>
      <c r="E132" s="251" t="s">
        <v>1</v>
      </c>
      <c r="F132" s="252" t="s">
        <v>265</v>
      </c>
      <c r="G132" s="250"/>
      <c r="H132" s="253">
        <v>120</v>
      </c>
      <c r="I132" s="254"/>
      <c r="J132" s="250"/>
      <c r="K132" s="250"/>
      <c r="L132" s="255"/>
      <c r="M132" s="256"/>
      <c r="N132" s="257"/>
      <c r="O132" s="257"/>
      <c r="P132" s="257"/>
      <c r="Q132" s="257"/>
      <c r="R132" s="257"/>
      <c r="S132" s="257"/>
      <c r="T132" s="25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9" t="s">
        <v>257</v>
      </c>
      <c r="AU132" s="259" t="s">
        <v>87</v>
      </c>
      <c r="AV132" s="14" t="s">
        <v>87</v>
      </c>
      <c r="AW132" s="14" t="s">
        <v>34</v>
      </c>
      <c r="AX132" s="14" t="s">
        <v>77</v>
      </c>
      <c r="AY132" s="259" t="s">
        <v>245</v>
      </c>
    </row>
    <row r="133" s="15" customFormat="1">
      <c r="A133" s="15"/>
      <c r="B133" s="260"/>
      <c r="C133" s="261"/>
      <c r="D133" s="234" t="s">
        <v>257</v>
      </c>
      <c r="E133" s="262" t="s">
        <v>200</v>
      </c>
      <c r="F133" s="263" t="s">
        <v>266</v>
      </c>
      <c r="G133" s="261"/>
      <c r="H133" s="264">
        <v>2620</v>
      </c>
      <c r="I133" s="265"/>
      <c r="J133" s="261"/>
      <c r="K133" s="261"/>
      <c r="L133" s="266"/>
      <c r="M133" s="267"/>
      <c r="N133" s="268"/>
      <c r="O133" s="268"/>
      <c r="P133" s="268"/>
      <c r="Q133" s="268"/>
      <c r="R133" s="268"/>
      <c r="S133" s="268"/>
      <c r="T133" s="269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70" t="s">
        <v>257</v>
      </c>
      <c r="AU133" s="270" t="s">
        <v>87</v>
      </c>
      <c r="AV133" s="15" t="s">
        <v>253</v>
      </c>
      <c r="AW133" s="15" t="s">
        <v>34</v>
      </c>
      <c r="AX133" s="15" t="s">
        <v>85</v>
      </c>
      <c r="AY133" s="270" t="s">
        <v>245</v>
      </c>
    </row>
    <row r="134" s="2" customFormat="1" ht="16.5" customHeight="1">
      <c r="A134" s="40"/>
      <c r="B134" s="41"/>
      <c r="C134" s="221" t="s">
        <v>87</v>
      </c>
      <c r="D134" s="221" t="s">
        <v>248</v>
      </c>
      <c r="E134" s="222" t="s">
        <v>267</v>
      </c>
      <c r="F134" s="223" t="s">
        <v>268</v>
      </c>
      <c r="G134" s="224" t="s">
        <v>251</v>
      </c>
      <c r="H134" s="225">
        <v>2620</v>
      </c>
      <c r="I134" s="226"/>
      <c r="J134" s="227">
        <f>ROUND(I134*H134,2)</f>
        <v>0</v>
      </c>
      <c r="K134" s="223" t="s">
        <v>252</v>
      </c>
      <c r="L134" s="46"/>
      <c r="M134" s="228" t="s">
        <v>1</v>
      </c>
      <c r="N134" s="229" t="s">
        <v>42</v>
      </c>
      <c r="O134" s="93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2" t="s">
        <v>253</v>
      </c>
      <c r="AT134" s="232" t="s">
        <v>248</v>
      </c>
      <c r="AU134" s="232" t="s">
        <v>87</v>
      </c>
      <c r="AY134" s="19" t="s">
        <v>245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9" t="s">
        <v>85</v>
      </c>
      <c r="BK134" s="233">
        <f>ROUND(I134*H134,2)</f>
        <v>0</v>
      </c>
      <c r="BL134" s="19" t="s">
        <v>253</v>
      </c>
      <c r="BM134" s="232" t="s">
        <v>269</v>
      </c>
    </row>
    <row r="135" s="2" customFormat="1">
      <c r="A135" s="40"/>
      <c r="B135" s="41"/>
      <c r="C135" s="42"/>
      <c r="D135" s="234" t="s">
        <v>255</v>
      </c>
      <c r="E135" s="42"/>
      <c r="F135" s="235" t="s">
        <v>270</v>
      </c>
      <c r="G135" s="42"/>
      <c r="H135" s="42"/>
      <c r="I135" s="236"/>
      <c r="J135" s="42"/>
      <c r="K135" s="42"/>
      <c r="L135" s="46"/>
      <c r="M135" s="237"/>
      <c r="N135" s="238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255</v>
      </c>
      <c r="AU135" s="19" t="s">
        <v>87</v>
      </c>
    </row>
    <row r="136" s="13" customFormat="1">
      <c r="A136" s="13"/>
      <c r="B136" s="239"/>
      <c r="C136" s="240"/>
      <c r="D136" s="234" t="s">
        <v>257</v>
      </c>
      <c r="E136" s="241" t="s">
        <v>1</v>
      </c>
      <c r="F136" s="242" t="s">
        <v>271</v>
      </c>
      <c r="G136" s="240"/>
      <c r="H136" s="241" t="s">
        <v>1</v>
      </c>
      <c r="I136" s="243"/>
      <c r="J136" s="240"/>
      <c r="K136" s="240"/>
      <c r="L136" s="244"/>
      <c r="M136" s="245"/>
      <c r="N136" s="246"/>
      <c r="O136" s="246"/>
      <c r="P136" s="246"/>
      <c r="Q136" s="246"/>
      <c r="R136" s="246"/>
      <c r="S136" s="246"/>
      <c r="T136" s="24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8" t="s">
        <v>257</v>
      </c>
      <c r="AU136" s="248" t="s">
        <v>87</v>
      </c>
      <c r="AV136" s="13" t="s">
        <v>85</v>
      </c>
      <c r="AW136" s="13" t="s">
        <v>34</v>
      </c>
      <c r="AX136" s="13" t="s">
        <v>77</v>
      </c>
      <c r="AY136" s="248" t="s">
        <v>245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200</v>
      </c>
      <c r="G137" s="250"/>
      <c r="H137" s="253">
        <v>2620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77</v>
      </c>
      <c r="AY137" s="259" t="s">
        <v>245</v>
      </c>
    </row>
    <row r="138" s="15" customFormat="1">
      <c r="A138" s="15"/>
      <c r="B138" s="260"/>
      <c r="C138" s="261"/>
      <c r="D138" s="234" t="s">
        <v>257</v>
      </c>
      <c r="E138" s="262" t="s">
        <v>219</v>
      </c>
      <c r="F138" s="263" t="s">
        <v>266</v>
      </c>
      <c r="G138" s="261"/>
      <c r="H138" s="264">
        <v>2620</v>
      </c>
      <c r="I138" s="265"/>
      <c r="J138" s="261"/>
      <c r="K138" s="261"/>
      <c r="L138" s="266"/>
      <c r="M138" s="267"/>
      <c r="N138" s="268"/>
      <c r="O138" s="268"/>
      <c r="P138" s="268"/>
      <c r="Q138" s="268"/>
      <c r="R138" s="268"/>
      <c r="S138" s="268"/>
      <c r="T138" s="269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0" t="s">
        <v>257</v>
      </c>
      <c r="AU138" s="270" t="s">
        <v>87</v>
      </c>
      <c r="AV138" s="15" t="s">
        <v>253</v>
      </c>
      <c r="AW138" s="15" t="s">
        <v>34</v>
      </c>
      <c r="AX138" s="15" t="s">
        <v>85</v>
      </c>
      <c r="AY138" s="270" t="s">
        <v>245</v>
      </c>
    </row>
    <row r="139" s="2" customFormat="1" ht="16.5" customHeight="1">
      <c r="A139" s="40"/>
      <c r="B139" s="41"/>
      <c r="C139" s="221" t="s">
        <v>272</v>
      </c>
      <c r="D139" s="221" t="s">
        <v>248</v>
      </c>
      <c r="E139" s="222" t="s">
        <v>273</v>
      </c>
      <c r="F139" s="223" t="s">
        <v>274</v>
      </c>
      <c r="G139" s="224" t="s">
        <v>275</v>
      </c>
      <c r="H139" s="225">
        <v>49472</v>
      </c>
      <c r="I139" s="226"/>
      <c r="J139" s="227">
        <f>ROUND(I139*H139,2)</f>
        <v>0</v>
      </c>
      <c r="K139" s="223" t="s">
        <v>252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87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276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277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87</v>
      </c>
    </row>
    <row r="141" s="14" customFormat="1">
      <c r="A141" s="14"/>
      <c r="B141" s="249"/>
      <c r="C141" s="250"/>
      <c r="D141" s="234" t="s">
        <v>257</v>
      </c>
      <c r="E141" s="251" t="s">
        <v>1</v>
      </c>
      <c r="F141" s="252" t="s">
        <v>278</v>
      </c>
      <c r="G141" s="250"/>
      <c r="H141" s="253">
        <v>49472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257</v>
      </c>
      <c r="AU141" s="259" t="s">
        <v>87</v>
      </c>
      <c r="AV141" s="14" t="s">
        <v>87</v>
      </c>
      <c r="AW141" s="14" t="s">
        <v>34</v>
      </c>
      <c r="AX141" s="14" t="s">
        <v>77</v>
      </c>
      <c r="AY141" s="259" t="s">
        <v>245</v>
      </c>
    </row>
    <row r="142" s="15" customFormat="1">
      <c r="A142" s="15"/>
      <c r="B142" s="260"/>
      <c r="C142" s="261"/>
      <c r="D142" s="234" t="s">
        <v>257</v>
      </c>
      <c r="E142" s="262" t="s">
        <v>1</v>
      </c>
      <c r="F142" s="263" t="s">
        <v>266</v>
      </c>
      <c r="G142" s="261"/>
      <c r="H142" s="264">
        <v>49472</v>
      </c>
      <c r="I142" s="265"/>
      <c r="J142" s="261"/>
      <c r="K142" s="261"/>
      <c r="L142" s="266"/>
      <c r="M142" s="267"/>
      <c r="N142" s="268"/>
      <c r="O142" s="268"/>
      <c r="P142" s="268"/>
      <c r="Q142" s="268"/>
      <c r="R142" s="268"/>
      <c r="S142" s="268"/>
      <c r="T142" s="269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70" t="s">
        <v>257</v>
      </c>
      <c r="AU142" s="270" t="s">
        <v>87</v>
      </c>
      <c r="AV142" s="15" t="s">
        <v>253</v>
      </c>
      <c r="AW142" s="15" t="s">
        <v>34</v>
      </c>
      <c r="AX142" s="15" t="s">
        <v>85</v>
      </c>
      <c r="AY142" s="270" t="s">
        <v>245</v>
      </c>
    </row>
    <row r="143" s="2" customFormat="1" ht="16.5" customHeight="1">
      <c r="A143" s="40"/>
      <c r="B143" s="41"/>
      <c r="C143" s="221" t="s">
        <v>253</v>
      </c>
      <c r="D143" s="221" t="s">
        <v>248</v>
      </c>
      <c r="E143" s="222" t="s">
        <v>279</v>
      </c>
      <c r="F143" s="223" t="s">
        <v>280</v>
      </c>
      <c r="G143" s="224" t="s">
        <v>281</v>
      </c>
      <c r="H143" s="225">
        <v>11.523999999999999</v>
      </c>
      <c r="I143" s="226"/>
      <c r="J143" s="227">
        <f>ROUND(I143*H143,2)</f>
        <v>0</v>
      </c>
      <c r="K143" s="223" t="s">
        <v>252</v>
      </c>
      <c r="L143" s="46"/>
      <c r="M143" s="228" t="s">
        <v>1</v>
      </c>
      <c r="N143" s="229" t="s">
        <v>42</v>
      </c>
      <c r="O143" s="93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2" t="s">
        <v>253</v>
      </c>
      <c r="AT143" s="232" t="s">
        <v>248</v>
      </c>
      <c r="AU143" s="232" t="s">
        <v>87</v>
      </c>
      <c r="AY143" s="19" t="s">
        <v>245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9" t="s">
        <v>85</v>
      </c>
      <c r="BK143" s="233">
        <f>ROUND(I143*H143,2)</f>
        <v>0</v>
      </c>
      <c r="BL143" s="19" t="s">
        <v>253</v>
      </c>
      <c r="BM143" s="232" t="s">
        <v>282</v>
      </c>
    </row>
    <row r="144" s="2" customFormat="1">
      <c r="A144" s="40"/>
      <c r="B144" s="41"/>
      <c r="C144" s="42"/>
      <c r="D144" s="234" t="s">
        <v>255</v>
      </c>
      <c r="E144" s="42"/>
      <c r="F144" s="235" t="s">
        <v>283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255</v>
      </c>
      <c r="AU144" s="19" t="s">
        <v>87</v>
      </c>
    </row>
    <row r="145" s="13" customFormat="1">
      <c r="A145" s="13"/>
      <c r="B145" s="239"/>
      <c r="C145" s="240"/>
      <c r="D145" s="234" t="s">
        <v>257</v>
      </c>
      <c r="E145" s="241" t="s">
        <v>1</v>
      </c>
      <c r="F145" s="242" t="s">
        <v>284</v>
      </c>
      <c r="G145" s="240"/>
      <c r="H145" s="241" t="s">
        <v>1</v>
      </c>
      <c r="I145" s="243"/>
      <c r="J145" s="240"/>
      <c r="K145" s="240"/>
      <c r="L145" s="244"/>
      <c r="M145" s="245"/>
      <c r="N145" s="246"/>
      <c r="O145" s="246"/>
      <c r="P145" s="246"/>
      <c r="Q145" s="246"/>
      <c r="R145" s="246"/>
      <c r="S145" s="246"/>
      <c r="T145" s="24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8" t="s">
        <v>257</v>
      </c>
      <c r="AU145" s="248" t="s">
        <v>87</v>
      </c>
      <c r="AV145" s="13" t="s">
        <v>85</v>
      </c>
      <c r="AW145" s="13" t="s">
        <v>34</v>
      </c>
      <c r="AX145" s="13" t="s">
        <v>77</v>
      </c>
      <c r="AY145" s="248" t="s">
        <v>245</v>
      </c>
    </row>
    <row r="146" s="14" customFormat="1">
      <c r="A146" s="14"/>
      <c r="B146" s="249"/>
      <c r="C146" s="250"/>
      <c r="D146" s="234" t="s">
        <v>257</v>
      </c>
      <c r="E146" s="251" t="s">
        <v>1</v>
      </c>
      <c r="F146" s="252" t="s">
        <v>285</v>
      </c>
      <c r="G146" s="250"/>
      <c r="H146" s="253">
        <v>0.10000000000000001</v>
      </c>
      <c r="I146" s="254"/>
      <c r="J146" s="250"/>
      <c r="K146" s="250"/>
      <c r="L146" s="255"/>
      <c r="M146" s="256"/>
      <c r="N146" s="257"/>
      <c r="O146" s="257"/>
      <c r="P146" s="257"/>
      <c r="Q146" s="257"/>
      <c r="R146" s="257"/>
      <c r="S146" s="257"/>
      <c r="T146" s="25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9" t="s">
        <v>257</v>
      </c>
      <c r="AU146" s="259" t="s">
        <v>87</v>
      </c>
      <c r="AV146" s="14" t="s">
        <v>87</v>
      </c>
      <c r="AW146" s="14" t="s">
        <v>34</v>
      </c>
      <c r="AX146" s="14" t="s">
        <v>77</v>
      </c>
      <c r="AY146" s="259" t="s">
        <v>245</v>
      </c>
    </row>
    <row r="147" s="14" customFormat="1">
      <c r="A147" s="14"/>
      <c r="B147" s="249"/>
      <c r="C147" s="250"/>
      <c r="D147" s="234" t="s">
        <v>257</v>
      </c>
      <c r="E147" s="251" t="s">
        <v>1</v>
      </c>
      <c r="F147" s="252" t="s">
        <v>286</v>
      </c>
      <c r="G147" s="250"/>
      <c r="H147" s="253">
        <v>3.1280000000000001</v>
      </c>
      <c r="I147" s="254"/>
      <c r="J147" s="250"/>
      <c r="K147" s="250"/>
      <c r="L147" s="255"/>
      <c r="M147" s="256"/>
      <c r="N147" s="257"/>
      <c r="O147" s="257"/>
      <c r="P147" s="257"/>
      <c r="Q147" s="257"/>
      <c r="R147" s="257"/>
      <c r="S147" s="257"/>
      <c r="T147" s="25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9" t="s">
        <v>257</v>
      </c>
      <c r="AU147" s="259" t="s">
        <v>87</v>
      </c>
      <c r="AV147" s="14" t="s">
        <v>87</v>
      </c>
      <c r="AW147" s="14" t="s">
        <v>34</v>
      </c>
      <c r="AX147" s="14" t="s">
        <v>77</v>
      </c>
      <c r="AY147" s="259" t="s">
        <v>245</v>
      </c>
    </row>
    <row r="148" s="14" customFormat="1">
      <c r="A148" s="14"/>
      <c r="B148" s="249"/>
      <c r="C148" s="250"/>
      <c r="D148" s="234" t="s">
        <v>257</v>
      </c>
      <c r="E148" s="251" t="s">
        <v>1</v>
      </c>
      <c r="F148" s="252" t="s">
        <v>287</v>
      </c>
      <c r="G148" s="250"/>
      <c r="H148" s="253">
        <v>0.30099999999999999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257</v>
      </c>
      <c r="AU148" s="259" t="s">
        <v>87</v>
      </c>
      <c r="AV148" s="14" t="s">
        <v>87</v>
      </c>
      <c r="AW148" s="14" t="s">
        <v>34</v>
      </c>
      <c r="AX148" s="14" t="s">
        <v>77</v>
      </c>
      <c r="AY148" s="259" t="s">
        <v>245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288</v>
      </c>
      <c r="G149" s="250"/>
      <c r="H149" s="253">
        <v>1.883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77</v>
      </c>
      <c r="AY149" s="259" t="s">
        <v>245</v>
      </c>
    </row>
    <row r="150" s="16" customFormat="1">
      <c r="A150" s="16"/>
      <c r="B150" s="271"/>
      <c r="C150" s="272"/>
      <c r="D150" s="234" t="s">
        <v>257</v>
      </c>
      <c r="E150" s="273" t="s">
        <v>1</v>
      </c>
      <c r="F150" s="274" t="s">
        <v>289</v>
      </c>
      <c r="G150" s="272"/>
      <c r="H150" s="275">
        <v>5.4119999999999999</v>
      </c>
      <c r="I150" s="276"/>
      <c r="J150" s="272"/>
      <c r="K150" s="272"/>
      <c r="L150" s="277"/>
      <c r="M150" s="278"/>
      <c r="N150" s="279"/>
      <c r="O150" s="279"/>
      <c r="P150" s="279"/>
      <c r="Q150" s="279"/>
      <c r="R150" s="279"/>
      <c r="S150" s="279"/>
      <c r="T150" s="280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81" t="s">
        <v>257</v>
      </c>
      <c r="AU150" s="281" t="s">
        <v>87</v>
      </c>
      <c r="AV150" s="16" t="s">
        <v>272</v>
      </c>
      <c r="AW150" s="16" t="s">
        <v>34</v>
      </c>
      <c r="AX150" s="16" t="s">
        <v>77</v>
      </c>
      <c r="AY150" s="281" t="s">
        <v>245</v>
      </c>
    </row>
    <row r="151" s="13" customFormat="1">
      <c r="A151" s="13"/>
      <c r="B151" s="239"/>
      <c r="C151" s="240"/>
      <c r="D151" s="234" t="s">
        <v>257</v>
      </c>
      <c r="E151" s="241" t="s">
        <v>1</v>
      </c>
      <c r="F151" s="242" t="s">
        <v>290</v>
      </c>
      <c r="G151" s="240"/>
      <c r="H151" s="241" t="s">
        <v>1</v>
      </c>
      <c r="I151" s="243"/>
      <c r="J151" s="240"/>
      <c r="K151" s="240"/>
      <c r="L151" s="244"/>
      <c r="M151" s="245"/>
      <c r="N151" s="246"/>
      <c r="O151" s="246"/>
      <c r="P151" s="246"/>
      <c r="Q151" s="246"/>
      <c r="R151" s="246"/>
      <c r="S151" s="246"/>
      <c r="T151" s="24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8" t="s">
        <v>257</v>
      </c>
      <c r="AU151" s="248" t="s">
        <v>87</v>
      </c>
      <c r="AV151" s="13" t="s">
        <v>85</v>
      </c>
      <c r="AW151" s="13" t="s">
        <v>34</v>
      </c>
      <c r="AX151" s="13" t="s">
        <v>77</v>
      </c>
      <c r="AY151" s="248" t="s">
        <v>245</v>
      </c>
    </row>
    <row r="152" s="14" customFormat="1">
      <c r="A152" s="14"/>
      <c r="B152" s="249"/>
      <c r="C152" s="250"/>
      <c r="D152" s="234" t="s">
        <v>257</v>
      </c>
      <c r="E152" s="251" t="s">
        <v>1</v>
      </c>
      <c r="F152" s="252" t="s">
        <v>291</v>
      </c>
      <c r="G152" s="250"/>
      <c r="H152" s="253">
        <v>0.34999999999999998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257</v>
      </c>
      <c r="AU152" s="259" t="s">
        <v>87</v>
      </c>
      <c r="AV152" s="14" t="s">
        <v>87</v>
      </c>
      <c r="AW152" s="14" t="s">
        <v>34</v>
      </c>
      <c r="AX152" s="14" t="s">
        <v>77</v>
      </c>
      <c r="AY152" s="259" t="s">
        <v>245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292</v>
      </c>
      <c r="G153" s="250"/>
      <c r="H153" s="253">
        <v>0.45000000000000001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77</v>
      </c>
      <c r="AY153" s="259" t="s">
        <v>245</v>
      </c>
    </row>
    <row r="154" s="14" customFormat="1">
      <c r="A154" s="14"/>
      <c r="B154" s="249"/>
      <c r="C154" s="250"/>
      <c r="D154" s="234" t="s">
        <v>257</v>
      </c>
      <c r="E154" s="251" t="s">
        <v>1</v>
      </c>
      <c r="F154" s="252" t="s">
        <v>286</v>
      </c>
      <c r="G154" s="250"/>
      <c r="H154" s="253">
        <v>3.1280000000000001</v>
      </c>
      <c r="I154" s="254"/>
      <c r="J154" s="250"/>
      <c r="K154" s="250"/>
      <c r="L154" s="255"/>
      <c r="M154" s="256"/>
      <c r="N154" s="257"/>
      <c r="O154" s="257"/>
      <c r="P154" s="257"/>
      <c r="Q154" s="257"/>
      <c r="R154" s="257"/>
      <c r="S154" s="257"/>
      <c r="T154" s="25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9" t="s">
        <v>257</v>
      </c>
      <c r="AU154" s="259" t="s">
        <v>87</v>
      </c>
      <c r="AV154" s="14" t="s">
        <v>87</v>
      </c>
      <c r="AW154" s="14" t="s">
        <v>34</v>
      </c>
      <c r="AX154" s="14" t="s">
        <v>77</v>
      </c>
      <c r="AY154" s="259" t="s">
        <v>245</v>
      </c>
    </row>
    <row r="155" s="14" customFormat="1">
      <c r="A155" s="14"/>
      <c r="B155" s="249"/>
      <c r="C155" s="250"/>
      <c r="D155" s="234" t="s">
        <v>257</v>
      </c>
      <c r="E155" s="251" t="s">
        <v>1</v>
      </c>
      <c r="F155" s="252" t="s">
        <v>287</v>
      </c>
      <c r="G155" s="250"/>
      <c r="H155" s="253">
        <v>0.30099999999999999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257</v>
      </c>
      <c r="AU155" s="259" t="s">
        <v>87</v>
      </c>
      <c r="AV155" s="14" t="s">
        <v>87</v>
      </c>
      <c r="AW155" s="14" t="s">
        <v>34</v>
      </c>
      <c r="AX155" s="14" t="s">
        <v>77</v>
      </c>
      <c r="AY155" s="259" t="s">
        <v>245</v>
      </c>
    </row>
    <row r="156" s="14" customFormat="1">
      <c r="A156" s="14"/>
      <c r="B156" s="249"/>
      <c r="C156" s="250"/>
      <c r="D156" s="234" t="s">
        <v>257</v>
      </c>
      <c r="E156" s="251" t="s">
        <v>1</v>
      </c>
      <c r="F156" s="252" t="s">
        <v>288</v>
      </c>
      <c r="G156" s="250"/>
      <c r="H156" s="253">
        <v>1.883</v>
      </c>
      <c r="I156" s="254"/>
      <c r="J156" s="250"/>
      <c r="K156" s="250"/>
      <c r="L156" s="255"/>
      <c r="M156" s="256"/>
      <c r="N156" s="257"/>
      <c r="O156" s="257"/>
      <c r="P156" s="257"/>
      <c r="Q156" s="257"/>
      <c r="R156" s="257"/>
      <c r="S156" s="257"/>
      <c r="T156" s="25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9" t="s">
        <v>257</v>
      </c>
      <c r="AU156" s="259" t="s">
        <v>87</v>
      </c>
      <c r="AV156" s="14" t="s">
        <v>87</v>
      </c>
      <c r="AW156" s="14" t="s">
        <v>34</v>
      </c>
      <c r="AX156" s="14" t="s">
        <v>77</v>
      </c>
      <c r="AY156" s="259" t="s">
        <v>245</v>
      </c>
    </row>
    <row r="157" s="16" customFormat="1">
      <c r="A157" s="16"/>
      <c r="B157" s="271"/>
      <c r="C157" s="272"/>
      <c r="D157" s="234" t="s">
        <v>257</v>
      </c>
      <c r="E157" s="273" t="s">
        <v>1</v>
      </c>
      <c r="F157" s="274" t="s">
        <v>289</v>
      </c>
      <c r="G157" s="272"/>
      <c r="H157" s="275">
        <v>6.1120000000000001</v>
      </c>
      <c r="I157" s="276"/>
      <c r="J157" s="272"/>
      <c r="K157" s="272"/>
      <c r="L157" s="277"/>
      <c r="M157" s="278"/>
      <c r="N157" s="279"/>
      <c r="O157" s="279"/>
      <c r="P157" s="279"/>
      <c r="Q157" s="279"/>
      <c r="R157" s="279"/>
      <c r="S157" s="279"/>
      <c r="T157" s="280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T157" s="281" t="s">
        <v>257</v>
      </c>
      <c r="AU157" s="281" t="s">
        <v>87</v>
      </c>
      <c r="AV157" s="16" t="s">
        <v>272</v>
      </c>
      <c r="AW157" s="16" t="s">
        <v>34</v>
      </c>
      <c r="AX157" s="16" t="s">
        <v>77</v>
      </c>
      <c r="AY157" s="281" t="s">
        <v>245</v>
      </c>
    </row>
    <row r="158" s="15" customFormat="1">
      <c r="A158" s="15"/>
      <c r="B158" s="260"/>
      <c r="C158" s="261"/>
      <c r="D158" s="234" t="s">
        <v>257</v>
      </c>
      <c r="E158" s="262" t="s">
        <v>206</v>
      </c>
      <c r="F158" s="263" t="s">
        <v>266</v>
      </c>
      <c r="G158" s="261"/>
      <c r="H158" s="264">
        <v>11.523999999999999</v>
      </c>
      <c r="I158" s="265"/>
      <c r="J158" s="261"/>
      <c r="K158" s="261"/>
      <c r="L158" s="266"/>
      <c r="M158" s="267"/>
      <c r="N158" s="268"/>
      <c r="O158" s="268"/>
      <c r="P158" s="268"/>
      <c r="Q158" s="268"/>
      <c r="R158" s="268"/>
      <c r="S158" s="268"/>
      <c r="T158" s="269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0" t="s">
        <v>257</v>
      </c>
      <c r="AU158" s="270" t="s">
        <v>87</v>
      </c>
      <c r="AV158" s="15" t="s">
        <v>253</v>
      </c>
      <c r="AW158" s="15" t="s">
        <v>34</v>
      </c>
      <c r="AX158" s="15" t="s">
        <v>85</v>
      </c>
      <c r="AY158" s="270" t="s">
        <v>245</v>
      </c>
    </row>
    <row r="159" s="2" customFormat="1" ht="16.5" customHeight="1">
      <c r="A159" s="40"/>
      <c r="B159" s="41"/>
      <c r="C159" s="221" t="s">
        <v>246</v>
      </c>
      <c r="D159" s="221" t="s">
        <v>248</v>
      </c>
      <c r="E159" s="222" t="s">
        <v>293</v>
      </c>
      <c r="F159" s="223" t="s">
        <v>294</v>
      </c>
      <c r="G159" s="224" t="s">
        <v>251</v>
      </c>
      <c r="H159" s="225">
        <v>10402.133</v>
      </c>
      <c r="I159" s="226"/>
      <c r="J159" s="227">
        <f>ROUND(I159*H159,2)</f>
        <v>0</v>
      </c>
      <c r="K159" s="223" t="s">
        <v>252</v>
      </c>
      <c r="L159" s="46"/>
      <c r="M159" s="228" t="s">
        <v>1</v>
      </c>
      <c r="N159" s="229" t="s">
        <v>42</v>
      </c>
      <c r="O159" s="93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2" t="s">
        <v>253</v>
      </c>
      <c r="AT159" s="232" t="s">
        <v>248</v>
      </c>
      <c r="AU159" s="232" t="s">
        <v>87</v>
      </c>
      <c r="AY159" s="19" t="s">
        <v>245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9" t="s">
        <v>85</v>
      </c>
      <c r="BK159" s="233">
        <f>ROUND(I159*H159,2)</f>
        <v>0</v>
      </c>
      <c r="BL159" s="19" t="s">
        <v>253</v>
      </c>
      <c r="BM159" s="232" t="s">
        <v>295</v>
      </c>
    </row>
    <row r="160" s="2" customFormat="1">
      <c r="A160" s="40"/>
      <c r="B160" s="41"/>
      <c r="C160" s="42"/>
      <c r="D160" s="234" t="s">
        <v>255</v>
      </c>
      <c r="E160" s="42"/>
      <c r="F160" s="235" t="s">
        <v>296</v>
      </c>
      <c r="G160" s="42"/>
      <c r="H160" s="42"/>
      <c r="I160" s="236"/>
      <c r="J160" s="42"/>
      <c r="K160" s="42"/>
      <c r="L160" s="46"/>
      <c r="M160" s="237"/>
      <c r="N160" s="238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255</v>
      </c>
      <c r="AU160" s="19" t="s">
        <v>87</v>
      </c>
    </row>
    <row r="161" s="13" customFormat="1">
      <c r="A161" s="13"/>
      <c r="B161" s="239"/>
      <c r="C161" s="240"/>
      <c r="D161" s="234" t="s">
        <v>257</v>
      </c>
      <c r="E161" s="241" t="s">
        <v>1</v>
      </c>
      <c r="F161" s="242" t="s">
        <v>297</v>
      </c>
      <c r="G161" s="240"/>
      <c r="H161" s="241" t="s">
        <v>1</v>
      </c>
      <c r="I161" s="243"/>
      <c r="J161" s="240"/>
      <c r="K161" s="240"/>
      <c r="L161" s="244"/>
      <c r="M161" s="245"/>
      <c r="N161" s="246"/>
      <c r="O161" s="246"/>
      <c r="P161" s="246"/>
      <c r="Q161" s="246"/>
      <c r="R161" s="246"/>
      <c r="S161" s="246"/>
      <c r="T161" s="24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8" t="s">
        <v>257</v>
      </c>
      <c r="AU161" s="248" t="s">
        <v>87</v>
      </c>
      <c r="AV161" s="13" t="s">
        <v>85</v>
      </c>
      <c r="AW161" s="13" t="s">
        <v>34</v>
      </c>
      <c r="AX161" s="13" t="s">
        <v>77</v>
      </c>
      <c r="AY161" s="248" t="s">
        <v>245</v>
      </c>
    </row>
    <row r="162" s="14" customFormat="1">
      <c r="A162" s="14"/>
      <c r="B162" s="249"/>
      <c r="C162" s="250"/>
      <c r="D162" s="234" t="s">
        <v>257</v>
      </c>
      <c r="E162" s="251" t="s">
        <v>1</v>
      </c>
      <c r="F162" s="252" t="s">
        <v>298</v>
      </c>
      <c r="G162" s="250"/>
      <c r="H162" s="253">
        <v>7298.5330000000004</v>
      </c>
      <c r="I162" s="254"/>
      <c r="J162" s="250"/>
      <c r="K162" s="250"/>
      <c r="L162" s="255"/>
      <c r="M162" s="256"/>
      <c r="N162" s="257"/>
      <c r="O162" s="257"/>
      <c r="P162" s="257"/>
      <c r="Q162" s="257"/>
      <c r="R162" s="257"/>
      <c r="S162" s="257"/>
      <c r="T162" s="25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9" t="s">
        <v>257</v>
      </c>
      <c r="AU162" s="259" t="s">
        <v>87</v>
      </c>
      <c r="AV162" s="14" t="s">
        <v>87</v>
      </c>
      <c r="AW162" s="14" t="s">
        <v>34</v>
      </c>
      <c r="AX162" s="14" t="s">
        <v>77</v>
      </c>
      <c r="AY162" s="259" t="s">
        <v>245</v>
      </c>
    </row>
    <row r="163" s="13" customFormat="1">
      <c r="A163" s="13"/>
      <c r="B163" s="239"/>
      <c r="C163" s="240"/>
      <c r="D163" s="234" t="s">
        <v>257</v>
      </c>
      <c r="E163" s="241" t="s">
        <v>1</v>
      </c>
      <c r="F163" s="242" t="s">
        <v>299</v>
      </c>
      <c r="G163" s="240"/>
      <c r="H163" s="241" t="s">
        <v>1</v>
      </c>
      <c r="I163" s="243"/>
      <c r="J163" s="240"/>
      <c r="K163" s="240"/>
      <c r="L163" s="244"/>
      <c r="M163" s="245"/>
      <c r="N163" s="246"/>
      <c r="O163" s="246"/>
      <c r="P163" s="246"/>
      <c r="Q163" s="246"/>
      <c r="R163" s="246"/>
      <c r="S163" s="246"/>
      <c r="T163" s="24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8" t="s">
        <v>257</v>
      </c>
      <c r="AU163" s="248" t="s">
        <v>87</v>
      </c>
      <c r="AV163" s="13" t="s">
        <v>85</v>
      </c>
      <c r="AW163" s="13" t="s">
        <v>34</v>
      </c>
      <c r="AX163" s="13" t="s">
        <v>77</v>
      </c>
      <c r="AY163" s="248" t="s">
        <v>245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300</v>
      </c>
      <c r="G164" s="250"/>
      <c r="H164" s="253">
        <v>1395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77</v>
      </c>
      <c r="AY164" s="259" t="s">
        <v>245</v>
      </c>
    </row>
    <row r="165" s="13" customFormat="1">
      <c r="A165" s="13"/>
      <c r="B165" s="239"/>
      <c r="C165" s="240"/>
      <c r="D165" s="234" t="s">
        <v>257</v>
      </c>
      <c r="E165" s="241" t="s">
        <v>1</v>
      </c>
      <c r="F165" s="242" t="s">
        <v>301</v>
      </c>
      <c r="G165" s="240"/>
      <c r="H165" s="241" t="s">
        <v>1</v>
      </c>
      <c r="I165" s="243"/>
      <c r="J165" s="240"/>
      <c r="K165" s="240"/>
      <c r="L165" s="244"/>
      <c r="M165" s="245"/>
      <c r="N165" s="246"/>
      <c r="O165" s="246"/>
      <c r="P165" s="246"/>
      <c r="Q165" s="246"/>
      <c r="R165" s="246"/>
      <c r="S165" s="246"/>
      <c r="T165" s="24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8" t="s">
        <v>257</v>
      </c>
      <c r="AU165" s="248" t="s">
        <v>87</v>
      </c>
      <c r="AV165" s="13" t="s">
        <v>85</v>
      </c>
      <c r="AW165" s="13" t="s">
        <v>34</v>
      </c>
      <c r="AX165" s="13" t="s">
        <v>77</v>
      </c>
      <c r="AY165" s="248" t="s">
        <v>245</v>
      </c>
    </row>
    <row r="166" s="14" customFormat="1">
      <c r="A166" s="14"/>
      <c r="B166" s="249"/>
      <c r="C166" s="250"/>
      <c r="D166" s="234" t="s">
        <v>257</v>
      </c>
      <c r="E166" s="251" t="s">
        <v>1</v>
      </c>
      <c r="F166" s="252" t="s">
        <v>302</v>
      </c>
      <c r="G166" s="250"/>
      <c r="H166" s="253">
        <v>1450</v>
      </c>
      <c r="I166" s="254"/>
      <c r="J166" s="250"/>
      <c r="K166" s="250"/>
      <c r="L166" s="255"/>
      <c r="M166" s="256"/>
      <c r="N166" s="257"/>
      <c r="O166" s="257"/>
      <c r="P166" s="257"/>
      <c r="Q166" s="257"/>
      <c r="R166" s="257"/>
      <c r="S166" s="257"/>
      <c r="T166" s="25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9" t="s">
        <v>257</v>
      </c>
      <c r="AU166" s="259" t="s">
        <v>87</v>
      </c>
      <c r="AV166" s="14" t="s">
        <v>87</v>
      </c>
      <c r="AW166" s="14" t="s">
        <v>34</v>
      </c>
      <c r="AX166" s="14" t="s">
        <v>77</v>
      </c>
      <c r="AY166" s="259" t="s">
        <v>245</v>
      </c>
    </row>
    <row r="167" s="13" customFormat="1">
      <c r="A167" s="13"/>
      <c r="B167" s="239"/>
      <c r="C167" s="240"/>
      <c r="D167" s="234" t="s">
        <v>257</v>
      </c>
      <c r="E167" s="241" t="s">
        <v>1</v>
      </c>
      <c r="F167" s="242" t="s">
        <v>303</v>
      </c>
      <c r="G167" s="240"/>
      <c r="H167" s="241" t="s">
        <v>1</v>
      </c>
      <c r="I167" s="243"/>
      <c r="J167" s="240"/>
      <c r="K167" s="240"/>
      <c r="L167" s="244"/>
      <c r="M167" s="245"/>
      <c r="N167" s="246"/>
      <c r="O167" s="246"/>
      <c r="P167" s="246"/>
      <c r="Q167" s="246"/>
      <c r="R167" s="246"/>
      <c r="S167" s="246"/>
      <c r="T167" s="24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8" t="s">
        <v>257</v>
      </c>
      <c r="AU167" s="248" t="s">
        <v>87</v>
      </c>
      <c r="AV167" s="13" t="s">
        <v>85</v>
      </c>
      <c r="AW167" s="13" t="s">
        <v>34</v>
      </c>
      <c r="AX167" s="13" t="s">
        <v>77</v>
      </c>
      <c r="AY167" s="248" t="s">
        <v>245</v>
      </c>
    </row>
    <row r="168" s="14" customFormat="1">
      <c r="A168" s="14"/>
      <c r="B168" s="249"/>
      <c r="C168" s="250"/>
      <c r="D168" s="234" t="s">
        <v>257</v>
      </c>
      <c r="E168" s="251" t="s">
        <v>1</v>
      </c>
      <c r="F168" s="252" t="s">
        <v>304</v>
      </c>
      <c r="G168" s="250"/>
      <c r="H168" s="253">
        <v>258.60000000000002</v>
      </c>
      <c r="I168" s="254"/>
      <c r="J168" s="250"/>
      <c r="K168" s="250"/>
      <c r="L168" s="255"/>
      <c r="M168" s="256"/>
      <c r="N168" s="257"/>
      <c r="O168" s="257"/>
      <c r="P168" s="257"/>
      <c r="Q168" s="257"/>
      <c r="R168" s="257"/>
      <c r="S168" s="257"/>
      <c r="T168" s="25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9" t="s">
        <v>257</v>
      </c>
      <c r="AU168" s="259" t="s">
        <v>87</v>
      </c>
      <c r="AV168" s="14" t="s">
        <v>87</v>
      </c>
      <c r="AW168" s="14" t="s">
        <v>34</v>
      </c>
      <c r="AX168" s="14" t="s">
        <v>77</v>
      </c>
      <c r="AY168" s="259" t="s">
        <v>245</v>
      </c>
    </row>
    <row r="169" s="15" customFormat="1">
      <c r="A169" s="15"/>
      <c r="B169" s="260"/>
      <c r="C169" s="261"/>
      <c r="D169" s="234" t="s">
        <v>257</v>
      </c>
      <c r="E169" s="262" t="s">
        <v>180</v>
      </c>
      <c r="F169" s="263" t="s">
        <v>266</v>
      </c>
      <c r="G169" s="261"/>
      <c r="H169" s="264">
        <v>10402.133</v>
      </c>
      <c r="I169" s="265"/>
      <c r="J169" s="261"/>
      <c r="K169" s="261"/>
      <c r="L169" s="266"/>
      <c r="M169" s="267"/>
      <c r="N169" s="268"/>
      <c r="O169" s="268"/>
      <c r="P169" s="268"/>
      <c r="Q169" s="268"/>
      <c r="R169" s="268"/>
      <c r="S169" s="268"/>
      <c r="T169" s="269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0" t="s">
        <v>257</v>
      </c>
      <c r="AU169" s="270" t="s">
        <v>87</v>
      </c>
      <c r="AV169" s="15" t="s">
        <v>253</v>
      </c>
      <c r="AW169" s="15" t="s">
        <v>34</v>
      </c>
      <c r="AX169" s="15" t="s">
        <v>85</v>
      </c>
      <c r="AY169" s="270" t="s">
        <v>245</v>
      </c>
    </row>
    <row r="170" s="2" customFormat="1" ht="16.5" customHeight="1">
      <c r="A170" s="40"/>
      <c r="B170" s="41"/>
      <c r="C170" s="221" t="s">
        <v>305</v>
      </c>
      <c r="D170" s="221" t="s">
        <v>248</v>
      </c>
      <c r="E170" s="222" t="s">
        <v>306</v>
      </c>
      <c r="F170" s="223" t="s">
        <v>307</v>
      </c>
      <c r="G170" s="224" t="s">
        <v>281</v>
      </c>
      <c r="H170" s="225">
        <v>25.736000000000001</v>
      </c>
      <c r="I170" s="226"/>
      <c r="J170" s="227">
        <f>ROUND(I170*H170,2)</f>
        <v>0</v>
      </c>
      <c r="K170" s="223" t="s">
        <v>252</v>
      </c>
      <c r="L170" s="46"/>
      <c r="M170" s="228" t="s">
        <v>1</v>
      </c>
      <c r="N170" s="229" t="s">
        <v>42</v>
      </c>
      <c r="O170" s="93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2" t="s">
        <v>253</v>
      </c>
      <c r="AT170" s="232" t="s">
        <v>248</v>
      </c>
      <c r="AU170" s="232" t="s">
        <v>87</v>
      </c>
      <c r="AY170" s="19" t="s">
        <v>245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9" t="s">
        <v>85</v>
      </c>
      <c r="BK170" s="233">
        <f>ROUND(I170*H170,2)</f>
        <v>0</v>
      </c>
      <c r="BL170" s="19" t="s">
        <v>253</v>
      </c>
      <c r="BM170" s="232" t="s">
        <v>308</v>
      </c>
    </row>
    <row r="171" s="2" customFormat="1">
      <c r="A171" s="40"/>
      <c r="B171" s="41"/>
      <c r="C171" s="42"/>
      <c r="D171" s="234" t="s">
        <v>255</v>
      </c>
      <c r="E171" s="42"/>
      <c r="F171" s="235" t="s">
        <v>309</v>
      </c>
      <c r="G171" s="42"/>
      <c r="H171" s="42"/>
      <c r="I171" s="236"/>
      <c r="J171" s="42"/>
      <c r="K171" s="42"/>
      <c r="L171" s="46"/>
      <c r="M171" s="237"/>
      <c r="N171" s="238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255</v>
      </c>
      <c r="AU171" s="19" t="s">
        <v>87</v>
      </c>
    </row>
    <row r="172" s="13" customFormat="1">
      <c r="A172" s="13"/>
      <c r="B172" s="239"/>
      <c r="C172" s="240"/>
      <c r="D172" s="234" t="s">
        <v>257</v>
      </c>
      <c r="E172" s="241" t="s">
        <v>1</v>
      </c>
      <c r="F172" s="242" t="s">
        <v>310</v>
      </c>
      <c r="G172" s="240"/>
      <c r="H172" s="241" t="s">
        <v>1</v>
      </c>
      <c r="I172" s="243"/>
      <c r="J172" s="240"/>
      <c r="K172" s="240"/>
      <c r="L172" s="244"/>
      <c r="M172" s="245"/>
      <c r="N172" s="246"/>
      <c r="O172" s="246"/>
      <c r="P172" s="246"/>
      <c r="Q172" s="246"/>
      <c r="R172" s="246"/>
      <c r="S172" s="246"/>
      <c r="T172" s="24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8" t="s">
        <v>257</v>
      </c>
      <c r="AU172" s="248" t="s">
        <v>87</v>
      </c>
      <c r="AV172" s="13" t="s">
        <v>85</v>
      </c>
      <c r="AW172" s="13" t="s">
        <v>34</v>
      </c>
      <c r="AX172" s="13" t="s">
        <v>77</v>
      </c>
      <c r="AY172" s="248" t="s">
        <v>245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311</v>
      </c>
      <c r="G173" s="250"/>
      <c r="H173" s="253">
        <v>6.9779999999999998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77</v>
      </c>
      <c r="AY173" s="259" t="s">
        <v>245</v>
      </c>
    </row>
    <row r="174" s="14" customFormat="1">
      <c r="A174" s="14"/>
      <c r="B174" s="249"/>
      <c r="C174" s="250"/>
      <c r="D174" s="234" t="s">
        <v>257</v>
      </c>
      <c r="E174" s="251" t="s">
        <v>1</v>
      </c>
      <c r="F174" s="252" t="s">
        <v>312</v>
      </c>
      <c r="G174" s="250"/>
      <c r="H174" s="253">
        <v>4.6900000000000004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257</v>
      </c>
      <c r="AU174" s="259" t="s">
        <v>87</v>
      </c>
      <c r="AV174" s="14" t="s">
        <v>87</v>
      </c>
      <c r="AW174" s="14" t="s">
        <v>34</v>
      </c>
      <c r="AX174" s="14" t="s">
        <v>77</v>
      </c>
      <c r="AY174" s="259" t="s">
        <v>245</v>
      </c>
    </row>
    <row r="175" s="16" customFormat="1">
      <c r="A175" s="16"/>
      <c r="B175" s="271"/>
      <c r="C175" s="272"/>
      <c r="D175" s="234" t="s">
        <v>257</v>
      </c>
      <c r="E175" s="273" t="s">
        <v>1</v>
      </c>
      <c r="F175" s="274" t="s">
        <v>289</v>
      </c>
      <c r="G175" s="272"/>
      <c r="H175" s="275">
        <v>11.667999999999999</v>
      </c>
      <c r="I175" s="276"/>
      <c r="J175" s="272"/>
      <c r="K175" s="272"/>
      <c r="L175" s="277"/>
      <c r="M175" s="278"/>
      <c r="N175" s="279"/>
      <c r="O175" s="279"/>
      <c r="P175" s="279"/>
      <c r="Q175" s="279"/>
      <c r="R175" s="279"/>
      <c r="S175" s="279"/>
      <c r="T175" s="280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81" t="s">
        <v>257</v>
      </c>
      <c r="AU175" s="281" t="s">
        <v>87</v>
      </c>
      <c r="AV175" s="16" t="s">
        <v>272</v>
      </c>
      <c r="AW175" s="16" t="s">
        <v>34</v>
      </c>
      <c r="AX175" s="16" t="s">
        <v>77</v>
      </c>
      <c r="AY175" s="281" t="s">
        <v>245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313</v>
      </c>
      <c r="G176" s="250"/>
      <c r="H176" s="253">
        <v>9.3780000000000001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77</v>
      </c>
      <c r="AY176" s="259" t="s">
        <v>245</v>
      </c>
    </row>
    <row r="177" s="14" customFormat="1">
      <c r="A177" s="14"/>
      <c r="B177" s="249"/>
      <c r="C177" s="250"/>
      <c r="D177" s="234" t="s">
        <v>257</v>
      </c>
      <c r="E177" s="251" t="s">
        <v>1</v>
      </c>
      <c r="F177" s="252" t="s">
        <v>312</v>
      </c>
      <c r="G177" s="250"/>
      <c r="H177" s="253">
        <v>4.6900000000000004</v>
      </c>
      <c r="I177" s="254"/>
      <c r="J177" s="250"/>
      <c r="K177" s="250"/>
      <c r="L177" s="255"/>
      <c r="M177" s="256"/>
      <c r="N177" s="257"/>
      <c r="O177" s="257"/>
      <c r="P177" s="257"/>
      <c r="Q177" s="257"/>
      <c r="R177" s="257"/>
      <c r="S177" s="257"/>
      <c r="T177" s="25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9" t="s">
        <v>257</v>
      </c>
      <c r="AU177" s="259" t="s">
        <v>87</v>
      </c>
      <c r="AV177" s="14" t="s">
        <v>87</v>
      </c>
      <c r="AW177" s="14" t="s">
        <v>34</v>
      </c>
      <c r="AX177" s="14" t="s">
        <v>77</v>
      </c>
      <c r="AY177" s="259" t="s">
        <v>245</v>
      </c>
    </row>
    <row r="178" s="16" customFormat="1">
      <c r="A178" s="16"/>
      <c r="B178" s="271"/>
      <c r="C178" s="272"/>
      <c r="D178" s="234" t="s">
        <v>257</v>
      </c>
      <c r="E178" s="273" t="s">
        <v>1</v>
      </c>
      <c r="F178" s="274" t="s">
        <v>289</v>
      </c>
      <c r="G178" s="272"/>
      <c r="H178" s="275">
        <v>14.068</v>
      </c>
      <c r="I178" s="276"/>
      <c r="J178" s="272"/>
      <c r="K178" s="272"/>
      <c r="L178" s="277"/>
      <c r="M178" s="278"/>
      <c r="N178" s="279"/>
      <c r="O178" s="279"/>
      <c r="P178" s="279"/>
      <c r="Q178" s="279"/>
      <c r="R178" s="279"/>
      <c r="S178" s="279"/>
      <c r="T178" s="280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81" t="s">
        <v>257</v>
      </c>
      <c r="AU178" s="281" t="s">
        <v>87</v>
      </c>
      <c r="AV178" s="16" t="s">
        <v>272</v>
      </c>
      <c r="AW178" s="16" t="s">
        <v>34</v>
      </c>
      <c r="AX178" s="16" t="s">
        <v>77</v>
      </c>
      <c r="AY178" s="281" t="s">
        <v>245</v>
      </c>
    </row>
    <row r="179" s="15" customFormat="1">
      <c r="A179" s="15"/>
      <c r="B179" s="260"/>
      <c r="C179" s="261"/>
      <c r="D179" s="234" t="s">
        <v>257</v>
      </c>
      <c r="E179" s="262" t="s">
        <v>1</v>
      </c>
      <c r="F179" s="263" t="s">
        <v>266</v>
      </c>
      <c r="G179" s="261"/>
      <c r="H179" s="264">
        <v>25.736000000000001</v>
      </c>
      <c r="I179" s="265"/>
      <c r="J179" s="261"/>
      <c r="K179" s="261"/>
      <c r="L179" s="266"/>
      <c r="M179" s="267"/>
      <c r="N179" s="268"/>
      <c r="O179" s="268"/>
      <c r="P179" s="268"/>
      <c r="Q179" s="268"/>
      <c r="R179" s="268"/>
      <c r="S179" s="268"/>
      <c r="T179" s="269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0" t="s">
        <v>257</v>
      </c>
      <c r="AU179" s="270" t="s">
        <v>87</v>
      </c>
      <c r="AV179" s="15" t="s">
        <v>253</v>
      </c>
      <c r="AW179" s="15" t="s">
        <v>34</v>
      </c>
      <c r="AX179" s="15" t="s">
        <v>85</v>
      </c>
      <c r="AY179" s="270" t="s">
        <v>245</v>
      </c>
    </row>
    <row r="180" s="2" customFormat="1" ht="16.5" customHeight="1">
      <c r="A180" s="40"/>
      <c r="B180" s="41"/>
      <c r="C180" s="221" t="s">
        <v>314</v>
      </c>
      <c r="D180" s="221" t="s">
        <v>248</v>
      </c>
      <c r="E180" s="222" t="s">
        <v>315</v>
      </c>
      <c r="F180" s="223" t="s">
        <v>316</v>
      </c>
      <c r="G180" s="224" t="s">
        <v>317</v>
      </c>
      <c r="H180" s="225">
        <v>2586</v>
      </c>
      <c r="I180" s="226"/>
      <c r="J180" s="227">
        <f>ROUND(I180*H180,2)</f>
        <v>0</v>
      </c>
      <c r="K180" s="223" t="s">
        <v>252</v>
      </c>
      <c r="L180" s="46"/>
      <c r="M180" s="228" t="s">
        <v>1</v>
      </c>
      <c r="N180" s="229" t="s">
        <v>42</v>
      </c>
      <c r="O180" s="93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2" t="s">
        <v>253</v>
      </c>
      <c r="AT180" s="232" t="s">
        <v>248</v>
      </c>
      <c r="AU180" s="232" t="s">
        <v>87</v>
      </c>
      <c r="AY180" s="19" t="s">
        <v>245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9" t="s">
        <v>85</v>
      </c>
      <c r="BK180" s="233">
        <f>ROUND(I180*H180,2)</f>
        <v>0</v>
      </c>
      <c r="BL180" s="19" t="s">
        <v>253</v>
      </c>
      <c r="BM180" s="232" t="s">
        <v>318</v>
      </c>
    </row>
    <row r="181" s="2" customFormat="1">
      <c r="A181" s="40"/>
      <c r="B181" s="41"/>
      <c r="C181" s="42"/>
      <c r="D181" s="234" t="s">
        <v>255</v>
      </c>
      <c r="E181" s="42"/>
      <c r="F181" s="235" t="s">
        <v>319</v>
      </c>
      <c r="G181" s="42"/>
      <c r="H181" s="42"/>
      <c r="I181" s="236"/>
      <c r="J181" s="42"/>
      <c r="K181" s="42"/>
      <c r="L181" s="46"/>
      <c r="M181" s="237"/>
      <c r="N181" s="238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255</v>
      </c>
      <c r="AU181" s="19" t="s">
        <v>87</v>
      </c>
    </row>
    <row r="182" s="13" customFormat="1">
      <c r="A182" s="13"/>
      <c r="B182" s="239"/>
      <c r="C182" s="240"/>
      <c r="D182" s="234" t="s">
        <v>257</v>
      </c>
      <c r="E182" s="241" t="s">
        <v>1</v>
      </c>
      <c r="F182" s="242" t="s">
        <v>310</v>
      </c>
      <c r="G182" s="240"/>
      <c r="H182" s="241" t="s">
        <v>1</v>
      </c>
      <c r="I182" s="243"/>
      <c r="J182" s="240"/>
      <c r="K182" s="240"/>
      <c r="L182" s="244"/>
      <c r="M182" s="245"/>
      <c r="N182" s="246"/>
      <c r="O182" s="246"/>
      <c r="P182" s="246"/>
      <c r="Q182" s="246"/>
      <c r="R182" s="246"/>
      <c r="S182" s="246"/>
      <c r="T182" s="24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8" t="s">
        <v>257</v>
      </c>
      <c r="AU182" s="248" t="s">
        <v>87</v>
      </c>
      <c r="AV182" s="13" t="s">
        <v>85</v>
      </c>
      <c r="AW182" s="13" t="s">
        <v>34</v>
      </c>
      <c r="AX182" s="13" t="s">
        <v>77</v>
      </c>
      <c r="AY182" s="248" t="s">
        <v>245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320</v>
      </c>
      <c r="G183" s="250"/>
      <c r="H183" s="253">
        <v>41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77</v>
      </c>
      <c r="AY183" s="259" t="s">
        <v>245</v>
      </c>
    </row>
    <row r="184" s="14" customFormat="1">
      <c r="A184" s="14"/>
      <c r="B184" s="249"/>
      <c r="C184" s="250"/>
      <c r="D184" s="234" t="s">
        <v>257</v>
      </c>
      <c r="E184" s="251" t="s">
        <v>1</v>
      </c>
      <c r="F184" s="252" t="s">
        <v>321</v>
      </c>
      <c r="G184" s="250"/>
      <c r="H184" s="253">
        <v>323</v>
      </c>
      <c r="I184" s="254"/>
      <c r="J184" s="250"/>
      <c r="K184" s="250"/>
      <c r="L184" s="255"/>
      <c r="M184" s="256"/>
      <c r="N184" s="257"/>
      <c r="O184" s="257"/>
      <c r="P184" s="257"/>
      <c r="Q184" s="257"/>
      <c r="R184" s="257"/>
      <c r="S184" s="257"/>
      <c r="T184" s="25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9" t="s">
        <v>257</v>
      </c>
      <c r="AU184" s="259" t="s">
        <v>87</v>
      </c>
      <c r="AV184" s="14" t="s">
        <v>87</v>
      </c>
      <c r="AW184" s="14" t="s">
        <v>34</v>
      </c>
      <c r="AX184" s="14" t="s">
        <v>77</v>
      </c>
      <c r="AY184" s="259" t="s">
        <v>245</v>
      </c>
    </row>
    <row r="185" s="14" customFormat="1">
      <c r="A185" s="14"/>
      <c r="B185" s="249"/>
      <c r="C185" s="250"/>
      <c r="D185" s="234" t="s">
        <v>257</v>
      </c>
      <c r="E185" s="251" t="s">
        <v>1</v>
      </c>
      <c r="F185" s="252" t="s">
        <v>322</v>
      </c>
      <c r="G185" s="250"/>
      <c r="H185" s="253">
        <v>301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9" t="s">
        <v>257</v>
      </c>
      <c r="AU185" s="259" t="s">
        <v>87</v>
      </c>
      <c r="AV185" s="14" t="s">
        <v>87</v>
      </c>
      <c r="AW185" s="14" t="s">
        <v>34</v>
      </c>
      <c r="AX185" s="14" t="s">
        <v>77</v>
      </c>
      <c r="AY185" s="259" t="s">
        <v>245</v>
      </c>
    </row>
    <row r="186" s="14" customFormat="1">
      <c r="A186" s="14"/>
      <c r="B186" s="249"/>
      <c r="C186" s="250"/>
      <c r="D186" s="234" t="s">
        <v>257</v>
      </c>
      <c r="E186" s="251" t="s">
        <v>1</v>
      </c>
      <c r="F186" s="252" t="s">
        <v>323</v>
      </c>
      <c r="G186" s="250"/>
      <c r="H186" s="253">
        <v>359</v>
      </c>
      <c r="I186" s="254"/>
      <c r="J186" s="250"/>
      <c r="K186" s="250"/>
      <c r="L186" s="255"/>
      <c r="M186" s="256"/>
      <c r="N186" s="257"/>
      <c r="O186" s="257"/>
      <c r="P186" s="257"/>
      <c r="Q186" s="257"/>
      <c r="R186" s="257"/>
      <c r="S186" s="257"/>
      <c r="T186" s="25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9" t="s">
        <v>257</v>
      </c>
      <c r="AU186" s="259" t="s">
        <v>87</v>
      </c>
      <c r="AV186" s="14" t="s">
        <v>87</v>
      </c>
      <c r="AW186" s="14" t="s">
        <v>34</v>
      </c>
      <c r="AX186" s="14" t="s">
        <v>77</v>
      </c>
      <c r="AY186" s="259" t="s">
        <v>245</v>
      </c>
    </row>
    <row r="187" s="16" customFormat="1">
      <c r="A187" s="16"/>
      <c r="B187" s="271"/>
      <c r="C187" s="272"/>
      <c r="D187" s="234" t="s">
        <v>257</v>
      </c>
      <c r="E187" s="273" t="s">
        <v>1</v>
      </c>
      <c r="F187" s="274" t="s">
        <v>289</v>
      </c>
      <c r="G187" s="272"/>
      <c r="H187" s="275">
        <v>1024</v>
      </c>
      <c r="I187" s="276"/>
      <c r="J187" s="272"/>
      <c r="K187" s="272"/>
      <c r="L187" s="277"/>
      <c r="M187" s="278"/>
      <c r="N187" s="279"/>
      <c r="O187" s="279"/>
      <c r="P187" s="279"/>
      <c r="Q187" s="279"/>
      <c r="R187" s="279"/>
      <c r="S187" s="279"/>
      <c r="T187" s="280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81" t="s">
        <v>257</v>
      </c>
      <c r="AU187" s="281" t="s">
        <v>87</v>
      </c>
      <c r="AV187" s="16" t="s">
        <v>272</v>
      </c>
      <c r="AW187" s="16" t="s">
        <v>34</v>
      </c>
      <c r="AX187" s="16" t="s">
        <v>77</v>
      </c>
      <c r="AY187" s="281" t="s">
        <v>245</v>
      </c>
    </row>
    <row r="188" s="13" customFormat="1">
      <c r="A188" s="13"/>
      <c r="B188" s="239"/>
      <c r="C188" s="240"/>
      <c r="D188" s="234" t="s">
        <v>257</v>
      </c>
      <c r="E188" s="241" t="s">
        <v>1</v>
      </c>
      <c r="F188" s="242" t="s">
        <v>324</v>
      </c>
      <c r="G188" s="240"/>
      <c r="H188" s="241" t="s">
        <v>1</v>
      </c>
      <c r="I188" s="243"/>
      <c r="J188" s="240"/>
      <c r="K188" s="240"/>
      <c r="L188" s="244"/>
      <c r="M188" s="245"/>
      <c r="N188" s="246"/>
      <c r="O188" s="246"/>
      <c r="P188" s="246"/>
      <c r="Q188" s="246"/>
      <c r="R188" s="246"/>
      <c r="S188" s="246"/>
      <c r="T188" s="247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8" t="s">
        <v>257</v>
      </c>
      <c r="AU188" s="248" t="s">
        <v>87</v>
      </c>
      <c r="AV188" s="13" t="s">
        <v>85</v>
      </c>
      <c r="AW188" s="13" t="s">
        <v>34</v>
      </c>
      <c r="AX188" s="13" t="s">
        <v>77</v>
      </c>
      <c r="AY188" s="248" t="s">
        <v>245</v>
      </c>
    </row>
    <row r="189" s="14" customFormat="1">
      <c r="A189" s="14"/>
      <c r="B189" s="249"/>
      <c r="C189" s="250"/>
      <c r="D189" s="234" t="s">
        <v>257</v>
      </c>
      <c r="E189" s="251" t="s">
        <v>1</v>
      </c>
      <c r="F189" s="252" t="s">
        <v>325</v>
      </c>
      <c r="G189" s="250"/>
      <c r="H189" s="253">
        <v>538</v>
      </c>
      <c r="I189" s="254"/>
      <c r="J189" s="250"/>
      <c r="K189" s="250"/>
      <c r="L189" s="255"/>
      <c r="M189" s="256"/>
      <c r="N189" s="257"/>
      <c r="O189" s="257"/>
      <c r="P189" s="257"/>
      <c r="Q189" s="257"/>
      <c r="R189" s="257"/>
      <c r="S189" s="257"/>
      <c r="T189" s="25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9" t="s">
        <v>257</v>
      </c>
      <c r="AU189" s="259" t="s">
        <v>87</v>
      </c>
      <c r="AV189" s="14" t="s">
        <v>87</v>
      </c>
      <c r="AW189" s="14" t="s">
        <v>34</v>
      </c>
      <c r="AX189" s="14" t="s">
        <v>77</v>
      </c>
      <c r="AY189" s="259" t="s">
        <v>245</v>
      </c>
    </row>
    <row r="190" s="14" customFormat="1">
      <c r="A190" s="14"/>
      <c r="B190" s="249"/>
      <c r="C190" s="250"/>
      <c r="D190" s="234" t="s">
        <v>257</v>
      </c>
      <c r="E190" s="251" t="s">
        <v>1</v>
      </c>
      <c r="F190" s="252" t="s">
        <v>320</v>
      </c>
      <c r="G190" s="250"/>
      <c r="H190" s="253">
        <v>41</v>
      </c>
      <c r="I190" s="254"/>
      <c r="J190" s="250"/>
      <c r="K190" s="250"/>
      <c r="L190" s="255"/>
      <c r="M190" s="256"/>
      <c r="N190" s="257"/>
      <c r="O190" s="257"/>
      <c r="P190" s="257"/>
      <c r="Q190" s="257"/>
      <c r="R190" s="257"/>
      <c r="S190" s="257"/>
      <c r="T190" s="25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9" t="s">
        <v>257</v>
      </c>
      <c r="AU190" s="259" t="s">
        <v>87</v>
      </c>
      <c r="AV190" s="14" t="s">
        <v>87</v>
      </c>
      <c r="AW190" s="14" t="s">
        <v>34</v>
      </c>
      <c r="AX190" s="14" t="s">
        <v>77</v>
      </c>
      <c r="AY190" s="259" t="s">
        <v>245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321</v>
      </c>
      <c r="G191" s="250"/>
      <c r="H191" s="253">
        <v>323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87</v>
      </c>
      <c r="AV191" s="14" t="s">
        <v>87</v>
      </c>
      <c r="AW191" s="14" t="s">
        <v>34</v>
      </c>
      <c r="AX191" s="14" t="s">
        <v>77</v>
      </c>
      <c r="AY191" s="259" t="s">
        <v>245</v>
      </c>
    </row>
    <row r="192" s="14" customFormat="1">
      <c r="A192" s="14"/>
      <c r="B192" s="249"/>
      <c r="C192" s="250"/>
      <c r="D192" s="234" t="s">
        <v>257</v>
      </c>
      <c r="E192" s="251" t="s">
        <v>1</v>
      </c>
      <c r="F192" s="252" t="s">
        <v>322</v>
      </c>
      <c r="G192" s="250"/>
      <c r="H192" s="253">
        <v>301</v>
      </c>
      <c r="I192" s="254"/>
      <c r="J192" s="250"/>
      <c r="K192" s="250"/>
      <c r="L192" s="255"/>
      <c r="M192" s="256"/>
      <c r="N192" s="257"/>
      <c r="O192" s="257"/>
      <c r="P192" s="257"/>
      <c r="Q192" s="257"/>
      <c r="R192" s="257"/>
      <c r="S192" s="257"/>
      <c r="T192" s="25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9" t="s">
        <v>257</v>
      </c>
      <c r="AU192" s="259" t="s">
        <v>87</v>
      </c>
      <c r="AV192" s="14" t="s">
        <v>87</v>
      </c>
      <c r="AW192" s="14" t="s">
        <v>34</v>
      </c>
      <c r="AX192" s="14" t="s">
        <v>77</v>
      </c>
      <c r="AY192" s="259" t="s">
        <v>245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323</v>
      </c>
      <c r="G193" s="250"/>
      <c r="H193" s="253">
        <v>359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87</v>
      </c>
      <c r="AV193" s="14" t="s">
        <v>87</v>
      </c>
      <c r="AW193" s="14" t="s">
        <v>34</v>
      </c>
      <c r="AX193" s="14" t="s">
        <v>77</v>
      </c>
      <c r="AY193" s="259" t="s">
        <v>245</v>
      </c>
    </row>
    <row r="194" s="16" customFormat="1">
      <c r="A194" s="16"/>
      <c r="B194" s="271"/>
      <c r="C194" s="272"/>
      <c r="D194" s="234" t="s">
        <v>257</v>
      </c>
      <c r="E194" s="273" t="s">
        <v>1</v>
      </c>
      <c r="F194" s="274" t="s">
        <v>289</v>
      </c>
      <c r="G194" s="272"/>
      <c r="H194" s="275">
        <v>1562</v>
      </c>
      <c r="I194" s="276"/>
      <c r="J194" s="272"/>
      <c r="K194" s="272"/>
      <c r="L194" s="277"/>
      <c r="M194" s="278"/>
      <c r="N194" s="279"/>
      <c r="O194" s="279"/>
      <c r="P194" s="279"/>
      <c r="Q194" s="279"/>
      <c r="R194" s="279"/>
      <c r="S194" s="279"/>
      <c r="T194" s="280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81" t="s">
        <v>257</v>
      </c>
      <c r="AU194" s="281" t="s">
        <v>87</v>
      </c>
      <c r="AV194" s="16" t="s">
        <v>272</v>
      </c>
      <c r="AW194" s="16" t="s">
        <v>34</v>
      </c>
      <c r="AX194" s="16" t="s">
        <v>77</v>
      </c>
      <c r="AY194" s="281" t="s">
        <v>245</v>
      </c>
    </row>
    <row r="195" s="15" customFormat="1">
      <c r="A195" s="15"/>
      <c r="B195" s="260"/>
      <c r="C195" s="261"/>
      <c r="D195" s="234" t="s">
        <v>257</v>
      </c>
      <c r="E195" s="262" t="s">
        <v>195</v>
      </c>
      <c r="F195" s="263" t="s">
        <v>266</v>
      </c>
      <c r="G195" s="261"/>
      <c r="H195" s="264">
        <v>2586</v>
      </c>
      <c r="I195" s="265"/>
      <c r="J195" s="261"/>
      <c r="K195" s="261"/>
      <c r="L195" s="266"/>
      <c r="M195" s="267"/>
      <c r="N195" s="268"/>
      <c r="O195" s="268"/>
      <c r="P195" s="268"/>
      <c r="Q195" s="268"/>
      <c r="R195" s="268"/>
      <c r="S195" s="268"/>
      <c r="T195" s="269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70" t="s">
        <v>257</v>
      </c>
      <c r="AU195" s="270" t="s">
        <v>87</v>
      </c>
      <c r="AV195" s="15" t="s">
        <v>253</v>
      </c>
      <c r="AW195" s="15" t="s">
        <v>34</v>
      </c>
      <c r="AX195" s="15" t="s">
        <v>85</v>
      </c>
      <c r="AY195" s="270" t="s">
        <v>245</v>
      </c>
    </row>
    <row r="196" s="2" customFormat="1" ht="16.5" customHeight="1">
      <c r="A196" s="40"/>
      <c r="B196" s="41"/>
      <c r="C196" s="221" t="s">
        <v>326</v>
      </c>
      <c r="D196" s="221" t="s">
        <v>248</v>
      </c>
      <c r="E196" s="222" t="s">
        <v>327</v>
      </c>
      <c r="F196" s="223" t="s">
        <v>328</v>
      </c>
      <c r="G196" s="224" t="s">
        <v>329</v>
      </c>
      <c r="H196" s="225">
        <v>138</v>
      </c>
      <c r="I196" s="226"/>
      <c r="J196" s="227">
        <f>ROUND(I196*H196,2)</f>
        <v>0</v>
      </c>
      <c r="K196" s="223" t="s">
        <v>252</v>
      </c>
      <c r="L196" s="46"/>
      <c r="M196" s="228" t="s">
        <v>1</v>
      </c>
      <c r="N196" s="229" t="s">
        <v>42</v>
      </c>
      <c r="O196" s="93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2" t="s">
        <v>253</v>
      </c>
      <c r="AT196" s="232" t="s">
        <v>248</v>
      </c>
      <c r="AU196" s="232" t="s">
        <v>87</v>
      </c>
      <c r="AY196" s="19" t="s">
        <v>245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9" t="s">
        <v>85</v>
      </c>
      <c r="BK196" s="233">
        <f>ROUND(I196*H196,2)</f>
        <v>0</v>
      </c>
      <c r="BL196" s="19" t="s">
        <v>253</v>
      </c>
      <c r="BM196" s="232" t="s">
        <v>330</v>
      </c>
    </row>
    <row r="197" s="2" customFormat="1">
      <c r="A197" s="40"/>
      <c r="B197" s="41"/>
      <c r="C197" s="42"/>
      <c r="D197" s="234" t="s">
        <v>255</v>
      </c>
      <c r="E197" s="42"/>
      <c r="F197" s="235" t="s">
        <v>331</v>
      </c>
      <c r="G197" s="42"/>
      <c r="H197" s="42"/>
      <c r="I197" s="236"/>
      <c r="J197" s="42"/>
      <c r="K197" s="42"/>
      <c r="L197" s="46"/>
      <c r="M197" s="237"/>
      <c r="N197" s="238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255</v>
      </c>
      <c r="AU197" s="19" t="s">
        <v>87</v>
      </c>
    </row>
    <row r="198" s="13" customFormat="1">
      <c r="A198" s="13"/>
      <c r="B198" s="239"/>
      <c r="C198" s="240"/>
      <c r="D198" s="234" t="s">
        <v>257</v>
      </c>
      <c r="E198" s="241" t="s">
        <v>1</v>
      </c>
      <c r="F198" s="242" t="s">
        <v>332</v>
      </c>
      <c r="G198" s="240"/>
      <c r="H198" s="241" t="s">
        <v>1</v>
      </c>
      <c r="I198" s="243"/>
      <c r="J198" s="240"/>
      <c r="K198" s="240"/>
      <c r="L198" s="244"/>
      <c r="M198" s="245"/>
      <c r="N198" s="246"/>
      <c r="O198" s="246"/>
      <c r="P198" s="246"/>
      <c r="Q198" s="246"/>
      <c r="R198" s="246"/>
      <c r="S198" s="246"/>
      <c r="T198" s="247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8" t="s">
        <v>257</v>
      </c>
      <c r="AU198" s="248" t="s">
        <v>87</v>
      </c>
      <c r="AV198" s="13" t="s">
        <v>85</v>
      </c>
      <c r="AW198" s="13" t="s">
        <v>34</v>
      </c>
      <c r="AX198" s="13" t="s">
        <v>77</v>
      </c>
      <c r="AY198" s="248" t="s">
        <v>245</v>
      </c>
    </row>
    <row r="199" s="14" customFormat="1">
      <c r="A199" s="14"/>
      <c r="B199" s="249"/>
      <c r="C199" s="250"/>
      <c r="D199" s="234" t="s">
        <v>257</v>
      </c>
      <c r="E199" s="251" t="s">
        <v>1</v>
      </c>
      <c r="F199" s="252" t="s">
        <v>333</v>
      </c>
      <c r="G199" s="250"/>
      <c r="H199" s="253">
        <v>132</v>
      </c>
      <c r="I199" s="254"/>
      <c r="J199" s="250"/>
      <c r="K199" s="250"/>
      <c r="L199" s="255"/>
      <c r="M199" s="256"/>
      <c r="N199" s="257"/>
      <c r="O199" s="257"/>
      <c r="P199" s="257"/>
      <c r="Q199" s="257"/>
      <c r="R199" s="257"/>
      <c r="S199" s="257"/>
      <c r="T199" s="25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9" t="s">
        <v>257</v>
      </c>
      <c r="AU199" s="259" t="s">
        <v>87</v>
      </c>
      <c r="AV199" s="14" t="s">
        <v>87</v>
      </c>
      <c r="AW199" s="14" t="s">
        <v>34</v>
      </c>
      <c r="AX199" s="14" t="s">
        <v>77</v>
      </c>
      <c r="AY199" s="259" t="s">
        <v>245</v>
      </c>
    </row>
    <row r="200" s="13" customFormat="1">
      <c r="A200" s="13"/>
      <c r="B200" s="239"/>
      <c r="C200" s="240"/>
      <c r="D200" s="234" t="s">
        <v>257</v>
      </c>
      <c r="E200" s="241" t="s">
        <v>1</v>
      </c>
      <c r="F200" s="242" t="s">
        <v>334</v>
      </c>
      <c r="G200" s="240"/>
      <c r="H200" s="241" t="s">
        <v>1</v>
      </c>
      <c r="I200" s="243"/>
      <c r="J200" s="240"/>
      <c r="K200" s="240"/>
      <c r="L200" s="244"/>
      <c r="M200" s="245"/>
      <c r="N200" s="246"/>
      <c r="O200" s="246"/>
      <c r="P200" s="246"/>
      <c r="Q200" s="246"/>
      <c r="R200" s="246"/>
      <c r="S200" s="246"/>
      <c r="T200" s="24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8" t="s">
        <v>257</v>
      </c>
      <c r="AU200" s="248" t="s">
        <v>87</v>
      </c>
      <c r="AV200" s="13" t="s">
        <v>85</v>
      </c>
      <c r="AW200" s="13" t="s">
        <v>34</v>
      </c>
      <c r="AX200" s="13" t="s">
        <v>77</v>
      </c>
      <c r="AY200" s="248" t="s">
        <v>245</v>
      </c>
    </row>
    <row r="201" s="14" customFormat="1">
      <c r="A201" s="14"/>
      <c r="B201" s="249"/>
      <c r="C201" s="250"/>
      <c r="D201" s="234" t="s">
        <v>257</v>
      </c>
      <c r="E201" s="251" t="s">
        <v>1</v>
      </c>
      <c r="F201" s="252" t="s">
        <v>305</v>
      </c>
      <c r="G201" s="250"/>
      <c r="H201" s="253">
        <v>6</v>
      </c>
      <c r="I201" s="254"/>
      <c r="J201" s="250"/>
      <c r="K201" s="250"/>
      <c r="L201" s="255"/>
      <c r="M201" s="256"/>
      <c r="N201" s="257"/>
      <c r="O201" s="257"/>
      <c r="P201" s="257"/>
      <c r="Q201" s="257"/>
      <c r="R201" s="257"/>
      <c r="S201" s="257"/>
      <c r="T201" s="25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9" t="s">
        <v>257</v>
      </c>
      <c r="AU201" s="259" t="s">
        <v>87</v>
      </c>
      <c r="AV201" s="14" t="s">
        <v>87</v>
      </c>
      <c r="AW201" s="14" t="s">
        <v>34</v>
      </c>
      <c r="AX201" s="14" t="s">
        <v>77</v>
      </c>
      <c r="AY201" s="259" t="s">
        <v>245</v>
      </c>
    </row>
    <row r="202" s="15" customFormat="1">
      <c r="A202" s="15"/>
      <c r="B202" s="260"/>
      <c r="C202" s="261"/>
      <c r="D202" s="234" t="s">
        <v>257</v>
      </c>
      <c r="E202" s="262" t="s">
        <v>1</v>
      </c>
      <c r="F202" s="263" t="s">
        <v>266</v>
      </c>
      <c r="G202" s="261"/>
      <c r="H202" s="264">
        <v>138</v>
      </c>
      <c r="I202" s="265"/>
      <c r="J202" s="261"/>
      <c r="K202" s="261"/>
      <c r="L202" s="266"/>
      <c r="M202" s="267"/>
      <c r="N202" s="268"/>
      <c r="O202" s="268"/>
      <c r="P202" s="268"/>
      <c r="Q202" s="268"/>
      <c r="R202" s="268"/>
      <c r="S202" s="268"/>
      <c r="T202" s="269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70" t="s">
        <v>257</v>
      </c>
      <c r="AU202" s="270" t="s">
        <v>87</v>
      </c>
      <c r="AV202" s="15" t="s">
        <v>253</v>
      </c>
      <c r="AW202" s="15" t="s">
        <v>34</v>
      </c>
      <c r="AX202" s="15" t="s">
        <v>85</v>
      </c>
      <c r="AY202" s="270" t="s">
        <v>245</v>
      </c>
    </row>
    <row r="203" s="2" customFormat="1" ht="16.5" customHeight="1">
      <c r="A203" s="40"/>
      <c r="B203" s="41"/>
      <c r="C203" s="221" t="s">
        <v>335</v>
      </c>
      <c r="D203" s="221" t="s">
        <v>248</v>
      </c>
      <c r="E203" s="222" t="s">
        <v>336</v>
      </c>
      <c r="F203" s="223" t="s">
        <v>337</v>
      </c>
      <c r="G203" s="224" t="s">
        <v>281</v>
      </c>
      <c r="H203" s="225">
        <v>0.025999999999999999</v>
      </c>
      <c r="I203" s="226"/>
      <c r="J203" s="227">
        <f>ROUND(I203*H203,2)</f>
        <v>0</v>
      </c>
      <c r="K203" s="223" t="s">
        <v>252</v>
      </c>
      <c r="L203" s="46"/>
      <c r="M203" s="228" t="s">
        <v>1</v>
      </c>
      <c r="N203" s="229" t="s">
        <v>42</v>
      </c>
      <c r="O203" s="93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2" t="s">
        <v>253</v>
      </c>
      <c r="AT203" s="232" t="s">
        <v>248</v>
      </c>
      <c r="AU203" s="232" t="s">
        <v>87</v>
      </c>
      <c r="AY203" s="19" t="s">
        <v>245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9" t="s">
        <v>85</v>
      </c>
      <c r="BK203" s="233">
        <f>ROUND(I203*H203,2)</f>
        <v>0</v>
      </c>
      <c r="BL203" s="19" t="s">
        <v>253</v>
      </c>
      <c r="BM203" s="232" t="s">
        <v>338</v>
      </c>
    </row>
    <row r="204" s="2" customFormat="1">
      <c r="A204" s="40"/>
      <c r="B204" s="41"/>
      <c r="C204" s="42"/>
      <c r="D204" s="234" t="s">
        <v>255</v>
      </c>
      <c r="E204" s="42"/>
      <c r="F204" s="235" t="s">
        <v>339</v>
      </c>
      <c r="G204" s="42"/>
      <c r="H204" s="42"/>
      <c r="I204" s="236"/>
      <c r="J204" s="42"/>
      <c r="K204" s="42"/>
      <c r="L204" s="46"/>
      <c r="M204" s="237"/>
      <c r="N204" s="238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255</v>
      </c>
      <c r="AU204" s="19" t="s">
        <v>87</v>
      </c>
    </row>
    <row r="205" s="13" customFormat="1">
      <c r="A205" s="13"/>
      <c r="B205" s="239"/>
      <c r="C205" s="240"/>
      <c r="D205" s="234" t="s">
        <v>257</v>
      </c>
      <c r="E205" s="241" t="s">
        <v>1</v>
      </c>
      <c r="F205" s="242" t="s">
        <v>310</v>
      </c>
      <c r="G205" s="240"/>
      <c r="H205" s="241" t="s">
        <v>1</v>
      </c>
      <c r="I205" s="243"/>
      <c r="J205" s="240"/>
      <c r="K205" s="240"/>
      <c r="L205" s="244"/>
      <c r="M205" s="245"/>
      <c r="N205" s="246"/>
      <c r="O205" s="246"/>
      <c r="P205" s="246"/>
      <c r="Q205" s="246"/>
      <c r="R205" s="246"/>
      <c r="S205" s="246"/>
      <c r="T205" s="247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8" t="s">
        <v>257</v>
      </c>
      <c r="AU205" s="248" t="s">
        <v>87</v>
      </c>
      <c r="AV205" s="13" t="s">
        <v>85</v>
      </c>
      <c r="AW205" s="13" t="s">
        <v>34</v>
      </c>
      <c r="AX205" s="13" t="s">
        <v>77</v>
      </c>
      <c r="AY205" s="248" t="s">
        <v>245</v>
      </c>
    </row>
    <row r="206" s="14" customFormat="1">
      <c r="A206" s="14"/>
      <c r="B206" s="249"/>
      <c r="C206" s="250"/>
      <c r="D206" s="234" t="s">
        <v>257</v>
      </c>
      <c r="E206" s="251" t="s">
        <v>1</v>
      </c>
      <c r="F206" s="252" t="s">
        <v>340</v>
      </c>
      <c r="G206" s="250"/>
      <c r="H206" s="253">
        <v>0.012999999999999999</v>
      </c>
      <c r="I206" s="254"/>
      <c r="J206" s="250"/>
      <c r="K206" s="250"/>
      <c r="L206" s="255"/>
      <c r="M206" s="256"/>
      <c r="N206" s="257"/>
      <c r="O206" s="257"/>
      <c r="P206" s="257"/>
      <c r="Q206" s="257"/>
      <c r="R206" s="257"/>
      <c r="S206" s="257"/>
      <c r="T206" s="25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9" t="s">
        <v>257</v>
      </c>
      <c r="AU206" s="259" t="s">
        <v>87</v>
      </c>
      <c r="AV206" s="14" t="s">
        <v>87</v>
      </c>
      <c r="AW206" s="14" t="s">
        <v>34</v>
      </c>
      <c r="AX206" s="14" t="s">
        <v>77</v>
      </c>
      <c r="AY206" s="259" t="s">
        <v>245</v>
      </c>
    </row>
    <row r="207" s="16" customFormat="1">
      <c r="A207" s="16"/>
      <c r="B207" s="271"/>
      <c r="C207" s="272"/>
      <c r="D207" s="234" t="s">
        <v>257</v>
      </c>
      <c r="E207" s="273" t="s">
        <v>1</v>
      </c>
      <c r="F207" s="274" t="s">
        <v>289</v>
      </c>
      <c r="G207" s="272"/>
      <c r="H207" s="275">
        <v>0.012999999999999999</v>
      </c>
      <c r="I207" s="276"/>
      <c r="J207" s="272"/>
      <c r="K207" s="272"/>
      <c r="L207" s="277"/>
      <c r="M207" s="278"/>
      <c r="N207" s="279"/>
      <c r="O207" s="279"/>
      <c r="P207" s="279"/>
      <c r="Q207" s="279"/>
      <c r="R207" s="279"/>
      <c r="S207" s="279"/>
      <c r="T207" s="280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T207" s="281" t="s">
        <v>257</v>
      </c>
      <c r="AU207" s="281" t="s">
        <v>87</v>
      </c>
      <c r="AV207" s="16" t="s">
        <v>272</v>
      </c>
      <c r="AW207" s="16" t="s">
        <v>34</v>
      </c>
      <c r="AX207" s="16" t="s">
        <v>77</v>
      </c>
      <c r="AY207" s="281" t="s">
        <v>245</v>
      </c>
    </row>
    <row r="208" s="13" customFormat="1">
      <c r="A208" s="13"/>
      <c r="B208" s="239"/>
      <c r="C208" s="240"/>
      <c r="D208" s="234" t="s">
        <v>257</v>
      </c>
      <c r="E208" s="241" t="s">
        <v>1</v>
      </c>
      <c r="F208" s="242" t="s">
        <v>324</v>
      </c>
      <c r="G208" s="240"/>
      <c r="H208" s="241" t="s">
        <v>1</v>
      </c>
      <c r="I208" s="243"/>
      <c r="J208" s="240"/>
      <c r="K208" s="240"/>
      <c r="L208" s="244"/>
      <c r="M208" s="245"/>
      <c r="N208" s="246"/>
      <c r="O208" s="246"/>
      <c r="P208" s="246"/>
      <c r="Q208" s="246"/>
      <c r="R208" s="246"/>
      <c r="S208" s="246"/>
      <c r="T208" s="24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8" t="s">
        <v>257</v>
      </c>
      <c r="AU208" s="248" t="s">
        <v>87</v>
      </c>
      <c r="AV208" s="13" t="s">
        <v>85</v>
      </c>
      <c r="AW208" s="13" t="s">
        <v>34</v>
      </c>
      <c r="AX208" s="13" t="s">
        <v>77</v>
      </c>
      <c r="AY208" s="248" t="s">
        <v>245</v>
      </c>
    </row>
    <row r="209" s="14" customFormat="1">
      <c r="A209" s="14"/>
      <c r="B209" s="249"/>
      <c r="C209" s="250"/>
      <c r="D209" s="234" t="s">
        <v>257</v>
      </c>
      <c r="E209" s="251" t="s">
        <v>1</v>
      </c>
      <c r="F209" s="252" t="s">
        <v>340</v>
      </c>
      <c r="G209" s="250"/>
      <c r="H209" s="253">
        <v>0.012999999999999999</v>
      </c>
      <c r="I209" s="254"/>
      <c r="J209" s="250"/>
      <c r="K209" s="250"/>
      <c r="L209" s="255"/>
      <c r="M209" s="256"/>
      <c r="N209" s="257"/>
      <c r="O209" s="257"/>
      <c r="P209" s="257"/>
      <c r="Q209" s="257"/>
      <c r="R209" s="257"/>
      <c r="S209" s="257"/>
      <c r="T209" s="25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9" t="s">
        <v>257</v>
      </c>
      <c r="AU209" s="259" t="s">
        <v>87</v>
      </c>
      <c r="AV209" s="14" t="s">
        <v>87</v>
      </c>
      <c r="AW209" s="14" t="s">
        <v>34</v>
      </c>
      <c r="AX209" s="14" t="s">
        <v>77</v>
      </c>
      <c r="AY209" s="259" t="s">
        <v>245</v>
      </c>
    </row>
    <row r="210" s="16" customFormat="1">
      <c r="A210" s="16"/>
      <c r="B210" s="271"/>
      <c r="C210" s="272"/>
      <c r="D210" s="234" t="s">
        <v>257</v>
      </c>
      <c r="E210" s="273" t="s">
        <v>1</v>
      </c>
      <c r="F210" s="274" t="s">
        <v>289</v>
      </c>
      <c r="G210" s="272"/>
      <c r="H210" s="275">
        <v>0.012999999999999999</v>
      </c>
      <c r="I210" s="276"/>
      <c r="J210" s="272"/>
      <c r="K210" s="272"/>
      <c r="L210" s="277"/>
      <c r="M210" s="278"/>
      <c r="N210" s="279"/>
      <c r="O210" s="279"/>
      <c r="P210" s="279"/>
      <c r="Q210" s="279"/>
      <c r="R210" s="279"/>
      <c r="S210" s="279"/>
      <c r="T210" s="280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281" t="s">
        <v>257</v>
      </c>
      <c r="AU210" s="281" t="s">
        <v>87</v>
      </c>
      <c r="AV210" s="16" t="s">
        <v>272</v>
      </c>
      <c r="AW210" s="16" t="s">
        <v>34</v>
      </c>
      <c r="AX210" s="16" t="s">
        <v>77</v>
      </c>
      <c r="AY210" s="281" t="s">
        <v>245</v>
      </c>
    </row>
    <row r="211" s="15" customFormat="1">
      <c r="A211" s="15"/>
      <c r="B211" s="260"/>
      <c r="C211" s="261"/>
      <c r="D211" s="234" t="s">
        <v>257</v>
      </c>
      <c r="E211" s="262" t="s">
        <v>188</v>
      </c>
      <c r="F211" s="263" t="s">
        <v>266</v>
      </c>
      <c r="G211" s="261"/>
      <c r="H211" s="264">
        <v>0.025999999999999999</v>
      </c>
      <c r="I211" s="265"/>
      <c r="J211" s="261"/>
      <c r="K211" s="261"/>
      <c r="L211" s="266"/>
      <c r="M211" s="267"/>
      <c r="N211" s="268"/>
      <c r="O211" s="268"/>
      <c r="P211" s="268"/>
      <c r="Q211" s="268"/>
      <c r="R211" s="268"/>
      <c r="S211" s="268"/>
      <c r="T211" s="269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70" t="s">
        <v>257</v>
      </c>
      <c r="AU211" s="270" t="s">
        <v>87</v>
      </c>
      <c r="AV211" s="15" t="s">
        <v>253</v>
      </c>
      <c r="AW211" s="15" t="s">
        <v>34</v>
      </c>
      <c r="AX211" s="15" t="s">
        <v>85</v>
      </c>
      <c r="AY211" s="270" t="s">
        <v>245</v>
      </c>
    </row>
    <row r="212" s="2" customFormat="1" ht="16.5" customHeight="1">
      <c r="A212" s="40"/>
      <c r="B212" s="41"/>
      <c r="C212" s="221" t="s">
        <v>341</v>
      </c>
      <c r="D212" s="221" t="s">
        <v>248</v>
      </c>
      <c r="E212" s="222" t="s">
        <v>342</v>
      </c>
      <c r="F212" s="223" t="s">
        <v>343</v>
      </c>
      <c r="G212" s="224" t="s">
        <v>281</v>
      </c>
      <c r="H212" s="225">
        <v>12.342000000000001</v>
      </c>
      <c r="I212" s="226"/>
      <c r="J212" s="227">
        <f>ROUND(I212*H212,2)</f>
        <v>0</v>
      </c>
      <c r="K212" s="223" t="s">
        <v>252</v>
      </c>
      <c r="L212" s="46"/>
      <c r="M212" s="228" t="s">
        <v>1</v>
      </c>
      <c r="N212" s="229" t="s">
        <v>42</v>
      </c>
      <c r="O212" s="93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2" t="s">
        <v>253</v>
      </c>
      <c r="AT212" s="232" t="s">
        <v>248</v>
      </c>
      <c r="AU212" s="232" t="s">
        <v>87</v>
      </c>
      <c r="AY212" s="19" t="s">
        <v>245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9" t="s">
        <v>85</v>
      </c>
      <c r="BK212" s="233">
        <f>ROUND(I212*H212,2)</f>
        <v>0</v>
      </c>
      <c r="BL212" s="19" t="s">
        <v>253</v>
      </c>
      <c r="BM212" s="232" t="s">
        <v>344</v>
      </c>
    </row>
    <row r="213" s="2" customFormat="1">
      <c r="A213" s="40"/>
      <c r="B213" s="41"/>
      <c r="C213" s="42"/>
      <c r="D213" s="234" t="s">
        <v>255</v>
      </c>
      <c r="E213" s="42"/>
      <c r="F213" s="235" t="s">
        <v>345</v>
      </c>
      <c r="G213" s="42"/>
      <c r="H213" s="42"/>
      <c r="I213" s="236"/>
      <c r="J213" s="42"/>
      <c r="K213" s="42"/>
      <c r="L213" s="46"/>
      <c r="M213" s="237"/>
      <c r="N213" s="238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255</v>
      </c>
      <c r="AU213" s="19" t="s">
        <v>87</v>
      </c>
    </row>
    <row r="214" s="13" customFormat="1">
      <c r="A214" s="13"/>
      <c r="B214" s="239"/>
      <c r="C214" s="240"/>
      <c r="D214" s="234" t="s">
        <v>257</v>
      </c>
      <c r="E214" s="241" t="s">
        <v>1</v>
      </c>
      <c r="F214" s="242" t="s">
        <v>310</v>
      </c>
      <c r="G214" s="240"/>
      <c r="H214" s="241" t="s">
        <v>1</v>
      </c>
      <c r="I214" s="243"/>
      <c r="J214" s="240"/>
      <c r="K214" s="240"/>
      <c r="L214" s="244"/>
      <c r="M214" s="245"/>
      <c r="N214" s="246"/>
      <c r="O214" s="246"/>
      <c r="P214" s="246"/>
      <c r="Q214" s="246"/>
      <c r="R214" s="246"/>
      <c r="S214" s="246"/>
      <c r="T214" s="24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8" t="s">
        <v>257</v>
      </c>
      <c r="AU214" s="248" t="s">
        <v>87</v>
      </c>
      <c r="AV214" s="13" t="s">
        <v>85</v>
      </c>
      <c r="AW214" s="13" t="s">
        <v>34</v>
      </c>
      <c r="AX214" s="13" t="s">
        <v>77</v>
      </c>
      <c r="AY214" s="248" t="s">
        <v>245</v>
      </c>
    </row>
    <row r="215" s="14" customFormat="1">
      <c r="A215" s="14"/>
      <c r="B215" s="249"/>
      <c r="C215" s="250"/>
      <c r="D215" s="234" t="s">
        <v>257</v>
      </c>
      <c r="E215" s="251" t="s">
        <v>1</v>
      </c>
      <c r="F215" s="252" t="s">
        <v>346</v>
      </c>
      <c r="G215" s="250"/>
      <c r="H215" s="253">
        <v>3.3889999999999998</v>
      </c>
      <c r="I215" s="254"/>
      <c r="J215" s="250"/>
      <c r="K215" s="250"/>
      <c r="L215" s="255"/>
      <c r="M215" s="256"/>
      <c r="N215" s="257"/>
      <c r="O215" s="257"/>
      <c r="P215" s="257"/>
      <c r="Q215" s="257"/>
      <c r="R215" s="257"/>
      <c r="S215" s="257"/>
      <c r="T215" s="25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9" t="s">
        <v>257</v>
      </c>
      <c r="AU215" s="259" t="s">
        <v>87</v>
      </c>
      <c r="AV215" s="14" t="s">
        <v>87</v>
      </c>
      <c r="AW215" s="14" t="s">
        <v>34</v>
      </c>
      <c r="AX215" s="14" t="s">
        <v>77</v>
      </c>
      <c r="AY215" s="259" t="s">
        <v>245</v>
      </c>
    </row>
    <row r="216" s="14" customFormat="1">
      <c r="A216" s="14"/>
      <c r="B216" s="249"/>
      <c r="C216" s="250"/>
      <c r="D216" s="234" t="s">
        <v>257</v>
      </c>
      <c r="E216" s="251" t="s">
        <v>1</v>
      </c>
      <c r="F216" s="252" t="s">
        <v>347</v>
      </c>
      <c r="G216" s="250"/>
      <c r="H216" s="253">
        <v>2.3319999999999999</v>
      </c>
      <c r="I216" s="254"/>
      <c r="J216" s="250"/>
      <c r="K216" s="250"/>
      <c r="L216" s="255"/>
      <c r="M216" s="256"/>
      <c r="N216" s="257"/>
      <c r="O216" s="257"/>
      <c r="P216" s="257"/>
      <c r="Q216" s="257"/>
      <c r="R216" s="257"/>
      <c r="S216" s="257"/>
      <c r="T216" s="25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9" t="s">
        <v>257</v>
      </c>
      <c r="AU216" s="259" t="s">
        <v>87</v>
      </c>
      <c r="AV216" s="14" t="s">
        <v>87</v>
      </c>
      <c r="AW216" s="14" t="s">
        <v>34</v>
      </c>
      <c r="AX216" s="14" t="s">
        <v>77</v>
      </c>
      <c r="AY216" s="259" t="s">
        <v>245</v>
      </c>
    </row>
    <row r="217" s="16" customFormat="1">
      <c r="A217" s="16"/>
      <c r="B217" s="271"/>
      <c r="C217" s="272"/>
      <c r="D217" s="234" t="s">
        <v>257</v>
      </c>
      <c r="E217" s="273" t="s">
        <v>1</v>
      </c>
      <c r="F217" s="274" t="s">
        <v>289</v>
      </c>
      <c r="G217" s="272"/>
      <c r="H217" s="275">
        <v>5.7210000000000001</v>
      </c>
      <c r="I217" s="276"/>
      <c r="J217" s="272"/>
      <c r="K217" s="272"/>
      <c r="L217" s="277"/>
      <c r="M217" s="278"/>
      <c r="N217" s="279"/>
      <c r="O217" s="279"/>
      <c r="P217" s="279"/>
      <c r="Q217" s="279"/>
      <c r="R217" s="279"/>
      <c r="S217" s="279"/>
      <c r="T217" s="280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81" t="s">
        <v>257</v>
      </c>
      <c r="AU217" s="281" t="s">
        <v>87</v>
      </c>
      <c r="AV217" s="16" t="s">
        <v>272</v>
      </c>
      <c r="AW217" s="16" t="s">
        <v>34</v>
      </c>
      <c r="AX217" s="16" t="s">
        <v>77</v>
      </c>
      <c r="AY217" s="281" t="s">
        <v>245</v>
      </c>
    </row>
    <row r="218" s="13" customFormat="1">
      <c r="A218" s="13"/>
      <c r="B218" s="239"/>
      <c r="C218" s="240"/>
      <c r="D218" s="234" t="s">
        <v>257</v>
      </c>
      <c r="E218" s="241" t="s">
        <v>1</v>
      </c>
      <c r="F218" s="242" t="s">
        <v>324</v>
      </c>
      <c r="G218" s="240"/>
      <c r="H218" s="241" t="s">
        <v>1</v>
      </c>
      <c r="I218" s="243"/>
      <c r="J218" s="240"/>
      <c r="K218" s="240"/>
      <c r="L218" s="244"/>
      <c r="M218" s="245"/>
      <c r="N218" s="246"/>
      <c r="O218" s="246"/>
      <c r="P218" s="246"/>
      <c r="Q218" s="246"/>
      <c r="R218" s="246"/>
      <c r="S218" s="246"/>
      <c r="T218" s="24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8" t="s">
        <v>257</v>
      </c>
      <c r="AU218" s="248" t="s">
        <v>87</v>
      </c>
      <c r="AV218" s="13" t="s">
        <v>85</v>
      </c>
      <c r="AW218" s="13" t="s">
        <v>34</v>
      </c>
      <c r="AX218" s="13" t="s">
        <v>77</v>
      </c>
      <c r="AY218" s="248" t="s">
        <v>245</v>
      </c>
    </row>
    <row r="219" s="14" customFormat="1">
      <c r="A219" s="14"/>
      <c r="B219" s="249"/>
      <c r="C219" s="250"/>
      <c r="D219" s="234" t="s">
        <v>257</v>
      </c>
      <c r="E219" s="251" t="s">
        <v>1</v>
      </c>
      <c r="F219" s="252" t="s">
        <v>348</v>
      </c>
      <c r="G219" s="250"/>
      <c r="H219" s="253">
        <v>4.2889999999999997</v>
      </c>
      <c r="I219" s="254"/>
      <c r="J219" s="250"/>
      <c r="K219" s="250"/>
      <c r="L219" s="255"/>
      <c r="M219" s="256"/>
      <c r="N219" s="257"/>
      <c r="O219" s="257"/>
      <c r="P219" s="257"/>
      <c r="Q219" s="257"/>
      <c r="R219" s="257"/>
      <c r="S219" s="257"/>
      <c r="T219" s="25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9" t="s">
        <v>257</v>
      </c>
      <c r="AU219" s="259" t="s">
        <v>87</v>
      </c>
      <c r="AV219" s="14" t="s">
        <v>87</v>
      </c>
      <c r="AW219" s="14" t="s">
        <v>34</v>
      </c>
      <c r="AX219" s="14" t="s">
        <v>77</v>
      </c>
      <c r="AY219" s="259" t="s">
        <v>245</v>
      </c>
    </row>
    <row r="220" s="14" customFormat="1">
      <c r="A220" s="14"/>
      <c r="B220" s="249"/>
      <c r="C220" s="250"/>
      <c r="D220" s="234" t="s">
        <v>257</v>
      </c>
      <c r="E220" s="251" t="s">
        <v>1</v>
      </c>
      <c r="F220" s="252" t="s">
        <v>347</v>
      </c>
      <c r="G220" s="250"/>
      <c r="H220" s="253">
        <v>2.3319999999999999</v>
      </c>
      <c r="I220" s="254"/>
      <c r="J220" s="250"/>
      <c r="K220" s="250"/>
      <c r="L220" s="255"/>
      <c r="M220" s="256"/>
      <c r="N220" s="257"/>
      <c r="O220" s="257"/>
      <c r="P220" s="257"/>
      <c r="Q220" s="257"/>
      <c r="R220" s="257"/>
      <c r="S220" s="257"/>
      <c r="T220" s="25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9" t="s">
        <v>257</v>
      </c>
      <c r="AU220" s="259" t="s">
        <v>87</v>
      </c>
      <c r="AV220" s="14" t="s">
        <v>87</v>
      </c>
      <c r="AW220" s="14" t="s">
        <v>34</v>
      </c>
      <c r="AX220" s="14" t="s">
        <v>77</v>
      </c>
      <c r="AY220" s="259" t="s">
        <v>245</v>
      </c>
    </row>
    <row r="221" s="16" customFormat="1">
      <c r="A221" s="16"/>
      <c r="B221" s="271"/>
      <c r="C221" s="272"/>
      <c r="D221" s="234" t="s">
        <v>257</v>
      </c>
      <c r="E221" s="273" t="s">
        <v>1</v>
      </c>
      <c r="F221" s="274" t="s">
        <v>289</v>
      </c>
      <c r="G221" s="272"/>
      <c r="H221" s="275">
        <v>6.6210000000000004</v>
      </c>
      <c r="I221" s="276"/>
      <c r="J221" s="272"/>
      <c r="K221" s="272"/>
      <c r="L221" s="277"/>
      <c r="M221" s="278"/>
      <c r="N221" s="279"/>
      <c r="O221" s="279"/>
      <c r="P221" s="279"/>
      <c r="Q221" s="279"/>
      <c r="R221" s="279"/>
      <c r="S221" s="279"/>
      <c r="T221" s="280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T221" s="281" t="s">
        <v>257</v>
      </c>
      <c r="AU221" s="281" t="s">
        <v>87</v>
      </c>
      <c r="AV221" s="16" t="s">
        <v>272</v>
      </c>
      <c r="AW221" s="16" t="s">
        <v>34</v>
      </c>
      <c r="AX221" s="16" t="s">
        <v>77</v>
      </c>
      <c r="AY221" s="281" t="s">
        <v>245</v>
      </c>
    </row>
    <row r="222" s="15" customFormat="1">
      <c r="A222" s="15"/>
      <c r="B222" s="260"/>
      <c r="C222" s="261"/>
      <c r="D222" s="234" t="s">
        <v>257</v>
      </c>
      <c r="E222" s="262" t="s">
        <v>185</v>
      </c>
      <c r="F222" s="263" t="s">
        <v>266</v>
      </c>
      <c r="G222" s="261"/>
      <c r="H222" s="264">
        <v>12.342000000000001</v>
      </c>
      <c r="I222" s="265"/>
      <c r="J222" s="261"/>
      <c r="K222" s="261"/>
      <c r="L222" s="266"/>
      <c r="M222" s="267"/>
      <c r="N222" s="268"/>
      <c r="O222" s="268"/>
      <c r="P222" s="268"/>
      <c r="Q222" s="268"/>
      <c r="R222" s="268"/>
      <c r="S222" s="268"/>
      <c r="T222" s="269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0" t="s">
        <v>257</v>
      </c>
      <c r="AU222" s="270" t="s">
        <v>87</v>
      </c>
      <c r="AV222" s="15" t="s">
        <v>253</v>
      </c>
      <c r="AW222" s="15" t="s">
        <v>34</v>
      </c>
      <c r="AX222" s="15" t="s">
        <v>85</v>
      </c>
      <c r="AY222" s="270" t="s">
        <v>245</v>
      </c>
    </row>
    <row r="223" s="2" customFormat="1" ht="16.5" customHeight="1">
      <c r="A223" s="40"/>
      <c r="B223" s="41"/>
      <c r="C223" s="221" t="s">
        <v>349</v>
      </c>
      <c r="D223" s="221" t="s">
        <v>248</v>
      </c>
      <c r="E223" s="222" t="s">
        <v>350</v>
      </c>
      <c r="F223" s="223" t="s">
        <v>351</v>
      </c>
      <c r="G223" s="224" t="s">
        <v>281</v>
      </c>
      <c r="H223" s="225">
        <v>2.2759999999999998</v>
      </c>
      <c r="I223" s="226"/>
      <c r="J223" s="227">
        <f>ROUND(I223*H223,2)</f>
        <v>0</v>
      </c>
      <c r="K223" s="223" t="s">
        <v>252</v>
      </c>
      <c r="L223" s="46"/>
      <c r="M223" s="228" t="s">
        <v>1</v>
      </c>
      <c r="N223" s="229" t="s">
        <v>42</v>
      </c>
      <c r="O223" s="93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2" t="s">
        <v>253</v>
      </c>
      <c r="AT223" s="232" t="s">
        <v>248</v>
      </c>
      <c r="AU223" s="232" t="s">
        <v>87</v>
      </c>
      <c r="AY223" s="19" t="s">
        <v>245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9" t="s">
        <v>85</v>
      </c>
      <c r="BK223" s="233">
        <f>ROUND(I223*H223,2)</f>
        <v>0</v>
      </c>
      <c r="BL223" s="19" t="s">
        <v>253</v>
      </c>
      <c r="BM223" s="232" t="s">
        <v>352</v>
      </c>
    </row>
    <row r="224" s="2" customFormat="1">
      <c r="A224" s="40"/>
      <c r="B224" s="41"/>
      <c r="C224" s="42"/>
      <c r="D224" s="234" t="s">
        <v>255</v>
      </c>
      <c r="E224" s="42"/>
      <c r="F224" s="235" t="s">
        <v>353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255</v>
      </c>
      <c r="AU224" s="19" t="s">
        <v>87</v>
      </c>
    </row>
    <row r="225" s="13" customFormat="1">
      <c r="A225" s="13"/>
      <c r="B225" s="239"/>
      <c r="C225" s="240"/>
      <c r="D225" s="234" t="s">
        <v>257</v>
      </c>
      <c r="E225" s="241" t="s">
        <v>1</v>
      </c>
      <c r="F225" s="242" t="s">
        <v>310</v>
      </c>
      <c r="G225" s="240"/>
      <c r="H225" s="241" t="s">
        <v>1</v>
      </c>
      <c r="I225" s="243"/>
      <c r="J225" s="240"/>
      <c r="K225" s="240"/>
      <c r="L225" s="244"/>
      <c r="M225" s="245"/>
      <c r="N225" s="246"/>
      <c r="O225" s="246"/>
      <c r="P225" s="246"/>
      <c r="Q225" s="246"/>
      <c r="R225" s="246"/>
      <c r="S225" s="246"/>
      <c r="T225" s="24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8" t="s">
        <v>257</v>
      </c>
      <c r="AU225" s="248" t="s">
        <v>87</v>
      </c>
      <c r="AV225" s="13" t="s">
        <v>85</v>
      </c>
      <c r="AW225" s="13" t="s">
        <v>34</v>
      </c>
      <c r="AX225" s="13" t="s">
        <v>77</v>
      </c>
      <c r="AY225" s="248" t="s">
        <v>245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354</v>
      </c>
      <c r="G226" s="250"/>
      <c r="H226" s="253">
        <v>0.019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77</v>
      </c>
      <c r="AY226" s="259" t="s">
        <v>245</v>
      </c>
    </row>
    <row r="227" s="14" customFormat="1">
      <c r="A227" s="14"/>
      <c r="B227" s="249"/>
      <c r="C227" s="250"/>
      <c r="D227" s="234" t="s">
        <v>257</v>
      </c>
      <c r="E227" s="251" t="s">
        <v>1</v>
      </c>
      <c r="F227" s="252" t="s">
        <v>355</v>
      </c>
      <c r="G227" s="250"/>
      <c r="H227" s="253">
        <v>0.016</v>
      </c>
      <c r="I227" s="254"/>
      <c r="J227" s="250"/>
      <c r="K227" s="250"/>
      <c r="L227" s="255"/>
      <c r="M227" s="256"/>
      <c r="N227" s="257"/>
      <c r="O227" s="257"/>
      <c r="P227" s="257"/>
      <c r="Q227" s="257"/>
      <c r="R227" s="257"/>
      <c r="S227" s="257"/>
      <c r="T227" s="25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9" t="s">
        <v>257</v>
      </c>
      <c r="AU227" s="259" t="s">
        <v>87</v>
      </c>
      <c r="AV227" s="14" t="s">
        <v>87</v>
      </c>
      <c r="AW227" s="14" t="s">
        <v>34</v>
      </c>
      <c r="AX227" s="14" t="s">
        <v>77</v>
      </c>
      <c r="AY227" s="259" t="s">
        <v>245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356</v>
      </c>
      <c r="G228" s="250"/>
      <c r="H228" s="253">
        <v>0.502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77</v>
      </c>
      <c r="AY228" s="259" t="s">
        <v>245</v>
      </c>
    </row>
    <row r="229" s="14" customFormat="1">
      <c r="A229" s="14"/>
      <c r="B229" s="249"/>
      <c r="C229" s="250"/>
      <c r="D229" s="234" t="s">
        <v>257</v>
      </c>
      <c r="E229" s="251" t="s">
        <v>1</v>
      </c>
      <c r="F229" s="252" t="s">
        <v>357</v>
      </c>
      <c r="G229" s="250"/>
      <c r="H229" s="253">
        <v>0.033000000000000002</v>
      </c>
      <c r="I229" s="254"/>
      <c r="J229" s="250"/>
      <c r="K229" s="250"/>
      <c r="L229" s="255"/>
      <c r="M229" s="256"/>
      <c r="N229" s="257"/>
      <c r="O229" s="257"/>
      <c r="P229" s="257"/>
      <c r="Q229" s="257"/>
      <c r="R229" s="257"/>
      <c r="S229" s="257"/>
      <c r="T229" s="25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9" t="s">
        <v>257</v>
      </c>
      <c r="AU229" s="259" t="s">
        <v>87</v>
      </c>
      <c r="AV229" s="14" t="s">
        <v>87</v>
      </c>
      <c r="AW229" s="14" t="s">
        <v>34</v>
      </c>
      <c r="AX229" s="14" t="s">
        <v>77</v>
      </c>
      <c r="AY229" s="259" t="s">
        <v>245</v>
      </c>
    </row>
    <row r="230" s="14" customFormat="1">
      <c r="A230" s="14"/>
      <c r="B230" s="249"/>
      <c r="C230" s="250"/>
      <c r="D230" s="234" t="s">
        <v>257</v>
      </c>
      <c r="E230" s="251" t="s">
        <v>1</v>
      </c>
      <c r="F230" s="252" t="s">
        <v>358</v>
      </c>
      <c r="G230" s="250"/>
      <c r="H230" s="253">
        <v>0.54500000000000004</v>
      </c>
      <c r="I230" s="254"/>
      <c r="J230" s="250"/>
      <c r="K230" s="250"/>
      <c r="L230" s="255"/>
      <c r="M230" s="256"/>
      <c r="N230" s="257"/>
      <c r="O230" s="257"/>
      <c r="P230" s="257"/>
      <c r="Q230" s="257"/>
      <c r="R230" s="257"/>
      <c r="S230" s="257"/>
      <c r="T230" s="25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9" t="s">
        <v>257</v>
      </c>
      <c r="AU230" s="259" t="s">
        <v>87</v>
      </c>
      <c r="AV230" s="14" t="s">
        <v>87</v>
      </c>
      <c r="AW230" s="14" t="s">
        <v>34</v>
      </c>
      <c r="AX230" s="14" t="s">
        <v>77</v>
      </c>
      <c r="AY230" s="259" t="s">
        <v>245</v>
      </c>
    </row>
    <row r="231" s="14" customFormat="1">
      <c r="A231" s="14"/>
      <c r="B231" s="249"/>
      <c r="C231" s="250"/>
      <c r="D231" s="234" t="s">
        <v>257</v>
      </c>
      <c r="E231" s="251" t="s">
        <v>1</v>
      </c>
      <c r="F231" s="252" t="s">
        <v>359</v>
      </c>
      <c r="G231" s="250"/>
      <c r="H231" s="253">
        <v>0.22500000000000001</v>
      </c>
      <c r="I231" s="254"/>
      <c r="J231" s="250"/>
      <c r="K231" s="250"/>
      <c r="L231" s="255"/>
      <c r="M231" s="256"/>
      <c r="N231" s="257"/>
      <c r="O231" s="257"/>
      <c r="P231" s="257"/>
      <c r="Q231" s="257"/>
      <c r="R231" s="257"/>
      <c r="S231" s="257"/>
      <c r="T231" s="25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9" t="s">
        <v>257</v>
      </c>
      <c r="AU231" s="259" t="s">
        <v>87</v>
      </c>
      <c r="AV231" s="14" t="s">
        <v>87</v>
      </c>
      <c r="AW231" s="14" t="s">
        <v>34</v>
      </c>
      <c r="AX231" s="14" t="s">
        <v>77</v>
      </c>
      <c r="AY231" s="259" t="s">
        <v>245</v>
      </c>
    </row>
    <row r="232" s="14" customFormat="1">
      <c r="A232" s="14"/>
      <c r="B232" s="249"/>
      <c r="C232" s="250"/>
      <c r="D232" s="234" t="s">
        <v>257</v>
      </c>
      <c r="E232" s="251" t="s">
        <v>1</v>
      </c>
      <c r="F232" s="252" t="s">
        <v>360</v>
      </c>
      <c r="G232" s="250"/>
      <c r="H232" s="253">
        <v>0.182</v>
      </c>
      <c r="I232" s="254"/>
      <c r="J232" s="250"/>
      <c r="K232" s="250"/>
      <c r="L232" s="255"/>
      <c r="M232" s="256"/>
      <c r="N232" s="257"/>
      <c r="O232" s="257"/>
      <c r="P232" s="257"/>
      <c r="Q232" s="257"/>
      <c r="R232" s="257"/>
      <c r="S232" s="257"/>
      <c r="T232" s="25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9" t="s">
        <v>257</v>
      </c>
      <c r="AU232" s="259" t="s">
        <v>87</v>
      </c>
      <c r="AV232" s="14" t="s">
        <v>87</v>
      </c>
      <c r="AW232" s="14" t="s">
        <v>34</v>
      </c>
      <c r="AX232" s="14" t="s">
        <v>77</v>
      </c>
      <c r="AY232" s="259" t="s">
        <v>245</v>
      </c>
    </row>
    <row r="233" s="16" customFormat="1">
      <c r="A233" s="16"/>
      <c r="B233" s="271"/>
      <c r="C233" s="272"/>
      <c r="D233" s="234" t="s">
        <v>257</v>
      </c>
      <c r="E233" s="273" t="s">
        <v>1</v>
      </c>
      <c r="F233" s="274" t="s">
        <v>289</v>
      </c>
      <c r="G233" s="272"/>
      <c r="H233" s="275">
        <v>1.522</v>
      </c>
      <c r="I233" s="276"/>
      <c r="J233" s="272"/>
      <c r="K233" s="272"/>
      <c r="L233" s="277"/>
      <c r="M233" s="278"/>
      <c r="N233" s="279"/>
      <c r="O233" s="279"/>
      <c r="P233" s="279"/>
      <c r="Q233" s="279"/>
      <c r="R233" s="279"/>
      <c r="S233" s="279"/>
      <c r="T233" s="280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281" t="s">
        <v>257</v>
      </c>
      <c r="AU233" s="281" t="s">
        <v>87</v>
      </c>
      <c r="AV233" s="16" t="s">
        <v>272</v>
      </c>
      <c r="AW233" s="16" t="s">
        <v>34</v>
      </c>
      <c r="AX233" s="16" t="s">
        <v>77</v>
      </c>
      <c r="AY233" s="281" t="s">
        <v>245</v>
      </c>
    </row>
    <row r="234" s="13" customFormat="1">
      <c r="A234" s="13"/>
      <c r="B234" s="239"/>
      <c r="C234" s="240"/>
      <c r="D234" s="234" t="s">
        <v>257</v>
      </c>
      <c r="E234" s="241" t="s">
        <v>1</v>
      </c>
      <c r="F234" s="242" t="s">
        <v>324</v>
      </c>
      <c r="G234" s="240"/>
      <c r="H234" s="241" t="s">
        <v>1</v>
      </c>
      <c r="I234" s="243"/>
      <c r="J234" s="240"/>
      <c r="K234" s="240"/>
      <c r="L234" s="244"/>
      <c r="M234" s="245"/>
      <c r="N234" s="246"/>
      <c r="O234" s="246"/>
      <c r="P234" s="246"/>
      <c r="Q234" s="246"/>
      <c r="R234" s="246"/>
      <c r="S234" s="246"/>
      <c r="T234" s="24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8" t="s">
        <v>257</v>
      </c>
      <c r="AU234" s="248" t="s">
        <v>87</v>
      </c>
      <c r="AV234" s="13" t="s">
        <v>85</v>
      </c>
      <c r="AW234" s="13" t="s">
        <v>34</v>
      </c>
      <c r="AX234" s="13" t="s">
        <v>77</v>
      </c>
      <c r="AY234" s="248" t="s">
        <v>245</v>
      </c>
    </row>
    <row r="235" s="14" customFormat="1">
      <c r="A235" s="14"/>
      <c r="B235" s="249"/>
      <c r="C235" s="250"/>
      <c r="D235" s="234" t="s">
        <v>257</v>
      </c>
      <c r="E235" s="251" t="s">
        <v>1</v>
      </c>
      <c r="F235" s="252" t="s">
        <v>361</v>
      </c>
      <c r="G235" s="250"/>
      <c r="H235" s="253">
        <v>0.27600000000000002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9" t="s">
        <v>257</v>
      </c>
      <c r="AU235" s="259" t="s">
        <v>87</v>
      </c>
      <c r="AV235" s="14" t="s">
        <v>87</v>
      </c>
      <c r="AW235" s="14" t="s">
        <v>34</v>
      </c>
      <c r="AX235" s="14" t="s">
        <v>77</v>
      </c>
      <c r="AY235" s="259" t="s">
        <v>245</v>
      </c>
    </row>
    <row r="236" s="14" customFormat="1">
      <c r="A236" s="14"/>
      <c r="B236" s="249"/>
      <c r="C236" s="250"/>
      <c r="D236" s="234" t="s">
        <v>257</v>
      </c>
      <c r="E236" s="251" t="s">
        <v>1</v>
      </c>
      <c r="F236" s="252" t="s">
        <v>362</v>
      </c>
      <c r="G236" s="250"/>
      <c r="H236" s="253">
        <v>0.021999999999999999</v>
      </c>
      <c r="I236" s="254"/>
      <c r="J236" s="250"/>
      <c r="K236" s="250"/>
      <c r="L236" s="255"/>
      <c r="M236" s="256"/>
      <c r="N236" s="257"/>
      <c r="O236" s="257"/>
      <c r="P236" s="257"/>
      <c r="Q236" s="257"/>
      <c r="R236" s="257"/>
      <c r="S236" s="257"/>
      <c r="T236" s="25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9" t="s">
        <v>257</v>
      </c>
      <c r="AU236" s="259" t="s">
        <v>87</v>
      </c>
      <c r="AV236" s="14" t="s">
        <v>87</v>
      </c>
      <c r="AW236" s="14" t="s">
        <v>34</v>
      </c>
      <c r="AX236" s="14" t="s">
        <v>77</v>
      </c>
      <c r="AY236" s="259" t="s">
        <v>245</v>
      </c>
    </row>
    <row r="237" s="14" customFormat="1">
      <c r="A237" s="14"/>
      <c r="B237" s="249"/>
      <c r="C237" s="250"/>
      <c r="D237" s="234" t="s">
        <v>257</v>
      </c>
      <c r="E237" s="251" t="s">
        <v>1</v>
      </c>
      <c r="F237" s="252" t="s">
        <v>363</v>
      </c>
      <c r="G237" s="250"/>
      <c r="H237" s="253">
        <v>0.32400000000000001</v>
      </c>
      <c r="I237" s="254"/>
      <c r="J237" s="250"/>
      <c r="K237" s="250"/>
      <c r="L237" s="255"/>
      <c r="M237" s="256"/>
      <c r="N237" s="257"/>
      <c r="O237" s="257"/>
      <c r="P237" s="257"/>
      <c r="Q237" s="257"/>
      <c r="R237" s="257"/>
      <c r="S237" s="257"/>
      <c r="T237" s="25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9" t="s">
        <v>257</v>
      </c>
      <c r="AU237" s="259" t="s">
        <v>87</v>
      </c>
      <c r="AV237" s="14" t="s">
        <v>87</v>
      </c>
      <c r="AW237" s="14" t="s">
        <v>34</v>
      </c>
      <c r="AX237" s="14" t="s">
        <v>77</v>
      </c>
      <c r="AY237" s="259" t="s">
        <v>245</v>
      </c>
    </row>
    <row r="238" s="14" customFormat="1">
      <c r="A238" s="14"/>
      <c r="B238" s="249"/>
      <c r="C238" s="250"/>
      <c r="D238" s="234" t="s">
        <v>257</v>
      </c>
      <c r="E238" s="251" t="s">
        <v>1</v>
      </c>
      <c r="F238" s="252" t="s">
        <v>364</v>
      </c>
      <c r="G238" s="250"/>
      <c r="H238" s="253">
        <v>0.039</v>
      </c>
      <c r="I238" s="254"/>
      <c r="J238" s="250"/>
      <c r="K238" s="250"/>
      <c r="L238" s="255"/>
      <c r="M238" s="256"/>
      <c r="N238" s="257"/>
      <c r="O238" s="257"/>
      <c r="P238" s="257"/>
      <c r="Q238" s="257"/>
      <c r="R238" s="257"/>
      <c r="S238" s="257"/>
      <c r="T238" s="258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9" t="s">
        <v>257</v>
      </c>
      <c r="AU238" s="259" t="s">
        <v>87</v>
      </c>
      <c r="AV238" s="14" t="s">
        <v>87</v>
      </c>
      <c r="AW238" s="14" t="s">
        <v>34</v>
      </c>
      <c r="AX238" s="14" t="s">
        <v>77</v>
      </c>
      <c r="AY238" s="259" t="s">
        <v>245</v>
      </c>
    </row>
    <row r="239" s="14" customFormat="1">
      <c r="A239" s="14"/>
      <c r="B239" s="249"/>
      <c r="C239" s="250"/>
      <c r="D239" s="234" t="s">
        <v>257</v>
      </c>
      <c r="E239" s="251" t="s">
        <v>1</v>
      </c>
      <c r="F239" s="252" t="s">
        <v>365</v>
      </c>
      <c r="G239" s="250"/>
      <c r="H239" s="253">
        <v>0.039</v>
      </c>
      <c r="I239" s="254"/>
      <c r="J239" s="250"/>
      <c r="K239" s="250"/>
      <c r="L239" s="255"/>
      <c r="M239" s="256"/>
      <c r="N239" s="257"/>
      <c r="O239" s="257"/>
      <c r="P239" s="257"/>
      <c r="Q239" s="257"/>
      <c r="R239" s="257"/>
      <c r="S239" s="257"/>
      <c r="T239" s="25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9" t="s">
        <v>257</v>
      </c>
      <c r="AU239" s="259" t="s">
        <v>87</v>
      </c>
      <c r="AV239" s="14" t="s">
        <v>87</v>
      </c>
      <c r="AW239" s="14" t="s">
        <v>34</v>
      </c>
      <c r="AX239" s="14" t="s">
        <v>77</v>
      </c>
      <c r="AY239" s="259" t="s">
        <v>245</v>
      </c>
    </row>
    <row r="240" s="14" customFormat="1">
      <c r="A240" s="14"/>
      <c r="B240" s="249"/>
      <c r="C240" s="250"/>
      <c r="D240" s="234" t="s">
        <v>257</v>
      </c>
      <c r="E240" s="251" t="s">
        <v>1</v>
      </c>
      <c r="F240" s="252" t="s">
        <v>366</v>
      </c>
      <c r="G240" s="250"/>
      <c r="H240" s="253">
        <v>0.053999999999999999</v>
      </c>
      <c r="I240" s="254"/>
      <c r="J240" s="250"/>
      <c r="K240" s="250"/>
      <c r="L240" s="255"/>
      <c r="M240" s="256"/>
      <c r="N240" s="257"/>
      <c r="O240" s="257"/>
      <c r="P240" s="257"/>
      <c r="Q240" s="257"/>
      <c r="R240" s="257"/>
      <c r="S240" s="257"/>
      <c r="T240" s="25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9" t="s">
        <v>257</v>
      </c>
      <c r="AU240" s="259" t="s">
        <v>87</v>
      </c>
      <c r="AV240" s="14" t="s">
        <v>87</v>
      </c>
      <c r="AW240" s="14" t="s">
        <v>34</v>
      </c>
      <c r="AX240" s="14" t="s">
        <v>77</v>
      </c>
      <c r="AY240" s="259" t="s">
        <v>245</v>
      </c>
    </row>
    <row r="241" s="16" customFormat="1">
      <c r="A241" s="16"/>
      <c r="B241" s="271"/>
      <c r="C241" s="272"/>
      <c r="D241" s="234" t="s">
        <v>257</v>
      </c>
      <c r="E241" s="273" t="s">
        <v>1</v>
      </c>
      <c r="F241" s="274" t="s">
        <v>289</v>
      </c>
      <c r="G241" s="272"/>
      <c r="H241" s="275">
        <v>0.754</v>
      </c>
      <c r="I241" s="276"/>
      <c r="J241" s="272"/>
      <c r="K241" s="272"/>
      <c r="L241" s="277"/>
      <c r="M241" s="278"/>
      <c r="N241" s="279"/>
      <c r="O241" s="279"/>
      <c r="P241" s="279"/>
      <c r="Q241" s="279"/>
      <c r="R241" s="279"/>
      <c r="S241" s="279"/>
      <c r="T241" s="280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T241" s="281" t="s">
        <v>257</v>
      </c>
      <c r="AU241" s="281" t="s">
        <v>87</v>
      </c>
      <c r="AV241" s="16" t="s">
        <v>272</v>
      </c>
      <c r="AW241" s="16" t="s">
        <v>34</v>
      </c>
      <c r="AX241" s="16" t="s">
        <v>77</v>
      </c>
      <c r="AY241" s="281" t="s">
        <v>245</v>
      </c>
    </row>
    <row r="242" s="15" customFormat="1">
      <c r="A242" s="15"/>
      <c r="B242" s="260"/>
      <c r="C242" s="261"/>
      <c r="D242" s="234" t="s">
        <v>257</v>
      </c>
      <c r="E242" s="262" t="s">
        <v>176</v>
      </c>
      <c r="F242" s="263" t="s">
        <v>266</v>
      </c>
      <c r="G242" s="261"/>
      <c r="H242" s="264">
        <v>2.2759999999999998</v>
      </c>
      <c r="I242" s="265"/>
      <c r="J242" s="261"/>
      <c r="K242" s="261"/>
      <c r="L242" s="266"/>
      <c r="M242" s="267"/>
      <c r="N242" s="268"/>
      <c r="O242" s="268"/>
      <c r="P242" s="268"/>
      <c r="Q242" s="268"/>
      <c r="R242" s="268"/>
      <c r="S242" s="268"/>
      <c r="T242" s="26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70" t="s">
        <v>257</v>
      </c>
      <c r="AU242" s="270" t="s">
        <v>87</v>
      </c>
      <c r="AV242" s="15" t="s">
        <v>253</v>
      </c>
      <c r="AW242" s="15" t="s">
        <v>34</v>
      </c>
      <c r="AX242" s="15" t="s">
        <v>85</v>
      </c>
      <c r="AY242" s="270" t="s">
        <v>245</v>
      </c>
    </row>
    <row r="243" s="2" customFormat="1" ht="16.5" customHeight="1">
      <c r="A243" s="40"/>
      <c r="B243" s="41"/>
      <c r="C243" s="221" t="s">
        <v>8</v>
      </c>
      <c r="D243" s="221" t="s">
        <v>248</v>
      </c>
      <c r="E243" s="222" t="s">
        <v>367</v>
      </c>
      <c r="F243" s="223" t="s">
        <v>368</v>
      </c>
      <c r="G243" s="224" t="s">
        <v>281</v>
      </c>
      <c r="H243" s="225">
        <v>10.092000000000001</v>
      </c>
      <c r="I243" s="226"/>
      <c r="J243" s="227">
        <f>ROUND(I243*H243,2)</f>
        <v>0</v>
      </c>
      <c r="K243" s="223" t="s">
        <v>252</v>
      </c>
      <c r="L243" s="46"/>
      <c r="M243" s="228" t="s">
        <v>1</v>
      </c>
      <c r="N243" s="229" t="s">
        <v>42</v>
      </c>
      <c r="O243" s="93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2" t="s">
        <v>253</v>
      </c>
      <c r="AT243" s="232" t="s">
        <v>248</v>
      </c>
      <c r="AU243" s="232" t="s">
        <v>87</v>
      </c>
      <c r="AY243" s="19" t="s">
        <v>245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9" t="s">
        <v>85</v>
      </c>
      <c r="BK243" s="233">
        <f>ROUND(I243*H243,2)</f>
        <v>0</v>
      </c>
      <c r="BL243" s="19" t="s">
        <v>253</v>
      </c>
      <c r="BM243" s="232" t="s">
        <v>369</v>
      </c>
    </row>
    <row r="244" s="2" customFormat="1">
      <c r="A244" s="40"/>
      <c r="B244" s="41"/>
      <c r="C244" s="42"/>
      <c r="D244" s="234" t="s">
        <v>255</v>
      </c>
      <c r="E244" s="42"/>
      <c r="F244" s="235" t="s">
        <v>370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255</v>
      </c>
      <c r="AU244" s="19" t="s">
        <v>87</v>
      </c>
    </row>
    <row r="245" s="13" customFormat="1">
      <c r="A245" s="13"/>
      <c r="B245" s="239"/>
      <c r="C245" s="240"/>
      <c r="D245" s="234" t="s">
        <v>257</v>
      </c>
      <c r="E245" s="241" t="s">
        <v>1</v>
      </c>
      <c r="F245" s="242" t="s">
        <v>310</v>
      </c>
      <c r="G245" s="240"/>
      <c r="H245" s="241" t="s">
        <v>1</v>
      </c>
      <c r="I245" s="243"/>
      <c r="J245" s="240"/>
      <c r="K245" s="240"/>
      <c r="L245" s="244"/>
      <c r="M245" s="245"/>
      <c r="N245" s="246"/>
      <c r="O245" s="246"/>
      <c r="P245" s="246"/>
      <c r="Q245" s="246"/>
      <c r="R245" s="246"/>
      <c r="S245" s="246"/>
      <c r="T245" s="24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8" t="s">
        <v>257</v>
      </c>
      <c r="AU245" s="248" t="s">
        <v>87</v>
      </c>
      <c r="AV245" s="13" t="s">
        <v>85</v>
      </c>
      <c r="AW245" s="13" t="s">
        <v>34</v>
      </c>
      <c r="AX245" s="13" t="s">
        <v>77</v>
      </c>
      <c r="AY245" s="248" t="s">
        <v>245</v>
      </c>
    </row>
    <row r="246" s="14" customFormat="1">
      <c r="A246" s="14"/>
      <c r="B246" s="249"/>
      <c r="C246" s="250"/>
      <c r="D246" s="234" t="s">
        <v>257</v>
      </c>
      <c r="E246" s="251" t="s">
        <v>1</v>
      </c>
      <c r="F246" s="252" t="s">
        <v>371</v>
      </c>
      <c r="G246" s="250"/>
      <c r="H246" s="253">
        <v>0.27800000000000002</v>
      </c>
      <c r="I246" s="254"/>
      <c r="J246" s="250"/>
      <c r="K246" s="250"/>
      <c r="L246" s="255"/>
      <c r="M246" s="256"/>
      <c r="N246" s="257"/>
      <c r="O246" s="257"/>
      <c r="P246" s="257"/>
      <c r="Q246" s="257"/>
      <c r="R246" s="257"/>
      <c r="S246" s="257"/>
      <c r="T246" s="25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9" t="s">
        <v>257</v>
      </c>
      <c r="AU246" s="259" t="s">
        <v>87</v>
      </c>
      <c r="AV246" s="14" t="s">
        <v>87</v>
      </c>
      <c r="AW246" s="14" t="s">
        <v>34</v>
      </c>
      <c r="AX246" s="14" t="s">
        <v>77</v>
      </c>
      <c r="AY246" s="259" t="s">
        <v>245</v>
      </c>
    </row>
    <row r="247" s="14" customFormat="1">
      <c r="A247" s="14"/>
      <c r="B247" s="249"/>
      <c r="C247" s="250"/>
      <c r="D247" s="234" t="s">
        <v>257</v>
      </c>
      <c r="E247" s="251" t="s">
        <v>1</v>
      </c>
      <c r="F247" s="252" t="s">
        <v>372</v>
      </c>
      <c r="G247" s="250"/>
      <c r="H247" s="253">
        <v>0.68500000000000005</v>
      </c>
      <c r="I247" s="254"/>
      <c r="J247" s="250"/>
      <c r="K247" s="250"/>
      <c r="L247" s="255"/>
      <c r="M247" s="256"/>
      <c r="N247" s="257"/>
      <c r="O247" s="257"/>
      <c r="P247" s="257"/>
      <c r="Q247" s="257"/>
      <c r="R247" s="257"/>
      <c r="S247" s="257"/>
      <c r="T247" s="25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9" t="s">
        <v>257</v>
      </c>
      <c r="AU247" s="259" t="s">
        <v>87</v>
      </c>
      <c r="AV247" s="14" t="s">
        <v>87</v>
      </c>
      <c r="AW247" s="14" t="s">
        <v>34</v>
      </c>
      <c r="AX247" s="14" t="s">
        <v>77</v>
      </c>
      <c r="AY247" s="259" t="s">
        <v>245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373</v>
      </c>
      <c r="G248" s="250"/>
      <c r="H248" s="253">
        <v>0.063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77</v>
      </c>
      <c r="AY248" s="259" t="s">
        <v>245</v>
      </c>
    </row>
    <row r="249" s="14" customFormat="1">
      <c r="A249" s="14"/>
      <c r="B249" s="249"/>
      <c r="C249" s="250"/>
      <c r="D249" s="234" t="s">
        <v>257</v>
      </c>
      <c r="E249" s="251" t="s">
        <v>1</v>
      </c>
      <c r="F249" s="252" t="s">
        <v>374</v>
      </c>
      <c r="G249" s="250"/>
      <c r="H249" s="253">
        <v>1.7929999999999999</v>
      </c>
      <c r="I249" s="254"/>
      <c r="J249" s="250"/>
      <c r="K249" s="250"/>
      <c r="L249" s="255"/>
      <c r="M249" s="256"/>
      <c r="N249" s="257"/>
      <c r="O249" s="257"/>
      <c r="P249" s="257"/>
      <c r="Q249" s="257"/>
      <c r="R249" s="257"/>
      <c r="S249" s="257"/>
      <c r="T249" s="25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9" t="s">
        <v>257</v>
      </c>
      <c r="AU249" s="259" t="s">
        <v>87</v>
      </c>
      <c r="AV249" s="14" t="s">
        <v>87</v>
      </c>
      <c r="AW249" s="14" t="s">
        <v>34</v>
      </c>
      <c r="AX249" s="14" t="s">
        <v>77</v>
      </c>
      <c r="AY249" s="259" t="s">
        <v>245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375</v>
      </c>
      <c r="G250" s="250"/>
      <c r="H250" s="253">
        <v>1.2929999999999999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77</v>
      </c>
      <c r="AY250" s="259" t="s">
        <v>245</v>
      </c>
    </row>
    <row r="251" s="14" customFormat="1">
      <c r="A251" s="14"/>
      <c r="B251" s="249"/>
      <c r="C251" s="250"/>
      <c r="D251" s="234" t="s">
        <v>257</v>
      </c>
      <c r="E251" s="251" t="s">
        <v>1</v>
      </c>
      <c r="F251" s="252" t="s">
        <v>376</v>
      </c>
      <c r="G251" s="250"/>
      <c r="H251" s="253">
        <v>0.10000000000000001</v>
      </c>
      <c r="I251" s="254"/>
      <c r="J251" s="250"/>
      <c r="K251" s="250"/>
      <c r="L251" s="255"/>
      <c r="M251" s="256"/>
      <c r="N251" s="257"/>
      <c r="O251" s="257"/>
      <c r="P251" s="257"/>
      <c r="Q251" s="257"/>
      <c r="R251" s="257"/>
      <c r="S251" s="257"/>
      <c r="T251" s="25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9" t="s">
        <v>257</v>
      </c>
      <c r="AU251" s="259" t="s">
        <v>87</v>
      </c>
      <c r="AV251" s="14" t="s">
        <v>87</v>
      </c>
      <c r="AW251" s="14" t="s">
        <v>34</v>
      </c>
      <c r="AX251" s="14" t="s">
        <v>77</v>
      </c>
      <c r="AY251" s="259" t="s">
        <v>245</v>
      </c>
    </row>
    <row r="252" s="16" customFormat="1">
      <c r="A252" s="16"/>
      <c r="B252" s="271"/>
      <c r="C252" s="272"/>
      <c r="D252" s="234" t="s">
        <v>257</v>
      </c>
      <c r="E252" s="273" t="s">
        <v>1</v>
      </c>
      <c r="F252" s="274" t="s">
        <v>289</v>
      </c>
      <c r="G252" s="272"/>
      <c r="H252" s="275">
        <v>4.2119999999999997</v>
      </c>
      <c r="I252" s="276"/>
      <c r="J252" s="272"/>
      <c r="K252" s="272"/>
      <c r="L252" s="277"/>
      <c r="M252" s="278"/>
      <c r="N252" s="279"/>
      <c r="O252" s="279"/>
      <c r="P252" s="279"/>
      <c r="Q252" s="279"/>
      <c r="R252" s="279"/>
      <c r="S252" s="279"/>
      <c r="T252" s="280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T252" s="281" t="s">
        <v>257</v>
      </c>
      <c r="AU252" s="281" t="s">
        <v>87</v>
      </c>
      <c r="AV252" s="16" t="s">
        <v>272</v>
      </c>
      <c r="AW252" s="16" t="s">
        <v>34</v>
      </c>
      <c r="AX252" s="16" t="s">
        <v>77</v>
      </c>
      <c r="AY252" s="281" t="s">
        <v>245</v>
      </c>
    </row>
    <row r="253" s="13" customFormat="1">
      <c r="A253" s="13"/>
      <c r="B253" s="239"/>
      <c r="C253" s="240"/>
      <c r="D253" s="234" t="s">
        <v>257</v>
      </c>
      <c r="E253" s="241" t="s">
        <v>1</v>
      </c>
      <c r="F253" s="242" t="s">
        <v>377</v>
      </c>
      <c r="G253" s="240"/>
      <c r="H253" s="241" t="s">
        <v>1</v>
      </c>
      <c r="I253" s="243"/>
      <c r="J253" s="240"/>
      <c r="K253" s="240"/>
      <c r="L253" s="244"/>
      <c r="M253" s="245"/>
      <c r="N253" s="246"/>
      <c r="O253" s="246"/>
      <c r="P253" s="246"/>
      <c r="Q253" s="246"/>
      <c r="R253" s="246"/>
      <c r="S253" s="246"/>
      <c r="T253" s="247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8" t="s">
        <v>257</v>
      </c>
      <c r="AU253" s="248" t="s">
        <v>87</v>
      </c>
      <c r="AV253" s="13" t="s">
        <v>85</v>
      </c>
      <c r="AW253" s="13" t="s">
        <v>34</v>
      </c>
      <c r="AX253" s="13" t="s">
        <v>77</v>
      </c>
      <c r="AY253" s="248" t="s">
        <v>245</v>
      </c>
    </row>
    <row r="254" s="14" customFormat="1">
      <c r="A254" s="14"/>
      <c r="B254" s="249"/>
      <c r="C254" s="250"/>
      <c r="D254" s="234" t="s">
        <v>257</v>
      </c>
      <c r="E254" s="251" t="s">
        <v>1</v>
      </c>
      <c r="F254" s="252" t="s">
        <v>378</v>
      </c>
      <c r="G254" s="250"/>
      <c r="H254" s="253">
        <v>0.32200000000000001</v>
      </c>
      <c r="I254" s="254"/>
      <c r="J254" s="250"/>
      <c r="K254" s="250"/>
      <c r="L254" s="255"/>
      <c r="M254" s="256"/>
      <c r="N254" s="257"/>
      <c r="O254" s="257"/>
      <c r="P254" s="257"/>
      <c r="Q254" s="257"/>
      <c r="R254" s="257"/>
      <c r="S254" s="257"/>
      <c r="T254" s="25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9" t="s">
        <v>257</v>
      </c>
      <c r="AU254" s="259" t="s">
        <v>87</v>
      </c>
      <c r="AV254" s="14" t="s">
        <v>87</v>
      </c>
      <c r="AW254" s="14" t="s">
        <v>34</v>
      </c>
      <c r="AX254" s="14" t="s">
        <v>77</v>
      </c>
      <c r="AY254" s="259" t="s">
        <v>245</v>
      </c>
    </row>
    <row r="255" s="14" customFormat="1">
      <c r="A255" s="14"/>
      <c r="B255" s="249"/>
      <c r="C255" s="250"/>
      <c r="D255" s="234" t="s">
        <v>257</v>
      </c>
      <c r="E255" s="251" t="s">
        <v>1</v>
      </c>
      <c r="F255" s="252" t="s">
        <v>379</v>
      </c>
      <c r="G255" s="250"/>
      <c r="H255" s="253">
        <v>0.57899999999999996</v>
      </c>
      <c r="I255" s="254"/>
      <c r="J255" s="250"/>
      <c r="K255" s="250"/>
      <c r="L255" s="255"/>
      <c r="M255" s="256"/>
      <c r="N255" s="257"/>
      <c r="O255" s="257"/>
      <c r="P255" s="257"/>
      <c r="Q255" s="257"/>
      <c r="R255" s="257"/>
      <c r="S255" s="257"/>
      <c r="T255" s="25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9" t="s">
        <v>257</v>
      </c>
      <c r="AU255" s="259" t="s">
        <v>87</v>
      </c>
      <c r="AV255" s="14" t="s">
        <v>87</v>
      </c>
      <c r="AW255" s="14" t="s">
        <v>34</v>
      </c>
      <c r="AX255" s="14" t="s">
        <v>77</v>
      </c>
      <c r="AY255" s="259" t="s">
        <v>245</v>
      </c>
    </row>
    <row r="256" s="14" customFormat="1">
      <c r="A256" s="14"/>
      <c r="B256" s="249"/>
      <c r="C256" s="250"/>
      <c r="D256" s="234" t="s">
        <v>257</v>
      </c>
      <c r="E256" s="251" t="s">
        <v>1</v>
      </c>
      <c r="F256" s="252" t="s">
        <v>380</v>
      </c>
      <c r="G256" s="250"/>
      <c r="H256" s="253">
        <v>0.99099999999999999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257</v>
      </c>
      <c r="AU256" s="259" t="s">
        <v>87</v>
      </c>
      <c r="AV256" s="14" t="s">
        <v>87</v>
      </c>
      <c r="AW256" s="14" t="s">
        <v>34</v>
      </c>
      <c r="AX256" s="14" t="s">
        <v>77</v>
      </c>
      <c r="AY256" s="259" t="s">
        <v>245</v>
      </c>
    </row>
    <row r="257" s="14" customFormat="1">
      <c r="A257" s="14"/>
      <c r="B257" s="249"/>
      <c r="C257" s="250"/>
      <c r="D257" s="234" t="s">
        <v>257</v>
      </c>
      <c r="E257" s="251" t="s">
        <v>1</v>
      </c>
      <c r="F257" s="252" t="s">
        <v>381</v>
      </c>
      <c r="G257" s="250"/>
      <c r="H257" s="253">
        <v>1.736</v>
      </c>
      <c r="I257" s="254"/>
      <c r="J257" s="250"/>
      <c r="K257" s="250"/>
      <c r="L257" s="255"/>
      <c r="M257" s="256"/>
      <c r="N257" s="257"/>
      <c r="O257" s="257"/>
      <c r="P257" s="257"/>
      <c r="Q257" s="257"/>
      <c r="R257" s="257"/>
      <c r="S257" s="257"/>
      <c r="T257" s="25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9" t="s">
        <v>257</v>
      </c>
      <c r="AU257" s="259" t="s">
        <v>87</v>
      </c>
      <c r="AV257" s="14" t="s">
        <v>87</v>
      </c>
      <c r="AW257" s="14" t="s">
        <v>34</v>
      </c>
      <c r="AX257" s="14" t="s">
        <v>77</v>
      </c>
      <c r="AY257" s="259" t="s">
        <v>245</v>
      </c>
    </row>
    <row r="258" s="14" customFormat="1">
      <c r="A258" s="14"/>
      <c r="B258" s="249"/>
      <c r="C258" s="250"/>
      <c r="D258" s="234" t="s">
        <v>257</v>
      </c>
      <c r="E258" s="251" t="s">
        <v>1</v>
      </c>
      <c r="F258" s="252" t="s">
        <v>382</v>
      </c>
      <c r="G258" s="250"/>
      <c r="H258" s="253">
        <v>2.2519999999999998</v>
      </c>
      <c r="I258" s="254"/>
      <c r="J258" s="250"/>
      <c r="K258" s="250"/>
      <c r="L258" s="255"/>
      <c r="M258" s="256"/>
      <c r="N258" s="257"/>
      <c r="O258" s="257"/>
      <c r="P258" s="257"/>
      <c r="Q258" s="257"/>
      <c r="R258" s="257"/>
      <c r="S258" s="257"/>
      <c r="T258" s="25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9" t="s">
        <v>257</v>
      </c>
      <c r="AU258" s="259" t="s">
        <v>87</v>
      </c>
      <c r="AV258" s="14" t="s">
        <v>87</v>
      </c>
      <c r="AW258" s="14" t="s">
        <v>34</v>
      </c>
      <c r="AX258" s="14" t="s">
        <v>77</v>
      </c>
      <c r="AY258" s="259" t="s">
        <v>245</v>
      </c>
    </row>
    <row r="259" s="16" customFormat="1">
      <c r="A259" s="16"/>
      <c r="B259" s="271"/>
      <c r="C259" s="272"/>
      <c r="D259" s="234" t="s">
        <v>257</v>
      </c>
      <c r="E259" s="273" t="s">
        <v>1</v>
      </c>
      <c r="F259" s="274" t="s">
        <v>289</v>
      </c>
      <c r="G259" s="272"/>
      <c r="H259" s="275">
        <v>5.8799999999999999</v>
      </c>
      <c r="I259" s="276"/>
      <c r="J259" s="272"/>
      <c r="K259" s="272"/>
      <c r="L259" s="277"/>
      <c r="M259" s="278"/>
      <c r="N259" s="279"/>
      <c r="O259" s="279"/>
      <c r="P259" s="279"/>
      <c r="Q259" s="279"/>
      <c r="R259" s="279"/>
      <c r="S259" s="279"/>
      <c r="T259" s="280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T259" s="281" t="s">
        <v>257</v>
      </c>
      <c r="AU259" s="281" t="s">
        <v>87</v>
      </c>
      <c r="AV259" s="16" t="s">
        <v>272</v>
      </c>
      <c r="AW259" s="16" t="s">
        <v>34</v>
      </c>
      <c r="AX259" s="16" t="s">
        <v>77</v>
      </c>
      <c r="AY259" s="281" t="s">
        <v>245</v>
      </c>
    </row>
    <row r="260" s="15" customFormat="1">
      <c r="A260" s="15"/>
      <c r="B260" s="260"/>
      <c r="C260" s="261"/>
      <c r="D260" s="234" t="s">
        <v>257</v>
      </c>
      <c r="E260" s="262" t="s">
        <v>173</v>
      </c>
      <c r="F260" s="263" t="s">
        <v>266</v>
      </c>
      <c r="G260" s="261"/>
      <c r="H260" s="264">
        <v>10.092000000000001</v>
      </c>
      <c r="I260" s="265"/>
      <c r="J260" s="261"/>
      <c r="K260" s="261"/>
      <c r="L260" s="266"/>
      <c r="M260" s="267"/>
      <c r="N260" s="268"/>
      <c r="O260" s="268"/>
      <c r="P260" s="268"/>
      <c r="Q260" s="268"/>
      <c r="R260" s="268"/>
      <c r="S260" s="268"/>
      <c r="T260" s="269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0" t="s">
        <v>257</v>
      </c>
      <c r="AU260" s="270" t="s">
        <v>87</v>
      </c>
      <c r="AV260" s="15" t="s">
        <v>253</v>
      </c>
      <c r="AW260" s="15" t="s">
        <v>34</v>
      </c>
      <c r="AX260" s="15" t="s">
        <v>85</v>
      </c>
      <c r="AY260" s="270" t="s">
        <v>245</v>
      </c>
    </row>
    <row r="261" s="2" customFormat="1" ht="16.5" customHeight="1">
      <c r="A261" s="40"/>
      <c r="B261" s="41"/>
      <c r="C261" s="221" t="s">
        <v>383</v>
      </c>
      <c r="D261" s="221" t="s">
        <v>248</v>
      </c>
      <c r="E261" s="222" t="s">
        <v>384</v>
      </c>
      <c r="F261" s="223" t="s">
        <v>385</v>
      </c>
      <c r="G261" s="224" t="s">
        <v>317</v>
      </c>
      <c r="H261" s="225">
        <v>50</v>
      </c>
      <c r="I261" s="226"/>
      <c r="J261" s="227">
        <f>ROUND(I261*H261,2)</f>
        <v>0</v>
      </c>
      <c r="K261" s="223" t="s">
        <v>252</v>
      </c>
      <c r="L261" s="46"/>
      <c r="M261" s="228" t="s">
        <v>1</v>
      </c>
      <c r="N261" s="229" t="s">
        <v>42</v>
      </c>
      <c r="O261" s="93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2" t="s">
        <v>253</v>
      </c>
      <c r="AT261" s="232" t="s">
        <v>248</v>
      </c>
      <c r="AU261" s="232" t="s">
        <v>87</v>
      </c>
      <c r="AY261" s="19" t="s">
        <v>245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9" t="s">
        <v>85</v>
      </c>
      <c r="BK261" s="233">
        <f>ROUND(I261*H261,2)</f>
        <v>0</v>
      </c>
      <c r="BL261" s="19" t="s">
        <v>253</v>
      </c>
      <c r="BM261" s="232" t="s">
        <v>386</v>
      </c>
    </row>
    <row r="262" s="2" customFormat="1">
      <c r="A262" s="40"/>
      <c r="B262" s="41"/>
      <c r="C262" s="42"/>
      <c r="D262" s="234" t="s">
        <v>255</v>
      </c>
      <c r="E262" s="42"/>
      <c r="F262" s="235" t="s">
        <v>387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255</v>
      </c>
      <c r="AU262" s="19" t="s">
        <v>87</v>
      </c>
    </row>
    <row r="263" s="13" customFormat="1">
      <c r="A263" s="13"/>
      <c r="B263" s="239"/>
      <c r="C263" s="240"/>
      <c r="D263" s="234" t="s">
        <v>257</v>
      </c>
      <c r="E263" s="241" t="s">
        <v>1</v>
      </c>
      <c r="F263" s="242" t="s">
        <v>388</v>
      </c>
      <c r="G263" s="240"/>
      <c r="H263" s="241" t="s">
        <v>1</v>
      </c>
      <c r="I263" s="243"/>
      <c r="J263" s="240"/>
      <c r="K263" s="240"/>
      <c r="L263" s="244"/>
      <c r="M263" s="245"/>
      <c r="N263" s="246"/>
      <c r="O263" s="246"/>
      <c r="P263" s="246"/>
      <c r="Q263" s="246"/>
      <c r="R263" s="246"/>
      <c r="S263" s="246"/>
      <c r="T263" s="24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8" t="s">
        <v>257</v>
      </c>
      <c r="AU263" s="248" t="s">
        <v>87</v>
      </c>
      <c r="AV263" s="13" t="s">
        <v>85</v>
      </c>
      <c r="AW263" s="13" t="s">
        <v>34</v>
      </c>
      <c r="AX263" s="13" t="s">
        <v>77</v>
      </c>
      <c r="AY263" s="248" t="s">
        <v>245</v>
      </c>
    </row>
    <row r="264" s="14" customFormat="1">
      <c r="A264" s="14"/>
      <c r="B264" s="249"/>
      <c r="C264" s="250"/>
      <c r="D264" s="234" t="s">
        <v>257</v>
      </c>
      <c r="E264" s="251" t="s">
        <v>1</v>
      </c>
      <c r="F264" s="252" t="s">
        <v>389</v>
      </c>
      <c r="G264" s="250"/>
      <c r="H264" s="253">
        <v>50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9" t="s">
        <v>257</v>
      </c>
      <c r="AU264" s="259" t="s">
        <v>87</v>
      </c>
      <c r="AV264" s="14" t="s">
        <v>87</v>
      </c>
      <c r="AW264" s="14" t="s">
        <v>34</v>
      </c>
      <c r="AX264" s="14" t="s">
        <v>85</v>
      </c>
      <c r="AY264" s="259" t="s">
        <v>245</v>
      </c>
    </row>
    <row r="265" s="2" customFormat="1" ht="16.5" customHeight="1">
      <c r="A265" s="40"/>
      <c r="B265" s="41"/>
      <c r="C265" s="221" t="s">
        <v>390</v>
      </c>
      <c r="D265" s="221" t="s">
        <v>248</v>
      </c>
      <c r="E265" s="222" t="s">
        <v>391</v>
      </c>
      <c r="F265" s="223" t="s">
        <v>392</v>
      </c>
      <c r="G265" s="224" t="s">
        <v>317</v>
      </c>
      <c r="H265" s="225">
        <v>10</v>
      </c>
      <c r="I265" s="226"/>
      <c r="J265" s="227">
        <f>ROUND(I265*H265,2)</f>
        <v>0</v>
      </c>
      <c r="K265" s="223" t="s">
        <v>252</v>
      </c>
      <c r="L265" s="46"/>
      <c r="M265" s="228" t="s">
        <v>1</v>
      </c>
      <c r="N265" s="229" t="s">
        <v>42</v>
      </c>
      <c r="O265" s="93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2" t="s">
        <v>253</v>
      </c>
      <c r="AT265" s="232" t="s">
        <v>248</v>
      </c>
      <c r="AU265" s="232" t="s">
        <v>87</v>
      </c>
      <c r="AY265" s="19" t="s">
        <v>245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9" t="s">
        <v>85</v>
      </c>
      <c r="BK265" s="233">
        <f>ROUND(I265*H265,2)</f>
        <v>0</v>
      </c>
      <c r="BL265" s="19" t="s">
        <v>253</v>
      </c>
      <c r="BM265" s="232" t="s">
        <v>393</v>
      </c>
    </row>
    <row r="266" s="2" customFormat="1">
      <c r="A266" s="40"/>
      <c r="B266" s="41"/>
      <c r="C266" s="42"/>
      <c r="D266" s="234" t="s">
        <v>255</v>
      </c>
      <c r="E266" s="42"/>
      <c r="F266" s="235" t="s">
        <v>394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255</v>
      </c>
      <c r="AU266" s="19" t="s">
        <v>87</v>
      </c>
    </row>
    <row r="267" s="13" customFormat="1">
      <c r="A267" s="13"/>
      <c r="B267" s="239"/>
      <c r="C267" s="240"/>
      <c r="D267" s="234" t="s">
        <v>257</v>
      </c>
      <c r="E267" s="241" t="s">
        <v>1</v>
      </c>
      <c r="F267" s="242" t="s">
        <v>388</v>
      </c>
      <c r="G267" s="240"/>
      <c r="H267" s="241" t="s">
        <v>1</v>
      </c>
      <c r="I267" s="243"/>
      <c r="J267" s="240"/>
      <c r="K267" s="240"/>
      <c r="L267" s="244"/>
      <c r="M267" s="245"/>
      <c r="N267" s="246"/>
      <c r="O267" s="246"/>
      <c r="P267" s="246"/>
      <c r="Q267" s="246"/>
      <c r="R267" s="246"/>
      <c r="S267" s="246"/>
      <c r="T267" s="247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8" t="s">
        <v>257</v>
      </c>
      <c r="AU267" s="248" t="s">
        <v>87</v>
      </c>
      <c r="AV267" s="13" t="s">
        <v>85</v>
      </c>
      <c r="AW267" s="13" t="s">
        <v>34</v>
      </c>
      <c r="AX267" s="13" t="s">
        <v>77</v>
      </c>
      <c r="AY267" s="248" t="s">
        <v>245</v>
      </c>
    </row>
    <row r="268" s="14" customFormat="1">
      <c r="A268" s="14"/>
      <c r="B268" s="249"/>
      <c r="C268" s="250"/>
      <c r="D268" s="234" t="s">
        <v>257</v>
      </c>
      <c r="E268" s="251" t="s">
        <v>1</v>
      </c>
      <c r="F268" s="252" t="s">
        <v>341</v>
      </c>
      <c r="G268" s="250"/>
      <c r="H268" s="253">
        <v>10</v>
      </c>
      <c r="I268" s="254"/>
      <c r="J268" s="250"/>
      <c r="K268" s="250"/>
      <c r="L268" s="255"/>
      <c r="M268" s="256"/>
      <c r="N268" s="257"/>
      <c r="O268" s="257"/>
      <c r="P268" s="257"/>
      <c r="Q268" s="257"/>
      <c r="R268" s="257"/>
      <c r="S268" s="257"/>
      <c r="T268" s="25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9" t="s">
        <v>257</v>
      </c>
      <c r="AU268" s="259" t="s">
        <v>87</v>
      </c>
      <c r="AV268" s="14" t="s">
        <v>87</v>
      </c>
      <c r="AW268" s="14" t="s">
        <v>34</v>
      </c>
      <c r="AX268" s="14" t="s">
        <v>85</v>
      </c>
      <c r="AY268" s="259" t="s">
        <v>245</v>
      </c>
    </row>
    <row r="269" s="2" customFormat="1" ht="16.5" customHeight="1">
      <c r="A269" s="40"/>
      <c r="B269" s="41"/>
      <c r="C269" s="221" t="s">
        <v>395</v>
      </c>
      <c r="D269" s="221" t="s">
        <v>248</v>
      </c>
      <c r="E269" s="222" t="s">
        <v>396</v>
      </c>
      <c r="F269" s="223" t="s">
        <v>397</v>
      </c>
      <c r="G269" s="224" t="s">
        <v>317</v>
      </c>
      <c r="H269" s="225">
        <v>316</v>
      </c>
      <c r="I269" s="226"/>
      <c r="J269" s="227">
        <f>ROUND(I269*H269,2)</f>
        <v>0</v>
      </c>
      <c r="K269" s="223" t="s">
        <v>252</v>
      </c>
      <c r="L269" s="46"/>
      <c r="M269" s="228" t="s">
        <v>1</v>
      </c>
      <c r="N269" s="229" t="s">
        <v>42</v>
      </c>
      <c r="O269" s="93"/>
      <c r="P269" s="230">
        <f>O269*H269</f>
        <v>0</v>
      </c>
      <c r="Q269" s="230">
        <v>0</v>
      </c>
      <c r="R269" s="230">
        <f>Q269*H269</f>
        <v>0</v>
      </c>
      <c r="S269" s="230">
        <v>0</v>
      </c>
      <c r="T269" s="231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2" t="s">
        <v>253</v>
      </c>
      <c r="AT269" s="232" t="s">
        <v>248</v>
      </c>
      <c r="AU269" s="232" t="s">
        <v>87</v>
      </c>
      <c r="AY269" s="19" t="s">
        <v>245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9" t="s">
        <v>85</v>
      </c>
      <c r="BK269" s="233">
        <f>ROUND(I269*H269,2)</f>
        <v>0</v>
      </c>
      <c r="BL269" s="19" t="s">
        <v>253</v>
      </c>
      <c r="BM269" s="232" t="s">
        <v>398</v>
      </c>
    </row>
    <row r="270" s="2" customFormat="1">
      <c r="A270" s="40"/>
      <c r="B270" s="41"/>
      <c r="C270" s="42"/>
      <c r="D270" s="234" t="s">
        <v>255</v>
      </c>
      <c r="E270" s="42"/>
      <c r="F270" s="235" t="s">
        <v>399</v>
      </c>
      <c r="G270" s="42"/>
      <c r="H270" s="42"/>
      <c r="I270" s="236"/>
      <c r="J270" s="42"/>
      <c r="K270" s="42"/>
      <c r="L270" s="46"/>
      <c r="M270" s="237"/>
      <c r="N270" s="238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255</v>
      </c>
      <c r="AU270" s="19" t="s">
        <v>87</v>
      </c>
    </row>
    <row r="271" s="13" customFormat="1">
      <c r="A271" s="13"/>
      <c r="B271" s="239"/>
      <c r="C271" s="240"/>
      <c r="D271" s="234" t="s">
        <v>257</v>
      </c>
      <c r="E271" s="241" t="s">
        <v>1</v>
      </c>
      <c r="F271" s="242" t="s">
        <v>400</v>
      </c>
      <c r="G271" s="240"/>
      <c r="H271" s="241" t="s">
        <v>1</v>
      </c>
      <c r="I271" s="243"/>
      <c r="J271" s="240"/>
      <c r="K271" s="240"/>
      <c r="L271" s="244"/>
      <c r="M271" s="245"/>
      <c r="N271" s="246"/>
      <c r="O271" s="246"/>
      <c r="P271" s="246"/>
      <c r="Q271" s="246"/>
      <c r="R271" s="246"/>
      <c r="S271" s="246"/>
      <c r="T271" s="247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8" t="s">
        <v>257</v>
      </c>
      <c r="AU271" s="248" t="s">
        <v>87</v>
      </c>
      <c r="AV271" s="13" t="s">
        <v>85</v>
      </c>
      <c r="AW271" s="13" t="s">
        <v>34</v>
      </c>
      <c r="AX271" s="13" t="s">
        <v>77</v>
      </c>
      <c r="AY271" s="248" t="s">
        <v>245</v>
      </c>
    </row>
    <row r="272" s="14" customFormat="1">
      <c r="A272" s="14"/>
      <c r="B272" s="249"/>
      <c r="C272" s="250"/>
      <c r="D272" s="234" t="s">
        <v>257</v>
      </c>
      <c r="E272" s="251" t="s">
        <v>212</v>
      </c>
      <c r="F272" s="252" t="s">
        <v>401</v>
      </c>
      <c r="G272" s="250"/>
      <c r="H272" s="253">
        <v>316</v>
      </c>
      <c r="I272" s="254"/>
      <c r="J272" s="250"/>
      <c r="K272" s="250"/>
      <c r="L272" s="255"/>
      <c r="M272" s="256"/>
      <c r="N272" s="257"/>
      <c r="O272" s="257"/>
      <c r="P272" s="257"/>
      <c r="Q272" s="257"/>
      <c r="R272" s="257"/>
      <c r="S272" s="257"/>
      <c r="T272" s="25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9" t="s">
        <v>257</v>
      </c>
      <c r="AU272" s="259" t="s">
        <v>87</v>
      </c>
      <c r="AV272" s="14" t="s">
        <v>87</v>
      </c>
      <c r="AW272" s="14" t="s">
        <v>34</v>
      </c>
      <c r="AX272" s="14" t="s">
        <v>85</v>
      </c>
      <c r="AY272" s="259" t="s">
        <v>245</v>
      </c>
    </row>
    <row r="273" s="2" customFormat="1" ht="16.5" customHeight="1">
      <c r="A273" s="40"/>
      <c r="B273" s="41"/>
      <c r="C273" s="221" t="s">
        <v>402</v>
      </c>
      <c r="D273" s="221" t="s">
        <v>248</v>
      </c>
      <c r="E273" s="222" t="s">
        <v>403</v>
      </c>
      <c r="F273" s="223" t="s">
        <v>404</v>
      </c>
      <c r="G273" s="224" t="s">
        <v>317</v>
      </c>
      <c r="H273" s="225">
        <v>166</v>
      </c>
      <c r="I273" s="226"/>
      <c r="J273" s="227">
        <f>ROUND(I273*H273,2)</f>
        <v>0</v>
      </c>
      <c r="K273" s="223" t="s">
        <v>252</v>
      </c>
      <c r="L273" s="46"/>
      <c r="M273" s="228" t="s">
        <v>1</v>
      </c>
      <c r="N273" s="229" t="s">
        <v>42</v>
      </c>
      <c r="O273" s="93"/>
      <c r="P273" s="230">
        <f>O273*H273</f>
        <v>0</v>
      </c>
      <c r="Q273" s="230">
        <v>0</v>
      </c>
      <c r="R273" s="230">
        <f>Q273*H273</f>
        <v>0</v>
      </c>
      <c r="S273" s="230">
        <v>0</v>
      </c>
      <c r="T273" s="231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2" t="s">
        <v>253</v>
      </c>
      <c r="AT273" s="232" t="s">
        <v>248</v>
      </c>
      <c r="AU273" s="232" t="s">
        <v>87</v>
      </c>
      <c r="AY273" s="19" t="s">
        <v>245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9" t="s">
        <v>85</v>
      </c>
      <c r="BK273" s="233">
        <f>ROUND(I273*H273,2)</f>
        <v>0</v>
      </c>
      <c r="BL273" s="19" t="s">
        <v>253</v>
      </c>
      <c r="BM273" s="232" t="s">
        <v>405</v>
      </c>
    </row>
    <row r="274" s="2" customFormat="1">
      <c r="A274" s="40"/>
      <c r="B274" s="41"/>
      <c r="C274" s="42"/>
      <c r="D274" s="234" t="s">
        <v>255</v>
      </c>
      <c r="E274" s="42"/>
      <c r="F274" s="235" t="s">
        <v>406</v>
      </c>
      <c r="G274" s="42"/>
      <c r="H274" s="42"/>
      <c r="I274" s="236"/>
      <c r="J274" s="42"/>
      <c r="K274" s="42"/>
      <c r="L274" s="46"/>
      <c r="M274" s="237"/>
      <c r="N274" s="238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255</v>
      </c>
      <c r="AU274" s="19" t="s">
        <v>87</v>
      </c>
    </row>
    <row r="275" s="13" customFormat="1">
      <c r="A275" s="13"/>
      <c r="B275" s="239"/>
      <c r="C275" s="240"/>
      <c r="D275" s="234" t="s">
        <v>257</v>
      </c>
      <c r="E275" s="241" t="s">
        <v>1</v>
      </c>
      <c r="F275" s="242" t="s">
        <v>407</v>
      </c>
      <c r="G275" s="240"/>
      <c r="H275" s="241" t="s">
        <v>1</v>
      </c>
      <c r="I275" s="243"/>
      <c r="J275" s="240"/>
      <c r="K275" s="240"/>
      <c r="L275" s="244"/>
      <c r="M275" s="245"/>
      <c r="N275" s="246"/>
      <c r="O275" s="246"/>
      <c r="P275" s="246"/>
      <c r="Q275" s="246"/>
      <c r="R275" s="246"/>
      <c r="S275" s="246"/>
      <c r="T275" s="24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8" t="s">
        <v>257</v>
      </c>
      <c r="AU275" s="248" t="s">
        <v>87</v>
      </c>
      <c r="AV275" s="13" t="s">
        <v>85</v>
      </c>
      <c r="AW275" s="13" t="s">
        <v>34</v>
      </c>
      <c r="AX275" s="13" t="s">
        <v>77</v>
      </c>
      <c r="AY275" s="248" t="s">
        <v>245</v>
      </c>
    </row>
    <row r="276" s="13" customFormat="1">
      <c r="A276" s="13"/>
      <c r="B276" s="239"/>
      <c r="C276" s="240"/>
      <c r="D276" s="234" t="s">
        <v>257</v>
      </c>
      <c r="E276" s="241" t="s">
        <v>1</v>
      </c>
      <c r="F276" s="242" t="s">
        <v>310</v>
      </c>
      <c r="G276" s="240"/>
      <c r="H276" s="241" t="s">
        <v>1</v>
      </c>
      <c r="I276" s="243"/>
      <c r="J276" s="240"/>
      <c r="K276" s="240"/>
      <c r="L276" s="244"/>
      <c r="M276" s="245"/>
      <c r="N276" s="246"/>
      <c r="O276" s="246"/>
      <c r="P276" s="246"/>
      <c r="Q276" s="246"/>
      <c r="R276" s="246"/>
      <c r="S276" s="246"/>
      <c r="T276" s="24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8" t="s">
        <v>257</v>
      </c>
      <c r="AU276" s="248" t="s">
        <v>87</v>
      </c>
      <c r="AV276" s="13" t="s">
        <v>85</v>
      </c>
      <c r="AW276" s="13" t="s">
        <v>34</v>
      </c>
      <c r="AX276" s="13" t="s">
        <v>77</v>
      </c>
      <c r="AY276" s="248" t="s">
        <v>245</v>
      </c>
    </row>
    <row r="277" s="14" customFormat="1">
      <c r="A277" s="14"/>
      <c r="B277" s="249"/>
      <c r="C277" s="250"/>
      <c r="D277" s="234" t="s">
        <v>257</v>
      </c>
      <c r="E277" s="251" t="s">
        <v>1</v>
      </c>
      <c r="F277" s="252" t="s">
        <v>408</v>
      </c>
      <c r="G277" s="250"/>
      <c r="H277" s="253">
        <v>20</v>
      </c>
      <c r="I277" s="254"/>
      <c r="J277" s="250"/>
      <c r="K277" s="250"/>
      <c r="L277" s="255"/>
      <c r="M277" s="256"/>
      <c r="N277" s="257"/>
      <c r="O277" s="257"/>
      <c r="P277" s="257"/>
      <c r="Q277" s="257"/>
      <c r="R277" s="257"/>
      <c r="S277" s="257"/>
      <c r="T277" s="25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9" t="s">
        <v>257</v>
      </c>
      <c r="AU277" s="259" t="s">
        <v>87</v>
      </c>
      <c r="AV277" s="14" t="s">
        <v>87</v>
      </c>
      <c r="AW277" s="14" t="s">
        <v>34</v>
      </c>
      <c r="AX277" s="14" t="s">
        <v>77</v>
      </c>
      <c r="AY277" s="259" t="s">
        <v>245</v>
      </c>
    </row>
    <row r="278" s="13" customFormat="1">
      <c r="A278" s="13"/>
      <c r="B278" s="239"/>
      <c r="C278" s="240"/>
      <c r="D278" s="234" t="s">
        <v>257</v>
      </c>
      <c r="E278" s="241" t="s">
        <v>1</v>
      </c>
      <c r="F278" s="242" t="s">
        <v>324</v>
      </c>
      <c r="G278" s="240"/>
      <c r="H278" s="241" t="s">
        <v>1</v>
      </c>
      <c r="I278" s="243"/>
      <c r="J278" s="240"/>
      <c r="K278" s="240"/>
      <c r="L278" s="244"/>
      <c r="M278" s="245"/>
      <c r="N278" s="246"/>
      <c r="O278" s="246"/>
      <c r="P278" s="246"/>
      <c r="Q278" s="246"/>
      <c r="R278" s="246"/>
      <c r="S278" s="246"/>
      <c r="T278" s="24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8" t="s">
        <v>257</v>
      </c>
      <c r="AU278" s="248" t="s">
        <v>87</v>
      </c>
      <c r="AV278" s="13" t="s">
        <v>85</v>
      </c>
      <c r="AW278" s="13" t="s">
        <v>34</v>
      </c>
      <c r="AX278" s="13" t="s">
        <v>77</v>
      </c>
      <c r="AY278" s="248" t="s">
        <v>245</v>
      </c>
    </row>
    <row r="279" s="14" customFormat="1">
      <c r="A279" s="14"/>
      <c r="B279" s="249"/>
      <c r="C279" s="250"/>
      <c r="D279" s="234" t="s">
        <v>257</v>
      </c>
      <c r="E279" s="251" t="s">
        <v>1</v>
      </c>
      <c r="F279" s="252" t="s">
        <v>409</v>
      </c>
      <c r="G279" s="250"/>
      <c r="H279" s="253">
        <v>146</v>
      </c>
      <c r="I279" s="254"/>
      <c r="J279" s="250"/>
      <c r="K279" s="250"/>
      <c r="L279" s="255"/>
      <c r="M279" s="256"/>
      <c r="N279" s="257"/>
      <c r="O279" s="257"/>
      <c r="P279" s="257"/>
      <c r="Q279" s="257"/>
      <c r="R279" s="257"/>
      <c r="S279" s="257"/>
      <c r="T279" s="25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9" t="s">
        <v>257</v>
      </c>
      <c r="AU279" s="259" t="s">
        <v>87</v>
      </c>
      <c r="AV279" s="14" t="s">
        <v>87</v>
      </c>
      <c r="AW279" s="14" t="s">
        <v>34</v>
      </c>
      <c r="AX279" s="14" t="s">
        <v>77</v>
      </c>
      <c r="AY279" s="259" t="s">
        <v>245</v>
      </c>
    </row>
    <row r="280" s="15" customFormat="1">
      <c r="A280" s="15"/>
      <c r="B280" s="260"/>
      <c r="C280" s="261"/>
      <c r="D280" s="234" t="s">
        <v>257</v>
      </c>
      <c r="E280" s="262" t="s">
        <v>214</v>
      </c>
      <c r="F280" s="263" t="s">
        <v>266</v>
      </c>
      <c r="G280" s="261"/>
      <c r="H280" s="264">
        <v>166</v>
      </c>
      <c r="I280" s="265"/>
      <c r="J280" s="261"/>
      <c r="K280" s="261"/>
      <c r="L280" s="266"/>
      <c r="M280" s="267"/>
      <c r="N280" s="268"/>
      <c r="O280" s="268"/>
      <c r="P280" s="268"/>
      <c r="Q280" s="268"/>
      <c r="R280" s="268"/>
      <c r="S280" s="268"/>
      <c r="T280" s="269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70" t="s">
        <v>257</v>
      </c>
      <c r="AU280" s="270" t="s">
        <v>87</v>
      </c>
      <c r="AV280" s="15" t="s">
        <v>253</v>
      </c>
      <c r="AW280" s="15" t="s">
        <v>34</v>
      </c>
      <c r="AX280" s="15" t="s">
        <v>85</v>
      </c>
      <c r="AY280" s="270" t="s">
        <v>245</v>
      </c>
    </row>
    <row r="281" s="2" customFormat="1" ht="16.5" customHeight="1">
      <c r="A281" s="40"/>
      <c r="B281" s="41"/>
      <c r="C281" s="221" t="s">
        <v>410</v>
      </c>
      <c r="D281" s="221" t="s">
        <v>248</v>
      </c>
      <c r="E281" s="222" t="s">
        <v>411</v>
      </c>
      <c r="F281" s="223" t="s">
        <v>412</v>
      </c>
      <c r="G281" s="224" t="s">
        <v>329</v>
      </c>
      <c r="H281" s="225">
        <v>368</v>
      </c>
      <c r="I281" s="226"/>
      <c r="J281" s="227">
        <f>ROUND(I281*H281,2)</f>
        <v>0</v>
      </c>
      <c r="K281" s="223" t="s">
        <v>252</v>
      </c>
      <c r="L281" s="46"/>
      <c r="M281" s="228" t="s">
        <v>1</v>
      </c>
      <c r="N281" s="229" t="s">
        <v>42</v>
      </c>
      <c r="O281" s="93"/>
      <c r="P281" s="230">
        <f>O281*H281</f>
        <v>0</v>
      </c>
      <c r="Q281" s="230">
        <v>0</v>
      </c>
      <c r="R281" s="230">
        <f>Q281*H281</f>
        <v>0</v>
      </c>
      <c r="S281" s="230">
        <v>0</v>
      </c>
      <c r="T281" s="231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2" t="s">
        <v>253</v>
      </c>
      <c r="AT281" s="232" t="s">
        <v>248</v>
      </c>
      <c r="AU281" s="232" t="s">
        <v>87</v>
      </c>
      <c r="AY281" s="19" t="s">
        <v>245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9" t="s">
        <v>85</v>
      </c>
      <c r="BK281" s="233">
        <f>ROUND(I281*H281,2)</f>
        <v>0</v>
      </c>
      <c r="BL281" s="19" t="s">
        <v>253</v>
      </c>
      <c r="BM281" s="232" t="s">
        <v>413</v>
      </c>
    </row>
    <row r="282" s="2" customFormat="1">
      <c r="A282" s="40"/>
      <c r="B282" s="41"/>
      <c r="C282" s="42"/>
      <c r="D282" s="234" t="s">
        <v>255</v>
      </c>
      <c r="E282" s="42"/>
      <c r="F282" s="235" t="s">
        <v>414</v>
      </c>
      <c r="G282" s="42"/>
      <c r="H282" s="42"/>
      <c r="I282" s="236"/>
      <c r="J282" s="42"/>
      <c r="K282" s="42"/>
      <c r="L282" s="46"/>
      <c r="M282" s="237"/>
      <c r="N282" s="238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255</v>
      </c>
      <c r="AU282" s="19" t="s">
        <v>87</v>
      </c>
    </row>
    <row r="283" s="13" customFormat="1">
      <c r="A283" s="13"/>
      <c r="B283" s="239"/>
      <c r="C283" s="240"/>
      <c r="D283" s="234" t="s">
        <v>257</v>
      </c>
      <c r="E283" s="241" t="s">
        <v>1</v>
      </c>
      <c r="F283" s="242" t="s">
        <v>415</v>
      </c>
      <c r="G283" s="240"/>
      <c r="H283" s="241" t="s">
        <v>1</v>
      </c>
      <c r="I283" s="243"/>
      <c r="J283" s="240"/>
      <c r="K283" s="240"/>
      <c r="L283" s="244"/>
      <c r="M283" s="245"/>
      <c r="N283" s="246"/>
      <c r="O283" s="246"/>
      <c r="P283" s="246"/>
      <c r="Q283" s="246"/>
      <c r="R283" s="246"/>
      <c r="S283" s="246"/>
      <c r="T283" s="247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8" t="s">
        <v>257</v>
      </c>
      <c r="AU283" s="248" t="s">
        <v>87</v>
      </c>
      <c r="AV283" s="13" t="s">
        <v>85</v>
      </c>
      <c r="AW283" s="13" t="s">
        <v>34</v>
      </c>
      <c r="AX283" s="13" t="s">
        <v>77</v>
      </c>
      <c r="AY283" s="248" t="s">
        <v>245</v>
      </c>
    </row>
    <row r="284" s="14" customFormat="1">
      <c r="A284" s="14"/>
      <c r="B284" s="249"/>
      <c r="C284" s="250"/>
      <c r="D284" s="234" t="s">
        <v>257</v>
      </c>
      <c r="E284" s="251" t="s">
        <v>1</v>
      </c>
      <c r="F284" s="252" t="s">
        <v>416</v>
      </c>
      <c r="G284" s="250"/>
      <c r="H284" s="253">
        <v>348</v>
      </c>
      <c r="I284" s="254"/>
      <c r="J284" s="250"/>
      <c r="K284" s="250"/>
      <c r="L284" s="255"/>
      <c r="M284" s="256"/>
      <c r="N284" s="257"/>
      <c r="O284" s="257"/>
      <c r="P284" s="257"/>
      <c r="Q284" s="257"/>
      <c r="R284" s="257"/>
      <c r="S284" s="257"/>
      <c r="T284" s="25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9" t="s">
        <v>257</v>
      </c>
      <c r="AU284" s="259" t="s">
        <v>87</v>
      </c>
      <c r="AV284" s="14" t="s">
        <v>87</v>
      </c>
      <c r="AW284" s="14" t="s">
        <v>34</v>
      </c>
      <c r="AX284" s="14" t="s">
        <v>77</v>
      </c>
      <c r="AY284" s="259" t="s">
        <v>245</v>
      </c>
    </row>
    <row r="285" s="13" customFormat="1">
      <c r="A285" s="13"/>
      <c r="B285" s="239"/>
      <c r="C285" s="240"/>
      <c r="D285" s="234" t="s">
        <v>257</v>
      </c>
      <c r="E285" s="241" t="s">
        <v>1</v>
      </c>
      <c r="F285" s="242" t="s">
        <v>417</v>
      </c>
      <c r="G285" s="240"/>
      <c r="H285" s="241" t="s">
        <v>1</v>
      </c>
      <c r="I285" s="243"/>
      <c r="J285" s="240"/>
      <c r="K285" s="240"/>
      <c r="L285" s="244"/>
      <c r="M285" s="245"/>
      <c r="N285" s="246"/>
      <c r="O285" s="246"/>
      <c r="P285" s="246"/>
      <c r="Q285" s="246"/>
      <c r="R285" s="246"/>
      <c r="S285" s="246"/>
      <c r="T285" s="247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8" t="s">
        <v>257</v>
      </c>
      <c r="AU285" s="248" t="s">
        <v>87</v>
      </c>
      <c r="AV285" s="13" t="s">
        <v>85</v>
      </c>
      <c r="AW285" s="13" t="s">
        <v>34</v>
      </c>
      <c r="AX285" s="13" t="s">
        <v>77</v>
      </c>
      <c r="AY285" s="248" t="s">
        <v>245</v>
      </c>
    </row>
    <row r="286" s="14" customFormat="1">
      <c r="A286" s="14"/>
      <c r="B286" s="249"/>
      <c r="C286" s="250"/>
      <c r="D286" s="234" t="s">
        <v>257</v>
      </c>
      <c r="E286" s="251" t="s">
        <v>1</v>
      </c>
      <c r="F286" s="252" t="s">
        <v>418</v>
      </c>
      <c r="G286" s="250"/>
      <c r="H286" s="253">
        <v>20</v>
      </c>
      <c r="I286" s="254"/>
      <c r="J286" s="250"/>
      <c r="K286" s="250"/>
      <c r="L286" s="255"/>
      <c r="M286" s="256"/>
      <c r="N286" s="257"/>
      <c r="O286" s="257"/>
      <c r="P286" s="257"/>
      <c r="Q286" s="257"/>
      <c r="R286" s="257"/>
      <c r="S286" s="257"/>
      <c r="T286" s="25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9" t="s">
        <v>257</v>
      </c>
      <c r="AU286" s="259" t="s">
        <v>87</v>
      </c>
      <c r="AV286" s="14" t="s">
        <v>87</v>
      </c>
      <c r="AW286" s="14" t="s">
        <v>34</v>
      </c>
      <c r="AX286" s="14" t="s">
        <v>77</v>
      </c>
      <c r="AY286" s="259" t="s">
        <v>245</v>
      </c>
    </row>
    <row r="287" s="15" customFormat="1">
      <c r="A287" s="15"/>
      <c r="B287" s="260"/>
      <c r="C287" s="261"/>
      <c r="D287" s="234" t="s">
        <v>257</v>
      </c>
      <c r="E287" s="262" t="s">
        <v>1</v>
      </c>
      <c r="F287" s="263" t="s">
        <v>266</v>
      </c>
      <c r="G287" s="261"/>
      <c r="H287" s="264">
        <v>368</v>
      </c>
      <c r="I287" s="265"/>
      <c r="J287" s="261"/>
      <c r="K287" s="261"/>
      <c r="L287" s="266"/>
      <c r="M287" s="267"/>
      <c r="N287" s="268"/>
      <c r="O287" s="268"/>
      <c r="P287" s="268"/>
      <c r="Q287" s="268"/>
      <c r="R287" s="268"/>
      <c r="S287" s="268"/>
      <c r="T287" s="269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70" t="s">
        <v>257</v>
      </c>
      <c r="AU287" s="270" t="s">
        <v>87</v>
      </c>
      <c r="AV287" s="15" t="s">
        <v>253</v>
      </c>
      <c r="AW287" s="15" t="s">
        <v>34</v>
      </c>
      <c r="AX287" s="15" t="s">
        <v>85</v>
      </c>
      <c r="AY287" s="270" t="s">
        <v>245</v>
      </c>
    </row>
    <row r="288" s="2" customFormat="1" ht="16.5" customHeight="1">
      <c r="A288" s="40"/>
      <c r="B288" s="41"/>
      <c r="C288" s="221" t="s">
        <v>419</v>
      </c>
      <c r="D288" s="221" t="s">
        <v>248</v>
      </c>
      <c r="E288" s="222" t="s">
        <v>420</v>
      </c>
      <c r="F288" s="223" t="s">
        <v>421</v>
      </c>
      <c r="G288" s="224" t="s">
        <v>329</v>
      </c>
      <c r="H288" s="225">
        <v>1638</v>
      </c>
      <c r="I288" s="226"/>
      <c r="J288" s="227">
        <f>ROUND(I288*H288,2)</f>
        <v>0</v>
      </c>
      <c r="K288" s="223" t="s">
        <v>252</v>
      </c>
      <c r="L288" s="46"/>
      <c r="M288" s="228" t="s">
        <v>1</v>
      </c>
      <c r="N288" s="229" t="s">
        <v>42</v>
      </c>
      <c r="O288" s="93"/>
      <c r="P288" s="230">
        <f>O288*H288</f>
        <v>0</v>
      </c>
      <c r="Q288" s="230">
        <v>0</v>
      </c>
      <c r="R288" s="230">
        <f>Q288*H288</f>
        <v>0</v>
      </c>
      <c r="S288" s="230">
        <v>0</v>
      </c>
      <c r="T288" s="231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2" t="s">
        <v>253</v>
      </c>
      <c r="AT288" s="232" t="s">
        <v>248</v>
      </c>
      <c r="AU288" s="232" t="s">
        <v>87</v>
      </c>
      <c r="AY288" s="19" t="s">
        <v>245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9" t="s">
        <v>85</v>
      </c>
      <c r="BK288" s="233">
        <f>ROUND(I288*H288,2)</f>
        <v>0</v>
      </c>
      <c r="BL288" s="19" t="s">
        <v>253</v>
      </c>
      <c r="BM288" s="232" t="s">
        <v>422</v>
      </c>
    </row>
    <row r="289" s="2" customFormat="1">
      <c r="A289" s="40"/>
      <c r="B289" s="41"/>
      <c r="C289" s="42"/>
      <c r="D289" s="234" t="s">
        <v>255</v>
      </c>
      <c r="E289" s="42"/>
      <c r="F289" s="235" t="s">
        <v>423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255</v>
      </c>
      <c r="AU289" s="19" t="s">
        <v>87</v>
      </c>
    </row>
    <row r="290" s="13" customFormat="1">
      <c r="A290" s="13"/>
      <c r="B290" s="239"/>
      <c r="C290" s="240"/>
      <c r="D290" s="234" t="s">
        <v>257</v>
      </c>
      <c r="E290" s="241" t="s">
        <v>1</v>
      </c>
      <c r="F290" s="242" t="s">
        <v>424</v>
      </c>
      <c r="G290" s="240"/>
      <c r="H290" s="241" t="s">
        <v>1</v>
      </c>
      <c r="I290" s="243"/>
      <c r="J290" s="240"/>
      <c r="K290" s="240"/>
      <c r="L290" s="244"/>
      <c r="M290" s="245"/>
      <c r="N290" s="246"/>
      <c r="O290" s="246"/>
      <c r="P290" s="246"/>
      <c r="Q290" s="246"/>
      <c r="R290" s="246"/>
      <c r="S290" s="246"/>
      <c r="T290" s="247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8" t="s">
        <v>257</v>
      </c>
      <c r="AU290" s="248" t="s">
        <v>87</v>
      </c>
      <c r="AV290" s="13" t="s">
        <v>85</v>
      </c>
      <c r="AW290" s="13" t="s">
        <v>34</v>
      </c>
      <c r="AX290" s="13" t="s">
        <v>77</v>
      </c>
      <c r="AY290" s="248" t="s">
        <v>245</v>
      </c>
    </row>
    <row r="291" s="14" customFormat="1">
      <c r="A291" s="14"/>
      <c r="B291" s="249"/>
      <c r="C291" s="250"/>
      <c r="D291" s="234" t="s">
        <v>257</v>
      </c>
      <c r="E291" s="251" t="s">
        <v>1</v>
      </c>
      <c r="F291" s="252" t="s">
        <v>425</v>
      </c>
      <c r="G291" s="250"/>
      <c r="H291" s="253">
        <v>1236.8</v>
      </c>
      <c r="I291" s="254"/>
      <c r="J291" s="250"/>
      <c r="K291" s="250"/>
      <c r="L291" s="255"/>
      <c r="M291" s="256"/>
      <c r="N291" s="257"/>
      <c r="O291" s="257"/>
      <c r="P291" s="257"/>
      <c r="Q291" s="257"/>
      <c r="R291" s="257"/>
      <c r="S291" s="257"/>
      <c r="T291" s="25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9" t="s">
        <v>257</v>
      </c>
      <c r="AU291" s="259" t="s">
        <v>87</v>
      </c>
      <c r="AV291" s="14" t="s">
        <v>87</v>
      </c>
      <c r="AW291" s="14" t="s">
        <v>34</v>
      </c>
      <c r="AX291" s="14" t="s">
        <v>77</v>
      </c>
      <c r="AY291" s="259" t="s">
        <v>245</v>
      </c>
    </row>
    <row r="292" s="14" customFormat="1">
      <c r="A292" s="14"/>
      <c r="B292" s="249"/>
      <c r="C292" s="250"/>
      <c r="D292" s="234" t="s">
        <v>257</v>
      </c>
      <c r="E292" s="251" t="s">
        <v>1</v>
      </c>
      <c r="F292" s="252" t="s">
        <v>426</v>
      </c>
      <c r="G292" s="250"/>
      <c r="H292" s="253">
        <v>324.30000000000001</v>
      </c>
      <c r="I292" s="254"/>
      <c r="J292" s="250"/>
      <c r="K292" s="250"/>
      <c r="L292" s="255"/>
      <c r="M292" s="256"/>
      <c r="N292" s="257"/>
      <c r="O292" s="257"/>
      <c r="P292" s="257"/>
      <c r="Q292" s="257"/>
      <c r="R292" s="257"/>
      <c r="S292" s="257"/>
      <c r="T292" s="25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9" t="s">
        <v>257</v>
      </c>
      <c r="AU292" s="259" t="s">
        <v>87</v>
      </c>
      <c r="AV292" s="14" t="s">
        <v>87</v>
      </c>
      <c r="AW292" s="14" t="s">
        <v>34</v>
      </c>
      <c r="AX292" s="14" t="s">
        <v>77</v>
      </c>
      <c r="AY292" s="259" t="s">
        <v>245</v>
      </c>
    </row>
    <row r="293" s="14" customFormat="1">
      <c r="A293" s="14"/>
      <c r="B293" s="249"/>
      <c r="C293" s="250"/>
      <c r="D293" s="234" t="s">
        <v>257</v>
      </c>
      <c r="E293" s="251" t="s">
        <v>1</v>
      </c>
      <c r="F293" s="252" t="s">
        <v>427</v>
      </c>
      <c r="G293" s="250"/>
      <c r="H293" s="253">
        <v>0.90000000000000002</v>
      </c>
      <c r="I293" s="254"/>
      <c r="J293" s="250"/>
      <c r="K293" s="250"/>
      <c r="L293" s="255"/>
      <c r="M293" s="256"/>
      <c r="N293" s="257"/>
      <c r="O293" s="257"/>
      <c r="P293" s="257"/>
      <c r="Q293" s="257"/>
      <c r="R293" s="257"/>
      <c r="S293" s="257"/>
      <c r="T293" s="25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9" t="s">
        <v>257</v>
      </c>
      <c r="AU293" s="259" t="s">
        <v>87</v>
      </c>
      <c r="AV293" s="14" t="s">
        <v>87</v>
      </c>
      <c r="AW293" s="14" t="s">
        <v>34</v>
      </c>
      <c r="AX293" s="14" t="s">
        <v>77</v>
      </c>
      <c r="AY293" s="259" t="s">
        <v>245</v>
      </c>
    </row>
    <row r="294" s="13" customFormat="1">
      <c r="A294" s="13"/>
      <c r="B294" s="239"/>
      <c r="C294" s="240"/>
      <c r="D294" s="234" t="s">
        <v>257</v>
      </c>
      <c r="E294" s="241" t="s">
        <v>1</v>
      </c>
      <c r="F294" s="242" t="s">
        <v>428</v>
      </c>
      <c r="G294" s="240"/>
      <c r="H294" s="241" t="s">
        <v>1</v>
      </c>
      <c r="I294" s="243"/>
      <c r="J294" s="240"/>
      <c r="K294" s="240"/>
      <c r="L294" s="244"/>
      <c r="M294" s="245"/>
      <c r="N294" s="246"/>
      <c r="O294" s="246"/>
      <c r="P294" s="246"/>
      <c r="Q294" s="246"/>
      <c r="R294" s="246"/>
      <c r="S294" s="246"/>
      <c r="T294" s="247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8" t="s">
        <v>257</v>
      </c>
      <c r="AU294" s="248" t="s">
        <v>87</v>
      </c>
      <c r="AV294" s="13" t="s">
        <v>85</v>
      </c>
      <c r="AW294" s="13" t="s">
        <v>34</v>
      </c>
      <c r="AX294" s="13" t="s">
        <v>77</v>
      </c>
      <c r="AY294" s="248" t="s">
        <v>245</v>
      </c>
    </row>
    <row r="295" s="14" customFormat="1">
      <c r="A295" s="14"/>
      <c r="B295" s="249"/>
      <c r="C295" s="250"/>
      <c r="D295" s="234" t="s">
        <v>257</v>
      </c>
      <c r="E295" s="251" t="s">
        <v>1</v>
      </c>
      <c r="F295" s="252" t="s">
        <v>216</v>
      </c>
      <c r="G295" s="250"/>
      <c r="H295" s="253">
        <v>26</v>
      </c>
      <c r="I295" s="254"/>
      <c r="J295" s="250"/>
      <c r="K295" s="250"/>
      <c r="L295" s="255"/>
      <c r="M295" s="256"/>
      <c r="N295" s="257"/>
      <c r="O295" s="257"/>
      <c r="P295" s="257"/>
      <c r="Q295" s="257"/>
      <c r="R295" s="257"/>
      <c r="S295" s="257"/>
      <c r="T295" s="25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9" t="s">
        <v>257</v>
      </c>
      <c r="AU295" s="259" t="s">
        <v>87</v>
      </c>
      <c r="AV295" s="14" t="s">
        <v>87</v>
      </c>
      <c r="AW295" s="14" t="s">
        <v>34</v>
      </c>
      <c r="AX295" s="14" t="s">
        <v>77</v>
      </c>
      <c r="AY295" s="259" t="s">
        <v>245</v>
      </c>
    </row>
    <row r="296" s="13" customFormat="1">
      <c r="A296" s="13"/>
      <c r="B296" s="239"/>
      <c r="C296" s="240"/>
      <c r="D296" s="234" t="s">
        <v>257</v>
      </c>
      <c r="E296" s="241" t="s">
        <v>1</v>
      </c>
      <c r="F296" s="242" t="s">
        <v>429</v>
      </c>
      <c r="G296" s="240"/>
      <c r="H296" s="241" t="s">
        <v>1</v>
      </c>
      <c r="I296" s="243"/>
      <c r="J296" s="240"/>
      <c r="K296" s="240"/>
      <c r="L296" s="244"/>
      <c r="M296" s="245"/>
      <c r="N296" s="246"/>
      <c r="O296" s="246"/>
      <c r="P296" s="246"/>
      <c r="Q296" s="246"/>
      <c r="R296" s="246"/>
      <c r="S296" s="246"/>
      <c r="T296" s="247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8" t="s">
        <v>257</v>
      </c>
      <c r="AU296" s="248" t="s">
        <v>87</v>
      </c>
      <c r="AV296" s="13" t="s">
        <v>85</v>
      </c>
      <c r="AW296" s="13" t="s">
        <v>34</v>
      </c>
      <c r="AX296" s="13" t="s">
        <v>77</v>
      </c>
      <c r="AY296" s="248" t="s">
        <v>245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389</v>
      </c>
      <c r="G297" s="250"/>
      <c r="H297" s="253">
        <v>50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77</v>
      </c>
      <c r="AY297" s="259" t="s">
        <v>245</v>
      </c>
    </row>
    <row r="298" s="15" customFormat="1">
      <c r="A298" s="15"/>
      <c r="B298" s="260"/>
      <c r="C298" s="261"/>
      <c r="D298" s="234" t="s">
        <v>257</v>
      </c>
      <c r="E298" s="262" t="s">
        <v>1</v>
      </c>
      <c r="F298" s="263" t="s">
        <v>266</v>
      </c>
      <c r="G298" s="261"/>
      <c r="H298" s="264">
        <v>1638</v>
      </c>
      <c r="I298" s="265"/>
      <c r="J298" s="261"/>
      <c r="K298" s="261"/>
      <c r="L298" s="266"/>
      <c r="M298" s="267"/>
      <c r="N298" s="268"/>
      <c r="O298" s="268"/>
      <c r="P298" s="268"/>
      <c r="Q298" s="268"/>
      <c r="R298" s="268"/>
      <c r="S298" s="268"/>
      <c r="T298" s="269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0" t="s">
        <v>257</v>
      </c>
      <c r="AU298" s="270" t="s">
        <v>87</v>
      </c>
      <c r="AV298" s="15" t="s">
        <v>253</v>
      </c>
      <c r="AW298" s="15" t="s">
        <v>34</v>
      </c>
      <c r="AX298" s="15" t="s">
        <v>85</v>
      </c>
      <c r="AY298" s="270" t="s">
        <v>245</v>
      </c>
    </row>
    <row r="299" s="2" customFormat="1" ht="16.5" customHeight="1">
      <c r="A299" s="40"/>
      <c r="B299" s="41"/>
      <c r="C299" s="221" t="s">
        <v>430</v>
      </c>
      <c r="D299" s="221" t="s">
        <v>248</v>
      </c>
      <c r="E299" s="222" t="s">
        <v>431</v>
      </c>
      <c r="F299" s="223" t="s">
        <v>432</v>
      </c>
      <c r="G299" s="224" t="s">
        <v>329</v>
      </c>
      <c r="H299" s="225">
        <v>528</v>
      </c>
      <c r="I299" s="226"/>
      <c r="J299" s="227">
        <f>ROUND(I299*H299,2)</f>
        <v>0</v>
      </c>
      <c r="K299" s="223" t="s">
        <v>252</v>
      </c>
      <c r="L299" s="46"/>
      <c r="M299" s="228" t="s">
        <v>1</v>
      </c>
      <c r="N299" s="229" t="s">
        <v>42</v>
      </c>
      <c r="O299" s="93"/>
      <c r="P299" s="230">
        <f>O299*H299</f>
        <v>0</v>
      </c>
      <c r="Q299" s="230">
        <v>0</v>
      </c>
      <c r="R299" s="230">
        <f>Q299*H299</f>
        <v>0</v>
      </c>
      <c r="S299" s="230">
        <v>0</v>
      </c>
      <c r="T299" s="231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32" t="s">
        <v>253</v>
      </c>
      <c r="AT299" s="232" t="s">
        <v>248</v>
      </c>
      <c r="AU299" s="232" t="s">
        <v>87</v>
      </c>
      <c r="AY299" s="19" t="s">
        <v>245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9" t="s">
        <v>85</v>
      </c>
      <c r="BK299" s="233">
        <f>ROUND(I299*H299,2)</f>
        <v>0</v>
      </c>
      <c r="BL299" s="19" t="s">
        <v>253</v>
      </c>
      <c r="BM299" s="232" t="s">
        <v>433</v>
      </c>
    </row>
    <row r="300" s="2" customFormat="1">
      <c r="A300" s="40"/>
      <c r="B300" s="41"/>
      <c r="C300" s="42"/>
      <c r="D300" s="234" t="s">
        <v>255</v>
      </c>
      <c r="E300" s="42"/>
      <c r="F300" s="235" t="s">
        <v>434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255</v>
      </c>
      <c r="AU300" s="19" t="s">
        <v>87</v>
      </c>
    </row>
    <row r="301" s="13" customFormat="1">
      <c r="A301" s="13"/>
      <c r="B301" s="239"/>
      <c r="C301" s="240"/>
      <c r="D301" s="234" t="s">
        <v>257</v>
      </c>
      <c r="E301" s="241" t="s">
        <v>1</v>
      </c>
      <c r="F301" s="242" t="s">
        <v>435</v>
      </c>
      <c r="G301" s="240"/>
      <c r="H301" s="241" t="s">
        <v>1</v>
      </c>
      <c r="I301" s="243"/>
      <c r="J301" s="240"/>
      <c r="K301" s="240"/>
      <c r="L301" s="244"/>
      <c r="M301" s="245"/>
      <c r="N301" s="246"/>
      <c r="O301" s="246"/>
      <c r="P301" s="246"/>
      <c r="Q301" s="246"/>
      <c r="R301" s="246"/>
      <c r="S301" s="246"/>
      <c r="T301" s="247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8" t="s">
        <v>257</v>
      </c>
      <c r="AU301" s="248" t="s">
        <v>87</v>
      </c>
      <c r="AV301" s="13" t="s">
        <v>85</v>
      </c>
      <c r="AW301" s="13" t="s">
        <v>34</v>
      </c>
      <c r="AX301" s="13" t="s">
        <v>77</v>
      </c>
      <c r="AY301" s="248" t="s">
        <v>245</v>
      </c>
    </row>
    <row r="302" s="13" customFormat="1">
      <c r="A302" s="13"/>
      <c r="B302" s="239"/>
      <c r="C302" s="240"/>
      <c r="D302" s="234" t="s">
        <v>257</v>
      </c>
      <c r="E302" s="241" t="s">
        <v>1</v>
      </c>
      <c r="F302" s="242" t="s">
        <v>310</v>
      </c>
      <c r="G302" s="240"/>
      <c r="H302" s="241" t="s">
        <v>1</v>
      </c>
      <c r="I302" s="243"/>
      <c r="J302" s="240"/>
      <c r="K302" s="240"/>
      <c r="L302" s="244"/>
      <c r="M302" s="245"/>
      <c r="N302" s="246"/>
      <c r="O302" s="246"/>
      <c r="P302" s="246"/>
      <c r="Q302" s="246"/>
      <c r="R302" s="246"/>
      <c r="S302" s="246"/>
      <c r="T302" s="247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8" t="s">
        <v>257</v>
      </c>
      <c r="AU302" s="248" t="s">
        <v>87</v>
      </c>
      <c r="AV302" s="13" t="s">
        <v>85</v>
      </c>
      <c r="AW302" s="13" t="s">
        <v>34</v>
      </c>
      <c r="AX302" s="13" t="s">
        <v>77</v>
      </c>
      <c r="AY302" s="248" t="s">
        <v>245</v>
      </c>
    </row>
    <row r="303" s="14" customFormat="1">
      <c r="A303" s="14"/>
      <c r="B303" s="249"/>
      <c r="C303" s="250"/>
      <c r="D303" s="234" t="s">
        <v>257</v>
      </c>
      <c r="E303" s="251" t="s">
        <v>1</v>
      </c>
      <c r="F303" s="252" t="s">
        <v>436</v>
      </c>
      <c r="G303" s="250"/>
      <c r="H303" s="253">
        <v>264</v>
      </c>
      <c r="I303" s="254"/>
      <c r="J303" s="250"/>
      <c r="K303" s="250"/>
      <c r="L303" s="255"/>
      <c r="M303" s="256"/>
      <c r="N303" s="257"/>
      <c r="O303" s="257"/>
      <c r="P303" s="257"/>
      <c r="Q303" s="257"/>
      <c r="R303" s="257"/>
      <c r="S303" s="257"/>
      <c r="T303" s="25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9" t="s">
        <v>257</v>
      </c>
      <c r="AU303" s="259" t="s">
        <v>87</v>
      </c>
      <c r="AV303" s="14" t="s">
        <v>87</v>
      </c>
      <c r="AW303" s="14" t="s">
        <v>34</v>
      </c>
      <c r="AX303" s="14" t="s">
        <v>77</v>
      </c>
      <c r="AY303" s="259" t="s">
        <v>245</v>
      </c>
    </row>
    <row r="304" s="13" customFormat="1">
      <c r="A304" s="13"/>
      <c r="B304" s="239"/>
      <c r="C304" s="240"/>
      <c r="D304" s="234" t="s">
        <v>257</v>
      </c>
      <c r="E304" s="241" t="s">
        <v>1</v>
      </c>
      <c r="F304" s="242" t="s">
        <v>324</v>
      </c>
      <c r="G304" s="240"/>
      <c r="H304" s="241" t="s">
        <v>1</v>
      </c>
      <c r="I304" s="243"/>
      <c r="J304" s="240"/>
      <c r="K304" s="240"/>
      <c r="L304" s="244"/>
      <c r="M304" s="245"/>
      <c r="N304" s="246"/>
      <c r="O304" s="246"/>
      <c r="P304" s="246"/>
      <c r="Q304" s="246"/>
      <c r="R304" s="246"/>
      <c r="S304" s="246"/>
      <c r="T304" s="247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8" t="s">
        <v>257</v>
      </c>
      <c r="AU304" s="248" t="s">
        <v>87</v>
      </c>
      <c r="AV304" s="13" t="s">
        <v>85</v>
      </c>
      <c r="AW304" s="13" t="s">
        <v>34</v>
      </c>
      <c r="AX304" s="13" t="s">
        <v>77</v>
      </c>
      <c r="AY304" s="248" t="s">
        <v>245</v>
      </c>
    </row>
    <row r="305" s="14" customFormat="1">
      <c r="A305" s="14"/>
      <c r="B305" s="249"/>
      <c r="C305" s="250"/>
      <c r="D305" s="234" t="s">
        <v>257</v>
      </c>
      <c r="E305" s="251" t="s">
        <v>1</v>
      </c>
      <c r="F305" s="252" t="s">
        <v>436</v>
      </c>
      <c r="G305" s="250"/>
      <c r="H305" s="253">
        <v>264</v>
      </c>
      <c r="I305" s="254"/>
      <c r="J305" s="250"/>
      <c r="K305" s="250"/>
      <c r="L305" s="255"/>
      <c r="M305" s="256"/>
      <c r="N305" s="257"/>
      <c r="O305" s="257"/>
      <c r="P305" s="257"/>
      <c r="Q305" s="257"/>
      <c r="R305" s="257"/>
      <c r="S305" s="257"/>
      <c r="T305" s="25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9" t="s">
        <v>257</v>
      </c>
      <c r="AU305" s="259" t="s">
        <v>87</v>
      </c>
      <c r="AV305" s="14" t="s">
        <v>87</v>
      </c>
      <c r="AW305" s="14" t="s">
        <v>34</v>
      </c>
      <c r="AX305" s="14" t="s">
        <v>77</v>
      </c>
      <c r="AY305" s="259" t="s">
        <v>245</v>
      </c>
    </row>
    <row r="306" s="15" customFormat="1">
      <c r="A306" s="15"/>
      <c r="B306" s="260"/>
      <c r="C306" s="261"/>
      <c r="D306" s="234" t="s">
        <v>257</v>
      </c>
      <c r="E306" s="262" t="s">
        <v>192</v>
      </c>
      <c r="F306" s="263" t="s">
        <v>266</v>
      </c>
      <c r="G306" s="261"/>
      <c r="H306" s="264">
        <v>528</v>
      </c>
      <c r="I306" s="265"/>
      <c r="J306" s="261"/>
      <c r="K306" s="261"/>
      <c r="L306" s="266"/>
      <c r="M306" s="267"/>
      <c r="N306" s="268"/>
      <c r="O306" s="268"/>
      <c r="P306" s="268"/>
      <c r="Q306" s="268"/>
      <c r="R306" s="268"/>
      <c r="S306" s="268"/>
      <c r="T306" s="269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70" t="s">
        <v>257</v>
      </c>
      <c r="AU306" s="270" t="s">
        <v>87</v>
      </c>
      <c r="AV306" s="15" t="s">
        <v>253</v>
      </c>
      <c r="AW306" s="15" t="s">
        <v>34</v>
      </c>
      <c r="AX306" s="15" t="s">
        <v>85</v>
      </c>
      <c r="AY306" s="270" t="s">
        <v>245</v>
      </c>
    </row>
    <row r="307" s="2" customFormat="1" ht="16.5" customHeight="1">
      <c r="A307" s="40"/>
      <c r="B307" s="41"/>
      <c r="C307" s="221" t="s">
        <v>418</v>
      </c>
      <c r="D307" s="221" t="s">
        <v>248</v>
      </c>
      <c r="E307" s="222" t="s">
        <v>437</v>
      </c>
      <c r="F307" s="223" t="s">
        <v>438</v>
      </c>
      <c r="G307" s="224" t="s">
        <v>281</v>
      </c>
      <c r="H307" s="225">
        <v>1.3440000000000001</v>
      </c>
      <c r="I307" s="226"/>
      <c r="J307" s="227">
        <f>ROUND(I307*H307,2)</f>
        <v>0</v>
      </c>
      <c r="K307" s="223" t="s">
        <v>252</v>
      </c>
      <c r="L307" s="46"/>
      <c r="M307" s="228" t="s">
        <v>1</v>
      </c>
      <c r="N307" s="229" t="s">
        <v>42</v>
      </c>
      <c r="O307" s="93"/>
      <c r="P307" s="230">
        <f>O307*H307</f>
        <v>0</v>
      </c>
      <c r="Q307" s="230">
        <v>0</v>
      </c>
      <c r="R307" s="230">
        <f>Q307*H307</f>
        <v>0</v>
      </c>
      <c r="S307" s="230">
        <v>0</v>
      </c>
      <c r="T307" s="231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32" t="s">
        <v>253</v>
      </c>
      <c r="AT307" s="232" t="s">
        <v>248</v>
      </c>
      <c r="AU307" s="232" t="s">
        <v>87</v>
      </c>
      <c r="AY307" s="19" t="s">
        <v>245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9" t="s">
        <v>85</v>
      </c>
      <c r="BK307" s="233">
        <f>ROUND(I307*H307,2)</f>
        <v>0</v>
      </c>
      <c r="BL307" s="19" t="s">
        <v>253</v>
      </c>
      <c r="BM307" s="232" t="s">
        <v>439</v>
      </c>
    </row>
    <row r="308" s="2" customFormat="1">
      <c r="A308" s="40"/>
      <c r="B308" s="41"/>
      <c r="C308" s="42"/>
      <c r="D308" s="234" t="s">
        <v>255</v>
      </c>
      <c r="E308" s="42"/>
      <c r="F308" s="235" t="s">
        <v>440</v>
      </c>
      <c r="G308" s="42"/>
      <c r="H308" s="42"/>
      <c r="I308" s="236"/>
      <c r="J308" s="42"/>
      <c r="K308" s="42"/>
      <c r="L308" s="46"/>
      <c r="M308" s="237"/>
      <c r="N308" s="238"/>
      <c r="O308" s="93"/>
      <c r="P308" s="93"/>
      <c r="Q308" s="93"/>
      <c r="R308" s="93"/>
      <c r="S308" s="93"/>
      <c r="T308" s="94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255</v>
      </c>
      <c r="AU308" s="19" t="s">
        <v>87</v>
      </c>
    </row>
    <row r="309" s="13" customFormat="1">
      <c r="A309" s="13"/>
      <c r="B309" s="239"/>
      <c r="C309" s="240"/>
      <c r="D309" s="234" t="s">
        <v>257</v>
      </c>
      <c r="E309" s="241" t="s">
        <v>1</v>
      </c>
      <c r="F309" s="242" t="s">
        <v>441</v>
      </c>
      <c r="G309" s="240"/>
      <c r="H309" s="241" t="s">
        <v>1</v>
      </c>
      <c r="I309" s="243"/>
      <c r="J309" s="240"/>
      <c r="K309" s="240"/>
      <c r="L309" s="244"/>
      <c r="M309" s="245"/>
      <c r="N309" s="246"/>
      <c r="O309" s="246"/>
      <c r="P309" s="246"/>
      <c r="Q309" s="246"/>
      <c r="R309" s="246"/>
      <c r="S309" s="246"/>
      <c r="T309" s="24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8" t="s">
        <v>257</v>
      </c>
      <c r="AU309" s="248" t="s">
        <v>87</v>
      </c>
      <c r="AV309" s="13" t="s">
        <v>85</v>
      </c>
      <c r="AW309" s="13" t="s">
        <v>34</v>
      </c>
      <c r="AX309" s="13" t="s">
        <v>77</v>
      </c>
      <c r="AY309" s="248" t="s">
        <v>245</v>
      </c>
    </row>
    <row r="310" s="14" customFormat="1">
      <c r="A310" s="14"/>
      <c r="B310" s="249"/>
      <c r="C310" s="250"/>
      <c r="D310" s="234" t="s">
        <v>257</v>
      </c>
      <c r="E310" s="251" t="s">
        <v>1</v>
      </c>
      <c r="F310" s="252" t="s">
        <v>442</v>
      </c>
      <c r="G310" s="250"/>
      <c r="H310" s="253">
        <v>3.4889999999999999</v>
      </c>
      <c r="I310" s="254"/>
      <c r="J310" s="250"/>
      <c r="K310" s="250"/>
      <c r="L310" s="255"/>
      <c r="M310" s="256"/>
      <c r="N310" s="257"/>
      <c r="O310" s="257"/>
      <c r="P310" s="257"/>
      <c r="Q310" s="257"/>
      <c r="R310" s="257"/>
      <c r="S310" s="257"/>
      <c r="T310" s="25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9" t="s">
        <v>257</v>
      </c>
      <c r="AU310" s="259" t="s">
        <v>87</v>
      </c>
      <c r="AV310" s="14" t="s">
        <v>87</v>
      </c>
      <c r="AW310" s="14" t="s">
        <v>34</v>
      </c>
      <c r="AX310" s="14" t="s">
        <v>77</v>
      </c>
      <c r="AY310" s="259" t="s">
        <v>245</v>
      </c>
    </row>
    <row r="311" s="14" customFormat="1">
      <c r="A311" s="14"/>
      <c r="B311" s="249"/>
      <c r="C311" s="250"/>
      <c r="D311" s="234" t="s">
        <v>257</v>
      </c>
      <c r="E311" s="251" t="s">
        <v>1</v>
      </c>
      <c r="F311" s="252" t="s">
        <v>443</v>
      </c>
      <c r="G311" s="250"/>
      <c r="H311" s="253">
        <v>2.3450000000000002</v>
      </c>
      <c r="I311" s="254"/>
      <c r="J311" s="250"/>
      <c r="K311" s="250"/>
      <c r="L311" s="255"/>
      <c r="M311" s="256"/>
      <c r="N311" s="257"/>
      <c r="O311" s="257"/>
      <c r="P311" s="257"/>
      <c r="Q311" s="257"/>
      <c r="R311" s="257"/>
      <c r="S311" s="257"/>
      <c r="T311" s="25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9" t="s">
        <v>257</v>
      </c>
      <c r="AU311" s="259" t="s">
        <v>87</v>
      </c>
      <c r="AV311" s="14" t="s">
        <v>87</v>
      </c>
      <c r="AW311" s="14" t="s">
        <v>34</v>
      </c>
      <c r="AX311" s="14" t="s">
        <v>77</v>
      </c>
      <c r="AY311" s="259" t="s">
        <v>245</v>
      </c>
    </row>
    <row r="312" s="16" customFormat="1">
      <c r="A312" s="16"/>
      <c r="B312" s="271"/>
      <c r="C312" s="272"/>
      <c r="D312" s="234" t="s">
        <v>257</v>
      </c>
      <c r="E312" s="273" t="s">
        <v>1</v>
      </c>
      <c r="F312" s="274" t="s">
        <v>289</v>
      </c>
      <c r="G312" s="272"/>
      <c r="H312" s="275">
        <v>5.8339999999999996</v>
      </c>
      <c r="I312" s="276"/>
      <c r="J312" s="272"/>
      <c r="K312" s="272"/>
      <c r="L312" s="277"/>
      <c r="M312" s="278"/>
      <c r="N312" s="279"/>
      <c r="O312" s="279"/>
      <c r="P312" s="279"/>
      <c r="Q312" s="279"/>
      <c r="R312" s="279"/>
      <c r="S312" s="279"/>
      <c r="T312" s="280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T312" s="281" t="s">
        <v>257</v>
      </c>
      <c r="AU312" s="281" t="s">
        <v>87</v>
      </c>
      <c r="AV312" s="16" t="s">
        <v>272</v>
      </c>
      <c r="AW312" s="16" t="s">
        <v>34</v>
      </c>
      <c r="AX312" s="16" t="s">
        <v>77</v>
      </c>
      <c r="AY312" s="281" t="s">
        <v>245</v>
      </c>
    </row>
    <row r="313" s="13" customFormat="1">
      <c r="A313" s="13"/>
      <c r="B313" s="239"/>
      <c r="C313" s="240"/>
      <c r="D313" s="234" t="s">
        <v>257</v>
      </c>
      <c r="E313" s="241" t="s">
        <v>1</v>
      </c>
      <c r="F313" s="242" t="s">
        <v>444</v>
      </c>
      <c r="G313" s="240"/>
      <c r="H313" s="241" t="s">
        <v>1</v>
      </c>
      <c r="I313" s="243"/>
      <c r="J313" s="240"/>
      <c r="K313" s="240"/>
      <c r="L313" s="244"/>
      <c r="M313" s="245"/>
      <c r="N313" s="246"/>
      <c r="O313" s="246"/>
      <c r="P313" s="246"/>
      <c r="Q313" s="246"/>
      <c r="R313" s="246"/>
      <c r="S313" s="246"/>
      <c r="T313" s="247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8" t="s">
        <v>257</v>
      </c>
      <c r="AU313" s="248" t="s">
        <v>87</v>
      </c>
      <c r="AV313" s="13" t="s">
        <v>85</v>
      </c>
      <c r="AW313" s="13" t="s">
        <v>34</v>
      </c>
      <c r="AX313" s="13" t="s">
        <v>77</v>
      </c>
      <c r="AY313" s="248" t="s">
        <v>245</v>
      </c>
    </row>
    <row r="314" s="14" customFormat="1">
      <c r="A314" s="14"/>
      <c r="B314" s="249"/>
      <c r="C314" s="250"/>
      <c r="D314" s="234" t="s">
        <v>257</v>
      </c>
      <c r="E314" s="251" t="s">
        <v>1</v>
      </c>
      <c r="F314" s="252" t="s">
        <v>445</v>
      </c>
      <c r="G314" s="250"/>
      <c r="H314" s="253">
        <v>4.6890000000000001</v>
      </c>
      <c r="I314" s="254"/>
      <c r="J314" s="250"/>
      <c r="K314" s="250"/>
      <c r="L314" s="255"/>
      <c r="M314" s="256"/>
      <c r="N314" s="257"/>
      <c r="O314" s="257"/>
      <c r="P314" s="257"/>
      <c r="Q314" s="257"/>
      <c r="R314" s="257"/>
      <c r="S314" s="257"/>
      <c r="T314" s="25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9" t="s">
        <v>257</v>
      </c>
      <c r="AU314" s="259" t="s">
        <v>87</v>
      </c>
      <c r="AV314" s="14" t="s">
        <v>87</v>
      </c>
      <c r="AW314" s="14" t="s">
        <v>34</v>
      </c>
      <c r="AX314" s="14" t="s">
        <v>77</v>
      </c>
      <c r="AY314" s="259" t="s">
        <v>245</v>
      </c>
    </row>
    <row r="315" s="14" customFormat="1">
      <c r="A315" s="14"/>
      <c r="B315" s="249"/>
      <c r="C315" s="250"/>
      <c r="D315" s="234" t="s">
        <v>257</v>
      </c>
      <c r="E315" s="251" t="s">
        <v>1</v>
      </c>
      <c r="F315" s="252" t="s">
        <v>443</v>
      </c>
      <c r="G315" s="250"/>
      <c r="H315" s="253">
        <v>2.3450000000000002</v>
      </c>
      <c r="I315" s="254"/>
      <c r="J315" s="250"/>
      <c r="K315" s="250"/>
      <c r="L315" s="255"/>
      <c r="M315" s="256"/>
      <c r="N315" s="257"/>
      <c r="O315" s="257"/>
      <c r="P315" s="257"/>
      <c r="Q315" s="257"/>
      <c r="R315" s="257"/>
      <c r="S315" s="257"/>
      <c r="T315" s="25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9" t="s">
        <v>257</v>
      </c>
      <c r="AU315" s="259" t="s">
        <v>87</v>
      </c>
      <c r="AV315" s="14" t="s">
        <v>87</v>
      </c>
      <c r="AW315" s="14" t="s">
        <v>34</v>
      </c>
      <c r="AX315" s="14" t="s">
        <v>77</v>
      </c>
      <c r="AY315" s="259" t="s">
        <v>245</v>
      </c>
    </row>
    <row r="316" s="16" customFormat="1">
      <c r="A316" s="16"/>
      <c r="B316" s="271"/>
      <c r="C316" s="272"/>
      <c r="D316" s="234" t="s">
        <v>257</v>
      </c>
      <c r="E316" s="273" t="s">
        <v>1</v>
      </c>
      <c r="F316" s="274" t="s">
        <v>289</v>
      </c>
      <c r="G316" s="272"/>
      <c r="H316" s="275">
        <v>7.0339999999999998</v>
      </c>
      <c r="I316" s="276"/>
      <c r="J316" s="272"/>
      <c r="K316" s="272"/>
      <c r="L316" s="277"/>
      <c r="M316" s="278"/>
      <c r="N316" s="279"/>
      <c r="O316" s="279"/>
      <c r="P316" s="279"/>
      <c r="Q316" s="279"/>
      <c r="R316" s="279"/>
      <c r="S316" s="279"/>
      <c r="T316" s="280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T316" s="281" t="s">
        <v>257</v>
      </c>
      <c r="AU316" s="281" t="s">
        <v>87</v>
      </c>
      <c r="AV316" s="16" t="s">
        <v>272</v>
      </c>
      <c r="AW316" s="16" t="s">
        <v>34</v>
      </c>
      <c r="AX316" s="16" t="s">
        <v>77</v>
      </c>
      <c r="AY316" s="281" t="s">
        <v>245</v>
      </c>
    </row>
    <row r="317" s="13" customFormat="1">
      <c r="A317" s="13"/>
      <c r="B317" s="239"/>
      <c r="C317" s="240"/>
      <c r="D317" s="234" t="s">
        <v>257</v>
      </c>
      <c r="E317" s="241" t="s">
        <v>1</v>
      </c>
      <c r="F317" s="242" t="s">
        <v>446</v>
      </c>
      <c r="G317" s="240"/>
      <c r="H317" s="241" t="s">
        <v>1</v>
      </c>
      <c r="I317" s="243"/>
      <c r="J317" s="240"/>
      <c r="K317" s="240"/>
      <c r="L317" s="244"/>
      <c r="M317" s="245"/>
      <c r="N317" s="246"/>
      <c r="O317" s="246"/>
      <c r="P317" s="246"/>
      <c r="Q317" s="246"/>
      <c r="R317" s="246"/>
      <c r="S317" s="246"/>
      <c r="T317" s="24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8" t="s">
        <v>257</v>
      </c>
      <c r="AU317" s="248" t="s">
        <v>87</v>
      </c>
      <c r="AV317" s="13" t="s">
        <v>85</v>
      </c>
      <c r="AW317" s="13" t="s">
        <v>34</v>
      </c>
      <c r="AX317" s="13" t="s">
        <v>77</v>
      </c>
      <c r="AY317" s="248" t="s">
        <v>245</v>
      </c>
    </row>
    <row r="318" s="14" customFormat="1">
      <c r="A318" s="14"/>
      <c r="B318" s="249"/>
      <c r="C318" s="250"/>
      <c r="D318" s="234" t="s">
        <v>257</v>
      </c>
      <c r="E318" s="251" t="s">
        <v>1</v>
      </c>
      <c r="F318" s="252" t="s">
        <v>447</v>
      </c>
      <c r="G318" s="250"/>
      <c r="H318" s="253">
        <v>-11.523999999999999</v>
      </c>
      <c r="I318" s="254"/>
      <c r="J318" s="250"/>
      <c r="K318" s="250"/>
      <c r="L318" s="255"/>
      <c r="M318" s="256"/>
      <c r="N318" s="257"/>
      <c r="O318" s="257"/>
      <c r="P318" s="257"/>
      <c r="Q318" s="257"/>
      <c r="R318" s="257"/>
      <c r="S318" s="257"/>
      <c r="T318" s="25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9" t="s">
        <v>257</v>
      </c>
      <c r="AU318" s="259" t="s">
        <v>87</v>
      </c>
      <c r="AV318" s="14" t="s">
        <v>87</v>
      </c>
      <c r="AW318" s="14" t="s">
        <v>34</v>
      </c>
      <c r="AX318" s="14" t="s">
        <v>77</v>
      </c>
      <c r="AY318" s="259" t="s">
        <v>245</v>
      </c>
    </row>
    <row r="319" s="15" customFormat="1">
      <c r="A319" s="15"/>
      <c r="B319" s="260"/>
      <c r="C319" s="261"/>
      <c r="D319" s="234" t="s">
        <v>257</v>
      </c>
      <c r="E319" s="262" t="s">
        <v>1</v>
      </c>
      <c r="F319" s="263" t="s">
        <v>266</v>
      </c>
      <c r="G319" s="261"/>
      <c r="H319" s="264">
        <v>1.3440000000000001</v>
      </c>
      <c r="I319" s="265"/>
      <c r="J319" s="261"/>
      <c r="K319" s="261"/>
      <c r="L319" s="266"/>
      <c r="M319" s="267"/>
      <c r="N319" s="268"/>
      <c r="O319" s="268"/>
      <c r="P319" s="268"/>
      <c r="Q319" s="268"/>
      <c r="R319" s="268"/>
      <c r="S319" s="268"/>
      <c r="T319" s="269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70" t="s">
        <v>257</v>
      </c>
      <c r="AU319" s="270" t="s">
        <v>87</v>
      </c>
      <c r="AV319" s="15" t="s">
        <v>253</v>
      </c>
      <c r="AW319" s="15" t="s">
        <v>34</v>
      </c>
      <c r="AX319" s="15" t="s">
        <v>85</v>
      </c>
      <c r="AY319" s="270" t="s">
        <v>245</v>
      </c>
    </row>
    <row r="320" s="2" customFormat="1" ht="16.5" customHeight="1">
      <c r="A320" s="40"/>
      <c r="B320" s="41"/>
      <c r="C320" s="221" t="s">
        <v>7</v>
      </c>
      <c r="D320" s="221" t="s">
        <v>248</v>
      </c>
      <c r="E320" s="222" t="s">
        <v>448</v>
      </c>
      <c r="F320" s="223" t="s">
        <v>449</v>
      </c>
      <c r="G320" s="224" t="s">
        <v>281</v>
      </c>
      <c r="H320" s="225">
        <v>12.868</v>
      </c>
      <c r="I320" s="226"/>
      <c r="J320" s="227">
        <f>ROUND(I320*H320,2)</f>
        <v>0</v>
      </c>
      <c r="K320" s="223" t="s">
        <v>252</v>
      </c>
      <c r="L320" s="46"/>
      <c r="M320" s="228" t="s">
        <v>1</v>
      </c>
      <c r="N320" s="229" t="s">
        <v>42</v>
      </c>
      <c r="O320" s="93"/>
      <c r="P320" s="230">
        <f>O320*H320</f>
        <v>0</v>
      </c>
      <c r="Q320" s="230">
        <v>0</v>
      </c>
      <c r="R320" s="230">
        <f>Q320*H320</f>
        <v>0</v>
      </c>
      <c r="S320" s="230">
        <v>0</v>
      </c>
      <c r="T320" s="231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32" t="s">
        <v>253</v>
      </c>
      <c r="AT320" s="232" t="s">
        <v>248</v>
      </c>
      <c r="AU320" s="232" t="s">
        <v>87</v>
      </c>
      <c r="AY320" s="19" t="s">
        <v>245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9" t="s">
        <v>85</v>
      </c>
      <c r="BK320" s="233">
        <f>ROUND(I320*H320,2)</f>
        <v>0</v>
      </c>
      <c r="BL320" s="19" t="s">
        <v>253</v>
      </c>
      <c r="BM320" s="232" t="s">
        <v>450</v>
      </c>
    </row>
    <row r="321" s="2" customFormat="1">
      <c r="A321" s="40"/>
      <c r="B321" s="41"/>
      <c r="C321" s="42"/>
      <c r="D321" s="234" t="s">
        <v>255</v>
      </c>
      <c r="E321" s="42"/>
      <c r="F321" s="235" t="s">
        <v>451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255</v>
      </c>
      <c r="AU321" s="19" t="s">
        <v>87</v>
      </c>
    </row>
    <row r="322" s="13" customFormat="1">
      <c r="A322" s="13"/>
      <c r="B322" s="239"/>
      <c r="C322" s="240"/>
      <c r="D322" s="234" t="s">
        <v>257</v>
      </c>
      <c r="E322" s="241" t="s">
        <v>1</v>
      </c>
      <c r="F322" s="242" t="s">
        <v>441</v>
      </c>
      <c r="G322" s="240"/>
      <c r="H322" s="241" t="s">
        <v>1</v>
      </c>
      <c r="I322" s="243"/>
      <c r="J322" s="240"/>
      <c r="K322" s="240"/>
      <c r="L322" s="244"/>
      <c r="M322" s="245"/>
      <c r="N322" s="246"/>
      <c r="O322" s="246"/>
      <c r="P322" s="246"/>
      <c r="Q322" s="246"/>
      <c r="R322" s="246"/>
      <c r="S322" s="246"/>
      <c r="T322" s="247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8" t="s">
        <v>257</v>
      </c>
      <c r="AU322" s="248" t="s">
        <v>87</v>
      </c>
      <c r="AV322" s="13" t="s">
        <v>85</v>
      </c>
      <c r="AW322" s="13" t="s">
        <v>34</v>
      </c>
      <c r="AX322" s="13" t="s">
        <v>77</v>
      </c>
      <c r="AY322" s="248" t="s">
        <v>245</v>
      </c>
    </row>
    <row r="323" s="14" customFormat="1">
      <c r="A323" s="14"/>
      <c r="B323" s="249"/>
      <c r="C323" s="250"/>
      <c r="D323" s="234" t="s">
        <v>257</v>
      </c>
      <c r="E323" s="251" t="s">
        <v>1</v>
      </c>
      <c r="F323" s="252" t="s">
        <v>442</v>
      </c>
      <c r="G323" s="250"/>
      <c r="H323" s="253">
        <v>3.4889999999999999</v>
      </c>
      <c r="I323" s="254"/>
      <c r="J323" s="250"/>
      <c r="K323" s="250"/>
      <c r="L323" s="255"/>
      <c r="M323" s="256"/>
      <c r="N323" s="257"/>
      <c r="O323" s="257"/>
      <c r="P323" s="257"/>
      <c r="Q323" s="257"/>
      <c r="R323" s="257"/>
      <c r="S323" s="257"/>
      <c r="T323" s="258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9" t="s">
        <v>257</v>
      </c>
      <c r="AU323" s="259" t="s">
        <v>87</v>
      </c>
      <c r="AV323" s="14" t="s">
        <v>87</v>
      </c>
      <c r="AW323" s="14" t="s">
        <v>34</v>
      </c>
      <c r="AX323" s="14" t="s">
        <v>77</v>
      </c>
      <c r="AY323" s="259" t="s">
        <v>245</v>
      </c>
    </row>
    <row r="324" s="14" customFormat="1">
      <c r="A324" s="14"/>
      <c r="B324" s="249"/>
      <c r="C324" s="250"/>
      <c r="D324" s="234" t="s">
        <v>257</v>
      </c>
      <c r="E324" s="251" t="s">
        <v>1</v>
      </c>
      <c r="F324" s="252" t="s">
        <v>443</v>
      </c>
      <c r="G324" s="250"/>
      <c r="H324" s="253">
        <v>2.3450000000000002</v>
      </c>
      <c r="I324" s="254"/>
      <c r="J324" s="250"/>
      <c r="K324" s="250"/>
      <c r="L324" s="255"/>
      <c r="M324" s="256"/>
      <c r="N324" s="257"/>
      <c r="O324" s="257"/>
      <c r="P324" s="257"/>
      <c r="Q324" s="257"/>
      <c r="R324" s="257"/>
      <c r="S324" s="257"/>
      <c r="T324" s="258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9" t="s">
        <v>257</v>
      </c>
      <c r="AU324" s="259" t="s">
        <v>87</v>
      </c>
      <c r="AV324" s="14" t="s">
        <v>87</v>
      </c>
      <c r="AW324" s="14" t="s">
        <v>34</v>
      </c>
      <c r="AX324" s="14" t="s">
        <v>77</v>
      </c>
      <c r="AY324" s="259" t="s">
        <v>245</v>
      </c>
    </row>
    <row r="325" s="16" customFormat="1">
      <c r="A325" s="16"/>
      <c r="B325" s="271"/>
      <c r="C325" s="272"/>
      <c r="D325" s="234" t="s">
        <v>257</v>
      </c>
      <c r="E325" s="273" t="s">
        <v>1</v>
      </c>
      <c r="F325" s="274" t="s">
        <v>289</v>
      </c>
      <c r="G325" s="272"/>
      <c r="H325" s="275">
        <v>5.8339999999999996</v>
      </c>
      <c r="I325" s="276"/>
      <c r="J325" s="272"/>
      <c r="K325" s="272"/>
      <c r="L325" s="277"/>
      <c r="M325" s="278"/>
      <c r="N325" s="279"/>
      <c r="O325" s="279"/>
      <c r="P325" s="279"/>
      <c r="Q325" s="279"/>
      <c r="R325" s="279"/>
      <c r="S325" s="279"/>
      <c r="T325" s="280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T325" s="281" t="s">
        <v>257</v>
      </c>
      <c r="AU325" s="281" t="s">
        <v>87</v>
      </c>
      <c r="AV325" s="16" t="s">
        <v>272</v>
      </c>
      <c r="AW325" s="16" t="s">
        <v>34</v>
      </c>
      <c r="AX325" s="16" t="s">
        <v>77</v>
      </c>
      <c r="AY325" s="281" t="s">
        <v>245</v>
      </c>
    </row>
    <row r="326" s="13" customFormat="1">
      <c r="A326" s="13"/>
      <c r="B326" s="239"/>
      <c r="C326" s="240"/>
      <c r="D326" s="234" t="s">
        <v>257</v>
      </c>
      <c r="E326" s="241" t="s">
        <v>1</v>
      </c>
      <c r="F326" s="242" t="s">
        <v>444</v>
      </c>
      <c r="G326" s="240"/>
      <c r="H326" s="241" t="s">
        <v>1</v>
      </c>
      <c r="I326" s="243"/>
      <c r="J326" s="240"/>
      <c r="K326" s="240"/>
      <c r="L326" s="244"/>
      <c r="M326" s="245"/>
      <c r="N326" s="246"/>
      <c r="O326" s="246"/>
      <c r="P326" s="246"/>
      <c r="Q326" s="246"/>
      <c r="R326" s="246"/>
      <c r="S326" s="246"/>
      <c r="T326" s="247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8" t="s">
        <v>257</v>
      </c>
      <c r="AU326" s="248" t="s">
        <v>87</v>
      </c>
      <c r="AV326" s="13" t="s">
        <v>85</v>
      </c>
      <c r="AW326" s="13" t="s">
        <v>34</v>
      </c>
      <c r="AX326" s="13" t="s">
        <v>77</v>
      </c>
      <c r="AY326" s="248" t="s">
        <v>245</v>
      </c>
    </row>
    <row r="327" s="14" customFormat="1">
      <c r="A327" s="14"/>
      <c r="B327" s="249"/>
      <c r="C327" s="250"/>
      <c r="D327" s="234" t="s">
        <v>257</v>
      </c>
      <c r="E327" s="251" t="s">
        <v>1</v>
      </c>
      <c r="F327" s="252" t="s">
        <v>445</v>
      </c>
      <c r="G327" s="250"/>
      <c r="H327" s="253">
        <v>4.6890000000000001</v>
      </c>
      <c r="I327" s="254"/>
      <c r="J327" s="250"/>
      <c r="K327" s="250"/>
      <c r="L327" s="255"/>
      <c r="M327" s="256"/>
      <c r="N327" s="257"/>
      <c r="O327" s="257"/>
      <c r="P327" s="257"/>
      <c r="Q327" s="257"/>
      <c r="R327" s="257"/>
      <c r="S327" s="257"/>
      <c r="T327" s="25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9" t="s">
        <v>257</v>
      </c>
      <c r="AU327" s="259" t="s">
        <v>87</v>
      </c>
      <c r="AV327" s="14" t="s">
        <v>87</v>
      </c>
      <c r="AW327" s="14" t="s">
        <v>34</v>
      </c>
      <c r="AX327" s="14" t="s">
        <v>77</v>
      </c>
      <c r="AY327" s="259" t="s">
        <v>245</v>
      </c>
    </row>
    <row r="328" s="14" customFormat="1">
      <c r="A328" s="14"/>
      <c r="B328" s="249"/>
      <c r="C328" s="250"/>
      <c r="D328" s="234" t="s">
        <v>257</v>
      </c>
      <c r="E328" s="251" t="s">
        <v>1</v>
      </c>
      <c r="F328" s="252" t="s">
        <v>443</v>
      </c>
      <c r="G328" s="250"/>
      <c r="H328" s="253">
        <v>2.3450000000000002</v>
      </c>
      <c r="I328" s="254"/>
      <c r="J328" s="250"/>
      <c r="K328" s="250"/>
      <c r="L328" s="255"/>
      <c r="M328" s="256"/>
      <c r="N328" s="257"/>
      <c r="O328" s="257"/>
      <c r="P328" s="257"/>
      <c r="Q328" s="257"/>
      <c r="R328" s="257"/>
      <c r="S328" s="257"/>
      <c r="T328" s="25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9" t="s">
        <v>257</v>
      </c>
      <c r="AU328" s="259" t="s">
        <v>87</v>
      </c>
      <c r="AV328" s="14" t="s">
        <v>87</v>
      </c>
      <c r="AW328" s="14" t="s">
        <v>34</v>
      </c>
      <c r="AX328" s="14" t="s">
        <v>77</v>
      </c>
      <c r="AY328" s="259" t="s">
        <v>245</v>
      </c>
    </row>
    <row r="329" s="16" customFormat="1">
      <c r="A329" s="16"/>
      <c r="B329" s="271"/>
      <c r="C329" s="272"/>
      <c r="D329" s="234" t="s">
        <v>257</v>
      </c>
      <c r="E329" s="273" t="s">
        <v>1</v>
      </c>
      <c r="F329" s="274" t="s">
        <v>289</v>
      </c>
      <c r="G329" s="272"/>
      <c r="H329" s="275">
        <v>7.0339999999999998</v>
      </c>
      <c r="I329" s="276"/>
      <c r="J329" s="272"/>
      <c r="K329" s="272"/>
      <c r="L329" s="277"/>
      <c r="M329" s="278"/>
      <c r="N329" s="279"/>
      <c r="O329" s="279"/>
      <c r="P329" s="279"/>
      <c r="Q329" s="279"/>
      <c r="R329" s="279"/>
      <c r="S329" s="279"/>
      <c r="T329" s="280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T329" s="281" t="s">
        <v>257</v>
      </c>
      <c r="AU329" s="281" t="s">
        <v>87</v>
      </c>
      <c r="AV329" s="16" t="s">
        <v>272</v>
      </c>
      <c r="AW329" s="16" t="s">
        <v>34</v>
      </c>
      <c r="AX329" s="16" t="s">
        <v>77</v>
      </c>
      <c r="AY329" s="281" t="s">
        <v>245</v>
      </c>
    </row>
    <row r="330" s="15" customFormat="1">
      <c r="A330" s="15"/>
      <c r="B330" s="260"/>
      <c r="C330" s="261"/>
      <c r="D330" s="234" t="s">
        <v>257</v>
      </c>
      <c r="E330" s="262" t="s">
        <v>1</v>
      </c>
      <c r="F330" s="263" t="s">
        <v>266</v>
      </c>
      <c r="G330" s="261"/>
      <c r="H330" s="264">
        <v>12.868</v>
      </c>
      <c r="I330" s="265"/>
      <c r="J330" s="261"/>
      <c r="K330" s="261"/>
      <c r="L330" s="266"/>
      <c r="M330" s="267"/>
      <c r="N330" s="268"/>
      <c r="O330" s="268"/>
      <c r="P330" s="268"/>
      <c r="Q330" s="268"/>
      <c r="R330" s="268"/>
      <c r="S330" s="268"/>
      <c r="T330" s="269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70" t="s">
        <v>257</v>
      </c>
      <c r="AU330" s="270" t="s">
        <v>87</v>
      </c>
      <c r="AV330" s="15" t="s">
        <v>253</v>
      </c>
      <c r="AW330" s="15" t="s">
        <v>34</v>
      </c>
      <c r="AX330" s="15" t="s">
        <v>85</v>
      </c>
      <c r="AY330" s="270" t="s">
        <v>245</v>
      </c>
    </row>
    <row r="331" s="2" customFormat="1" ht="16.5" customHeight="1">
      <c r="A331" s="40"/>
      <c r="B331" s="41"/>
      <c r="C331" s="221" t="s">
        <v>452</v>
      </c>
      <c r="D331" s="221" t="s">
        <v>248</v>
      </c>
      <c r="E331" s="222" t="s">
        <v>453</v>
      </c>
      <c r="F331" s="223" t="s">
        <v>454</v>
      </c>
      <c r="G331" s="224" t="s">
        <v>455</v>
      </c>
      <c r="H331" s="225">
        <v>174</v>
      </c>
      <c r="I331" s="226"/>
      <c r="J331" s="227">
        <f>ROUND(I331*H331,2)</f>
        <v>0</v>
      </c>
      <c r="K331" s="223" t="s">
        <v>252</v>
      </c>
      <c r="L331" s="46"/>
      <c r="M331" s="228" t="s">
        <v>1</v>
      </c>
      <c r="N331" s="229" t="s">
        <v>42</v>
      </c>
      <c r="O331" s="93"/>
      <c r="P331" s="230">
        <f>O331*H331</f>
        <v>0</v>
      </c>
      <c r="Q331" s="230">
        <v>0</v>
      </c>
      <c r="R331" s="230">
        <f>Q331*H331</f>
        <v>0</v>
      </c>
      <c r="S331" s="230">
        <v>0</v>
      </c>
      <c r="T331" s="231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32" t="s">
        <v>253</v>
      </c>
      <c r="AT331" s="232" t="s">
        <v>248</v>
      </c>
      <c r="AU331" s="232" t="s">
        <v>87</v>
      </c>
      <c r="AY331" s="19" t="s">
        <v>245</v>
      </c>
      <c r="BE331" s="233">
        <f>IF(N331="základní",J331,0)</f>
        <v>0</v>
      </c>
      <c r="BF331" s="233">
        <f>IF(N331="snížená",J331,0)</f>
        <v>0</v>
      </c>
      <c r="BG331" s="233">
        <f>IF(N331="zákl. přenesená",J331,0)</f>
        <v>0</v>
      </c>
      <c r="BH331" s="233">
        <f>IF(N331="sníž. přenesená",J331,0)</f>
        <v>0</v>
      </c>
      <c r="BI331" s="233">
        <f>IF(N331="nulová",J331,0)</f>
        <v>0</v>
      </c>
      <c r="BJ331" s="19" t="s">
        <v>85</v>
      </c>
      <c r="BK331" s="233">
        <f>ROUND(I331*H331,2)</f>
        <v>0</v>
      </c>
      <c r="BL331" s="19" t="s">
        <v>253</v>
      </c>
      <c r="BM331" s="232" t="s">
        <v>456</v>
      </c>
    </row>
    <row r="332" s="2" customFormat="1">
      <c r="A332" s="40"/>
      <c r="B332" s="41"/>
      <c r="C332" s="42"/>
      <c r="D332" s="234" t="s">
        <v>255</v>
      </c>
      <c r="E332" s="42"/>
      <c r="F332" s="235" t="s">
        <v>457</v>
      </c>
      <c r="G332" s="42"/>
      <c r="H332" s="42"/>
      <c r="I332" s="236"/>
      <c r="J332" s="42"/>
      <c r="K332" s="42"/>
      <c r="L332" s="46"/>
      <c r="M332" s="237"/>
      <c r="N332" s="238"/>
      <c r="O332" s="93"/>
      <c r="P332" s="93"/>
      <c r="Q332" s="93"/>
      <c r="R332" s="93"/>
      <c r="S332" s="93"/>
      <c r="T332" s="94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255</v>
      </c>
      <c r="AU332" s="19" t="s">
        <v>87</v>
      </c>
    </row>
    <row r="333" s="13" customFormat="1">
      <c r="A333" s="13"/>
      <c r="B333" s="239"/>
      <c r="C333" s="240"/>
      <c r="D333" s="234" t="s">
        <v>257</v>
      </c>
      <c r="E333" s="241" t="s">
        <v>1</v>
      </c>
      <c r="F333" s="242" t="s">
        <v>310</v>
      </c>
      <c r="G333" s="240"/>
      <c r="H333" s="241" t="s">
        <v>1</v>
      </c>
      <c r="I333" s="243"/>
      <c r="J333" s="240"/>
      <c r="K333" s="240"/>
      <c r="L333" s="244"/>
      <c r="M333" s="245"/>
      <c r="N333" s="246"/>
      <c r="O333" s="246"/>
      <c r="P333" s="246"/>
      <c r="Q333" s="246"/>
      <c r="R333" s="246"/>
      <c r="S333" s="246"/>
      <c r="T333" s="247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8" t="s">
        <v>257</v>
      </c>
      <c r="AU333" s="248" t="s">
        <v>87</v>
      </c>
      <c r="AV333" s="13" t="s">
        <v>85</v>
      </c>
      <c r="AW333" s="13" t="s">
        <v>34</v>
      </c>
      <c r="AX333" s="13" t="s">
        <v>77</v>
      </c>
      <c r="AY333" s="248" t="s">
        <v>245</v>
      </c>
    </row>
    <row r="334" s="14" customFormat="1">
      <c r="A334" s="14"/>
      <c r="B334" s="249"/>
      <c r="C334" s="250"/>
      <c r="D334" s="234" t="s">
        <v>257</v>
      </c>
      <c r="E334" s="251" t="s">
        <v>1</v>
      </c>
      <c r="F334" s="252" t="s">
        <v>458</v>
      </c>
      <c r="G334" s="250"/>
      <c r="H334" s="253">
        <v>74</v>
      </c>
      <c r="I334" s="254"/>
      <c r="J334" s="250"/>
      <c r="K334" s="250"/>
      <c r="L334" s="255"/>
      <c r="M334" s="256"/>
      <c r="N334" s="257"/>
      <c r="O334" s="257"/>
      <c r="P334" s="257"/>
      <c r="Q334" s="257"/>
      <c r="R334" s="257"/>
      <c r="S334" s="257"/>
      <c r="T334" s="25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9" t="s">
        <v>257</v>
      </c>
      <c r="AU334" s="259" t="s">
        <v>87</v>
      </c>
      <c r="AV334" s="14" t="s">
        <v>87</v>
      </c>
      <c r="AW334" s="14" t="s">
        <v>34</v>
      </c>
      <c r="AX334" s="14" t="s">
        <v>77</v>
      </c>
      <c r="AY334" s="259" t="s">
        <v>245</v>
      </c>
    </row>
    <row r="335" s="13" customFormat="1">
      <c r="A335" s="13"/>
      <c r="B335" s="239"/>
      <c r="C335" s="240"/>
      <c r="D335" s="234" t="s">
        <v>257</v>
      </c>
      <c r="E335" s="241" t="s">
        <v>1</v>
      </c>
      <c r="F335" s="242" t="s">
        <v>324</v>
      </c>
      <c r="G335" s="240"/>
      <c r="H335" s="241" t="s">
        <v>1</v>
      </c>
      <c r="I335" s="243"/>
      <c r="J335" s="240"/>
      <c r="K335" s="240"/>
      <c r="L335" s="244"/>
      <c r="M335" s="245"/>
      <c r="N335" s="246"/>
      <c r="O335" s="246"/>
      <c r="P335" s="246"/>
      <c r="Q335" s="246"/>
      <c r="R335" s="246"/>
      <c r="S335" s="246"/>
      <c r="T335" s="247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8" t="s">
        <v>257</v>
      </c>
      <c r="AU335" s="248" t="s">
        <v>87</v>
      </c>
      <c r="AV335" s="13" t="s">
        <v>85</v>
      </c>
      <c r="AW335" s="13" t="s">
        <v>34</v>
      </c>
      <c r="AX335" s="13" t="s">
        <v>77</v>
      </c>
      <c r="AY335" s="248" t="s">
        <v>245</v>
      </c>
    </row>
    <row r="336" s="14" customFormat="1">
      <c r="A336" s="14"/>
      <c r="B336" s="249"/>
      <c r="C336" s="250"/>
      <c r="D336" s="234" t="s">
        <v>257</v>
      </c>
      <c r="E336" s="251" t="s">
        <v>1</v>
      </c>
      <c r="F336" s="252" t="s">
        <v>459</v>
      </c>
      <c r="G336" s="250"/>
      <c r="H336" s="253">
        <v>90</v>
      </c>
      <c r="I336" s="254"/>
      <c r="J336" s="250"/>
      <c r="K336" s="250"/>
      <c r="L336" s="255"/>
      <c r="M336" s="256"/>
      <c r="N336" s="257"/>
      <c r="O336" s="257"/>
      <c r="P336" s="257"/>
      <c r="Q336" s="257"/>
      <c r="R336" s="257"/>
      <c r="S336" s="257"/>
      <c r="T336" s="258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9" t="s">
        <v>257</v>
      </c>
      <c r="AU336" s="259" t="s">
        <v>87</v>
      </c>
      <c r="AV336" s="14" t="s">
        <v>87</v>
      </c>
      <c r="AW336" s="14" t="s">
        <v>34</v>
      </c>
      <c r="AX336" s="14" t="s">
        <v>77</v>
      </c>
      <c r="AY336" s="259" t="s">
        <v>245</v>
      </c>
    </row>
    <row r="337" s="13" customFormat="1">
      <c r="A337" s="13"/>
      <c r="B337" s="239"/>
      <c r="C337" s="240"/>
      <c r="D337" s="234" t="s">
        <v>257</v>
      </c>
      <c r="E337" s="241" t="s">
        <v>1</v>
      </c>
      <c r="F337" s="242" t="s">
        <v>429</v>
      </c>
      <c r="G337" s="240"/>
      <c r="H337" s="241" t="s">
        <v>1</v>
      </c>
      <c r="I337" s="243"/>
      <c r="J337" s="240"/>
      <c r="K337" s="240"/>
      <c r="L337" s="244"/>
      <c r="M337" s="245"/>
      <c r="N337" s="246"/>
      <c r="O337" s="246"/>
      <c r="P337" s="246"/>
      <c r="Q337" s="246"/>
      <c r="R337" s="246"/>
      <c r="S337" s="246"/>
      <c r="T337" s="247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8" t="s">
        <v>257</v>
      </c>
      <c r="AU337" s="248" t="s">
        <v>87</v>
      </c>
      <c r="AV337" s="13" t="s">
        <v>85</v>
      </c>
      <c r="AW337" s="13" t="s">
        <v>34</v>
      </c>
      <c r="AX337" s="13" t="s">
        <v>77</v>
      </c>
      <c r="AY337" s="248" t="s">
        <v>245</v>
      </c>
    </row>
    <row r="338" s="14" customFormat="1">
      <c r="A338" s="14"/>
      <c r="B338" s="249"/>
      <c r="C338" s="250"/>
      <c r="D338" s="234" t="s">
        <v>257</v>
      </c>
      <c r="E338" s="251" t="s">
        <v>1</v>
      </c>
      <c r="F338" s="252" t="s">
        <v>341</v>
      </c>
      <c r="G338" s="250"/>
      <c r="H338" s="253">
        <v>10</v>
      </c>
      <c r="I338" s="254"/>
      <c r="J338" s="250"/>
      <c r="K338" s="250"/>
      <c r="L338" s="255"/>
      <c r="M338" s="256"/>
      <c r="N338" s="257"/>
      <c r="O338" s="257"/>
      <c r="P338" s="257"/>
      <c r="Q338" s="257"/>
      <c r="R338" s="257"/>
      <c r="S338" s="257"/>
      <c r="T338" s="25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9" t="s">
        <v>257</v>
      </c>
      <c r="AU338" s="259" t="s">
        <v>87</v>
      </c>
      <c r="AV338" s="14" t="s">
        <v>87</v>
      </c>
      <c r="AW338" s="14" t="s">
        <v>34</v>
      </c>
      <c r="AX338" s="14" t="s">
        <v>77</v>
      </c>
      <c r="AY338" s="259" t="s">
        <v>245</v>
      </c>
    </row>
    <row r="339" s="16" customFormat="1">
      <c r="A339" s="16"/>
      <c r="B339" s="271"/>
      <c r="C339" s="272"/>
      <c r="D339" s="234" t="s">
        <v>257</v>
      </c>
      <c r="E339" s="273" t="s">
        <v>203</v>
      </c>
      <c r="F339" s="274" t="s">
        <v>289</v>
      </c>
      <c r="G339" s="272"/>
      <c r="H339" s="275">
        <v>174</v>
      </c>
      <c r="I339" s="276"/>
      <c r="J339" s="272"/>
      <c r="K339" s="272"/>
      <c r="L339" s="277"/>
      <c r="M339" s="278"/>
      <c r="N339" s="279"/>
      <c r="O339" s="279"/>
      <c r="P339" s="279"/>
      <c r="Q339" s="279"/>
      <c r="R339" s="279"/>
      <c r="S339" s="279"/>
      <c r="T339" s="280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281" t="s">
        <v>257</v>
      </c>
      <c r="AU339" s="281" t="s">
        <v>87</v>
      </c>
      <c r="AV339" s="16" t="s">
        <v>272</v>
      </c>
      <c r="AW339" s="16" t="s">
        <v>34</v>
      </c>
      <c r="AX339" s="16" t="s">
        <v>77</v>
      </c>
      <c r="AY339" s="281" t="s">
        <v>245</v>
      </c>
    </row>
    <row r="340" s="15" customFormat="1">
      <c r="A340" s="15"/>
      <c r="B340" s="260"/>
      <c r="C340" s="261"/>
      <c r="D340" s="234" t="s">
        <v>257</v>
      </c>
      <c r="E340" s="262" t="s">
        <v>1</v>
      </c>
      <c r="F340" s="263" t="s">
        <v>266</v>
      </c>
      <c r="G340" s="261"/>
      <c r="H340" s="264">
        <v>174</v>
      </c>
      <c r="I340" s="265"/>
      <c r="J340" s="261"/>
      <c r="K340" s="261"/>
      <c r="L340" s="266"/>
      <c r="M340" s="267"/>
      <c r="N340" s="268"/>
      <c r="O340" s="268"/>
      <c r="P340" s="268"/>
      <c r="Q340" s="268"/>
      <c r="R340" s="268"/>
      <c r="S340" s="268"/>
      <c r="T340" s="269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70" t="s">
        <v>257</v>
      </c>
      <c r="AU340" s="270" t="s">
        <v>87</v>
      </c>
      <c r="AV340" s="15" t="s">
        <v>253</v>
      </c>
      <c r="AW340" s="15" t="s">
        <v>34</v>
      </c>
      <c r="AX340" s="15" t="s">
        <v>85</v>
      </c>
      <c r="AY340" s="270" t="s">
        <v>245</v>
      </c>
    </row>
    <row r="341" s="2" customFormat="1" ht="16.5" customHeight="1">
      <c r="A341" s="40"/>
      <c r="B341" s="41"/>
      <c r="C341" s="221" t="s">
        <v>460</v>
      </c>
      <c r="D341" s="221" t="s">
        <v>248</v>
      </c>
      <c r="E341" s="222" t="s">
        <v>461</v>
      </c>
      <c r="F341" s="223" t="s">
        <v>462</v>
      </c>
      <c r="G341" s="224" t="s">
        <v>455</v>
      </c>
      <c r="H341" s="225">
        <v>30</v>
      </c>
      <c r="I341" s="226"/>
      <c r="J341" s="227">
        <f>ROUND(I341*H341,2)</f>
        <v>0</v>
      </c>
      <c r="K341" s="223" t="s">
        <v>252</v>
      </c>
      <c r="L341" s="46"/>
      <c r="M341" s="228" t="s">
        <v>1</v>
      </c>
      <c r="N341" s="229" t="s">
        <v>42</v>
      </c>
      <c r="O341" s="93"/>
      <c r="P341" s="230">
        <f>O341*H341</f>
        <v>0</v>
      </c>
      <c r="Q341" s="230">
        <v>0</v>
      </c>
      <c r="R341" s="230">
        <f>Q341*H341</f>
        <v>0</v>
      </c>
      <c r="S341" s="230">
        <v>0</v>
      </c>
      <c r="T341" s="231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32" t="s">
        <v>253</v>
      </c>
      <c r="AT341" s="232" t="s">
        <v>248</v>
      </c>
      <c r="AU341" s="232" t="s">
        <v>87</v>
      </c>
      <c r="AY341" s="19" t="s">
        <v>245</v>
      </c>
      <c r="BE341" s="233">
        <f>IF(N341="základní",J341,0)</f>
        <v>0</v>
      </c>
      <c r="BF341" s="233">
        <f>IF(N341="snížená",J341,0)</f>
        <v>0</v>
      </c>
      <c r="BG341" s="233">
        <f>IF(N341="zákl. přenesená",J341,0)</f>
        <v>0</v>
      </c>
      <c r="BH341" s="233">
        <f>IF(N341="sníž. přenesená",J341,0)</f>
        <v>0</v>
      </c>
      <c r="BI341" s="233">
        <f>IF(N341="nulová",J341,0)</f>
        <v>0</v>
      </c>
      <c r="BJ341" s="19" t="s">
        <v>85</v>
      </c>
      <c r="BK341" s="233">
        <f>ROUND(I341*H341,2)</f>
        <v>0</v>
      </c>
      <c r="BL341" s="19" t="s">
        <v>253</v>
      </c>
      <c r="BM341" s="232" t="s">
        <v>463</v>
      </c>
    </row>
    <row r="342" s="2" customFormat="1">
      <c r="A342" s="40"/>
      <c r="B342" s="41"/>
      <c r="C342" s="42"/>
      <c r="D342" s="234" t="s">
        <v>255</v>
      </c>
      <c r="E342" s="42"/>
      <c r="F342" s="235" t="s">
        <v>464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255</v>
      </c>
      <c r="AU342" s="19" t="s">
        <v>87</v>
      </c>
    </row>
    <row r="343" s="13" customFormat="1">
      <c r="A343" s="13"/>
      <c r="B343" s="239"/>
      <c r="C343" s="240"/>
      <c r="D343" s="234" t="s">
        <v>257</v>
      </c>
      <c r="E343" s="241" t="s">
        <v>1</v>
      </c>
      <c r="F343" s="242" t="s">
        <v>465</v>
      </c>
      <c r="G343" s="240"/>
      <c r="H343" s="241" t="s">
        <v>1</v>
      </c>
      <c r="I343" s="243"/>
      <c r="J343" s="240"/>
      <c r="K343" s="240"/>
      <c r="L343" s="244"/>
      <c r="M343" s="245"/>
      <c r="N343" s="246"/>
      <c r="O343" s="246"/>
      <c r="P343" s="246"/>
      <c r="Q343" s="246"/>
      <c r="R343" s="246"/>
      <c r="S343" s="246"/>
      <c r="T343" s="247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8" t="s">
        <v>257</v>
      </c>
      <c r="AU343" s="248" t="s">
        <v>87</v>
      </c>
      <c r="AV343" s="13" t="s">
        <v>85</v>
      </c>
      <c r="AW343" s="13" t="s">
        <v>34</v>
      </c>
      <c r="AX343" s="13" t="s">
        <v>77</v>
      </c>
      <c r="AY343" s="248" t="s">
        <v>245</v>
      </c>
    </row>
    <row r="344" s="14" customFormat="1">
      <c r="A344" s="14"/>
      <c r="B344" s="249"/>
      <c r="C344" s="250"/>
      <c r="D344" s="234" t="s">
        <v>257</v>
      </c>
      <c r="E344" s="251" t="s">
        <v>216</v>
      </c>
      <c r="F344" s="252" t="s">
        <v>218</v>
      </c>
      <c r="G344" s="250"/>
      <c r="H344" s="253">
        <v>26</v>
      </c>
      <c r="I344" s="254"/>
      <c r="J344" s="250"/>
      <c r="K344" s="250"/>
      <c r="L344" s="255"/>
      <c r="M344" s="256"/>
      <c r="N344" s="257"/>
      <c r="O344" s="257"/>
      <c r="P344" s="257"/>
      <c r="Q344" s="257"/>
      <c r="R344" s="257"/>
      <c r="S344" s="257"/>
      <c r="T344" s="258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9" t="s">
        <v>257</v>
      </c>
      <c r="AU344" s="259" t="s">
        <v>87</v>
      </c>
      <c r="AV344" s="14" t="s">
        <v>87</v>
      </c>
      <c r="AW344" s="14" t="s">
        <v>34</v>
      </c>
      <c r="AX344" s="14" t="s">
        <v>77</v>
      </c>
      <c r="AY344" s="259" t="s">
        <v>245</v>
      </c>
    </row>
    <row r="345" s="13" customFormat="1">
      <c r="A345" s="13"/>
      <c r="B345" s="239"/>
      <c r="C345" s="240"/>
      <c r="D345" s="234" t="s">
        <v>257</v>
      </c>
      <c r="E345" s="241" t="s">
        <v>1</v>
      </c>
      <c r="F345" s="242" t="s">
        <v>429</v>
      </c>
      <c r="G345" s="240"/>
      <c r="H345" s="241" t="s">
        <v>1</v>
      </c>
      <c r="I345" s="243"/>
      <c r="J345" s="240"/>
      <c r="K345" s="240"/>
      <c r="L345" s="244"/>
      <c r="M345" s="245"/>
      <c r="N345" s="246"/>
      <c r="O345" s="246"/>
      <c r="P345" s="246"/>
      <c r="Q345" s="246"/>
      <c r="R345" s="246"/>
      <c r="S345" s="246"/>
      <c r="T345" s="247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8" t="s">
        <v>257</v>
      </c>
      <c r="AU345" s="248" t="s">
        <v>87</v>
      </c>
      <c r="AV345" s="13" t="s">
        <v>85</v>
      </c>
      <c r="AW345" s="13" t="s">
        <v>34</v>
      </c>
      <c r="AX345" s="13" t="s">
        <v>77</v>
      </c>
      <c r="AY345" s="248" t="s">
        <v>245</v>
      </c>
    </row>
    <row r="346" s="14" customFormat="1">
      <c r="A346" s="14"/>
      <c r="B346" s="249"/>
      <c r="C346" s="250"/>
      <c r="D346" s="234" t="s">
        <v>257</v>
      </c>
      <c r="E346" s="251" t="s">
        <v>1</v>
      </c>
      <c r="F346" s="252" t="s">
        <v>253</v>
      </c>
      <c r="G346" s="250"/>
      <c r="H346" s="253">
        <v>4</v>
      </c>
      <c r="I346" s="254"/>
      <c r="J346" s="250"/>
      <c r="K346" s="250"/>
      <c r="L346" s="255"/>
      <c r="M346" s="256"/>
      <c r="N346" s="257"/>
      <c r="O346" s="257"/>
      <c r="P346" s="257"/>
      <c r="Q346" s="257"/>
      <c r="R346" s="257"/>
      <c r="S346" s="257"/>
      <c r="T346" s="25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9" t="s">
        <v>257</v>
      </c>
      <c r="AU346" s="259" t="s">
        <v>87</v>
      </c>
      <c r="AV346" s="14" t="s">
        <v>87</v>
      </c>
      <c r="AW346" s="14" t="s">
        <v>34</v>
      </c>
      <c r="AX346" s="14" t="s">
        <v>77</v>
      </c>
      <c r="AY346" s="259" t="s">
        <v>245</v>
      </c>
    </row>
    <row r="347" s="15" customFormat="1">
      <c r="A347" s="15"/>
      <c r="B347" s="260"/>
      <c r="C347" s="261"/>
      <c r="D347" s="234" t="s">
        <v>257</v>
      </c>
      <c r="E347" s="262" t="s">
        <v>1</v>
      </c>
      <c r="F347" s="263" t="s">
        <v>266</v>
      </c>
      <c r="G347" s="261"/>
      <c r="H347" s="264">
        <v>30</v>
      </c>
      <c r="I347" s="265"/>
      <c r="J347" s="261"/>
      <c r="K347" s="261"/>
      <c r="L347" s="266"/>
      <c r="M347" s="267"/>
      <c r="N347" s="268"/>
      <c r="O347" s="268"/>
      <c r="P347" s="268"/>
      <c r="Q347" s="268"/>
      <c r="R347" s="268"/>
      <c r="S347" s="268"/>
      <c r="T347" s="269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70" t="s">
        <v>257</v>
      </c>
      <c r="AU347" s="270" t="s">
        <v>87</v>
      </c>
      <c r="AV347" s="15" t="s">
        <v>253</v>
      </c>
      <c r="AW347" s="15" t="s">
        <v>34</v>
      </c>
      <c r="AX347" s="15" t="s">
        <v>85</v>
      </c>
      <c r="AY347" s="270" t="s">
        <v>245</v>
      </c>
    </row>
    <row r="348" s="2" customFormat="1" ht="16.5" customHeight="1">
      <c r="A348" s="40"/>
      <c r="B348" s="41"/>
      <c r="C348" s="221" t="s">
        <v>466</v>
      </c>
      <c r="D348" s="221" t="s">
        <v>248</v>
      </c>
      <c r="E348" s="222" t="s">
        <v>467</v>
      </c>
      <c r="F348" s="223" t="s">
        <v>468</v>
      </c>
      <c r="G348" s="224" t="s">
        <v>455</v>
      </c>
      <c r="H348" s="225">
        <v>4</v>
      </c>
      <c r="I348" s="226"/>
      <c r="J348" s="227">
        <f>ROUND(I348*H348,2)</f>
        <v>0</v>
      </c>
      <c r="K348" s="223" t="s">
        <v>252</v>
      </c>
      <c r="L348" s="46"/>
      <c r="M348" s="228" t="s">
        <v>1</v>
      </c>
      <c r="N348" s="229" t="s">
        <v>42</v>
      </c>
      <c r="O348" s="93"/>
      <c r="P348" s="230">
        <f>O348*H348</f>
        <v>0</v>
      </c>
      <c r="Q348" s="230">
        <v>0</v>
      </c>
      <c r="R348" s="230">
        <f>Q348*H348</f>
        <v>0</v>
      </c>
      <c r="S348" s="230">
        <v>0</v>
      </c>
      <c r="T348" s="231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32" t="s">
        <v>253</v>
      </c>
      <c r="AT348" s="232" t="s">
        <v>248</v>
      </c>
      <c r="AU348" s="232" t="s">
        <v>87</v>
      </c>
      <c r="AY348" s="19" t="s">
        <v>245</v>
      </c>
      <c r="BE348" s="233">
        <f>IF(N348="základní",J348,0)</f>
        <v>0</v>
      </c>
      <c r="BF348" s="233">
        <f>IF(N348="snížená",J348,0)</f>
        <v>0</v>
      </c>
      <c r="BG348" s="233">
        <f>IF(N348="zákl. přenesená",J348,0)</f>
        <v>0</v>
      </c>
      <c r="BH348" s="233">
        <f>IF(N348="sníž. přenesená",J348,0)</f>
        <v>0</v>
      </c>
      <c r="BI348" s="233">
        <f>IF(N348="nulová",J348,0)</f>
        <v>0</v>
      </c>
      <c r="BJ348" s="19" t="s">
        <v>85</v>
      </c>
      <c r="BK348" s="233">
        <f>ROUND(I348*H348,2)</f>
        <v>0</v>
      </c>
      <c r="BL348" s="19" t="s">
        <v>253</v>
      </c>
      <c r="BM348" s="232" t="s">
        <v>469</v>
      </c>
    </row>
    <row r="349" s="2" customFormat="1">
      <c r="A349" s="40"/>
      <c r="B349" s="41"/>
      <c r="C349" s="42"/>
      <c r="D349" s="234" t="s">
        <v>255</v>
      </c>
      <c r="E349" s="42"/>
      <c r="F349" s="235" t="s">
        <v>470</v>
      </c>
      <c r="G349" s="42"/>
      <c r="H349" s="42"/>
      <c r="I349" s="236"/>
      <c r="J349" s="42"/>
      <c r="K349" s="42"/>
      <c r="L349" s="46"/>
      <c r="M349" s="237"/>
      <c r="N349" s="238"/>
      <c r="O349" s="93"/>
      <c r="P349" s="93"/>
      <c r="Q349" s="93"/>
      <c r="R349" s="93"/>
      <c r="S349" s="93"/>
      <c r="T349" s="94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255</v>
      </c>
      <c r="AU349" s="19" t="s">
        <v>87</v>
      </c>
    </row>
    <row r="350" s="13" customFormat="1">
      <c r="A350" s="13"/>
      <c r="B350" s="239"/>
      <c r="C350" s="240"/>
      <c r="D350" s="234" t="s">
        <v>257</v>
      </c>
      <c r="E350" s="241" t="s">
        <v>1</v>
      </c>
      <c r="F350" s="242" t="s">
        <v>310</v>
      </c>
      <c r="G350" s="240"/>
      <c r="H350" s="241" t="s">
        <v>1</v>
      </c>
      <c r="I350" s="243"/>
      <c r="J350" s="240"/>
      <c r="K350" s="240"/>
      <c r="L350" s="244"/>
      <c r="M350" s="245"/>
      <c r="N350" s="246"/>
      <c r="O350" s="246"/>
      <c r="P350" s="246"/>
      <c r="Q350" s="246"/>
      <c r="R350" s="246"/>
      <c r="S350" s="246"/>
      <c r="T350" s="247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8" t="s">
        <v>257</v>
      </c>
      <c r="AU350" s="248" t="s">
        <v>87</v>
      </c>
      <c r="AV350" s="13" t="s">
        <v>85</v>
      </c>
      <c r="AW350" s="13" t="s">
        <v>34</v>
      </c>
      <c r="AX350" s="13" t="s">
        <v>77</v>
      </c>
      <c r="AY350" s="248" t="s">
        <v>245</v>
      </c>
    </row>
    <row r="351" s="14" customFormat="1">
      <c r="A351" s="14"/>
      <c r="B351" s="249"/>
      <c r="C351" s="250"/>
      <c r="D351" s="234" t="s">
        <v>257</v>
      </c>
      <c r="E351" s="251" t="s">
        <v>1</v>
      </c>
      <c r="F351" s="252" t="s">
        <v>87</v>
      </c>
      <c r="G351" s="250"/>
      <c r="H351" s="253">
        <v>2</v>
      </c>
      <c r="I351" s="254"/>
      <c r="J351" s="250"/>
      <c r="K351" s="250"/>
      <c r="L351" s="255"/>
      <c r="M351" s="256"/>
      <c r="N351" s="257"/>
      <c r="O351" s="257"/>
      <c r="P351" s="257"/>
      <c r="Q351" s="257"/>
      <c r="R351" s="257"/>
      <c r="S351" s="257"/>
      <c r="T351" s="25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9" t="s">
        <v>257</v>
      </c>
      <c r="AU351" s="259" t="s">
        <v>87</v>
      </c>
      <c r="AV351" s="14" t="s">
        <v>87</v>
      </c>
      <c r="AW351" s="14" t="s">
        <v>34</v>
      </c>
      <c r="AX351" s="14" t="s">
        <v>77</v>
      </c>
      <c r="AY351" s="259" t="s">
        <v>245</v>
      </c>
    </row>
    <row r="352" s="13" customFormat="1">
      <c r="A352" s="13"/>
      <c r="B352" s="239"/>
      <c r="C352" s="240"/>
      <c r="D352" s="234" t="s">
        <v>257</v>
      </c>
      <c r="E352" s="241" t="s">
        <v>1</v>
      </c>
      <c r="F352" s="242" t="s">
        <v>324</v>
      </c>
      <c r="G352" s="240"/>
      <c r="H352" s="241" t="s">
        <v>1</v>
      </c>
      <c r="I352" s="243"/>
      <c r="J352" s="240"/>
      <c r="K352" s="240"/>
      <c r="L352" s="244"/>
      <c r="M352" s="245"/>
      <c r="N352" s="246"/>
      <c r="O352" s="246"/>
      <c r="P352" s="246"/>
      <c r="Q352" s="246"/>
      <c r="R352" s="246"/>
      <c r="S352" s="246"/>
      <c r="T352" s="247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8" t="s">
        <v>257</v>
      </c>
      <c r="AU352" s="248" t="s">
        <v>87</v>
      </c>
      <c r="AV352" s="13" t="s">
        <v>85</v>
      </c>
      <c r="AW352" s="13" t="s">
        <v>34</v>
      </c>
      <c r="AX352" s="13" t="s">
        <v>77</v>
      </c>
      <c r="AY352" s="248" t="s">
        <v>245</v>
      </c>
    </row>
    <row r="353" s="14" customFormat="1">
      <c r="A353" s="14"/>
      <c r="B353" s="249"/>
      <c r="C353" s="250"/>
      <c r="D353" s="234" t="s">
        <v>257</v>
      </c>
      <c r="E353" s="251" t="s">
        <v>1</v>
      </c>
      <c r="F353" s="252" t="s">
        <v>87</v>
      </c>
      <c r="G353" s="250"/>
      <c r="H353" s="253">
        <v>2</v>
      </c>
      <c r="I353" s="254"/>
      <c r="J353" s="250"/>
      <c r="K353" s="250"/>
      <c r="L353" s="255"/>
      <c r="M353" s="256"/>
      <c r="N353" s="257"/>
      <c r="O353" s="257"/>
      <c r="P353" s="257"/>
      <c r="Q353" s="257"/>
      <c r="R353" s="257"/>
      <c r="S353" s="257"/>
      <c r="T353" s="25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9" t="s">
        <v>257</v>
      </c>
      <c r="AU353" s="259" t="s">
        <v>87</v>
      </c>
      <c r="AV353" s="14" t="s">
        <v>87</v>
      </c>
      <c r="AW353" s="14" t="s">
        <v>34</v>
      </c>
      <c r="AX353" s="14" t="s">
        <v>77</v>
      </c>
      <c r="AY353" s="259" t="s">
        <v>245</v>
      </c>
    </row>
    <row r="354" s="15" customFormat="1">
      <c r="A354" s="15"/>
      <c r="B354" s="260"/>
      <c r="C354" s="261"/>
      <c r="D354" s="234" t="s">
        <v>257</v>
      </c>
      <c r="E354" s="262" t="s">
        <v>1</v>
      </c>
      <c r="F354" s="263" t="s">
        <v>266</v>
      </c>
      <c r="G354" s="261"/>
      <c r="H354" s="264">
        <v>4</v>
      </c>
      <c r="I354" s="265"/>
      <c r="J354" s="261"/>
      <c r="K354" s="261"/>
      <c r="L354" s="266"/>
      <c r="M354" s="267"/>
      <c r="N354" s="268"/>
      <c r="O354" s="268"/>
      <c r="P354" s="268"/>
      <c r="Q354" s="268"/>
      <c r="R354" s="268"/>
      <c r="S354" s="268"/>
      <c r="T354" s="269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70" t="s">
        <v>257</v>
      </c>
      <c r="AU354" s="270" t="s">
        <v>87</v>
      </c>
      <c r="AV354" s="15" t="s">
        <v>253</v>
      </c>
      <c r="AW354" s="15" t="s">
        <v>34</v>
      </c>
      <c r="AX354" s="15" t="s">
        <v>85</v>
      </c>
      <c r="AY354" s="270" t="s">
        <v>245</v>
      </c>
    </row>
    <row r="355" s="2" customFormat="1" ht="16.5" customHeight="1">
      <c r="A355" s="40"/>
      <c r="B355" s="41"/>
      <c r="C355" s="221" t="s">
        <v>471</v>
      </c>
      <c r="D355" s="221" t="s">
        <v>248</v>
      </c>
      <c r="E355" s="222" t="s">
        <v>472</v>
      </c>
      <c r="F355" s="223" t="s">
        <v>473</v>
      </c>
      <c r="G355" s="224" t="s">
        <v>455</v>
      </c>
      <c r="H355" s="225">
        <v>4</v>
      </c>
      <c r="I355" s="226"/>
      <c r="J355" s="227">
        <f>ROUND(I355*H355,2)</f>
        <v>0</v>
      </c>
      <c r="K355" s="223" t="s">
        <v>252</v>
      </c>
      <c r="L355" s="46"/>
      <c r="M355" s="228" t="s">
        <v>1</v>
      </c>
      <c r="N355" s="229" t="s">
        <v>42</v>
      </c>
      <c r="O355" s="93"/>
      <c r="P355" s="230">
        <f>O355*H355</f>
        <v>0</v>
      </c>
      <c r="Q355" s="230">
        <v>0</v>
      </c>
      <c r="R355" s="230">
        <f>Q355*H355</f>
        <v>0</v>
      </c>
      <c r="S355" s="230">
        <v>0</v>
      </c>
      <c r="T355" s="231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32" t="s">
        <v>253</v>
      </c>
      <c r="AT355" s="232" t="s">
        <v>248</v>
      </c>
      <c r="AU355" s="232" t="s">
        <v>87</v>
      </c>
      <c r="AY355" s="19" t="s">
        <v>245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9" t="s">
        <v>85</v>
      </c>
      <c r="BK355" s="233">
        <f>ROUND(I355*H355,2)</f>
        <v>0</v>
      </c>
      <c r="BL355" s="19" t="s">
        <v>253</v>
      </c>
      <c r="BM355" s="232" t="s">
        <v>474</v>
      </c>
    </row>
    <row r="356" s="2" customFormat="1">
      <c r="A356" s="40"/>
      <c r="B356" s="41"/>
      <c r="C356" s="42"/>
      <c r="D356" s="234" t="s">
        <v>255</v>
      </c>
      <c r="E356" s="42"/>
      <c r="F356" s="235" t="s">
        <v>475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255</v>
      </c>
      <c r="AU356" s="19" t="s">
        <v>87</v>
      </c>
    </row>
    <row r="357" s="13" customFormat="1">
      <c r="A357" s="13"/>
      <c r="B357" s="239"/>
      <c r="C357" s="240"/>
      <c r="D357" s="234" t="s">
        <v>257</v>
      </c>
      <c r="E357" s="241" t="s">
        <v>1</v>
      </c>
      <c r="F357" s="242" t="s">
        <v>476</v>
      </c>
      <c r="G357" s="240"/>
      <c r="H357" s="241" t="s">
        <v>1</v>
      </c>
      <c r="I357" s="243"/>
      <c r="J357" s="240"/>
      <c r="K357" s="240"/>
      <c r="L357" s="244"/>
      <c r="M357" s="245"/>
      <c r="N357" s="246"/>
      <c r="O357" s="246"/>
      <c r="P357" s="246"/>
      <c r="Q357" s="246"/>
      <c r="R357" s="246"/>
      <c r="S357" s="246"/>
      <c r="T357" s="247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8" t="s">
        <v>257</v>
      </c>
      <c r="AU357" s="248" t="s">
        <v>87</v>
      </c>
      <c r="AV357" s="13" t="s">
        <v>85</v>
      </c>
      <c r="AW357" s="13" t="s">
        <v>34</v>
      </c>
      <c r="AX357" s="13" t="s">
        <v>77</v>
      </c>
      <c r="AY357" s="248" t="s">
        <v>245</v>
      </c>
    </row>
    <row r="358" s="14" customFormat="1">
      <c r="A358" s="14"/>
      <c r="B358" s="249"/>
      <c r="C358" s="250"/>
      <c r="D358" s="234" t="s">
        <v>257</v>
      </c>
      <c r="E358" s="251" t="s">
        <v>1</v>
      </c>
      <c r="F358" s="252" t="s">
        <v>87</v>
      </c>
      <c r="G358" s="250"/>
      <c r="H358" s="253">
        <v>2</v>
      </c>
      <c r="I358" s="254"/>
      <c r="J358" s="250"/>
      <c r="K358" s="250"/>
      <c r="L358" s="255"/>
      <c r="M358" s="256"/>
      <c r="N358" s="257"/>
      <c r="O358" s="257"/>
      <c r="P358" s="257"/>
      <c r="Q358" s="257"/>
      <c r="R358" s="257"/>
      <c r="S358" s="257"/>
      <c r="T358" s="25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9" t="s">
        <v>257</v>
      </c>
      <c r="AU358" s="259" t="s">
        <v>87</v>
      </c>
      <c r="AV358" s="14" t="s">
        <v>87</v>
      </c>
      <c r="AW358" s="14" t="s">
        <v>34</v>
      </c>
      <c r="AX358" s="14" t="s">
        <v>77</v>
      </c>
      <c r="AY358" s="259" t="s">
        <v>245</v>
      </c>
    </row>
    <row r="359" s="13" customFormat="1">
      <c r="A359" s="13"/>
      <c r="B359" s="239"/>
      <c r="C359" s="240"/>
      <c r="D359" s="234" t="s">
        <v>257</v>
      </c>
      <c r="E359" s="241" t="s">
        <v>1</v>
      </c>
      <c r="F359" s="242" t="s">
        <v>477</v>
      </c>
      <c r="G359" s="240"/>
      <c r="H359" s="241" t="s">
        <v>1</v>
      </c>
      <c r="I359" s="243"/>
      <c r="J359" s="240"/>
      <c r="K359" s="240"/>
      <c r="L359" s="244"/>
      <c r="M359" s="245"/>
      <c r="N359" s="246"/>
      <c r="O359" s="246"/>
      <c r="P359" s="246"/>
      <c r="Q359" s="246"/>
      <c r="R359" s="246"/>
      <c r="S359" s="246"/>
      <c r="T359" s="247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8" t="s">
        <v>257</v>
      </c>
      <c r="AU359" s="248" t="s">
        <v>87</v>
      </c>
      <c r="AV359" s="13" t="s">
        <v>85</v>
      </c>
      <c r="AW359" s="13" t="s">
        <v>34</v>
      </c>
      <c r="AX359" s="13" t="s">
        <v>77</v>
      </c>
      <c r="AY359" s="248" t="s">
        <v>245</v>
      </c>
    </row>
    <row r="360" s="14" customFormat="1">
      <c r="A360" s="14"/>
      <c r="B360" s="249"/>
      <c r="C360" s="250"/>
      <c r="D360" s="234" t="s">
        <v>257</v>
      </c>
      <c r="E360" s="251" t="s">
        <v>1</v>
      </c>
      <c r="F360" s="252" t="s">
        <v>87</v>
      </c>
      <c r="G360" s="250"/>
      <c r="H360" s="253">
        <v>2</v>
      </c>
      <c r="I360" s="254"/>
      <c r="J360" s="250"/>
      <c r="K360" s="250"/>
      <c r="L360" s="255"/>
      <c r="M360" s="256"/>
      <c r="N360" s="257"/>
      <c r="O360" s="257"/>
      <c r="P360" s="257"/>
      <c r="Q360" s="257"/>
      <c r="R360" s="257"/>
      <c r="S360" s="257"/>
      <c r="T360" s="25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9" t="s">
        <v>257</v>
      </c>
      <c r="AU360" s="259" t="s">
        <v>87</v>
      </c>
      <c r="AV360" s="14" t="s">
        <v>87</v>
      </c>
      <c r="AW360" s="14" t="s">
        <v>34</v>
      </c>
      <c r="AX360" s="14" t="s">
        <v>77</v>
      </c>
      <c r="AY360" s="259" t="s">
        <v>245</v>
      </c>
    </row>
    <row r="361" s="15" customFormat="1">
      <c r="A361" s="15"/>
      <c r="B361" s="260"/>
      <c r="C361" s="261"/>
      <c r="D361" s="234" t="s">
        <v>257</v>
      </c>
      <c r="E361" s="262" t="s">
        <v>1</v>
      </c>
      <c r="F361" s="263" t="s">
        <v>266</v>
      </c>
      <c r="G361" s="261"/>
      <c r="H361" s="264">
        <v>4</v>
      </c>
      <c r="I361" s="265"/>
      <c r="J361" s="261"/>
      <c r="K361" s="261"/>
      <c r="L361" s="266"/>
      <c r="M361" s="267"/>
      <c r="N361" s="268"/>
      <c r="O361" s="268"/>
      <c r="P361" s="268"/>
      <c r="Q361" s="268"/>
      <c r="R361" s="268"/>
      <c r="S361" s="268"/>
      <c r="T361" s="269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70" t="s">
        <v>257</v>
      </c>
      <c r="AU361" s="270" t="s">
        <v>87</v>
      </c>
      <c r="AV361" s="15" t="s">
        <v>253</v>
      </c>
      <c r="AW361" s="15" t="s">
        <v>34</v>
      </c>
      <c r="AX361" s="15" t="s">
        <v>85</v>
      </c>
      <c r="AY361" s="270" t="s">
        <v>245</v>
      </c>
    </row>
    <row r="362" s="2" customFormat="1" ht="16.5" customHeight="1">
      <c r="A362" s="40"/>
      <c r="B362" s="41"/>
      <c r="C362" s="221" t="s">
        <v>218</v>
      </c>
      <c r="D362" s="221" t="s">
        <v>248</v>
      </c>
      <c r="E362" s="222" t="s">
        <v>478</v>
      </c>
      <c r="F362" s="223" t="s">
        <v>479</v>
      </c>
      <c r="G362" s="224" t="s">
        <v>455</v>
      </c>
      <c r="H362" s="225">
        <v>10</v>
      </c>
      <c r="I362" s="226"/>
      <c r="J362" s="227">
        <f>ROUND(I362*H362,2)</f>
        <v>0</v>
      </c>
      <c r="K362" s="223" t="s">
        <v>252</v>
      </c>
      <c r="L362" s="46"/>
      <c r="M362" s="228" t="s">
        <v>1</v>
      </c>
      <c r="N362" s="229" t="s">
        <v>42</v>
      </c>
      <c r="O362" s="93"/>
      <c r="P362" s="230">
        <f>O362*H362</f>
        <v>0</v>
      </c>
      <c r="Q362" s="230">
        <v>0</v>
      </c>
      <c r="R362" s="230">
        <f>Q362*H362</f>
        <v>0</v>
      </c>
      <c r="S362" s="230">
        <v>0</v>
      </c>
      <c r="T362" s="231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32" t="s">
        <v>253</v>
      </c>
      <c r="AT362" s="232" t="s">
        <v>248</v>
      </c>
      <c r="AU362" s="232" t="s">
        <v>87</v>
      </c>
      <c r="AY362" s="19" t="s">
        <v>245</v>
      </c>
      <c r="BE362" s="233">
        <f>IF(N362="základní",J362,0)</f>
        <v>0</v>
      </c>
      <c r="BF362" s="233">
        <f>IF(N362="snížená",J362,0)</f>
        <v>0</v>
      </c>
      <c r="BG362" s="233">
        <f>IF(N362="zákl. přenesená",J362,0)</f>
        <v>0</v>
      </c>
      <c r="BH362" s="233">
        <f>IF(N362="sníž. přenesená",J362,0)</f>
        <v>0</v>
      </c>
      <c r="BI362" s="233">
        <f>IF(N362="nulová",J362,0)</f>
        <v>0</v>
      </c>
      <c r="BJ362" s="19" t="s">
        <v>85</v>
      </c>
      <c r="BK362" s="233">
        <f>ROUND(I362*H362,2)</f>
        <v>0</v>
      </c>
      <c r="BL362" s="19" t="s">
        <v>253</v>
      </c>
      <c r="BM362" s="232" t="s">
        <v>480</v>
      </c>
    </row>
    <row r="363" s="2" customFormat="1">
      <c r="A363" s="40"/>
      <c r="B363" s="41"/>
      <c r="C363" s="42"/>
      <c r="D363" s="234" t="s">
        <v>255</v>
      </c>
      <c r="E363" s="42"/>
      <c r="F363" s="235" t="s">
        <v>481</v>
      </c>
      <c r="G363" s="42"/>
      <c r="H363" s="42"/>
      <c r="I363" s="236"/>
      <c r="J363" s="42"/>
      <c r="K363" s="42"/>
      <c r="L363" s="46"/>
      <c r="M363" s="237"/>
      <c r="N363" s="238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255</v>
      </c>
      <c r="AU363" s="19" t="s">
        <v>87</v>
      </c>
    </row>
    <row r="364" s="2" customFormat="1" ht="16.5" customHeight="1">
      <c r="A364" s="40"/>
      <c r="B364" s="41"/>
      <c r="C364" s="221" t="s">
        <v>482</v>
      </c>
      <c r="D364" s="221" t="s">
        <v>248</v>
      </c>
      <c r="E364" s="222" t="s">
        <v>483</v>
      </c>
      <c r="F364" s="223" t="s">
        <v>484</v>
      </c>
      <c r="G364" s="224" t="s">
        <v>455</v>
      </c>
      <c r="H364" s="225">
        <v>30</v>
      </c>
      <c r="I364" s="226"/>
      <c r="J364" s="227">
        <f>ROUND(I364*H364,2)</f>
        <v>0</v>
      </c>
      <c r="K364" s="223" t="s">
        <v>252</v>
      </c>
      <c r="L364" s="46"/>
      <c r="M364" s="228" t="s">
        <v>1</v>
      </c>
      <c r="N364" s="229" t="s">
        <v>42</v>
      </c>
      <c r="O364" s="93"/>
      <c r="P364" s="230">
        <f>O364*H364</f>
        <v>0</v>
      </c>
      <c r="Q364" s="230">
        <v>0</v>
      </c>
      <c r="R364" s="230">
        <f>Q364*H364</f>
        <v>0</v>
      </c>
      <c r="S364" s="230">
        <v>0</v>
      </c>
      <c r="T364" s="231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32" t="s">
        <v>253</v>
      </c>
      <c r="AT364" s="232" t="s">
        <v>248</v>
      </c>
      <c r="AU364" s="232" t="s">
        <v>87</v>
      </c>
      <c r="AY364" s="19" t="s">
        <v>245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9" t="s">
        <v>85</v>
      </c>
      <c r="BK364" s="233">
        <f>ROUND(I364*H364,2)</f>
        <v>0</v>
      </c>
      <c r="BL364" s="19" t="s">
        <v>253</v>
      </c>
      <c r="BM364" s="232" t="s">
        <v>485</v>
      </c>
    </row>
    <row r="365" s="2" customFormat="1">
      <c r="A365" s="40"/>
      <c r="B365" s="41"/>
      <c r="C365" s="42"/>
      <c r="D365" s="234" t="s">
        <v>255</v>
      </c>
      <c r="E365" s="42"/>
      <c r="F365" s="235" t="s">
        <v>486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255</v>
      </c>
      <c r="AU365" s="19" t="s">
        <v>87</v>
      </c>
    </row>
    <row r="366" s="2" customFormat="1" ht="16.5" customHeight="1">
      <c r="A366" s="40"/>
      <c r="B366" s="41"/>
      <c r="C366" s="221" t="s">
        <v>487</v>
      </c>
      <c r="D366" s="221" t="s">
        <v>248</v>
      </c>
      <c r="E366" s="222" t="s">
        <v>488</v>
      </c>
      <c r="F366" s="223" t="s">
        <v>489</v>
      </c>
      <c r="G366" s="224" t="s">
        <v>317</v>
      </c>
      <c r="H366" s="225">
        <v>25518</v>
      </c>
      <c r="I366" s="226"/>
      <c r="J366" s="227">
        <f>ROUND(I366*H366,2)</f>
        <v>0</v>
      </c>
      <c r="K366" s="223" t="s">
        <v>252</v>
      </c>
      <c r="L366" s="46"/>
      <c r="M366" s="228" t="s">
        <v>1</v>
      </c>
      <c r="N366" s="229" t="s">
        <v>42</v>
      </c>
      <c r="O366" s="93"/>
      <c r="P366" s="230">
        <f>O366*H366</f>
        <v>0</v>
      </c>
      <c r="Q366" s="230">
        <v>0</v>
      </c>
      <c r="R366" s="230">
        <f>Q366*H366</f>
        <v>0</v>
      </c>
      <c r="S366" s="230">
        <v>0</v>
      </c>
      <c r="T366" s="231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32" t="s">
        <v>253</v>
      </c>
      <c r="AT366" s="232" t="s">
        <v>248</v>
      </c>
      <c r="AU366" s="232" t="s">
        <v>87</v>
      </c>
      <c r="AY366" s="19" t="s">
        <v>245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9" t="s">
        <v>85</v>
      </c>
      <c r="BK366" s="233">
        <f>ROUND(I366*H366,2)</f>
        <v>0</v>
      </c>
      <c r="BL366" s="19" t="s">
        <v>253</v>
      </c>
      <c r="BM366" s="232" t="s">
        <v>490</v>
      </c>
    </row>
    <row r="367" s="2" customFormat="1">
      <c r="A367" s="40"/>
      <c r="B367" s="41"/>
      <c r="C367" s="42"/>
      <c r="D367" s="234" t="s">
        <v>255</v>
      </c>
      <c r="E367" s="42"/>
      <c r="F367" s="235" t="s">
        <v>491</v>
      </c>
      <c r="G367" s="42"/>
      <c r="H367" s="42"/>
      <c r="I367" s="236"/>
      <c r="J367" s="42"/>
      <c r="K367" s="42"/>
      <c r="L367" s="46"/>
      <c r="M367" s="237"/>
      <c r="N367" s="238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255</v>
      </c>
      <c r="AU367" s="19" t="s">
        <v>87</v>
      </c>
    </row>
    <row r="368" s="13" customFormat="1">
      <c r="A368" s="13"/>
      <c r="B368" s="239"/>
      <c r="C368" s="240"/>
      <c r="D368" s="234" t="s">
        <v>257</v>
      </c>
      <c r="E368" s="241" t="s">
        <v>1</v>
      </c>
      <c r="F368" s="242" t="s">
        <v>492</v>
      </c>
      <c r="G368" s="240"/>
      <c r="H368" s="241" t="s">
        <v>1</v>
      </c>
      <c r="I368" s="243"/>
      <c r="J368" s="240"/>
      <c r="K368" s="240"/>
      <c r="L368" s="244"/>
      <c r="M368" s="245"/>
      <c r="N368" s="246"/>
      <c r="O368" s="246"/>
      <c r="P368" s="246"/>
      <c r="Q368" s="246"/>
      <c r="R368" s="246"/>
      <c r="S368" s="246"/>
      <c r="T368" s="247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8" t="s">
        <v>257</v>
      </c>
      <c r="AU368" s="248" t="s">
        <v>87</v>
      </c>
      <c r="AV368" s="13" t="s">
        <v>85</v>
      </c>
      <c r="AW368" s="13" t="s">
        <v>34</v>
      </c>
      <c r="AX368" s="13" t="s">
        <v>77</v>
      </c>
      <c r="AY368" s="248" t="s">
        <v>245</v>
      </c>
    </row>
    <row r="369" s="14" customFormat="1">
      <c r="A369" s="14"/>
      <c r="B369" s="249"/>
      <c r="C369" s="250"/>
      <c r="D369" s="234" t="s">
        <v>257</v>
      </c>
      <c r="E369" s="251" t="s">
        <v>1</v>
      </c>
      <c r="F369" s="252" t="s">
        <v>493</v>
      </c>
      <c r="G369" s="250"/>
      <c r="H369" s="253">
        <v>24736</v>
      </c>
      <c r="I369" s="254"/>
      <c r="J369" s="250"/>
      <c r="K369" s="250"/>
      <c r="L369" s="255"/>
      <c r="M369" s="256"/>
      <c r="N369" s="257"/>
      <c r="O369" s="257"/>
      <c r="P369" s="257"/>
      <c r="Q369" s="257"/>
      <c r="R369" s="257"/>
      <c r="S369" s="257"/>
      <c r="T369" s="25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9" t="s">
        <v>257</v>
      </c>
      <c r="AU369" s="259" t="s">
        <v>87</v>
      </c>
      <c r="AV369" s="14" t="s">
        <v>87</v>
      </c>
      <c r="AW369" s="14" t="s">
        <v>34</v>
      </c>
      <c r="AX369" s="14" t="s">
        <v>77</v>
      </c>
      <c r="AY369" s="259" t="s">
        <v>245</v>
      </c>
    </row>
    <row r="370" s="14" customFormat="1">
      <c r="A370" s="14"/>
      <c r="B370" s="249"/>
      <c r="C370" s="250"/>
      <c r="D370" s="234" t="s">
        <v>257</v>
      </c>
      <c r="E370" s="251" t="s">
        <v>1</v>
      </c>
      <c r="F370" s="252" t="s">
        <v>494</v>
      </c>
      <c r="G370" s="250"/>
      <c r="H370" s="253">
        <v>482</v>
      </c>
      <c r="I370" s="254"/>
      <c r="J370" s="250"/>
      <c r="K370" s="250"/>
      <c r="L370" s="255"/>
      <c r="M370" s="256"/>
      <c r="N370" s="257"/>
      <c r="O370" s="257"/>
      <c r="P370" s="257"/>
      <c r="Q370" s="257"/>
      <c r="R370" s="257"/>
      <c r="S370" s="257"/>
      <c r="T370" s="258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9" t="s">
        <v>257</v>
      </c>
      <c r="AU370" s="259" t="s">
        <v>87</v>
      </c>
      <c r="AV370" s="14" t="s">
        <v>87</v>
      </c>
      <c r="AW370" s="14" t="s">
        <v>34</v>
      </c>
      <c r="AX370" s="14" t="s">
        <v>77</v>
      </c>
      <c r="AY370" s="259" t="s">
        <v>245</v>
      </c>
    </row>
    <row r="371" s="13" customFormat="1">
      <c r="A371" s="13"/>
      <c r="B371" s="239"/>
      <c r="C371" s="240"/>
      <c r="D371" s="234" t="s">
        <v>257</v>
      </c>
      <c r="E371" s="241" t="s">
        <v>1</v>
      </c>
      <c r="F371" s="242" t="s">
        <v>495</v>
      </c>
      <c r="G371" s="240"/>
      <c r="H371" s="241" t="s">
        <v>1</v>
      </c>
      <c r="I371" s="243"/>
      <c r="J371" s="240"/>
      <c r="K371" s="240"/>
      <c r="L371" s="244"/>
      <c r="M371" s="245"/>
      <c r="N371" s="246"/>
      <c r="O371" s="246"/>
      <c r="P371" s="246"/>
      <c r="Q371" s="246"/>
      <c r="R371" s="246"/>
      <c r="S371" s="246"/>
      <c r="T371" s="247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8" t="s">
        <v>257</v>
      </c>
      <c r="AU371" s="248" t="s">
        <v>87</v>
      </c>
      <c r="AV371" s="13" t="s">
        <v>85</v>
      </c>
      <c r="AW371" s="13" t="s">
        <v>34</v>
      </c>
      <c r="AX371" s="13" t="s">
        <v>77</v>
      </c>
      <c r="AY371" s="248" t="s">
        <v>245</v>
      </c>
    </row>
    <row r="372" s="14" customFormat="1">
      <c r="A372" s="14"/>
      <c r="B372" s="249"/>
      <c r="C372" s="250"/>
      <c r="D372" s="234" t="s">
        <v>257</v>
      </c>
      <c r="E372" s="251" t="s">
        <v>1</v>
      </c>
      <c r="F372" s="252" t="s">
        <v>496</v>
      </c>
      <c r="G372" s="250"/>
      <c r="H372" s="253">
        <v>300</v>
      </c>
      <c r="I372" s="254"/>
      <c r="J372" s="250"/>
      <c r="K372" s="250"/>
      <c r="L372" s="255"/>
      <c r="M372" s="256"/>
      <c r="N372" s="257"/>
      <c r="O372" s="257"/>
      <c r="P372" s="257"/>
      <c r="Q372" s="257"/>
      <c r="R372" s="257"/>
      <c r="S372" s="257"/>
      <c r="T372" s="25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9" t="s">
        <v>257</v>
      </c>
      <c r="AU372" s="259" t="s">
        <v>87</v>
      </c>
      <c r="AV372" s="14" t="s">
        <v>87</v>
      </c>
      <c r="AW372" s="14" t="s">
        <v>34</v>
      </c>
      <c r="AX372" s="14" t="s">
        <v>77</v>
      </c>
      <c r="AY372" s="259" t="s">
        <v>245</v>
      </c>
    </row>
    <row r="373" s="15" customFormat="1">
      <c r="A373" s="15"/>
      <c r="B373" s="260"/>
      <c r="C373" s="261"/>
      <c r="D373" s="234" t="s">
        <v>257</v>
      </c>
      <c r="E373" s="262" t="s">
        <v>209</v>
      </c>
      <c r="F373" s="263" t="s">
        <v>266</v>
      </c>
      <c r="G373" s="261"/>
      <c r="H373" s="264">
        <v>25518</v>
      </c>
      <c r="I373" s="265"/>
      <c r="J373" s="261"/>
      <c r="K373" s="261"/>
      <c r="L373" s="266"/>
      <c r="M373" s="267"/>
      <c r="N373" s="268"/>
      <c r="O373" s="268"/>
      <c r="P373" s="268"/>
      <c r="Q373" s="268"/>
      <c r="R373" s="268"/>
      <c r="S373" s="268"/>
      <c r="T373" s="269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70" t="s">
        <v>257</v>
      </c>
      <c r="AU373" s="270" t="s">
        <v>87</v>
      </c>
      <c r="AV373" s="15" t="s">
        <v>253</v>
      </c>
      <c r="AW373" s="15" t="s">
        <v>34</v>
      </c>
      <c r="AX373" s="15" t="s">
        <v>85</v>
      </c>
      <c r="AY373" s="270" t="s">
        <v>245</v>
      </c>
    </row>
    <row r="374" s="2" customFormat="1" ht="16.5" customHeight="1">
      <c r="A374" s="40"/>
      <c r="B374" s="41"/>
      <c r="C374" s="221" t="s">
        <v>497</v>
      </c>
      <c r="D374" s="221" t="s">
        <v>248</v>
      </c>
      <c r="E374" s="222" t="s">
        <v>498</v>
      </c>
      <c r="F374" s="223" t="s">
        <v>499</v>
      </c>
      <c r="G374" s="224" t="s">
        <v>317</v>
      </c>
      <c r="H374" s="225">
        <v>25518</v>
      </c>
      <c r="I374" s="226"/>
      <c r="J374" s="227">
        <f>ROUND(I374*H374,2)</f>
        <v>0</v>
      </c>
      <c r="K374" s="223" t="s">
        <v>252</v>
      </c>
      <c r="L374" s="46"/>
      <c r="M374" s="228" t="s">
        <v>1</v>
      </c>
      <c r="N374" s="229" t="s">
        <v>42</v>
      </c>
      <c r="O374" s="93"/>
      <c r="P374" s="230">
        <f>O374*H374</f>
        <v>0</v>
      </c>
      <c r="Q374" s="230">
        <v>0</v>
      </c>
      <c r="R374" s="230">
        <f>Q374*H374</f>
        <v>0</v>
      </c>
      <c r="S374" s="230">
        <v>0</v>
      </c>
      <c r="T374" s="231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32" t="s">
        <v>253</v>
      </c>
      <c r="AT374" s="232" t="s">
        <v>248</v>
      </c>
      <c r="AU374" s="232" t="s">
        <v>87</v>
      </c>
      <c r="AY374" s="19" t="s">
        <v>245</v>
      </c>
      <c r="BE374" s="233">
        <f>IF(N374="základní",J374,0)</f>
        <v>0</v>
      </c>
      <c r="BF374" s="233">
        <f>IF(N374="snížená",J374,0)</f>
        <v>0</v>
      </c>
      <c r="BG374" s="233">
        <f>IF(N374="zákl. přenesená",J374,0)</f>
        <v>0</v>
      </c>
      <c r="BH374" s="233">
        <f>IF(N374="sníž. přenesená",J374,0)</f>
        <v>0</v>
      </c>
      <c r="BI374" s="233">
        <f>IF(N374="nulová",J374,0)</f>
        <v>0</v>
      </c>
      <c r="BJ374" s="19" t="s">
        <v>85</v>
      </c>
      <c r="BK374" s="233">
        <f>ROUND(I374*H374,2)</f>
        <v>0</v>
      </c>
      <c r="BL374" s="19" t="s">
        <v>253</v>
      </c>
      <c r="BM374" s="232" t="s">
        <v>500</v>
      </c>
    </row>
    <row r="375" s="2" customFormat="1">
      <c r="A375" s="40"/>
      <c r="B375" s="41"/>
      <c r="C375" s="42"/>
      <c r="D375" s="234" t="s">
        <v>255</v>
      </c>
      <c r="E375" s="42"/>
      <c r="F375" s="235" t="s">
        <v>501</v>
      </c>
      <c r="G375" s="42"/>
      <c r="H375" s="42"/>
      <c r="I375" s="236"/>
      <c r="J375" s="42"/>
      <c r="K375" s="42"/>
      <c r="L375" s="46"/>
      <c r="M375" s="237"/>
      <c r="N375" s="238"/>
      <c r="O375" s="93"/>
      <c r="P375" s="93"/>
      <c r="Q375" s="93"/>
      <c r="R375" s="93"/>
      <c r="S375" s="93"/>
      <c r="T375" s="94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255</v>
      </c>
      <c r="AU375" s="19" t="s">
        <v>87</v>
      </c>
    </row>
    <row r="376" s="14" customFormat="1">
      <c r="A376" s="14"/>
      <c r="B376" s="249"/>
      <c r="C376" s="250"/>
      <c r="D376" s="234" t="s">
        <v>257</v>
      </c>
      <c r="E376" s="251" t="s">
        <v>1</v>
      </c>
      <c r="F376" s="252" t="s">
        <v>209</v>
      </c>
      <c r="G376" s="250"/>
      <c r="H376" s="253">
        <v>25518</v>
      </c>
      <c r="I376" s="254"/>
      <c r="J376" s="250"/>
      <c r="K376" s="250"/>
      <c r="L376" s="255"/>
      <c r="M376" s="256"/>
      <c r="N376" s="257"/>
      <c r="O376" s="257"/>
      <c r="P376" s="257"/>
      <c r="Q376" s="257"/>
      <c r="R376" s="257"/>
      <c r="S376" s="257"/>
      <c r="T376" s="258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9" t="s">
        <v>257</v>
      </c>
      <c r="AU376" s="259" t="s">
        <v>87</v>
      </c>
      <c r="AV376" s="14" t="s">
        <v>87</v>
      </c>
      <c r="AW376" s="14" t="s">
        <v>34</v>
      </c>
      <c r="AX376" s="14" t="s">
        <v>85</v>
      </c>
      <c r="AY376" s="259" t="s">
        <v>245</v>
      </c>
    </row>
    <row r="377" s="2" customFormat="1" ht="16.5" customHeight="1">
      <c r="A377" s="40"/>
      <c r="B377" s="41"/>
      <c r="C377" s="221" t="s">
        <v>502</v>
      </c>
      <c r="D377" s="221" t="s">
        <v>248</v>
      </c>
      <c r="E377" s="222" t="s">
        <v>503</v>
      </c>
      <c r="F377" s="223" t="s">
        <v>504</v>
      </c>
      <c r="G377" s="224" t="s">
        <v>317</v>
      </c>
      <c r="H377" s="225">
        <v>12986</v>
      </c>
      <c r="I377" s="226"/>
      <c r="J377" s="227">
        <f>ROUND(I377*H377,2)</f>
        <v>0</v>
      </c>
      <c r="K377" s="223" t="s">
        <v>252</v>
      </c>
      <c r="L377" s="46"/>
      <c r="M377" s="228" t="s">
        <v>1</v>
      </c>
      <c r="N377" s="229" t="s">
        <v>42</v>
      </c>
      <c r="O377" s="93"/>
      <c r="P377" s="230">
        <f>O377*H377</f>
        <v>0</v>
      </c>
      <c r="Q377" s="230">
        <v>0</v>
      </c>
      <c r="R377" s="230">
        <f>Q377*H377</f>
        <v>0</v>
      </c>
      <c r="S377" s="230">
        <v>0</v>
      </c>
      <c r="T377" s="231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32" t="s">
        <v>253</v>
      </c>
      <c r="AT377" s="232" t="s">
        <v>248</v>
      </c>
      <c r="AU377" s="232" t="s">
        <v>87</v>
      </c>
      <c r="AY377" s="19" t="s">
        <v>245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9" t="s">
        <v>85</v>
      </c>
      <c r="BK377" s="233">
        <f>ROUND(I377*H377,2)</f>
        <v>0</v>
      </c>
      <c r="BL377" s="19" t="s">
        <v>253</v>
      </c>
      <c r="BM377" s="232" t="s">
        <v>505</v>
      </c>
    </row>
    <row r="378" s="2" customFormat="1">
      <c r="A378" s="40"/>
      <c r="B378" s="41"/>
      <c r="C378" s="42"/>
      <c r="D378" s="234" t="s">
        <v>255</v>
      </c>
      <c r="E378" s="42"/>
      <c r="F378" s="235" t="s">
        <v>506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255</v>
      </c>
      <c r="AU378" s="19" t="s">
        <v>87</v>
      </c>
    </row>
    <row r="379" s="13" customFormat="1">
      <c r="A379" s="13"/>
      <c r="B379" s="239"/>
      <c r="C379" s="240"/>
      <c r="D379" s="234" t="s">
        <v>257</v>
      </c>
      <c r="E379" s="241" t="s">
        <v>1</v>
      </c>
      <c r="F379" s="242" t="s">
        <v>310</v>
      </c>
      <c r="G379" s="240"/>
      <c r="H379" s="241" t="s">
        <v>1</v>
      </c>
      <c r="I379" s="243"/>
      <c r="J379" s="240"/>
      <c r="K379" s="240"/>
      <c r="L379" s="244"/>
      <c r="M379" s="245"/>
      <c r="N379" s="246"/>
      <c r="O379" s="246"/>
      <c r="P379" s="246"/>
      <c r="Q379" s="246"/>
      <c r="R379" s="246"/>
      <c r="S379" s="246"/>
      <c r="T379" s="247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8" t="s">
        <v>257</v>
      </c>
      <c r="AU379" s="248" t="s">
        <v>87</v>
      </c>
      <c r="AV379" s="13" t="s">
        <v>85</v>
      </c>
      <c r="AW379" s="13" t="s">
        <v>34</v>
      </c>
      <c r="AX379" s="13" t="s">
        <v>77</v>
      </c>
      <c r="AY379" s="248" t="s">
        <v>245</v>
      </c>
    </row>
    <row r="380" s="14" customFormat="1">
      <c r="A380" s="14"/>
      <c r="B380" s="249"/>
      <c r="C380" s="250"/>
      <c r="D380" s="234" t="s">
        <v>257</v>
      </c>
      <c r="E380" s="251" t="s">
        <v>1</v>
      </c>
      <c r="F380" s="252" t="s">
        <v>507</v>
      </c>
      <c r="G380" s="250"/>
      <c r="H380" s="253">
        <v>514</v>
      </c>
      <c r="I380" s="254"/>
      <c r="J380" s="250"/>
      <c r="K380" s="250"/>
      <c r="L380" s="255"/>
      <c r="M380" s="256"/>
      <c r="N380" s="257"/>
      <c r="O380" s="257"/>
      <c r="P380" s="257"/>
      <c r="Q380" s="257"/>
      <c r="R380" s="257"/>
      <c r="S380" s="257"/>
      <c r="T380" s="25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9" t="s">
        <v>257</v>
      </c>
      <c r="AU380" s="259" t="s">
        <v>87</v>
      </c>
      <c r="AV380" s="14" t="s">
        <v>87</v>
      </c>
      <c r="AW380" s="14" t="s">
        <v>34</v>
      </c>
      <c r="AX380" s="14" t="s">
        <v>77</v>
      </c>
      <c r="AY380" s="259" t="s">
        <v>245</v>
      </c>
    </row>
    <row r="381" s="14" customFormat="1">
      <c r="A381" s="14"/>
      <c r="B381" s="249"/>
      <c r="C381" s="250"/>
      <c r="D381" s="234" t="s">
        <v>257</v>
      </c>
      <c r="E381" s="251" t="s">
        <v>1</v>
      </c>
      <c r="F381" s="252" t="s">
        <v>508</v>
      </c>
      <c r="G381" s="250"/>
      <c r="H381" s="253">
        <v>552</v>
      </c>
      <c r="I381" s="254"/>
      <c r="J381" s="250"/>
      <c r="K381" s="250"/>
      <c r="L381" s="255"/>
      <c r="M381" s="256"/>
      <c r="N381" s="257"/>
      <c r="O381" s="257"/>
      <c r="P381" s="257"/>
      <c r="Q381" s="257"/>
      <c r="R381" s="257"/>
      <c r="S381" s="257"/>
      <c r="T381" s="258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9" t="s">
        <v>257</v>
      </c>
      <c r="AU381" s="259" t="s">
        <v>87</v>
      </c>
      <c r="AV381" s="14" t="s">
        <v>87</v>
      </c>
      <c r="AW381" s="14" t="s">
        <v>34</v>
      </c>
      <c r="AX381" s="14" t="s">
        <v>77</v>
      </c>
      <c r="AY381" s="259" t="s">
        <v>245</v>
      </c>
    </row>
    <row r="382" s="14" customFormat="1">
      <c r="A382" s="14"/>
      <c r="B382" s="249"/>
      <c r="C382" s="250"/>
      <c r="D382" s="234" t="s">
        <v>257</v>
      </c>
      <c r="E382" s="251" t="s">
        <v>1</v>
      </c>
      <c r="F382" s="252" t="s">
        <v>509</v>
      </c>
      <c r="G382" s="250"/>
      <c r="H382" s="253">
        <v>636</v>
      </c>
      <c r="I382" s="254"/>
      <c r="J382" s="250"/>
      <c r="K382" s="250"/>
      <c r="L382" s="255"/>
      <c r="M382" s="256"/>
      <c r="N382" s="257"/>
      <c r="O382" s="257"/>
      <c r="P382" s="257"/>
      <c r="Q382" s="257"/>
      <c r="R382" s="257"/>
      <c r="S382" s="257"/>
      <c r="T382" s="25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9" t="s">
        <v>257</v>
      </c>
      <c r="AU382" s="259" t="s">
        <v>87</v>
      </c>
      <c r="AV382" s="14" t="s">
        <v>87</v>
      </c>
      <c r="AW382" s="14" t="s">
        <v>34</v>
      </c>
      <c r="AX382" s="14" t="s">
        <v>77</v>
      </c>
      <c r="AY382" s="259" t="s">
        <v>245</v>
      </c>
    </row>
    <row r="383" s="14" customFormat="1">
      <c r="A383" s="14"/>
      <c r="B383" s="249"/>
      <c r="C383" s="250"/>
      <c r="D383" s="234" t="s">
        <v>257</v>
      </c>
      <c r="E383" s="251" t="s">
        <v>1</v>
      </c>
      <c r="F383" s="252" t="s">
        <v>510</v>
      </c>
      <c r="G383" s="250"/>
      <c r="H383" s="253">
        <v>1728</v>
      </c>
      <c r="I383" s="254"/>
      <c r="J383" s="250"/>
      <c r="K383" s="250"/>
      <c r="L383" s="255"/>
      <c r="M383" s="256"/>
      <c r="N383" s="257"/>
      <c r="O383" s="257"/>
      <c r="P383" s="257"/>
      <c r="Q383" s="257"/>
      <c r="R383" s="257"/>
      <c r="S383" s="257"/>
      <c r="T383" s="258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9" t="s">
        <v>257</v>
      </c>
      <c r="AU383" s="259" t="s">
        <v>87</v>
      </c>
      <c r="AV383" s="14" t="s">
        <v>87</v>
      </c>
      <c r="AW383" s="14" t="s">
        <v>34</v>
      </c>
      <c r="AX383" s="14" t="s">
        <v>77</v>
      </c>
      <c r="AY383" s="259" t="s">
        <v>245</v>
      </c>
    </row>
    <row r="384" s="14" customFormat="1">
      <c r="A384" s="14"/>
      <c r="B384" s="249"/>
      <c r="C384" s="250"/>
      <c r="D384" s="234" t="s">
        <v>257</v>
      </c>
      <c r="E384" s="251" t="s">
        <v>1</v>
      </c>
      <c r="F384" s="252" t="s">
        <v>511</v>
      </c>
      <c r="G384" s="250"/>
      <c r="H384" s="253">
        <v>916</v>
      </c>
      <c r="I384" s="254"/>
      <c r="J384" s="250"/>
      <c r="K384" s="250"/>
      <c r="L384" s="255"/>
      <c r="M384" s="256"/>
      <c r="N384" s="257"/>
      <c r="O384" s="257"/>
      <c r="P384" s="257"/>
      <c r="Q384" s="257"/>
      <c r="R384" s="257"/>
      <c r="S384" s="257"/>
      <c r="T384" s="25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9" t="s">
        <v>257</v>
      </c>
      <c r="AU384" s="259" t="s">
        <v>87</v>
      </c>
      <c r="AV384" s="14" t="s">
        <v>87</v>
      </c>
      <c r="AW384" s="14" t="s">
        <v>34</v>
      </c>
      <c r="AX384" s="14" t="s">
        <v>77</v>
      </c>
      <c r="AY384" s="259" t="s">
        <v>245</v>
      </c>
    </row>
    <row r="385" s="14" customFormat="1">
      <c r="A385" s="14"/>
      <c r="B385" s="249"/>
      <c r="C385" s="250"/>
      <c r="D385" s="234" t="s">
        <v>257</v>
      </c>
      <c r="E385" s="251" t="s">
        <v>1</v>
      </c>
      <c r="F385" s="252" t="s">
        <v>512</v>
      </c>
      <c r="G385" s="250"/>
      <c r="H385" s="253">
        <v>566</v>
      </c>
      <c r="I385" s="254"/>
      <c r="J385" s="250"/>
      <c r="K385" s="250"/>
      <c r="L385" s="255"/>
      <c r="M385" s="256"/>
      <c r="N385" s="257"/>
      <c r="O385" s="257"/>
      <c r="P385" s="257"/>
      <c r="Q385" s="257"/>
      <c r="R385" s="257"/>
      <c r="S385" s="257"/>
      <c r="T385" s="25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9" t="s">
        <v>257</v>
      </c>
      <c r="AU385" s="259" t="s">
        <v>87</v>
      </c>
      <c r="AV385" s="14" t="s">
        <v>87</v>
      </c>
      <c r="AW385" s="14" t="s">
        <v>34</v>
      </c>
      <c r="AX385" s="14" t="s">
        <v>77</v>
      </c>
      <c r="AY385" s="259" t="s">
        <v>245</v>
      </c>
    </row>
    <row r="386" s="14" customFormat="1">
      <c r="A386" s="14"/>
      <c r="B386" s="249"/>
      <c r="C386" s="250"/>
      <c r="D386" s="234" t="s">
        <v>257</v>
      </c>
      <c r="E386" s="251" t="s">
        <v>1</v>
      </c>
      <c r="F386" s="252" t="s">
        <v>513</v>
      </c>
      <c r="G386" s="250"/>
      <c r="H386" s="253">
        <v>1042</v>
      </c>
      <c r="I386" s="254"/>
      <c r="J386" s="250"/>
      <c r="K386" s="250"/>
      <c r="L386" s="255"/>
      <c r="M386" s="256"/>
      <c r="N386" s="257"/>
      <c r="O386" s="257"/>
      <c r="P386" s="257"/>
      <c r="Q386" s="257"/>
      <c r="R386" s="257"/>
      <c r="S386" s="257"/>
      <c r="T386" s="258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9" t="s">
        <v>257</v>
      </c>
      <c r="AU386" s="259" t="s">
        <v>87</v>
      </c>
      <c r="AV386" s="14" t="s">
        <v>87</v>
      </c>
      <c r="AW386" s="14" t="s">
        <v>34</v>
      </c>
      <c r="AX386" s="14" t="s">
        <v>77</v>
      </c>
      <c r="AY386" s="259" t="s">
        <v>245</v>
      </c>
    </row>
    <row r="387" s="16" customFormat="1">
      <c r="A387" s="16"/>
      <c r="B387" s="271"/>
      <c r="C387" s="272"/>
      <c r="D387" s="234" t="s">
        <v>257</v>
      </c>
      <c r="E387" s="273" t="s">
        <v>1</v>
      </c>
      <c r="F387" s="274" t="s">
        <v>289</v>
      </c>
      <c r="G387" s="272"/>
      <c r="H387" s="275">
        <v>5954</v>
      </c>
      <c r="I387" s="276"/>
      <c r="J387" s="272"/>
      <c r="K387" s="272"/>
      <c r="L387" s="277"/>
      <c r="M387" s="278"/>
      <c r="N387" s="279"/>
      <c r="O387" s="279"/>
      <c r="P387" s="279"/>
      <c r="Q387" s="279"/>
      <c r="R387" s="279"/>
      <c r="S387" s="279"/>
      <c r="T387" s="280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T387" s="281" t="s">
        <v>257</v>
      </c>
      <c r="AU387" s="281" t="s">
        <v>87</v>
      </c>
      <c r="AV387" s="16" t="s">
        <v>272</v>
      </c>
      <c r="AW387" s="16" t="s">
        <v>34</v>
      </c>
      <c r="AX387" s="16" t="s">
        <v>77</v>
      </c>
      <c r="AY387" s="281" t="s">
        <v>245</v>
      </c>
    </row>
    <row r="388" s="13" customFormat="1">
      <c r="A388" s="13"/>
      <c r="B388" s="239"/>
      <c r="C388" s="240"/>
      <c r="D388" s="234" t="s">
        <v>257</v>
      </c>
      <c r="E388" s="241" t="s">
        <v>1</v>
      </c>
      <c r="F388" s="242" t="s">
        <v>324</v>
      </c>
      <c r="G388" s="240"/>
      <c r="H388" s="241" t="s">
        <v>1</v>
      </c>
      <c r="I388" s="243"/>
      <c r="J388" s="240"/>
      <c r="K388" s="240"/>
      <c r="L388" s="244"/>
      <c r="M388" s="245"/>
      <c r="N388" s="246"/>
      <c r="O388" s="246"/>
      <c r="P388" s="246"/>
      <c r="Q388" s="246"/>
      <c r="R388" s="246"/>
      <c r="S388" s="246"/>
      <c r="T388" s="247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8" t="s">
        <v>257</v>
      </c>
      <c r="AU388" s="248" t="s">
        <v>87</v>
      </c>
      <c r="AV388" s="13" t="s">
        <v>85</v>
      </c>
      <c r="AW388" s="13" t="s">
        <v>34</v>
      </c>
      <c r="AX388" s="13" t="s">
        <v>77</v>
      </c>
      <c r="AY388" s="248" t="s">
        <v>245</v>
      </c>
    </row>
    <row r="389" s="14" customFormat="1">
      <c r="A389" s="14"/>
      <c r="B389" s="249"/>
      <c r="C389" s="250"/>
      <c r="D389" s="234" t="s">
        <v>257</v>
      </c>
      <c r="E389" s="251" t="s">
        <v>1</v>
      </c>
      <c r="F389" s="252" t="s">
        <v>514</v>
      </c>
      <c r="G389" s="250"/>
      <c r="H389" s="253">
        <v>536</v>
      </c>
      <c r="I389" s="254"/>
      <c r="J389" s="250"/>
      <c r="K389" s="250"/>
      <c r="L389" s="255"/>
      <c r="M389" s="256"/>
      <c r="N389" s="257"/>
      <c r="O389" s="257"/>
      <c r="P389" s="257"/>
      <c r="Q389" s="257"/>
      <c r="R389" s="257"/>
      <c r="S389" s="257"/>
      <c r="T389" s="258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59" t="s">
        <v>257</v>
      </c>
      <c r="AU389" s="259" t="s">
        <v>87</v>
      </c>
      <c r="AV389" s="14" t="s">
        <v>87</v>
      </c>
      <c r="AW389" s="14" t="s">
        <v>34</v>
      </c>
      <c r="AX389" s="14" t="s">
        <v>77</v>
      </c>
      <c r="AY389" s="259" t="s">
        <v>245</v>
      </c>
    </row>
    <row r="390" s="14" customFormat="1">
      <c r="A390" s="14"/>
      <c r="B390" s="249"/>
      <c r="C390" s="250"/>
      <c r="D390" s="234" t="s">
        <v>257</v>
      </c>
      <c r="E390" s="251" t="s">
        <v>1</v>
      </c>
      <c r="F390" s="252" t="s">
        <v>515</v>
      </c>
      <c r="G390" s="250"/>
      <c r="H390" s="253">
        <v>1458</v>
      </c>
      <c r="I390" s="254"/>
      <c r="J390" s="250"/>
      <c r="K390" s="250"/>
      <c r="L390" s="255"/>
      <c r="M390" s="256"/>
      <c r="N390" s="257"/>
      <c r="O390" s="257"/>
      <c r="P390" s="257"/>
      <c r="Q390" s="257"/>
      <c r="R390" s="257"/>
      <c r="S390" s="257"/>
      <c r="T390" s="258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9" t="s">
        <v>257</v>
      </c>
      <c r="AU390" s="259" t="s">
        <v>87</v>
      </c>
      <c r="AV390" s="14" t="s">
        <v>87</v>
      </c>
      <c r="AW390" s="14" t="s">
        <v>34</v>
      </c>
      <c r="AX390" s="14" t="s">
        <v>77</v>
      </c>
      <c r="AY390" s="259" t="s">
        <v>245</v>
      </c>
    </row>
    <row r="391" s="14" customFormat="1">
      <c r="A391" s="14"/>
      <c r="B391" s="249"/>
      <c r="C391" s="250"/>
      <c r="D391" s="234" t="s">
        <v>257</v>
      </c>
      <c r="E391" s="251" t="s">
        <v>1</v>
      </c>
      <c r="F391" s="252" t="s">
        <v>507</v>
      </c>
      <c r="G391" s="250"/>
      <c r="H391" s="253">
        <v>514</v>
      </c>
      <c r="I391" s="254"/>
      <c r="J391" s="250"/>
      <c r="K391" s="250"/>
      <c r="L391" s="255"/>
      <c r="M391" s="256"/>
      <c r="N391" s="257"/>
      <c r="O391" s="257"/>
      <c r="P391" s="257"/>
      <c r="Q391" s="257"/>
      <c r="R391" s="257"/>
      <c r="S391" s="257"/>
      <c r="T391" s="258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9" t="s">
        <v>257</v>
      </c>
      <c r="AU391" s="259" t="s">
        <v>87</v>
      </c>
      <c r="AV391" s="14" t="s">
        <v>87</v>
      </c>
      <c r="AW391" s="14" t="s">
        <v>34</v>
      </c>
      <c r="AX391" s="14" t="s">
        <v>77</v>
      </c>
      <c r="AY391" s="259" t="s">
        <v>245</v>
      </c>
    </row>
    <row r="392" s="14" customFormat="1">
      <c r="A392" s="14"/>
      <c r="B392" s="249"/>
      <c r="C392" s="250"/>
      <c r="D392" s="234" t="s">
        <v>257</v>
      </c>
      <c r="E392" s="251" t="s">
        <v>1</v>
      </c>
      <c r="F392" s="252" t="s">
        <v>508</v>
      </c>
      <c r="G392" s="250"/>
      <c r="H392" s="253">
        <v>552</v>
      </c>
      <c r="I392" s="254"/>
      <c r="J392" s="250"/>
      <c r="K392" s="250"/>
      <c r="L392" s="255"/>
      <c r="M392" s="256"/>
      <c r="N392" s="257"/>
      <c r="O392" s="257"/>
      <c r="P392" s="257"/>
      <c r="Q392" s="257"/>
      <c r="R392" s="257"/>
      <c r="S392" s="257"/>
      <c r="T392" s="258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9" t="s">
        <v>257</v>
      </c>
      <c r="AU392" s="259" t="s">
        <v>87</v>
      </c>
      <c r="AV392" s="14" t="s">
        <v>87</v>
      </c>
      <c r="AW392" s="14" t="s">
        <v>34</v>
      </c>
      <c r="AX392" s="14" t="s">
        <v>77</v>
      </c>
      <c r="AY392" s="259" t="s">
        <v>245</v>
      </c>
    </row>
    <row r="393" s="14" customFormat="1">
      <c r="A393" s="14"/>
      <c r="B393" s="249"/>
      <c r="C393" s="250"/>
      <c r="D393" s="234" t="s">
        <v>257</v>
      </c>
      <c r="E393" s="251" t="s">
        <v>1</v>
      </c>
      <c r="F393" s="252" t="s">
        <v>509</v>
      </c>
      <c r="G393" s="250"/>
      <c r="H393" s="253">
        <v>636</v>
      </c>
      <c r="I393" s="254"/>
      <c r="J393" s="250"/>
      <c r="K393" s="250"/>
      <c r="L393" s="255"/>
      <c r="M393" s="256"/>
      <c r="N393" s="257"/>
      <c r="O393" s="257"/>
      <c r="P393" s="257"/>
      <c r="Q393" s="257"/>
      <c r="R393" s="257"/>
      <c r="S393" s="257"/>
      <c r="T393" s="25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9" t="s">
        <v>257</v>
      </c>
      <c r="AU393" s="259" t="s">
        <v>87</v>
      </c>
      <c r="AV393" s="14" t="s">
        <v>87</v>
      </c>
      <c r="AW393" s="14" t="s">
        <v>34</v>
      </c>
      <c r="AX393" s="14" t="s">
        <v>77</v>
      </c>
      <c r="AY393" s="259" t="s">
        <v>245</v>
      </c>
    </row>
    <row r="394" s="14" customFormat="1">
      <c r="A394" s="14"/>
      <c r="B394" s="249"/>
      <c r="C394" s="250"/>
      <c r="D394" s="234" t="s">
        <v>257</v>
      </c>
      <c r="E394" s="251" t="s">
        <v>1</v>
      </c>
      <c r="F394" s="252" t="s">
        <v>510</v>
      </c>
      <c r="G394" s="250"/>
      <c r="H394" s="253">
        <v>1728</v>
      </c>
      <c r="I394" s="254"/>
      <c r="J394" s="250"/>
      <c r="K394" s="250"/>
      <c r="L394" s="255"/>
      <c r="M394" s="256"/>
      <c r="N394" s="257"/>
      <c r="O394" s="257"/>
      <c r="P394" s="257"/>
      <c r="Q394" s="257"/>
      <c r="R394" s="257"/>
      <c r="S394" s="257"/>
      <c r="T394" s="25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9" t="s">
        <v>257</v>
      </c>
      <c r="AU394" s="259" t="s">
        <v>87</v>
      </c>
      <c r="AV394" s="14" t="s">
        <v>87</v>
      </c>
      <c r="AW394" s="14" t="s">
        <v>34</v>
      </c>
      <c r="AX394" s="14" t="s">
        <v>77</v>
      </c>
      <c r="AY394" s="259" t="s">
        <v>245</v>
      </c>
    </row>
    <row r="395" s="14" customFormat="1">
      <c r="A395" s="14"/>
      <c r="B395" s="249"/>
      <c r="C395" s="250"/>
      <c r="D395" s="234" t="s">
        <v>257</v>
      </c>
      <c r="E395" s="251" t="s">
        <v>1</v>
      </c>
      <c r="F395" s="252" t="s">
        <v>512</v>
      </c>
      <c r="G395" s="250"/>
      <c r="H395" s="253">
        <v>566</v>
      </c>
      <c r="I395" s="254"/>
      <c r="J395" s="250"/>
      <c r="K395" s="250"/>
      <c r="L395" s="255"/>
      <c r="M395" s="256"/>
      <c r="N395" s="257"/>
      <c r="O395" s="257"/>
      <c r="P395" s="257"/>
      <c r="Q395" s="257"/>
      <c r="R395" s="257"/>
      <c r="S395" s="257"/>
      <c r="T395" s="25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9" t="s">
        <v>257</v>
      </c>
      <c r="AU395" s="259" t="s">
        <v>87</v>
      </c>
      <c r="AV395" s="14" t="s">
        <v>87</v>
      </c>
      <c r="AW395" s="14" t="s">
        <v>34</v>
      </c>
      <c r="AX395" s="14" t="s">
        <v>77</v>
      </c>
      <c r="AY395" s="259" t="s">
        <v>245</v>
      </c>
    </row>
    <row r="396" s="14" customFormat="1">
      <c r="A396" s="14"/>
      <c r="B396" s="249"/>
      <c r="C396" s="250"/>
      <c r="D396" s="234" t="s">
        <v>257</v>
      </c>
      <c r="E396" s="251" t="s">
        <v>1</v>
      </c>
      <c r="F396" s="252" t="s">
        <v>513</v>
      </c>
      <c r="G396" s="250"/>
      <c r="H396" s="253">
        <v>1042</v>
      </c>
      <c r="I396" s="254"/>
      <c r="J396" s="250"/>
      <c r="K396" s="250"/>
      <c r="L396" s="255"/>
      <c r="M396" s="256"/>
      <c r="N396" s="257"/>
      <c r="O396" s="257"/>
      <c r="P396" s="257"/>
      <c r="Q396" s="257"/>
      <c r="R396" s="257"/>
      <c r="S396" s="257"/>
      <c r="T396" s="258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9" t="s">
        <v>257</v>
      </c>
      <c r="AU396" s="259" t="s">
        <v>87</v>
      </c>
      <c r="AV396" s="14" t="s">
        <v>87</v>
      </c>
      <c r="AW396" s="14" t="s">
        <v>34</v>
      </c>
      <c r="AX396" s="14" t="s">
        <v>77</v>
      </c>
      <c r="AY396" s="259" t="s">
        <v>245</v>
      </c>
    </row>
    <row r="397" s="16" customFormat="1">
      <c r="A397" s="16"/>
      <c r="B397" s="271"/>
      <c r="C397" s="272"/>
      <c r="D397" s="234" t="s">
        <v>257</v>
      </c>
      <c r="E397" s="273" t="s">
        <v>1</v>
      </c>
      <c r="F397" s="274" t="s">
        <v>289</v>
      </c>
      <c r="G397" s="272"/>
      <c r="H397" s="275">
        <v>7032</v>
      </c>
      <c r="I397" s="276"/>
      <c r="J397" s="272"/>
      <c r="K397" s="272"/>
      <c r="L397" s="277"/>
      <c r="M397" s="278"/>
      <c r="N397" s="279"/>
      <c r="O397" s="279"/>
      <c r="P397" s="279"/>
      <c r="Q397" s="279"/>
      <c r="R397" s="279"/>
      <c r="S397" s="279"/>
      <c r="T397" s="280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T397" s="281" t="s">
        <v>257</v>
      </c>
      <c r="AU397" s="281" t="s">
        <v>87</v>
      </c>
      <c r="AV397" s="16" t="s">
        <v>272</v>
      </c>
      <c r="AW397" s="16" t="s">
        <v>34</v>
      </c>
      <c r="AX397" s="16" t="s">
        <v>77</v>
      </c>
      <c r="AY397" s="281" t="s">
        <v>245</v>
      </c>
    </row>
    <row r="398" s="15" customFormat="1">
      <c r="A398" s="15"/>
      <c r="B398" s="260"/>
      <c r="C398" s="261"/>
      <c r="D398" s="234" t="s">
        <v>257</v>
      </c>
      <c r="E398" s="262" t="s">
        <v>1</v>
      </c>
      <c r="F398" s="263" t="s">
        <v>266</v>
      </c>
      <c r="G398" s="261"/>
      <c r="H398" s="264">
        <v>12986</v>
      </c>
      <c r="I398" s="265"/>
      <c r="J398" s="261"/>
      <c r="K398" s="261"/>
      <c r="L398" s="266"/>
      <c r="M398" s="267"/>
      <c r="N398" s="268"/>
      <c r="O398" s="268"/>
      <c r="P398" s="268"/>
      <c r="Q398" s="268"/>
      <c r="R398" s="268"/>
      <c r="S398" s="268"/>
      <c r="T398" s="269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70" t="s">
        <v>257</v>
      </c>
      <c r="AU398" s="270" t="s">
        <v>87</v>
      </c>
      <c r="AV398" s="15" t="s">
        <v>253</v>
      </c>
      <c r="AW398" s="15" t="s">
        <v>34</v>
      </c>
      <c r="AX398" s="15" t="s">
        <v>85</v>
      </c>
      <c r="AY398" s="270" t="s">
        <v>245</v>
      </c>
    </row>
    <row r="399" s="2" customFormat="1" ht="16.5" customHeight="1">
      <c r="A399" s="40"/>
      <c r="B399" s="41"/>
      <c r="C399" s="221" t="s">
        <v>516</v>
      </c>
      <c r="D399" s="221" t="s">
        <v>248</v>
      </c>
      <c r="E399" s="222" t="s">
        <v>517</v>
      </c>
      <c r="F399" s="223" t="s">
        <v>518</v>
      </c>
      <c r="G399" s="224" t="s">
        <v>329</v>
      </c>
      <c r="H399" s="225">
        <v>210</v>
      </c>
      <c r="I399" s="226"/>
      <c r="J399" s="227">
        <f>ROUND(I399*H399,2)</f>
        <v>0</v>
      </c>
      <c r="K399" s="223" t="s">
        <v>252</v>
      </c>
      <c r="L399" s="46"/>
      <c r="M399" s="228" t="s">
        <v>1</v>
      </c>
      <c r="N399" s="229" t="s">
        <v>42</v>
      </c>
      <c r="O399" s="93"/>
      <c r="P399" s="230">
        <f>O399*H399</f>
        <v>0</v>
      </c>
      <c r="Q399" s="230">
        <v>0</v>
      </c>
      <c r="R399" s="230">
        <f>Q399*H399</f>
        <v>0</v>
      </c>
      <c r="S399" s="230">
        <v>0</v>
      </c>
      <c r="T399" s="231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32" t="s">
        <v>253</v>
      </c>
      <c r="AT399" s="232" t="s">
        <v>248</v>
      </c>
      <c r="AU399" s="232" t="s">
        <v>87</v>
      </c>
      <c r="AY399" s="19" t="s">
        <v>245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9" t="s">
        <v>85</v>
      </c>
      <c r="BK399" s="233">
        <f>ROUND(I399*H399,2)</f>
        <v>0</v>
      </c>
      <c r="BL399" s="19" t="s">
        <v>253</v>
      </c>
      <c r="BM399" s="232" t="s">
        <v>519</v>
      </c>
    </row>
    <row r="400" s="2" customFormat="1">
      <c r="A400" s="40"/>
      <c r="B400" s="41"/>
      <c r="C400" s="42"/>
      <c r="D400" s="234" t="s">
        <v>255</v>
      </c>
      <c r="E400" s="42"/>
      <c r="F400" s="235" t="s">
        <v>520</v>
      </c>
      <c r="G400" s="42"/>
      <c r="H400" s="42"/>
      <c r="I400" s="236"/>
      <c r="J400" s="42"/>
      <c r="K400" s="42"/>
      <c r="L400" s="46"/>
      <c r="M400" s="237"/>
      <c r="N400" s="238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255</v>
      </c>
      <c r="AU400" s="19" t="s">
        <v>87</v>
      </c>
    </row>
    <row r="401" s="13" customFormat="1">
      <c r="A401" s="13"/>
      <c r="B401" s="239"/>
      <c r="C401" s="240"/>
      <c r="D401" s="234" t="s">
        <v>257</v>
      </c>
      <c r="E401" s="241" t="s">
        <v>1</v>
      </c>
      <c r="F401" s="242" t="s">
        <v>310</v>
      </c>
      <c r="G401" s="240"/>
      <c r="H401" s="241" t="s">
        <v>1</v>
      </c>
      <c r="I401" s="243"/>
      <c r="J401" s="240"/>
      <c r="K401" s="240"/>
      <c r="L401" s="244"/>
      <c r="M401" s="245"/>
      <c r="N401" s="246"/>
      <c r="O401" s="246"/>
      <c r="P401" s="246"/>
      <c r="Q401" s="246"/>
      <c r="R401" s="246"/>
      <c r="S401" s="246"/>
      <c r="T401" s="247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8" t="s">
        <v>257</v>
      </c>
      <c r="AU401" s="248" t="s">
        <v>87</v>
      </c>
      <c r="AV401" s="13" t="s">
        <v>85</v>
      </c>
      <c r="AW401" s="13" t="s">
        <v>34</v>
      </c>
      <c r="AX401" s="13" t="s">
        <v>77</v>
      </c>
      <c r="AY401" s="248" t="s">
        <v>245</v>
      </c>
    </row>
    <row r="402" s="14" customFormat="1">
      <c r="A402" s="14"/>
      <c r="B402" s="249"/>
      <c r="C402" s="250"/>
      <c r="D402" s="234" t="s">
        <v>257</v>
      </c>
      <c r="E402" s="251" t="s">
        <v>1</v>
      </c>
      <c r="F402" s="252" t="s">
        <v>502</v>
      </c>
      <c r="G402" s="250"/>
      <c r="H402" s="253">
        <v>30</v>
      </c>
      <c r="I402" s="254"/>
      <c r="J402" s="250"/>
      <c r="K402" s="250"/>
      <c r="L402" s="255"/>
      <c r="M402" s="256"/>
      <c r="N402" s="257"/>
      <c r="O402" s="257"/>
      <c r="P402" s="257"/>
      <c r="Q402" s="257"/>
      <c r="R402" s="257"/>
      <c r="S402" s="257"/>
      <c r="T402" s="25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9" t="s">
        <v>257</v>
      </c>
      <c r="AU402" s="259" t="s">
        <v>87</v>
      </c>
      <c r="AV402" s="14" t="s">
        <v>87</v>
      </c>
      <c r="AW402" s="14" t="s">
        <v>34</v>
      </c>
      <c r="AX402" s="14" t="s">
        <v>77</v>
      </c>
      <c r="AY402" s="259" t="s">
        <v>245</v>
      </c>
    </row>
    <row r="403" s="13" customFormat="1">
      <c r="A403" s="13"/>
      <c r="B403" s="239"/>
      <c r="C403" s="240"/>
      <c r="D403" s="234" t="s">
        <v>257</v>
      </c>
      <c r="E403" s="241" t="s">
        <v>1</v>
      </c>
      <c r="F403" s="242" t="s">
        <v>444</v>
      </c>
      <c r="G403" s="240"/>
      <c r="H403" s="241" t="s">
        <v>1</v>
      </c>
      <c r="I403" s="243"/>
      <c r="J403" s="240"/>
      <c r="K403" s="240"/>
      <c r="L403" s="244"/>
      <c r="M403" s="245"/>
      <c r="N403" s="246"/>
      <c r="O403" s="246"/>
      <c r="P403" s="246"/>
      <c r="Q403" s="246"/>
      <c r="R403" s="246"/>
      <c r="S403" s="246"/>
      <c r="T403" s="247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8" t="s">
        <v>257</v>
      </c>
      <c r="AU403" s="248" t="s">
        <v>87</v>
      </c>
      <c r="AV403" s="13" t="s">
        <v>85</v>
      </c>
      <c r="AW403" s="13" t="s">
        <v>34</v>
      </c>
      <c r="AX403" s="13" t="s">
        <v>77</v>
      </c>
      <c r="AY403" s="248" t="s">
        <v>245</v>
      </c>
    </row>
    <row r="404" s="14" customFormat="1">
      <c r="A404" s="14"/>
      <c r="B404" s="249"/>
      <c r="C404" s="250"/>
      <c r="D404" s="234" t="s">
        <v>257</v>
      </c>
      <c r="E404" s="251" t="s">
        <v>1</v>
      </c>
      <c r="F404" s="252" t="s">
        <v>521</v>
      </c>
      <c r="G404" s="250"/>
      <c r="H404" s="253">
        <v>180</v>
      </c>
      <c r="I404" s="254"/>
      <c r="J404" s="250"/>
      <c r="K404" s="250"/>
      <c r="L404" s="255"/>
      <c r="M404" s="256"/>
      <c r="N404" s="257"/>
      <c r="O404" s="257"/>
      <c r="P404" s="257"/>
      <c r="Q404" s="257"/>
      <c r="R404" s="257"/>
      <c r="S404" s="257"/>
      <c r="T404" s="258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9" t="s">
        <v>257</v>
      </c>
      <c r="AU404" s="259" t="s">
        <v>87</v>
      </c>
      <c r="AV404" s="14" t="s">
        <v>87</v>
      </c>
      <c r="AW404" s="14" t="s">
        <v>34</v>
      </c>
      <c r="AX404" s="14" t="s">
        <v>77</v>
      </c>
      <c r="AY404" s="259" t="s">
        <v>245</v>
      </c>
    </row>
    <row r="405" s="15" customFormat="1">
      <c r="A405" s="15"/>
      <c r="B405" s="260"/>
      <c r="C405" s="261"/>
      <c r="D405" s="234" t="s">
        <v>257</v>
      </c>
      <c r="E405" s="262" t="s">
        <v>1</v>
      </c>
      <c r="F405" s="263" t="s">
        <v>266</v>
      </c>
      <c r="G405" s="261"/>
      <c r="H405" s="264">
        <v>210</v>
      </c>
      <c r="I405" s="265"/>
      <c r="J405" s="261"/>
      <c r="K405" s="261"/>
      <c r="L405" s="266"/>
      <c r="M405" s="267"/>
      <c r="N405" s="268"/>
      <c r="O405" s="268"/>
      <c r="P405" s="268"/>
      <c r="Q405" s="268"/>
      <c r="R405" s="268"/>
      <c r="S405" s="268"/>
      <c r="T405" s="269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70" t="s">
        <v>257</v>
      </c>
      <c r="AU405" s="270" t="s">
        <v>87</v>
      </c>
      <c r="AV405" s="15" t="s">
        <v>253</v>
      </c>
      <c r="AW405" s="15" t="s">
        <v>34</v>
      </c>
      <c r="AX405" s="15" t="s">
        <v>85</v>
      </c>
      <c r="AY405" s="270" t="s">
        <v>245</v>
      </c>
    </row>
    <row r="406" s="2" customFormat="1" ht="16.5" customHeight="1">
      <c r="A406" s="40"/>
      <c r="B406" s="41"/>
      <c r="C406" s="221" t="s">
        <v>522</v>
      </c>
      <c r="D406" s="221" t="s">
        <v>248</v>
      </c>
      <c r="E406" s="222" t="s">
        <v>523</v>
      </c>
      <c r="F406" s="223" t="s">
        <v>524</v>
      </c>
      <c r="G406" s="224" t="s">
        <v>329</v>
      </c>
      <c r="H406" s="225">
        <v>20</v>
      </c>
      <c r="I406" s="226"/>
      <c r="J406" s="227">
        <f>ROUND(I406*H406,2)</f>
        <v>0</v>
      </c>
      <c r="K406" s="223" t="s">
        <v>252</v>
      </c>
      <c r="L406" s="46"/>
      <c r="M406" s="228" t="s">
        <v>1</v>
      </c>
      <c r="N406" s="229" t="s">
        <v>42</v>
      </c>
      <c r="O406" s="93"/>
      <c r="P406" s="230">
        <f>O406*H406</f>
        <v>0</v>
      </c>
      <c r="Q406" s="230">
        <v>0</v>
      </c>
      <c r="R406" s="230">
        <f>Q406*H406</f>
        <v>0</v>
      </c>
      <c r="S406" s="230">
        <v>0</v>
      </c>
      <c r="T406" s="231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32" t="s">
        <v>253</v>
      </c>
      <c r="AT406" s="232" t="s">
        <v>248</v>
      </c>
      <c r="AU406" s="232" t="s">
        <v>87</v>
      </c>
      <c r="AY406" s="19" t="s">
        <v>245</v>
      </c>
      <c r="BE406" s="233">
        <f>IF(N406="základní",J406,0)</f>
        <v>0</v>
      </c>
      <c r="BF406" s="233">
        <f>IF(N406="snížená",J406,0)</f>
        <v>0</v>
      </c>
      <c r="BG406" s="233">
        <f>IF(N406="zákl. přenesená",J406,0)</f>
        <v>0</v>
      </c>
      <c r="BH406" s="233">
        <f>IF(N406="sníž. přenesená",J406,0)</f>
        <v>0</v>
      </c>
      <c r="BI406" s="233">
        <f>IF(N406="nulová",J406,0)</f>
        <v>0</v>
      </c>
      <c r="BJ406" s="19" t="s">
        <v>85</v>
      </c>
      <c r="BK406" s="233">
        <f>ROUND(I406*H406,2)</f>
        <v>0</v>
      </c>
      <c r="BL406" s="19" t="s">
        <v>253</v>
      </c>
      <c r="BM406" s="232" t="s">
        <v>525</v>
      </c>
    </row>
    <row r="407" s="2" customFormat="1">
      <c r="A407" s="40"/>
      <c r="B407" s="41"/>
      <c r="C407" s="42"/>
      <c r="D407" s="234" t="s">
        <v>255</v>
      </c>
      <c r="E407" s="42"/>
      <c r="F407" s="235" t="s">
        <v>526</v>
      </c>
      <c r="G407" s="42"/>
      <c r="H407" s="42"/>
      <c r="I407" s="236"/>
      <c r="J407" s="42"/>
      <c r="K407" s="42"/>
      <c r="L407" s="46"/>
      <c r="M407" s="237"/>
      <c r="N407" s="238"/>
      <c r="O407" s="93"/>
      <c r="P407" s="93"/>
      <c r="Q407" s="93"/>
      <c r="R407" s="93"/>
      <c r="S407" s="93"/>
      <c r="T407" s="94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255</v>
      </c>
      <c r="AU407" s="19" t="s">
        <v>87</v>
      </c>
    </row>
    <row r="408" s="13" customFormat="1">
      <c r="A408" s="13"/>
      <c r="B408" s="239"/>
      <c r="C408" s="240"/>
      <c r="D408" s="234" t="s">
        <v>257</v>
      </c>
      <c r="E408" s="241" t="s">
        <v>1</v>
      </c>
      <c r="F408" s="242" t="s">
        <v>527</v>
      </c>
      <c r="G408" s="240"/>
      <c r="H408" s="241" t="s">
        <v>1</v>
      </c>
      <c r="I408" s="243"/>
      <c r="J408" s="240"/>
      <c r="K408" s="240"/>
      <c r="L408" s="244"/>
      <c r="M408" s="245"/>
      <c r="N408" s="246"/>
      <c r="O408" s="246"/>
      <c r="P408" s="246"/>
      <c r="Q408" s="246"/>
      <c r="R408" s="246"/>
      <c r="S408" s="246"/>
      <c r="T408" s="247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8" t="s">
        <v>257</v>
      </c>
      <c r="AU408" s="248" t="s">
        <v>87</v>
      </c>
      <c r="AV408" s="13" t="s">
        <v>85</v>
      </c>
      <c r="AW408" s="13" t="s">
        <v>34</v>
      </c>
      <c r="AX408" s="13" t="s">
        <v>77</v>
      </c>
      <c r="AY408" s="248" t="s">
        <v>245</v>
      </c>
    </row>
    <row r="409" s="14" customFormat="1">
      <c r="A409" s="14"/>
      <c r="B409" s="249"/>
      <c r="C409" s="250"/>
      <c r="D409" s="234" t="s">
        <v>257</v>
      </c>
      <c r="E409" s="251" t="s">
        <v>1</v>
      </c>
      <c r="F409" s="252" t="s">
        <v>408</v>
      </c>
      <c r="G409" s="250"/>
      <c r="H409" s="253">
        <v>20</v>
      </c>
      <c r="I409" s="254"/>
      <c r="J409" s="250"/>
      <c r="K409" s="250"/>
      <c r="L409" s="255"/>
      <c r="M409" s="256"/>
      <c r="N409" s="257"/>
      <c r="O409" s="257"/>
      <c r="P409" s="257"/>
      <c r="Q409" s="257"/>
      <c r="R409" s="257"/>
      <c r="S409" s="257"/>
      <c r="T409" s="25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9" t="s">
        <v>257</v>
      </c>
      <c r="AU409" s="259" t="s">
        <v>87</v>
      </c>
      <c r="AV409" s="14" t="s">
        <v>87</v>
      </c>
      <c r="AW409" s="14" t="s">
        <v>34</v>
      </c>
      <c r="AX409" s="14" t="s">
        <v>85</v>
      </c>
      <c r="AY409" s="259" t="s">
        <v>245</v>
      </c>
    </row>
    <row r="410" s="2" customFormat="1" ht="16.5" customHeight="1">
      <c r="A410" s="40"/>
      <c r="B410" s="41"/>
      <c r="C410" s="221" t="s">
        <v>528</v>
      </c>
      <c r="D410" s="221" t="s">
        <v>248</v>
      </c>
      <c r="E410" s="222" t="s">
        <v>529</v>
      </c>
      <c r="F410" s="223" t="s">
        <v>530</v>
      </c>
      <c r="G410" s="224" t="s">
        <v>329</v>
      </c>
      <c r="H410" s="225">
        <v>26</v>
      </c>
      <c r="I410" s="226"/>
      <c r="J410" s="227">
        <f>ROUND(I410*H410,2)</f>
        <v>0</v>
      </c>
      <c r="K410" s="223" t="s">
        <v>252</v>
      </c>
      <c r="L410" s="46"/>
      <c r="M410" s="228" t="s">
        <v>1</v>
      </c>
      <c r="N410" s="229" t="s">
        <v>42</v>
      </c>
      <c r="O410" s="93"/>
      <c r="P410" s="230">
        <f>O410*H410</f>
        <v>0</v>
      </c>
      <c r="Q410" s="230">
        <v>0</v>
      </c>
      <c r="R410" s="230">
        <f>Q410*H410</f>
        <v>0</v>
      </c>
      <c r="S410" s="230">
        <v>0</v>
      </c>
      <c r="T410" s="231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32" t="s">
        <v>253</v>
      </c>
      <c r="AT410" s="232" t="s">
        <v>248</v>
      </c>
      <c r="AU410" s="232" t="s">
        <v>87</v>
      </c>
      <c r="AY410" s="19" t="s">
        <v>245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9" t="s">
        <v>85</v>
      </c>
      <c r="BK410" s="233">
        <f>ROUND(I410*H410,2)</f>
        <v>0</v>
      </c>
      <c r="BL410" s="19" t="s">
        <v>253</v>
      </c>
      <c r="BM410" s="232" t="s">
        <v>531</v>
      </c>
    </row>
    <row r="411" s="2" customFormat="1">
      <c r="A411" s="40"/>
      <c r="B411" s="41"/>
      <c r="C411" s="42"/>
      <c r="D411" s="234" t="s">
        <v>255</v>
      </c>
      <c r="E411" s="42"/>
      <c r="F411" s="235" t="s">
        <v>532</v>
      </c>
      <c r="G411" s="42"/>
      <c r="H411" s="42"/>
      <c r="I411" s="236"/>
      <c r="J411" s="42"/>
      <c r="K411" s="42"/>
      <c r="L411" s="46"/>
      <c r="M411" s="237"/>
      <c r="N411" s="238"/>
      <c r="O411" s="93"/>
      <c r="P411" s="93"/>
      <c r="Q411" s="93"/>
      <c r="R411" s="93"/>
      <c r="S411" s="93"/>
      <c r="T411" s="94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255</v>
      </c>
      <c r="AU411" s="19" t="s">
        <v>87</v>
      </c>
    </row>
    <row r="412" s="13" customFormat="1">
      <c r="A412" s="13"/>
      <c r="B412" s="239"/>
      <c r="C412" s="240"/>
      <c r="D412" s="234" t="s">
        <v>257</v>
      </c>
      <c r="E412" s="241" t="s">
        <v>1</v>
      </c>
      <c r="F412" s="242" t="s">
        <v>533</v>
      </c>
      <c r="G412" s="240"/>
      <c r="H412" s="241" t="s">
        <v>1</v>
      </c>
      <c r="I412" s="243"/>
      <c r="J412" s="240"/>
      <c r="K412" s="240"/>
      <c r="L412" s="244"/>
      <c r="M412" s="245"/>
      <c r="N412" s="246"/>
      <c r="O412" s="246"/>
      <c r="P412" s="246"/>
      <c r="Q412" s="246"/>
      <c r="R412" s="246"/>
      <c r="S412" s="246"/>
      <c r="T412" s="247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8" t="s">
        <v>257</v>
      </c>
      <c r="AU412" s="248" t="s">
        <v>87</v>
      </c>
      <c r="AV412" s="13" t="s">
        <v>85</v>
      </c>
      <c r="AW412" s="13" t="s">
        <v>34</v>
      </c>
      <c r="AX412" s="13" t="s">
        <v>77</v>
      </c>
      <c r="AY412" s="248" t="s">
        <v>245</v>
      </c>
    </row>
    <row r="413" s="14" customFormat="1">
      <c r="A413" s="14"/>
      <c r="B413" s="249"/>
      <c r="C413" s="250"/>
      <c r="D413" s="234" t="s">
        <v>257</v>
      </c>
      <c r="E413" s="251" t="s">
        <v>1</v>
      </c>
      <c r="F413" s="252" t="s">
        <v>534</v>
      </c>
      <c r="G413" s="250"/>
      <c r="H413" s="253">
        <v>26</v>
      </c>
      <c r="I413" s="254"/>
      <c r="J413" s="250"/>
      <c r="K413" s="250"/>
      <c r="L413" s="255"/>
      <c r="M413" s="256"/>
      <c r="N413" s="257"/>
      <c r="O413" s="257"/>
      <c r="P413" s="257"/>
      <c r="Q413" s="257"/>
      <c r="R413" s="257"/>
      <c r="S413" s="257"/>
      <c r="T413" s="25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9" t="s">
        <v>257</v>
      </c>
      <c r="AU413" s="259" t="s">
        <v>87</v>
      </c>
      <c r="AV413" s="14" t="s">
        <v>87</v>
      </c>
      <c r="AW413" s="14" t="s">
        <v>34</v>
      </c>
      <c r="AX413" s="14" t="s">
        <v>85</v>
      </c>
      <c r="AY413" s="259" t="s">
        <v>245</v>
      </c>
    </row>
    <row r="414" s="2" customFormat="1" ht="16.5" customHeight="1">
      <c r="A414" s="40"/>
      <c r="B414" s="41"/>
      <c r="C414" s="221" t="s">
        <v>535</v>
      </c>
      <c r="D414" s="221" t="s">
        <v>248</v>
      </c>
      <c r="E414" s="222" t="s">
        <v>536</v>
      </c>
      <c r="F414" s="223" t="s">
        <v>537</v>
      </c>
      <c r="G414" s="224" t="s">
        <v>329</v>
      </c>
      <c r="H414" s="225">
        <v>4</v>
      </c>
      <c r="I414" s="226"/>
      <c r="J414" s="227">
        <f>ROUND(I414*H414,2)</f>
        <v>0</v>
      </c>
      <c r="K414" s="223" t="s">
        <v>252</v>
      </c>
      <c r="L414" s="46"/>
      <c r="M414" s="228" t="s">
        <v>1</v>
      </c>
      <c r="N414" s="229" t="s">
        <v>42</v>
      </c>
      <c r="O414" s="93"/>
      <c r="P414" s="230">
        <f>O414*H414</f>
        <v>0</v>
      </c>
      <c r="Q414" s="230">
        <v>0</v>
      </c>
      <c r="R414" s="230">
        <f>Q414*H414</f>
        <v>0</v>
      </c>
      <c r="S414" s="230">
        <v>0</v>
      </c>
      <c r="T414" s="231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32" t="s">
        <v>253</v>
      </c>
      <c r="AT414" s="232" t="s">
        <v>248</v>
      </c>
      <c r="AU414" s="232" t="s">
        <v>87</v>
      </c>
      <c r="AY414" s="19" t="s">
        <v>245</v>
      </c>
      <c r="BE414" s="233">
        <f>IF(N414="základní",J414,0)</f>
        <v>0</v>
      </c>
      <c r="BF414" s="233">
        <f>IF(N414="snížená",J414,0)</f>
        <v>0</v>
      </c>
      <c r="BG414" s="233">
        <f>IF(N414="zákl. přenesená",J414,0)</f>
        <v>0</v>
      </c>
      <c r="BH414" s="233">
        <f>IF(N414="sníž. přenesená",J414,0)</f>
        <v>0</v>
      </c>
      <c r="BI414" s="233">
        <f>IF(N414="nulová",J414,0)</f>
        <v>0</v>
      </c>
      <c r="BJ414" s="19" t="s">
        <v>85</v>
      </c>
      <c r="BK414" s="233">
        <f>ROUND(I414*H414,2)</f>
        <v>0</v>
      </c>
      <c r="BL414" s="19" t="s">
        <v>253</v>
      </c>
      <c r="BM414" s="232" t="s">
        <v>538</v>
      </c>
    </row>
    <row r="415" s="2" customFormat="1">
      <c r="A415" s="40"/>
      <c r="B415" s="41"/>
      <c r="C415" s="42"/>
      <c r="D415" s="234" t="s">
        <v>255</v>
      </c>
      <c r="E415" s="42"/>
      <c r="F415" s="235" t="s">
        <v>539</v>
      </c>
      <c r="G415" s="42"/>
      <c r="H415" s="42"/>
      <c r="I415" s="236"/>
      <c r="J415" s="42"/>
      <c r="K415" s="42"/>
      <c r="L415" s="46"/>
      <c r="M415" s="237"/>
      <c r="N415" s="238"/>
      <c r="O415" s="93"/>
      <c r="P415" s="93"/>
      <c r="Q415" s="93"/>
      <c r="R415" s="93"/>
      <c r="S415" s="93"/>
      <c r="T415" s="94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255</v>
      </c>
      <c r="AU415" s="19" t="s">
        <v>87</v>
      </c>
    </row>
    <row r="416" s="2" customFormat="1">
      <c r="A416" s="40"/>
      <c r="B416" s="41"/>
      <c r="C416" s="42"/>
      <c r="D416" s="234" t="s">
        <v>540</v>
      </c>
      <c r="E416" s="42"/>
      <c r="F416" s="282" t="s">
        <v>541</v>
      </c>
      <c r="G416" s="42"/>
      <c r="H416" s="42"/>
      <c r="I416" s="236"/>
      <c r="J416" s="42"/>
      <c r="K416" s="42"/>
      <c r="L416" s="46"/>
      <c r="M416" s="237"/>
      <c r="N416" s="238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540</v>
      </c>
      <c r="AU416" s="19" t="s">
        <v>87</v>
      </c>
    </row>
    <row r="417" s="2" customFormat="1" ht="16.5" customHeight="1">
      <c r="A417" s="40"/>
      <c r="B417" s="41"/>
      <c r="C417" s="221" t="s">
        <v>542</v>
      </c>
      <c r="D417" s="221" t="s">
        <v>248</v>
      </c>
      <c r="E417" s="222" t="s">
        <v>543</v>
      </c>
      <c r="F417" s="223" t="s">
        <v>544</v>
      </c>
      <c r="G417" s="224" t="s">
        <v>545</v>
      </c>
      <c r="H417" s="225">
        <v>6010.5069999999996</v>
      </c>
      <c r="I417" s="226"/>
      <c r="J417" s="227">
        <f>ROUND(I417*H417,2)</f>
        <v>0</v>
      </c>
      <c r="K417" s="223" t="s">
        <v>252</v>
      </c>
      <c r="L417" s="46"/>
      <c r="M417" s="228" t="s">
        <v>1</v>
      </c>
      <c r="N417" s="229" t="s">
        <v>42</v>
      </c>
      <c r="O417" s="93"/>
      <c r="P417" s="230">
        <f>O417*H417</f>
        <v>0</v>
      </c>
      <c r="Q417" s="230">
        <v>0</v>
      </c>
      <c r="R417" s="230">
        <f>Q417*H417</f>
        <v>0</v>
      </c>
      <c r="S417" s="230">
        <v>0</v>
      </c>
      <c r="T417" s="231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232" t="s">
        <v>253</v>
      </c>
      <c r="AT417" s="232" t="s">
        <v>248</v>
      </c>
      <c r="AU417" s="232" t="s">
        <v>87</v>
      </c>
      <c r="AY417" s="19" t="s">
        <v>245</v>
      </c>
      <c r="BE417" s="233">
        <f>IF(N417="základní",J417,0)</f>
        <v>0</v>
      </c>
      <c r="BF417" s="233">
        <f>IF(N417="snížená",J417,0)</f>
        <v>0</v>
      </c>
      <c r="BG417" s="233">
        <f>IF(N417="zákl. přenesená",J417,0)</f>
        <v>0</v>
      </c>
      <c r="BH417" s="233">
        <f>IF(N417="sníž. přenesená",J417,0)</f>
        <v>0</v>
      </c>
      <c r="BI417" s="233">
        <f>IF(N417="nulová",J417,0)</f>
        <v>0</v>
      </c>
      <c r="BJ417" s="19" t="s">
        <v>85</v>
      </c>
      <c r="BK417" s="233">
        <f>ROUND(I417*H417,2)</f>
        <v>0</v>
      </c>
      <c r="BL417" s="19" t="s">
        <v>253</v>
      </c>
      <c r="BM417" s="232" t="s">
        <v>546</v>
      </c>
    </row>
    <row r="418" s="2" customFormat="1">
      <c r="A418" s="40"/>
      <c r="B418" s="41"/>
      <c r="C418" s="42"/>
      <c r="D418" s="234" t="s">
        <v>255</v>
      </c>
      <c r="E418" s="42"/>
      <c r="F418" s="235" t="s">
        <v>547</v>
      </c>
      <c r="G418" s="42"/>
      <c r="H418" s="42"/>
      <c r="I418" s="236"/>
      <c r="J418" s="42"/>
      <c r="K418" s="42"/>
      <c r="L418" s="46"/>
      <c r="M418" s="237"/>
      <c r="N418" s="238"/>
      <c r="O418" s="93"/>
      <c r="P418" s="93"/>
      <c r="Q418" s="93"/>
      <c r="R418" s="93"/>
      <c r="S418" s="93"/>
      <c r="T418" s="94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255</v>
      </c>
      <c r="AU418" s="19" t="s">
        <v>87</v>
      </c>
    </row>
    <row r="419" s="13" customFormat="1">
      <c r="A419" s="13"/>
      <c r="B419" s="239"/>
      <c r="C419" s="240"/>
      <c r="D419" s="234" t="s">
        <v>257</v>
      </c>
      <c r="E419" s="241" t="s">
        <v>1</v>
      </c>
      <c r="F419" s="242" t="s">
        <v>548</v>
      </c>
      <c r="G419" s="240"/>
      <c r="H419" s="241" t="s">
        <v>1</v>
      </c>
      <c r="I419" s="243"/>
      <c r="J419" s="240"/>
      <c r="K419" s="240"/>
      <c r="L419" s="244"/>
      <c r="M419" s="245"/>
      <c r="N419" s="246"/>
      <c r="O419" s="246"/>
      <c r="P419" s="246"/>
      <c r="Q419" s="246"/>
      <c r="R419" s="246"/>
      <c r="S419" s="246"/>
      <c r="T419" s="247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8" t="s">
        <v>257</v>
      </c>
      <c r="AU419" s="248" t="s">
        <v>87</v>
      </c>
      <c r="AV419" s="13" t="s">
        <v>85</v>
      </c>
      <c r="AW419" s="13" t="s">
        <v>34</v>
      </c>
      <c r="AX419" s="13" t="s">
        <v>77</v>
      </c>
      <c r="AY419" s="248" t="s">
        <v>245</v>
      </c>
    </row>
    <row r="420" s="14" customFormat="1">
      <c r="A420" s="14"/>
      <c r="B420" s="249"/>
      <c r="C420" s="250"/>
      <c r="D420" s="234" t="s">
        <v>257</v>
      </c>
      <c r="E420" s="251" t="s">
        <v>1</v>
      </c>
      <c r="F420" s="252" t="s">
        <v>549</v>
      </c>
      <c r="G420" s="250"/>
      <c r="H420" s="253">
        <v>5570.7839999999997</v>
      </c>
      <c r="I420" s="254"/>
      <c r="J420" s="250"/>
      <c r="K420" s="250"/>
      <c r="L420" s="255"/>
      <c r="M420" s="256"/>
      <c r="N420" s="257"/>
      <c r="O420" s="257"/>
      <c r="P420" s="257"/>
      <c r="Q420" s="257"/>
      <c r="R420" s="257"/>
      <c r="S420" s="257"/>
      <c r="T420" s="258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9" t="s">
        <v>257</v>
      </c>
      <c r="AU420" s="259" t="s">
        <v>87</v>
      </c>
      <c r="AV420" s="14" t="s">
        <v>87</v>
      </c>
      <c r="AW420" s="14" t="s">
        <v>34</v>
      </c>
      <c r="AX420" s="14" t="s">
        <v>77</v>
      </c>
      <c r="AY420" s="259" t="s">
        <v>245</v>
      </c>
    </row>
    <row r="421" s="14" customFormat="1">
      <c r="A421" s="14"/>
      <c r="B421" s="249"/>
      <c r="C421" s="250"/>
      <c r="D421" s="234" t="s">
        <v>257</v>
      </c>
      <c r="E421" s="251" t="s">
        <v>1</v>
      </c>
      <c r="F421" s="252" t="s">
        <v>550</v>
      </c>
      <c r="G421" s="250"/>
      <c r="H421" s="253">
        <v>439.72300000000001</v>
      </c>
      <c r="I421" s="254"/>
      <c r="J421" s="250"/>
      <c r="K421" s="250"/>
      <c r="L421" s="255"/>
      <c r="M421" s="256"/>
      <c r="N421" s="257"/>
      <c r="O421" s="257"/>
      <c r="P421" s="257"/>
      <c r="Q421" s="257"/>
      <c r="R421" s="257"/>
      <c r="S421" s="257"/>
      <c r="T421" s="258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9" t="s">
        <v>257</v>
      </c>
      <c r="AU421" s="259" t="s">
        <v>87</v>
      </c>
      <c r="AV421" s="14" t="s">
        <v>87</v>
      </c>
      <c r="AW421" s="14" t="s">
        <v>34</v>
      </c>
      <c r="AX421" s="14" t="s">
        <v>77</v>
      </c>
      <c r="AY421" s="259" t="s">
        <v>245</v>
      </c>
    </row>
    <row r="422" s="15" customFormat="1">
      <c r="A422" s="15"/>
      <c r="B422" s="260"/>
      <c r="C422" s="261"/>
      <c r="D422" s="234" t="s">
        <v>257</v>
      </c>
      <c r="E422" s="262" t="s">
        <v>1</v>
      </c>
      <c r="F422" s="263" t="s">
        <v>266</v>
      </c>
      <c r="G422" s="261"/>
      <c r="H422" s="264">
        <v>6010.5069999999996</v>
      </c>
      <c r="I422" s="265"/>
      <c r="J422" s="261"/>
      <c r="K422" s="261"/>
      <c r="L422" s="266"/>
      <c r="M422" s="267"/>
      <c r="N422" s="268"/>
      <c r="O422" s="268"/>
      <c r="P422" s="268"/>
      <c r="Q422" s="268"/>
      <c r="R422" s="268"/>
      <c r="S422" s="268"/>
      <c r="T422" s="269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70" t="s">
        <v>257</v>
      </c>
      <c r="AU422" s="270" t="s">
        <v>87</v>
      </c>
      <c r="AV422" s="15" t="s">
        <v>253</v>
      </c>
      <c r="AW422" s="15" t="s">
        <v>34</v>
      </c>
      <c r="AX422" s="15" t="s">
        <v>85</v>
      </c>
      <c r="AY422" s="270" t="s">
        <v>245</v>
      </c>
    </row>
    <row r="423" s="12" customFormat="1" ht="22.8" customHeight="1">
      <c r="A423" s="12"/>
      <c r="B423" s="205"/>
      <c r="C423" s="206"/>
      <c r="D423" s="207" t="s">
        <v>76</v>
      </c>
      <c r="E423" s="219" t="s">
        <v>551</v>
      </c>
      <c r="F423" s="219" t="s">
        <v>552</v>
      </c>
      <c r="G423" s="206"/>
      <c r="H423" s="206"/>
      <c r="I423" s="209"/>
      <c r="J423" s="220">
        <f>BK423</f>
        <v>0</v>
      </c>
      <c r="K423" s="206"/>
      <c r="L423" s="211"/>
      <c r="M423" s="212"/>
      <c r="N423" s="213"/>
      <c r="O423" s="213"/>
      <c r="P423" s="214">
        <f>SUM(P424:P454)</f>
        <v>0</v>
      </c>
      <c r="Q423" s="213"/>
      <c r="R423" s="214">
        <f>SUM(R424:R454)</f>
        <v>19176.857040000003</v>
      </c>
      <c r="S423" s="213"/>
      <c r="T423" s="215">
        <f>SUM(T424:T454)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16" t="s">
        <v>272</v>
      </c>
      <c r="AT423" s="217" t="s">
        <v>76</v>
      </c>
      <c r="AU423" s="217" t="s">
        <v>85</v>
      </c>
      <c r="AY423" s="216" t="s">
        <v>245</v>
      </c>
      <c r="BK423" s="218">
        <f>SUM(BK424:BK454)</f>
        <v>0</v>
      </c>
    </row>
    <row r="424" s="2" customFormat="1" ht="16.5" customHeight="1">
      <c r="A424" s="40"/>
      <c r="B424" s="41"/>
      <c r="C424" s="283" t="s">
        <v>553</v>
      </c>
      <c r="D424" s="283" t="s">
        <v>551</v>
      </c>
      <c r="E424" s="284" t="s">
        <v>554</v>
      </c>
      <c r="F424" s="285" t="s">
        <v>555</v>
      </c>
      <c r="G424" s="286" t="s">
        <v>545</v>
      </c>
      <c r="H424" s="287">
        <v>19168.293000000001</v>
      </c>
      <c r="I424" s="288"/>
      <c r="J424" s="289">
        <f>ROUND(I424*H424,2)</f>
        <v>0</v>
      </c>
      <c r="K424" s="285" t="s">
        <v>252</v>
      </c>
      <c r="L424" s="290"/>
      <c r="M424" s="291" t="s">
        <v>1</v>
      </c>
      <c r="N424" s="292" t="s">
        <v>42</v>
      </c>
      <c r="O424" s="93"/>
      <c r="P424" s="230">
        <f>O424*H424</f>
        <v>0</v>
      </c>
      <c r="Q424" s="230">
        <v>1</v>
      </c>
      <c r="R424" s="230">
        <f>Q424*H424</f>
        <v>19168.293000000001</v>
      </c>
      <c r="S424" s="230">
        <v>0</v>
      </c>
      <c r="T424" s="231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32" t="s">
        <v>326</v>
      </c>
      <c r="AT424" s="232" t="s">
        <v>551</v>
      </c>
      <c r="AU424" s="232" t="s">
        <v>87</v>
      </c>
      <c r="AY424" s="19" t="s">
        <v>245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9" t="s">
        <v>85</v>
      </c>
      <c r="BK424" s="233">
        <f>ROUND(I424*H424,2)</f>
        <v>0</v>
      </c>
      <c r="BL424" s="19" t="s">
        <v>253</v>
      </c>
      <c r="BM424" s="232" t="s">
        <v>556</v>
      </c>
    </row>
    <row r="425" s="2" customFormat="1">
      <c r="A425" s="40"/>
      <c r="B425" s="41"/>
      <c r="C425" s="42"/>
      <c r="D425" s="234" t="s">
        <v>255</v>
      </c>
      <c r="E425" s="42"/>
      <c r="F425" s="235" t="s">
        <v>555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255</v>
      </c>
      <c r="AU425" s="19" t="s">
        <v>87</v>
      </c>
    </row>
    <row r="426" s="13" customFormat="1">
      <c r="A426" s="13"/>
      <c r="B426" s="239"/>
      <c r="C426" s="240"/>
      <c r="D426" s="234" t="s">
        <v>257</v>
      </c>
      <c r="E426" s="241" t="s">
        <v>1</v>
      </c>
      <c r="F426" s="242" t="s">
        <v>557</v>
      </c>
      <c r="G426" s="240"/>
      <c r="H426" s="241" t="s">
        <v>1</v>
      </c>
      <c r="I426" s="243"/>
      <c r="J426" s="240"/>
      <c r="K426" s="240"/>
      <c r="L426" s="244"/>
      <c r="M426" s="245"/>
      <c r="N426" s="246"/>
      <c r="O426" s="246"/>
      <c r="P426" s="246"/>
      <c r="Q426" s="246"/>
      <c r="R426" s="246"/>
      <c r="S426" s="246"/>
      <c r="T426" s="247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8" t="s">
        <v>257</v>
      </c>
      <c r="AU426" s="248" t="s">
        <v>87</v>
      </c>
      <c r="AV426" s="13" t="s">
        <v>85</v>
      </c>
      <c r="AW426" s="13" t="s">
        <v>34</v>
      </c>
      <c r="AX426" s="13" t="s">
        <v>77</v>
      </c>
      <c r="AY426" s="248" t="s">
        <v>245</v>
      </c>
    </row>
    <row r="427" s="14" customFormat="1">
      <c r="A427" s="14"/>
      <c r="B427" s="249"/>
      <c r="C427" s="250"/>
      <c r="D427" s="234" t="s">
        <v>257</v>
      </c>
      <c r="E427" s="251" t="s">
        <v>1</v>
      </c>
      <c r="F427" s="252" t="s">
        <v>558</v>
      </c>
      <c r="G427" s="250"/>
      <c r="H427" s="253">
        <v>22137.626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257</v>
      </c>
      <c r="AU427" s="259" t="s">
        <v>87</v>
      </c>
      <c r="AV427" s="14" t="s">
        <v>87</v>
      </c>
      <c r="AW427" s="14" t="s">
        <v>34</v>
      </c>
      <c r="AX427" s="14" t="s">
        <v>77</v>
      </c>
      <c r="AY427" s="259" t="s">
        <v>245</v>
      </c>
    </row>
    <row r="428" s="13" customFormat="1">
      <c r="A428" s="13"/>
      <c r="B428" s="239"/>
      <c r="C428" s="240"/>
      <c r="D428" s="234" t="s">
        <v>257</v>
      </c>
      <c r="E428" s="241" t="s">
        <v>1</v>
      </c>
      <c r="F428" s="242" t="s">
        <v>559</v>
      </c>
      <c r="G428" s="240"/>
      <c r="H428" s="241" t="s">
        <v>1</v>
      </c>
      <c r="I428" s="243"/>
      <c r="J428" s="240"/>
      <c r="K428" s="240"/>
      <c r="L428" s="244"/>
      <c r="M428" s="245"/>
      <c r="N428" s="246"/>
      <c r="O428" s="246"/>
      <c r="P428" s="246"/>
      <c r="Q428" s="246"/>
      <c r="R428" s="246"/>
      <c r="S428" s="246"/>
      <c r="T428" s="247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8" t="s">
        <v>257</v>
      </c>
      <c r="AU428" s="248" t="s">
        <v>87</v>
      </c>
      <c r="AV428" s="13" t="s">
        <v>85</v>
      </c>
      <c r="AW428" s="13" t="s">
        <v>34</v>
      </c>
      <c r="AX428" s="13" t="s">
        <v>77</v>
      </c>
      <c r="AY428" s="248" t="s">
        <v>245</v>
      </c>
    </row>
    <row r="429" s="14" customFormat="1">
      <c r="A429" s="14"/>
      <c r="B429" s="249"/>
      <c r="C429" s="250"/>
      <c r="D429" s="234" t="s">
        <v>257</v>
      </c>
      <c r="E429" s="251" t="s">
        <v>1</v>
      </c>
      <c r="F429" s="252" t="s">
        <v>560</v>
      </c>
      <c r="G429" s="250"/>
      <c r="H429" s="253">
        <v>-2969.3330000000001</v>
      </c>
      <c r="I429" s="254"/>
      <c r="J429" s="250"/>
      <c r="K429" s="250"/>
      <c r="L429" s="255"/>
      <c r="M429" s="256"/>
      <c r="N429" s="257"/>
      <c r="O429" s="257"/>
      <c r="P429" s="257"/>
      <c r="Q429" s="257"/>
      <c r="R429" s="257"/>
      <c r="S429" s="257"/>
      <c r="T429" s="25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9" t="s">
        <v>257</v>
      </c>
      <c r="AU429" s="259" t="s">
        <v>87</v>
      </c>
      <c r="AV429" s="14" t="s">
        <v>87</v>
      </c>
      <c r="AW429" s="14" t="s">
        <v>34</v>
      </c>
      <c r="AX429" s="14" t="s">
        <v>77</v>
      </c>
      <c r="AY429" s="259" t="s">
        <v>245</v>
      </c>
    </row>
    <row r="430" s="15" customFormat="1">
      <c r="A430" s="15"/>
      <c r="B430" s="260"/>
      <c r="C430" s="261"/>
      <c r="D430" s="234" t="s">
        <v>257</v>
      </c>
      <c r="E430" s="262" t="s">
        <v>183</v>
      </c>
      <c r="F430" s="263" t="s">
        <v>266</v>
      </c>
      <c r="G430" s="261"/>
      <c r="H430" s="264">
        <v>19168.293000000001</v>
      </c>
      <c r="I430" s="265"/>
      <c r="J430" s="261"/>
      <c r="K430" s="261"/>
      <c r="L430" s="266"/>
      <c r="M430" s="267"/>
      <c r="N430" s="268"/>
      <c r="O430" s="268"/>
      <c r="P430" s="268"/>
      <c r="Q430" s="268"/>
      <c r="R430" s="268"/>
      <c r="S430" s="268"/>
      <c r="T430" s="269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70" t="s">
        <v>257</v>
      </c>
      <c r="AU430" s="270" t="s">
        <v>87</v>
      </c>
      <c r="AV430" s="15" t="s">
        <v>253</v>
      </c>
      <c r="AW430" s="15" t="s">
        <v>34</v>
      </c>
      <c r="AX430" s="15" t="s">
        <v>85</v>
      </c>
      <c r="AY430" s="270" t="s">
        <v>245</v>
      </c>
    </row>
    <row r="431" s="2" customFormat="1" ht="16.5" customHeight="1">
      <c r="A431" s="40"/>
      <c r="B431" s="41"/>
      <c r="C431" s="283" t="s">
        <v>561</v>
      </c>
      <c r="D431" s="283" t="s">
        <v>551</v>
      </c>
      <c r="E431" s="284" t="s">
        <v>562</v>
      </c>
      <c r="F431" s="285" t="s">
        <v>563</v>
      </c>
      <c r="G431" s="286" t="s">
        <v>329</v>
      </c>
      <c r="H431" s="287">
        <v>2112</v>
      </c>
      <c r="I431" s="288"/>
      <c r="J431" s="289">
        <f>ROUND(I431*H431,2)</f>
        <v>0</v>
      </c>
      <c r="K431" s="285" t="s">
        <v>252</v>
      </c>
      <c r="L431" s="290"/>
      <c r="M431" s="291" t="s">
        <v>1</v>
      </c>
      <c r="N431" s="292" t="s">
        <v>42</v>
      </c>
      <c r="O431" s="93"/>
      <c r="P431" s="230">
        <f>O431*H431</f>
        <v>0</v>
      </c>
      <c r="Q431" s="230">
        <v>9.0000000000000006E-05</v>
      </c>
      <c r="R431" s="230">
        <f>Q431*H431</f>
        <v>0.19008</v>
      </c>
      <c r="S431" s="230">
        <v>0</v>
      </c>
      <c r="T431" s="231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232" t="s">
        <v>326</v>
      </c>
      <c r="AT431" s="232" t="s">
        <v>551</v>
      </c>
      <c r="AU431" s="232" t="s">
        <v>87</v>
      </c>
      <c r="AY431" s="19" t="s">
        <v>245</v>
      </c>
      <c r="BE431" s="233">
        <f>IF(N431="základní",J431,0)</f>
        <v>0</v>
      </c>
      <c r="BF431" s="233">
        <f>IF(N431="snížená",J431,0)</f>
        <v>0</v>
      </c>
      <c r="BG431" s="233">
        <f>IF(N431="zákl. přenesená",J431,0)</f>
        <v>0</v>
      </c>
      <c r="BH431" s="233">
        <f>IF(N431="sníž. přenesená",J431,0)</f>
        <v>0</v>
      </c>
      <c r="BI431" s="233">
        <f>IF(N431="nulová",J431,0)</f>
        <v>0</v>
      </c>
      <c r="BJ431" s="19" t="s">
        <v>85</v>
      </c>
      <c r="BK431" s="233">
        <f>ROUND(I431*H431,2)</f>
        <v>0</v>
      </c>
      <c r="BL431" s="19" t="s">
        <v>253</v>
      </c>
      <c r="BM431" s="232" t="s">
        <v>564</v>
      </c>
    </row>
    <row r="432" s="2" customFormat="1">
      <c r="A432" s="40"/>
      <c r="B432" s="41"/>
      <c r="C432" s="42"/>
      <c r="D432" s="234" t="s">
        <v>255</v>
      </c>
      <c r="E432" s="42"/>
      <c r="F432" s="235" t="s">
        <v>563</v>
      </c>
      <c r="G432" s="42"/>
      <c r="H432" s="42"/>
      <c r="I432" s="236"/>
      <c r="J432" s="42"/>
      <c r="K432" s="42"/>
      <c r="L432" s="46"/>
      <c r="M432" s="237"/>
      <c r="N432" s="238"/>
      <c r="O432" s="93"/>
      <c r="P432" s="93"/>
      <c r="Q432" s="93"/>
      <c r="R432" s="93"/>
      <c r="S432" s="93"/>
      <c r="T432" s="94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255</v>
      </c>
      <c r="AU432" s="19" t="s">
        <v>87</v>
      </c>
    </row>
    <row r="433" s="14" customFormat="1">
      <c r="A433" s="14"/>
      <c r="B433" s="249"/>
      <c r="C433" s="250"/>
      <c r="D433" s="234" t="s">
        <v>257</v>
      </c>
      <c r="E433" s="251" t="s">
        <v>1</v>
      </c>
      <c r="F433" s="252" t="s">
        <v>565</v>
      </c>
      <c r="G433" s="250"/>
      <c r="H433" s="253">
        <v>2112</v>
      </c>
      <c r="I433" s="254"/>
      <c r="J433" s="250"/>
      <c r="K433" s="250"/>
      <c r="L433" s="255"/>
      <c r="M433" s="256"/>
      <c r="N433" s="257"/>
      <c r="O433" s="257"/>
      <c r="P433" s="257"/>
      <c r="Q433" s="257"/>
      <c r="R433" s="257"/>
      <c r="S433" s="257"/>
      <c r="T433" s="258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9" t="s">
        <v>257</v>
      </c>
      <c r="AU433" s="259" t="s">
        <v>87</v>
      </c>
      <c r="AV433" s="14" t="s">
        <v>87</v>
      </c>
      <c r="AW433" s="14" t="s">
        <v>34</v>
      </c>
      <c r="AX433" s="14" t="s">
        <v>85</v>
      </c>
      <c r="AY433" s="259" t="s">
        <v>245</v>
      </c>
    </row>
    <row r="434" s="2" customFormat="1" ht="16.5" customHeight="1">
      <c r="A434" s="40"/>
      <c r="B434" s="41"/>
      <c r="C434" s="283" t="s">
        <v>566</v>
      </c>
      <c r="D434" s="283" t="s">
        <v>551</v>
      </c>
      <c r="E434" s="284" t="s">
        <v>567</v>
      </c>
      <c r="F434" s="285" t="s">
        <v>568</v>
      </c>
      <c r="G434" s="286" t="s">
        <v>329</v>
      </c>
      <c r="H434" s="287">
        <v>2112</v>
      </c>
      <c r="I434" s="288"/>
      <c r="J434" s="289">
        <f>ROUND(I434*H434,2)</f>
        <v>0</v>
      </c>
      <c r="K434" s="285" t="s">
        <v>252</v>
      </c>
      <c r="L434" s="290"/>
      <c r="M434" s="291" t="s">
        <v>1</v>
      </c>
      <c r="N434" s="292" t="s">
        <v>42</v>
      </c>
      <c r="O434" s="93"/>
      <c r="P434" s="230">
        <f>O434*H434</f>
        <v>0</v>
      </c>
      <c r="Q434" s="230">
        <v>0.00056999999999999998</v>
      </c>
      <c r="R434" s="230">
        <f>Q434*H434</f>
        <v>1.20384</v>
      </c>
      <c r="S434" s="230">
        <v>0</v>
      </c>
      <c r="T434" s="231">
        <f>S434*H434</f>
        <v>0</v>
      </c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R434" s="232" t="s">
        <v>326</v>
      </c>
      <c r="AT434" s="232" t="s">
        <v>551</v>
      </c>
      <c r="AU434" s="232" t="s">
        <v>87</v>
      </c>
      <c r="AY434" s="19" t="s">
        <v>245</v>
      </c>
      <c r="BE434" s="233">
        <f>IF(N434="základní",J434,0)</f>
        <v>0</v>
      </c>
      <c r="BF434" s="233">
        <f>IF(N434="snížená",J434,0)</f>
        <v>0</v>
      </c>
      <c r="BG434" s="233">
        <f>IF(N434="zákl. přenesená",J434,0)</f>
        <v>0</v>
      </c>
      <c r="BH434" s="233">
        <f>IF(N434="sníž. přenesená",J434,0)</f>
        <v>0</v>
      </c>
      <c r="BI434" s="233">
        <f>IF(N434="nulová",J434,0)</f>
        <v>0</v>
      </c>
      <c r="BJ434" s="19" t="s">
        <v>85</v>
      </c>
      <c r="BK434" s="233">
        <f>ROUND(I434*H434,2)</f>
        <v>0</v>
      </c>
      <c r="BL434" s="19" t="s">
        <v>253</v>
      </c>
      <c r="BM434" s="232" t="s">
        <v>569</v>
      </c>
    </row>
    <row r="435" s="2" customFormat="1">
      <c r="A435" s="40"/>
      <c r="B435" s="41"/>
      <c r="C435" s="42"/>
      <c r="D435" s="234" t="s">
        <v>255</v>
      </c>
      <c r="E435" s="42"/>
      <c r="F435" s="235" t="s">
        <v>568</v>
      </c>
      <c r="G435" s="42"/>
      <c r="H435" s="42"/>
      <c r="I435" s="236"/>
      <c r="J435" s="42"/>
      <c r="K435" s="42"/>
      <c r="L435" s="46"/>
      <c r="M435" s="237"/>
      <c r="N435" s="238"/>
      <c r="O435" s="93"/>
      <c r="P435" s="93"/>
      <c r="Q435" s="93"/>
      <c r="R435" s="93"/>
      <c r="S435" s="93"/>
      <c r="T435" s="94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255</v>
      </c>
      <c r="AU435" s="19" t="s">
        <v>87</v>
      </c>
    </row>
    <row r="436" s="14" customFormat="1">
      <c r="A436" s="14"/>
      <c r="B436" s="249"/>
      <c r="C436" s="250"/>
      <c r="D436" s="234" t="s">
        <v>257</v>
      </c>
      <c r="E436" s="251" t="s">
        <v>1</v>
      </c>
      <c r="F436" s="252" t="s">
        <v>565</v>
      </c>
      <c r="G436" s="250"/>
      <c r="H436" s="253">
        <v>2112</v>
      </c>
      <c r="I436" s="254"/>
      <c r="J436" s="250"/>
      <c r="K436" s="250"/>
      <c r="L436" s="255"/>
      <c r="M436" s="256"/>
      <c r="N436" s="257"/>
      <c r="O436" s="257"/>
      <c r="P436" s="257"/>
      <c r="Q436" s="257"/>
      <c r="R436" s="257"/>
      <c r="S436" s="257"/>
      <c r="T436" s="258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9" t="s">
        <v>257</v>
      </c>
      <c r="AU436" s="259" t="s">
        <v>87</v>
      </c>
      <c r="AV436" s="14" t="s">
        <v>87</v>
      </c>
      <c r="AW436" s="14" t="s">
        <v>34</v>
      </c>
      <c r="AX436" s="14" t="s">
        <v>85</v>
      </c>
      <c r="AY436" s="259" t="s">
        <v>245</v>
      </c>
    </row>
    <row r="437" s="2" customFormat="1" ht="16.5" customHeight="1">
      <c r="A437" s="40"/>
      <c r="B437" s="41"/>
      <c r="C437" s="283" t="s">
        <v>570</v>
      </c>
      <c r="D437" s="283" t="s">
        <v>551</v>
      </c>
      <c r="E437" s="284" t="s">
        <v>571</v>
      </c>
      <c r="F437" s="285" t="s">
        <v>572</v>
      </c>
      <c r="G437" s="286" t="s">
        <v>329</v>
      </c>
      <c r="H437" s="287">
        <v>280</v>
      </c>
      <c r="I437" s="288"/>
      <c r="J437" s="289">
        <f>ROUND(I437*H437,2)</f>
        <v>0</v>
      </c>
      <c r="K437" s="285" t="s">
        <v>252</v>
      </c>
      <c r="L437" s="290"/>
      <c r="M437" s="291" t="s">
        <v>1</v>
      </c>
      <c r="N437" s="292" t="s">
        <v>42</v>
      </c>
      <c r="O437" s="93"/>
      <c r="P437" s="230">
        <f>O437*H437</f>
        <v>0</v>
      </c>
      <c r="Q437" s="230">
        <v>0.00054000000000000001</v>
      </c>
      <c r="R437" s="230">
        <f>Q437*H437</f>
        <v>0.1512</v>
      </c>
      <c r="S437" s="230">
        <v>0</v>
      </c>
      <c r="T437" s="231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32" t="s">
        <v>326</v>
      </c>
      <c r="AT437" s="232" t="s">
        <v>551</v>
      </c>
      <c r="AU437" s="232" t="s">
        <v>87</v>
      </c>
      <c r="AY437" s="19" t="s">
        <v>245</v>
      </c>
      <c r="BE437" s="233">
        <f>IF(N437="základní",J437,0)</f>
        <v>0</v>
      </c>
      <c r="BF437" s="233">
        <f>IF(N437="snížená",J437,0)</f>
        <v>0</v>
      </c>
      <c r="BG437" s="233">
        <f>IF(N437="zákl. přenesená",J437,0)</f>
        <v>0</v>
      </c>
      <c r="BH437" s="233">
        <f>IF(N437="sníž. přenesená",J437,0)</f>
        <v>0</v>
      </c>
      <c r="BI437" s="233">
        <f>IF(N437="nulová",J437,0)</f>
        <v>0</v>
      </c>
      <c r="BJ437" s="19" t="s">
        <v>85</v>
      </c>
      <c r="BK437" s="233">
        <f>ROUND(I437*H437,2)</f>
        <v>0</v>
      </c>
      <c r="BL437" s="19" t="s">
        <v>253</v>
      </c>
      <c r="BM437" s="232" t="s">
        <v>573</v>
      </c>
    </row>
    <row r="438" s="2" customFormat="1">
      <c r="A438" s="40"/>
      <c r="B438" s="41"/>
      <c r="C438" s="42"/>
      <c r="D438" s="234" t="s">
        <v>255</v>
      </c>
      <c r="E438" s="42"/>
      <c r="F438" s="235" t="s">
        <v>572</v>
      </c>
      <c r="G438" s="42"/>
      <c r="H438" s="42"/>
      <c r="I438" s="236"/>
      <c r="J438" s="42"/>
      <c r="K438" s="42"/>
      <c r="L438" s="46"/>
      <c r="M438" s="237"/>
      <c r="N438" s="238"/>
      <c r="O438" s="93"/>
      <c r="P438" s="93"/>
      <c r="Q438" s="93"/>
      <c r="R438" s="93"/>
      <c r="S438" s="93"/>
      <c r="T438" s="94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255</v>
      </c>
      <c r="AU438" s="19" t="s">
        <v>87</v>
      </c>
    </row>
    <row r="439" s="14" customFormat="1">
      <c r="A439" s="14"/>
      <c r="B439" s="249"/>
      <c r="C439" s="250"/>
      <c r="D439" s="234" t="s">
        <v>257</v>
      </c>
      <c r="E439" s="251" t="s">
        <v>1</v>
      </c>
      <c r="F439" s="252" t="s">
        <v>574</v>
      </c>
      <c r="G439" s="250"/>
      <c r="H439" s="253">
        <v>280</v>
      </c>
      <c r="I439" s="254"/>
      <c r="J439" s="250"/>
      <c r="K439" s="250"/>
      <c r="L439" s="255"/>
      <c r="M439" s="256"/>
      <c r="N439" s="257"/>
      <c r="O439" s="257"/>
      <c r="P439" s="257"/>
      <c r="Q439" s="257"/>
      <c r="R439" s="257"/>
      <c r="S439" s="257"/>
      <c r="T439" s="258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9" t="s">
        <v>257</v>
      </c>
      <c r="AU439" s="259" t="s">
        <v>87</v>
      </c>
      <c r="AV439" s="14" t="s">
        <v>87</v>
      </c>
      <c r="AW439" s="14" t="s">
        <v>34</v>
      </c>
      <c r="AX439" s="14" t="s">
        <v>85</v>
      </c>
      <c r="AY439" s="259" t="s">
        <v>245</v>
      </c>
    </row>
    <row r="440" s="2" customFormat="1" ht="16.5" customHeight="1">
      <c r="A440" s="40"/>
      <c r="B440" s="41"/>
      <c r="C440" s="283" t="s">
        <v>575</v>
      </c>
      <c r="D440" s="283" t="s">
        <v>551</v>
      </c>
      <c r="E440" s="284" t="s">
        <v>576</v>
      </c>
      <c r="F440" s="285" t="s">
        <v>577</v>
      </c>
      <c r="G440" s="286" t="s">
        <v>329</v>
      </c>
      <c r="H440" s="287">
        <v>528</v>
      </c>
      <c r="I440" s="288"/>
      <c r="J440" s="289">
        <f>ROUND(I440*H440,2)</f>
        <v>0</v>
      </c>
      <c r="K440" s="285" t="s">
        <v>252</v>
      </c>
      <c r="L440" s="290"/>
      <c r="M440" s="291" t="s">
        <v>1</v>
      </c>
      <c r="N440" s="292" t="s">
        <v>42</v>
      </c>
      <c r="O440" s="93"/>
      <c r="P440" s="230">
        <f>O440*H440</f>
        <v>0</v>
      </c>
      <c r="Q440" s="230">
        <v>0.012109999999999999</v>
      </c>
      <c r="R440" s="230">
        <f>Q440*H440</f>
        <v>6.3940799999999998</v>
      </c>
      <c r="S440" s="230">
        <v>0</v>
      </c>
      <c r="T440" s="231">
        <f>S440*H440</f>
        <v>0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32" t="s">
        <v>326</v>
      </c>
      <c r="AT440" s="232" t="s">
        <v>551</v>
      </c>
      <c r="AU440" s="232" t="s">
        <v>87</v>
      </c>
      <c r="AY440" s="19" t="s">
        <v>245</v>
      </c>
      <c r="BE440" s="233">
        <f>IF(N440="základní",J440,0)</f>
        <v>0</v>
      </c>
      <c r="BF440" s="233">
        <f>IF(N440="snížená",J440,0)</f>
        <v>0</v>
      </c>
      <c r="BG440" s="233">
        <f>IF(N440="zákl. přenesená",J440,0)</f>
        <v>0</v>
      </c>
      <c r="BH440" s="233">
        <f>IF(N440="sníž. přenesená",J440,0)</f>
        <v>0</v>
      </c>
      <c r="BI440" s="233">
        <f>IF(N440="nulová",J440,0)</f>
        <v>0</v>
      </c>
      <c r="BJ440" s="19" t="s">
        <v>85</v>
      </c>
      <c r="BK440" s="233">
        <f>ROUND(I440*H440,2)</f>
        <v>0</v>
      </c>
      <c r="BL440" s="19" t="s">
        <v>253</v>
      </c>
      <c r="BM440" s="232" t="s">
        <v>578</v>
      </c>
    </row>
    <row r="441" s="2" customFormat="1">
      <c r="A441" s="40"/>
      <c r="B441" s="41"/>
      <c r="C441" s="42"/>
      <c r="D441" s="234" t="s">
        <v>255</v>
      </c>
      <c r="E441" s="42"/>
      <c r="F441" s="235" t="s">
        <v>577</v>
      </c>
      <c r="G441" s="42"/>
      <c r="H441" s="42"/>
      <c r="I441" s="236"/>
      <c r="J441" s="42"/>
      <c r="K441" s="42"/>
      <c r="L441" s="46"/>
      <c r="M441" s="237"/>
      <c r="N441" s="238"/>
      <c r="O441" s="93"/>
      <c r="P441" s="93"/>
      <c r="Q441" s="93"/>
      <c r="R441" s="93"/>
      <c r="S441" s="93"/>
      <c r="T441" s="94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255</v>
      </c>
      <c r="AU441" s="19" t="s">
        <v>87</v>
      </c>
    </row>
    <row r="442" s="14" customFormat="1">
      <c r="A442" s="14"/>
      <c r="B442" s="249"/>
      <c r="C442" s="250"/>
      <c r="D442" s="234" t="s">
        <v>257</v>
      </c>
      <c r="E442" s="251" t="s">
        <v>1</v>
      </c>
      <c r="F442" s="252" t="s">
        <v>192</v>
      </c>
      <c r="G442" s="250"/>
      <c r="H442" s="253">
        <v>528</v>
      </c>
      <c r="I442" s="254"/>
      <c r="J442" s="250"/>
      <c r="K442" s="250"/>
      <c r="L442" s="255"/>
      <c r="M442" s="256"/>
      <c r="N442" s="257"/>
      <c r="O442" s="257"/>
      <c r="P442" s="257"/>
      <c r="Q442" s="257"/>
      <c r="R442" s="257"/>
      <c r="S442" s="257"/>
      <c r="T442" s="258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9" t="s">
        <v>257</v>
      </c>
      <c r="AU442" s="259" t="s">
        <v>87</v>
      </c>
      <c r="AV442" s="14" t="s">
        <v>87</v>
      </c>
      <c r="AW442" s="14" t="s">
        <v>34</v>
      </c>
      <c r="AX442" s="14" t="s">
        <v>85</v>
      </c>
      <c r="AY442" s="259" t="s">
        <v>245</v>
      </c>
    </row>
    <row r="443" s="2" customFormat="1" ht="16.5" customHeight="1">
      <c r="A443" s="40"/>
      <c r="B443" s="41"/>
      <c r="C443" s="283" t="s">
        <v>579</v>
      </c>
      <c r="D443" s="283" t="s">
        <v>551</v>
      </c>
      <c r="E443" s="284" t="s">
        <v>580</v>
      </c>
      <c r="F443" s="285" t="s">
        <v>581</v>
      </c>
      <c r="G443" s="286" t="s">
        <v>329</v>
      </c>
      <c r="H443" s="287">
        <v>528</v>
      </c>
      <c r="I443" s="288"/>
      <c r="J443" s="289">
        <f>ROUND(I443*H443,2)</f>
        <v>0</v>
      </c>
      <c r="K443" s="285" t="s">
        <v>252</v>
      </c>
      <c r="L443" s="290"/>
      <c r="M443" s="291" t="s">
        <v>1</v>
      </c>
      <c r="N443" s="292" t="s">
        <v>42</v>
      </c>
      <c r="O443" s="93"/>
      <c r="P443" s="230">
        <f>O443*H443</f>
        <v>0</v>
      </c>
      <c r="Q443" s="230">
        <v>0.00020000000000000001</v>
      </c>
      <c r="R443" s="230">
        <f>Q443*H443</f>
        <v>0.1056</v>
      </c>
      <c r="S443" s="230">
        <v>0</v>
      </c>
      <c r="T443" s="231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32" t="s">
        <v>326</v>
      </c>
      <c r="AT443" s="232" t="s">
        <v>551</v>
      </c>
      <c r="AU443" s="232" t="s">
        <v>87</v>
      </c>
      <c r="AY443" s="19" t="s">
        <v>245</v>
      </c>
      <c r="BE443" s="233">
        <f>IF(N443="základní",J443,0)</f>
        <v>0</v>
      </c>
      <c r="BF443" s="233">
        <f>IF(N443="snížená",J443,0)</f>
        <v>0</v>
      </c>
      <c r="BG443" s="233">
        <f>IF(N443="zákl. přenesená",J443,0)</f>
        <v>0</v>
      </c>
      <c r="BH443" s="233">
        <f>IF(N443="sníž. přenesená",J443,0)</f>
        <v>0</v>
      </c>
      <c r="BI443" s="233">
        <f>IF(N443="nulová",J443,0)</f>
        <v>0</v>
      </c>
      <c r="BJ443" s="19" t="s">
        <v>85</v>
      </c>
      <c r="BK443" s="233">
        <f>ROUND(I443*H443,2)</f>
        <v>0</v>
      </c>
      <c r="BL443" s="19" t="s">
        <v>253</v>
      </c>
      <c r="BM443" s="232" t="s">
        <v>582</v>
      </c>
    </row>
    <row r="444" s="2" customFormat="1">
      <c r="A444" s="40"/>
      <c r="B444" s="41"/>
      <c r="C444" s="42"/>
      <c r="D444" s="234" t="s">
        <v>255</v>
      </c>
      <c r="E444" s="42"/>
      <c r="F444" s="235" t="s">
        <v>581</v>
      </c>
      <c r="G444" s="42"/>
      <c r="H444" s="42"/>
      <c r="I444" s="236"/>
      <c r="J444" s="42"/>
      <c r="K444" s="42"/>
      <c r="L444" s="46"/>
      <c r="M444" s="237"/>
      <c r="N444" s="238"/>
      <c r="O444" s="93"/>
      <c r="P444" s="93"/>
      <c r="Q444" s="93"/>
      <c r="R444" s="93"/>
      <c r="S444" s="93"/>
      <c r="T444" s="94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T444" s="19" t="s">
        <v>255</v>
      </c>
      <c r="AU444" s="19" t="s">
        <v>87</v>
      </c>
    </row>
    <row r="445" s="14" customFormat="1">
      <c r="A445" s="14"/>
      <c r="B445" s="249"/>
      <c r="C445" s="250"/>
      <c r="D445" s="234" t="s">
        <v>257</v>
      </c>
      <c r="E445" s="251" t="s">
        <v>1</v>
      </c>
      <c r="F445" s="252" t="s">
        <v>192</v>
      </c>
      <c r="G445" s="250"/>
      <c r="H445" s="253">
        <v>528</v>
      </c>
      <c r="I445" s="254"/>
      <c r="J445" s="250"/>
      <c r="K445" s="250"/>
      <c r="L445" s="255"/>
      <c r="M445" s="256"/>
      <c r="N445" s="257"/>
      <c r="O445" s="257"/>
      <c r="P445" s="257"/>
      <c r="Q445" s="257"/>
      <c r="R445" s="257"/>
      <c r="S445" s="257"/>
      <c r="T445" s="258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9" t="s">
        <v>257</v>
      </c>
      <c r="AU445" s="259" t="s">
        <v>87</v>
      </c>
      <c r="AV445" s="14" t="s">
        <v>87</v>
      </c>
      <c r="AW445" s="14" t="s">
        <v>34</v>
      </c>
      <c r="AX445" s="14" t="s">
        <v>85</v>
      </c>
      <c r="AY445" s="259" t="s">
        <v>245</v>
      </c>
    </row>
    <row r="446" s="2" customFormat="1" ht="16.5" customHeight="1">
      <c r="A446" s="40"/>
      <c r="B446" s="41"/>
      <c r="C446" s="283" t="s">
        <v>583</v>
      </c>
      <c r="D446" s="283" t="s">
        <v>551</v>
      </c>
      <c r="E446" s="284" t="s">
        <v>584</v>
      </c>
      <c r="F446" s="285" t="s">
        <v>585</v>
      </c>
      <c r="G446" s="286" t="s">
        <v>329</v>
      </c>
      <c r="H446" s="287">
        <v>528</v>
      </c>
      <c r="I446" s="288"/>
      <c r="J446" s="289">
        <f>ROUND(I446*H446,2)</f>
        <v>0</v>
      </c>
      <c r="K446" s="285" t="s">
        <v>252</v>
      </c>
      <c r="L446" s="290"/>
      <c r="M446" s="291" t="s">
        <v>1</v>
      </c>
      <c r="N446" s="292" t="s">
        <v>42</v>
      </c>
      <c r="O446" s="93"/>
      <c r="P446" s="230">
        <f>O446*H446</f>
        <v>0</v>
      </c>
      <c r="Q446" s="230">
        <v>0.00010000000000000001</v>
      </c>
      <c r="R446" s="230">
        <f>Q446*H446</f>
        <v>0.0528</v>
      </c>
      <c r="S446" s="230">
        <v>0</v>
      </c>
      <c r="T446" s="231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232" t="s">
        <v>326</v>
      </c>
      <c r="AT446" s="232" t="s">
        <v>551</v>
      </c>
      <c r="AU446" s="232" t="s">
        <v>87</v>
      </c>
      <c r="AY446" s="19" t="s">
        <v>245</v>
      </c>
      <c r="BE446" s="233">
        <f>IF(N446="základní",J446,0)</f>
        <v>0</v>
      </c>
      <c r="BF446" s="233">
        <f>IF(N446="snížená",J446,0)</f>
        <v>0</v>
      </c>
      <c r="BG446" s="233">
        <f>IF(N446="zákl. přenesená",J446,0)</f>
        <v>0</v>
      </c>
      <c r="BH446" s="233">
        <f>IF(N446="sníž. přenesená",J446,0)</f>
        <v>0</v>
      </c>
      <c r="BI446" s="233">
        <f>IF(N446="nulová",J446,0)</f>
        <v>0</v>
      </c>
      <c r="BJ446" s="19" t="s">
        <v>85</v>
      </c>
      <c r="BK446" s="233">
        <f>ROUND(I446*H446,2)</f>
        <v>0</v>
      </c>
      <c r="BL446" s="19" t="s">
        <v>253</v>
      </c>
      <c r="BM446" s="232" t="s">
        <v>586</v>
      </c>
    </row>
    <row r="447" s="2" customFormat="1">
      <c r="A447" s="40"/>
      <c r="B447" s="41"/>
      <c r="C447" s="42"/>
      <c r="D447" s="234" t="s">
        <v>255</v>
      </c>
      <c r="E447" s="42"/>
      <c r="F447" s="235" t="s">
        <v>585</v>
      </c>
      <c r="G447" s="42"/>
      <c r="H447" s="42"/>
      <c r="I447" s="236"/>
      <c r="J447" s="42"/>
      <c r="K447" s="42"/>
      <c r="L447" s="46"/>
      <c r="M447" s="237"/>
      <c r="N447" s="238"/>
      <c r="O447" s="93"/>
      <c r="P447" s="93"/>
      <c r="Q447" s="93"/>
      <c r="R447" s="93"/>
      <c r="S447" s="93"/>
      <c r="T447" s="94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255</v>
      </c>
      <c r="AU447" s="19" t="s">
        <v>87</v>
      </c>
    </row>
    <row r="448" s="14" customFormat="1">
      <c r="A448" s="14"/>
      <c r="B448" s="249"/>
      <c r="C448" s="250"/>
      <c r="D448" s="234" t="s">
        <v>257</v>
      </c>
      <c r="E448" s="251" t="s">
        <v>1</v>
      </c>
      <c r="F448" s="252" t="s">
        <v>192</v>
      </c>
      <c r="G448" s="250"/>
      <c r="H448" s="253">
        <v>528</v>
      </c>
      <c r="I448" s="254"/>
      <c r="J448" s="250"/>
      <c r="K448" s="250"/>
      <c r="L448" s="255"/>
      <c r="M448" s="256"/>
      <c r="N448" s="257"/>
      <c r="O448" s="257"/>
      <c r="P448" s="257"/>
      <c r="Q448" s="257"/>
      <c r="R448" s="257"/>
      <c r="S448" s="257"/>
      <c r="T448" s="258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9" t="s">
        <v>257</v>
      </c>
      <c r="AU448" s="259" t="s">
        <v>87</v>
      </c>
      <c r="AV448" s="14" t="s">
        <v>87</v>
      </c>
      <c r="AW448" s="14" t="s">
        <v>34</v>
      </c>
      <c r="AX448" s="14" t="s">
        <v>85</v>
      </c>
      <c r="AY448" s="259" t="s">
        <v>245</v>
      </c>
    </row>
    <row r="449" s="2" customFormat="1" ht="16.5" customHeight="1">
      <c r="A449" s="40"/>
      <c r="B449" s="41"/>
      <c r="C449" s="283" t="s">
        <v>587</v>
      </c>
      <c r="D449" s="283" t="s">
        <v>551</v>
      </c>
      <c r="E449" s="284" t="s">
        <v>588</v>
      </c>
      <c r="F449" s="285" t="s">
        <v>589</v>
      </c>
      <c r="G449" s="286" t="s">
        <v>329</v>
      </c>
      <c r="H449" s="287">
        <v>46</v>
      </c>
      <c r="I449" s="288"/>
      <c r="J449" s="289">
        <f>ROUND(I449*H449,2)</f>
        <v>0</v>
      </c>
      <c r="K449" s="285" t="s">
        <v>252</v>
      </c>
      <c r="L449" s="290"/>
      <c r="M449" s="291" t="s">
        <v>1</v>
      </c>
      <c r="N449" s="292" t="s">
        <v>42</v>
      </c>
      <c r="O449" s="93"/>
      <c r="P449" s="230">
        <f>O449*H449</f>
        <v>0</v>
      </c>
      <c r="Q449" s="230">
        <v>0.01014</v>
      </c>
      <c r="R449" s="230">
        <f>Q449*H449</f>
        <v>0.46643999999999997</v>
      </c>
      <c r="S449" s="230">
        <v>0</v>
      </c>
      <c r="T449" s="231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232" t="s">
        <v>326</v>
      </c>
      <c r="AT449" s="232" t="s">
        <v>551</v>
      </c>
      <c r="AU449" s="232" t="s">
        <v>87</v>
      </c>
      <c r="AY449" s="19" t="s">
        <v>245</v>
      </c>
      <c r="BE449" s="233">
        <f>IF(N449="základní",J449,0)</f>
        <v>0</v>
      </c>
      <c r="BF449" s="233">
        <f>IF(N449="snížená",J449,0)</f>
        <v>0</v>
      </c>
      <c r="BG449" s="233">
        <f>IF(N449="zákl. přenesená",J449,0)</f>
        <v>0</v>
      </c>
      <c r="BH449" s="233">
        <f>IF(N449="sníž. přenesená",J449,0)</f>
        <v>0</v>
      </c>
      <c r="BI449" s="233">
        <f>IF(N449="nulová",J449,0)</f>
        <v>0</v>
      </c>
      <c r="BJ449" s="19" t="s">
        <v>85</v>
      </c>
      <c r="BK449" s="233">
        <f>ROUND(I449*H449,2)</f>
        <v>0</v>
      </c>
      <c r="BL449" s="19" t="s">
        <v>253</v>
      </c>
      <c r="BM449" s="232" t="s">
        <v>590</v>
      </c>
    </row>
    <row r="450" s="2" customFormat="1">
      <c r="A450" s="40"/>
      <c r="B450" s="41"/>
      <c r="C450" s="42"/>
      <c r="D450" s="234" t="s">
        <v>255</v>
      </c>
      <c r="E450" s="42"/>
      <c r="F450" s="235" t="s">
        <v>589</v>
      </c>
      <c r="G450" s="42"/>
      <c r="H450" s="42"/>
      <c r="I450" s="236"/>
      <c r="J450" s="42"/>
      <c r="K450" s="42"/>
      <c r="L450" s="46"/>
      <c r="M450" s="237"/>
      <c r="N450" s="238"/>
      <c r="O450" s="93"/>
      <c r="P450" s="93"/>
      <c r="Q450" s="93"/>
      <c r="R450" s="93"/>
      <c r="S450" s="93"/>
      <c r="T450" s="94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T450" s="19" t="s">
        <v>255</v>
      </c>
      <c r="AU450" s="19" t="s">
        <v>87</v>
      </c>
    </row>
    <row r="451" s="2" customFormat="1" ht="16.5" customHeight="1">
      <c r="A451" s="40"/>
      <c r="B451" s="41"/>
      <c r="C451" s="283" t="s">
        <v>591</v>
      </c>
      <c r="D451" s="283" t="s">
        <v>551</v>
      </c>
      <c r="E451" s="284" t="s">
        <v>592</v>
      </c>
      <c r="F451" s="285" t="s">
        <v>593</v>
      </c>
      <c r="G451" s="286" t="s">
        <v>329</v>
      </c>
      <c r="H451" s="287">
        <v>7</v>
      </c>
      <c r="I451" s="288"/>
      <c r="J451" s="289">
        <f>ROUND(I451*H451,2)</f>
        <v>0</v>
      </c>
      <c r="K451" s="285" t="s">
        <v>252</v>
      </c>
      <c r="L451" s="290"/>
      <c r="M451" s="291" t="s">
        <v>1</v>
      </c>
      <c r="N451" s="292" t="s">
        <v>42</v>
      </c>
      <c r="O451" s="93"/>
      <c r="P451" s="230">
        <f>O451*H451</f>
        <v>0</v>
      </c>
      <c r="Q451" s="230">
        <v>0</v>
      </c>
      <c r="R451" s="230">
        <f>Q451*H451</f>
        <v>0</v>
      </c>
      <c r="S451" s="230">
        <v>0</v>
      </c>
      <c r="T451" s="231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32" t="s">
        <v>594</v>
      </c>
      <c r="AT451" s="232" t="s">
        <v>551</v>
      </c>
      <c r="AU451" s="232" t="s">
        <v>87</v>
      </c>
      <c r="AY451" s="19" t="s">
        <v>245</v>
      </c>
      <c r="BE451" s="233">
        <f>IF(N451="základní",J451,0)</f>
        <v>0</v>
      </c>
      <c r="BF451" s="233">
        <f>IF(N451="snížená",J451,0)</f>
        <v>0</v>
      </c>
      <c r="BG451" s="233">
        <f>IF(N451="zákl. přenesená",J451,0)</f>
        <v>0</v>
      </c>
      <c r="BH451" s="233">
        <f>IF(N451="sníž. přenesená",J451,0)</f>
        <v>0</v>
      </c>
      <c r="BI451" s="233">
        <f>IF(N451="nulová",J451,0)</f>
        <v>0</v>
      </c>
      <c r="BJ451" s="19" t="s">
        <v>85</v>
      </c>
      <c r="BK451" s="233">
        <f>ROUND(I451*H451,2)</f>
        <v>0</v>
      </c>
      <c r="BL451" s="19" t="s">
        <v>594</v>
      </c>
      <c r="BM451" s="232" t="s">
        <v>595</v>
      </c>
    </row>
    <row r="452" s="2" customFormat="1">
      <c r="A452" s="40"/>
      <c r="B452" s="41"/>
      <c r="C452" s="42"/>
      <c r="D452" s="234" t="s">
        <v>255</v>
      </c>
      <c r="E452" s="42"/>
      <c r="F452" s="235" t="s">
        <v>593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255</v>
      </c>
      <c r="AU452" s="19" t="s">
        <v>87</v>
      </c>
    </row>
    <row r="453" s="2" customFormat="1" ht="16.5" customHeight="1">
      <c r="A453" s="40"/>
      <c r="B453" s="41"/>
      <c r="C453" s="283" t="s">
        <v>596</v>
      </c>
      <c r="D453" s="283" t="s">
        <v>551</v>
      </c>
      <c r="E453" s="284" t="s">
        <v>597</v>
      </c>
      <c r="F453" s="285" t="s">
        <v>598</v>
      </c>
      <c r="G453" s="286" t="s">
        <v>329</v>
      </c>
      <c r="H453" s="287">
        <v>4</v>
      </c>
      <c r="I453" s="288"/>
      <c r="J453" s="289">
        <f>ROUND(I453*H453,2)</f>
        <v>0</v>
      </c>
      <c r="K453" s="285" t="s">
        <v>252</v>
      </c>
      <c r="L453" s="290"/>
      <c r="M453" s="291" t="s">
        <v>1</v>
      </c>
      <c r="N453" s="292" t="s">
        <v>42</v>
      </c>
      <c r="O453" s="93"/>
      <c r="P453" s="230">
        <f>O453*H453</f>
        <v>0</v>
      </c>
      <c r="Q453" s="230">
        <v>0</v>
      </c>
      <c r="R453" s="230">
        <f>Q453*H453</f>
        <v>0</v>
      </c>
      <c r="S453" s="230">
        <v>0</v>
      </c>
      <c r="T453" s="231">
        <f>S453*H453</f>
        <v>0</v>
      </c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R453" s="232" t="s">
        <v>594</v>
      </c>
      <c r="AT453" s="232" t="s">
        <v>551</v>
      </c>
      <c r="AU453" s="232" t="s">
        <v>87</v>
      </c>
      <c r="AY453" s="19" t="s">
        <v>245</v>
      </c>
      <c r="BE453" s="233">
        <f>IF(N453="základní",J453,0)</f>
        <v>0</v>
      </c>
      <c r="BF453" s="233">
        <f>IF(N453="snížená",J453,0)</f>
        <v>0</v>
      </c>
      <c r="BG453" s="233">
        <f>IF(N453="zákl. přenesená",J453,0)</f>
        <v>0</v>
      </c>
      <c r="BH453" s="233">
        <f>IF(N453="sníž. přenesená",J453,0)</f>
        <v>0</v>
      </c>
      <c r="BI453" s="233">
        <f>IF(N453="nulová",J453,0)</f>
        <v>0</v>
      </c>
      <c r="BJ453" s="19" t="s">
        <v>85</v>
      </c>
      <c r="BK453" s="233">
        <f>ROUND(I453*H453,2)</f>
        <v>0</v>
      </c>
      <c r="BL453" s="19" t="s">
        <v>594</v>
      </c>
      <c r="BM453" s="232" t="s">
        <v>599</v>
      </c>
    </row>
    <row r="454" s="2" customFormat="1">
      <c r="A454" s="40"/>
      <c r="B454" s="41"/>
      <c r="C454" s="42"/>
      <c r="D454" s="234" t="s">
        <v>255</v>
      </c>
      <c r="E454" s="42"/>
      <c r="F454" s="235" t="s">
        <v>598</v>
      </c>
      <c r="G454" s="42"/>
      <c r="H454" s="42"/>
      <c r="I454" s="236"/>
      <c r="J454" s="42"/>
      <c r="K454" s="42"/>
      <c r="L454" s="46"/>
      <c r="M454" s="237"/>
      <c r="N454" s="238"/>
      <c r="O454" s="93"/>
      <c r="P454" s="93"/>
      <c r="Q454" s="93"/>
      <c r="R454" s="93"/>
      <c r="S454" s="93"/>
      <c r="T454" s="94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T454" s="19" t="s">
        <v>255</v>
      </c>
      <c r="AU454" s="19" t="s">
        <v>87</v>
      </c>
    </row>
    <row r="455" s="12" customFormat="1" ht="25.92" customHeight="1">
      <c r="A455" s="12"/>
      <c r="B455" s="205"/>
      <c r="C455" s="206"/>
      <c r="D455" s="207" t="s">
        <v>76</v>
      </c>
      <c r="E455" s="208" t="s">
        <v>600</v>
      </c>
      <c r="F455" s="208" t="s">
        <v>601</v>
      </c>
      <c r="G455" s="206"/>
      <c r="H455" s="206"/>
      <c r="I455" s="209"/>
      <c r="J455" s="210">
        <f>BK455</f>
        <v>0</v>
      </c>
      <c r="K455" s="206"/>
      <c r="L455" s="211"/>
      <c r="M455" s="212"/>
      <c r="N455" s="213"/>
      <c r="O455" s="213"/>
      <c r="P455" s="214">
        <f>SUM(P456:P575)</f>
        <v>0</v>
      </c>
      <c r="Q455" s="213"/>
      <c r="R455" s="214">
        <f>SUM(R456:R575)</f>
        <v>0</v>
      </c>
      <c r="S455" s="213"/>
      <c r="T455" s="215">
        <f>SUM(T456:T575)</f>
        <v>0</v>
      </c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R455" s="216" t="s">
        <v>253</v>
      </c>
      <c r="AT455" s="217" t="s">
        <v>76</v>
      </c>
      <c r="AU455" s="217" t="s">
        <v>77</v>
      </c>
      <c r="AY455" s="216" t="s">
        <v>245</v>
      </c>
      <c r="BK455" s="218">
        <f>SUM(BK456:BK575)</f>
        <v>0</v>
      </c>
    </row>
    <row r="456" s="2" customFormat="1" ht="16.5" customHeight="1">
      <c r="A456" s="40"/>
      <c r="B456" s="41"/>
      <c r="C456" s="221" t="s">
        <v>602</v>
      </c>
      <c r="D456" s="221" t="s">
        <v>248</v>
      </c>
      <c r="E456" s="222" t="s">
        <v>603</v>
      </c>
      <c r="F456" s="223" t="s">
        <v>604</v>
      </c>
      <c r="G456" s="224" t="s">
        <v>329</v>
      </c>
      <c r="H456" s="225">
        <v>18</v>
      </c>
      <c r="I456" s="226"/>
      <c r="J456" s="227">
        <f>ROUND(I456*H456,2)</f>
        <v>0</v>
      </c>
      <c r="K456" s="223" t="s">
        <v>252</v>
      </c>
      <c r="L456" s="46"/>
      <c r="M456" s="228" t="s">
        <v>1</v>
      </c>
      <c r="N456" s="229" t="s">
        <v>42</v>
      </c>
      <c r="O456" s="93"/>
      <c r="P456" s="230">
        <f>O456*H456</f>
        <v>0</v>
      </c>
      <c r="Q456" s="230">
        <v>0</v>
      </c>
      <c r="R456" s="230">
        <f>Q456*H456</f>
        <v>0</v>
      </c>
      <c r="S456" s="230">
        <v>0</v>
      </c>
      <c r="T456" s="231">
        <f>S456*H456</f>
        <v>0</v>
      </c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R456" s="232" t="s">
        <v>85</v>
      </c>
      <c r="AT456" s="232" t="s">
        <v>248</v>
      </c>
      <c r="AU456" s="232" t="s">
        <v>85</v>
      </c>
      <c r="AY456" s="19" t="s">
        <v>245</v>
      </c>
      <c r="BE456" s="233">
        <f>IF(N456="základní",J456,0)</f>
        <v>0</v>
      </c>
      <c r="BF456" s="233">
        <f>IF(N456="snížená",J456,0)</f>
        <v>0</v>
      </c>
      <c r="BG456" s="233">
        <f>IF(N456="zákl. přenesená",J456,0)</f>
        <v>0</v>
      </c>
      <c r="BH456" s="233">
        <f>IF(N456="sníž. přenesená",J456,0)</f>
        <v>0</v>
      </c>
      <c r="BI456" s="233">
        <f>IF(N456="nulová",J456,0)</f>
        <v>0</v>
      </c>
      <c r="BJ456" s="19" t="s">
        <v>85</v>
      </c>
      <c r="BK456" s="233">
        <f>ROUND(I456*H456,2)</f>
        <v>0</v>
      </c>
      <c r="BL456" s="19" t="s">
        <v>85</v>
      </c>
      <c r="BM456" s="232" t="s">
        <v>605</v>
      </c>
    </row>
    <row r="457" s="2" customFormat="1">
      <c r="A457" s="40"/>
      <c r="B457" s="41"/>
      <c r="C457" s="42"/>
      <c r="D457" s="234" t="s">
        <v>255</v>
      </c>
      <c r="E457" s="42"/>
      <c r="F457" s="235" t="s">
        <v>604</v>
      </c>
      <c r="G457" s="42"/>
      <c r="H457" s="42"/>
      <c r="I457" s="236"/>
      <c r="J457" s="42"/>
      <c r="K457" s="42"/>
      <c r="L457" s="46"/>
      <c r="M457" s="237"/>
      <c r="N457" s="238"/>
      <c r="O457" s="93"/>
      <c r="P457" s="93"/>
      <c r="Q457" s="93"/>
      <c r="R457" s="93"/>
      <c r="S457" s="93"/>
      <c r="T457" s="94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T457" s="19" t="s">
        <v>255</v>
      </c>
      <c r="AU457" s="19" t="s">
        <v>85</v>
      </c>
    </row>
    <row r="458" s="2" customFormat="1" ht="16.5" customHeight="1">
      <c r="A458" s="40"/>
      <c r="B458" s="41"/>
      <c r="C458" s="221" t="s">
        <v>606</v>
      </c>
      <c r="D458" s="221" t="s">
        <v>248</v>
      </c>
      <c r="E458" s="222" t="s">
        <v>607</v>
      </c>
      <c r="F458" s="223" t="s">
        <v>608</v>
      </c>
      <c r="G458" s="224" t="s">
        <v>329</v>
      </c>
      <c r="H458" s="225">
        <v>160</v>
      </c>
      <c r="I458" s="226"/>
      <c r="J458" s="227">
        <f>ROUND(I458*H458,2)</f>
        <v>0</v>
      </c>
      <c r="K458" s="223" t="s">
        <v>252</v>
      </c>
      <c r="L458" s="46"/>
      <c r="M458" s="228" t="s">
        <v>1</v>
      </c>
      <c r="N458" s="229" t="s">
        <v>42</v>
      </c>
      <c r="O458" s="93"/>
      <c r="P458" s="230">
        <f>O458*H458</f>
        <v>0</v>
      </c>
      <c r="Q458" s="230">
        <v>0</v>
      </c>
      <c r="R458" s="230">
        <f>Q458*H458</f>
        <v>0</v>
      </c>
      <c r="S458" s="230">
        <v>0</v>
      </c>
      <c r="T458" s="231">
        <f>S458*H458</f>
        <v>0</v>
      </c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R458" s="232" t="s">
        <v>85</v>
      </c>
      <c r="AT458" s="232" t="s">
        <v>248</v>
      </c>
      <c r="AU458" s="232" t="s">
        <v>85</v>
      </c>
      <c r="AY458" s="19" t="s">
        <v>245</v>
      </c>
      <c r="BE458" s="233">
        <f>IF(N458="základní",J458,0)</f>
        <v>0</v>
      </c>
      <c r="BF458" s="233">
        <f>IF(N458="snížená",J458,0)</f>
        <v>0</v>
      </c>
      <c r="BG458" s="233">
        <f>IF(N458="zákl. přenesená",J458,0)</f>
        <v>0</v>
      </c>
      <c r="BH458" s="233">
        <f>IF(N458="sníž. přenesená",J458,0)</f>
        <v>0</v>
      </c>
      <c r="BI458" s="233">
        <f>IF(N458="nulová",J458,0)</f>
        <v>0</v>
      </c>
      <c r="BJ458" s="19" t="s">
        <v>85</v>
      </c>
      <c r="BK458" s="233">
        <f>ROUND(I458*H458,2)</f>
        <v>0</v>
      </c>
      <c r="BL458" s="19" t="s">
        <v>85</v>
      </c>
      <c r="BM458" s="232" t="s">
        <v>609</v>
      </c>
    </row>
    <row r="459" s="2" customFormat="1">
      <c r="A459" s="40"/>
      <c r="B459" s="41"/>
      <c r="C459" s="42"/>
      <c r="D459" s="234" t="s">
        <v>255</v>
      </c>
      <c r="E459" s="42"/>
      <c r="F459" s="235" t="s">
        <v>608</v>
      </c>
      <c r="G459" s="42"/>
      <c r="H459" s="42"/>
      <c r="I459" s="236"/>
      <c r="J459" s="42"/>
      <c r="K459" s="42"/>
      <c r="L459" s="46"/>
      <c r="M459" s="237"/>
      <c r="N459" s="238"/>
      <c r="O459" s="93"/>
      <c r="P459" s="93"/>
      <c r="Q459" s="93"/>
      <c r="R459" s="93"/>
      <c r="S459" s="93"/>
      <c r="T459" s="94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19" t="s">
        <v>255</v>
      </c>
      <c r="AU459" s="19" t="s">
        <v>85</v>
      </c>
    </row>
    <row r="460" s="2" customFormat="1" ht="16.5" customHeight="1">
      <c r="A460" s="40"/>
      <c r="B460" s="41"/>
      <c r="C460" s="221" t="s">
        <v>610</v>
      </c>
      <c r="D460" s="221" t="s">
        <v>248</v>
      </c>
      <c r="E460" s="222" t="s">
        <v>611</v>
      </c>
      <c r="F460" s="223" t="s">
        <v>612</v>
      </c>
      <c r="G460" s="224" t="s">
        <v>329</v>
      </c>
      <c r="H460" s="225">
        <v>18</v>
      </c>
      <c r="I460" s="226"/>
      <c r="J460" s="227">
        <f>ROUND(I460*H460,2)</f>
        <v>0</v>
      </c>
      <c r="K460" s="223" t="s">
        <v>252</v>
      </c>
      <c r="L460" s="46"/>
      <c r="M460" s="228" t="s">
        <v>1</v>
      </c>
      <c r="N460" s="229" t="s">
        <v>42</v>
      </c>
      <c r="O460" s="93"/>
      <c r="P460" s="230">
        <f>O460*H460</f>
        <v>0</v>
      </c>
      <c r="Q460" s="230">
        <v>0</v>
      </c>
      <c r="R460" s="230">
        <f>Q460*H460</f>
        <v>0</v>
      </c>
      <c r="S460" s="230">
        <v>0</v>
      </c>
      <c r="T460" s="231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32" t="s">
        <v>85</v>
      </c>
      <c r="AT460" s="232" t="s">
        <v>248</v>
      </c>
      <c r="AU460" s="232" t="s">
        <v>85</v>
      </c>
      <c r="AY460" s="19" t="s">
        <v>245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9" t="s">
        <v>85</v>
      </c>
      <c r="BK460" s="233">
        <f>ROUND(I460*H460,2)</f>
        <v>0</v>
      </c>
      <c r="BL460" s="19" t="s">
        <v>85</v>
      </c>
      <c r="BM460" s="232" t="s">
        <v>613</v>
      </c>
    </row>
    <row r="461" s="2" customFormat="1">
      <c r="A461" s="40"/>
      <c r="B461" s="41"/>
      <c r="C461" s="42"/>
      <c r="D461" s="234" t="s">
        <v>255</v>
      </c>
      <c r="E461" s="42"/>
      <c r="F461" s="235" t="s">
        <v>612</v>
      </c>
      <c r="G461" s="42"/>
      <c r="H461" s="42"/>
      <c r="I461" s="236"/>
      <c r="J461" s="42"/>
      <c r="K461" s="42"/>
      <c r="L461" s="46"/>
      <c r="M461" s="237"/>
      <c r="N461" s="238"/>
      <c r="O461" s="93"/>
      <c r="P461" s="93"/>
      <c r="Q461" s="93"/>
      <c r="R461" s="93"/>
      <c r="S461" s="93"/>
      <c r="T461" s="94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255</v>
      </c>
      <c r="AU461" s="19" t="s">
        <v>85</v>
      </c>
    </row>
    <row r="462" s="2" customFormat="1" ht="16.5" customHeight="1">
      <c r="A462" s="40"/>
      <c r="B462" s="41"/>
      <c r="C462" s="221" t="s">
        <v>614</v>
      </c>
      <c r="D462" s="221" t="s">
        <v>248</v>
      </c>
      <c r="E462" s="222" t="s">
        <v>615</v>
      </c>
      <c r="F462" s="223" t="s">
        <v>616</v>
      </c>
      <c r="G462" s="224" t="s">
        <v>329</v>
      </c>
      <c r="H462" s="225">
        <v>40</v>
      </c>
      <c r="I462" s="226"/>
      <c r="J462" s="227">
        <f>ROUND(I462*H462,2)</f>
        <v>0</v>
      </c>
      <c r="K462" s="223" t="s">
        <v>252</v>
      </c>
      <c r="L462" s="46"/>
      <c r="M462" s="228" t="s">
        <v>1</v>
      </c>
      <c r="N462" s="229" t="s">
        <v>42</v>
      </c>
      <c r="O462" s="93"/>
      <c r="P462" s="230">
        <f>O462*H462</f>
        <v>0</v>
      </c>
      <c r="Q462" s="230">
        <v>0</v>
      </c>
      <c r="R462" s="230">
        <f>Q462*H462</f>
        <v>0</v>
      </c>
      <c r="S462" s="230">
        <v>0</v>
      </c>
      <c r="T462" s="231">
        <f>S462*H462</f>
        <v>0</v>
      </c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R462" s="232" t="s">
        <v>85</v>
      </c>
      <c r="AT462" s="232" t="s">
        <v>248</v>
      </c>
      <c r="AU462" s="232" t="s">
        <v>85</v>
      </c>
      <c r="AY462" s="19" t="s">
        <v>245</v>
      </c>
      <c r="BE462" s="233">
        <f>IF(N462="základní",J462,0)</f>
        <v>0</v>
      </c>
      <c r="BF462" s="233">
        <f>IF(N462="snížená",J462,0)</f>
        <v>0</v>
      </c>
      <c r="BG462" s="233">
        <f>IF(N462="zákl. přenesená",J462,0)</f>
        <v>0</v>
      </c>
      <c r="BH462" s="233">
        <f>IF(N462="sníž. přenesená",J462,0)</f>
        <v>0</v>
      </c>
      <c r="BI462" s="233">
        <f>IF(N462="nulová",J462,0)</f>
        <v>0</v>
      </c>
      <c r="BJ462" s="19" t="s">
        <v>85</v>
      </c>
      <c r="BK462" s="233">
        <f>ROUND(I462*H462,2)</f>
        <v>0</v>
      </c>
      <c r="BL462" s="19" t="s">
        <v>85</v>
      </c>
      <c r="BM462" s="232" t="s">
        <v>617</v>
      </c>
    </row>
    <row r="463" s="2" customFormat="1">
      <c r="A463" s="40"/>
      <c r="B463" s="41"/>
      <c r="C463" s="42"/>
      <c r="D463" s="234" t="s">
        <v>255</v>
      </c>
      <c r="E463" s="42"/>
      <c r="F463" s="235" t="s">
        <v>618</v>
      </c>
      <c r="G463" s="42"/>
      <c r="H463" s="42"/>
      <c r="I463" s="236"/>
      <c r="J463" s="42"/>
      <c r="K463" s="42"/>
      <c r="L463" s="46"/>
      <c r="M463" s="237"/>
      <c r="N463" s="238"/>
      <c r="O463" s="93"/>
      <c r="P463" s="93"/>
      <c r="Q463" s="93"/>
      <c r="R463" s="93"/>
      <c r="S463" s="93"/>
      <c r="T463" s="94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255</v>
      </c>
      <c r="AU463" s="19" t="s">
        <v>85</v>
      </c>
    </row>
    <row r="464" s="2" customFormat="1" ht="16.5" customHeight="1">
      <c r="A464" s="40"/>
      <c r="B464" s="41"/>
      <c r="C464" s="221" t="s">
        <v>389</v>
      </c>
      <c r="D464" s="221" t="s">
        <v>248</v>
      </c>
      <c r="E464" s="222" t="s">
        <v>619</v>
      </c>
      <c r="F464" s="223" t="s">
        <v>620</v>
      </c>
      <c r="G464" s="224" t="s">
        <v>329</v>
      </c>
      <c r="H464" s="225">
        <v>1</v>
      </c>
      <c r="I464" s="226"/>
      <c r="J464" s="227">
        <f>ROUND(I464*H464,2)</f>
        <v>0</v>
      </c>
      <c r="K464" s="223" t="s">
        <v>252</v>
      </c>
      <c r="L464" s="46"/>
      <c r="M464" s="228" t="s">
        <v>1</v>
      </c>
      <c r="N464" s="229" t="s">
        <v>42</v>
      </c>
      <c r="O464" s="93"/>
      <c r="P464" s="230">
        <f>O464*H464</f>
        <v>0</v>
      </c>
      <c r="Q464" s="230">
        <v>0</v>
      </c>
      <c r="R464" s="230">
        <f>Q464*H464</f>
        <v>0</v>
      </c>
      <c r="S464" s="230">
        <v>0</v>
      </c>
      <c r="T464" s="231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232" t="s">
        <v>594</v>
      </c>
      <c r="AT464" s="232" t="s">
        <v>248</v>
      </c>
      <c r="AU464" s="232" t="s">
        <v>85</v>
      </c>
      <c r="AY464" s="19" t="s">
        <v>245</v>
      </c>
      <c r="BE464" s="233">
        <f>IF(N464="základní",J464,0)</f>
        <v>0</v>
      </c>
      <c r="BF464" s="233">
        <f>IF(N464="snížená",J464,0)</f>
        <v>0</v>
      </c>
      <c r="BG464" s="233">
        <f>IF(N464="zákl. přenesená",J464,0)</f>
        <v>0</v>
      </c>
      <c r="BH464" s="233">
        <f>IF(N464="sníž. přenesená",J464,0)</f>
        <v>0</v>
      </c>
      <c r="BI464" s="233">
        <f>IF(N464="nulová",J464,0)</f>
        <v>0</v>
      </c>
      <c r="BJ464" s="19" t="s">
        <v>85</v>
      </c>
      <c r="BK464" s="233">
        <f>ROUND(I464*H464,2)</f>
        <v>0</v>
      </c>
      <c r="BL464" s="19" t="s">
        <v>594</v>
      </c>
      <c r="BM464" s="232" t="s">
        <v>621</v>
      </c>
    </row>
    <row r="465" s="2" customFormat="1">
      <c r="A465" s="40"/>
      <c r="B465" s="41"/>
      <c r="C465" s="42"/>
      <c r="D465" s="234" t="s">
        <v>255</v>
      </c>
      <c r="E465" s="42"/>
      <c r="F465" s="235" t="s">
        <v>620</v>
      </c>
      <c r="G465" s="42"/>
      <c r="H465" s="42"/>
      <c r="I465" s="236"/>
      <c r="J465" s="42"/>
      <c r="K465" s="42"/>
      <c r="L465" s="46"/>
      <c r="M465" s="237"/>
      <c r="N465" s="238"/>
      <c r="O465" s="93"/>
      <c r="P465" s="93"/>
      <c r="Q465" s="93"/>
      <c r="R465" s="93"/>
      <c r="S465" s="93"/>
      <c r="T465" s="94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255</v>
      </c>
      <c r="AU465" s="19" t="s">
        <v>85</v>
      </c>
    </row>
    <row r="466" s="2" customFormat="1" ht="16.5" customHeight="1">
      <c r="A466" s="40"/>
      <c r="B466" s="41"/>
      <c r="C466" s="221" t="s">
        <v>622</v>
      </c>
      <c r="D466" s="221" t="s">
        <v>248</v>
      </c>
      <c r="E466" s="222" t="s">
        <v>623</v>
      </c>
      <c r="F466" s="223" t="s">
        <v>624</v>
      </c>
      <c r="G466" s="224" t="s">
        <v>329</v>
      </c>
      <c r="H466" s="225">
        <v>3</v>
      </c>
      <c r="I466" s="226"/>
      <c r="J466" s="227">
        <f>ROUND(I466*H466,2)</f>
        <v>0</v>
      </c>
      <c r="K466" s="223" t="s">
        <v>252</v>
      </c>
      <c r="L466" s="46"/>
      <c r="M466" s="228" t="s">
        <v>1</v>
      </c>
      <c r="N466" s="229" t="s">
        <v>42</v>
      </c>
      <c r="O466" s="93"/>
      <c r="P466" s="230">
        <f>O466*H466</f>
        <v>0</v>
      </c>
      <c r="Q466" s="230">
        <v>0</v>
      </c>
      <c r="R466" s="230">
        <f>Q466*H466</f>
        <v>0</v>
      </c>
      <c r="S466" s="230">
        <v>0</v>
      </c>
      <c r="T466" s="231">
        <f>S466*H466</f>
        <v>0</v>
      </c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R466" s="232" t="s">
        <v>594</v>
      </c>
      <c r="AT466" s="232" t="s">
        <v>248</v>
      </c>
      <c r="AU466" s="232" t="s">
        <v>85</v>
      </c>
      <c r="AY466" s="19" t="s">
        <v>245</v>
      </c>
      <c r="BE466" s="233">
        <f>IF(N466="základní",J466,0)</f>
        <v>0</v>
      </c>
      <c r="BF466" s="233">
        <f>IF(N466="snížená",J466,0)</f>
        <v>0</v>
      </c>
      <c r="BG466" s="233">
        <f>IF(N466="zákl. přenesená",J466,0)</f>
        <v>0</v>
      </c>
      <c r="BH466" s="233">
        <f>IF(N466="sníž. přenesená",J466,0)</f>
        <v>0</v>
      </c>
      <c r="BI466" s="233">
        <f>IF(N466="nulová",J466,0)</f>
        <v>0</v>
      </c>
      <c r="BJ466" s="19" t="s">
        <v>85</v>
      </c>
      <c r="BK466" s="233">
        <f>ROUND(I466*H466,2)</f>
        <v>0</v>
      </c>
      <c r="BL466" s="19" t="s">
        <v>594</v>
      </c>
      <c r="BM466" s="232" t="s">
        <v>625</v>
      </c>
    </row>
    <row r="467" s="2" customFormat="1">
      <c r="A467" s="40"/>
      <c r="B467" s="41"/>
      <c r="C467" s="42"/>
      <c r="D467" s="234" t="s">
        <v>255</v>
      </c>
      <c r="E467" s="42"/>
      <c r="F467" s="235" t="s">
        <v>624</v>
      </c>
      <c r="G467" s="42"/>
      <c r="H467" s="42"/>
      <c r="I467" s="236"/>
      <c r="J467" s="42"/>
      <c r="K467" s="42"/>
      <c r="L467" s="46"/>
      <c r="M467" s="237"/>
      <c r="N467" s="238"/>
      <c r="O467" s="93"/>
      <c r="P467" s="93"/>
      <c r="Q467" s="93"/>
      <c r="R467" s="93"/>
      <c r="S467" s="93"/>
      <c r="T467" s="94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255</v>
      </c>
      <c r="AU467" s="19" t="s">
        <v>85</v>
      </c>
    </row>
    <row r="468" s="2" customFormat="1" ht="16.5" customHeight="1">
      <c r="A468" s="40"/>
      <c r="B468" s="41"/>
      <c r="C468" s="221" t="s">
        <v>626</v>
      </c>
      <c r="D468" s="221" t="s">
        <v>248</v>
      </c>
      <c r="E468" s="222" t="s">
        <v>627</v>
      </c>
      <c r="F468" s="223" t="s">
        <v>628</v>
      </c>
      <c r="G468" s="224" t="s">
        <v>329</v>
      </c>
      <c r="H468" s="225">
        <v>1</v>
      </c>
      <c r="I468" s="226"/>
      <c r="J468" s="227">
        <f>ROUND(I468*H468,2)</f>
        <v>0</v>
      </c>
      <c r="K468" s="223" t="s">
        <v>252</v>
      </c>
      <c r="L468" s="46"/>
      <c r="M468" s="228" t="s">
        <v>1</v>
      </c>
      <c r="N468" s="229" t="s">
        <v>42</v>
      </c>
      <c r="O468" s="93"/>
      <c r="P468" s="230">
        <f>O468*H468</f>
        <v>0</v>
      </c>
      <c r="Q468" s="230">
        <v>0</v>
      </c>
      <c r="R468" s="230">
        <f>Q468*H468</f>
        <v>0</v>
      </c>
      <c r="S468" s="230">
        <v>0</v>
      </c>
      <c r="T468" s="231">
        <f>S468*H468</f>
        <v>0</v>
      </c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R468" s="232" t="s">
        <v>594</v>
      </c>
      <c r="AT468" s="232" t="s">
        <v>248</v>
      </c>
      <c r="AU468" s="232" t="s">
        <v>85</v>
      </c>
      <c r="AY468" s="19" t="s">
        <v>245</v>
      </c>
      <c r="BE468" s="233">
        <f>IF(N468="základní",J468,0)</f>
        <v>0</v>
      </c>
      <c r="BF468" s="233">
        <f>IF(N468="snížená",J468,0)</f>
        <v>0</v>
      </c>
      <c r="BG468" s="233">
        <f>IF(N468="zákl. přenesená",J468,0)</f>
        <v>0</v>
      </c>
      <c r="BH468" s="233">
        <f>IF(N468="sníž. přenesená",J468,0)</f>
        <v>0</v>
      </c>
      <c r="BI468" s="233">
        <f>IF(N468="nulová",J468,0)</f>
        <v>0</v>
      </c>
      <c r="BJ468" s="19" t="s">
        <v>85</v>
      </c>
      <c r="BK468" s="233">
        <f>ROUND(I468*H468,2)</f>
        <v>0</v>
      </c>
      <c r="BL468" s="19" t="s">
        <v>594</v>
      </c>
      <c r="BM468" s="232" t="s">
        <v>629</v>
      </c>
    </row>
    <row r="469" s="2" customFormat="1">
      <c r="A469" s="40"/>
      <c r="B469" s="41"/>
      <c r="C469" s="42"/>
      <c r="D469" s="234" t="s">
        <v>255</v>
      </c>
      <c r="E469" s="42"/>
      <c r="F469" s="235" t="s">
        <v>628</v>
      </c>
      <c r="G469" s="42"/>
      <c r="H469" s="42"/>
      <c r="I469" s="236"/>
      <c r="J469" s="42"/>
      <c r="K469" s="42"/>
      <c r="L469" s="46"/>
      <c r="M469" s="237"/>
      <c r="N469" s="238"/>
      <c r="O469" s="93"/>
      <c r="P469" s="93"/>
      <c r="Q469" s="93"/>
      <c r="R469" s="93"/>
      <c r="S469" s="93"/>
      <c r="T469" s="94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T469" s="19" t="s">
        <v>255</v>
      </c>
      <c r="AU469" s="19" t="s">
        <v>85</v>
      </c>
    </row>
    <row r="470" s="2" customFormat="1" ht="16.5" customHeight="1">
      <c r="A470" s="40"/>
      <c r="B470" s="41"/>
      <c r="C470" s="221" t="s">
        <v>630</v>
      </c>
      <c r="D470" s="221" t="s">
        <v>248</v>
      </c>
      <c r="E470" s="222" t="s">
        <v>631</v>
      </c>
      <c r="F470" s="223" t="s">
        <v>632</v>
      </c>
      <c r="G470" s="224" t="s">
        <v>329</v>
      </c>
      <c r="H470" s="225">
        <v>4</v>
      </c>
      <c r="I470" s="226"/>
      <c r="J470" s="227">
        <f>ROUND(I470*H470,2)</f>
        <v>0</v>
      </c>
      <c r="K470" s="223" t="s">
        <v>252</v>
      </c>
      <c r="L470" s="46"/>
      <c r="M470" s="228" t="s">
        <v>1</v>
      </c>
      <c r="N470" s="229" t="s">
        <v>42</v>
      </c>
      <c r="O470" s="93"/>
      <c r="P470" s="230">
        <f>O470*H470</f>
        <v>0</v>
      </c>
      <c r="Q470" s="230">
        <v>0</v>
      </c>
      <c r="R470" s="230">
        <f>Q470*H470</f>
        <v>0</v>
      </c>
      <c r="S470" s="230">
        <v>0</v>
      </c>
      <c r="T470" s="231">
        <f>S470*H470</f>
        <v>0</v>
      </c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R470" s="232" t="s">
        <v>594</v>
      </c>
      <c r="AT470" s="232" t="s">
        <v>248</v>
      </c>
      <c r="AU470" s="232" t="s">
        <v>85</v>
      </c>
      <c r="AY470" s="19" t="s">
        <v>245</v>
      </c>
      <c r="BE470" s="233">
        <f>IF(N470="základní",J470,0)</f>
        <v>0</v>
      </c>
      <c r="BF470" s="233">
        <f>IF(N470="snížená",J470,0)</f>
        <v>0</v>
      </c>
      <c r="BG470" s="233">
        <f>IF(N470="zákl. přenesená",J470,0)</f>
        <v>0</v>
      </c>
      <c r="BH470" s="233">
        <f>IF(N470="sníž. přenesená",J470,0)</f>
        <v>0</v>
      </c>
      <c r="BI470" s="233">
        <f>IF(N470="nulová",J470,0)</f>
        <v>0</v>
      </c>
      <c r="BJ470" s="19" t="s">
        <v>85</v>
      </c>
      <c r="BK470" s="233">
        <f>ROUND(I470*H470,2)</f>
        <v>0</v>
      </c>
      <c r="BL470" s="19" t="s">
        <v>594</v>
      </c>
      <c r="BM470" s="232" t="s">
        <v>633</v>
      </c>
    </row>
    <row r="471" s="2" customFormat="1">
      <c r="A471" s="40"/>
      <c r="B471" s="41"/>
      <c r="C471" s="42"/>
      <c r="D471" s="234" t="s">
        <v>255</v>
      </c>
      <c r="E471" s="42"/>
      <c r="F471" s="235" t="s">
        <v>632</v>
      </c>
      <c r="G471" s="42"/>
      <c r="H471" s="42"/>
      <c r="I471" s="236"/>
      <c r="J471" s="42"/>
      <c r="K471" s="42"/>
      <c r="L471" s="46"/>
      <c r="M471" s="237"/>
      <c r="N471" s="238"/>
      <c r="O471" s="93"/>
      <c r="P471" s="93"/>
      <c r="Q471" s="93"/>
      <c r="R471" s="93"/>
      <c r="S471" s="93"/>
      <c r="T471" s="94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255</v>
      </c>
      <c r="AU471" s="19" t="s">
        <v>85</v>
      </c>
    </row>
    <row r="472" s="2" customFormat="1" ht="16.5" customHeight="1">
      <c r="A472" s="40"/>
      <c r="B472" s="41"/>
      <c r="C472" s="221" t="s">
        <v>634</v>
      </c>
      <c r="D472" s="221" t="s">
        <v>248</v>
      </c>
      <c r="E472" s="222" t="s">
        <v>635</v>
      </c>
      <c r="F472" s="223" t="s">
        <v>636</v>
      </c>
      <c r="G472" s="224" t="s">
        <v>329</v>
      </c>
      <c r="H472" s="225">
        <v>7</v>
      </c>
      <c r="I472" s="226"/>
      <c r="J472" s="227">
        <f>ROUND(I472*H472,2)</f>
        <v>0</v>
      </c>
      <c r="K472" s="223" t="s">
        <v>252</v>
      </c>
      <c r="L472" s="46"/>
      <c r="M472" s="228" t="s">
        <v>1</v>
      </c>
      <c r="N472" s="229" t="s">
        <v>42</v>
      </c>
      <c r="O472" s="93"/>
      <c r="P472" s="230">
        <f>O472*H472</f>
        <v>0</v>
      </c>
      <c r="Q472" s="230">
        <v>0</v>
      </c>
      <c r="R472" s="230">
        <f>Q472*H472</f>
        <v>0</v>
      </c>
      <c r="S472" s="230">
        <v>0</v>
      </c>
      <c r="T472" s="231">
        <f>S472*H472</f>
        <v>0</v>
      </c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R472" s="232" t="s">
        <v>594</v>
      </c>
      <c r="AT472" s="232" t="s">
        <v>248</v>
      </c>
      <c r="AU472" s="232" t="s">
        <v>85</v>
      </c>
      <c r="AY472" s="19" t="s">
        <v>245</v>
      </c>
      <c r="BE472" s="233">
        <f>IF(N472="základní",J472,0)</f>
        <v>0</v>
      </c>
      <c r="BF472" s="233">
        <f>IF(N472="snížená",J472,0)</f>
        <v>0</v>
      </c>
      <c r="BG472" s="233">
        <f>IF(N472="zákl. přenesená",J472,0)</f>
        <v>0</v>
      </c>
      <c r="BH472" s="233">
        <f>IF(N472="sníž. přenesená",J472,0)</f>
        <v>0</v>
      </c>
      <c r="BI472" s="233">
        <f>IF(N472="nulová",J472,0)</f>
        <v>0</v>
      </c>
      <c r="BJ472" s="19" t="s">
        <v>85</v>
      </c>
      <c r="BK472" s="233">
        <f>ROUND(I472*H472,2)</f>
        <v>0</v>
      </c>
      <c r="BL472" s="19" t="s">
        <v>594</v>
      </c>
      <c r="BM472" s="232" t="s">
        <v>637</v>
      </c>
    </row>
    <row r="473" s="2" customFormat="1">
      <c r="A473" s="40"/>
      <c r="B473" s="41"/>
      <c r="C473" s="42"/>
      <c r="D473" s="234" t="s">
        <v>255</v>
      </c>
      <c r="E473" s="42"/>
      <c r="F473" s="235" t="s">
        <v>636</v>
      </c>
      <c r="G473" s="42"/>
      <c r="H473" s="42"/>
      <c r="I473" s="236"/>
      <c r="J473" s="42"/>
      <c r="K473" s="42"/>
      <c r="L473" s="46"/>
      <c r="M473" s="237"/>
      <c r="N473" s="238"/>
      <c r="O473" s="93"/>
      <c r="P473" s="93"/>
      <c r="Q473" s="93"/>
      <c r="R473" s="93"/>
      <c r="S473" s="93"/>
      <c r="T473" s="94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T473" s="19" t="s">
        <v>255</v>
      </c>
      <c r="AU473" s="19" t="s">
        <v>85</v>
      </c>
    </row>
    <row r="474" s="2" customFormat="1" ht="16.5" customHeight="1">
      <c r="A474" s="40"/>
      <c r="B474" s="41"/>
      <c r="C474" s="221" t="s">
        <v>638</v>
      </c>
      <c r="D474" s="221" t="s">
        <v>248</v>
      </c>
      <c r="E474" s="222" t="s">
        <v>639</v>
      </c>
      <c r="F474" s="223" t="s">
        <v>640</v>
      </c>
      <c r="G474" s="224" t="s">
        <v>329</v>
      </c>
      <c r="H474" s="225">
        <v>1</v>
      </c>
      <c r="I474" s="226"/>
      <c r="J474" s="227">
        <f>ROUND(I474*H474,2)</f>
        <v>0</v>
      </c>
      <c r="K474" s="223" t="s">
        <v>252</v>
      </c>
      <c r="L474" s="46"/>
      <c r="M474" s="228" t="s">
        <v>1</v>
      </c>
      <c r="N474" s="229" t="s">
        <v>42</v>
      </c>
      <c r="O474" s="93"/>
      <c r="P474" s="230">
        <f>O474*H474</f>
        <v>0</v>
      </c>
      <c r="Q474" s="230">
        <v>0</v>
      </c>
      <c r="R474" s="230">
        <f>Q474*H474</f>
        <v>0</v>
      </c>
      <c r="S474" s="230">
        <v>0</v>
      </c>
      <c r="T474" s="231">
        <f>S474*H474</f>
        <v>0</v>
      </c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R474" s="232" t="s">
        <v>594</v>
      </c>
      <c r="AT474" s="232" t="s">
        <v>248</v>
      </c>
      <c r="AU474" s="232" t="s">
        <v>85</v>
      </c>
      <c r="AY474" s="19" t="s">
        <v>245</v>
      </c>
      <c r="BE474" s="233">
        <f>IF(N474="základní",J474,0)</f>
        <v>0</v>
      </c>
      <c r="BF474" s="233">
        <f>IF(N474="snížená",J474,0)</f>
        <v>0</v>
      </c>
      <c r="BG474" s="233">
        <f>IF(N474="zákl. přenesená",J474,0)</f>
        <v>0</v>
      </c>
      <c r="BH474" s="233">
        <f>IF(N474="sníž. přenesená",J474,0)</f>
        <v>0</v>
      </c>
      <c r="BI474" s="233">
        <f>IF(N474="nulová",J474,0)</f>
        <v>0</v>
      </c>
      <c r="BJ474" s="19" t="s">
        <v>85</v>
      </c>
      <c r="BK474" s="233">
        <f>ROUND(I474*H474,2)</f>
        <v>0</v>
      </c>
      <c r="BL474" s="19" t="s">
        <v>594</v>
      </c>
      <c r="BM474" s="232" t="s">
        <v>641</v>
      </c>
    </row>
    <row r="475" s="2" customFormat="1">
      <c r="A475" s="40"/>
      <c r="B475" s="41"/>
      <c r="C475" s="42"/>
      <c r="D475" s="234" t="s">
        <v>255</v>
      </c>
      <c r="E475" s="42"/>
      <c r="F475" s="235" t="s">
        <v>640</v>
      </c>
      <c r="G475" s="42"/>
      <c r="H475" s="42"/>
      <c r="I475" s="236"/>
      <c r="J475" s="42"/>
      <c r="K475" s="42"/>
      <c r="L475" s="46"/>
      <c r="M475" s="237"/>
      <c r="N475" s="238"/>
      <c r="O475" s="93"/>
      <c r="P475" s="93"/>
      <c r="Q475" s="93"/>
      <c r="R475" s="93"/>
      <c r="S475" s="93"/>
      <c r="T475" s="94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T475" s="19" t="s">
        <v>255</v>
      </c>
      <c r="AU475" s="19" t="s">
        <v>85</v>
      </c>
    </row>
    <row r="476" s="2" customFormat="1" ht="16.5" customHeight="1">
      <c r="A476" s="40"/>
      <c r="B476" s="41"/>
      <c r="C476" s="221" t="s">
        <v>642</v>
      </c>
      <c r="D476" s="221" t="s">
        <v>248</v>
      </c>
      <c r="E476" s="222" t="s">
        <v>643</v>
      </c>
      <c r="F476" s="223" t="s">
        <v>644</v>
      </c>
      <c r="G476" s="224" t="s">
        <v>329</v>
      </c>
      <c r="H476" s="225">
        <v>3</v>
      </c>
      <c r="I476" s="226"/>
      <c r="J476" s="227">
        <f>ROUND(I476*H476,2)</f>
        <v>0</v>
      </c>
      <c r="K476" s="223" t="s">
        <v>252</v>
      </c>
      <c r="L476" s="46"/>
      <c r="M476" s="228" t="s">
        <v>1</v>
      </c>
      <c r="N476" s="229" t="s">
        <v>42</v>
      </c>
      <c r="O476" s="93"/>
      <c r="P476" s="230">
        <f>O476*H476</f>
        <v>0</v>
      </c>
      <c r="Q476" s="230">
        <v>0</v>
      </c>
      <c r="R476" s="230">
        <f>Q476*H476</f>
        <v>0</v>
      </c>
      <c r="S476" s="230">
        <v>0</v>
      </c>
      <c r="T476" s="231">
        <f>S476*H476</f>
        <v>0</v>
      </c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R476" s="232" t="s">
        <v>594</v>
      </c>
      <c r="AT476" s="232" t="s">
        <v>248</v>
      </c>
      <c r="AU476" s="232" t="s">
        <v>85</v>
      </c>
      <c r="AY476" s="19" t="s">
        <v>245</v>
      </c>
      <c r="BE476" s="233">
        <f>IF(N476="základní",J476,0)</f>
        <v>0</v>
      </c>
      <c r="BF476" s="233">
        <f>IF(N476="snížená",J476,0)</f>
        <v>0</v>
      </c>
      <c r="BG476" s="233">
        <f>IF(N476="zákl. přenesená",J476,0)</f>
        <v>0</v>
      </c>
      <c r="BH476" s="233">
        <f>IF(N476="sníž. přenesená",J476,0)</f>
        <v>0</v>
      </c>
      <c r="BI476" s="233">
        <f>IF(N476="nulová",J476,0)</f>
        <v>0</v>
      </c>
      <c r="BJ476" s="19" t="s">
        <v>85</v>
      </c>
      <c r="BK476" s="233">
        <f>ROUND(I476*H476,2)</f>
        <v>0</v>
      </c>
      <c r="BL476" s="19" t="s">
        <v>594</v>
      </c>
      <c r="BM476" s="232" t="s">
        <v>645</v>
      </c>
    </row>
    <row r="477" s="2" customFormat="1">
      <c r="A477" s="40"/>
      <c r="B477" s="41"/>
      <c r="C477" s="42"/>
      <c r="D477" s="234" t="s">
        <v>255</v>
      </c>
      <c r="E477" s="42"/>
      <c r="F477" s="235" t="s">
        <v>644</v>
      </c>
      <c r="G477" s="42"/>
      <c r="H477" s="42"/>
      <c r="I477" s="236"/>
      <c r="J477" s="42"/>
      <c r="K477" s="42"/>
      <c r="L477" s="46"/>
      <c r="M477" s="237"/>
      <c r="N477" s="238"/>
      <c r="O477" s="93"/>
      <c r="P477" s="93"/>
      <c r="Q477" s="93"/>
      <c r="R477" s="93"/>
      <c r="S477" s="93"/>
      <c r="T477" s="94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255</v>
      </c>
      <c r="AU477" s="19" t="s">
        <v>85</v>
      </c>
    </row>
    <row r="478" s="2" customFormat="1" ht="16.5" customHeight="1">
      <c r="A478" s="40"/>
      <c r="B478" s="41"/>
      <c r="C478" s="221" t="s">
        <v>646</v>
      </c>
      <c r="D478" s="221" t="s">
        <v>248</v>
      </c>
      <c r="E478" s="222" t="s">
        <v>647</v>
      </c>
      <c r="F478" s="223" t="s">
        <v>648</v>
      </c>
      <c r="G478" s="224" t="s">
        <v>329</v>
      </c>
      <c r="H478" s="225">
        <v>1</v>
      </c>
      <c r="I478" s="226"/>
      <c r="J478" s="227">
        <f>ROUND(I478*H478,2)</f>
        <v>0</v>
      </c>
      <c r="K478" s="223" t="s">
        <v>252</v>
      </c>
      <c r="L478" s="46"/>
      <c r="M478" s="228" t="s">
        <v>1</v>
      </c>
      <c r="N478" s="229" t="s">
        <v>42</v>
      </c>
      <c r="O478" s="93"/>
      <c r="P478" s="230">
        <f>O478*H478</f>
        <v>0</v>
      </c>
      <c r="Q478" s="230">
        <v>0</v>
      </c>
      <c r="R478" s="230">
        <f>Q478*H478</f>
        <v>0</v>
      </c>
      <c r="S478" s="230">
        <v>0</v>
      </c>
      <c r="T478" s="231">
        <f>S478*H478</f>
        <v>0</v>
      </c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R478" s="232" t="s">
        <v>594</v>
      </c>
      <c r="AT478" s="232" t="s">
        <v>248</v>
      </c>
      <c r="AU478" s="232" t="s">
        <v>85</v>
      </c>
      <c r="AY478" s="19" t="s">
        <v>245</v>
      </c>
      <c r="BE478" s="233">
        <f>IF(N478="základní",J478,0)</f>
        <v>0</v>
      </c>
      <c r="BF478" s="233">
        <f>IF(N478="snížená",J478,0)</f>
        <v>0</v>
      </c>
      <c r="BG478" s="233">
        <f>IF(N478="zákl. přenesená",J478,0)</f>
        <v>0</v>
      </c>
      <c r="BH478" s="233">
        <f>IF(N478="sníž. přenesená",J478,0)</f>
        <v>0</v>
      </c>
      <c r="BI478" s="233">
        <f>IF(N478="nulová",J478,0)</f>
        <v>0</v>
      </c>
      <c r="BJ478" s="19" t="s">
        <v>85</v>
      </c>
      <c r="BK478" s="233">
        <f>ROUND(I478*H478,2)</f>
        <v>0</v>
      </c>
      <c r="BL478" s="19" t="s">
        <v>594</v>
      </c>
      <c r="BM478" s="232" t="s">
        <v>649</v>
      </c>
    </row>
    <row r="479" s="2" customFormat="1">
      <c r="A479" s="40"/>
      <c r="B479" s="41"/>
      <c r="C479" s="42"/>
      <c r="D479" s="234" t="s">
        <v>255</v>
      </c>
      <c r="E479" s="42"/>
      <c r="F479" s="235" t="s">
        <v>648</v>
      </c>
      <c r="G479" s="42"/>
      <c r="H479" s="42"/>
      <c r="I479" s="236"/>
      <c r="J479" s="42"/>
      <c r="K479" s="42"/>
      <c r="L479" s="46"/>
      <c r="M479" s="237"/>
      <c r="N479" s="238"/>
      <c r="O479" s="93"/>
      <c r="P479" s="93"/>
      <c r="Q479" s="93"/>
      <c r="R479" s="93"/>
      <c r="S479" s="93"/>
      <c r="T479" s="94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T479" s="19" t="s">
        <v>255</v>
      </c>
      <c r="AU479" s="19" t="s">
        <v>85</v>
      </c>
    </row>
    <row r="480" s="2" customFormat="1" ht="16.5" customHeight="1">
      <c r="A480" s="40"/>
      <c r="B480" s="41"/>
      <c r="C480" s="221" t="s">
        <v>650</v>
      </c>
      <c r="D480" s="221" t="s">
        <v>248</v>
      </c>
      <c r="E480" s="222" t="s">
        <v>651</v>
      </c>
      <c r="F480" s="223" t="s">
        <v>652</v>
      </c>
      <c r="G480" s="224" t="s">
        <v>329</v>
      </c>
      <c r="H480" s="225">
        <v>4</v>
      </c>
      <c r="I480" s="226"/>
      <c r="J480" s="227">
        <f>ROUND(I480*H480,2)</f>
        <v>0</v>
      </c>
      <c r="K480" s="223" t="s">
        <v>252</v>
      </c>
      <c r="L480" s="46"/>
      <c r="M480" s="228" t="s">
        <v>1</v>
      </c>
      <c r="N480" s="229" t="s">
        <v>42</v>
      </c>
      <c r="O480" s="93"/>
      <c r="P480" s="230">
        <f>O480*H480</f>
        <v>0</v>
      </c>
      <c r="Q480" s="230">
        <v>0</v>
      </c>
      <c r="R480" s="230">
        <f>Q480*H480</f>
        <v>0</v>
      </c>
      <c r="S480" s="230">
        <v>0</v>
      </c>
      <c r="T480" s="231">
        <f>S480*H480</f>
        <v>0</v>
      </c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R480" s="232" t="s">
        <v>594</v>
      </c>
      <c r="AT480" s="232" t="s">
        <v>248</v>
      </c>
      <c r="AU480" s="232" t="s">
        <v>85</v>
      </c>
      <c r="AY480" s="19" t="s">
        <v>245</v>
      </c>
      <c r="BE480" s="233">
        <f>IF(N480="základní",J480,0)</f>
        <v>0</v>
      </c>
      <c r="BF480" s="233">
        <f>IF(N480="snížená",J480,0)</f>
        <v>0</v>
      </c>
      <c r="BG480" s="233">
        <f>IF(N480="zákl. přenesená",J480,0)</f>
        <v>0</v>
      </c>
      <c r="BH480" s="233">
        <f>IF(N480="sníž. přenesená",J480,0)</f>
        <v>0</v>
      </c>
      <c r="BI480" s="233">
        <f>IF(N480="nulová",J480,0)</f>
        <v>0</v>
      </c>
      <c r="BJ480" s="19" t="s">
        <v>85</v>
      </c>
      <c r="BK480" s="233">
        <f>ROUND(I480*H480,2)</f>
        <v>0</v>
      </c>
      <c r="BL480" s="19" t="s">
        <v>594</v>
      </c>
      <c r="BM480" s="232" t="s">
        <v>653</v>
      </c>
    </row>
    <row r="481" s="2" customFormat="1">
      <c r="A481" s="40"/>
      <c r="B481" s="41"/>
      <c r="C481" s="42"/>
      <c r="D481" s="234" t="s">
        <v>255</v>
      </c>
      <c r="E481" s="42"/>
      <c r="F481" s="235" t="s">
        <v>652</v>
      </c>
      <c r="G481" s="42"/>
      <c r="H481" s="42"/>
      <c r="I481" s="236"/>
      <c r="J481" s="42"/>
      <c r="K481" s="42"/>
      <c r="L481" s="46"/>
      <c r="M481" s="237"/>
      <c r="N481" s="238"/>
      <c r="O481" s="93"/>
      <c r="P481" s="93"/>
      <c r="Q481" s="93"/>
      <c r="R481" s="93"/>
      <c r="S481" s="93"/>
      <c r="T481" s="94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T481" s="19" t="s">
        <v>255</v>
      </c>
      <c r="AU481" s="19" t="s">
        <v>85</v>
      </c>
    </row>
    <row r="482" s="2" customFormat="1" ht="16.5" customHeight="1">
      <c r="A482" s="40"/>
      <c r="B482" s="41"/>
      <c r="C482" s="221" t="s">
        <v>654</v>
      </c>
      <c r="D482" s="221" t="s">
        <v>248</v>
      </c>
      <c r="E482" s="222" t="s">
        <v>655</v>
      </c>
      <c r="F482" s="223" t="s">
        <v>656</v>
      </c>
      <c r="G482" s="224" t="s">
        <v>329</v>
      </c>
      <c r="H482" s="225">
        <v>7</v>
      </c>
      <c r="I482" s="226"/>
      <c r="J482" s="227">
        <f>ROUND(I482*H482,2)</f>
        <v>0</v>
      </c>
      <c r="K482" s="223" t="s">
        <v>252</v>
      </c>
      <c r="L482" s="46"/>
      <c r="M482" s="228" t="s">
        <v>1</v>
      </c>
      <c r="N482" s="229" t="s">
        <v>42</v>
      </c>
      <c r="O482" s="93"/>
      <c r="P482" s="230">
        <f>O482*H482</f>
        <v>0</v>
      </c>
      <c r="Q482" s="230">
        <v>0</v>
      </c>
      <c r="R482" s="230">
        <f>Q482*H482</f>
        <v>0</v>
      </c>
      <c r="S482" s="230">
        <v>0</v>
      </c>
      <c r="T482" s="231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232" t="s">
        <v>594</v>
      </c>
      <c r="AT482" s="232" t="s">
        <v>248</v>
      </c>
      <c r="AU482" s="232" t="s">
        <v>85</v>
      </c>
      <c r="AY482" s="19" t="s">
        <v>245</v>
      </c>
      <c r="BE482" s="233">
        <f>IF(N482="základní",J482,0)</f>
        <v>0</v>
      </c>
      <c r="BF482" s="233">
        <f>IF(N482="snížená",J482,0)</f>
        <v>0</v>
      </c>
      <c r="BG482" s="233">
        <f>IF(N482="zákl. přenesená",J482,0)</f>
        <v>0</v>
      </c>
      <c r="BH482" s="233">
        <f>IF(N482="sníž. přenesená",J482,0)</f>
        <v>0</v>
      </c>
      <c r="BI482" s="233">
        <f>IF(N482="nulová",J482,0)</f>
        <v>0</v>
      </c>
      <c r="BJ482" s="19" t="s">
        <v>85</v>
      </c>
      <c r="BK482" s="233">
        <f>ROUND(I482*H482,2)</f>
        <v>0</v>
      </c>
      <c r="BL482" s="19" t="s">
        <v>594</v>
      </c>
      <c r="BM482" s="232" t="s">
        <v>657</v>
      </c>
    </row>
    <row r="483" s="2" customFormat="1">
      <c r="A483" s="40"/>
      <c r="B483" s="41"/>
      <c r="C483" s="42"/>
      <c r="D483" s="234" t="s">
        <v>255</v>
      </c>
      <c r="E483" s="42"/>
      <c r="F483" s="235" t="s">
        <v>656</v>
      </c>
      <c r="G483" s="42"/>
      <c r="H483" s="42"/>
      <c r="I483" s="236"/>
      <c r="J483" s="42"/>
      <c r="K483" s="42"/>
      <c r="L483" s="46"/>
      <c r="M483" s="237"/>
      <c r="N483" s="238"/>
      <c r="O483" s="93"/>
      <c r="P483" s="93"/>
      <c r="Q483" s="93"/>
      <c r="R483" s="93"/>
      <c r="S483" s="93"/>
      <c r="T483" s="94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T483" s="19" t="s">
        <v>255</v>
      </c>
      <c r="AU483" s="19" t="s">
        <v>85</v>
      </c>
    </row>
    <row r="484" s="2" customFormat="1" ht="24.15" customHeight="1">
      <c r="A484" s="40"/>
      <c r="B484" s="41"/>
      <c r="C484" s="221" t="s">
        <v>658</v>
      </c>
      <c r="D484" s="221" t="s">
        <v>248</v>
      </c>
      <c r="E484" s="222" t="s">
        <v>659</v>
      </c>
      <c r="F484" s="223" t="s">
        <v>660</v>
      </c>
      <c r="G484" s="224" t="s">
        <v>545</v>
      </c>
      <c r="H484" s="225">
        <v>31110.731</v>
      </c>
      <c r="I484" s="226"/>
      <c r="J484" s="227">
        <f>ROUND(I484*H484,2)</f>
        <v>0</v>
      </c>
      <c r="K484" s="223" t="s">
        <v>252</v>
      </c>
      <c r="L484" s="46"/>
      <c r="M484" s="228" t="s">
        <v>1</v>
      </c>
      <c r="N484" s="229" t="s">
        <v>42</v>
      </c>
      <c r="O484" s="93"/>
      <c r="P484" s="230">
        <f>O484*H484</f>
        <v>0</v>
      </c>
      <c r="Q484" s="230">
        <v>0</v>
      </c>
      <c r="R484" s="230">
        <f>Q484*H484</f>
        <v>0</v>
      </c>
      <c r="S484" s="230">
        <v>0</v>
      </c>
      <c r="T484" s="231">
        <f>S484*H484</f>
        <v>0</v>
      </c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R484" s="232" t="s">
        <v>594</v>
      </c>
      <c r="AT484" s="232" t="s">
        <v>248</v>
      </c>
      <c r="AU484" s="232" t="s">
        <v>85</v>
      </c>
      <c r="AY484" s="19" t="s">
        <v>245</v>
      </c>
      <c r="BE484" s="233">
        <f>IF(N484="základní",J484,0)</f>
        <v>0</v>
      </c>
      <c r="BF484" s="233">
        <f>IF(N484="snížená",J484,0)</f>
        <v>0</v>
      </c>
      <c r="BG484" s="233">
        <f>IF(N484="zákl. přenesená",J484,0)</f>
        <v>0</v>
      </c>
      <c r="BH484" s="233">
        <f>IF(N484="sníž. přenesená",J484,0)</f>
        <v>0</v>
      </c>
      <c r="BI484" s="233">
        <f>IF(N484="nulová",J484,0)</f>
        <v>0</v>
      </c>
      <c r="BJ484" s="19" t="s">
        <v>85</v>
      </c>
      <c r="BK484" s="233">
        <f>ROUND(I484*H484,2)</f>
        <v>0</v>
      </c>
      <c r="BL484" s="19" t="s">
        <v>594</v>
      </c>
      <c r="BM484" s="232" t="s">
        <v>661</v>
      </c>
    </row>
    <row r="485" s="2" customFormat="1">
      <c r="A485" s="40"/>
      <c r="B485" s="41"/>
      <c r="C485" s="42"/>
      <c r="D485" s="234" t="s">
        <v>255</v>
      </c>
      <c r="E485" s="42"/>
      <c r="F485" s="235" t="s">
        <v>662</v>
      </c>
      <c r="G485" s="42"/>
      <c r="H485" s="42"/>
      <c r="I485" s="236"/>
      <c r="J485" s="42"/>
      <c r="K485" s="42"/>
      <c r="L485" s="46"/>
      <c r="M485" s="237"/>
      <c r="N485" s="238"/>
      <c r="O485" s="93"/>
      <c r="P485" s="93"/>
      <c r="Q485" s="93"/>
      <c r="R485" s="93"/>
      <c r="S485" s="93"/>
      <c r="T485" s="94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255</v>
      </c>
      <c r="AU485" s="19" t="s">
        <v>85</v>
      </c>
    </row>
    <row r="486" s="13" customFormat="1">
      <c r="A486" s="13"/>
      <c r="B486" s="239"/>
      <c r="C486" s="240"/>
      <c r="D486" s="234" t="s">
        <v>257</v>
      </c>
      <c r="E486" s="241" t="s">
        <v>1</v>
      </c>
      <c r="F486" s="242" t="s">
        <v>663</v>
      </c>
      <c r="G486" s="240"/>
      <c r="H486" s="241" t="s">
        <v>1</v>
      </c>
      <c r="I486" s="243"/>
      <c r="J486" s="240"/>
      <c r="K486" s="240"/>
      <c r="L486" s="244"/>
      <c r="M486" s="245"/>
      <c r="N486" s="246"/>
      <c r="O486" s="246"/>
      <c r="P486" s="246"/>
      <c r="Q486" s="246"/>
      <c r="R486" s="246"/>
      <c r="S486" s="246"/>
      <c r="T486" s="247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8" t="s">
        <v>257</v>
      </c>
      <c r="AU486" s="248" t="s">
        <v>85</v>
      </c>
      <c r="AV486" s="13" t="s">
        <v>85</v>
      </c>
      <c r="AW486" s="13" t="s">
        <v>34</v>
      </c>
      <c r="AX486" s="13" t="s">
        <v>77</v>
      </c>
      <c r="AY486" s="248" t="s">
        <v>245</v>
      </c>
    </row>
    <row r="487" s="14" customFormat="1">
      <c r="A487" s="14"/>
      <c r="B487" s="249"/>
      <c r="C487" s="250"/>
      <c r="D487" s="234" t="s">
        <v>257</v>
      </c>
      <c r="E487" s="251" t="s">
        <v>1</v>
      </c>
      <c r="F487" s="252" t="s">
        <v>183</v>
      </c>
      <c r="G487" s="250"/>
      <c r="H487" s="253">
        <v>19168.293000000001</v>
      </c>
      <c r="I487" s="254"/>
      <c r="J487" s="250"/>
      <c r="K487" s="250"/>
      <c r="L487" s="255"/>
      <c r="M487" s="256"/>
      <c r="N487" s="257"/>
      <c r="O487" s="257"/>
      <c r="P487" s="257"/>
      <c r="Q487" s="257"/>
      <c r="R487" s="257"/>
      <c r="S487" s="257"/>
      <c r="T487" s="25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9" t="s">
        <v>257</v>
      </c>
      <c r="AU487" s="259" t="s">
        <v>85</v>
      </c>
      <c r="AV487" s="14" t="s">
        <v>87</v>
      </c>
      <c r="AW487" s="14" t="s">
        <v>34</v>
      </c>
      <c r="AX487" s="14" t="s">
        <v>77</v>
      </c>
      <c r="AY487" s="259" t="s">
        <v>245</v>
      </c>
    </row>
    <row r="488" s="13" customFormat="1">
      <c r="A488" s="13"/>
      <c r="B488" s="239"/>
      <c r="C488" s="240"/>
      <c r="D488" s="234" t="s">
        <v>257</v>
      </c>
      <c r="E488" s="241" t="s">
        <v>1</v>
      </c>
      <c r="F488" s="242" t="s">
        <v>664</v>
      </c>
      <c r="G488" s="240"/>
      <c r="H488" s="241" t="s">
        <v>1</v>
      </c>
      <c r="I488" s="243"/>
      <c r="J488" s="240"/>
      <c r="K488" s="240"/>
      <c r="L488" s="244"/>
      <c r="M488" s="245"/>
      <c r="N488" s="246"/>
      <c r="O488" s="246"/>
      <c r="P488" s="246"/>
      <c r="Q488" s="246"/>
      <c r="R488" s="246"/>
      <c r="S488" s="246"/>
      <c r="T488" s="247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8" t="s">
        <v>257</v>
      </c>
      <c r="AU488" s="248" t="s">
        <v>85</v>
      </c>
      <c r="AV488" s="13" t="s">
        <v>85</v>
      </c>
      <c r="AW488" s="13" t="s">
        <v>34</v>
      </c>
      <c r="AX488" s="13" t="s">
        <v>77</v>
      </c>
      <c r="AY488" s="248" t="s">
        <v>245</v>
      </c>
    </row>
    <row r="489" s="14" customFormat="1">
      <c r="A489" s="14"/>
      <c r="B489" s="249"/>
      <c r="C489" s="250"/>
      <c r="D489" s="234" t="s">
        <v>257</v>
      </c>
      <c r="E489" s="251" t="s">
        <v>1</v>
      </c>
      <c r="F489" s="252" t="s">
        <v>198</v>
      </c>
      <c r="G489" s="250"/>
      <c r="H489" s="253">
        <v>5971.2190000000001</v>
      </c>
      <c r="I489" s="254"/>
      <c r="J489" s="250"/>
      <c r="K489" s="250"/>
      <c r="L489" s="255"/>
      <c r="M489" s="256"/>
      <c r="N489" s="257"/>
      <c r="O489" s="257"/>
      <c r="P489" s="257"/>
      <c r="Q489" s="257"/>
      <c r="R489" s="257"/>
      <c r="S489" s="257"/>
      <c r="T489" s="258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9" t="s">
        <v>257</v>
      </c>
      <c r="AU489" s="259" t="s">
        <v>85</v>
      </c>
      <c r="AV489" s="14" t="s">
        <v>87</v>
      </c>
      <c r="AW489" s="14" t="s">
        <v>34</v>
      </c>
      <c r="AX489" s="14" t="s">
        <v>77</v>
      </c>
      <c r="AY489" s="259" t="s">
        <v>245</v>
      </c>
    </row>
    <row r="490" s="13" customFormat="1">
      <c r="A490" s="13"/>
      <c r="B490" s="239"/>
      <c r="C490" s="240"/>
      <c r="D490" s="234" t="s">
        <v>257</v>
      </c>
      <c r="E490" s="241" t="s">
        <v>1</v>
      </c>
      <c r="F490" s="242" t="s">
        <v>665</v>
      </c>
      <c r="G490" s="240"/>
      <c r="H490" s="241" t="s">
        <v>1</v>
      </c>
      <c r="I490" s="243"/>
      <c r="J490" s="240"/>
      <c r="K490" s="240"/>
      <c r="L490" s="244"/>
      <c r="M490" s="245"/>
      <c r="N490" s="246"/>
      <c r="O490" s="246"/>
      <c r="P490" s="246"/>
      <c r="Q490" s="246"/>
      <c r="R490" s="246"/>
      <c r="S490" s="246"/>
      <c r="T490" s="247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8" t="s">
        <v>257</v>
      </c>
      <c r="AU490" s="248" t="s">
        <v>85</v>
      </c>
      <c r="AV490" s="13" t="s">
        <v>85</v>
      </c>
      <c r="AW490" s="13" t="s">
        <v>34</v>
      </c>
      <c r="AX490" s="13" t="s">
        <v>77</v>
      </c>
      <c r="AY490" s="248" t="s">
        <v>245</v>
      </c>
    </row>
    <row r="491" s="14" customFormat="1">
      <c r="A491" s="14"/>
      <c r="B491" s="249"/>
      <c r="C491" s="250"/>
      <c r="D491" s="234" t="s">
        <v>257</v>
      </c>
      <c r="E491" s="251" t="s">
        <v>1</v>
      </c>
      <c r="F491" s="252" t="s">
        <v>198</v>
      </c>
      <c r="G491" s="250"/>
      <c r="H491" s="253">
        <v>5971.2190000000001</v>
      </c>
      <c r="I491" s="254"/>
      <c r="J491" s="250"/>
      <c r="K491" s="250"/>
      <c r="L491" s="255"/>
      <c r="M491" s="256"/>
      <c r="N491" s="257"/>
      <c r="O491" s="257"/>
      <c r="P491" s="257"/>
      <c r="Q491" s="257"/>
      <c r="R491" s="257"/>
      <c r="S491" s="257"/>
      <c r="T491" s="258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9" t="s">
        <v>257</v>
      </c>
      <c r="AU491" s="259" t="s">
        <v>85</v>
      </c>
      <c r="AV491" s="14" t="s">
        <v>87</v>
      </c>
      <c r="AW491" s="14" t="s">
        <v>34</v>
      </c>
      <c r="AX491" s="14" t="s">
        <v>77</v>
      </c>
      <c r="AY491" s="259" t="s">
        <v>245</v>
      </c>
    </row>
    <row r="492" s="15" customFormat="1">
      <c r="A492" s="15"/>
      <c r="B492" s="260"/>
      <c r="C492" s="261"/>
      <c r="D492" s="234" t="s">
        <v>257</v>
      </c>
      <c r="E492" s="262" t="s">
        <v>1</v>
      </c>
      <c r="F492" s="263" t="s">
        <v>266</v>
      </c>
      <c r="G492" s="261"/>
      <c r="H492" s="264">
        <v>31110.731</v>
      </c>
      <c r="I492" s="265"/>
      <c r="J492" s="261"/>
      <c r="K492" s="261"/>
      <c r="L492" s="266"/>
      <c r="M492" s="267"/>
      <c r="N492" s="268"/>
      <c r="O492" s="268"/>
      <c r="P492" s="268"/>
      <c r="Q492" s="268"/>
      <c r="R492" s="268"/>
      <c r="S492" s="268"/>
      <c r="T492" s="269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270" t="s">
        <v>257</v>
      </c>
      <c r="AU492" s="270" t="s">
        <v>85</v>
      </c>
      <c r="AV492" s="15" t="s">
        <v>253</v>
      </c>
      <c r="AW492" s="15" t="s">
        <v>34</v>
      </c>
      <c r="AX492" s="15" t="s">
        <v>85</v>
      </c>
      <c r="AY492" s="270" t="s">
        <v>245</v>
      </c>
    </row>
    <row r="493" s="2" customFormat="1" ht="24.15" customHeight="1">
      <c r="A493" s="40"/>
      <c r="B493" s="41"/>
      <c r="C493" s="221" t="s">
        <v>666</v>
      </c>
      <c r="D493" s="221" t="s">
        <v>248</v>
      </c>
      <c r="E493" s="222" t="s">
        <v>667</v>
      </c>
      <c r="F493" s="223" t="s">
        <v>668</v>
      </c>
      <c r="G493" s="224" t="s">
        <v>545</v>
      </c>
      <c r="H493" s="225">
        <v>202370.73199999999</v>
      </c>
      <c r="I493" s="226"/>
      <c r="J493" s="227">
        <f>ROUND(I493*H493,2)</f>
        <v>0</v>
      </c>
      <c r="K493" s="223" t="s">
        <v>252</v>
      </c>
      <c r="L493" s="46"/>
      <c r="M493" s="228" t="s">
        <v>1</v>
      </c>
      <c r="N493" s="229" t="s">
        <v>42</v>
      </c>
      <c r="O493" s="93"/>
      <c r="P493" s="230">
        <f>O493*H493</f>
        <v>0</v>
      </c>
      <c r="Q493" s="230">
        <v>0</v>
      </c>
      <c r="R493" s="230">
        <f>Q493*H493</f>
        <v>0</v>
      </c>
      <c r="S493" s="230">
        <v>0</v>
      </c>
      <c r="T493" s="231">
        <f>S493*H493</f>
        <v>0</v>
      </c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R493" s="232" t="s">
        <v>594</v>
      </c>
      <c r="AT493" s="232" t="s">
        <v>248</v>
      </c>
      <c r="AU493" s="232" t="s">
        <v>85</v>
      </c>
      <c r="AY493" s="19" t="s">
        <v>245</v>
      </c>
      <c r="BE493" s="233">
        <f>IF(N493="základní",J493,0)</f>
        <v>0</v>
      </c>
      <c r="BF493" s="233">
        <f>IF(N493="snížená",J493,0)</f>
        <v>0</v>
      </c>
      <c r="BG493" s="233">
        <f>IF(N493="zákl. přenesená",J493,0)</f>
        <v>0</v>
      </c>
      <c r="BH493" s="233">
        <f>IF(N493="sníž. přenesená",J493,0)</f>
        <v>0</v>
      </c>
      <c r="BI493" s="233">
        <f>IF(N493="nulová",J493,0)</f>
        <v>0</v>
      </c>
      <c r="BJ493" s="19" t="s">
        <v>85</v>
      </c>
      <c r="BK493" s="233">
        <f>ROUND(I493*H493,2)</f>
        <v>0</v>
      </c>
      <c r="BL493" s="19" t="s">
        <v>594</v>
      </c>
      <c r="BM493" s="232" t="s">
        <v>669</v>
      </c>
    </row>
    <row r="494" s="2" customFormat="1">
      <c r="A494" s="40"/>
      <c r="B494" s="41"/>
      <c r="C494" s="42"/>
      <c r="D494" s="234" t="s">
        <v>255</v>
      </c>
      <c r="E494" s="42"/>
      <c r="F494" s="235" t="s">
        <v>670</v>
      </c>
      <c r="G494" s="42"/>
      <c r="H494" s="42"/>
      <c r="I494" s="236"/>
      <c r="J494" s="42"/>
      <c r="K494" s="42"/>
      <c r="L494" s="46"/>
      <c r="M494" s="237"/>
      <c r="N494" s="238"/>
      <c r="O494" s="93"/>
      <c r="P494" s="93"/>
      <c r="Q494" s="93"/>
      <c r="R494" s="93"/>
      <c r="S494" s="93"/>
      <c r="T494" s="94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19" t="s">
        <v>255</v>
      </c>
      <c r="AU494" s="19" t="s">
        <v>85</v>
      </c>
    </row>
    <row r="495" s="13" customFormat="1">
      <c r="A495" s="13"/>
      <c r="B495" s="239"/>
      <c r="C495" s="240"/>
      <c r="D495" s="234" t="s">
        <v>257</v>
      </c>
      <c r="E495" s="241" t="s">
        <v>1</v>
      </c>
      <c r="F495" s="242" t="s">
        <v>671</v>
      </c>
      <c r="G495" s="240"/>
      <c r="H495" s="241" t="s">
        <v>1</v>
      </c>
      <c r="I495" s="243"/>
      <c r="J495" s="240"/>
      <c r="K495" s="240"/>
      <c r="L495" s="244"/>
      <c r="M495" s="245"/>
      <c r="N495" s="246"/>
      <c r="O495" s="246"/>
      <c r="P495" s="246"/>
      <c r="Q495" s="246"/>
      <c r="R495" s="246"/>
      <c r="S495" s="246"/>
      <c r="T495" s="247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8" t="s">
        <v>257</v>
      </c>
      <c r="AU495" s="248" t="s">
        <v>85</v>
      </c>
      <c r="AV495" s="13" t="s">
        <v>85</v>
      </c>
      <c r="AW495" s="13" t="s">
        <v>34</v>
      </c>
      <c r="AX495" s="13" t="s">
        <v>77</v>
      </c>
      <c r="AY495" s="248" t="s">
        <v>245</v>
      </c>
    </row>
    <row r="496" s="14" customFormat="1">
      <c r="A496" s="14"/>
      <c r="B496" s="249"/>
      <c r="C496" s="250"/>
      <c r="D496" s="234" t="s">
        <v>257</v>
      </c>
      <c r="E496" s="251" t="s">
        <v>1</v>
      </c>
      <c r="F496" s="252" t="s">
        <v>672</v>
      </c>
      <c r="G496" s="250"/>
      <c r="H496" s="253">
        <v>172514.63699999999</v>
      </c>
      <c r="I496" s="254"/>
      <c r="J496" s="250"/>
      <c r="K496" s="250"/>
      <c r="L496" s="255"/>
      <c r="M496" s="256"/>
      <c r="N496" s="257"/>
      <c r="O496" s="257"/>
      <c r="P496" s="257"/>
      <c r="Q496" s="257"/>
      <c r="R496" s="257"/>
      <c r="S496" s="257"/>
      <c r="T496" s="258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9" t="s">
        <v>257</v>
      </c>
      <c r="AU496" s="259" t="s">
        <v>85</v>
      </c>
      <c r="AV496" s="14" t="s">
        <v>87</v>
      </c>
      <c r="AW496" s="14" t="s">
        <v>34</v>
      </c>
      <c r="AX496" s="14" t="s">
        <v>77</v>
      </c>
      <c r="AY496" s="259" t="s">
        <v>245</v>
      </c>
    </row>
    <row r="497" s="13" customFormat="1">
      <c r="A497" s="13"/>
      <c r="B497" s="239"/>
      <c r="C497" s="240"/>
      <c r="D497" s="234" t="s">
        <v>257</v>
      </c>
      <c r="E497" s="241" t="s">
        <v>1</v>
      </c>
      <c r="F497" s="242" t="s">
        <v>673</v>
      </c>
      <c r="G497" s="240"/>
      <c r="H497" s="241" t="s">
        <v>1</v>
      </c>
      <c r="I497" s="243"/>
      <c r="J497" s="240"/>
      <c r="K497" s="240"/>
      <c r="L497" s="244"/>
      <c r="M497" s="245"/>
      <c r="N497" s="246"/>
      <c r="O497" s="246"/>
      <c r="P497" s="246"/>
      <c r="Q497" s="246"/>
      <c r="R497" s="246"/>
      <c r="S497" s="246"/>
      <c r="T497" s="247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8" t="s">
        <v>257</v>
      </c>
      <c r="AU497" s="248" t="s">
        <v>85</v>
      </c>
      <c r="AV497" s="13" t="s">
        <v>85</v>
      </c>
      <c r="AW497" s="13" t="s">
        <v>34</v>
      </c>
      <c r="AX497" s="13" t="s">
        <v>77</v>
      </c>
      <c r="AY497" s="248" t="s">
        <v>245</v>
      </c>
    </row>
    <row r="498" s="14" customFormat="1">
      <c r="A498" s="14"/>
      <c r="B498" s="249"/>
      <c r="C498" s="250"/>
      <c r="D498" s="234" t="s">
        <v>257</v>
      </c>
      <c r="E498" s="251" t="s">
        <v>1</v>
      </c>
      <c r="F498" s="252" t="s">
        <v>674</v>
      </c>
      <c r="G498" s="250"/>
      <c r="H498" s="253">
        <v>29856.095000000001</v>
      </c>
      <c r="I498" s="254"/>
      <c r="J498" s="250"/>
      <c r="K498" s="250"/>
      <c r="L498" s="255"/>
      <c r="M498" s="256"/>
      <c r="N498" s="257"/>
      <c r="O498" s="257"/>
      <c r="P498" s="257"/>
      <c r="Q498" s="257"/>
      <c r="R498" s="257"/>
      <c r="S498" s="257"/>
      <c r="T498" s="258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9" t="s">
        <v>257</v>
      </c>
      <c r="AU498" s="259" t="s">
        <v>85</v>
      </c>
      <c r="AV498" s="14" t="s">
        <v>87</v>
      </c>
      <c r="AW498" s="14" t="s">
        <v>34</v>
      </c>
      <c r="AX498" s="14" t="s">
        <v>77</v>
      </c>
      <c r="AY498" s="259" t="s">
        <v>245</v>
      </c>
    </row>
    <row r="499" s="15" customFormat="1">
      <c r="A499" s="15"/>
      <c r="B499" s="260"/>
      <c r="C499" s="261"/>
      <c r="D499" s="234" t="s">
        <v>257</v>
      </c>
      <c r="E499" s="262" t="s">
        <v>1</v>
      </c>
      <c r="F499" s="263" t="s">
        <v>266</v>
      </c>
      <c r="G499" s="261"/>
      <c r="H499" s="264">
        <v>202370.73199999999</v>
      </c>
      <c r="I499" s="265"/>
      <c r="J499" s="261"/>
      <c r="K499" s="261"/>
      <c r="L499" s="266"/>
      <c r="M499" s="267"/>
      <c r="N499" s="268"/>
      <c r="O499" s="268"/>
      <c r="P499" s="268"/>
      <c r="Q499" s="268"/>
      <c r="R499" s="268"/>
      <c r="S499" s="268"/>
      <c r="T499" s="269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70" t="s">
        <v>257</v>
      </c>
      <c r="AU499" s="270" t="s">
        <v>85</v>
      </c>
      <c r="AV499" s="15" t="s">
        <v>253</v>
      </c>
      <c r="AW499" s="15" t="s">
        <v>34</v>
      </c>
      <c r="AX499" s="15" t="s">
        <v>85</v>
      </c>
      <c r="AY499" s="270" t="s">
        <v>245</v>
      </c>
    </row>
    <row r="500" s="2" customFormat="1" ht="24.15" customHeight="1">
      <c r="A500" s="40"/>
      <c r="B500" s="41"/>
      <c r="C500" s="221" t="s">
        <v>675</v>
      </c>
      <c r="D500" s="221" t="s">
        <v>248</v>
      </c>
      <c r="E500" s="222" t="s">
        <v>676</v>
      </c>
      <c r="F500" s="223" t="s">
        <v>677</v>
      </c>
      <c r="G500" s="224" t="s">
        <v>545</v>
      </c>
      <c r="H500" s="225">
        <v>15194.589</v>
      </c>
      <c r="I500" s="226"/>
      <c r="J500" s="227">
        <f>ROUND(I500*H500,2)</f>
        <v>0</v>
      </c>
      <c r="K500" s="223" t="s">
        <v>252</v>
      </c>
      <c r="L500" s="46"/>
      <c r="M500" s="228" t="s">
        <v>1</v>
      </c>
      <c r="N500" s="229" t="s">
        <v>42</v>
      </c>
      <c r="O500" s="93"/>
      <c r="P500" s="230">
        <f>O500*H500</f>
        <v>0</v>
      </c>
      <c r="Q500" s="230">
        <v>0</v>
      </c>
      <c r="R500" s="230">
        <f>Q500*H500</f>
        <v>0</v>
      </c>
      <c r="S500" s="230">
        <v>0</v>
      </c>
      <c r="T500" s="231">
        <f>S500*H500</f>
        <v>0</v>
      </c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R500" s="232" t="s">
        <v>594</v>
      </c>
      <c r="AT500" s="232" t="s">
        <v>248</v>
      </c>
      <c r="AU500" s="232" t="s">
        <v>85</v>
      </c>
      <c r="AY500" s="19" t="s">
        <v>245</v>
      </c>
      <c r="BE500" s="233">
        <f>IF(N500="základní",J500,0)</f>
        <v>0</v>
      </c>
      <c r="BF500" s="233">
        <f>IF(N500="snížená",J500,0)</f>
        <v>0</v>
      </c>
      <c r="BG500" s="233">
        <f>IF(N500="zákl. přenesená",J500,0)</f>
        <v>0</v>
      </c>
      <c r="BH500" s="233">
        <f>IF(N500="sníž. přenesená",J500,0)</f>
        <v>0</v>
      </c>
      <c r="BI500" s="233">
        <f>IF(N500="nulová",J500,0)</f>
        <v>0</v>
      </c>
      <c r="BJ500" s="19" t="s">
        <v>85</v>
      </c>
      <c r="BK500" s="233">
        <f>ROUND(I500*H500,2)</f>
        <v>0</v>
      </c>
      <c r="BL500" s="19" t="s">
        <v>594</v>
      </c>
      <c r="BM500" s="232" t="s">
        <v>678</v>
      </c>
    </row>
    <row r="501" s="2" customFormat="1">
      <c r="A501" s="40"/>
      <c r="B501" s="41"/>
      <c r="C501" s="42"/>
      <c r="D501" s="234" t="s">
        <v>255</v>
      </c>
      <c r="E501" s="42"/>
      <c r="F501" s="235" t="s">
        <v>679</v>
      </c>
      <c r="G501" s="42"/>
      <c r="H501" s="42"/>
      <c r="I501" s="236"/>
      <c r="J501" s="42"/>
      <c r="K501" s="42"/>
      <c r="L501" s="46"/>
      <c r="M501" s="237"/>
      <c r="N501" s="238"/>
      <c r="O501" s="93"/>
      <c r="P501" s="93"/>
      <c r="Q501" s="93"/>
      <c r="R501" s="93"/>
      <c r="S501" s="93"/>
      <c r="T501" s="94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T501" s="19" t="s">
        <v>255</v>
      </c>
      <c r="AU501" s="19" t="s">
        <v>85</v>
      </c>
    </row>
    <row r="502" s="13" customFormat="1">
      <c r="A502" s="13"/>
      <c r="B502" s="239"/>
      <c r="C502" s="240"/>
      <c r="D502" s="234" t="s">
        <v>257</v>
      </c>
      <c r="E502" s="241" t="s">
        <v>1</v>
      </c>
      <c r="F502" s="242" t="s">
        <v>680</v>
      </c>
      <c r="G502" s="240"/>
      <c r="H502" s="241" t="s">
        <v>1</v>
      </c>
      <c r="I502" s="243"/>
      <c r="J502" s="240"/>
      <c r="K502" s="240"/>
      <c r="L502" s="244"/>
      <c r="M502" s="245"/>
      <c r="N502" s="246"/>
      <c r="O502" s="246"/>
      <c r="P502" s="246"/>
      <c r="Q502" s="246"/>
      <c r="R502" s="246"/>
      <c r="S502" s="246"/>
      <c r="T502" s="247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8" t="s">
        <v>257</v>
      </c>
      <c r="AU502" s="248" t="s">
        <v>85</v>
      </c>
      <c r="AV502" s="13" t="s">
        <v>85</v>
      </c>
      <c r="AW502" s="13" t="s">
        <v>34</v>
      </c>
      <c r="AX502" s="13" t="s">
        <v>77</v>
      </c>
      <c r="AY502" s="248" t="s">
        <v>245</v>
      </c>
    </row>
    <row r="503" s="14" customFormat="1">
      <c r="A503" s="14"/>
      <c r="B503" s="249"/>
      <c r="C503" s="250"/>
      <c r="D503" s="234" t="s">
        <v>257</v>
      </c>
      <c r="E503" s="251" t="s">
        <v>1</v>
      </c>
      <c r="F503" s="252" t="s">
        <v>549</v>
      </c>
      <c r="G503" s="250"/>
      <c r="H503" s="253">
        <v>5570.7839999999997</v>
      </c>
      <c r="I503" s="254"/>
      <c r="J503" s="250"/>
      <c r="K503" s="250"/>
      <c r="L503" s="255"/>
      <c r="M503" s="256"/>
      <c r="N503" s="257"/>
      <c r="O503" s="257"/>
      <c r="P503" s="257"/>
      <c r="Q503" s="257"/>
      <c r="R503" s="257"/>
      <c r="S503" s="257"/>
      <c r="T503" s="258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9" t="s">
        <v>257</v>
      </c>
      <c r="AU503" s="259" t="s">
        <v>85</v>
      </c>
      <c r="AV503" s="14" t="s">
        <v>87</v>
      </c>
      <c r="AW503" s="14" t="s">
        <v>34</v>
      </c>
      <c r="AX503" s="14" t="s">
        <v>77</v>
      </c>
      <c r="AY503" s="259" t="s">
        <v>245</v>
      </c>
    </row>
    <row r="504" s="13" customFormat="1">
      <c r="A504" s="13"/>
      <c r="B504" s="239"/>
      <c r="C504" s="240"/>
      <c r="D504" s="234" t="s">
        <v>257</v>
      </c>
      <c r="E504" s="241" t="s">
        <v>1</v>
      </c>
      <c r="F504" s="242" t="s">
        <v>681</v>
      </c>
      <c r="G504" s="240"/>
      <c r="H504" s="241" t="s">
        <v>1</v>
      </c>
      <c r="I504" s="243"/>
      <c r="J504" s="240"/>
      <c r="K504" s="240"/>
      <c r="L504" s="244"/>
      <c r="M504" s="245"/>
      <c r="N504" s="246"/>
      <c r="O504" s="246"/>
      <c r="P504" s="246"/>
      <c r="Q504" s="246"/>
      <c r="R504" s="246"/>
      <c r="S504" s="246"/>
      <c r="T504" s="247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8" t="s">
        <v>257</v>
      </c>
      <c r="AU504" s="248" t="s">
        <v>85</v>
      </c>
      <c r="AV504" s="13" t="s">
        <v>85</v>
      </c>
      <c r="AW504" s="13" t="s">
        <v>34</v>
      </c>
      <c r="AX504" s="13" t="s">
        <v>77</v>
      </c>
      <c r="AY504" s="248" t="s">
        <v>245</v>
      </c>
    </row>
    <row r="505" s="14" customFormat="1">
      <c r="A505" s="14"/>
      <c r="B505" s="249"/>
      <c r="C505" s="250"/>
      <c r="D505" s="234" t="s">
        <v>257</v>
      </c>
      <c r="E505" s="251" t="s">
        <v>1</v>
      </c>
      <c r="F505" s="252" t="s">
        <v>550</v>
      </c>
      <c r="G505" s="250"/>
      <c r="H505" s="253">
        <v>439.72300000000001</v>
      </c>
      <c r="I505" s="254"/>
      <c r="J505" s="250"/>
      <c r="K505" s="250"/>
      <c r="L505" s="255"/>
      <c r="M505" s="256"/>
      <c r="N505" s="257"/>
      <c r="O505" s="257"/>
      <c r="P505" s="257"/>
      <c r="Q505" s="257"/>
      <c r="R505" s="257"/>
      <c r="S505" s="257"/>
      <c r="T505" s="258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9" t="s">
        <v>257</v>
      </c>
      <c r="AU505" s="259" t="s">
        <v>85</v>
      </c>
      <c r="AV505" s="14" t="s">
        <v>87</v>
      </c>
      <c r="AW505" s="14" t="s">
        <v>34</v>
      </c>
      <c r="AX505" s="14" t="s">
        <v>77</v>
      </c>
      <c r="AY505" s="259" t="s">
        <v>245</v>
      </c>
    </row>
    <row r="506" s="13" customFormat="1">
      <c r="A506" s="13"/>
      <c r="B506" s="239"/>
      <c r="C506" s="240"/>
      <c r="D506" s="234" t="s">
        <v>257</v>
      </c>
      <c r="E506" s="241" t="s">
        <v>1</v>
      </c>
      <c r="F506" s="242" t="s">
        <v>682</v>
      </c>
      <c r="G506" s="240"/>
      <c r="H506" s="241" t="s">
        <v>1</v>
      </c>
      <c r="I506" s="243"/>
      <c r="J506" s="240"/>
      <c r="K506" s="240"/>
      <c r="L506" s="244"/>
      <c r="M506" s="245"/>
      <c r="N506" s="246"/>
      <c r="O506" s="246"/>
      <c r="P506" s="246"/>
      <c r="Q506" s="246"/>
      <c r="R506" s="246"/>
      <c r="S506" s="246"/>
      <c r="T506" s="247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8" t="s">
        <v>257</v>
      </c>
      <c r="AU506" s="248" t="s">
        <v>85</v>
      </c>
      <c r="AV506" s="13" t="s">
        <v>85</v>
      </c>
      <c r="AW506" s="13" t="s">
        <v>34</v>
      </c>
      <c r="AX506" s="13" t="s">
        <v>77</v>
      </c>
      <c r="AY506" s="248" t="s">
        <v>245</v>
      </c>
    </row>
    <row r="507" s="14" customFormat="1">
      <c r="A507" s="14"/>
      <c r="B507" s="249"/>
      <c r="C507" s="250"/>
      <c r="D507" s="234" t="s">
        <v>257</v>
      </c>
      <c r="E507" s="251" t="s">
        <v>1</v>
      </c>
      <c r="F507" s="252" t="s">
        <v>683</v>
      </c>
      <c r="G507" s="250"/>
      <c r="H507" s="253">
        <v>1235.682</v>
      </c>
      <c r="I507" s="254"/>
      <c r="J507" s="250"/>
      <c r="K507" s="250"/>
      <c r="L507" s="255"/>
      <c r="M507" s="256"/>
      <c r="N507" s="257"/>
      <c r="O507" s="257"/>
      <c r="P507" s="257"/>
      <c r="Q507" s="257"/>
      <c r="R507" s="257"/>
      <c r="S507" s="257"/>
      <c r="T507" s="258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9" t="s">
        <v>257</v>
      </c>
      <c r="AU507" s="259" t="s">
        <v>85</v>
      </c>
      <c r="AV507" s="14" t="s">
        <v>87</v>
      </c>
      <c r="AW507" s="14" t="s">
        <v>34</v>
      </c>
      <c r="AX507" s="14" t="s">
        <v>77</v>
      </c>
      <c r="AY507" s="259" t="s">
        <v>245</v>
      </c>
    </row>
    <row r="508" s="13" customFormat="1">
      <c r="A508" s="13"/>
      <c r="B508" s="239"/>
      <c r="C508" s="240"/>
      <c r="D508" s="234" t="s">
        <v>257</v>
      </c>
      <c r="E508" s="241" t="s">
        <v>1</v>
      </c>
      <c r="F508" s="242" t="s">
        <v>684</v>
      </c>
      <c r="G508" s="240"/>
      <c r="H508" s="241" t="s">
        <v>1</v>
      </c>
      <c r="I508" s="243"/>
      <c r="J508" s="240"/>
      <c r="K508" s="240"/>
      <c r="L508" s="244"/>
      <c r="M508" s="245"/>
      <c r="N508" s="246"/>
      <c r="O508" s="246"/>
      <c r="P508" s="246"/>
      <c r="Q508" s="246"/>
      <c r="R508" s="246"/>
      <c r="S508" s="246"/>
      <c r="T508" s="247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8" t="s">
        <v>257</v>
      </c>
      <c r="AU508" s="248" t="s">
        <v>85</v>
      </c>
      <c r="AV508" s="13" t="s">
        <v>85</v>
      </c>
      <c r="AW508" s="13" t="s">
        <v>34</v>
      </c>
      <c r="AX508" s="13" t="s">
        <v>77</v>
      </c>
      <c r="AY508" s="248" t="s">
        <v>245</v>
      </c>
    </row>
    <row r="509" s="14" customFormat="1">
      <c r="A509" s="14"/>
      <c r="B509" s="249"/>
      <c r="C509" s="250"/>
      <c r="D509" s="234" t="s">
        <v>257</v>
      </c>
      <c r="E509" s="251" t="s">
        <v>1</v>
      </c>
      <c r="F509" s="252" t="s">
        <v>685</v>
      </c>
      <c r="G509" s="250"/>
      <c r="H509" s="253">
        <v>6386</v>
      </c>
      <c r="I509" s="254"/>
      <c r="J509" s="250"/>
      <c r="K509" s="250"/>
      <c r="L509" s="255"/>
      <c r="M509" s="256"/>
      <c r="N509" s="257"/>
      <c r="O509" s="257"/>
      <c r="P509" s="257"/>
      <c r="Q509" s="257"/>
      <c r="R509" s="257"/>
      <c r="S509" s="257"/>
      <c r="T509" s="258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9" t="s">
        <v>257</v>
      </c>
      <c r="AU509" s="259" t="s">
        <v>85</v>
      </c>
      <c r="AV509" s="14" t="s">
        <v>87</v>
      </c>
      <c r="AW509" s="14" t="s">
        <v>34</v>
      </c>
      <c r="AX509" s="14" t="s">
        <v>77</v>
      </c>
      <c r="AY509" s="259" t="s">
        <v>245</v>
      </c>
    </row>
    <row r="510" s="13" customFormat="1">
      <c r="A510" s="13"/>
      <c r="B510" s="239"/>
      <c r="C510" s="240"/>
      <c r="D510" s="234" t="s">
        <v>257</v>
      </c>
      <c r="E510" s="241" t="s">
        <v>1</v>
      </c>
      <c r="F510" s="242" t="s">
        <v>686</v>
      </c>
      <c r="G510" s="240"/>
      <c r="H510" s="241" t="s">
        <v>1</v>
      </c>
      <c r="I510" s="243"/>
      <c r="J510" s="240"/>
      <c r="K510" s="240"/>
      <c r="L510" s="244"/>
      <c r="M510" s="245"/>
      <c r="N510" s="246"/>
      <c r="O510" s="246"/>
      <c r="P510" s="246"/>
      <c r="Q510" s="246"/>
      <c r="R510" s="246"/>
      <c r="S510" s="246"/>
      <c r="T510" s="247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8" t="s">
        <v>257</v>
      </c>
      <c r="AU510" s="248" t="s">
        <v>85</v>
      </c>
      <c r="AV510" s="13" t="s">
        <v>85</v>
      </c>
      <c r="AW510" s="13" t="s">
        <v>34</v>
      </c>
      <c r="AX510" s="13" t="s">
        <v>77</v>
      </c>
      <c r="AY510" s="248" t="s">
        <v>245</v>
      </c>
    </row>
    <row r="511" s="14" customFormat="1">
      <c r="A511" s="14"/>
      <c r="B511" s="249"/>
      <c r="C511" s="250"/>
      <c r="D511" s="234" t="s">
        <v>257</v>
      </c>
      <c r="E511" s="251" t="s">
        <v>1</v>
      </c>
      <c r="F511" s="252" t="s">
        <v>687</v>
      </c>
      <c r="G511" s="250"/>
      <c r="H511" s="253">
        <v>28.800000000000001</v>
      </c>
      <c r="I511" s="254"/>
      <c r="J511" s="250"/>
      <c r="K511" s="250"/>
      <c r="L511" s="255"/>
      <c r="M511" s="256"/>
      <c r="N511" s="257"/>
      <c r="O511" s="257"/>
      <c r="P511" s="257"/>
      <c r="Q511" s="257"/>
      <c r="R511" s="257"/>
      <c r="S511" s="257"/>
      <c r="T511" s="258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9" t="s">
        <v>257</v>
      </c>
      <c r="AU511" s="259" t="s">
        <v>85</v>
      </c>
      <c r="AV511" s="14" t="s">
        <v>87</v>
      </c>
      <c r="AW511" s="14" t="s">
        <v>34</v>
      </c>
      <c r="AX511" s="14" t="s">
        <v>77</v>
      </c>
      <c r="AY511" s="259" t="s">
        <v>245</v>
      </c>
    </row>
    <row r="512" s="13" customFormat="1">
      <c r="A512" s="13"/>
      <c r="B512" s="239"/>
      <c r="C512" s="240"/>
      <c r="D512" s="234" t="s">
        <v>257</v>
      </c>
      <c r="E512" s="241" t="s">
        <v>1</v>
      </c>
      <c r="F512" s="242" t="s">
        <v>688</v>
      </c>
      <c r="G512" s="240"/>
      <c r="H512" s="241" t="s">
        <v>1</v>
      </c>
      <c r="I512" s="243"/>
      <c r="J512" s="240"/>
      <c r="K512" s="240"/>
      <c r="L512" s="244"/>
      <c r="M512" s="245"/>
      <c r="N512" s="246"/>
      <c r="O512" s="246"/>
      <c r="P512" s="246"/>
      <c r="Q512" s="246"/>
      <c r="R512" s="246"/>
      <c r="S512" s="246"/>
      <c r="T512" s="247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8" t="s">
        <v>257</v>
      </c>
      <c r="AU512" s="248" t="s">
        <v>85</v>
      </c>
      <c r="AV512" s="13" t="s">
        <v>85</v>
      </c>
      <c r="AW512" s="13" t="s">
        <v>34</v>
      </c>
      <c r="AX512" s="13" t="s">
        <v>77</v>
      </c>
      <c r="AY512" s="248" t="s">
        <v>245</v>
      </c>
    </row>
    <row r="513" s="14" customFormat="1">
      <c r="A513" s="14"/>
      <c r="B513" s="249"/>
      <c r="C513" s="250"/>
      <c r="D513" s="234" t="s">
        <v>257</v>
      </c>
      <c r="E513" s="251" t="s">
        <v>1</v>
      </c>
      <c r="F513" s="252" t="s">
        <v>689</v>
      </c>
      <c r="G513" s="250"/>
      <c r="H513" s="253">
        <v>1533.5999999999999</v>
      </c>
      <c r="I513" s="254"/>
      <c r="J513" s="250"/>
      <c r="K513" s="250"/>
      <c r="L513" s="255"/>
      <c r="M513" s="256"/>
      <c r="N513" s="257"/>
      <c r="O513" s="257"/>
      <c r="P513" s="257"/>
      <c r="Q513" s="257"/>
      <c r="R513" s="257"/>
      <c r="S513" s="257"/>
      <c r="T513" s="258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9" t="s">
        <v>257</v>
      </c>
      <c r="AU513" s="259" t="s">
        <v>85</v>
      </c>
      <c r="AV513" s="14" t="s">
        <v>87</v>
      </c>
      <c r="AW513" s="14" t="s">
        <v>34</v>
      </c>
      <c r="AX513" s="14" t="s">
        <v>77</v>
      </c>
      <c r="AY513" s="259" t="s">
        <v>245</v>
      </c>
    </row>
    <row r="514" s="15" customFormat="1">
      <c r="A514" s="15"/>
      <c r="B514" s="260"/>
      <c r="C514" s="261"/>
      <c r="D514" s="234" t="s">
        <v>257</v>
      </c>
      <c r="E514" s="262" t="s">
        <v>1</v>
      </c>
      <c r="F514" s="263" t="s">
        <v>266</v>
      </c>
      <c r="G514" s="261"/>
      <c r="H514" s="264">
        <v>15194.589</v>
      </c>
      <c r="I514" s="265"/>
      <c r="J514" s="261"/>
      <c r="K514" s="261"/>
      <c r="L514" s="266"/>
      <c r="M514" s="267"/>
      <c r="N514" s="268"/>
      <c r="O514" s="268"/>
      <c r="P514" s="268"/>
      <c r="Q514" s="268"/>
      <c r="R514" s="268"/>
      <c r="S514" s="268"/>
      <c r="T514" s="269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70" t="s">
        <v>257</v>
      </c>
      <c r="AU514" s="270" t="s">
        <v>85</v>
      </c>
      <c r="AV514" s="15" t="s">
        <v>253</v>
      </c>
      <c r="AW514" s="15" t="s">
        <v>34</v>
      </c>
      <c r="AX514" s="15" t="s">
        <v>85</v>
      </c>
      <c r="AY514" s="270" t="s">
        <v>245</v>
      </c>
    </row>
    <row r="515" s="2" customFormat="1" ht="33" customHeight="1">
      <c r="A515" s="40"/>
      <c r="B515" s="41"/>
      <c r="C515" s="221" t="s">
        <v>690</v>
      </c>
      <c r="D515" s="221" t="s">
        <v>248</v>
      </c>
      <c r="E515" s="222" t="s">
        <v>691</v>
      </c>
      <c r="F515" s="223" t="s">
        <v>692</v>
      </c>
      <c r="G515" s="224" t="s">
        <v>545</v>
      </c>
      <c r="H515" s="225">
        <v>31735.464</v>
      </c>
      <c r="I515" s="226"/>
      <c r="J515" s="227">
        <f>ROUND(I515*H515,2)</f>
        <v>0</v>
      </c>
      <c r="K515" s="223" t="s">
        <v>252</v>
      </c>
      <c r="L515" s="46"/>
      <c r="M515" s="228" t="s">
        <v>1</v>
      </c>
      <c r="N515" s="229" t="s">
        <v>42</v>
      </c>
      <c r="O515" s="93"/>
      <c r="P515" s="230">
        <f>O515*H515</f>
        <v>0</v>
      </c>
      <c r="Q515" s="230">
        <v>0</v>
      </c>
      <c r="R515" s="230">
        <f>Q515*H515</f>
        <v>0</v>
      </c>
      <c r="S515" s="230">
        <v>0</v>
      </c>
      <c r="T515" s="231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32" t="s">
        <v>594</v>
      </c>
      <c r="AT515" s="232" t="s">
        <v>248</v>
      </c>
      <c r="AU515" s="232" t="s">
        <v>85</v>
      </c>
      <c r="AY515" s="19" t="s">
        <v>245</v>
      </c>
      <c r="BE515" s="233">
        <f>IF(N515="základní",J515,0)</f>
        <v>0</v>
      </c>
      <c r="BF515" s="233">
        <f>IF(N515="snížená",J515,0)</f>
        <v>0</v>
      </c>
      <c r="BG515" s="233">
        <f>IF(N515="zákl. přenesená",J515,0)</f>
        <v>0</v>
      </c>
      <c r="BH515" s="233">
        <f>IF(N515="sníž. přenesená",J515,0)</f>
        <v>0</v>
      </c>
      <c r="BI515" s="233">
        <f>IF(N515="nulová",J515,0)</f>
        <v>0</v>
      </c>
      <c r="BJ515" s="19" t="s">
        <v>85</v>
      </c>
      <c r="BK515" s="233">
        <f>ROUND(I515*H515,2)</f>
        <v>0</v>
      </c>
      <c r="BL515" s="19" t="s">
        <v>594</v>
      </c>
      <c r="BM515" s="232" t="s">
        <v>693</v>
      </c>
    </row>
    <row r="516" s="2" customFormat="1">
      <c r="A516" s="40"/>
      <c r="B516" s="41"/>
      <c r="C516" s="42"/>
      <c r="D516" s="234" t="s">
        <v>255</v>
      </c>
      <c r="E516" s="42"/>
      <c r="F516" s="235" t="s">
        <v>694</v>
      </c>
      <c r="G516" s="42"/>
      <c r="H516" s="42"/>
      <c r="I516" s="236"/>
      <c r="J516" s="42"/>
      <c r="K516" s="42"/>
      <c r="L516" s="46"/>
      <c r="M516" s="237"/>
      <c r="N516" s="238"/>
      <c r="O516" s="93"/>
      <c r="P516" s="93"/>
      <c r="Q516" s="93"/>
      <c r="R516" s="93"/>
      <c r="S516" s="93"/>
      <c r="T516" s="94"/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T516" s="19" t="s">
        <v>255</v>
      </c>
      <c r="AU516" s="19" t="s">
        <v>85</v>
      </c>
    </row>
    <row r="517" s="13" customFormat="1">
      <c r="A517" s="13"/>
      <c r="B517" s="239"/>
      <c r="C517" s="240"/>
      <c r="D517" s="234" t="s">
        <v>257</v>
      </c>
      <c r="E517" s="241" t="s">
        <v>1</v>
      </c>
      <c r="F517" s="242" t="s">
        <v>684</v>
      </c>
      <c r="G517" s="240"/>
      <c r="H517" s="241" t="s">
        <v>1</v>
      </c>
      <c r="I517" s="243"/>
      <c r="J517" s="240"/>
      <c r="K517" s="240"/>
      <c r="L517" s="244"/>
      <c r="M517" s="245"/>
      <c r="N517" s="246"/>
      <c r="O517" s="246"/>
      <c r="P517" s="246"/>
      <c r="Q517" s="246"/>
      <c r="R517" s="246"/>
      <c r="S517" s="246"/>
      <c r="T517" s="247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8" t="s">
        <v>257</v>
      </c>
      <c r="AU517" s="248" t="s">
        <v>85</v>
      </c>
      <c r="AV517" s="13" t="s">
        <v>85</v>
      </c>
      <c r="AW517" s="13" t="s">
        <v>34</v>
      </c>
      <c r="AX517" s="13" t="s">
        <v>77</v>
      </c>
      <c r="AY517" s="248" t="s">
        <v>245</v>
      </c>
    </row>
    <row r="518" s="14" customFormat="1">
      <c r="A518" s="14"/>
      <c r="B518" s="249"/>
      <c r="C518" s="250"/>
      <c r="D518" s="234" t="s">
        <v>257</v>
      </c>
      <c r="E518" s="251" t="s">
        <v>1</v>
      </c>
      <c r="F518" s="252" t="s">
        <v>685</v>
      </c>
      <c r="G518" s="250"/>
      <c r="H518" s="253">
        <v>6386</v>
      </c>
      <c r="I518" s="254"/>
      <c r="J518" s="250"/>
      <c r="K518" s="250"/>
      <c r="L518" s="255"/>
      <c r="M518" s="256"/>
      <c r="N518" s="257"/>
      <c r="O518" s="257"/>
      <c r="P518" s="257"/>
      <c r="Q518" s="257"/>
      <c r="R518" s="257"/>
      <c r="S518" s="257"/>
      <c r="T518" s="258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59" t="s">
        <v>257</v>
      </c>
      <c r="AU518" s="259" t="s">
        <v>85</v>
      </c>
      <c r="AV518" s="14" t="s">
        <v>87</v>
      </c>
      <c r="AW518" s="14" t="s">
        <v>34</v>
      </c>
      <c r="AX518" s="14" t="s">
        <v>77</v>
      </c>
      <c r="AY518" s="259" t="s">
        <v>245</v>
      </c>
    </row>
    <row r="519" s="13" customFormat="1">
      <c r="A519" s="13"/>
      <c r="B519" s="239"/>
      <c r="C519" s="240"/>
      <c r="D519" s="234" t="s">
        <v>257</v>
      </c>
      <c r="E519" s="241" t="s">
        <v>1</v>
      </c>
      <c r="F519" s="242" t="s">
        <v>688</v>
      </c>
      <c r="G519" s="240"/>
      <c r="H519" s="241" t="s">
        <v>1</v>
      </c>
      <c r="I519" s="243"/>
      <c r="J519" s="240"/>
      <c r="K519" s="240"/>
      <c r="L519" s="244"/>
      <c r="M519" s="245"/>
      <c r="N519" s="246"/>
      <c r="O519" s="246"/>
      <c r="P519" s="246"/>
      <c r="Q519" s="246"/>
      <c r="R519" s="246"/>
      <c r="S519" s="246"/>
      <c r="T519" s="247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8" t="s">
        <v>257</v>
      </c>
      <c r="AU519" s="248" t="s">
        <v>85</v>
      </c>
      <c r="AV519" s="13" t="s">
        <v>85</v>
      </c>
      <c r="AW519" s="13" t="s">
        <v>34</v>
      </c>
      <c r="AX519" s="13" t="s">
        <v>77</v>
      </c>
      <c r="AY519" s="248" t="s">
        <v>245</v>
      </c>
    </row>
    <row r="520" s="14" customFormat="1">
      <c r="A520" s="14"/>
      <c r="B520" s="249"/>
      <c r="C520" s="250"/>
      <c r="D520" s="234" t="s">
        <v>257</v>
      </c>
      <c r="E520" s="251" t="s">
        <v>1</v>
      </c>
      <c r="F520" s="252" t="s">
        <v>689</v>
      </c>
      <c r="G520" s="250"/>
      <c r="H520" s="253">
        <v>1533.5999999999999</v>
      </c>
      <c r="I520" s="254"/>
      <c r="J520" s="250"/>
      <c r="K520" s="250"/>
      <c r="L520" s="255"/>
      <c r="M520" s="256"/>
      <c r="N520" s="257"/>
      <c r="O520" s="257"/>
      <c r="P520" s="257"/>
      <c r="Q520" s="257"/>
      <c r="R520" s="257"/>
      <c r="S520" s="257"/>
      <c r="T520" s="258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9" t="s">
        <v>257</v>
      </c>
      <c r="AU520" s="259" t="s">
        <v>85</v>
      </c>
      <c r="AV520" s="14" t="s">
        <v>87</v>
      </c>
      <c r="AW520" s="14" t="s">
        <v>34</v>
      </c>
      <c r="AX520" s="14" t="s">
        <v>77</v>
      </c>
      <c r="AY520" s="259" t="s">
        <v>245</v>
      </c>
    </row>
    <row r="521" s="13" customFormat="1">
      <c r="A521" s="13"/>
      <c r="B521" s="239"/>
      <c r="C521" s="240"/>
      <c r="D521" s="234" t="s">
        <v>257</v>
      </c>
      <c r="E521" s="241" t="s">
        <v>1</v>
      </c>
      <c r="F521" s="242" t="s">
        <v>695</v>
      </c>
      <c r="G521" s="240"/>
      <c r="H521" s="241" t="s">
        <v>1</v>
      </c>
      <c r="I521" s="243"/>
      <c r="J521" s="240"/>
      <c r="K521" s="240"/>
      <c r="L521" s="244"/>
      <c r="M521" s="245"/>
      <c r="N521" s="246"/>
      <c r="O521" s="246"/>
      <c r="P521" s="246"/>
      <c r="Q521" s="246"/>
      <c r="R521" s="246"/>
      <c r="S521" s="246"/>
      <c r="T521" s="247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8" t="s">
        <v>257</v>
      </c>
      <c r="AU521" s="248" t="s">
        <v>85</v>
      </c>
      <c r="AV521" s="13" t="s">
        <v>85</v>
      </c>
      <c r="AW521" s="13" t="s">
        <v>34</v>
      </c>
      <c r="AX521" s="13" t="s">
        <v>77</v>
      </c>
      <c r="AY521" s="248" t="s">
        <v>245</v>
      </c>
    </row>
    <row r="522" s="14" customFormat="1">
      <c r="A522" s="14"/>
      <c r="B522" s="249"/>
      <c r="C522" s="250"/>
      <c r="D522" s="234" t="s">
        <v>257</v>
      </c>
      <c r="E522" s="251" t="s">
        <v>1</v>
      </c>
      <c r="F522" s="252" t="s">
        <v>696</v>
      </c>
      <c r="G522" s="250"/>
      <c r="H522" s="253">
        <v>259.19999999999999</v>
      </c>
      <c r="I522" s="254"/>
      <c r="J522" s="250"/>
      <c r="K522" s="250"/>
      <c r="L522" s="255"/>
      <c r="M522" s="256"/>
      <c r="N522" s="257"/>
      <c r="O522" s="257"/>
      <c r="P522" s="257"/>
      <c r="Q522" s="257"/>
      <c r="R522" s="257"/>
      <c r="S522" s="257"/>
      <c r="T522" s="258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9" t="s">
        <v>257</v>
      </c>
      <c r="AU522" s="259" t="s">
        <v>85</v>
      </c>
      <c r="AV522" s="14" t="s">
        <v>87</v>
      </c>
      <c r="AW522" s="14" t="s">
        <v>34</v>
      </c>
      <c r="AX522" s="14" t="s">
        <v>77</v>
      </c>
      <c r="AY522" s="259" t="s">
        <v>245</v>
      </c>
    </row>
    <row r="523" s="13" customFormat="1">
      <c r="A523" s="13"/>
      <c r="B523" s="239"/>
      <c r="C523" s="240"/>
      <c r="D523" s="234" t="s">
        <v>257</v>
      </c>
      <c r="E523" s="241" t="s">
        <v>1</v>
      </c>
      <c r="F523" s="242" t="s">
        <v>680</v>
      </c>
      <c r="G523" s="240"/>
      <c r="H523" s="241" t="s">
        <v>1</v>
      </c>
      <c r="I523" s="243"/>
      <c r="J523" s="240"/>
      <c r="K523" s="240"/>
      <c r="L523" s="244"/>
      <c r="M523" s="245"/>
      <c r="N523" s="246"/>
      <c r="O523" s="246"/>
      <c r="P523" s="246"/>
      <c r="Q523" s="246"/>
      <c r="R523" s="246"/>
      <c r="S523" s="246"/>
      <c r="T523" s="247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8" t="s">
        <v>257</v>
      </c>
      <c r="AU523" s="248" t="s">
        <v>85</v>
      </c>
      <c r="AV523" s="13" t="s">
        <v>85</v>
      </c>
      <c r="AW523" s="13" t="s">
        <v>34</v>
      </c>
      <c r="AX523" s="13" t="s">
        <v>77</v>
      </c>
      <c r="AY523" s="248" t="s">
        <v>245</v>
      </c>
    </row>
    <row r="524" s="14" customFormat="1">
      <c r="A524" s="14"/>
      <c r="B524" s="249"/>
      <c r="C524" s="250"/>
      <c r="D524" s="234" t="s">
        <v>257</v>
      </c>
      <c r="E524" s="251" t="s">
        <v>1</v>
      </c>
      <c r="F524" s="252" t="s">
        <v>697</v>
      </c>
      <c r="G524" s="250"/>
      <c r="H524" s="253">
        <v>16712.351999999999</v>
      </c>
      <c r="I524" s="254"/>
      <c r="J524" s="250"/>
      <c r="K524" s="250"/>
      <c r="L524" s="255"/>
      <c r="M524" s="256"/>
      <c r="N524" s="257"/>
      <c r="O524" s="257"/>
      <c r="P524" s="257"/>
      <c r="Q524" s="257"/>
      <c r="R524" s="257"/>
      <c r="S524" s="257"/>
      <c r="T524" s="258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9" t="s">
        <v>257</v>
      </c>
      <c r="AU524" s="259" t="s">
        <v>85</v>
      </c>
      <c r="AV524" s="14" t="s">
        <v>87</v>
      </c>
      <c r="AW524" s="14" t="s">
        <v>34</v>
      </c>
      <c r="AX524" s="14" t="s">
        <v>77</v>
      </c>
      <c r="AY524" s="259" t="s">
        <v>245</v>
      </c>
    </row>
    <row r="525" s="13" customFormat="1">
      <c r="A525" s="13"/>
      <c r="B525" s="239"/>
      <c r="C525" s="240"/>
      <c r="D525" s="234" t="s">
        <v>257</v>
      </c>
      <c r="E525" s="241" t="s">
        <v>1</v>
      </c>
      <c r="F525" s="242" t="s">
        <v>681</v>
      </c>
      <c r="G525" s="240"/>
      <c r="H525" s="241" t="s">
        <v>1</v>
      </c>
      <c r="I525" s="243"/>
      <c r="J525" s="240"/>
      <c r="K525" s="240"/>
      <c r="L525" s="244"/>
      <c r="M525" s="245"/>
      <c r="N525" s="246"/>
      <c r="O525" s="246"/>
      <c r="P525" s="246"/>
      <c r="Q525" s="246"/>
      <c r="R525" s="246"/>
      <c r="S525" s="246"/>
      <c r="T525" s="247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8" t="s">
        <v>257</v>
      </c>
      <c r="AU525" s="248" t="s">
        <v>85</v>
      </c>
      <c r="AV525" s="13" t="s">
        <v>85</v>
      </c>
      <c r="AW525" s="13" t="s">
        <v>34</v>
      </c>
      <c r="AX525" s="13" t="s">
        <v>77</v>
      </c>
      <c r="AY525" s="248" t="s">
        <v>245</v>
      </c>
    </row>
    <row r="526" s="14" customFormat="1">
      <c r="A526" s="14"/>
      <c r="B526" s="249"/>
      <c r="C526" s="250"/>
      <c r="D526" s="234" t="s">
        <v>257</v>
      </c>
      <c r="E526" s="251" t="s">
        <v>1</v>
      </c>
      <c r="F526" s="252" t="s">
        <v>698</v>
      </c>
      <c r="G526" s="250"/>
      <c r="H526" s="253">
        <v>1319.1700000000001</v>
      </c>
      <c r="I526" s="254"/>
      <c r="J526" s="250"/>
      <c r="K526" s="250"/>
      <c r="L526" s="255"/>
      <c r="M526" s="256"/>
      <c r="N526" s="257"/>
      <c r="O526" s="257"/>
      <c r="P526" s="257"/>
      <c r="Q526" s="257"/>
      <c r="R526" s="257"/>
      <c r="S526" s="257"/>
      <c r="T526" s="258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9" t="s">
        <v>257</v>
      </c>
      <c r="AU526" s="259" t="s">
        <v>85</v>
      </c>
      <c r="AV526" s="14" t="s">
        <v>87</v>
      </c>
      <c r="AW526" s="14" t="s">
        <v>34</v>
      </c>
      <c r="AX526" s="14" t="s">
        <v>77</v>
      </c>
      <c r="AY526" s="259" t="s">
        <v>245</v>
      </c>
    </row>
    <row r="527" s="13" customFormat="1">
      <c r="A527" s="13"/>
      <c r="B527" s="239"/>
      <c r="C527" s="240"/>
      <c r="D527" s="234" t="s">
        <v>257</v>
      </c>
      <c r="E527" s="241" t="s">
        <v>1</v>
      </c>
      <c r="F527" s="242" t="s">
        <v>682</v>
      </c>
      <c r="G527" s="240"/>
      <c r="H527" s="241" t="s">
        <v>1</v>
      </c>
      <c r="I527" s="243"/>
      <c r="J527" s="240"/>
      <c r="K527" s="240"/>
      <c r="L527" s="244"/>
      <c r="M527" s="245"/>
      <c r="N527" s="246"/>
      <c r="O527" s="246"/>
      <c r="P527" s="246"/>
      <c r="Q527" s="246"/>
      <c r="R527" s="246"/>
      <c r="S527" s="246"/>
      <c r="T527" s="247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8" t="s">
        <v>257</v>
      </c>
      <c r="AU527" s="248" t="s">
        <v>85</v>
      </c>
      <c r="AV527" s="13" t="s">
        <v>85</v>
      </c>
      <c r="AW527" s="13" t="s">
        <v>34</v>
      </c>
      <c r="AX527" s="13" t="s">
        <v>77</v>
      </c>
      <c r="AY527" s="248" t="s">
        <v>245</v>
      </c>
    </row>
    <row r="528" s="14" customFormat="1">
      <c r="A528" s="14"/>
      <c r="B528" s="249"/>
      <c r="C528" s="250"/>
      <c r="D528" s="234" t="s">
        <v>257</v>
      </c>
      <c r="E528" s="251" t="s">
        <v>1</v>
      </c>
      <c r="F528" s="252" t="s">
        <v>699</v>
      </c>
      <c r="G528" s="250"/>
      <c r="H528" s="253">
        <v>5525.1419999999998</v>
      </c>
      <c r="I528" s="254"/>
      <c r="J528" s="250"/>
      <c r="K528" s="250"/>
      <c r="L528" s="255"/>
      <c r="M528" s="256"/>
      <c r="N528" s="257"/>
      <c r="O528" s="257"/>
      <c r="P528" s="257"/>
      <c r="Q528" s="257"/>
      <c r="R528" s="257"/>
      <c r="S528" s="257"/>
      <c r="T528" s="258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9" t="s">
        <v>257</v>
      </c>
      <c r="AU528" s="259" t="s">
        <v>85</v>
      </c>
      <c r="AV528" s="14" t="s">
        <v>87</v>
      </c>
      <c r="AW528" s="14" t="s">
        <v>34</v>
      </c>
      <c r="AX528" s="14" t="s">
        <v>77</v>
      </c>
      <c r="AY528" s="259" t="s">
        <v>245</v>
      </c>
    </row>
    <row r="529" s="15" customFormat="1">
      <c r="A529" s="15"/>
      <c r="B529" s="260"/>
      <c r="C529" s="261"/>
      <c r="D529" s="234" t="s">
        <v>257</v>
      </c>
      <c r="E529" s="262" t="s">
        <v>1</v>
      </c>
      <c r="F529" s="263" t="s">
        <v>266</v>
      </c>
      <c r="G529" s="261"/>
      <c r="H529" s="264">
        <v>31735.464</v>
      </c>
      <c r="I529" s="265"/>
      <c r="J529" s="261"/>
      <c r="K529" s="261"/>
      <c r="L529" s="266"/>
      <c r="M529" s="267"/>
      <c r="N529" s="268"/>
      <c r="O529" s="268"/>
      <c r="P529" s="268"/>
      <c r="Q529" s="268"/>
      <c r="R529" s="268"/>
      <c r="S529" s="268"/>
      <c r="T529" s="269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70" t="s">
        <v>257</v>
      </c>
      <c r="AU529" s="270" t="s">
        <v>85</v>
      </c>
      <c r="AV529" s="15" t="s">
        <v>253</v>
      </c>
      <c r="AW529" s="15" t="s">
        <v>34</v>
      </c>
      <c r="AX529" s="15" t="s">
        <v>85</v>
      </c>
      <c r="AY529" s="270" t="s">
        <v>245</v>
      </c>
    </row>
    <row r="530" s="2" customFormat="1" ht="16.5" customHeight="1">
      <c r="A530" s="40"/>
      <c r="B530" s="41"/>
      <c r="C530" s="221" t="s">
        <v>700</v>
      </c>
      <c r="D530" s="221" t="s">
        <v>248</v>
      </c>
      <c r="E530" s="222" t="s">
        <v>701</v>
      </c>
      <c r="F530" s="223" t="s">
        <v>702</v>
      </c>
      <c r="G530" s="224" t="s">
        <v>545</v>
      </c>
      <c r="H530" s="225">
        <v>5971.2190000000001</v>
      </c>
      <c r="I530" s="226"/>
      <c r="J530" s="227">
        <f>ROUND(I530*H530,2)</f>
        <v>0</v>
      </c>
      <c r="K530" s="223" t="s">
        <v>252</v>
      </c>
      <c r="L530" s="46"/>
      <c r="M530" s="228" t="s">
        <v>1</v>
      </c>
      <c r="N530" s="229" t="s">
        <v>42</v>
      </c>
      <c r="O530" s="93"/>
      <c r="P530" s="230">
        <f>O530*H530</f>
        <v>0</v>
      </c>
      <c r="Q530" s="230">
        <v>0</v>
      </c>
      <c r="R530" s="230">
        <f>Q530*H530</f>
        <v>0</v>
      </c>
      <c r="S530" s="230">
        <v>0</v>
      </c>
      <c r="T530" s="231">
        <f>S530*H530</f>
        <v>0</v>
      </c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R530" s="232" t="s">
        <v>253</v>
      </c>
      <c r="AT530" s="232" t="s">
        <v>248</v>
      </c>
      <c r="AU530" s="232" t="s">
        <v>85</v>
      </c>
      <c r="AY530" s="19" t="s">
        <v>245</v>
      </c>
      <c r="BE530" s="233">
        <f>IF(N530="základní",J530,0)</f>
        <v>0</v>
      </c>
      <c r="BF530" s="233">
        <f>IF(N530="snížená",J530,0)</f>
        <v>0</v>
      </c>
      <c r="BG530" s="233">
        <f>IF(N530="zákl. přenesená",J530,0)</f>
        <v>0</v>
      </c>
      <c r="BH530" s="233">
        <f>IF(N530="sníž. přenesená",J530,0)</f>
        <v>0</v>
      </c>
      <c r="BI530" s="233">
        <f>IF(N530="nulová",J530,0)</f>
        <v>0</v>
      </c>
      <c r="BJ530" s="19" t="s">
        <v>85</v>
      </c>
      <c r="BK530" s="233">
        <f>ROUND(I530*H530,2)</f>
        <v>0</v>
      </c>
      <c r="BL530" s="19" t="s">
        <v>253</v>
      </c>
      <c r="BM530" s="232" t="s">
        <v>703</v>
      </c>
    </row>
    <row r="531" s="2" customFormat="1">
      <c r="A531" s="40"/>
      <c r="B531" s="41"/>
      <c r="C531" s="42"/>
      <c r="D531" s="234" t="s">
        <v>255</v>
      </c>
      <c r="E531" s="42"/>
      <c r="F531" s="235" t="s">
        <v>704</v>
      </c>
      <c r="G531" s="42"/>
      <c r="H531" s="42"/>
      <c r="I531" s="236"/>
      <c r="J531" s="42"/>
      <c r="K531" s="42"/>
      <c r="L531" s="46"/>
      <c r="M531" s="237"/>
      <c r="N531" s="238"/>
      <c r="O531" s="93"/>
      <c r="P531" s="93"/>
      <c r="Q531" s="93"/>
      <c r="R531" s="93"/>
      <c r="S531" s="93"/>
      <c r="T531" s="94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19" t="s">
        <v>255</v>
      </c>
      <c r="AU531" s="19" t="s">
        <v>85</v>
      </c>
    </row>
    <row r="532" s="13" customFormat="1">
      <c r="A532" s="13"/>
      <c r="B532" s="239"/>
      <c r="C532" s="240"/>
      <c r="D532" s="234" t="s">
        <v>257</v>
      </c>
      <c r="E532" s="241" t="s">
        <v>1</v>
      </c>
      <c r="F532" s="242" t="s">
        <v>705</v>
      </c>
      <c r="G532" s="240"/>
      <c r="H532" s="241" t="s">
        <v>1</v>
      </c>
      <c r="I532" s="243"/>
      <c r="J532" s="240"/>
      <c r="K532" s="240"/>
      <c r="L532" s="244"/>
      <c r="M532" s="245"/>
      <c r="N532" s="246"/>
      <c r="O532" s="246"/>
      <c r="P532" s="246"/>
      <c r="Q532" s="246"/>
      <c r="R532" s="246"/>
      <c r="S532" s="246"/>
      <c r="T532" s="247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8" t="s">
        <v>257</v>
      </c>
      <c r="AU532" s="248" t="s">
        <v>85</v>
      </c>
      <c r="AV532" s="13" t="s">
        <v>85</v>
      </c>
      <c r="AW532" s="13" t="s">
        <v>34</v>
      </c>
      <c r="AX532" s="13" t="s">
        <v>77</v>
      </c>
      <c r="AY532" s="248" t="s">
        <v>245</v>
      </c>
    </row>
    <row r="533" s="14" customFormat="1">
      <c r="A533" s="14"/>
      <c r="B533" s="249"/>
      <c r="C533" s="250"/>
      <c r="D533" s="234" t="s">
        <v>257</v>
      </c>
      <c r="E533" s="251" t="s">
        <v>1</v>
      </c>
      <c r="F533" s="252" t="s">
        <v>198</v>
      </c>
      <c r="G533" s="250"/>
      <c r="H533" s="253">
        <v>5971.2190000000001</v>
      </c>
      <c r="I533" s="254"/>
      <c r="J533" s="250"/>
      <c r="K533" s="250"/>
      <c r="L533" s="255"/>
      <c r="M533" s="256"/>
      <c r="N533" s="257"/>
      <c r="O533" s="257"/>
      <c r="P533" s="257"/>
      <c r="Q533" s="257"/>
      <c r="R533" s="257"/>
      <c r="S533" s="257"/>
      <c r="T533" s="258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9" t="s">
        <v>257</v>
      </c>
      <c r="AU533" s="259" t="s">
        <v>85</v>
      </c>
      <c r="AV533" s="14" t="s">
        <v>87</v>
      </c>
      <c r="AW533" s="14" t="s">
        <v>34</v>
      </c>
      <c r="AX533" s="14" t="s">
        <v>77</v>
      </c>
      <c r="AY533" s="259" t="s">
        <v>245</v>
      </c>
    </row>
    <row r="534" s="15" customFormat="1">
      <c r="A534" s="15"/>
      <c r="B534" s="260"/>
      <c r="C534" s="261"/>
      <c r="D534" s="234" t="s">
        <v>257</v>
      </c>
      <c r="E534" s="262" t="s">
        <v>1</v>
      </c>
      <c r="F534" s="263" t="s">
        <v>266</v>
      </c>
      <c r="G534" s="261"/>
      <c r="H534" s="264">
        <v>5971.2190000000001</v>
      </c>
      <c r="I534" s="265"/>
      <c r="J534" s="261"/>
      <c r="K534" s="261"/>
      <c r="L534" s="266"/>
      <c r="M534" s="267"/>
      <c r="N534" s="268"/>
      <c r="O534" s="268"/>
      <c r="P534" s="268"/>
      <c r="Q534" s="268"/>
      <c r="R534" s="268"/>
      <c r="S534" s="268"/>
      <c r="T534" s="269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T534" s="270" t="s">
        <v>257</v>
      </c>
      <c r="AU534" s="270" t="s">
        <v>85</v>
      </c>
      <c r="AV534" s="15" t="s">
        <v>253</v>
      </c>
      <c r="AW534" s="15" t="s">
        <v>34</v>
      </c>
      <c r="AX534" s="15" t="s">
        <v>85</v>
      </c>
      <c r="AY534" s="270" t="s">
        <v>245</v>
      </c>
    </row>
    <row r="535" s="2" customFormat="1" ht="16.5" customHeight="1">
      <c r="A535" s="40"/>
      <c r="B535" s="41"/>
      <c r="C535" s="221" t="s">
        <v>706</v>
      </c>
      <c r="D535" s="221" t="s">
        <v>248</v>
      </c>
      <c r="E535" s="222" t="s">
        <v>707</v>
      </c>
      <c r="F535" s="223" t="s">
        <v>708</v>
      </c>
      <c r="G535" s="224" t="s">
        <v>545</v>
      </c>
      <c r="H535" s="225">
        <v>6386</v>
      </c>
      <c r="I535" s="226"/>
      <c r="J535" s="227">
        <f>ROUND(I535*H535,2)</f>
        <v>0</v>
      </c>
      <c r="K535" s="223" t="s">
        <v>252</v>
      </c>
      <c r="L535" s="46"/>
      <c r="M535" s="228" t="s">
        <v>1</v>
      </c>
      <c r="N535" s="229" t="s">
        <v>42</v>
      </c>
      <c r="O535" s="93"/>
      <c r="P535" s="230">
        <f>O535*H535</f>
        <v>0</v>
      </c>
      <c r="Q535" s="230">
        <v>0</v>
      </c>
      <c r="R535" s="230">
        <f>Q535*H535</f>
        <v>0</v>
      </c>
      <c r="S535" s="230">
        <v>0</v>
      </c>
      <c r="T535" s="231">
        <f>S535*H535</f>
        <v>0</v>
      </c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R535" s="232" t="s">
        <v>594</v>
      </c>
      <c r="AT535" s="232" t="s">
        <v>248</v>
      </c>
      <c r="AU535" s="232" t="s">
        <v>85</v>
      </c>
      <c r="AY535" s="19" t="s">
        <v>245</v>
      </c>
      <c r="BE535" s="233">
        <f>IF(N535="základní",J535,0)</f>
        <v>0</v>
      </c>
      <c r="BF535" s="233">
        <f>IF(N535="snížená",J535,0)</f>
        <v>0</v>
      </c>
      <c r="BG535" s="233">
        <f>IF(N535="zákl. přenesená",J535,0)</f>
        <v>0</v>
      </c>
      <c r="BH535" s="233">
        <f>IF(N535="sníž. přenesená",J535,0)</f>
        <v>0</v>
      </c>
      <c r="BI535" s="233">
        <f>IF(N535="nulová",J535,0)</f>
        <v>0</v>
      </c>
      <c r="BJ535" s="19" t="s">
        <v>85</v>
      </c>
      <c r="BK535" s="233">
        <f>ROUND(I535*H535,2)</f>
        <v>0</v>
      </c>
      <c r="BL535" s="19" t="s">
        <v>594</v>
      </c>
      <c r="BM535" s="232" t="s">
        <v>709</v>
      </c>
    </row>
    <row r="536" s="2" customFormat="1">
      <c r="A536" s="40"/>
      <c r="B536" s="41"/>
      <c r="C536" s="42"/>
      <c r="D536" s="234" t="s">
        <v>255</v>
      </c>
      <c r="E536" s="42"/>
      <c r="F536" s="235" t="s">
        <v>710</v>
      </c>
      <c r="G536" s="42"/>
      <c r="H536" s="42"/>
      <c r="I536" s="236"/>
      <c r="J536" s="42"/>
      <c r="K536" s="42"/>
      <c r="L536" s="46"/>
      <c r="M536" s="237"/>
      <c r="N536" s="238"/>
      <c r="O536" s="93"/>
      <c r="P536" s="93"/>
      <c r="Q536" s="93"/>
      <c r="R536" s="93"/>
      <c r="S536" s="93"/>
      <c r="T536" s="94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T536" s="19" t="s">
        <v>255</v>
      </c>
      <c r="AU536" s="19" t="s">
        <v>85</v>
      </c>
    </row>
    <row r="537" s="13" customFormat="1">
      <c r="A537" s="13"/>
      <c r="B537" s="239"/>
      <c r="C537" s="240"/>
      <c r="D537" s="234" t="s">
        <v>257</v>
      </c>
      <c r="E537" s="241" t="s">
        <v>1</v>
      </c>
      <c r="F537" s="242" t="s">
        <v>711</v>
      </c>
      <c r="G537" s="240"/>
      <c r="H537" s="241" t="s">
        <v>1</v>
      </c>
      <c r="I537" s="243"/>
      <c r="J537" s="240"/>
      <c r="K537" s="240"/>
      <c r="L537" s="244"/>
      <c r="M537" s="245"/>
      <c r="N537" s="246"/>
      <c r="O537" s="246"/>
      <c r="P537" s="246"/>
      <c r="Q537" s="246"/>
      <c r="R537" s="246"/>
      <c r="S537" s="246"/>
      <c r="T537" s="247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8" t="s">
        <v>257</v>
      </c>
      <c r="AU537" s="248" t="s">
        <v>85</v>
      </c>
      <c r="AV537" s="13" t="s">
        <v>85</v>
      </c>
      <c r="AW537" s="13" t="s">
        <v>34</v>
      </c>
      <c r="AX537" s="13" t="s">
        <v>77</v>
      </c>
      <c r="AY537" s="248" t="s">
        <v>245</v>
      </c>
    </row>
    <row r="538" s="14" customFormat="1">
      <c r="A538" s="14"/>
      <c r="B538" s="249"/>
      <c r="C538" s="250"/>
      <c r="D538" s="234" t="s">
        <v>257</v>
      </c>
      <c r="E538" s="251" t="s">
        <v>1</v>
      </c>
      <c r="F538" s="252" t="s">
        <v>685</v>
      </c>
      <c r="G538" s="250"/>
      <c r="H538" s="253">
        <v>6386</v>
      </c>
      <c r="I538" s="254"/>
      <c r="J538" s="250"/>
      <c r="K538" s="250"/>
      <c r="L538" s="255"/>
      <c r="M538" s="256"/>
      <c r="N538" s="257"/>
      <c r="O538" s="257"/>
      <c r="P538" s="257"/>
      <c r="Q538" s="257"/>
      <c r="R538" s="257"/>
      <c r="S538" s="257"/>
      <c r="T538" s="258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9" t="s">
        <v>257</v>
      </c>
      <c r="AU538" s="259" t="s">
        <v>85</v>
      </c>
      <c r="AV538" s="14" t="s">
        <v>87</v>
      </c>
      <c r="AW538" s="14" t="s">
        <v>34</v>
      </c>
      <c r="AX538" s="14" t="s">
        <v>85</v>
      </c>
      <c r="AY538" s="259" t="s">
        <v>245</v>
      </c>
    </row>
    <row r="539" s="2" customFormat="1" ht="16.5" customHeight="1">
      <c r="A539" s="40"/>
      <c r="B539" s="41"/>
      <c r="C539" s="221" t="s">
        <v>712</v>
      </c>
      <c r="D539" s="221" t="s">
        <v>248</v>
      </c>
      <c r="E539" s="222" t="s">
        <v>713</v>
      </c>
      <c r="F539" s="223" t="s">
        <v>714</v>
      </c>
      <c r="G539" s="224" t="s">
        <v>545</v>
      </c>
      <c r="H539" s="225">
        <v>6386</v>
      </c>
      <c r="I539" s="226"/>
      <c r="J539" s="227">
        <f>ROUND(I539*H539,2)</f>
        <v>0</v>
      </c>
      <c r="K539" s="223" t="s">
        <v>252</v>
      </c>
      <c r="L539" s="46"/>
      <c r="M539" s="228" t="s">
        <v>1</v>
      </c>
      <c r="N539" s="229" t="s">
        <v>42</v>
      </c>
      <c r="O539" s="93"/>
      <c r="P539" s="230">
        <f>O539*H539</f>
        <v>0</v>
      </c>
      <c r="Q539" s="230">
        <v>0</v>
      </c>
      <c r="R539" s="230">
        <f>Q539*H539</f>
        <v>0</v>
      </c>
      <c r="S539" s="230">
        <v>0</v>
      </c>
      <c r="T539" s="231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32" t="s">
        <v>594</v>
      </c>
      <c r="AT539" s="232" t="s">
        <v>248</v>
      </c>
      <c r="AU539" s="232" t="s">
        <v>85</v>
      </c>
      <c r="AY539" s="19" t="s">
        <v>245</v>
      </c>
      <c r="BE539" s="233">
        <f>IF(N539="základní",J539,0)</f>
        <v>0</v>
      </c>
      <c r="BF539" s="233">
        <f>IF(N539="snížená",J539,0)</f>
        <v>0</v>
      </c>
      <c r="BG539" s="233">
        <f>IF(N539="zákl. přenesená",J539,0)</f>
        <v>0</v>
      </c>
      <c r="BH539" s="233">
        <f>IF(N539="sníž. přenesená",J539,0)</f>
        <v>0</v>
      </c>
      <c r="BI539" s="233">
        <f>IF(N539="nulová",J539,0)</f>
        <v>0</v>
      </c>
      <c r="BJ539" s="19" t="s">
        <v>85</v>
      </c>
      <c r="BK539" s="233">
        <f>ROUND(I539*H539,2)</f>
        <v>0</v>
      </c>
      <c r="BL539" s="19" t="s">
        <v>594</v>
      </c>
      <c r="BM539" s="232" t="s">
        <v>715</v>
      </c>
    </row>
    <row r="540" s="2" customFormat="1">
      <c r="A540" s="40"/>
      <c r="B540" s="41"/>
      <c r="C540" s="42"/>
      <c r="D540" s="234" t="s">
        <v>255</v>
      </c>
      <c r="E540" s="42"/>
      <c r="F540" s="235" t="s">
        <v>716</v>
      </c>
      <c r="G540" s="42"/>
      <c r="H540" s="42"/>
      <c r="I540" s="236"/>
      <c r="J540" s="42"/>
      <c r="K540" s="42"/>
      <c r="L540" s="46"/>
      <c r="M540" s="237"/>
      <c r="N540" s="238"/>
      <c r="O540" s="93"/>
      <c r="P540" s="93"/>
      <c r="Q540" s="93"/>
      <c r="R540" s="93"/>
      <c r="S540" s="93"/>
      <c r="T540" s="94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255</v>
      </c>
      <c r="AU540" s="19" t="s">
        <v>85</v>
      </c>
    </row>
    <row r="541" s="13" customFormat="1">
      <c r="A541" s="13"/>
      <c r="B541" s="239"/>
      <c r="C541" s="240"/>
      <c r="D541" s="234" t="s">
        <v>257</v>
      </c>
      <c r="E541" s="241" t="s">
        <v>1</v>
      </c>
      <c r="F541" s="242" t="s">
        <v>711</v>
      </c>
      <c r="G541" s="240"/>
      <c r="H541" s="241" t="s">
        <v>1</v>
      </c>
      <c r="I541" s="243"/>
      <c r="J541" s="240"/>
      <c r="K541" s="240"/>
      <c r="L541" s="244"/>
      <c r="M541" s="245"/>
      <c r="N541" s="246"/>
      <c r="O541" s="246"/>
      <c r="P541" s="246"/>
      <c r="Q541" s="246"/>
      <c r="R541" s="246"/>
      <c r="S541" s="246"/>
      <c r="T541" s="247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8" t="s">
        <v>257</v>
      </c>
      <c r="AU541" s="248" t="s">
        <v>85</v>
      </c>
      <c r="AV541" s="13" t="s">
        <v>85</v>
      </c>
      <c r="AW541" s="13" t="s">
        <v>34</v>
      </c>
      <c r="AX541" s="13" t="s">
        <v>77</v>
      </c>
      <c r="AY541" s="248" t="s">
        <v>245</v>
      </c>
    </row>
    <row r="542" s="14" customFormat="1">
      <c r="A542" s="14"/>
      <c r="B542" s="249"/>
      <c r="C542" s="250"/>
      <c r="D542" s="234" t="s">
        <v>257</v>
      </c>
      <c r="E542" s="251" t="s">
        <v>1</v>
      </c>
      <c r="F542" s="252" t="s">
        <v>685</v>
      </c>
      <c r="G542" s="250"/>
      <c r="H542" s="253">
        <v>6386</v>
      </c>
      <c r="I542" s="254"/>
      <c r="J542" s="250"/>
      <c r="K542" s="250"/>
      <c r="L542" s="255"/>
      <c r="M542" s="256"/>
      <c r="N542" s="257"/>
      <c r="O542" s="257"/>
      <c r="P542" s="257"/>
      <c r="Q542" s="257"/>
      <c r="R542" s="257"/>
      <c r="S542" s="257"/>
      <c r="T542" s="258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9" t="s">
        <v>257</v>
      </c>
      <c r="AU542" s="259" t="s">
        <v>85</v>
      </c>
      <c r="AV542" s="14" t="s">
        <v>87</v>
      </c>
      <c r="AW542" s="14" t="s">
        <v>34</v>
      </c>
      <c r="AX542" s="14" t="s">
        <v>85</v>
      </c>
      <c r="AY542" s="259" t="s">
        <v>245</v>
      </c>
    </row>
    <row r="543" s="2" customFormat="1" ht="16.5" customHeight="1">
      <c r="A543" s="40"/>
      <c r="B543" s="41"/>
      <c r="C543" s="221" t="s">
        <v>717</v>
      </c>
      <c r="D543" s="221" t="s">
        <v>248</v>
      </c>
      <c r="E543" s="222" t="s">
        <v>718</v>
      </c>
      <c r="F543" s="223" t="s">
        <v>719</v>
      </c>
      <c r="G543" s="224" t="s">
        <v>329</v>
      </c>
      <c r="H543" s="225">
        <v>7</v>
      </c>
      <c r="I543" s="226"/>
      <c r="J543" s="227">
        <f>ROUND(I543*H543,2)</f>
        <v>0</v>
      </c>
      <c r="K543" s="223" t="s">
        <v>252</v>
      </c>
      <c r="L543" s="46"/>
      <c r="M543" s="228" t="s">
        <v>1</v>
      </c>
      <c r="N543" s="229" t="s">
        <v>42</v>
      </c>
      <c r="O543" s="93"/>
      <c r="P543" s="230">
        <f>O543*H543</f>
        <v>0</v>
      </c>
      <c r="Q543" s="230">
        <v>0</v>
      </c>
      <c r="R543" s="230">
        <f>Q543*H543</f>
        <v>0</v>
      </c>
      <c r="S543" s="230">
        <v>0</v>
      </c>
      <c r="T543" s="231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232" t="s">
        <v>594</v>
      </c>
      <c r="AT543" s="232" t="s">
        <v>248</v>
      </c>
      <c r="AU543" s="232" t="s">
        <v>85</v>
      </c>
      <c r="AY543" s="19" t="s">
        <v>245</v>
      </c>
      <c r="BE543" s="233">
        <f>IF(N543="základní",J543,0)</f>
        <v>0</v>
      </c>
      <c r="BF543" s="233">
        <f>IF(N543="snížená",J543,0)</f>
        <v>0</v>
      </c>
      <c r="BG543" s="233">
        <f>IF(N543="zákl. přenesená",J543,0)</f>
        <v>0</v>
      </c>
      <c r="BH543" s="233">
        <f>IF(N543="sníž. přenesená",J543,0)</f>
        <v>0</v>
      </c>
      <c r="BI543" s="233">
        <f>IF(N543="nulová",J543,0)</f>
        <v>0</v>
      </c>
      <c r="BJ543" s="19" t="s">
        <v>85</v>
      </c>
      <c r="BK543" s="233">
        <f>ROUND(I543*H543,2)</f>
        <v>0</v>
      </c>
      <c r="BL543" s="19" t="s">
        <v>594</v>
      </c>
      <c r="BM543" s="232" t="s">
        <v>720</v>
      </c>
    </row>
    <row r="544" s="2" customFormat="1">
      <c r="A544" s="40"/>
      <c r="B544" s="41"/>
      <c r="C544" s="42"/>
      <c r="D544" s="234" t="s">
        <v>255</v>
      </c>
      <c r="E544" s="42"/>
      <c r="F544" s="235" t="s">
        <v>721</v>
      </c>
      <c r="G544" s="42"/>
      <c r="H544" s="42"/>
      <c r="I544" s="236"/>
      <c r="J544" s="42"/>
      <c r="K544" s="42"/>
      <c r="L544" s="46"/>
      <c r="M544" s="237"/>
      <c r="N544" s="238"/>
      <c r="O544" s="93"/>
      <c r="P544" s="93"/>
      <c r="Q544" s="93"/>
      <c r="R544" s="93"/>
      <c r="S544" s="93"/>
      <c r="T544" s="94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255</v>
      </c>
      <c r="AU544" s="19" t="s">
        <v>85</v>
      </c>
    </row>
    <row r="545" s="13" customFormat="1">
      <c r="A545" s="13"/>
      <c r="B545" s="239"/>
      <c r="C545" s="240"/>
      <c r="D545" s="234" t="s">
        <v>257</v>
      </c>
      <c r="E545" s="241" t="s">
        <v>1</v>
      </c>
      <c r="F545" s="242" t="s">
        <v>722</v>
      </c>
      <c r="G545" s="240"/>
      <c r="H545" s="241" t="s">
        <v>1</v>
      </c>
      <c r="I545" s="243"/>
      <c r="J545" s="240"/>
      <c r="K545" s="240"/>
      <c r="L545" s="244"/>
      <c r="M545" s="245"/>
      <c r="N545" s="246"/>
      <c r="O545" s="246"/>
      <c r="P545" s="246"/>
      <c r="Q545" s="246"/>
      <c r="R545" s="246"/>
      <c r="S545" s="246"/>
      <c r="T545" s="247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8" t="s">
        <v>257</v>
      </c>
      <c r="AU545" s="248" t="s">
        <v>85</v>
      </c>
      <c r="AV545" s="13" t="s">
        <v>85</v>
      </c>
      <c r="AW545" s="13" t="s">
        <v>34</v>
      </c>
      <c r="AX545" s="13" t="s">
        <v>77</v>
      </c>
      <c r="AY545" s="248" t="s">
        <v>245</v>
      </c>
    </row>
    <row r="546" s="14" customFormat="1">
      <c r="A546" s="14"/>
      <c r="B546" s="249"/>
      <c r="C546" s="250"/>
      <c r="D546" s="234" t="s">
        <v>257</v>
      </c>
      <c r="E546" s="251" t="s">
        <v>1</v>
      </c>
      <c r="F546" s="252" t="s">
        <v>272</v>
      </c>
      <c r="G546" s="250"/>
      <c r="H546" s="253">
        <v>3</v>
      </c>
      <c r="I546" s="254"/>
      <c r="J546" s="250"/>
      <c r="K546" s="250"/>
      <c r="L546" s="255"/>
      <c r="M546" s="256"/>
      <c r="N546" s="257"/>
      <c r="O546" s="257"/>
      <c r="P546" s="257"/>
      <c r="Q546" s="257"/>
      <c r="R546" s="257"/>
      <c r="S546" s="257"/>
      <c r="T546" s="25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9" t="s">
        <v>257</v>
      </c>
      <c r="AU546" s="259" t="s">
        <v>85</v>
      </c>
      <c r="AV546" s="14" t="s">
        <v>87</v>
      </c>
      <c r="AW546" s="14" t="s">
        <v>34</v>
      </c>
      <c r="AX546" s="14" t="s">
        <v>77</v>
      </c>
      <c r="AY546" s="259" t="s">
        <v>245</v>
      </c>
    </row>
    <row r="547" s="13" customFormat="1">
      <c r="A547" s="13"/>
      <c r="B547" s="239"/>
      <c r="C547" s="240"/>
      <c r="D547" s="234" t="s">
        <v>257</v>
      </c>
      <c r="E547" s="241" t="s">
        <v>1</v>
      </c>
      <c r="F547" s="242" t="s">
        <v>723</v>
      </c>
      <c r="G547" s="240"/>
      <c r="H547" s="241" t="s">
        <v>1</v>
      </c>
      <c r="I547" s="243"/>
      <c r="J547" s="240"/>
      <c r="K547" s="240"/>
      <c r="L547" s="244"/>
      <c r="M547" s="245"/>
      <c r="N547" s="246"/>
      <c r="O547" s="246"/>
      <c r="P547" s="246"/>
      <c r="Q547" s="246"/>
      <c r="R547" s="246"/>
      <c r="S547" s="246"/>
      <c r="T547" s="247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8" t="s">
        <v>257</v>
      </c>
      <c r="AU547" s="248" t="s">
        <v>85</v>
      </c>
      <c r="AV547" s="13" t="s">
        <v>85</v>
      </c>
      <c r="AW547" s="13" t="s">
        <v>34</v>
      </c>
      <c r="AX547" s="13" t="s">
        <v>77</v>
      </c>
      <c r="AY547" s="248" t="s">
        <v>245</v>
      </c>
    </row>
    <row r="548" s="14" customFormat="1">
      <c r="A548" s="14"/>
      <c r="B548" s="249"/>
      <c r="C548" s="250"/>
      <c r="D548" s="234" t="s">
        <v>257</v>
      </c>
      <c r="E548" s="251" t="s">
        <v>1</v>
      </c>
      <c r="F548" s="252" t="s">
        <v>272</v>
      </c>
      <c r="G548" s="250"/>
      <c r="H548" s="253">
        <v>3</v>
      </c>
      <c r="I548" s="254"/>
      <c r="J548" s="250"/>
      <c r="K548" s="250"/>
      <c r="L548" s="255"/>
      <c r="M548" s="256"/>
      <c r="N548" s="257"/>
      <c r="O548" s="257"/>
      <c r="P548" s="257"/>
      <c r="Q548" s="257"/>
      <c r="R548" s="257"/>
      <c r="S548" s="257"/>
      <c r="T548" s="258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9" t="s">
        <v>257</v>
      </c>
      <c r="AU548" s="259" t="s">
        <v>85</v>
      </c>
      <c r="AV548" s="14" t="s">
        <v>87</v>
      </c>
      <c r="AW548" s="14" t="s">
        <v>34</v>
      </c>
      <c r="AX548" s="14" t="s">
        <v>77</v>
      </c>
      <c r="AY548" s="259" t="s">
        <v>245</v>
      </c>
    </row>
    <row r="549" s="13" customFormat="1">
      <c r="A549" s="13"/>
      <c r="B549" s="239"/>
      <c r="C549" s="240"/>
      <c r="D549" s="234" t="s">
        <v>257</v>
      </c>
      <c r="E549" s="241" t="s">
        <v>1</v>
      </c>
      <c r="F549" s="242" t="s">
        <v>724</v>
      </c>
      <c r="G549" s="240"/>
      <c r="H549" s="241" t="s">
        <v>1</v>
      </c>
      <c r="I549" s="243"/>
      <c r="J549" s="240"/>
      <c r="K549" s="240"/>
      <c r="L549" s="244"/>
      <c r="M549" s="245"/>
      <c r="N549" s="246"/>
      <c r="O549" s="246"/>
      <c r="P549" s="246"/>
      <c r="Q549" s="246"/>
      <c r="R549" s="246"/>
      <c r="S549" s="246"/>
      <c r="T549" s="247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8" t="s">
        <v>257</v>
      </c>
      <c r="AU549" s="248" t="s">
        <v>85</v>
      </c>
      <c r="AV549" s="13" t="s">
        <v>85</v>
      </c>
      <c r="AW549" s="13" t="s">
        <v>34</v>
      </c>
      <c r="AX549" s="13" t="s">
        <v>77</v>
      </c>
      <c r="AY549" s="248" t="s">
        <v>245</v>
      </c>
    </row>
    <row r="550" s="14" customFormat="1">
      <c r="A550" s="14"/>
      <c r="B550" s="249"/>
      <c r="C550" s="250"/>
      <c r="D550" s="234" t="s">
        <v>257</v>
      </c>
      <c r="E550" s="251" t="s">
        <v>1</v>
      </c>
      <c r="F550" s="252" t="s">
        <v>85</v>
      </c>
      <c r="G550" s="250"/>
      <c r="H550" s="253">
        <v>1</v>
      </c>
      <c r="I550" s="254"/>
      <c r="J550" s="250"/>
      <c r="K550" s="250"/>
      <c r="L550" s="255"/>
      <c r="M550" s="256"/>
      <c r="N550" s="257"/>
      <c r="O550" s="257"/>
      <c r="P550" s="257"/>
      <c r="Q550" s="257"/>
      <c r="R550" s="257"/>
      <c r="S550" s="257"/>
      <c r="T550" s="258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9" t="s">
        <v>257</v>
      </c>
      <c r="AU550" s="259" t="s">
        <v>85</v>
      </c>
      <c r="AV550" s="14" t="s">
        <v>87</v>
      </c>
      <c r="AW550" s="14" t="s">
        <v>34</v>
      </c>
      <c r="AX550" s="14" t="s">
        <v>77</v>
      </c>
      <c r="AY550" s="259" t="s">
        <v>245</v>
      </c>
    </row>
    <row r="551" s="15" customFormat="1">
      <c r="A551" s="15"/>
      <c r="B551" s="260"/>
      <c r="C551" s="261"/>
      <c r="D551" s="234" t="s">
        <v>257</v>
      </c>
      <c r="E551" s="262" t="s">
        <v>1</v>
      </c>
      <c r="F551" s="263" t="s">
        <v>266</v>
      </c>
      <c r="G551" s="261"/>
      <c r="H551" s="264">
        <v>7</v>
      </c>
      <c r="I551" s="265"/>
      <c r="J551" s="261"/>
      <c r="K551" s="261"/>
      <c r="L551" s="266"/>
      <c r="M551" s="267"/>
      <c r="N551" s="268"/>
      <c r="O551" s="268"/>
      <c r="P551" s="268"/>
      <c r="Q551" s="268"/>
      <c r="R551" s="268"/>
      <c r="S551" s="268"/>
      <c r="T551" s="269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70" t="s">
        <v>257</v>
      </c>
      <c r="AU551" s="270" t="s">
        <v>85</v>
      </c>
      <c r="AV551" s="15" t="s">
        <v>253</v>
      </c>
      <c r="AW551" s="15" t="s">
        <v>34</v>
      </c>
      <c r="AX551" s="15" t="s">
        <v>85</v>
      </c>
      <c r="AY551" s="270" t="s">
        <v>245</v>
      </c>
    </row>
    <row r="552" s="2" customFormat="1" ht="16.5" customHeight="1">
      <c r="A552" s="40"/>
      <c r="B552" s="41"/>
      <c r="C552" s="221" t="s">
        <v>725</v>
      </c>
      <c r="D552" s="221" t="s">
        <v>248</v>
      </c>
      <c r="E552" s="222" t="s">
        <v>726</v>
      </c>
      <c r="F552" s="223" t="s">
        <v>727</v>
      </c>
      <c r="G552" s="224" t="s">
        <v>329</v>
      </c>
      <c r="H552" s="225">
        <v>3</v>
      </c>
      <c r="I552" s="226"/>
      <c r="J552" s="227">
        <f>ROUND(I552*H552,2)</f>
        <v>0</v>
      </c>
      <c r="K552" s="223" t="s">
        <v>252</v>
      </c>
      <c r="L552" s="46"/>
      <c r="M552" s="228" t="s">
        <v>1</v>
      </c>
      <c r="N552" s="229" t="s">
        <v>42</v>
      </c>
      <c r="O552" s="93"/>
      <c r="P552" s="230">
        <f>O552*H552</f>
        <v>0</v>
      </c>
      <c r="Q552" s="230">
        <v>0</v>
      </c>
      <c r="R552" s="230">
        <f>Q552*H552</f>
        <v>0</v>
      </c>
      <c r="S552" s="230">
        <v>0</v>
      </c>
      <c r="T552" s="231">
        <f>S552*H552</f>
        <v>0</v>
      </c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R552" s="232" t="s">
        <v>594</v>
      </c>
      <c r="AT552" s="232" t="s">
        <v>248</v>
      </c>
      <c r="AU552" s="232" t="s">
        <v>85</v>
      </c>
      <c r="AY552" s="19" t="s">
        <v>245</v>
      </c>
      <c r="BE552" s="233">
        <f>IF(N552="základní",J552,0)</f>
        <v>0</v>
      </c>
      <c r="BF552" s="233">
        <f>IF(N552="snížená",J552,0)</f>
        <v>0</v>
      </c>
      <c r="BG552" s="233">
        <f>IF(N552="zákl. přenesená",J552,0)</f>
        <v>0</v>
      </c>
      <c r="BH552" s="233">
        <f>IF(N552="sníž. přenesená",J552,0)</f>
        <v>0</v>
      </c>
      <c r="BI552" s="233">
        <f>IF(N552="nulová",J552,0)</f>
        <v>0</v>
      </c>
      <c r="BJ552" s="19" t="s">
        <v>85</v>
      </c>
      <c r="BK552" s="233">
        <f>ROUND(I552*H552,2)</f>
        <v>0</v>
      </c>
      <c r="BL552" s="19" t="s">
        <v>594</v>
      </c>
      <c r="BM552" s="232" t="s">
        <v>728</v>
      </c>
    </row>
    <row r="553" s="2" customFormat="1">
      <c r="A553" s="40"/>
      <c r="B553" s="41"/>
      <c r="C553" s="42"/>
      <c r="D553" s="234" t="s">
        <v>255</v>
      </c>
      <c r="E553" s="42"/>
      <c r="F553" s="235" t="s">
        <v>729</v>
      </c>
      <c r="G553" s="42"/>
      <c r="H553" s="42"/>
      <c r="I553" s="236"/>
      <c r="J553" s="42"/>
      <c r="K553" s="42"/>
      <c r="L553" s="46"/>
      <c r="M553" s="237"/>
      <c r="N553" s="238"/>
      <c r="O553" s="93"/>
      <c r="P553" s="93"/>
      <c r="Q553" s="93"/>
      <c r="R553" s="93"/>
      <c r="S553" s="93"/>
      <c r="T553" s="94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T553" s="19" t="s">
        <v>255</v>
      </c>
      <c r="AU553" s="19" t="s">
        <v>85</v>
      </c>
    </row>
    <row r="554" s="13" customFormat="1">
      <c r="A554" s="13"/>
      <c r="B554" s="239"/>
      <c r="C554" s="240"/>
      <c r="D554" s="234" t="s">
        <v>257</v>
      </c>
      <c r="E554" s="241" t="s">
        <v>1</v>
      </c>
      <c r="F554" s="242" t="s">
        <v>730</v>
      </c>
      <c r="G554" s="240"/>
      <c r="H554" s="241" t="s">
        <v>1</v>
      </c>
      <c r="I554" s="243"/>
      <c r="J554" s="240"/>
      <c r="K554" s="240"/>
      <c r="L554" s="244"/>
      <c r="M554" s="245"/>
      <c r="N554" s="246"/>
      <c r="O554" s="246"/>
      <c r="P554" s="246"/>
      <c r="Q554" s="246"/>
      <c r="R554" s="246"/>
      <c r="S554" s="246"/>
      <c r="T554" s="247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8" t="s">
        <v>257</v>
      </c>
      <c r="AU554" s="248" t="s">
        <v>85</v>
      </c>
      <c r="AV554" s="13" t="s">
        <v>85</v>
      </c>
      <c r="AW554" s="13" t="s">
        <v>34</v>
      </c>
      <c r="AX554" s="13" t="s">
        <v>77</v>
      </c>
      <c r="AY554" s="248" t="s">
        <v>245</v>
      </c>
    </row>
    <row r="555" s="14" customFormat="1">
      <c r="A555" s="14"/>
      <c r="B555" s="249"/>
      <c r="C555" s="250"/>
      <c r="D555" s="234" t="s">
        <v>257</v>
      </c>
      <c r="E555" s="251" t="s">
        <v>1</v>
      </c>
      <c r="F555" s="252" t="s">
        <v>87</v>
      </c>
      <c r="G555" s="250"/>
      <c r="H555" s="253">
        <v>2</v>
      </c>
      <c r="I555" s="254"/>
      <c r="J555" s="250"/>
      <c r="K555" s="250"/>
      <c r="L555" s="255"/>
      <c r="M555" s="256"/>
      <c r="N555" s="257"/>
      <c r="O555" s="257"/>
      <c r="P555" s="257"/>
      <c r="Q555" s="257"/>
      <c r="R555" s="257"/>
      <c r="S555" s="257"/>
      <c r="T555" s="258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9" t="s">
        <v>257</v>
      </c>
      <c r="AU555" s="259" t="s">
        <v>85</v>
      </c>
      <c r="AV555" s="14" t="s">
        <v>87</v>
      </c>
      <c r="AW555" s="14" t="s">
        <v>34</v>
      </c>
      <c r="AX555" s="14" t="s">
        <v>77</v>
      </c>
      <c r="AY555" s="259" t="s">
        <v>245</v>
      </c>
    </row>
    <row r="556" s="13" customFormat="1">
      <c r="A556" s="13"/>
      <c r="B556" s="239"/>
      <c r="C556" s="240"/>
      <c r="D556" s="234" t="s">
        <v>257</v>
      </c>
      <c r="E556" s="241" t="s">
        <v>1</v>
      </c>
      <c r="F556" s="242" t="s">
        <v>731</v>
      </c>
      <c r="G556" s="240"/>
      <c r="H556" s="241" t="s">
        <v>1</v>
      </c>
      <c r="I556" s="243"/>
      <c r="J556" s="240"/>
      <c r="K556" s="240"/>
      <c r="L556" s="244"/>
      <c r="M556" s="245"/>
      <c r="N556" s="246"/>
      <c r="O556" s="246"/>
      <c r="P556" s="246"/>
      <c r="Q556" s="246"/>
      <c r="R556" s="246"/>
      <c r="S556" s="246"/>
      <c r="T556" s="247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8" t="s">
        <v>257</v>
      </c>
      <c r="AU556" s="248" t="s">
        <v>85</v>
      </c>
      <c r="AV556" s="13" t="s">
        <v>85</v>
      </c>
      <c r="AW556" s="13" t="s">
        <v>34</v>
      </c>
      <c r="AX556" s="13" t="s">
        <v>77</v>
      </c>
      <c r="AY556" s="248" t="s">
        <v>245</v>
      </c>
    </row>
    <row r="557" s="14" customFormat="1">
      <c r="A557" s="14"/>
      <c r="B557" s="249"/>
      <c r="C557" s="250"/>
      <c r="D557" s="234" t="s">
        <v>257</v>
      </c>
      <c r="E557" s="251" t="s">
        <v>1</v>
      </c>
      <c r="F557" s="252" t="s">
        <v>85</v>
      </c>
      <c r="G557" s="250"/>
      <c r="H557" s="253">
        <v>1</v>
      </c>
      <c r="I557" s="254"/>
      <c r="J557" s="250"/>
      <c r="K557" s="250"/>
      <c r="L557" s="255"/>
      <c r="M557" s="256"/>
      <c r="N557" s="257"/>
      <c r="O557" s="257"/>
      <c r="P557" s="257"/>
      <c r="Q557" s="257"/>
      <c r="R557" s="257"/>
      <c r="S557" s="257"/>
      <c r="T557" s="258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9" t="s">
        <v>257</v>
      </c>
      <c r="AU557" s="259" t="s">
        <v>85</v>
      </c>
      <c r="AV557" s="14" t="s">
        <v>87</v>
      </c>
      <c r="AW557" s="14" t="s">
        <v>34</v>
      </c>
      <c r="AX557" s="14" t="s">
        <v>77</v>
      </c>
      <c r="AY557" s="259" t="s">
        <v>245</v>
      </c>
    </row>
    <row r="558" s="15" customFormat="1">
      <c r="A558" s="15"/>
      <c r="B558" s="260"/>
      <c r="C558" s="261"/>
      <c r="D558" s="234" t="s">
        <v>257</v>
      </c>
      <c r="E558" s="262" t="s">
        <v>1</v>
      </c>
      <c r="F558" s="263" t="s">
        <v>266</v>
      </c>
      <c r="G558" s="261"/>
      <c r="H558" s="264">
        <v>3</v>
      </c>
      <c r="I558" s="265"/>
      <c r="J558" s="261"/>
      <c r="K558" s="261"/>
      <c r="L558" s="266"/>
      <c r="M558" s="267"/>
      <c r="N558" s="268"/>
      <c r="O558" s="268"/>
      <c r="P558" s="268"/>
      <c r="Q558" s="268"/>
      <c r="R558" s="268"/>
      <c r="S558" s="268"/>
      <c r="T558" s="269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70" t="s">
        <v>257</v>
      </c>
      <c r="AU558" s="270" t="s">
        <v>85</v>
      </c>
      <c r="AV558" s="15" t="s">
        <v>253</v>
      </c>
      <c r="AW558" s="15" t="s">
        <v>34</v>
      </c>
      <c r="AX558" s="15" t="s">
        <v>85</v>
      </c>
      <c r="AY558" s="270" t="s">
        <v>245</v>
      </c>
    </row>
    <row r="559" s="2" customFormat="1" ht="16.5" customHeight="1">
      <c r="A559" s="40"/>
      <c r="B559" s="41"/>
      <c r="C559" s="221" t="s">
        <v>732</v>
      </c>
      <c r="D559" s="221" t="s">
        <v>248</v>
      </c>
      <c r="E559" s="222" t="s">
        <v>733</v>
      </c>
      <c r="F559" s="223" t="s">
        <v>734</v>
      </c>
      <c r="G559" s="224" t="s">
        <v>545</v>
      </c>
      <c r="H559" s="225">
        <v>5971.2190000000001</v>
      </c>
      <c r="I559" s="226"/>
      <c r="J559" s="227">
        <f>ROUND(I559*H559,2)</f>
        <v>0</v>
      </c>
      <c r="K559" s="223" t="s">
        <v>252</v>
      </c>
      <c r="L559" s="46"/>
      <c r="M559" s="228" t="s">
        <v>1</v>
      </c>
      <c r="N559" s="229" t="s">
        <v>42</v>
      </c>
      <c r="O559" s="93"/>
      <c r="P559" s="230">
        <f>O559*H559</f>
        <v>0</v>
      </c>
      <c r="Q559" s="230">
        <v>0</v>
      </c>
      <c r="R559" s="230">
        <f>Q559*H559</f>
        <v>0</v>
      </c>
      <c r="S559" s="230">
        <v>0</v>
      </c>
      <c r="T559" s="231">
        <f>S559*H559</f>
        <v>0</v>
      </c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R559" s="232" t="s">
        <v>594</v>
      </c>
      <c r="AT559" s="232" t="s">
        <v>248</v>
      </c>
      <c r="AU559" s="232" t="s">
        <v>85</v>
      </c>
      <c r="AY559" s="19" t="s">
        <v>245</v>
      </c>
      <c r="BE559" s="233">
        <f>IF(N559="základní",J559,0)</f>
        <v>0</v>
      </c>
      <c r="BF559" s="233">
        <f>IF(N559="snížená",J559,0)</f>
        <v>0</v>
      </c>
      <c r="BG559" s="233">
        <f>IF(N559="zákl. přenesená",J559,0)</f>
        <v>0</v>
      </c>
      <c r="BH559" s="233">
        <f>IF(N559="sníž. přenesená",J559,0)</f>
        <v>0</v>
      </c>
      <c r="BI559" s="233">
        <f>IF(N559="nulová",J559,0)</f>
        <v>0</v>
      </c>
      <c r="BJ559" s="19" t="s">
        <v>85</v>
      </c>
      <c r="BK559" s="233">
        <f>ROUND(I559*H559,2)</f>
        <v>0</v>
      </c>
      <c r="BL559" s="19" t="s">
        <v>594</v>
      </c>
      <c r="BM559" s="232" t="s">
        <v>735</v>
      </c>
    </row>
    <row r="560" s="2" customFormat="1">
      <c r="A560" s="40"/>
      <c r="B560" s="41"/>
      <c r="C560" s="42"/>
      <c r="D560" s="234" t="s">
        <v>255</v>
      </c>
      <c r="E560" s="42"/>
      <c r="F560" s="235" t="s">
        <v>736</v>
      </c>
      <c r="G560" s="42"/>
      <c r="H560" s="42"/>
      <c r="I560" s="236"/>
      <c r="J560" s="42"/>
      <c r="K560" s="42"/>
      <c r="L560" s="46"/>
      <c r="M560" s="237"/>
      <c r="N560" s="238"/>
      <c r="O560" s="93"/>
      <c r="P560" s="93"/>
      <c r="Q560" s="93"/>
      <c r="R560" s="93"/>
      <c r="S560" s="93"/>
      <c r="T560" s="94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255</v>
      </c>
      <c r="AU560" s="19" t="s">
        <v>85</v>
      </c>
    </row>
    <row r="561" s="13" customFormat="1">
      <c r="A561" s="13"/>
      <c r="B561" s="239"/>
      <c r="C561" s="240"/>
      <c r="D561" s="234" t="s">
        <v>257</v>
      </c>
      <c r="E561" s="241" t="s">
        <v>1</v>
      </c>
      <c r="F561" s="242" t="s">
        <v>737</v>
      </c>
      <c r="G561" s="240"/>
      <c r="H561" s="241" t="s">
        <v>1</v>
      </c>
      <c r="I561" s="243"/>
      <c r="J561" s="240"/>
      <c r="K561" s="240"/>
      <c r="L561" s="244"/>
      <c r="M561" s="245"/>
      <c r="N561" s="246"/>
      <c r="O561" s="246"/>
      <c r="P561" s="246"/>
      <c r="Q561" s="246"/>
      <c r="R561" s="246"/>
      <c r="S561" s="246"/>
      <c r="T561" s="247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8" t="s">
        <v>257</v>
      </c>
      <c r="AU561" s="248" t="s">
        <v>85</v>
      </c>
      <c r="AV561" s="13" t="s">
        <v>85</v>
      </c>
      <c r="AW561" s="13" t="s">
        <v>34</v>
      </c>
      <c r="AX561" s="13" t="s">
        <v>77</v>
      </c>
      <c r="AY561" s="248" t="s">
        <v>245</v>
      </c>
    </row>
    <row r="562" s="14" customFormat="1">
      <c r="A562" s="14"/>
      <c r="B562" s="249"/>
      <c r="C562" s="250"/>
      <c r="D562" s="234" t="s">
        <v>257</v>
      </c>
      <c r="E562" s="251" t="s">
        <v>1</v>
      </c>
      <c r="F562" s="252" t="s">
        <v>738</v>
      </c>
      <c r="G562" s="250"/>
      <c r="H562" s="253">
        <v>6933.607</v>
      </c>
      <c r="I562" s="254"/>
      <c r="J562" s="250"/>
      <c r="K562" s="250"/>
      <c r="L562" s="255"/>
      <c r="M562" s="256"/>
      <c r="N562" s="257"/>
      <c r="O562" s="257"/>
      <c r="P562" s="257"/>
      <c r="Q562" s="257"/>
      <c r="R562" s="257"/>
      <c r="S562" s="257"/>
      <c r="T562" s="258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9" t="s">
        <v>257</v>
      </c>
      <c r="AU562" s="259" t="s">
        <v>85</v>
      </c>
      <c r="AV562" s="14" t="s">
        <v>87</v>
      </c>
      <c r="AW562" s="14" t="s">
        <v>34</v>
      </c>
      <c r="AX562" s="14" t="s">
        <v>77</v>
      </c>
      <c r="AY562" s="259" t="s">
        <v>245</v>
      </c>
    </row>
    <row r="563" s="13" customFormat="1">
      <c r="A563" s="13"/>
      <c r="B563" s="239"/>
      <c r="C563" s="240"/>
      <c r="D563" s="234" t="s">
        <v>257</v>
      </c>
      <c r="E563" s="241" t="s">
        <v>1</v>
      </c>
      <c r="F563" s="242" t="s">
        <v>739</v>
      </c>
      <c r="G563" s="240"/>
      <c r="H563" s="241" t="s">
        <v>1</v>
      </c>
      <c r="I563" s="243"/>
      <c r="J563" s="240"/>
      <c r="K563" s="240"/>
      <c r="L563" s="244"/>
      <c r="M563" s="245"/>
      <c r="N563" s="246"/>
      <c r="O563" s="246"/>
      <c r="P563" s="246"/>
      <c r="Q563" s="246"/>
      <c r="R563" s="246"/>
      <c r="S563" s="246"/>
      <c r="T563" s="247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8" t="s">
        <v>257</v>
      </c>
      <c r="AU563" s="248" t="s">
        <v>85</v>
      </c>
      <c r="AV563" s="13" t="s">
        <v>85</v>
      </c>
      <c r="AW563" s="13" t="s">
        <v>34</v>
      </c>
      <c r="AX563" s="13" t="s">
        <v>77</v>
      </c>
      <c r="AY563" s="248" t="s">
        <v>245</v>
      </c>
    </row>
    <row r="564" s="14" customFormat="1">
      <c r="A564" s="14"/>
      <c r="B564" s="249"/>
      <c r="C564" s="250"/>
      <c r="D564" s="234" t="s">
        <v>257</v>
      </c>
      <c r="E564" s="251" t="s">
        <v>1</v>
      </c>
      <c r="F564" s="252" t="s">
        <v>740</v>
      </c>
      <c r="G564" s="250"/>
      <c r="H564" s="253">
        <v>1659.3330000000001</v>
      </c>
      <c r="I564" s="254"/>
      <c r="J564" s="250"/>
      <c r="K564" s="250"/>
      <c r="L564" s="255"/>
      <c r="M564" s="256"/>
      <c r="N564" s="257"/>
      <c r="O564" s="257"/>
      <c r="P564" s="257"/>
      <c r="Q564" s="257"/>
      <c r="R564" s="257"/>
      <c r="S564" s="257"/>
      <c r="T564" s="258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9" t="s">
        <v>257</v>
      </c>
      <c r="AU564" s="259" t="s">
        <v>85</v>
      </c>
      <c r="AV564" s="14" t="s">
        <v>87</v>
      </c>
      <c r="AW564" s="14" t="s">
        <v>34</v>
      </c>
      <c r="AX564" s="14" t="s">
        <v>77</v>
      </c>
      <c r="AY564" s="259" t="s">
        <v>245</v>
      </c>
    </row>
    <row r="565" s="13" customFormat="1">
      <c r="A565" s="13"/>
      <c r="B565" s="239"/>
      <c r="C565" s="240"/>
      <c r="D565" s="234" t="s">
        <v>257</v>
      </c>
      <c r="E565" s="241" t="s">
        <v>1</v>
      </c>
      <c r="F565" s="242" t="s">
        <v>741</v>
      </c>
      <c r="G565" s="240"/>
      <c r="H565" s="241" t="s">
        <v>1</v>
      </c>
      <c r="I565" s="243"/>
      <c r="J565" s="240"/>
      <c r="K565" s="240"/>
      <c r="L565" s="244"/>
      <c r="M565" s="245"/>
      <c r="N565" s="246"/>
      <c r="O565" s="246"/>
      <c r="P565" s="246"/>
      <c r="Q565" s="246"/>
      <c r="R565" s="246"/>
      <c r="S565" s="246"/>
      <c r="T565" s="247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8" t="s">
        <v>257</v>
      </c>
      <c r="AU565" s="248" t="s">
        <v>85</v>
      </c>
      <c r="AV565" s="13" t="s">
        <v>85</v>
      </c>
      <c r="AW565" s="13" t="s">
        <v>34</v>
      </c>
      <c r="AX565" s="13" t="s">
        <v>77</v>
      </c>
      <c r="AY565" s="248" t="s">
        <v>245</v>
      </c>
    </row>
    <row r="566" s="14" customFormat="1">
      <c r="A566" s="14"/>
      <c r="B566" s="249"/>
      <c r="C566" s="250"/>
      <c r="D566" s="234" t="s">
        <v>257</v>
      </c>
      <c r="E566" s="251" t="s">
        <v>1</v>
      </c>
      <c r="F566" s="252" t="s">
        <v>742</v>
      </c>
      <c r="G566" s="250"/>
      <c r="H566" s="253">
        <v>-1386.721</v>
      </c>
      <c r="I566" s="254"/>
      <c r="J566" s="250"/>
      <c r="K566" s="250"/>
      <c r="L566" s="255"/>
      <c r="M566" s="256"/>
      <c r="N566" s="257"/>
      <c r="O566" s="257"/>
      <c r="P566" s="257"/>
      <c r="Q566" s="257"/>
      <c r="R566" s="257"/>
      <c r="S566" s="257"/>
      <c r="T566" s="258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9" t="s">
        <v>257</v>
      </c>
      <c r="AU566" s="259" t="s">
        <v>85</v>
      </c>
      <c r="AV566" s="14" t="s">
        <v>87</v>
      </c>
      <c r="AW566" s="14" t="s">
        <v>34</v>
      </c>
      <c r="AX566" s="14" t="s">
        <v>77</v>
      </c>
      <c r="AY566" s="259" t="s">
        <v>245</v>
      </c>
    </row>
    <row r="567" s="13" customFormat="1">
      <c r="A567" s="13"/>
      <c r="B567" s="239"/>
      <c r="C567" s="240"/>
      <c r="D567" s="234" t="s">
        <v>257</v>
      </c>
      <c r="E567" s="241" t="s">
        <v>1</v>
      </c>
      <c r="F567" s="242" t="s">
        <v>743</v>
      </c>
      <c r="G567" s="240"/>
      <c r="H567" s="241" t="s">
        <v>1</v>
      </c>
      <c r="I567" s="243"/>
      <c r="J567" s="240"/>
      <c r="K567" s="240"/>
      <c r="L567" s="244"/>
      <c r="M567" s="245"/>
      <c r="N567" s="246"/>
      <c r="O567" s="246"/>
      <c r="P567" s="246"/>
      <c r="Q567" s="246"/>
      <c r="R567" s="246"/>
      <c r="S567" s="246"/>
      <c r="T567" s="247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8" t="s">
        <v>257</v>
      </c>
      <c r="AU567" s="248" t="s">
        <v>85</v>
      </c>
      <c r="AV567" s="13" t="s">
        <v>85</v>
      </c>
      <c r="AW567" s="13" t="s">
        <v>34</v>
      </c>
      <c r="AX567" s="13" t="s">
        <v>77</v>
      </c>
      <c r="AY567" s="248" t="s">
        <v>245</v>
      </c>
    </row>
    <row r="568" s="14" customFormat="1">
      <c r="A568" s="14"/>
      <c r="B568" s="249"/>
      <c r="C568" s="250"/>
      <c r="D568" s="234" t="s">
        <v>257</v>
      </c>
      <c r="E568" s="251" t="s">
        <v>1</v>
      </c>
      <c r="F568" s="252" t="s">
        <v>744</v>
      </c>
      <c r="G568" s="250"/>
      <c r="H568" s="253">
        <v>-1235</v>
      </c>
      <c r="I568" s="254"/>
      <c r="J568" s="250"/>
      <c r="K568" s="250"/>
      <c r="L568" s="255"/>
      <c r="M568" s="256"/>
      <c r="N568" s="257"/>
      <c r="O568" s="257"/>
      <c r="P568" s="257"/>
      <c r="Q568" s="257"/>
      <c r="R568" s="257"/>
      <c r="S568" s="257"/>
      <c r="T568" s="258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59" t="s">
        <v>257</v>
      </c>
      <c r="AU568" s="259" t="s">
        <v>85</v>
      </c>
      <c r="AV568" s="14" t="s">
        <v>87</v>
      </c>
      <c r="AW568" s="14" t="s">
        <v>34</v>
      </c>
      <c r="AX568" s="14" t="s">
        <v>77</v>
      </c>
      <c r="AY568" s="259" t="s">
        <v>245</v>
      </c>
    </row>
    <row r="569" s="15" customFormat="1">
      <c r="A569" s="15"/>
      <c r="B569" s="260"/>
      <c r="C569" s="261"/>
      <c r="D569" s="234" t="s">
        <v>257</v>
      </c>
      <c r="E569" s="262" t="s">
        <v>198</v>
      </c>
      <c r="F569" s="263" t="s">
        <v>266</v>
      </c>
      <c r="G569" s="261"/>
      <c r="H569" s="264">
        <v>5971.2190000000001</v>
      </c>
      <c r="I569" s="265"/>
      <c r="J569" s="261"/>
      <c r="K569" s="261"/>
      <c r="L569" s="266"/>
      <c r="M569" s="267"/>
      <c r="N569" s="268"/>
      <c r="O569" s="268"/>
      <c r="P569" s="268"/>
      <c r="Q569" s="268"/>
      <c r="R569" s="268"/>
      <c r="S569" s="268"/>
      <c r="T569" s="269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70" t="s">
        <v>257</v>
      </c>
      <c r="AU569" s="270" t="s">
        <v>85</v>
      </c>
      <c r="AV569" s="15" t="s">
        <v>253</v>
      </c>
      <c r="AW569" s="15" t="s">
        <v>34</v>
      </c>
      <c r="AX569" s="15" t="s">
        <v>85</v>
      </c>
      <c r="AY569" s="270" t="s">
        <v>245</v>
      </c>
    </row>
    <row r="570" s="2" customFormat="1" ht="16.5" customHeight="1">
      <c r="A570" s="40"/>
      <c r="B570" s="41"/>
      <c r="C570" s="221" t="s">
        <v>745</v>
      </c>
      <c r="D570" s="221" t="s">
        <v>248</v>
      </c>
      <c r="E570" s="222" t="s">
        <v>746</v>
      </c>
      <c r="F570" s="223" t="s">
        <v>747</v>
      </c>
      <c r="G570" s="224" t="s">
        <v>545</v>
      </c>
      <c r="H570" s="225">
        <v>4978</v>
      </c>
      <c r="I570" s="226"/>
      <c r="J570" s="227">
        <f>ROUND(I570*H570,2)</f>
        <v>0</v>
      </c>
      <c r="K570" s="223" t="s">
        <v>1</v>
      </c>
      <c r="L570" s="46"/>
      <c r="M570" s="228" t="s">
        <v>1</v>
      </c>
      <c r="N570" s="229" t="s">
        <v>42</v>
      </c>
      <c r="O570" s="93"/>
      <c r="P570" s="230">
        <f>O570*H570</f>
        <v>0</v>
      </c>
      <c r="Q570" s="230">
        <v>0</v>
      </c>
      <c r="R570" s="230">
        <f>Q570*H570</f>
        <v>0</v>
      </c>
      <c r="S570" s="230">
        <v>0</v>
      </c>
      <c r="T570" s="231">
        <f>S570*H570</f>
        <v>0</v>
      </c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R570" s="232" t="s">
        <v>594</v>
      </c>
      <c r="AT570" s="232" t="s">
        <v>248</v>
      </c>
      <c r="AU570" s="232" t="s">
        <v>85</v>
      </c>
      <c r="AY570" s="19" t="s">
        <v>245</v>
      </c>
      <c r="BE570" s="233">
        <f>IF(N570="základní",J570,0)</f>
        <v>0</v>
      </c>
      <c r="BF570" s="233">
        <f>IF(N570="snížená",J570,0)</f>
        <v>0</v>
      </c>
      <c r="BG570" s="233">
        <f>IF(N570="zákl. přenesená",J570,0)</f>
        <v>0</v>
      </c>
      <c r="BH570" s="233">
        <f>IF(N570="sníž. přenesená",J570,0)</f>
        <v>0</v>
      </c>
      <c r="BI570" s="233">
        <f>IF(N570="nulová",J570,0)</f>
        <v>0</v>
      </c>
      <c r="BJ570" s="19" t="s">
        <v>85</v>
      </c>
      <c r="BK570" s="233">
        <f>ROUND(I570*H570,2)</f>
        <v>0</v>
      </c>
      <c r="BL570" s="19" t="s">
        <v>594</v>
      </c>
      <c r="BM570" s="232" t="s">
        <v>748</v>
      </c>
    </row>
    <row r="571" s="2" customFormat="1">
      <c r="A571" s="40"/>
      <c r="B571" s="41"/>
      <c r="C571" s="42"/>
      <c r="D571" s="234" t="s">
        <v>255</v>
      </c>
      <c r="E571" s="42"/>
      <c r="F571" s="235" t="s">
        <v>749</v>
      </c>
      <c r="G571" s="42"/>
      <c r="H571" s="42"/>
      <c r="I571" s="236"/>
      <c r="J571" s="42"/>
      <c r="K571" s="42"/>
      <c r="L571" s="46"/>
      <c r="M571" s="237"/>
      <c r="N571" s="238"/>
      <c r="O571" s="93"/>
      <c r="P571" s="93"/>
      <c r="Q571" s="93"/>
      <c r="R571" s="93"/>
      <c r="S571" s="93"/>
      <c r="T571" s="94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T571" s="19" t="s">
        <v>255</v>
      </c>
      <c r="AU571" s="19" t="s">
        <v>85</v>
      </c>
    </row>
    <row r="572" s="2" customFormat="1">
      <c r="A572" s="40"/>
      <c r="B572" s="41"/>
      <c r="C572" s="42"/>
      <c r="D572" s="234" t="s">
        <v>540</v>
      </c>
      <c r="E572" s="42"/>
      <c r="F572" s="282" t="s">
        <v>750</v>
      </c>
      <c r="G572" s="42"/>
      <c r="H572" s="42"/>
      <c r="I572" s="236"/>
      <c r="J572" s="42"/>
      <c r="K572" s="42"/>
      <c r="L572" s="46"/>
      <c r="M572" s="237"/>
      <c r="N572" s="238"/>
      <c r="O572" s="93"/>
      <c r="P572" s="93"/>
      <c r="Q572" s="93"/>
      <c r="R572" s="93"/>
      <c r="S572" s="93"/>
      <c r="T572" s="94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T572" s="19" t="s">
        <v>540</v>
      </c>
      <c r="AU572" s="19" t="s">
        <v>85</v>
      </c>
    </row>
    <row r="573" s="13" customFormat="1">
      <c r="A573" s="13"/>
      <c r="B573" s="239"/>
      <c r="C573" s="240"/>
      <c r="D573" s="234" t="s">
        <v>257</v>
      </c>
      <c r="E573" s="241" t="s">
        <v>1</v>
      </c>
      <c r="F573" s="242" t="s">
        <v>751</v>
      </c>
      <c r="G573" s="240"/>
      <c r="H573" s="241" t="s">
        <v>1</v>
      </c>
      <c r="I573" s="243"/>
      <c r="J573" s="240"/>
      <c r="K573" s="240"/>
      <c r="L573" s="244"/>
      <c r="M573" s="245"/>
      <c r="N573" s="246"/>
      <c r="O573" s="246"/>
      <c r="P573" s="246"/>
      <c r="Q573" s="246"/>
      <c r="R573" s="246"/>
      <c r="S573" s="246"/>
      <c r="T573" s="247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8" t="s">
        <v>257</v>
      </c>
      <c r="AU573" s="248" t="s">
        <v>85</v>
      </c>
      <c r="AV573" s="13" t="s">
        <v>85</v>
      </c>
      <c r="AW573" s="13" t="s">
        <v>34</v>
      </c>
      <c r="AX573" s="13" t="s">
        <v>77</v>
      </c>
      <c r="AY573" s="248" t="s">
        <v>245</v>
      </c>
    </row>
    <row r="574" s="14" customFormat="1">
      <c r="A574" s="14"/>
      <c r="B574" s="249"/>
      <c r="C574" s="250"/>
      <c r="D574" s="234" t="s">
        <v>257</v>
      </c>
      <c r="E574" s="251" t="s">
        <v>1</v>
      </c>
      <c r="F574" s="252" t="s">
        <v>752</v>
      </c>
      <c r="G574" s="250"/>
      <c r="H574" s="253">
        <v>4978</v>
      </c>
      <c r="I574" s="254"/>
      <c r="J574" s="250"/>
      <c r="K574" s="250"/>
      <c r="L574" s="255"/>
      <c r="M574" s="256"/>
      <c r="N574" s="257"/>
      <c r="O574" s="257"/>
      <c r="P574" s="257"/>
      <c r="Q574" s="257"/>
      <c r="R574" s="257"/>
      <c r="S574" s="257"/>
      <c r="T574" s="258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9" t="s">
        <v>257</v>
      </c>
      <c r="AU574" s="259" t="s">
        <v>85</v>
      </c>
      <c r="AV574" s="14" t="s">
        <v>87</v>
      </c>
      <c r="AW574" s="14" t="s">
        <v>34</v>
      </c>
      <c r="AX574" s="14" t="s">
        <v>77</v>
      </c>
      <c r="AY574" s="259" t="s">
        <v>245</v>
      </c>
    </row>
    <row r="575" s="15" customFormat="1">
      <c r="A575" s="15"/>
      <c r="B575" s="260"/>
      <c r="C575" s="261"/>
      <c r="D575" s="234" t="s">
        <v>257</v>
      </c>
      <c r="E575" s="262" t="s">
        <v>1</v>
      </c>
      <c r="F575" s="263" t="s">
        <v>266</v>
      </c>
      <c r="G575" s="261"/>
      <c r="H575" s="264">
        <v>4978</v>
      </c>
      <c r="I575" s="265"/>
      <c r="J575" s="261"/>
      <c r="K575" s="261"/>
      <c r="L575" s="266"/>
      <c r="M575" s="293"/>
      <c r="N575" s="294"/>
      <c r="O575" s="294"/>
      <c r="P575" s="294"/>
      <c r="Q575" s="294"/>
      <c r="R575" s="294"/>
      <c r="S575" s="294"/>
      <c r="T575" s="29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70" t="s">
        <v>257</v>
      </c>
      <c r="AU575" s="270" t="s">
        <v>85</v>
      </c>
      <c r="AV575" s="15" t="s">
        <v>253</v>
      </c>
      <c r="AW575" s="15" t="s">
        <v>34</v>
      </c>
      <c r="AX575" s="15" t="s">
        <v>85</v>
      </c>
      <c r="AY575" s="270" t="s">
        <v>245</v>
      </c>
    </row>
    <row r="576" s="2" customFormat="1" ht="6.96" customHeight="1">
      <c r="A576" s="40"/>
      <c r="B576" s="68"/>
      <c r="C576" s="69"/>
      <c r="D576" s="69"/>
      <c r="E576" s="69"/>
      <c r="F576" s="69"/>
      <c r="G576" s="69"/>
      <c r="H576" s="69"/>
      <c r="I576" s="69"/>
      <c r="J576" s="69"/>
      <c r="K576" s="69"/>
      <c r="L576" s="46"/>
      <c r="M576" s="40"/>
      <c r="O576" s="40"/>
      <c r="P576" s="40"/>
      <c r="Q576" s="40"/>
      <c r="R576" s="40"/>
      <c r="S576" s="40"/>
      <c r="T576" s="40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</row>
  </sheetData>
  <sheetProtection sheet="1" autoFilter="0" formatColumns="0" formatRows="0" objects="1" scenarios="1" spinCount="100000" saltValue="GerR5TnMeLCXNBABxDcYNJkeRrx6Vg5PwwpAaLfV0i+ZK9elF5ziGPWt9cg64onr7dVvA/XKwaaxJg4DELM2hA==" hashValue="9bn9P57/PxEDdJZXfqbH5ZpFX2+n2s0/ctpnRyCfBcZmBNQGOwF8Awwa8CIh005seBXddULhPQgv1n+4cNo7AA==" algorithmName="SHA-512" password="CC35"/>
  <autoFilter ref="C119:K575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140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6075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ROUND(J127,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ROUND((SUM(BE127:BE509)),  2)</f>
        <v>0</v>
      </c>
      <c r="G33" s="40"/>
      <c r="H33" s="40"/>
      <c r="I33" s="158">
        <v>0.20999999999999999</v>
      </c>
      <c r="J33" s="157">
        <f>ROUND(((SUM(BE127:BE509))*I33),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ROUND((SUM(BF127:BF509)),  2)</f>
        <v>0</v>
      </c>
      <c r="G34" s="40"/>
      <c r="H34" s="40"/>
      <c r="I34" s="158">
        <v>0.12</v>
      </c>
      <c r="J34" s="157">
        <f>ROUND(((SUM(BF127:BF509))*I34),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ROUND((SUM(BG127:BG509)),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ROUND((SUM(BH127:BH509)),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ROUND((SUM(BI127:BI509)),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SO142.11.03 - Horní Lideč - Valašská Polanka, propustek v km 27.621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J127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J128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J129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J252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J314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J363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227</v>
      </c>
      <c r="E102" s="191"/>
      <c r="F102" s="191"/>
      <c r="G102" s="191"/>
      <c r="H102" s="191"/>
      <c r="I102" s="191"/>
      <c r="J102" s="192">
        <f>J382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755</v>
      </c>
      <c r="E103" s="191"/>
      <c r="F103" s="191"/>
      <c r="G103" s="191"/>
      <c r="H103" s="191"/>
      <c r="I103" s="191"/>
      <c r="J103" s="192">
        <f>J391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4059</v>
      </c>
      <c r="E104" s="191"/>
      <c r="F104" s="191"/>
      <c r="G104" s="191"/>
      <c r="H104" s="191"/>
      <c r="I104" s="191"/>
      <c r="J104" s="192">
        <f>J424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8"/>
      <c r="C105" s="189"/>
      <c r="D105" s="190" t="s">
        <v>757</v>
      </c>
      <c r="E105" s="191"/>
      <c r="F105" s="191"/>
      <c r="G105" s="191"/>
      <c r="H105" s="191"/>
      <c r="I105" s="191"/>
      <c r="J105" s="192">
        <f>J462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4.88" customHeight="1">
      <c r="A106" s="10"/>
      <c r="B106" s="188"/>
      <c r="C106" s="189"/>
      <c r="D106" s="190" t="s">
        <v>2646</v>
      </c>
      <c r="E106" s="191"/>
      <c r="F106" s="191"/>
      <c r="G106" s="191"/>
      <c r="H106" s="191"/>
      <c r="I106" s="191"/>
      <c r="J106" s="192">
        <f>J466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21.84" customHeight="1">
      <c r="A107" s="10"/>
      <c r="B107" s="188"/>
      <c r="C107" s="189"/>
      <c r="D107" s="190" t="s">
        <v>2647</v>
      </c>
      <c r="E107" s="191"/>
      <c r="F107" s="191"/>
      <c r="G107" s="191"/>
      <c r="H107" s="191"/>
      <c r="I107" s="191"/>
      <c r="J107" s="192">
        <f>J467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hidden="1" s="2" customFormat="1" ht="6.96" customHeight="1">
      <c r="A109" s="40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hidden="1"/>
    <row r="111" hidden="1"/>
    <row r="112" hidden="1"/>
    <row r="113" s="2" customFormat="1" ht="6.96" customHeight="1">
      <c r="A113" s="40"/>
      <c r="B113" s="70"/>
      <c r="C113" s="71"/>
      <c r="D113" s="71"/>
      <c r="E113" s="71"/>
      <c r="F113" s="71"/>
      <c r="G113" s="71"/>
      <c r="H113" s="71"/>
      <c r="I113" s="71"/>
      <c r="J113" s="71"/>
      <c r="K113" s="71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24.96" customHeight="1">
      <c r="A114" s="40"/>
      <c r="B114" s="41"/>
      <c r="C114" s="25" t="s">
        <v>230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4" t="s">
        <v>16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177" t="str">
        <f>E7</f>
        <v>Cyklická obnova trati v úseku Vsetín – Horní Lideč</v>
      </c>
      <c r="F117" s="34"/>
      <c r="G117" s="34"/>
      <c r="H117" s="34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2" customHeight="1">
      <c r="A118" s="40"/>
      <c r="B118" s="41"/>
      <c r="C118" s="34" t="s">
        <v>191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6.5" customHeight="1">
      <c r="A119" s="40"/>
      <c r="B119" s="41"/>
      <c r="C119" s="42"/>
      <c r="D119" s="42"/>
      <c r="E119" s="78" t="str">
        <f>E9</f>
        <v>SO142.11.03 - Horní Lideč - Valašská Polanka, propustek v km 27.621</v>
      </c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2" customHeight="1">
      <c r="A121" s="40"/>
      <c r="B121" s="41"/>
      <c r="C121" s="34" t="s">
        <v>20</v>
      </c>
      <c r="D121" s="42"/>
      <c r="E121" s="42"/>
      <c r="F121" s="29" t="str">
        <f>F12</f>
        <v>Vsetín - Horní Lideč</v>
      </c>
      <c r="G121" s="42"/>
      <c r="H121" s="42"/>
      <c r="I121" s="34" t="s">
        <v>22</v>
      </c>
      <c r="J121" s="81" t="str">
        <f>IF(J12="","",J12)</f>
        <v>20. 11. 2025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5.15" customHeight="1">
      <c r="A123" s="40"/>
      <c r="B123" s="41"/>
      <c r="C123" s="34" t="s">
        <v>24</v>
      </c>
      <c r="D123" s="42"/>
      <c r="E123" s="42"/>
      <c r="F123" s="29" t="str">
        <f>E15</f>
        <v>Správa železnic s.o.</v>
      </c>
      <c r="G123" s="42"/>
      <c r="H123" s="42"/>
      <c r="I123" s="34" t="s">
        <v>32</v>
      </c>
      <c r="J123" s="38" t="str">
        <f>E21</f>
        <v xml:space="preserve"> 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4" t="s">
        <v>30</v>
      </c>
      <c r="D124" s="42"/>
      <c r="E124" s="42"/>
      <c r="F124" s="29" t="str">
        <f>IF(E18="","",E18)</f>
        <v>Vyplň údaj</v>
      </c>
      <c r="G124" s="42"/>
      <c r="H124" s="42"/>
      <c r="I124" s="34" t="s">
        <v>35</v>
      </c>
      <c r="J124" s="38" t="str">
        <f>E24</f>
        <v>Správa železnic s.o.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0.32" customHeight="1">
      <c r="A125" s="40"/>
      <c r="B125" s="41"/>
      <c r="C125" s="42"/>
      <c r="D125" s="42"/>
      <c r="E125" s="42"/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11" customFormat="1" ht="29.28" customHeight="1">
      <c r="A126" s="194"/>
      <c r="B126" s="195"/>
      <c r="C126" s="196" t="s">
        <v>231</v>
      </c>
      <c r="D126" s="197" t="s">
        <v>62</v>
      </c>
      <c r="E126" s="197" t="s">
        <v>58</v>
      </c>
      <c r="F126" s="197" t="s">
        <v>59</v>
      </c>
      <c r="G126" s="197" t="s">
        <v>232</v>
      </c>
      <c r="H126" s="197" t="s">
        <v>233</v>
      </c>
      <c r="I126" s="197" t="s">
        <v>234</v>
      </c>
      <c r="J126" s="197" t="s">
        <v>223</v>
      </c>
      <c r="K126" s="198" t="s">
        <v>235</v>
      </c>
      <c r="L126" s="199"/>
      <c r="M126" s="102" t="s">
        <v>1</v>
      </c>
      <c r="N126" s="103" t="s">
        <v>41</v>
      </c>
      <c r="O126" s="103" t="s">
        <v>236</v>
      </c>
      <c r="P126" s="103" t="s">
        <v>237</v>
      </c>
      <c r="Q126" s="103" t="s">
        <v>238</v>
      </c>
      <c r="R126" s="103" t="s">
        <v>239</v>
      </c>
      <c r="S126" s="103" t="s">
        <v>240</v>
      </c>
      <c r="T126" s="104" t="s">
        <v>241</v>
      </c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</row>
    <row r="127" s="2" customFormat="1" ht="22.8" customHeight="1">
      <c r="A127" s="40"/>
      <c r="B127" s="41"/>
      <c r="C127" s="109" t="s">
        <v>242</v>
      </c>
      <c r="D127" s="42"/>
      <c r="E127" s="42"/>
      <c r="F127" s="42"/>
      <c r="G127" s="42"/>
      <c r="H127" s="42"/>
      <c r="I127" s="42"/>
      <c r="J127" s="200">
        <f>BK127</f>
        <v>0</v>
      </c>
      <c r="K127" s="42"/>
      <c r="L127" s="46"/>
      <c r="M127" s="105"/>
      <c r="N127" s="201"/>
      <c r="O127" s="106"/>
      <c r="P127" s="202">
        <f>P128</f>
        <v>0</v>
      </c>
      <c r="Q127" s="106"/>
      <c r="R127" s="202">
        <f>R128</f>
        <v>694.79796710812798</v>
      </c>
      <c r="S127" s="106"/>
      <c r="T127" s="203">
        <f>T128</f>
        <v>370.29140000000007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76</v>
      </c>
      <c r="AU127" s="19" t="s">
        <v>225</v>
      </c>
      <c r="BK127" s="204">
        <f>BK128</f>
        <v>0</v>
      </c>
    </row>
    <row r="128" s="12" customFormat="1" ht="25.92" customHeight="1">
      <c r="A128" s="12"/>
      <c r="B128" s="205"/>
      <c r="C128" s="206"/>
      <c r="D128" s="207" t="s">
        <v>76</v>
      </c>
      <c r="E128" s="208" t="s">
        <v>243</v>
      </c>
      <c r="F128" s="208" t="s">
        <v>244</v>
      </c>
      <c r="G128" s="206"/>
      <c r="H128" s="206"/>
      <c r="I128" s="209"/>
      <c r="J128" s="210">
        <f>BK128</f>
        <v>0</v>
      </c>
      <c r="K128" s="206"/>
      <c r="L128" s="211"/>
      <c r="M128" s="212"/>
      <c r="N128" s="213"/>
      <c r="O128" s="213"/>
      <c r="P128" s="214">
        <f>P129+P252+P314+P363+P382+P391+P424+P462</f>
        <v>0</v>
      </c>
      <c r="Q128" s="213"/>
      <c r="R128" s="214">
        <f>R129+R252+R314+R363+R382+R391+R424+R462</f>
        <v>694.79796710812798</v>
      </c>
      <c r="S128" s="213"/>
      <c r="T128" s="215">
        <f>T129+T252+T314+T363+T382+T391+T424+T462</f>
        <v>370.29140000000007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6" t="s">
        <v>253</v>
      </c>
      <c r="AT128" s="217" t="s">
        <v>76</v>
      </c>
      <c r="AU128" s="217" t="s">
        <v>77</v>
      </c>
      <c r="AY128" s="216" t="s">
        <v>245</v>
      </c>
      <c r="BK128" s="218">
        <f>BK129+BK252+BK314+BK363+BK382+BK391+BK424+BK462</f>
        <v>0</v>
      </c>
    </row>
    <row r="129" s="12" customFormat="1" ht="22.8" customHeight="1">
      <c r="A129" s="12"/>
      <c r="B129" s="205"/>
      <c r="C129" s="206"/>
      <c r="D129" s="207" t="s">
        <v>76</v>
      </c>
      <c r="E129" s="219" t="s">
        <v>85</v>
      </c>
      <c r="F129" s="219" t="s">
        <v>2649</v>
      </c>
      <c r="G129" s="206"/>
      <c r="H129" s="206"/>
      <c r="I129" s="209"/>
      <c r="J129" s="220">
        <f>BK129</f>
        <v>0</v>
      </c>
      <c r="K129" s="206"/>
      <c r="L129" s="211"/>
      <c r="M129" s="212"/>
      <c r="N129" s="213"/>
      <c r="O129" s="213"/>
      <c r="P129" s="214">
        <f>SUM(P130:P251)</f>
        <v>0</v>
      </c>
      <c r="Q129" s="213"/>
      <c r="R129" s="214">
        <f>SUM(R130:R251)</f>
        <v>17.987709696000003</v>
      </c>
      <c r="S129" s="213"/>
      <c r="T129" s="215">
        <f>SUM(T130:T251)</f>
        <v>216.41760000000002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6" t="s">
        <v>253</v>
      </c>
      <c r="AT129" s="217" t="s">
        <v>76</v>
      </c>
      <c r="AU129" s="217" t="s">
        <v>85</v>
      </c>
      <c r="AY129" s="216" t="s">
        <v>245</v>
      </c>
      <c r="BK129" s="218">
        <f>SUM(BK130:BK251)</f>
        <v>0</v>
      </c>
    </row>
    <row r="130" s="2" customFormat="1" ht="16.5" customHeight="1">
      <c r="A130" s="40"/>
      <c r="B130" s="41"/>
      <c r="C130" s="221" t="s">
        <v>272</v>
      </c>
      <c r="D130" s="221" t="s">
        <v>248</v>
      </c>
      <c r="E130" s="222" t="s">
        <v>4081</v>
      </c>
      <c r="F130" s="223" t="s">
        <v>4084</v>
      </c>
      <c r="G130" s="224" t="s">
        <v>5268</v>
      </c>
      <c r="H130" s="225">
        <v>80</v>
      </c>
      <c r="I130" s="226"/>
      <c r="J130" s="227">
        <f>ROUND(I130*H130,2)</f>
        <v>0</v>
      </c>
      <c r="K130" s="223" t="s">
        <v>764</v>
      </c>
      <c r="L130" s="46"/>
      <c r="M130" s="228" t="s">
        <v>1</v>
      </c>
      <c r="N130" s="229" t="s">
        <v>42</v>
      </c>
      <c r="O130" s="93"/>
      <c r="P130" s="230">
        <f>O130*H130</f>
        <v>0</v>
      </c>
      <c r="Q130" s="230">
        <v>3.2634E-05</v>
      </c>
      <c r="R130" s="230">
        <f>Q130*H130</f>
        <v>0.00261072</v>
      </c>
      <c r="S130" s="230">
        <v>0</v>
      </c>
      <c r="T130" s="231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2" t="s">
        <v>253</v>
      </c>
      <c r="AT130" s="232" t="s">
        <v>248</v>
      </c>
      <c r="AU130" s="232" t="s">
        <v>87</v>
      </c>
      <c r="AY130" s="19" t="s">
        <v>245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9" t="s">
        <v>85</v>
      </c>
      <c r="BK130" s="233">
        <f>ROUND(I130*H130,2)</f>
        <v>0</v>
      </c>
      <c r="BL130" s="19" t="s">
        <v>253</v>
      </c>
      <c r="BM130" s="232" t="s">
        <v>6076</v>
      </c>
    </row>
    <row r="131" s="2" customFormat="1">
      <c r="A131" s="40"/>
      <c r="B131" s="41"/>
      <c r="C131" s="42"/>
      <c r="D131" s="234" t="s">
        <v>255</v>
      </c>
      <c r="E131" s="42"/>
      <c r="F131" s="235" t="s">
        <v>4084</v>
      </c>
      <c r="G131" s="42"/>
      <c r="H131" s="42"/>
      <c r="I131" s="236"/>
      <c r="J131" s="42"/>
      <c r="K131" s="42"/>
      <c r="L131" s="46"/>
      <c r="M131" s="237"/>
      <c r="N131" s="238"/>
      <c r="O131" s="93"/>
      <c r="P131" s="93"/>
      <c r="Q131" s="93"/>
      <c r="R131" s="93"/>
      <c r="S131" s="93"/>
      <c r="T131" s="94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255</v>
      </c>
      <c r="AU131" s="19" t="s">
        <v>87</v>
      </c>
    </row>
    <row r="132" s="2" customFormat="1">
      <c r="A132" s="40"/>
      <c r="B132" s="41"/>
      <c r="C132" s="42"/>
      <c r="D132" s="296" t="s">
        <v>766</v>
      </c>
      <c r="E132" s="42"/>
      <c r="F132" s="297" t="s">
        <v>4085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766</v>
      </c>
      <c r="AU132" s="19" t="s">
        <v>87</v>
      </c>
    </row>
    <row r="133" s="14" customFormat="1">
      <c r="A133" s="14"/>
      <c r="B133" s="249"/>
      <c r="C133" s="250"/>
      <c r="D133" s="234" t="s">
        <v>257</v>
      </c>
      <c r="E133" s="251" t="s">
        <v>1</v>
      </c>
      <c r="F133" s="252" t="s">
        <v>6077</v>
      </c>
      <c r="G133" s="250"/>
      <c r="H133" s="253">
        <v>80</v>
      </c>
      <c r="I133" s="254"/>
      <c r="J133" s="250"/>
      <c r="K133" s="250"/>
      <c r="L133" s="255"/>
      <c r="M133" s="256"/>
      <c r="N133" s="257"/>
      <c r="O133" s="257"/>
      <c r="P133" s="257"/>
      <c r="Q133" s="257"/>
      <c r="R133" s="257"/>
      <c r="S133" s="257"/>
      <c r="T133" s="25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9" t="s">
        <v>257</v>
      </c>
      <c r="AU133" s="259" t="s">
        <v>87</v>
      </c>
      <c r="AV133" s="14" t="s">
        <v>87</v>
      </c>
      <c r="AW133" s="14" t="s">
        <v>34</v>
      </c>
      <c r="AX133" s="14" t="s">
        <v>85</v>
      </c>
      <c r="AY133" s="259" t="s">
        <v>245</v>
      </c>
    </row>
    <row r="134" s="2" customFormat="1" ht="24.15" customHeight="1">
      <c r="A134" s="40"/>
      <c r="B134" s="41"/>
      <c r="C134" s="221" t="s">
        <v>253</v>
      </c>
      <c r="D134" s="221" t="s">
        <v>248</v>
      </c>
      <c r="E134" s="222" t="s">
        <v>4087</v>
      </c>
      <c r="F134" s="223" t="s">
        <v>4091</v>
      </c>
      <c r="G134" s="224" t="s">
        <v>5270</v>
      </c>
      <c r="H134" s="225">
        <v>10</v>
      </c>
      <c r="I134" s="226"/>
      <c r="J134" s="227">
        <f>ROUND(I134*H134,2)</f>
        <v>0</v>
      </c>
      <c r="K134" s="223" t="s">
        <v>764</v>
      </c>
      <c r="L134" s="46"/>
      <c r="M134" s="228" t="s">
        <v>1</v>
      </c>
      <c r="N134" s="229" t="s">
        <v>42</v>
      </c>
      <c r="O134" s="93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2" t="s">
        <v>253</v>
      </c>
      <c r="AT134" s="232" t="s">
        <v>248</v>
      </c>
      <c r="AU134" s="232" t="s">
        <v>87</v>
      </c>
      <c r="AY134" s="19" t="s">
        <v>245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9" t="s">
        <v>85</v>
      </c>
      <c r="BK134" s="233">
        <f>ROUND(I134*H134,2)</f>
        <v>0</v>
      </c>
      <c r="BL134" s="19" t="s">
        <v>253</v>
      </c>
      <c r="BM134" s="232" t="s">
        <v>6078</v>
      </c>
    </row>
    <row r="135" s="2" customFormat="1">
      <c r="A135" s="40"/>
      <c r="B135" s="41"/>
      <c r="C135" s="42"/>
      <c r="D135" s="234" t="s">
        <v>255</v>
      </c>
      <c r="E135" s="42"/>
      <c r="F135" s="235" t="s">
        <v>4091</v>
      </c>
      <c r="G135" s="42"/>
      <c r="H135" s="42"/>
      <c r="I135" s="236"/>
      <c r="J135" s="42"/>
      <c r="K135" s="42"/>
      <c r="L135" s="46"/>
      <c r="M135" s="237"/>
      <c r="N135" s="238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255</v>
      </c>
      <c r="AU135" s="19" t="s">
        <v>87</v>
      </c>
    </row>
    <row r="136" s="2" customFormat="1">
      <c r="A136" s="40"/>
      <c r="B136" s="41"/>
      <c r="C136" s="42"/>
      <c r="D136" s="296" t="s">
        <v>766</v>
      </c>
      <c r="E136" s="42"/>
      <c r="F136" s="297" t="s">
        <v>4092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766</v>
      </c>
      <c r="AU136" s="19" t="s">
        <v>87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6079</v>
      </c>
      <c r="G137" s="250"/>
      <c r="H137" s="253">
        <v>10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85</v>
      </c>
      <c r="AY137" s="259" t="s">
        <v>245</v>
      </c>
    </row>
    <row r="138" s="2" customFormat="1" ht="16.5" customHeight="1">
      <c r="A138" s="40"/>
      <c r="B138" s="41"/>
      <c r="C138" s="221" t="s">
        <v>246</v>
      </c>
      <c r="D138" s="221" t="s">
        <v>248</v>
      </c>
      <c r="E138" s="222" t="s">
        <v>2650</v>
      </c>
      <c r="F138" s="223" t="s">
        <v>2651</v>
      </c>
      <c r="G138" s="224" t="s">
        <v>275</v>
      </c>
      <c r="H138" s="225">
        <v>120</v>
      </c>
      <c r="I138" s="226"/>
      <c r="J138" s="227">
        <f>ROUND(I138*H138,2)</f>
        <v>0</v>
      </c>
      <c r="K138" s="223" t="s">
        <v>764</v>
      </c>
      <c r="L138" s="46"/>
      <c r="M138" s="228" t="s">
        <v>1</v>
      </c>
      <c r="N138" s="229" t="s">
        <v>42</v>
      </c>
      <c r="O138" s="93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2" t="s">
        <v>253</v>
      </c>
      <c r="AT138" s="232" t="s">
        <v>248</v>
      </c>
      <c r="AU138" s="232" t="s">
        <v>87</v>
      </c>
      <c r="AY138" s="19" t="s">
        <v>245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9" t="s">
        <v>85</v>
      </c>
      <c r="BK138" s="233">
        <f>ROUND(I138*H138,2)</f>
        <v>0</v>
      </c>
      <c r="BL138" s="19" t="s">
        <v>253</v>
      </c>
      <c r="BM138" s="232" t="s">
        <v>6080</v>
      </c>
    </row>
    <row r="139" s="2" customFormat="1">
      <c r="A139" s="40"/>
      <c r="B139" s="41"/>
      <c r="C139" s="42"/>
      <c r="D139" s="234" t="s">
        <v>255</v>
      </c>
      <c r="E139" s="42"/>
      <c r="F139" s="235" t="s">
        <v>2651</v>
      </c>
      <c r="G139" s="42"/>
      <c r="H139" s="42"/>
      <c r="I139" s="236"/>
      <c r="J139" s="42"/>
      <c r="K139" s="42"/>
      <c r="L139" s="46"/>
      <c r="M139" s="237"/>
      <c r="N139" s="238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255</v>
      </c>
      <c r="AU139" s="19" t="s">
        <v>87</v>
      </c>
    </row>
    <row r="140" s="2" customFormat="1">
      <c r="A140" s="40"/>
      <c r="B140" s="41"/>
      <c r="C140" s="42"/>
      <c r="D140" s="296" t="s">
        <v>766</v>
      </c>
      <c r="E140" s="42"/>
      <c r="F140" s="297" t="s">
        <v>2654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766</v>
      </c>
      <c r="AU140" s="19" t="s">
        <v>87</v>
      </c>
    </row>
    <row r="141" s="14" customFormat="1">
      <c r="A141" s="14"/>
      <c r="B141" s="249"/>
      <c r="C141" s="250"/>
      <c r="D141" s="234" t="s">
        <v>257</v>
      </c>
      <c r="E141" s="251" t="s">
        <v>1</v>
      </c>
      <c r="F141" s="252" t="s">
        <v>6081</v>
      </c>
      <c r="G141" s="250"/>
      <c r="H141" s="253">
        <v>120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257</v>
      </c>
      <c r="AU141" s="259" t="s">
        <v>87</v>
      </c>
      <c r="AV141" s="14" t="s">
        <v>87</v>
      </c>
      <c r="AW141" s="14" t="s">
        <v>34</v>
      </c>
      <c r="AX141" s="14" t="s">
        <v>85</v>
      </c>
      <c r="AY141" s="259" t="s">
        <v>245</v>
      </c>
    </row>
    <row r="142" s="2" customFormat="1" ht="24.15" customHeight="1">
      <c r="A142" s="40"/>
      <c r="B142" s="41"/>
      <c r="C142" s="221" t="s">
        <v>305</v>
      </c>
      <c r="D142" s="221" t="s">
        <v>248</v>
      </c>
      <c r="E142" s="222" t="s">
        <v>3477</v>
      </c>
      <c r="F142" s="223" t="s">
        <v>3478</v>
      </c>
      <c r="G142" s="224" t="s">
        <v>251</v>
      </c>
      <c r="H142" s="225">
        <v>570</v>
      </c>
      <c r="I142" s="226"/>
      <c r="J142" s="227">
        <f>ROUND(I142*H142,2)</f>
        <v>0</v>
      </c>
      <c r="K142" s="223" t="s">
        <v>764</v>
      </c>
      <c r="L142" s="46"/>
      <c r="M142" s="228" t="s">
        <v>1</v>
      </c>
      <c r="N142" s="229" t="s">
        <v>42</v>
      </c>
      <c r="O142" s="93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2" t="s">
        <v>253</v>
      </c>
      <c r="AT142" s="232" t="s">
        <v>248</v>
      </c>
      <c r="AU142" s="232" t="s">
        <v>87</v>
      </c>
      <c r="AY142" s="19" t="s">
        <v>245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9" t="s">
        <v>85</v>
      </c>
      <c r="BK142" s="233">
        <f>ROUND(I142*H142,2)</f>
        <v>0</v>
      </c>
      <c r="BL142" s="19" t="s">
        <v>253</v>
      </c>
      <c r="BM142" s="232" t="s">
        <v>6082</v>
      </c>
    </row>
    <row r="143" s="2" customFormat="1">
      <c r="A143" s="40"/>
      <c r="B143" s="41"/>
      <c r="C143" s="42"/>
      <c r="D143" s="234" t="s">
        <v>255</v>
      </c>
      <c r="E143" s="42"/>
      <c r="F143" s="235" t="s">
        <v>3478</v>
      </c>
      <c r="G143" s="42"/>
      <c r="H143" s="42"/>
      <c r="I143" s="236"/>
      <c r="J143" s="42"/>
      <c r="K143" s="42"/>
      <c r="L143" s="46"/>
      <c r="M143" s="237"/>
      <c r="N143" s="238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255</v>
      </c>
      <c r="AU143" s="19" t="s">
        <v>87</v>
      </c>
    </row>
    <row r="144" s="2" customFormat="1">
      <c r="A144" s="40"/>
      <c r="B144" s="41"/>
      <c r="C144" s="42"/>
      <c r="D144" s="296" t="s">
        <v>766</v>
      </c>
      <c r="E144" s="42"/>
      <c r="F144" s="297" t="s">
        <v>3480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766</v>
      </c>
      <c r="AU144" s="19" t="s">
        <v>87</v>
      </c>
    </row>
    <row r="145" s="14" customFormat="1">
      <c r="A145" s="14"/>
      <c r="B145" s="249"/>
      <c r="C145" s="250"/>
      <c r="D145" s="234" t="s">
        <v>257</v>
      </c>
      <c r="E145" s="251" t="s">
        <v>1</v>
      </c>
      <c r="F145" s="252" t="s">
        <v>6083</v>
      </c>
      <c r="G145" s="250"/>
      <c r="H145" s="253">
        <v>570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257</v>
      </c>
      <c r="AU145" s="259" t="s">
        <v>87</v>
      </c>
      <c r="AV145" s="14" t="s">
        <v>87</v>
      </c>
      <c r="AW145" s="14" t="s">
        <v>34</v>
      </c>
      <c r="AX145" s="14" t="s">
        <v>85</v>
      </c>
      <c r="AY145" s="259" t="s">
        <v>245</v>
      </c>
    </row>
    <row r="146" s="2" customFormat="1" ht="16.5" customHeight="1">
      <c r="A146" s="40"/>
      <c r="B146" s="41"/>
      <c r="C146" s="221" t="s">
        <v>314</v>
      </c>
      <c r="D146" s="221" t="s">
        <v>248</v>
      </c>
      <c r="E146" s="222" t="s">
        <v>3209</v>
      </c>
      <c r="F146" s="223" t="s">
        <v>3210</v>
      </c>
      <c r="G146" s="224" t="s">
        <v>251</v>
      </c>
      <c r="H146" s="225">
        <v>10</v>
      </c>
      <c r="I146" s="226"/>
      <c r="J146" s="227">
        <f>ROUND(I146*H146,2)</f>
        <v>0</v>
      </c>
      <c r="K146" s="223" t="s">
        <v>764</v>
      </c>
      <c r="L146" s="46"/>
      <c r="M146" s="228" t="s">
        <v>1</v>
      </c>
      <c r="N146" s="229" t="s">
        <v>42</v>
      </c>
      <c r="O146" s="93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2" t="s">
        <v>253</v>
      </c>
      <c r="AT146" s="232" t="s">
        <v>248</v>
      </c>
      <c r="AU146" s="232" t="s">
        <v>87</v>
      </c>
      <c r="AY146" s="19" t="s">
        <v>245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9" t="s">
        <v>85</v>
      </c>
      <c r="BK146" s="233">
        <f>ROUND(I146*H146,2)</f>
        <v>0</v>
      </c>
      <c r="BL146" s="19" t="s">
        <v>253</v>
      </c>
      <c r="BM146" s="232" t="s">
        <v>6084</v>
      </c>
    </row>
    <row r="147" s="2" customFormat="1">
      <c r="A147" s="40"/>
      <c r="B147" s="41"/>
      <c r="C147" s="42"/>
      <c r="D147" s="234" t="s">
        <v>255</v>
      </c>
      <c r="E147" s="42"/>
      <c r="F147" s="235" t="s">
        <v>3210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255</v>
      </c>
      <c r="AU147" s="19" t="s">
        <v>87</v>
      </c>
    </row>
    <row r="148" s="2" customFormat="1">
      <c r="A148" s="40"/>
      <c r="B148" s="41"/>
      <c r="C148" s="42"/>
      <c r="D148" s="296" t="s">
        <v>766</v>
      </c>
      <c r="E148" s="42"/>
      <c r="F148" s="297" t="s">
        <v>3213</v>
      </c>
      <c r="G148" s="42"/>
      <c r="H148" s="42"/>
      <c r="I148" s="236"/>
      <c r="J148" s="42"/>
      <c r="K148" s="42"/>
      <c r="L148" s="46"/>
      <c r="M148" s="237"/>
      <c r="N148" s="238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766</v>
      </c>
      <c r="AU148" s="19" t="s">
        <v>87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6085</v>
      </c>
      <c r="G149" s="250"/>
      <c r="H149" s="253">
        <v>10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85</v>
      </c>
      <c r="AY149" s="259" t="s">
        <v>245</v>
      </c>
    </row>
    <row r="150" s="2" customFormat="1" ht="24.15" customHeight="1">
      <c r="A150" s="40"/>
      <c r="B150" s="41"/>
      <c r="C150" s="221" t="s">
        <v>326</v>
      </c>
      <c r="D150" s="221" t="s">
        <v>248</v>
      </c>
      <c r="E150" s="222" t="s">
        <v>3482</v>
      </c>
      <c r="F150" s="223" t="s">
        <v>3483</v>
      </c>
      <c r="G150" s="224" t="s">
        <v>551</v>
      </c>
      <c r="H150" s="225">
        <v>132</v>
      </c>
      <c r="I150" s="226"/>
      <c r="J150" s="227">
        <f>ROUND(I150*H150,2)</f>
        <v>0</v>
      </c>
      <c r="K150" s="223" t="s">
        <v>764</v>
      </c>
      <c r="L150" s="46"/>
      <c r="M150" s="228" t="s">
        <v>1</v>
      </c>
      <c r="N150" s="229" t="s">
        <v>42</v>
      </c>
      <c r="O150" s="93"/>
      <c r="P150" s="230">
        <f>O150*H150</f>
        <v>0</v>
      </c>
      <c r="Q150" s="230">
        <v>0.0010166559999999999</v>
      </c>
      <c r="R150" s="230">
        <f>Q150*H150</f>
        <v>0.13419859199999998</v>
      </c>
      <c r="S150" s="230">
        <v>0</v>
      </c>
      <c r="T150" s="231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2" t="s">
        <v>253</v>
      </c>
      <c r="AT150" s="232" t="s">
        <v>248</v>
      </c>
      <c r="AU150" s="232" t="s">
        <v>87</v>
      </c>
      <c r="AY150" s="19" t="s">
        <v>245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9" t="s">
        <v>85</v>
      </c>
      <c r="BK150" s="233">
        <f>ROUND(I150*H150,2)</f>
        <v>0</v>
      </c>
      <c r="BL150" s="19" t="s">
        <v>253</v>
      </c>
      <c r="BM150" s="232" t="s">
        <v>6086</v>
      </c>
    </row>
    <row r="151" s="2" customFormat="1">
      <c r="A151" s="40"/>
      <c r="B151" s="41"/>
      <c r="C151" s="42"/>
      <c r="D151" s="234" t="s">
        <v>255</v>
      </c>
      <c r="E151" s="42"/>
      <c r="F151" s="235" t="s">
        <v>3483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255</v>
      </c>
      <c r="AU151" s="19" t="s">
        <v>87</v>
      </c>
    </row>
    <row r="152" s="2" customFormat="1">
      <c r="A152" s="40"/>
      <c r="B152" s="41"/>
      <c r="C152" s="42"/>
      <c r="D152" s="296" t="s">
        <v>766</v>
      </c>
      <c r="E152" s="42"/>
      <c r="F152" s="297" t="s">
        <v>3485</v>
      </c>
      <c r="G152" s="42"/>
      <c r="H152" s="42"/>
      <c r="I152" s="236"/>
      <c r="J152" s="42"/>
      <c r="K152" s="42"/>
      <c r="L152" s="46"/>
      <c r="M152" s="237"/>
      <c r="N152" s="238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766</v>
      </c>
      <c r="AU152" s="19" t="s">
        <v>87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6087</v>
      </c>
      <c r="G153" s="250"/>
      <c r="H153" s="253">
        <v>132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85</v>
      </c>
      <c r="AY153" s="259" t="s">
        <v>245</v>
      </c>
    </row>
    <row r="154" s="2" customFormat="1" ht="16.5" customHeight="1">
      <c r="A154" s="40"/>
      <c r="B154" s="41"/>
      <c r="C154" s="221" t="s">
        <v>335</v>
      </c>
      <c r="D154" s="221" t="s">
        <v>248</v>
      </c>
      <c r="E154" s="222" t="s">
        <v>3492</v>
      </c>
      <c r="F154" s="223" t="s">
        <v>3493</v>
      </c>
      <c r="G154" s="224" t="s">
        <v>317</v>
      </c>
      <c r="H154" s="225">
        <v>80</v>
      </c>
      <c r="I154" s="226"/>
      <c r="J154" s="227">
        <f>ROUND(I154*H154,2)</f>
        <v>0</v>
      </c>
      <c r="K154" s="223" t="s">
        <v>764</v>
      </c>
      <c r="L154" s="46"/>
      <c r="M154" s="228" t="s">
        <v>1</v>
      </c>
      <c r="N154" s="229" t="s">
        <v>42</v>
      </c>
      <c r="O154" s="93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2" t="s">
        <v>253</v>
      </c>
      <c r="AT154" s="232" t="s">
        <v>248</v>
      </c>
      <c r="AU154" s="232" t="s">
        <v>87</v>
      </c>
      <c r="AY154" s="19" t="s">
        <v>245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9" t="s">
        <v>85</v>
      </c>
      <c r="BK154" s="233">
        <f>ROUND(I154*H154,2)</f>
        <v>0</v>
      </c>
      <c r="BL154" s="19" t="s">
        <v>253</v>
      </c>
      <c r="BM154" s="232" t="s">
        <v>6088</v>
      </c>
    </row>
    <row r="155" s="2" customFormat="1">
      <c r="A155" s="40"/>
      <c r="B155" s="41"/>
      <c r="C155" s="42"/>
      <c r="D155" s="234" t="s">
        <v>255</v>
      </c>
      <c r="E155" s="42"/>
      <c r="F155" s="235" t="s">
        <v>3493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255</v>
      </c>
      <c r="AU155" s="19" t="s">
        <v>87</v>
      </c>
    </row>
    <row r="156" s="2" customFormat="1">
      <c r="A156" s="40"/>
      <c r="B156" s="41"/>
      <c r="C156" s="42"/>
      <c r="D156" s="296" t="s">
        <v>766</v>
      </c>
      <c r="E156" s="42"/>
      <c r="F156" s="297" t="s">
        <v>3495</v>
      </c>
      <c r="G156" s="42"/>
      <c r="H156" s="42"/>
      <c r="I156" s="236"/>
      <c r="J156" s="42"/>
      <c r="K156" s="42"/>
      <c r="L156" s="46"/>
      <c r="M156" s="237"/>
      <c r="N156" s="238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766</v>
      </c>
      <c r="AU156" s="19" t="s">
        <v>87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6089</v>
      </c>
      <c r="G157" s="250"/>
      <c r="H157" s="253">
        <v>80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85</v>
      </c>
      <c r="AY157" s="259" t="s">
        <v>245</v>
      </c>
    </row>
    <row r="158" s="2" customFormat="1" ht="16.5" customHeight="1">
      <c r="A158" s="40"/>
      <c r="B158" s="41"/>
      <c r="C158" s="221" t="s">
        <v>341</v>
      </c>
      <c r="D158" s="221" t="s">
        <v>248</v>
      </c>
      <c r="E158" s="222" t="s">
        <v>4109</v>
      </c>
      <c r="F158" s="223" t="s">
        <v>4112</v>
      </c>
      <c r="G158" s="224" t="s">
        <v>551</v>
      </c>
      <c r="H158" s="225">
        <v>19.199999999999999</v>
      </c>
      <c r="I158" s="226"/>
      <c r="J158" s="227">
        <f>ROUND(I158*H158,2)</f>
        <v>0</v>
      </c>
      <c r="K158" s="223" t="s">
        <v>764</v>
      </c>
      <c r="L158" s="46"/>
      <c r="M158" s="228" t="s">
        <v>1</v>
      </c>
      <c r="N158" s="229" t="s">
        <v>42</v>
      </c>
      <c r="O158" s="93"/>
      <c r="P158" s="230">
        <f>O158*H158</f>
        <v>0</v>
      </c>
      <c r="Q158" s="230">
        <v>0.15478</v>
      </c>
      <c r="R158" s="230">
        <f>Q158*H158</f>
        <v>2.9717759999999998</v>
      </c>
      <c r="S158" s="230">
        <v>0</v>
      </c>
      <c r="T158" s="231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2" t="s">
        <v>253</v>
      </c>
      <c r="AT158" s="232" t="s">
        <v>248</v>
      </c>
      <c r="AU158" s="232" t="s">
        <v>87</v>
      </c>
      <c r="AY158" s="19" t="s">
        <v>245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9" t="s">
        <v>85</v>
      </c>
      <c r="BK158" s="233">
        <f>ROUND(I158*H158,2)</f>
        <v>0</v>
      </c>
      <c r="BL158" s="19" t="s">
        <v>253</v>
      </c>
      <c r="BM158" s="232" t="s">
        <v>6090</v>
      </c>
    </row>
    <row r="159" s="2" customFormat="1">
      <c r="A159" s="40"/>
      <c r="B159" s="41"/>
      <c r="C159" s="42"/>
      <c r="D159" s="234" t="s">
        <v>255</v>
      </c>
      <c r="E159" s="42"/>
      <c r="F159" s="235" t="s">
        <v>4112</v>
      </c>
      <c r="G159" s="42"/>
      <c r="H159" s="42"/>
      <c r="I159" s="236"/>
      <c r="J159" s="42"/>
      <c r="K159" s="42"/>
      <c r="L159" s="46"/>
      <c r="M159" s="237"/>
      <c r="N159" s="238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255</v>
      </c>
      <c r="AU159" s="19" t="s">
        <v>87</v>
      </c>
    </row>
    <row r="160" s="2" customFormat="1">
      <c r="A160" s="40"/>
      <c r="B160" s="41"/>
      <c r="C160" s="42"/>
      <c r="D160" s="296" t="s">
        <v>766</v>
      </c>
      <c r="E160" s="42"/>
      <c r="F160" s="297" t="s">
        <v>4113</v>
      </c>
      <c r="G160" s="42"/>
      <c r="H160" s="42"/>
      <c r="I160" s="236"/>
      <c r="J160" s="42"/>
      <c r="K160" s="42"/>
      <c r="L160" s="46"/>
      <c r="M160" s="237"/>
      <c r="N160" s="238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766</v>
      </c>
      <c r="AU160" s="19" t="s">
        <v>87</v>
      </c>
    </row>
    <row r="161" s="14" customFormat="1">
      <c r="A161" s="14"/>
      <c r="B161" s="249"/>
      <c r="C161" s="250"/>
      <c r="D161" s="234" t="s">
        <v>257</v>
      </c>
      <c r="E161" s="251" t="s">
        <v>1</v>
      </c>
      <c r="F161" s="252" t="s">
        <v>6091</v>
      </c>
      <c r="G161" s="250"/>
      <c r="H161" s="253">
        <v>19.199999999999999</v>
      </c>
      <c r="I161" s="254"/>
      <c r="J161" s="250"/>
      <c r="K161" s="250"/>
      <c r="L161" s="255"/>
      <c r="M161" s="256"/>
      <c r="N161" s="257"/>
      <c r="O161" s="257"/>
      <c r="P161" s="257"/>
      <c r="Q161" s="257"/>
      <c r="R161" s="257"/>
      <c r="S161" s="257"/>
      <c r="T161" s="25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9" t="s">
        <v>257</v>
      </c>
      <c r="AU161" s="259" t="s">
        <v>87</v>
      </c>
      <c r="AV161" s="14" t="s">
        <v>87</v>
      </c>
      <c r="AW161" s="14" t="s">
        <v>34</v>
      </c>
      <c r="AX161" s="14" t="s">
        <v>85</v>
      </c>
      <c r="AY161" s="259" t="s">
        <v>245</v>
      </c>
    </row>
    <row r="162" s="2" customFormat="1" ht="16.5" customHeight="1">
      <c r="A162" s="40"/>
      <c r="B162" s="41"/>
      <c r="C162" s="283" t="s">
        <v>349</v>
      </c>
      <c r="D162" s="283" t="s">
        <v>551</v>
      </c>
      <c r="E162" s="284" t="s">
        <v>4115</v>
      </c>
      <c r="F162" s="285" t="s">
        <v>4116</v>
      </c>
      <c r="G162" s="286" t="s">
        <v>545</v>
      </c>
      <c r="H162" s="287">
        <v>0.13800000000000001</v>
      </c>
      <c r="I162" s="288"/>
      <c r="J162" s="289">
        <f>ROUND(I162*H162,2)</f>
        <v>0</v>
      </c>
      <c r="K162" s="285" t="s">
        <v>764</v>
      </c>
      <c r="L162" s="290"/>
      <c r="M162" s="291" t="s">
        <v>1</v>
      </c>
      <c r="N162" s="292" t="s">
        <v>42</v>
      </c>
      <c r="O162" s="93"/>
      <c r="P162" s="230">
        <f>O162*H162</f>
        <v>0</v>
      </c>
      <c r="Q162" s="230">
        <v>1</v>
      </c>
      <c r="R162" s="230">
        <f>Q162*H162</f>
        <v>0.13800000000000001</v>
      </c>
      <c r="S162" s="230">
        <v>0</v>
      </c>
      <c r="T162" s="231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2" t="s">
        <v>326</v>
      </c>
      <c r="AT162" s="232" t="s">
        <v>551</v>
      </c>
      <c r="AU162" s="232" t="s">
        <v>87</v>
      </c>
      <c r="AY162" s="19" t="s">
        <v>245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9" t="s">
        <v>85</v>
      </c>
      <c r="BK162" s="233">
        <f>ROUND(I162*H162,2)</f>
        <v>0</v>
      </c>
      <c r="BL162" s="19" t="s">
        <v>253</v>
      </c>
      <c r="BM162" s="232" t="s">
        <v>6092</v>
      </c>
    </row>
    <row r="163" s="2" customFormat="1">
      <c r="A163" s="40"/>
      <c r="B163" s="41"/>
      <c r="C163" s="42"/>
      <c r="D163" s="234" t="s">
        <v>255</v>
      </c>
      <c r="E163" s="42"/>
      <c r="F163" s="235" t="s">
        <v>4116</v>
      </c>
      <c r="G163" s="42"/>
      <c r="H163" s="42"/>
      <c r="I163" s="236"/>
      <c r="J163" s="42"/>
      <c r="K163" s="42"/>
      <c r="L163" s="46"/>
      <c r="M163" s="237"/>
      <c r="N163" s="238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255</v>
      </c>
      <c r="AU163" s="19" t="s">
        <v>87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6093</v>
      </c>
      <c r="G164" s="250"/>
      <c r="H164" s="253">
        <v>0.13800000000000001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85</v>
      </c>
      <c r="AY164" s="259" t="s">
        <v>245</v>
      </c>
    </row>
    <row r="165" s="2" customFormat="1" ht="16.5" customHeight="1">
      <c r="A165" s="40"/>
      <c r="B165" s="41"/>
      <c r="C165" s="283" t="s">
        <v>8</v>
      </c>
      <c r="D165" s="283" t="s">
        <v>551</v>
      </c>
      <c r="E165" s="284" t="s">
        <v>4129</v>
      </c>
      <c r="F165" s="285" t="s">
        <v>4130</v>
      </c>
      <c r="G165" s="286" t="s">
        <v>545</v>
      </c>
      <c r="H165" s="287">
        <v>1.4850000000000001</v>
      </c>
      <c r="I165" s="288"/>
      <c r="J165" s="289">
        <f>ROUND(I165*H165,2)</f>
        <v>0</v>
      </c>
      <c r="K165" s="285" t="s">
        <v>764</v>
      </c>
      <c r="L165" s="290"/>
      <c r="M165" s="291" t="s">
        <v>1</v>
      </c>
      <c r="N165" s="292" t="s">
        <v>42</v>
      </c>
      <c r="O165" s="93"/>
      <c r="P165" s="230">
        <f>O165*H165</f>
        <v>0</v>
      </c>
      <c r="Q165" s="230">
        <v>1</v>
      </c>
      <c r="R165" s="230">
        <f>Q165*H165</f>
        <v>1.4850000000000001</v>
      </c>
      <c r="S165" s="230">
        <v>0</v>
      </c>
      <c r="T165" s="231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2" t="s">
        <v>326</v>
      </c>
      <c r="AT165" s="232" t="s">
        <v>551</v>
      </c>
      <c r="AU165" s="232" t="s">
        <v>87</v>
      </c>
      <c r="AY165" s="19" t="s">
        <v>245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9" t="s">
        <v>85</v>
      </c>
      <c r="BK165" s="233">
        <f>ROUND(I165*H165,2)</f>
        <v>0</v>
      </c>
      <c r="BL165" s="19" t="s">
        <v>253</v>
      </c>
      <c r="BM165" s="232" t="s">
        <v>6094</v>
      </c>
    </row>
    <row r="166" s="2" customFormat="1">
      <c r="A166" s="40"/>
      <c r="B166" s="41"/>
      <c r="C166" s="42"/>
      <c r="D166" s="234" t="s">
        <v>255</v>
      </c>
      <c r="E166" s="42"/>
      <c r="F166" s="235" t="s">
        <v>4130</v>
      </c>
      <c r="G166" s="42"/>
      <c r="H166" s="42"/>
      <c r="I166" s="236"/>
      <c r="J166" s="42"/>
      <c r="K166" s="42"/>
      <c r="L166" s="46"/>
      <c r="M166" s="237"/>
      <c r="N166" s="238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255</v>
      </c>
      <c r="AU166" s="19" t="s">
        <v>87</v>
      </c>
    </row>
    <row r="167" s="14" customFormat="1">
      <c r="A167" s="14"/>
      <c r="B167" s="249"/>
      <c r="C167" s="250"/>
      <c r="D167" s="234" t="s">
        <v>257</v>
      </c>
      <c r="E167" s="251" t="s">
        <v>1</v>
      </c>
      <c r="F167" s="252" t="s">
        <v>6095</v>
      </c>
      <c r="G167" s="250"/>
      <c r="H167" s="253">
        <v>0.29699999999999999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87</v>
      </c>
      <c r="AV167" s="14" t="s">
        <v>87</v>
      </c>
      <c r="AW167" s="14" t="s">
        <v>34</v>
      </c>
      <c r="AX167" s="14" t="s">
        <v>77</v>
      </c>
      <c r="AY167" s="259" t="s">
        <v>245</v>
      </c>
    </row>
    <row r="168" s="14" customFormat="1">
      <c r="A168" s="14"/>
      <c r="B168" s="249"/>
      <c r="C168" s="250"/>
      <c r="D168" s="234" t="s">
        <v>257</v>
      </c>
      <c r="E168" s="251" t="s">
        <v>1</v>
      </c>
      <c r="F168" s="252" t="s">
        <v>6096</v>
      </c>
      <c r="G168" s="250"/>
      <c r="H168" s="253">
        <v>1.1879999999999999</v>
      </c>
      <c r="I168" s="254"/>
      <c r="J168" s="250"/>
      <c r="K168" s="250"/>
      <c r="L168" s="255"/>
      <c r="M168" s="256"/>
      <c r="N168" s="257"/>
      <c r="O168" s="257"/>
      <c r="P168" s="257"/>
      <c r="Q168" s="257"/>
      <c r="R168" s="257"/>
      <c r="S168" s="257"/>
      <c r="T168" s="25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9" t="s">
        <v>257</v>
      </c>
      <c r="AU168" s="259" t="s">
        <v>87</v>
      </c>
      <c r="AV168" s="14" t="s">
        <v>87</v>
      </c>
      <c r="AW168" s="14" t="s">
        <v>34</v>
      </c>
      <c r="AX168" s="14" t="s">
        <v>77</v>
      </c>
      <c r="AY168" s="259" t="s">
        <v>245</v>
      </c>
    </row>
    <row r="169" s="15" customFormat="1">
      <c r="A169" s="15"/>
      <c r="B169" s="260"/>
      <c r="C169" s="261"/>
      <c r="D169" s="234" t="s">
        <v>257</v>
      </c>
      <c r="E169" s="262" t="s">
        <v>1</v>
      </c>
      <c r="F169" s="263" t="s">
        <v>266</v>
      </c>
      <c r="G169" s="261"/>
      <c r="H169" s="264">
        <v>1.4849999999999999</v>
      </c>
      <c r="I169" s="265"/>
      <c r="J169" s="261"/>
      <c r="K169" s="261"/>
      <c r="L169" s="266"/>
      <c r="M169" s="267"/>
      <c r="N169" s="268"/>
      <c r="O169" s="268"/>
      <c r="P169" s="268"/>
      <c r="Q169" s="268"/>
      <c r="R169" s="268"/>
      <c r="S169" s="268"/>
      <c r="T169" s="269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70" t="s">
        <v>257</v>
      </c>
      <c r="AU169" s="270" t="s">
        <v>87</v>
      </c>
      <c r="AV169" s="15" t="s">
        <v>253</v>
      </c>
      <c r="AW169" s="15" t="s">
        <v>34</v>
      </c>
      <c r="AX169" s="15" t="s">
        <v>85</v>
      </c>
      <c r="AY169" s="270" t="s">
        <v>245</v>
      </c>
    </row>
    <row r="170" s="2" customFormat="1" ht="16.5" customHeight="1">
      <c r="A170" s="40"/>
      <c r="B170" s="41"/>
      <c r="C170" s="221" t="s">
        <v>383</v>
      </c>
      <c r="D170" s="221" t="s">
        <v>248</v>
      </c>
      <c r="E170" s="222" t="s">
        <v>4119</v>
      </c>
      <c r="F170" s="223" t="s">
        <v>4122</v>
      </c>
      <c r="G170" s="224" t="s">
        <v>551</v>
      </c>
      <c r="H170" s="225">
        <v>19.199999999999999</v>
      </c>
      <c r="I170" s="226"/>
      <c r="J170" s="227">
        <f>ROUND(I170*H170,2)</f>
        <v>0</v>
      </c>
      <c r="K170" s="223" t="s">
        <v>764</v>
      </c>
      <c r="L170" s="46"/>
      <c r="M170" s="228" t="s">
        <v>1</v>
      </c>
      <c r="N170" s="229" t="s">
        <v>42</v>
      </c>
      <c r="O170" s="93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2" t="s">
        <v>253</v>
      </c>
      <c r="AT170" s="232" t="s">
        <v>248</v>
      </c>
      <c r="AU170" s="232" t="s">
        <v>87</v>
      </c>
      <c r="AY170" s="19" t="s">
        <v>245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9" t="s">
        <v>85</v>
      </c>
      <c r="BK170" s="233">
        <f>ROUND(I170*H170,2)</f>
        <v>0</v>
      </c>
      <c r="BL170" s="19" t="s">
        <v>253</v>
      </c>
      <c r="BM170" s="232" t="s">
        <v>6097</v>
      </c>
    </row>
    <row r="171" s="2" customFormat="1">
      <c r="A171" s="40"/>
      <c r="B171" s="41"/>
      <c r="C171" s="42"/>
      <c r="D171" s="234" t="s">
        <v>255</v>
      </c>
      <c r="E171" s="42"/>
      <c r="F171" s="235" t="s">
        <v>4122</v>
      </c>
      <c r="G171" s="42"/>
      <c r="H171" s="42"/>
      <c r="I171" s="236"/>
      <c r="J171" s="42"/>
      <c r="K171" s="42"/>
      <c r="L171" s="46"/>
      <c r="M171" s="237"/>
      <c r="N171" s="238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255</v>
      </c>
      <c r="AU171" s="19" t="s">
        <v>87</v>
      </c>
    </row>
    <row r="172" s="2" customFormat="1">
      <c r="A172" s="40"/>
      <c r="B172" s="41"/>
      <c r="C172" s="42"/>
      <c r="D172" s="296" t="s">
        <v>766</v>
      </c>
      <c r="E172" s="42"/>
      <c r="F172" s="297" t="s">
        <v>4123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766</v>
      </c>
      <c r="AU172" s="19" t="s">
        <v>87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6098</v>
      </c>
      <c r="G173" s="250"/>
      <c r="H173" s="253">
        <v>19.199999999999999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85</v>
      </c>
      <c r="AY173" s="259" t="s">
        <v>245</v>
      </c>
    </row>
    <row r="174" s="2" customFormat="1" ht="21.75" customHeight="1">
      <c r="A174" s="40"/>
      <c r="B174" s="41"/>
      <c r="C174" s="221" t="s">
        <v>390</v>
      </c>
      <c r="D174" s="221" t="s">
        <v>248</v>
      </c>
      <c r="E174" s="222" t="s">
        <v>3487</v>
      </c>
      <c r="F174" s="223" t="s">
        <v>3488</v>
      </c>
      <c r="G174" s="224" t="s">
        <v>2717</v>
      </c>
      <c r="H174" s="225">
        <v>54</v>
      </c>
      <c r="I174" s="226"/>
      <c r="J174" s="227">
        <f>ROUND(I174*H174,2)</f>
        <v>0</v>
      </c>
      <c r="K174" s="223" t="s">
        <v>764</v>
      </c>
      <c r="L174" s="46"/>
      <c r="M174" s="228" t="s">
        <v>1</v>
      </c>
      <c r="N174" s="229" t="s">
        <v>42</v>
      </c>
      <c r="O174" s="93"/>
      <c r="P174" s="230">
        <f>O174*H174</f>
        <v>0</v>
      </c>
      <c r="Q174" s="230">
        <v>0.026394999999999998</v>
      </c>
      <c r="R174" s="230">
        <f>Q174*H174</f>
        <v>1.42533</v>
      </c>
      <c r="S174" s="230">
        <v>0</v>
      </c>
      <c r="T174" s="231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32" t="s">
        <v>253</v>
      </c>
      <c r="AT174" s="232" t="s">
        <v>248</v>
      </c>
      <c r="AU174" s="232" t="s">
        <v>87</v>
      </c>
      <c r="AY174" s="19" t="s">
        <v>245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9" t="s">
        <v>85</v>
      </c>
      <c r="BK174" s="233">
        <f>ROUND(I174*H174,2)</f>
        <v>0</v>
      </c>
      <c r="BL174" s="19" t="s">
        <v>253</v>
      </c>
      <c r="BM174" s="232" t="s">
        <v>6099</v>
      </c>
    </row>
    <row r="175" s="2" customFormat="1">
      <c r="A175" s="40"/>
      <c r="B175" s="41"/>
      <c r="C175" s="42"/>
      <c r="D175" s="234" t="s">
        <v>255</v>
      </c>
      <c r="E175" s="42"/>
      <c r="F175" s="235" t="s">
        <v>3488</v>
      </c>
      <c r="G175" s="42"/>
      <c r="H175" s="42"/>
      <c r="I175" s="236"/>
      <c r="J175" s="42"/>
      <c r="K175" s="42"/>
      <c r="L175" s="46"/>
      <c r="M175" s="237"/>
      <c r="N175" s="238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255</v>
      </c>
      <c r="AU175" s="19" t="s">
        <v>87</v>
      </c>
    </row>
    <row r="176" s="2" customFormat="1">
      <c r="A176" s="40"/>
      <c r="B176" s="41"/>
      <c r="C176" s="42"/>
      <c r="D176" s="296" t="s">
        <v>766</v>
      </c>
      <c r="E176" s="42"/>
      <c r="F176" s="297" t="s">
        <v>3490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766</v>
      </c>
      <c r="AU176" s="19" t="s">
        <v>87</v>
      </c>
    </row>
    <row r="177" s="14" customFormat="1">
      <c r="A177" s="14"/>
      <c r="B177" s="249"/>
      <c r="C177" s="250"/>
      <c r="D177" s="234" t="s">
        <v>257</v>
      </c>
      <c r="E177" s="251" t="s">
        <v>1</v>
      </c>
      <c r="F177" s="252" t="s">
        <v>6100</v>
      </c>
      <c r="G177" s="250"/>
      <c r="H177" s="253">
        <v>54</v>
      </c>
      <c r="I177" s="254"/>
      <c r="J177" s="250"/>
      <c r="K177" s="250"/>
      <c r="L177" s="255"/>
      <c r="M177" s="256"/>
      <c r="N177" s="257"/>
      <c r="O177" s="257"/>
      <c r="P177" s="257"/>
      <c r="Q177" s="257"/>
      <c r="R177" s="257"/>
      <c r="S177" s="257"/>
      <c r="T177" s="25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9" t="s">
        <v>257</v>
      </c>
      <c r="AU177" s="259" t="s">
        <v>87</v>
      </c>
      <c r="AV177" s="14" t="s">
        <v>87</v>
      </c>
      <c r="AW177" s="14" t="s">
        <v>34</v>
      </c>
      <c r="AX177" s="14" t="s">
        <v>85</v>
      </c>
      <c r="AY177" s="259" t="s">
        <v>245</v>
      </c>
    </row>
    <row r="178" s="2" customFormat="1" ht="16.5" customHeight="1">
      <c r="A178" s="40"/>
      <c r="B178" s="41"/>
      <c r="C178" s="221" t="s">
        <v>395</v>
      </c>
      <c r="D178" s="221" t="s">
        <v>248</v>
      </c>
      <c r="E178" s="222" t="s">
        <v>4134</v>
      </c>
      <c r="F178" s="223" t="s">
        <v>4135</v>
      </c>
      <c r="G178" s="224" t="s">
        <v>329</v>
      </c>
      <c r="H178" s="225">
        <v>8</v>
      </c>
      <c r="I178" s="226"/>
      <c r="J178" s="227">
        <f>ROUND(I178*H178,2)</f>
        <v>0</v>
      </c>
      <c r="K178" s="223" t="s">
        <v>764</v>
      </c>
      <c r="L178" s="46"/>
      <c r="M178" s="228" t="s">
        <v>1</v>
      </c>
      <c r="N178" s="229" t="s">
        <v>42</v>
      </c>
      <c r="O178" s="93"/>
      <c r="P178" s="230">
        <f>O178*H178</f>
        <v>0</v>
      </c>
      <c r="Q178" s="230">
        <v>0.000200712</v>
      </c>
      <c r="R178" s="230">
        <f>Q178*H178</f>
        <v>0.001605696</v>
      </c>
      <c r="S178" s="230">
        <v>0</v>
      </c>
      <c r="T178" s="231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32" t="s">
        <v>253</v>
      </c>
      <c r="AT178" s="232" t="s">
        <v>248</v>
      </c>
      <c r="AU178" s="232" t="s">
        <v>87</v>
      </c>
      <c r="AY178" s="19" t="s">
        <v>245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9" t="s">
        <v>85</v>
      </c>
      <c r="BK178" s="233">
        <f>ROUND(I178*H178,2)</f>
        <v>0</v>
      </c>
      <c r="BL178" s="19" t="s">
        <v>253</v>
      </c>
      <c r="BM178" s="232" t="s">
        <v>6101</v>
      </c>
    </row>
    <row r="179" s="2" customFormat="1">
      <c r="A179" s="40"/>
      <c r="B179" s="41"/>
      <c r="C179" s="42"/>
      <c r="D179" s="234" t="s">
        <v>255</v>
      </c>
      <c r="E179" s="42"/>
      <c r="F179" s="235" t="s">
        <v>4135</v>
      </c>
      <c r="G179" s="42"/>
      <c r="H179" s="42"/>
      <c r="I179" s="236"/>
      <c r="J179" s="42"/>
      <c r="K179" s="42"/>
      <c r="L179" s="46"/>
      <c r="M179" s="237"/>
      <c r="N179" s="238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255</v>
      </c>
      <c r="AU179" s="19" t="s">
        <v>87</v>
      </c>
    </row>
    <row r="180" s="2" customFormat="1">
      <c r="A180" s="40"/>
      <c r="B180" s="41"/>
      <c r="C180" s="42"/>
      <c r="D180" s="296" t="s">
        <v>766</v>
      </c>
      <c r="E180" s="42"/>
      <c r="F180" s="297" t="s">
        <v>4138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766</v>
      </c>
      <c r="AU180" s="19" t="s">
        <v>87</v>
      </c>
    </row>
    <row r="181" s="14" customFormat="1">
      <c r="A181" s="14"/>
      <c r="B181" s="249"/>
      <c r="C181" s="250"/>
      <c r="D181" s="234" t="s">
        <v>257</v>
      </c>
      <c r="E181" s="251" t="s">
        <v>1</v>
      </c>
      <c r="F181" s="252" t="s">
        <v>6102</v>
      </c>
      <c r="G181" s="250"/>
      <c r="H181" s="253">
        <v>8</v>
      </c>
      <c r="I181" s="254"/>
      <c r="J181" s="250"/>
      <c r="K181" s="250"/>
      <c r="L181" s="255"/>
      <c r="M181" s="256"/>
      <c r="N181" s="257"/>
      <c r="O181" s="257"/>
      <c r="P181" s="257"/>
      <c r="Q181" s="257"/>
      <c r="R181" s="257"/>
      <c r="S181" s="257"/>
      <c r="T181" s="25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9" t="s">
        <v>257</v>
      </c>
      <c r="AU181" s="259" t="s">
        <v>87</v>
      </c>
      <c r="AV181" s="14" t="s">
        <v>87</v>
      </c>
      <c r="AW181" s="14" t="s">
        <v>34</v>
      </c>
      <c r="AX181" s="14" t="s">
        <v>85</v>
      </c>
      <c r="AY181" s="259" t="s">
        <v>245</v>
      </c>
    </row>
    <row r="182" s="2" customFormat="1" ht="16.5" customHeight="1">
      <c r="A182" s="40"/>
      <c r="B182" s="41"/>
      <c r="C182" s="221" t="s">
        <v>402</v>
      </c>
      <c r="D182" s="221" t="s">
        <v>248</v>
      </c>
      <c r="E182" s="222" t="s">
        <v>4146</v>
      </c>
      <c r="F182" s="223" t="s">
        <v>4147</v>
      </c>
      <c r="G182" s="224" t="s">
        <v>275</v>
      </c>
      <c r="H182" s="225">
        <v>14.4</v>
      </c>
      <c r="I182" s="226"/>
      <c r="J182" s="227">
        <f>ROUND(I182*H182,2)</f>
        <v>0</v>
      </c>
      <c r="K182" s="223" t="s">
        <v>764</v>
      </c>
      <c r="L182" s="46"/>
      <c r="M182" s="228" t="s">
        <v>1</v>
      </c>
      <c r="N182" s="229" t="s">
        <v>42</v>
      </c>
      <c r="O182" s="93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2" t="s">
        <v>253</v>
      </c>
      <c r="AT182" s="232" t="s">
        <v>248</v>
      </c>
      <c r="AU182" s="232" t="s">
        <v>87</v>
      </c>
      <c r="AY182" s="19" t="s">
        <v>245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9" t="s">
        <v>85</v>
      </c>
      <c r="BK182" s="233">
        <f>ROUND(I182*H182,2)</f>
        <v>0</v>
      </c>
      <c r="BL182" s="19" t="s">
        <v>253</v>
      </c>
      <c r="BM182" s="232" t="s">
        <v>6103</v>
      </c>
    </row>
    <row r="183" s="2" customFormat="1">
      <c r="A183" s="40"/>
      <c r="B183" s="41"/>
      <c r="C183" s="42"/>
      <c r="D183" s="234" t="s">
        <v>255</v>
      </c>
      <c r="E183" s="42"/>
      <c r="F183" s="235" t="s">
        <v>4147</v>
      </c>
      <c r="G183" s="42"/>
      <c r="H183" s="42"/>
      <c r="I183" s="236"/>
      <c r="J183" s="42"/>
      <c r="K183" s="42"/>
      <c r="L183" s="46"/>
      <c r="M183" s="237"/>
      <c r="N183" s="238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255</v>
      </c>
      <c r="AU183" s="19" t="s">
        <v>87</v>
      </c>
    </row>
    <row r="184" s="2" customFormat="1">
      <c r="A184" s="40"/>
      <c r="B184" s="41"/>
      <c r="C184" s="42"/>
      <c r="D184" s="296" t="s">
        <v>766</v>
      </c>
      <c r="E184" s="42"/>
      <c r="F184" s="297" t="s">
        <v>4150</v>
      </c>
      <c r="G184" s="42"/>
      <c r="H184" s="42"/>
      <c r="I184" s="236"/>
      <c r="J184" s="42"/>
      <c r="K184" s="42"/>
      <c r="L184" s="46"/>
      <c r="M184" s="237"/>
      <c r="N184" s="238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766</v>
      </c>
      <c r="AU184" s="19" t="s">
        <v>87</v>
      </c>
    </row>
    <row r="185" s="14" customFormat="1">
      <c r="A185" s="14"/>
      <c r="B185" s="249"/>
      <c r="C185" s="250"/>
      <c r="D185" s="234" t="s">
        <v>257</v>
      </c>
      <c r="E185" s="251" t="s">
        <v>1</v>
      </c>
      <c r="F185" s="252" t="s">
        <v>6104</v>
      </c>
      <c r="G185" s="250"/>
      <c r="H185" s="253">
        <v>14.4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9" t="s">
        <v>257</v>
      </c>
      <c r="AU185" s="259" t="s">
        <v>87</v>
      </c>
      <c r="AV185" s="14" t="s">
        <v>87</v>
      </c>
      <c r="AW185" s="14" t="s">
        <v>34</v>
      </c>
      <c r="AX185" s="14" t="s">
        <v>85</v>
      </c>
      <c r="AY185" s="259" t="s">
        <v>245</v>
      </c>
    </row>
    <row r="186" s="2" customFormat="1" ht="21.75" customHeight="1">
      <c r="A186" s="40"/>
      <c r="B186" s="41"/>
      <c r="C186" s="221" t="s">
        <v>410</v>
      </c>
      <c r="D186" s="221" t="s">
        <v>248</v>
      </c>
      <c r="E186" s="222" t="s">
        <v>4152</v>
      </c>
      <c r="F186" s="223" t="s">
        <v>4153</v>
      </c>
      <c r="G186" s="224" t="s">
        <v>275</v>
      </c>
      <c r="H186" s="225">
        <v>14.4</v>
      </c>
      <c r="I186" s="226"/>
      <c r="J186" s="227">
        <f>ROUND(I186*H186,2)</f>
        <v>0</v>
      </c>
      <c r="K186" s="223" t="s">
        <v>764</v>
      </c>
      <c r="L186" s="46"/>
      <c r="M186" s="228" t="s">
        <v>1</v>
      </c>
      <c r="N186" s="229" t="s">
        <v>42</v>
      </c>
      <c r="O186" s="93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2" t="s">
        <v>253</v>
      </c>
      <c r="AT186" s="232" t="s">
        <v>248</v>
      </c>
      <c r="AU186" s="232" t="s">
        <v>87</v>
      </c>
      <c r="AY186" s="19" t="s">
        <v>245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9" t="s">
        <v>85</v>
      </c>
      <c r="BK186" s="233">
        <f>ROUND(I186*H186,2)</f>
        <v>0</v>
      </c>
      <c r="BL186" s="19" t="s">
        <v>253</v>
      </c>
      <c r="BM186" s="232" t="s">
        <v>6105</v>
      </c>
    </row>
    <row r="187" s="2" customFormat="1">
      <c r="A187" s="40"/>
      <c r="B187" s="41"/>
      <c r="C187" s="42"/>
      <c r="D187" s="234" t="s">
        <v>255</v>
      </c>
      <c r="E187" s="42"/>
      <c r="F187" s="235" t="s">
        <v>4153</v>
      </c>
      <c r="G187" s="42"/>
      <c r="H187" s="42"/>
      <c r="I187" s="236"/>
      <c r="J187" s="42"/>
      <c r="K187" s="42"/>
      <c r="L187" s="46"/>
      <c r="M187" s="237"/>
      <c r="N187" s="238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255</v>
      </c>
      <c r="AU187" s="19" t="s">
        <v>87</v>
      </c>
    </row>
    <row r="188" s="2" customFormat="1">
      <c r="A188" s="40"/>
      <c r="B188" s="41"/>
      <c r="C188" s="42"/>
      <c r="D188" s="296" t="s">
        <v>766</v>
      </c>
      <c r="E188" s="42"/>
      <c r="F188" s="297" t="s">
        <v>4156</v>
      </c>
      <c r="G188" s="42"/>
      <c r="H188" s="42"/>
      <c r="I188" s="236"/>
      <c r="J188" s="42"/>
      <c r="K188" s="42"/>
      <c r="L188" s="46"/>
      <c r="M188" s="237"/>
      <c r="N188" s="238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766</v>
      </c>
      <c r="AU188" s="19" t="s">
        <v>87</v>
      </c>
    </row>
    <row r="189" s="14" customFormat="1">
      <c r="A189" s="14"/>
      <c r="B189" s="249"/>
      <c r="C189" s="250"/>
      <c r="D189" s="234" t="s">
        <v>257</v>
      </c>
      <c r="E189" s="251" t="s">
        <v>1</v>
      </c>
      <c r="F189" s="252" t="s">
        <v>6104</v>
      </c>
      <c r="G189" s="250"/>
      <c r="H189" s="253">
        <v>14.4</v>
      </c>
      <c r="I189" s="254"/>
      <c r="J189" s="250"/>
      <c r="K189" s="250"/>
      <c r="L189" s="255"/>
      <c r="M189" s="256"/>
      <c r="N189" s="257"/>
      <c r="O189" s="257"/>
      <c r="P189" s="257"/>
      <c r="Q189" s="257"/>
      <c r="R189" s="257"/>
      <c r="S189" s="257"/>
      <c r="T189" s="25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9" t="s">
        <v>257</v>
      </c>
      <c r="AU189" s="259" t="s">
        <v>87</v>
      </c>
      <c r="AV189" s="14" t="s">
        <v>87</v>
      </c>
      <c r="AW189" s="14" t="s">
        <v>34</v>
      </c>
      <c r="AX189" s="14" t="s">
        <v>85</v>
      </c>
      <c r="AY189" s="259" t="s">
        <v>245</v>
      </c>
    </row>
    <row r="190" s="2" customFormat="1" ht="16.5" customHeight="1">
      <c r="A190" s="40"/>
      <c r="B190" s="41"/>
      <c r="C190" s="221" t="s">
        <v>419</v>
      </c>
      <c r="D190" s="221" t="s">
        <v>248</v>
      </c>
      <c r="E190" s="222" t="s">
        <v>4930</v>
      </c>
      <c r="F190" s="223" t="s">
        <v>4931</v>
      </c>
      <c r="G190" s="224" t="s">
        <v>317</v>
      </c>
      <c r="H190" s="225">
        <v>48</v>
      </c>
      <c r="I190" s="226"/>
      <c r="J190" s="227">
        <f>ROUND(I190*H190,2)</f>
        <v>0</v>
      </c>
      <c r="K190" s="223" t="s">
        <v>764</v>
      </c>
      <c r="L190" s="46"/>
      <c r="M190" s="228" t="s">
        <v>1</v>
      </c>
      <c r="N190" s="229" t="s">
        <v>42</v>
      </c>
      <c r="O190" s="93"/>
      <c r="P190" s="230">
        <f>O190*H190</f>
        <v>0</v>
      </c>
      <c r="Q190" s="230">
        <v>0.033019555999999999</v>
      </c>
      <c r="R190" s="230">
        <f>Q190*H190</f>
        <v>1.5849386879999998</v>
      </c>
      <c r="S190" s="230">
        <v>0</v>
      </c>
      <c r="T190" s="231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2" t="s">
        <v>594</v>
      </c>
      <c r="AT190" s="232" t="s">
        <v>248</v>
      </c>
      <c r="AU190" s="232" t="s">
        <v>87</v>
      </c>
      <c r="AY190" s="19" t="s">
        <v>245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9" t="s">
        <v>85</v>
      </c>
      <c r="BK190" s="233">
        <f>ROUND(I190*H190,2)</f>
        <v>0</v>
      </c>
      <c r="BL190" s="19" t="s">
        <v>594</v>
      </c>
      <c r="BM190" s="232" t="s">
        <v>6106</v>
      </c>
    </row>
    <row r="191" s="2" customFormat="1">
      <c r="A191" s="40"/>
      <c r="B191" s="41"/>
      <c r="C191" s="42"/>
      <c r="D191" s="234" t="s">
        <v>255</v>
      </c>
      <c r="E191" s="42"/>
      <c r="F191" s="235" t="s">
        <v>4931</v>
      </c>
      <c r="G191" s="42"/>
      <c r="H191" s="42"/>
      <c r="I191" s="236"/>
      <c r="J191" s="42"/>
      <c r="K191" s="42"/>
      <c r="L191" s="46"/>
      <c r="M191" s="237"/>
      <c r="N191" s="238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255</v>
      </c>
      <c r="AU191" s="19" t="s">
        <v>87</v>
      </c>
    </row>
    <row r="192" s="2" customFormat="1">
      <c r="A192" s="40"/>
      <c r="B192" s="41"/>
      <c r="C192" s="42"/>
      <c r="D192" s="296" t="s">
        <v>766</v>
      </c>
      <c r="E192" s="42"/>
      <c r="F192" s="297" t="s">
        <v>4933</v>
      </c>
      <c r="G192" s="42"/>
      <c r="H192" s="42"/>
      <c r="I192" s="236"/>
      <c r="J192" s="42"/>
      <c r="K192" s="42"/>
      <c r="L192" s="46"/>
      <c r="M192" s="237"/>
      <c r="N192" s="238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766</v>
      </c>
      <c r="AU192" s="19" t="s">
        <v>87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6107</v>
      </c>
      <c r="G193" s="250"/>
      <c r="H193" s="253">
        <v>48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87</v>
      </c>
      <c r="AV193" s="14" t="s">
        <v>87</v>
      </c>
      <c r="AW193" s="14" t="s">
        <v>34</v>
      </c>
      <c r="AX193" s="14" t="s">
        <v>85</v>
      </c>
      <c r="AY193" s="259" t="s">
        <v>245</v>
      </c>
    </row>
    <row r="194" s="2" customFormat="1" ht="24.15" customHeight="1">
      <c r="A194" s="40"/>
      <c r="B194" s="41"/>
      <c r="C194" s="221" t="s">
        <v>430</v>
      </c>
      <c r="D194" s="221" t="s">
        <v>248</v>
      </c>
      <c r="E194" s="222" t="s">
        <v>2663</v>
      </c>
      <c r="F194" s="223" t="s">
        <v>3506</v>
      </c>
      <c r="G194" s="224" t="s">
        <v>3227</v>
      </c>
      <c r="H194" s="225">
        <v>530.39999999999998</v>
      </c>
      <c r="I194" s="226"/>
      <c r="J194" s="227">
        <f>ROUND(I194*H194,2)</f>
        <v>0</v>
      </c>
      <c r="K194" s="223" t="s">
        <v>764</v>
      </c>
      <c r="L194" s="46"/>
      <c r="M194" s="228" t="s">
        <v>1</v>
      </c>
      <c r="N194" s="229" t="s">
        <v>42</v>
      </c>
      <c r="O194" s="93"/>
      <c r="P194" s="230">
        <f>O194*H194</f>
        <v>0</v>
      </c>
      <c r="Q194" s="230">
        <v>0</v>
      </c>
      <c r="R194" s="230">
        <f>Q194*H194</f>
        <v>0</v>
      </c>
      <c r="S194" s="230">
        <v>0</v>
      </c>
      <c r="T194" s="231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2" t="s">
        <v>594</v>
      </c>
      <c r="AT194" s="232" t="s">
        <v>248</v>
      </c>
      <c r="AU194" s="232" t="s">
        <v>87</v>
      </c>
      <c r="AY194" s="19" t="s">
        <v>245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9" t="s">
        <v>85</v>
      </c>
      <c r="BK194" s="233">
        <f>ROUND(I194*H194,2)</f>
        <v>0</v>
      </c>
      <c r="BL194" s="19" t="s">
        <v>594</v>
      </c>
      <c r="BM194" s="232" t="s">
        <v>6108</v>
      </c>
    </row>
    <row r="195" s="2" customFormat="1">
      <c r="A195" s="40"/>
      <c r="B195" s="41"/>
      <c r="C195" s="42"/>
      <c r="D195" s="234" t="s">
        <v>255</v>
      </c>
      <c r="E195" s="42"/>
      <c r="F195" s="235" t="s">
        <v>3506</v>
      </c>
      <c r="G195" s="42"/>
      <c r="H195" s="42"/>
      <c r="I195" s="236"/>
      <c r="J195" s="42"/>
      <c r="K195" s="42"/>
      <c r="L195" s="46"/>
      <c r="M195" s="237"/>
      <c r="N195" s="238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255</v>
      </c>
      <c r="AU195" s="19" t="s">
        <v>87</v>
      </c>
    </row>
    <row r="196" s="2" customFormat="1">
      <c r="A196" s="40"/>
      <c r="B196" s="41"/>
      <c r="C196" s="42"/>
      <c r="D196" s="296" t="s">
        <v>766</v>
      </c>
      <c r="E196" s="42"/>
      <c r="F196" s="297" t="s">
        <v>2667</v>
      </c>
      <c r="G196" s="42"/>
      <c r="H196" s="42"/>
      <c r="I196" s="236"/>
      <c r="J196" s="42"/>
      <c r="K196" s="42"/>
      <c r="L196" s="46"/>
      <c r="M196" s="237"/>
      <c r="N196" s="238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766</v>
      </c>
      <c r="AU196" s="19" t="s">
        <v>87</v>
      </c>
    </row>
    <row r="197" s="14" customFormat="1">
      <c r="A197" s="14"/>
      <c r="B197" s="249"/>
      <c r="C197" s="250"/>
      <c r="D197" s="234" t="s">
        <v>257</v>
      </c>
      <c r="E197" s="251" t="s">
        <v>1</v>
      </c>
      <c r="F197" s="252" t="s">
        <v>6109</v>
      </c>
      <c r="G197" s="250"/>
      <c r="H197" s="253">
        <v>530.39999999999998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257</v>
      </c>
      <c r="AU197" s="259" t="s">
        <v>87</v>
      </c>
      <c r="AV197" s="14" t="s">
        <v>87</v>
      </c>
      <c r="AW197" s="14" t="s">
        <v>34</v>
      </c>
      <c r="AX197" s="14" t="s">
        <v>85</v>
      </c>
      <c r="AY197" s="259" t="s">
        <v>245</v>
      </c>
    </row>
    <row r="198" s="2" customFormat="1" ht="24.15" customHeight="1">
      <c r="A198" s="40"/>
      <c r="B198" s="41"/>
      <c r="C198" s="221" t="s">
        <v>418</v>
      </c>
      <c r="D198" s="221" t="s">
        <v>248</v>
      </c>
      <c r="E198" s="222" t="s">
        <v>2669</v>
      </c>
      <c r="F198" s="223" t="s">
        <v>2670</v>
      </c>
      <c r="G198" s="224" t="s">
        <v>251</v>
      </c>
      <c r="H198" s="225">
        <v>25989.599999999999</v>
      </c>
      <c r="I198" s="226"/>
      <c r="J198" s="227">
        <f>ROUND(I198*H198,2)</f>
        <v>0</v>
      </c>
      <c r="K198" s="223" t="s">
        <v>764</v>
      </c>
      <c r="L198" s="46"/>
      <c r="M198" s="228" t="s">
        <v>1</v>
      </c>
      <c r="N198" s="229" t="s">
        <v>42</v>
      </c>
      <c r="O198" s="93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2" t="s">
        <v>594</v>
      </c>
      <c r="AT198" s="232" t="s">
        <v>248</v>
      </c>
      <c r="AU198" s="232" t="s">
        <v>87</v>
      </c>
      <c r="AY198" s="19" t="s">
        <v>245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9" t="s">
        <v>85</v>
      </c>
      <c r="BK198" s="233">
        <f>ROUND(I198*H198,2)</f>
        <v>0</v>
      </c>
      <c r="BL198" s="19" t="s">
        <v>594</v>
      </c>
      <c r="BM198" s="232" t="s">
        <v>6110</v>
      </c>
    </row>
    <row r="199" s="2" customFormat="1">
      <c r="A199" s="40"/>
      <c r="B199" s="41"/>
      <c r="C199" s="42"/>
      <c r="D199" s="234" t="s">
        <v>255</v>
      </c>
      <c r="E199" s="42"/>
      <c r="F199" s="235" t="s">
        <v>2670</v>
      </c>
      <c r="G199" s="42"/>
      <c r="H199" s="42"/>
      <c r="I199" s="236"/>
      <c r="J199" s="42"/>
      <c r="K199" s="42"/>
      <c r="L199" s="46"/>
      <c r="M199" s="237"/>
      <c r="N199" s="238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255</v>
      </c>
      <c r="AU199" s="19" t="s">
        <v>87</v>
      </c>
    </row>
    <row r="200" s="2" customFormat="1">
      <c r="A200" s="40"/>
      <c r="B200" s="41"/>
      <c r="C200" s="42"/>
      <c r="D200" s="296" t="s">
        <v>766</v>
      </c>
      <c r="E200" s="42"/>
      <c r="F200" s="297" t="s">
        <v>2673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766</v>
      </c>
      <c r="AU200" s="19" t="s">
        <v>87</v>
      </c>
    </row>
    <row r="201" s="14" customFormat="1">
      <c r="A201" s="14"/>
      <c r="B201" s="249"/>
      <c r="C201" s="250"/>
      <c r="D201" s="234" t="s">
        <v>257</v>
      </c>
      <c r="E201" s="251" t="s">
        <v>1</v>
      </c>
      <c r="F201" s="252" t="s">
        <v>6111</v>
      </c>
      <c r="G201" s="250"/>
      <c r="H201" s="253">
        <v>25989.599999999999</v>
      </c>
      <c r="I201" s="254"/>
      <c r="J201" s="250"/>
      <c r="K201" s="250"/>
      <c r="L201" s="255"/>
      <c r="M201" s="256"/>
      <c r="N201" s="257"/>
      <c r="O201" s="257"/>
      <c r="P201" s="257"/>
      <c r="Q201" s="257"/>
      <c r="R201" s="257"/>
      <c r="S201" s="257"/>
      <c r="T201" s="25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9" t="s">
        <v>257</v>
      </c>
      <c r="AU201" s="259" t="s">
        <v>87</v>
      </c>
      <c r="AV201" s="14" t="s">
        <v>87</v>
      </c>
      <c r="AW201" s="14" t="s">
        <v>34</v>
      </c>
      <c r="AX201" s="14" t="s">
        <v>85</v>
      </c>
      <c r="AY201" s="259" t="s">
        <v>245</v>
      </c>
    </row>
    <row r="202" s="2" customFormat="1" ht="16.5" customHeight="1">
      <c r="A202" s="40"/>
      <c r="B202" s="41"/>
      <c r="C202" s="221" t="s">
        <v>7</v>
      </c>
      <c r="D202" s="221" t="s">
        <v>248</v>
      </c>
      <c r="E202" s="222" t="s">
        <v>2675</v>
      </c>
      <c r="F202" s="223" t="s">
        <v>2676</v>
      </c>
      <c r="G202" s="224" t="s">
        <v>251</v>
      </c>
      <c r="H202" s="225">
        <v>530.39999999999998</v>
      </c>
      <c r="I202" s="226"/>
      <c r="J202" s="227">
        <f>ROUND(I202*H202,2)</f>
        <v>0</v>
      </c>
      <c r="K202" s="223" t="s">
        <v>764</v>
      </c>
      <c r="L202" s="46"/>
      <c r="M202" s="228" t="s">
        <v>1</v>
      </c>
      <c r="N202" s="229" t="s">
        <v>42</v>
      </c>
      <c r="O202" s="93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2" t="s">
        <v>594</v>
      </c>
      <c r="AT202" s="232" t="s">
        <v>248</v>
      </c>
      <c r="AU202" s="232" t="s">
        <v>87</v>
      </c>
      <c r="AY202" s="19" t="s">
        <v>245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9" t="s">
        <v>85</v>
      </c>
      <c r="BK202" s="233">
        <f>ROUND(I202*H202,2)</f>
        <v>0</v>
      </c>
      <c r="BL202" s="19" t="s">
        <v>594</v>
      </c>
      <c r="BM202" s="232" t="s">
        <v>6112</v>
      </c>
    </row>
    <row r="203" s="2" customFormat="1">
      <c r="A203" s="40"/>
      <c r="B203" s="41"/>
      <c r="C203" s="42"/>
      <c r="D203" s="234" t="s">
        <v>255</v>
      </c>
      <c r="E203" s="42"/>
      <c r="F203" s="235" t="s">
        <v>2676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255</v>
      </c>
      <c r="AU203" s="19" t="s">
        <v>87</v>
      </c>
    </row>
    <row r="204" s="2" customFormat="1">
      <c r="A204" s="40"/>
      <c r="B204" s="41"/>
      <c r="C204" s="42"/>
      <c r="D204" s="296" t="s">
        <v>766</v>
      </c>
      <c r="E204" s="42"/>
      <c r="F204" s="297" t="s">
        <v>2679</v>
      </c>
      <c r="G204" s="42"/>
      <c r="H204" s="42"/>
      <c r="I204" s="236"/>
      <c r="J204" s="42"/>
      <c r="K204" s="42"/>
      <c r="L204" s="46"/>
      <c r="M204" s="237"/>
      <c r="N204" s="238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766</v>
      </c>
      <c r="AU204" s="19" t="s">
        <v>87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6113</v>
      </c>
      <c r="G205" s="250"/>
      <c r="H205" s="253">
        <v>530.39999999999998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85</v>
      </c>
      <c r="AY205" s="259" t="s">
        <v>245</v>
      </c>
    </row>
    <row r="206" s="2" customFormat="1" ht="16.5" customHeight="1">
      <c r="A206" s="40"/>
      <c r="B206" s="41"/>
      <c r="C206" s="221" t="s">
        <v>452</v>
      </c>
      <c r="D206" s="221" t="s">
        <v>248</v>
      </c>
      <c r="E206" s="222" t="s">
        <v>3513</v>
      </c>
      <c r="F206" s="223" t="s">
        <v>3514</v>
      </c>
      <c r="G206" s="224" t="s">
        <v>275</v>
      </c>
      <c r="H206" s="225">
        <v>250</v>
      </c>
      <c r="I206" s="226"/>
      <c r="J206" s="227">
        <f>ROUND(I206*H206,2)</f>
        <v>0</v>
      </c>
      <c r="K206" s="223" t="s">
        <v>764</v>
      </c>
      <c r="L206" s="46"/>
      <c r="M206" s="228" t="s">
        <v>1</v>
      </c>
      <c r="N206" s="229" t="s">
        <v>42</v>
      </c>
      <c r="O206" s="93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2" t="s">
        <v>253</v>
      </c>
      <c r="AT206" s="232" t="s">
        <v>248</v>
      </c>
      <c r="AU206" s="232" t="s">
        <v>87</v>
      </c>
      <c r="AY206" s="19" t="s">
        <v>245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9" t="s">
        <v>85</v>
      </c>
      <c r="BK206" s="233">
        <f>ROUND(I206*H206,2)</f>
        <v>0</v>
      </c>
      <c r="BL206" s="19" t="s">
        <v>253</v>
      </c>
      <c r="BM206" s="232" t="s">
        <v>6114</v>
      </c>
    </row>
    <row r="207" s="2" customFormat="1">
      <c r="A207" s="40"/>
      <c r="B207" s="41"/>
      <c r="C207" s="42"/>
      <c r="D207" s="234" t="s">
        <v>255</v>
      </c>
      <c r="E207" s="42"/>
      <c r="F207" s="235" t="s">
        <v>3514</v>
      </c>
      <c r="G207" s="42"/>
      <c r="H207" s="42"/>
      <c r="I207" s="236"/>
      <c r="J207" s="42"/>
      <c r="K207" s="42"/>
      <c r="L207" s="46"/>
      <c r="M207" s="237"/>
      <c r="N207" s="238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255</v>
      </c>
      <c r="AU207" s="19" t="s">
        <v>87</v>
      </c>
    </row>
    <row r="208" s="2" customFormat="1">
      <c r="A208" s="40"/>
      <c r="B208" s="41"/>
      <c r="C208" s="42"/>
      <c r="D208" s="296" t="s">
        <v>766</v>
      </c>
      <c r="E208" s="42"/>
      <c r="F208" s="297" t="s">
        <v>3516</v>
      </c>
      <c r="G208" s="42"/>
      <c r="H208" s="42"/>
      <c r="I208" s="236"/>
      <c r="J208" s="42"/>
      <c r="K208" s="42"/>
      <c r="L208" s="46"/>
      <c r="M208" s="237"/>
      <c r="N208" s="238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766</v>
      </c>
      <c r="AU208" s="19" t="s">
        <v>87</v>
      </c>
    </row>
    <row r="209" s="14" customFormat="1">
      <c r="A209" s="14"/>
      <c r="B209" s="249"/>
      <c r="C209" s="250"/>
      <c r="D209" s="234" t="s">
        <v>257</v>
      </c>
      <c r="E209" s="251" t="s">
        <v>1</v>
      </c>
      <c r="F209" s="252" t="s">
        <v>6115</v>
      </c>
      <c r="G209" s="250"/>
      <c r="H209" s="253">
        <v>250</v>
      </c>
      <c r="I209" s="254"/>
      <c r="J209" s="250"/>
      <c r="K209" s="250"/>
      <c r="L209" s="255"/>
      <c r="M209" s="256"/>
      <c r="N209" s="257"/>
      <c r="O209" s="257"/>
      <c r="P209" s="257"/>
      <c r="Q209" s="257"/>
      <c r="R209" s="257"/>
      <c r="S209" s="257"/>
      <c r="T209" s="25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9" t="s">
        <v>257</v>
      </c>
      <c r="AU209" s="259" t="s">
        <v>87</v>
      </c>
      <c r="AV209" s="14" t="s">
        <v>87</v>
      </c>
      <c r="AW209" s="14" t="s">
        <v>34</v>
      </c>
      <c r="AX209" s="14" t="s">
        <v>85</v>
      </c>
      <c r="AY209" s="259" t="s">
        <v>245</v>
      </c>
    </row>
    <row r="210" s="2" customFormat="1" ht="16.5" customHeight="1">
      <c r="A210" s="40"/>
      <c r="B210" s="41"/>
      <c r="C210" s="221" t="s">
        <v>460</v>
      </c>
      <c r="D210" s="221" t="s">
        <v>248</v>
      </c>
      <c r="E210" s="222" t="s">
        <v>2681</v>
      </c>
      <c r="F210" s="223" t="s">
        <v>2682</v>
      </c>
      <c r="G210" s="224" t="s">
        <v>251</v>
      </c>
      <c r="H210" s="225">
        <v>49.600000000000001</v>
      </c>
      <c r="I210" s="226"/>
      <c r="J210" s="227">
        <f>ROUND(I210*H210,2)</f>
        <v>0</v>
      </c>
      <c r="K210" s="223" t="s">
        <v>764</v>
      </c>
      <c r="L210" s="46"/>
      <c r="M210" s="228" t="s">
        <v>1</v>
      </c>
      <c r="N210" s="229" t="s">
        <v>42</v>
      </c>
      <c r="O210" s="93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2" t="s">
        <v>253</v>
      </c>
      <c r="AT210" s="232" t="s">
        <v>248</v>
      </c>
      <c r="AU210" s="232" t="s">
        <v>87</v>
      </c>
      <c r="AY210" s="19" t="s">
        <v>245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9" t="s">
        <v>85</v>
      </c>
      <c r="BK210" s="233">
        <f>ROUND(I210*H210,2)</f>
        <v>0</v>
      </c>
      <c r="BL210" s="19" t="s">
        <v>253</v>
      </c>
      <c r="BM210" s="232" t="s">
        <v>6116</v>
      </c>
    </row>
    <row r="211" s="2" customFormat="1">
      <c r="A211" s="40"/>
      <c r="B211" s="41"/>
      <c r="C211" s="42"/>
      <c r="D211" s="234" t="s">
        <v>255</v>
      </c>
      <c r="E211" s="42"/>
      <c r="F211" s="235" t="s">
        <v>2682</v>
      </c>
      <c r="G211" s="42"/>
      <c r="H211" s="42"/>
      <c r="I211" s="236"/>
      <c r="J211" s="42"/>
      <c r="K211" s="42"/>
      <c r="L211" s="46"/>
      <c r="M211" s="237"/>
      <c r="N211" s="238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255</v>
      </c>
      <c r="AU211" s="19" t="s">
        <v>87</v>
      </c>
    </row>
    <row r="212" s="2" customFormat="1">
      <c r="A212" s="40"/>
      <c r="B212" s="41"/>
      <c r="C212" s="42"/>
      <c r="D212" s="296" t="s">
        <v>766</v>
      </c>
      <c r="E212" s="42"/>
      <c r="F212" s="297" t="s">
        <v>2685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766</v>
      </c>
      <c r="AU212" s="19" t="s">
        <v>87</v>
      </c>
    </row>
    <row r="213" s="14" customFormat="1">
      <c r="A213" s="14"/>
      <c r="B213" s="249"/>
      <c r="C213" s="250"/>
      <c r="D213" s="234" t="s">
        <v>257</v>
      </c>
      <c r="E213" s="251" t="s">
        <v>1</v>
      </c>
      <c r="F213" s="252" t="s">
        <v>6117</v>
      </c>
      <c r="G213" s="250"/>
      <c r="H213" s="253">
        <v>49.600000000000001</v>
      </c>
      <c r="I213" s="254"/>
      <c r="J213" s="250"/>
      <c r="K213" s="250"/>
      <c r="L213" s="255"/>
      <c r="M213" s="256"/>
      <c r="N213" s="257"/>
      <c r="O213" s="257"/>
      <c r="P213" s="257"/>
      <c r="Q213" s="257"/>
      <c r="R213" s="257"/>
      <c r="S213" s="257"/>
      <c r="T213" s="25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9" t="s">
        <v>257</v>
      </c>
      <c r="AU213" s="259" t="s">
        <v>87</v>
      </c>
      <c r="AV213" s="14" t="s">
        <v>87</v>
      </c>
      <c r="AW213" s="14" t="s">
        <v>34</v>
      </c>
      <c r="AX213" s="14" t="s">
        <v>85</v>
      </c>
      <c r="AY213" s="259" t="s">
        <v>245</v>
      </c>
    </row>
    <row r="214" s="2" customFormat="1" ht="16.5" customHeight="1">
      <c r="A214" s="40"/>
      <c r="B214" s="41"/>
      <c r="C214" s="221" t="s">
        <v>466</v>
      </c>
      <c r="D214" s="221" t="s">
        <v>248</v>
      </c>
      <c r="E214" s="222" t="s">
        <v>2687</v>
      </c>
      <c r="F214" s="223" t="s">
        <v>2688</v>
      </c>
      <c r="G214" s="224" t="s">
        <v>545</v>
      </c>
      <c r="H214" s="225">
        <v>1218</v>
      </c>
      <c r="I214" s="226"/>
      <c r="J214" s="227">
        <f>ROUND(I214*H214,2)</f>
        <v>0</v>
      </c>
      <c r="K214" s="223" t="s">
        <v>764</v>
      </c>
      <c r="L214" s="46"/>
      <c r="M214" s="228" t="s">
        <v>1</v>
      </c>
      <c r="N214" s="229" t="s">
        <v>42</v>
      </c>
      <c r="O214" s="93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2" t="s">
        <v>594</v>
      </c>
      <c r="AT214" s="232" t="s">
        <v>248</v>
      </c>
      <c r="AU214" s="232" t="s">
        <v>87</v>
      </c>
      <c r="AY214" s="19" t="s">
        <v>245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9" t="s">
        <v>85</v>
      </c>
      <c r="BK214" s="233">
        <f>ROUND(I214*H214,2)</f>
        <v>0</v>
      </c>
      <c r="BL214" s="19" t="s">
        <v>594</v>
      </c>
      <c r="BM214" s="232" t="s">
        <v>6118</v>
      </c>
    </row>
    <row r="215" s="2" customFormat="1">
      <c r="A215" s="40"/>
      <c r="B215" s="41"/>
      <c r="C215" s="42"/>
      <c r="D215" s="234" t="s">
        <v>255</v>
      </c>
      <c r="E215" s="42"/>
      <c r="F215" s="235" t="s">
        <v>2688</v>
      </c>
      <c r="G215" s="42"/>
      <c r="H215" s="42"/>
      <c r="I215" s="236"/>
      <c r="J215" s="42"/>
      <c r="K215" s="42"/>
      <c r="L215" s="46"/>
      <c r="M215" s="237"/>
      <c r="N215" s="238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255</v>
      </c>
      <c r="AU215" s="19" t="s">
        <v>87</v>
      </c>
    </row>
    <row r="216" s="2" customFormat="1">
      <c r="A216" s="40"/>
      <c r="B216" s="41"/>
      <c r="C216" s="42"/>
      <c r="D216" s="296" t="s">
        <v>766</v>
      </c>
      <c r="E216" s="42"/>
      <c r="F216" s="297" t="s">
        <v>2691</v>
      </c>
      <c r="G216" s="42"/>
      <c r="H216" s="42"/>
      <c r="I216" s="236"/>
      <c r="J216" s="42"/>
      <c r="K216" s="42"/>
      <c r="L216" s="46"/>
      <c r="M216" s="237"/>
      <c r="N216" s="238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766</v>
      </c>
      <c r="AU216" s="19" t="s">
        <v>87</v>
      </c>
    </row>
    <row r="217" s="14" customFormat="1">
      <c r="A217" s="14"/>
      <c r="B217" s="249"/>
      <c r="C217" s="250"/>
      <c r="D217" s="234" t="s">
        <v>257</v>
      </c>
      <c r="E217" s="251" t="s">
        <v>1</v>
      </c>
      <c r="F217" s="252" t="s">
        <v>6119</v>
      </c>
      <c r="G217" s="250"/>
      <c r="H217" s="253">
        <v>1218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257</v>
      </c>
      <c r="AU217" s="259" t="s">
        <v>87</v>
      </c>
      <c r="AV217" s="14" t="s">
        <v>87</v>
      </c>
      <c r="AW217" s="14" t="s">
        <v>34</v>
      </c>
      <c r="AX217" s="14" t="s">
        <v>85</v>
      </c>
      <c r="AY217" s="259" t="s">
        <v>245</v>
      </c>
    </row>
    <row r="218" s="2" customFormat="1" ht="24.15" customHeight="1">
      <c r="A218" s="40"/>
      <c r="B218" s="41"/>
      <c r="C218" s="221" t="s">
        <v>471</v>
      </c>
      <c r="D218" s="221" t="s">
        <v>248</v>
      </c>
      <c r="E218" s="222" t="s">
        <v>2693</v>
      </c>
      <c r="F218" s="223" t="s">
        <v>2696</v>
      </c>
      <c r="G218" s="224" t="s">
        <v>3227</v>
      </c>
      <c r="H218" s="225">
        <v>530.39999999999998</v>
      </c>
      <c r="I218" s="226"/>
      <c r="J218" s="227">
        <f>ROUND(I218*H218,2)</f>
        <v>0</v>
      </c>
      <c r="K218" s="223" t="s">
        <v>764</v>
      </c>
      <c r="L218" s="46"/>
      <c r="M218" s="228" t="s">
        <v>1</v>
      </c>
      <c r="N218" s="229" t="s">
        <v>42</v>
      </c>
      <c r="O218" s="93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2" t="s">
        <v>253</v>
      </c>
      <c r="AT218" s="232" t="s">
        <v>248</v>
      </c>
      <c r="AU218" s="232" t="s">
        <v>87</v>
      </c>
      <c r="AY218" s="19" t="s">
        <v>245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9" t="s">
        <v>85</v>
      </c>
      <c r="BK218" s="233">
        <f>ROUND(I218*H218,2)</f>
        <v>0</v>
      </c>
      <c r="BL218" s="19" t="s">
        <v>253</v>
      </c>
      <c r="BM218" s="232" t="s">
        <v>6120</v>
      </c>
    </row>
    <row r="219" s="2" customFormat="1">
      <c r="A219" s="40"/>
      <c r="B219" s="41"/>
      <c r="C219" s="42"/>
      <c r="D219" s="234" t="s">
        <v>255</v>
      </c>
      <c r="E219" s="42"/>
      <c r="F219" s="235" t="s">
        <v>2696</v>
      </c>
      <c r="G219" s="42"/>
      <c r="H219" s="42"/>
      <c r="I219" s="236"/>
      <c r="J219" s="42"/>
      <c r="K219" s="42"/>
      <c r="L219" s="46"/>
      <c r="M219" s="237"/>
      <c r="N219" s="238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255</v>
      </c>
      <c r="AU219" s="19" t="s">
        <v>87</v>
      </c>
    </row>
    <row r="220" s="2" customFormat="1">
      <c r="A220" s="40"/>
      <c r="B220" s="41"/>
      <c r="C220" s="42"/>
      <c r="D220" s="296" t="s">
        <v>766</v>
      </c>
      <c r="E220" s="42"/>
      <c r="F220" s="297" t="s">
        <v>2697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766</v>
      </c>
      <c r="AU220" s="19" t="s">
        <v>87</v>
      </c>
    </row>
    <row r="221" s="14" customFormat="1">
      <c r="A221" s="14"/>
      <c r="B221" s="249"/>
      <c r="C221" s="250"/>
      <c r="D221" s="234" t="s">
        <v>257</v>
      </c>
      <c r="E221" s="251" t="s">
        <v>1</v>
      </c>
      <c r="F221" s="252" t="s">
        <v>6113</v>
      </c>
      <c r="G221" s="250"/>
      <c r="H221" s="253">
        <v>530.39999999999998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9" t="s">
        <v>257</v>
      </c>
      <c r="AU221" s="259" t="s">
        <v>87</v>
      </c>
      <c r="AV221" s="14" t="s">
        <v>87</v>
      </c>
      <c r="AW221" s="14" t="s">
        <v>34</v>
      </c>
      <c r="AX221" s="14" t="s">
        <v>85</v>
      </c>
      <c r="AY221" s="259" t="s">
        <v>245</v>
      </c>
    </row>
    <row r="222" s="2" customFormat="1" ht="16.5" customHeight="1">
      <c r="A222" s="40"/>
      <c r="B222" s="41"/>
      <c r="C222" s="221" t="s">
        <v>218</v>
      </c>
      <c r="D222" s="221" t="s">
        <v>248</v>
      </c>
      <c r="E222" s="222" t="s">
        <v>2698</v>
      </c>
      <c r="F222" s="223" t="s">
        <v>2701</v>
      </c>
      <c r="G222" s="224" t="s">
        <v>2717</v>
      </c>
      <c r="H222" s="225">
        <v>75</v>
      </c>
      <c r="I222" s="226"/>
      <c r="J222" s="227">
        <f>ROUND(I222*H222,2)</f>
        <v>0</v>
      </c>
      <c r="K222" s="223" t="s">
        <v>764</v>
      </c>
      <c r="L222" s="46"/>
      <c r="M222" s="228" t="s">
        <v>1</v>
      </c>
      <c r="N222" s="229" t="s">
        <v>42</v>
      </c>
      <c r="O222" s="93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2" t="s">
        <v>253</v>
      </c>
      <c r="AT222" s="232" t="s">
        <v>248</v>
      </c>
      <c r="AU222" s="232" t="s">
        <v>87</v>
      </c>
      <c r="AY222" s="19" t="s">
        <v>245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9" t="s">
        <v>85</v>
      </c>
      <c r="BK222" s="233">
        <f>ROUND(I222*H222,2)</f>
        <v>0</v>
      </c>
      <c r="BL222" s="19" t="s">
        <v>253</v>
      </c>
      <c r="BM222" s="232" t="s">
        <v>6121</v>
      </c>
    </row>
    <row r="223" s="2" customFormat="1">
      <c r="A223" s="40"/>
      <c r="B223" s="41"/>
      <c r="C223" s="42"/>
      <c r="D223" s="234" t="s">
        <v>255</v>
      </c>
      <c r="E223" s="42"/>
      <c r="F223" s="235" t="s">
        <v>2701</v>
      </c>
      <c r="G223" s="42"/>
      <c r="H223" s="42"/>
      <c r="I223" s="236"/>
      <c r="J223" s="42"/>
      <c r="K223" s="42"/>
      <c r="L223" s="46"/>
      <c r="M223" s="237"/>
      <c r="N223" s="238"/>
      <c r="O223" s="93"/>
      <c r="P223" s="93"/>
      <c r="Q223" s="93"/>
      <c r="R223" s="93"/>
      <c r="S223" s="93"/>
      <c r="T223" s="94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255</v>
      </c>
      <c r="AU223" s="19" t="s">
        <v>87</v>
      </c>
    </row>
    <row r="224" s="2" customFormat="1">
      <c r="A224" s="40"/>
      <c r="B224" s="41"/>
      <c r="C224" s="42"/>
      <c r="D224" s="296" t="s">
        <v>766</v>
      </c>
      <c r="E224" s="42"/>
      <c r="F224" s="297" t="s">
        <v>2702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766</v>
      </c>
      <c r="AU224" s="19" t="s">
        <v>87</v>
      </c>
    </row>
    <row r="225" s="14" customFormat="1">
      <c r="A225" s="14"/>
      <c r="B225" s="249"/>
      <c r="C225" s="250"/>
      <c r="D225" s="234" t="s">
        <v>257</v>
      </c>
      <c r="E225" s="251" t="s">
        <v>1</v>
      </c>
      <c r="F225" s="252" t="s">
        <v>6122</v>
      </c>
      <c r="G225" s="250"/>
      <c r="H225" s="253">
        <v>75</v>
      </c>
      <c r="I225" s="254"/>
      <c r="J225" s="250"/>
      <c r="K225" s="250"/>
      <c r="L225" s="255"/>
      <c r="M225" s="256"/>
      <c r="N225" s="257"/>
      <c r="O225" s="257"/>
      <c r="P225" s="257"/>
      <c r="Q225" s="257"/>
      <c r="R225" s="257"/>
      <c r="S225" s="257"/>
      <c r="T225" s="25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9" t="s">
        <v>257</v>
      </c>
      <c r="AU225" s="259" t="s">
        <v>87</v>
      </c>
      <c r="AV225" s="14" t="s">
        <v>87</v>
      </c>
      <c r="AW225" s="14" t="s">
        <v>34</v>
      </c>
      <c r="AX225" s="14" t="s">
        <v>85</v>
      </c>
      <c r="AY225" s="259" t="s">
        <v>245</v>
      </c>
    </row>
    <row r="226" s="2" customFormat="1" ht="16.5" customHeight="1">
      <c r="A226" s="40"/>
      <c r="B226" s="41"/>
      <c r="C226" s="283" t="s">
        <v>482</v>
      </c>
      <c r="D226" s="283" t="s">
        <v>551</v>
      </c>
      <c r="E226" s="284" t="s">
        <v>2704</v>
      </c>
      <c r="F226" s="285" t="s">
        <v>2705</v>
      </c>
      <c r="G226" s="286" t="s">
        <v>3231</v>
      </c>
      <c r="H226" s="287">
        <v>2.25</v>
      </c>
      <c r="I226" s="288"/>
      <c r="J226" s="289">
        <f>ROUND(I226*H226,2)</f>
        <v>0</v>
      </c>
      <c r="K226" s="285" t="s">
        <v>764</v>
      </c>
      <c r="L226" s="290"/>
      <c r="M226" s="291" t="s">
        <v>1</v>
      </c>
      <c r="N226" s="292" t="s">
        <v>42</v>
      </c>
      <c r="O226" s="93"/>
      <c r="P226" s="230">
        <f>O226*H226</f>
        <v>0</v>
      </c>
      <c r="Q226" s="230">
        <v>0.001</v>
      </c>
      <c r="R226" s="230">
        <f>Q226*H226</f>
        <v>0.0022500000000000003</v>
      </c>
      <c r="S226" s="230">
        <v>0</v>
      </c>
      <c r="T226" s="231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2" t="s">
        <v>326</v>
      </c>
      <c r="AT226" s="232" t="s">
        <v>551</v>
      </c>
      <c r="AU226" s="232" t="s">
        <v>87</v>
      </c>
      <c r="AY226" s="19" t="s">
        <v>245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9" t="s">
        <v>85</v>
      </c>
      <c r="BK226" s="233">
        <f>ROUND(I226*H226,2)</f>
        <v>0</v>
      </c>
      <c r="BL226" s="19" t="s">
        <v>253</v>
      </c>
      <c r="BM226" s="232" t="s">
        <v>6123</v>
      </c>
    </row>
    <row r="227" s="2" customFormat="1">
      <c r="A227" s="40"/>
      <c r="B227" s="41"/>
      <c r="C227" s="42"/>
      <c r="D227" s="234" t="s">
        <v>255</v>
      </c>
      <c r="E227" s="42"/>
      <c r="F227" s="235" t="s">
        <v>2705</v>
      </c>
      <c r="G227" s="42"/>
      <c r="H227" s="42"/>
      <c r="I227" s="236"/>
      <c r="J227" s="42"/>
      <c r="K227" s="42"/>
      <c r="L227" s="46"/>
      <c r="M227" s="237"/>
      <c r="N227" s="238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255</v>
      </c>
      <c r="AU227" s="19" t="s">
        <v>87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6124</v>
      </c>
      <c r="G228" s="250"/>
      <c r="H228" s="253">
        <v>2.25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85</v>
      </c>
      <c r="AY228" s="259" t="s">
        <v>245</v>
      </c>
    </row>
    <row r="229" s="2" customFormat="1" ht="16.5" customHeight="1">
      <c r="A229" s="40"/>
      <c r="B229" s="41"/>
      <c r="C229" s="221" t="s">
        <v>487</v>
      </c>
      <c r="D229" s="221" t="s">
        <v>248</v>
      </c>
      <c r="E229" s="222" t="s">
        <v>2709</v>
      </c>
      <c r="F229" s="223" t="s">
        <v>2710</v>
      </c>
      <c r="G229" s="224" t="s">
        <v>275</v>
      </c>
      <c r="H229" s="225">
        <v>60</v>
      </c>
      <c r="I229" s="226"/>
      <c r="J229" s="227">
        <f>ROUND(I229*H229,2)</f>
        <v>0</v>
      </c>
      <c r="K229" s="223" t="s">
        <v>764</v>
      </c>
      <c r="L229" s="46"/>
      <c r="M229" s="228" t="s">
        <v>1</v>
      </c>
      <c r="N229" s="229" t="s">
        <v>42</v>
      </c>
      <c r="O229" s="93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32" t="s">
        <v>253</v>
      </c>
      <c r="AT229" s="232" t="s">
        <v>248</v>
      </c>
      <c r="AU229" s="232" t="s">
        <v>87</v>
      </c>
      <c r="AY229" s="19" t="s">
        <v>245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9" t="s">
        <v>85</v>
      </c>
      <c r="BK229" s="233">
        <f>ROUND(I229*H229,2)</f>
        <v>0</v>
      </c>
      <c r="BL229" s="19" t="s">
        <v>253</v>
      </c>
      <c r="BM229" s="232" t="s">
        <v>6125</v>
      </c>
    </row>
    <row r="230" s="2" customFormat="1">
      <c r="A230" s="40"/>
      <c r="B230" s="41"/>
      <c r="C230" s="42"/>
      <c r="D230" s="234" t="s">
        <v>255</v>
      </c>
      <c r="E230" s="42"/>
      <c r="F230" s="235" t="s">
        <v>2710</v>
      </c>
      <c r="G230" s="42"/>
      <c r="H230" s="42"/>
      <c r="I230" s="236"/>
      <c r="J230" s="42"/>
      <c r="K230" s="42"/>
      <c r="L230" s="46"/>
      <c r="M230" s="237"/>
      <c r="N230" s="238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255</v>
      </c>
      <c r="AU230" s="19" t="s">
        <v>87</v>
      </c>
    </row>
    <row r="231" s="2" customFormat="1">
      <c r="A231" s="40"/>
      <c r="B231" s="41"/>
      <c r="C231" s="42"/>
      <c r="D231" s="296" t="s">
        <v>766</v>
      </c>
      <c r="E231" s="42"/>
      <c r="F231" s="297" t="s">
        <v>2713</v>
      </c>
      <c r="G231" s="42"/>
      <c r="H231" s="42"/>
      <c r="I231" s="236"/>
      <c r="J231" s="42"/>
      <c r="K231" s="42"/>
      <c r="L231" s="46"/>
      <c r="M231" s="237"/>
      <c r="N231" s="238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766</v>
      </c>
      <c r="AU231" s="19" t="s">
        <v>87</v>
      </c>
    </row>
    <row r="232" s="14" customFormat="1">
      <c r="A232" s="14"/>
      <c r="B232" s="249"/>
      <c r="C232" s="250"/>
      <c r="D232" s="234" t="s">
        <v>257</v>
      </c>
      <c r="E232" s="251" t="s">
        <v>1</v>
      </c>
      <c r="F232" s="252" t="s">
        <v>6126</v>
      </c>
      <c r="G232" s="250"/>
      <c r="H232" s="253">
        <v>60</v>
      </c>
      <c r="I232" s="254"/>
      <c r="J232" s="250"/>
      <c r="K232" s="250"/>
      <c r="L232" s="255"/>
      <c r="M232" s="256"/>
      <c r="N232" s="257"/>
      <c r="O232" s="257"/>
      <c r="P232" s="257"/>
      <c r="Q232" s="257"/>
      <c r="R232" s="257"/>
      <c r="S232" s="257"/>
      <c r="T232" s="25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9" t="s">
        <v>257</v>
      </c>
      <c r="AU232" s="259" t="s">
        <v>87</v>
      </c>
      <c r="AV232" s="14" t="s">
        <v>87</v>
      </c>
      <c r="AW232" s="14" t="s">
        <v>34</v>
      </c>
      <c r="AX232" s="14" t="s">
        <v>85</v>
      </c>
      <c r="AY232" s="259" t="s">
        <v>245</v>
      </c>
    </row>
    <row r="233" s="2" customFormat="1" ht="24.15" customHeight="1">
      <c r="A233" s="40"/>
      <c r="B233" s="41"/>
      <c r="C233" s="221" t="s">
        <v>497</v>
      </c>
      <c r="D233" s="221" t="s">
        <v>248</v>
      </c>
      <c r="E233" s="222" t="s">
        <v>2715</v>
      </c>
      <c r="F233" s="223" t="s">
        <v>2719</v>
      </c>
      <c r="G233" s="224" t="s">
        <v>2717</v>
      </c>
      <c r="H233" s="225">
        <v>75</v>
      </c>
      <c r="I233" s="226"/>
      <c r="J233" s="227">
        <f>ROUND(I233*H233,2)</f>
        <v>0</v>
      </c>
      <c r="K233" s="223" t="s">
        <v>764</v>
      </c>
      <c r="L233" s="46"/>
      <c r="M233" s="228" t="s">
        <v>1</v>
      </c>
      <c r="N233" s="229" t="s">
        <v>42</v>
      </c>
      <c r="O233" s="93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2" t="s">
        <v>253</v>
      </c>
      <c r="AT233" s="232" t="s">
        <v>248</v>
      </c>
      <c r="AU233" s="232" t="s">
        <v>87</v>
      </c>
      <c r="AY233" s="19" t="s">
        <v>245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9" t="s">
        <v>85</v>
      </c>
      <c r="BK233" s="233">
        <f>ROUND(I233*H233,2)</f>
        <v>0</v>
      </c>
      <c r="BL233" s="19" t="s">
        <v>253</v>
      </c>
      <c r="BM233" s="232" t="s">
        <v>6127</v>
      </c>
    </row>
    <row r="234" s="2" customFormat="1">
      <c r="A234" s="40"/>
      <c r="B234" s="41"/>
      <c r="C234" s="42"/>
      <c r="D234" s="234" t="s">
        <v>255</v>
      </c>
      <c r="E234" s="42"/>
      <c r="F234" s="235" t="s">
        <v>2719</v>
      </c>
      <c r="G234" s="42"/>
      <c r="H234" s="42"/>
      <c r="I234" s="236"/>
      <c r="J234" s="42"/>
      <c r="K234" s="42"/>
      <c r="L234" s="46"/>
      <c r="M234" s="237"/>
      <c r="N234" s="238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255</v>
      </c>
      <c r="AU234" s="19" t="s">
        <v>87</v>
      </c>
    </row>
    <row r="235" s="2" customFormat="1">
      <c r="A235" s="40"/>
      <c r="B235" s="41"/>
      <c r="C235" s="42"/>
      <c r="D235" s="296" t="s">
        <v>766</v>
      </c>
      <c r="E235" s="42"/>
      <c r="F235" s="297" t="s">
        <v>2720</v>
      </c>
      <c r="G235" s="42"/>
      <c r="H235" s="42"/>
      <c r="I235" s="236"/>
      <c r="J235" s="42"/>
      <c r="K235" s="42"/>
      <c r="L235" s="46"/>
      <c r="M235" s="237"/>
      <c r="N235" s="238"/>
      <c r="O235" s="93"/>
      <c r="P235" s="93"/>
      <c r="Q235" s="93"/>
      <c r="R235" s="93"/>
      <c r="S235" s="93"/>
      <c r="T235" s="94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766</v>
      </c>
      <c r="AU235" s="19" t="s">
        <v>87</v>
      </c>
    </row>
    <row r="236" s="14" customFormat="1">
      <c r="A236" s="14"/>
      <c r="B236" s="249"/>
      <c r="C236" s="250"/>
      <c r="D236" s="234" t="s">
        <v>257</v>
      </c>
      <c r="E236" s="251" t="s">
        <v>1</v>
      </c>
      <c r="F236" s="252" t="s">
        <v>6128</v>
      </c>
      <c r="G236" s="250"/>
      <c r="H236" s="253">
        <v>75</v>
      </c>
      <c r="I236" s="254"/>
      <c r="J236" s="250"/>
      <c r="K236" s="250"/>
      <c r="L236" s="255"/>
      <c r="M236" s="256"/>
      <c r="N236" s="257"/>
      <c r="O236" s="257"/>
      <c r="P236" s="257"/>
      <c r="Q236" s="257"/>
      <c r="R236" s="257"/>
      <c r="S236" s="257"/>
      <c r="T236" s="25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9" t="s">
        <v>257</v>
      </c>
      <c r="AU236" s="259" t="s">
        <v>87</v>
      </c>
      <c r="AV236" s="14" t="s">
        <v>87</v>
      </c>
      <c r="AW236" s="14" t="s">
        <v>34</v>
      </c>
      <c r="AX236" s="14" t="s">
        <v>85</v>
      </c>
      <c r="AY236" s="259" t="s">
        <v>245</v>
      </c>
    </row>
    <row r="237" s="2" customFormat="1" ht="16.5" customHeight="1">
      <c r="A237" s="40"/>
      <c r="B237" s="41"/>
      <c r="C237" s="283" t="s">
        <v>502</v>
      </c>
      <c r="D237" s="283" t="s">
        <v>551</v>
      </c>
      <c r="E237" s="284" t="s">
        <v>2722</v>
      </c>
      <c r="F237" s="285" t="s">
        <v>2723</v>
      </c>
      <c r="G237" s="286" t="s">
        <v>3531</v>
      </c>
      <c r="H237" s="287">
        <v>9.4499999999999993</v>
      </c>
      <c r="I237" s="288"/>
      <c r="J237" s="289">
        <f>ROUND(I237*H237,2)</f>
        <v>0</v>
      </c>
      <c r="K237" s="285" t="s">
        <v>764</v>
      </c>
      <c r="L237" s="290"/>
      <c r="M237" s="291" t="s">
        <v>1</v>
      </c>
      <c r="N237" s="292" t="s">
        <v>42</v>
      </c>
      <c r="O237" s="93"/>
      <c r="P237" s="230">
        <f>O237*H237</f>
        <v>0</v>
      </c>
      <c r="Q237" s="230">
        <v>1</v>
      </c>
      <c r="R237" s="230">
        <f>Q237*H237</f>
        <v>9.4499999999999993</v>
      </c>
      <c r="S237" s="230">
        <v>0</v>
      </c>
      <c r="T237" s="231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2" t="s">
        <v>326</v>
      </c>
      <c r="AT237" s="232" t="s">
        <v>551</v>
      </c>
      <c r="AU237" s="232" t="s">
        <v>87</v>
      </c>
      <c r="AY237" s="19" t="s">
        <v>245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9" t="s">
        <v>85</v>
      </c>
      <c r="BK237" s="233">
        <f>ROUND(I237*H237,2)</f>
        <v>0</v>
      </c>
      <c r="BL237" s="19" t="s">
        <v>253</v>
      </c>
      <c r="BM237" s="232" t="s">
        <v>6129</v>
      </c>
    </row>
    <row r="238" s="2" customFormat="1">
      <c r="A238" s="40"/>
      <c r="B238" s="41"/>
      <c r="C238" s="42"/>
      <c r="D238" s="234" t="s">
        <v>255</v>
      </c>
      <c r="E238" s="42"/>
      <c r="F238" s="235" t="s">
        <v>2723</v>
      </c>
      <c r="G238" s="42"/>
      <c r="H238" s="42"/>
      <c r="I238" s="236"/>
      <c r="J238" s="42"/>
      <c r="K238" s="42"/>
      <c r="L238" s="46"/>
      <c r="M238" s="237"/>
      <c r="N238" s="238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255</v>
      </c>
      <c r="AU238" s="19" t="s">
        <v>87</v>
      </c>
    </row>
    <row r="239" s="14" customFormat="1">
      <c r="A239" s="14"/>
      <c r="B239" s="249"/>
      <c r="C239" s="250"/>
      <c r="D239" s="234" t="s">
        <v>257</v>
      </c>
      <c r="E239" s="251" t="s">
        <v>1</v>
      </c>
      <c r="F239" s="252" t="s">
        <v>5673</v>
      </c>
      <c r="G239" s="250"/>
      <c r="H239" s="253">
        <v>9.4499999999999993</v>
      </c>
      <c r="I239" s="254"/>
      <c r="J239" s="250"/>
      <c r="K239" s="250"/>
      <c r="L239" s="255"/>
      <c r="M239" s="256"/>
      <c r="N239" s="257"/>
      <c r="O239" s="257"/>
      <c r="P239" s="257"/>
      <c r="Q239" s="257"/>
      <c r="R239" s="257"/>
      <c r="S239" s="257"/>
      <c r="T239" s="25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9" t="s">
        <v>257</v>
      </c>
      <c r="AU239" s="259" t="s">
        <v>87</v>
      </c>
      <c r="AV239" s="14" t="s">
        <v>87</v>
      </c>
      <c r="AW239" s="14" t="s">
        <v>34</v>
      </c>
      <c r="AX239" s="14" t="s">
        <v>85</v>
      </c>
      <c r="AY239" s="259" t="s">
        <v>245</v>
      </c>
    </row>
    <row r="240" s="2" customFormat="1" ht="16.5" customHeight="1">
      <c r="A240" s="40"/>
      <c r="B240" s="41"/>
      <c r="C240" s="221" t="s">
        <v>516</v>
      </c>
      <c r="D240" s="221" t="s">
        <v>248</v>
      </c>
      <c r="E240" s="222" t="s">
        <v>3534</v>
      </c>
      <c r="F240" s="223" t="s">
        <v>3535</v>
      </c>
      <c r="G240" s="224" t="s">
        <v>251</v>
      </c>
      <c r="H240" s="225">
        <v>119.7</v>
      </c>
      <c r="I240" s="226"/>
      <c r="J240" s="227">
        <f>ROUND(I240*H240,2)</f>
        <v>0</v>
      </c>
      <c r="K240" s="223" t="s">
        <v>764</v>
      </c>
      <c r="L240" s="46"/>
      <c r="M240" s="228" t="s">
        <v>1</v>
      </c>
      <c r="N240" s="229" t="s">
        <v>42</v>
      </c>
      <c r="O240" s="93"/>
      <c r="P240" s="230">
        <f>O240*H240</f>
        <v>0</v>
      </c>
      <c r="Q240" s="230">
        <v>0</v>
      </c>
      <c r="R240" s="230">
        <f>Q240*H240</f>
        <v>0</v>
      </c>
      <c r="S240" s="230">
        <v>1.8080000000000001</v>
      </c>
      <c r="T240" s="231">
        <f>S240*H240</f>
        <v>216.41760000000002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2" t="s">
        <v>594</v>
      </c>
      <c r="AT240" s="232" t="s">
        <v>248</v>
      </c>
      <c r="AU240" s="232" t="s">
        <v>87</v>
      </c>
      <c r="AY240" s="19" t="s">
        <v>245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9" t="s">
        <v>85</v>
      </c>
      <c r="BK240" s="233">
        <f>ROUND(I240*H240,2)</f>
        <v>0</v>
      </c>
      <c r="BL240" s="19" t="s">
        <v>594</v>
      </c>
      <c r="BM240" s="232" t="s">
        <v>6130</v>
      </c>
    </row>
    <row r="241" s="2" customFormat="1">
      <c r="A241" s="40"/>
      <c r="B241" s="41"/>
      <c r="C241" s="42"/>
      <c r="D241" s="234" t="s">
        <v>255</v>
      </c>
      <c r="E241" s="42"/>
      <c r="F241" s="235" t="s">
        <v>3535</v>
      </c>
      <c r="G241" s="42"/>
      <c r="H241" s="42"/>
      <c r="I241" s="236"/>
      <c r="J241" s="42"/>
      <c r="K241" s="42"/>
      <c r="L241" s="46"/>
      <c r="M241" s="237"/>
      <c r="N241" s="238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255</v>
      </c>
      <c r="AU241" s="19" t="s">
        <v>87</v>
      </c>
    </row>
    <row r="242" s="2" customFormat="1">
      <c r="A242" s="40"/>
      <c r="B242" s="41"/>
      <c r="C242" s="42"/>
      <c r="D242" s="296" t="s">
        <v>766</v>
      </c>
      <c r="E242" s="42"/>
      <c r="F242" s="297" t="s">
        <v>3537</v>
      </c>
      <c r="G242" s="42"/>
      <c r="H242" s="42"/>
      <c r="I242" s="236"/>
      <c r="J242" s="42"/>
      <c r="K242" s="42"/>
      <c r="L242" s="46"/>
      <c r="M242" s="237"/>
      <c r="N242" s="238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766</v>
      </c>
      <c r="AU242" s="19" t="s">
        <v>87</v>
      </c>
    </row>
    <row r="243" s="14" customFormat="1">
      <c r="A243" s="14"/>
      <c r="B243" s="249"/>
      <c r="C243" s="250"/>
      <c r="D243" s="234" t="s">
        <v>257</v>
      </c>
      <c r="E243" s="251" t="s">
        <v>1</v>
      </c>
      <c r="F243" s="252" t="s">
        <v>6131</v>
      </c>
      <c r="G243" s="250"/>
      <c r="H243" s="253">
        <v>119.7</v>
      </c>
      <c r="I243" s="254"/>
      <c r="J243" s="250"/>
      <c r="K243" s="250"/>
      <c r="L243" s="255"/>
      <c r="M243" s="256"/>
      <c r="N243" s="257"/>
      <c r="O243" s="257"/>
      <c r="P243" s="257"/>
      <c r="Q243" s="257"/>
      <c r="R243" s="257"/>
      <c r="S243" s="257"/>
      <c r="T243" s="25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9" t="s">
        <v>257</v>
      </c>
      <c r="AU243" s="259" t="s">
        <v>87</v>
      </c>
      <c r="AV243" s="14" t="s">
        <v>87</v>
      </c>
      <c r="AW243" s="14" t="s">
        <v>34</v>
      </c>
      <c r="AX243" s="14" t="s">
        <v>85</v>
      </c>
      <c r="AY243" s="259" t="s">
        <v>245</v>
      </c>
    </row>
    <row r="244" s="2" customFormat="1" ht="16.5" customHeight="1">
      <c r="A244" s="40"/>
      <c r="B244" s="41"/>
      <c r="C244" s="221" t="s">
        <v>522</v>
      </c>
      <c r="D244" s="221" t="s">
        <v>248</v>
      </c>
      <c r="E244" s="222" t="s">
        <v>3539</v>
      </c>
      <c r="F244" s="223" t="s">
        <v>3540</v>
      </c>
      <c r="G244" s="224" t="s">
        <v>317</v>
      </c>
      <c r="H244" s="225">
        <v>10</v>
      </c>
      <c r="I244" s="226"/>
      <c r="J244" s="227">
        <f>ROUND(I244*H244,2)</f>
        <v>0</v>
      </c>
      <c r="K244" s="223" t="s">
        <v>764</v>
      </c>
      <c r="L244" s="46"/>
      <c r="M244" s="228" t="s">
        <v>1</v>
      </c>
      <c r="N244" s="229" t="s">
        <v>42</v>
      </c>
      <c r="O244" s="93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2" t="s">
        <v>594</v>
      </c>
      <c r="AT244" s="232" t="s">
        <v>248</v>
      </c>
      <c r="AU244" s="232" t="s">
        <v>87</v>
      </c>
      <c r="AY244" s="19" t="s">
        <v>245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9" t="s">
        <v>85</v>
      </c>
      <c r="BK244" s="233">
        <f>ROUND(I244*H244,2)</f>
        <v>0</v>
      </c>
      <c r="BL244" s="19" t="s">
        <v>594</v>
      </c>
      <c r="BM244" s="232" t="s">
        <v>6132</v>
      </c>
    </row>
    <row r="245" s="2" customFormat="1">
      <c r="A245" s="40"/>
      <c r="B245" s="41"/>
      <c r="C245" s="42"/>
      <c r="D245" s="234" t="s">
        <v>255</v>
      </c>
      <c r="E245" s="42"/>
      <c r="F245" s="235" t="s">
        <v>3540</v>
      </c>
      <c r="G245" s="42"/>
      <c r="H245" s="42"/>
      <c r="I245" s="236"/>
      <c r="J245" s="42"/>
      <c r="K245" s="42"/>
      <c r="L245" s="46"/>
      <c r="M245" s="237"/>
      <c r="N245" s="238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255</v>
      </c>
      <c r="AU245" s="19" t="s">
        <v>87</v>
      </c>
    </row>
    <row r="246" s="2" customFormat="1">
      <c r="A246" s="40"/>
      <c r="B246" s="41"/>
      <c r="C246" s="42"/>
      <c r="D246" s="296" t="s">
        <v>766</v>
      </c>
      <c r="E246" s="42"/>
      <c r="F246" s="297" t="s">
        <v>3542</v>
      </c>
      <c r="G246" s="42"/>
      <c r="H246" s="42"/>
      <c r="I246" s="236"/>
      <c r="J246" s="42"/>
      <c r="K246" s="42"/>
      <c r="L246" s="46"/>
      <c r="M246" s="237"/>
      <c r="N246" s="238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766</v>
      </c>
      <c r="AU246" s="19" t="s">
        <v>87</v>
      </c>
    </row>
    <row r="247" s="14" customFormat="1">
      <c r="A247" s="14"/>
      <c r="B247" s="249"/>
      <c r="C247" s="250"/>
      <c r="D247" s="234" t="s">
        <v>257</v>
      </c>
      <c r="E247" s="251" t="s">
        <v>1</v>
      </c>
      <c r="F247" s="252" t="s">
        <v>5944</v>
      </c>
      <c r="G247" s="250"/>
      <c r="H247" s="253">
        <v>10</v>
      </c>
      <c r="I247" s="254"/>
      <c r="J247" s="250"/>
      <c r="K247" s="250"/>
      <c r="L247" s="255"/>
      <c r="M247" s="256"/>
      <c r="N247" s="257"/>
      <c r="O247" s="257"/>
      <c r="P247" s="257"/>
      <c r="Q247" s="257"/>
      <c r="R247" s="257"/>
      <c r="S247" s="257"/>
      <c r="T247" s="25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9" t="s">
        <v>257</v>
      </c>
      <c r="AU247" s="259" t="s">
        <v>87</v>
      </c>
      <c r="AV247" s="14" t="s">
        <v>87</v>
      </c>
      <c r="AW247" s="14" t="s">
        <v>34</v>
      </c>
      <c r="AX247" s="14" t="s">
        <v>85</v>
      </c>
      <c r="AY247" s="259" t="s">
        <v>245</v>
      </c>
    </row>
    <row r="248" s="2" customFormat="1" ht="16.5" customHeight="1">
      <c r="A248" s="40"/>
      <c r="B248" s="41"/>
      <c r="C248" s="283" t="s">
        <v>528</v>
      </c>
      <c r="D248" s="283" t="s">
        <v>551</v>
      </c>
      <c r="E248" s="284" t="s">
        <v>4214</v>
      </c>
      <c r="F248" s="285" t="s">
        <v>3545</v>
      </c>
      <c r="G248" s="286" t="s">
        <v>329</v>
      </c>
      <c r="H248" s="287">
        <v>10</v>
      </c>
      <c r="I248" s="288"/>
      <c r="J248" s="289">
        <f>ROUND(I248*H248,2)</f>
        <v>0</v>
      </c>
      <c r="K248" s="285" t="s">
        <v>1</v>
      </c>
      <c r="L248" s="290"/>
      <c r="M248" s="291" t="s">
        <v>1</v>
      </c>
      <c r="N248" s="292" t="s">
        <v>42</v>
      </c>
      <c r="O248" s="93"/>
      <c r="P248" s="230">
        <f>O248*H248</f>
        <v>0</v>
      </c>
      <c r="Q248" s="230">
        <v>0.059999999999999998</v>
      </c>
      <c r="R248" s="230">
        <f>Q248*H248</f>
        <v>0.59999999999999998</v>
      </c>
      <c r="S248" s="230">
        <v>0</v>
      </c>
      <c r="T248" s="231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2" t="s">
        <v>594</v>
      </c>
      <c r="AT248" s="232" t="s">
        <v>551</v>
      </c>
      <c r="AU248" s="232" t="s">
        <v>87</v>
      </c>
      <c r="AY248" s="19" t="s">
        <v>245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9" t="s">
        <v>85</v>
      </c>
      <c r="BK248" s="233">
        <f>ROUND(I248*H248,2)</f>
        <v>0</v>
      </c>
      <c r="BL248" s="19" t="s">
        <v>594</v>
      </c>
      <c r="BM248" s="232" t="s">
        <v>6133</v>
      </c>
    </row>
    <row r="249" s="2" customFormat="1">
      <c r="A249" s="40"/>
      <c r="B249" s="41"/>
      <c r="C249" s="42"/>
      <c r="D249" s="234" t="s">
        <v>255</v>
      </c>
      <c r="E249" s="42"/>
      <c r="F249" s="235" t="s">
        <v>3545</v>
      </c>
      <c r="G249" s="42"/>
      <c r="H249" s="42"/>
      <c r="I249" s="236"/>
      <c r="J249" s="42"/>
      <c r="K249" s="42"/>
      <c r="L249" s="46"/>
      <c r="M249" s="237"/>
      <c r="N249" s="238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255</v>
      </c>
      <c r="AU249" s="19" t="s">
        <v>87</v>
      </c>
    </row>
    <row r="250" s="2" customFormat="1" ht="16.5" customHeight="1">
      <c r="A250" s="40"/>
      <c r="B250" s="41"/>
      <c r="C250" s="283" t="s">
        <v>535</v>
      </c>
      <c r="D250" s="283" t="s">
        <v>551</v>
      </c>
      <c r="E250" s="284" t="s">
        <v>3547</v>
      </c>
      <c r="F250" s="285" t="s">
        <v>3548</v>
      </c>
      <c r="G250" s="286" t="s">
        <v>329</v>
      </c>
      <c r="H250" s="287">
        <v>20</v>
      </c>
      <c r="I250" s="288"/>
      <c r="J250" s="289">
        <f>ROUND(I250*H250,2)</f>
        <v>0</v>
      </c>
      <c r="K250" s="285" t="s">
        <v>1</v>
      </c>
      <c r="L250" s="290"/>
      <c r="M250" s="291" t="s">
        <v>1</v>
      </c>
      <c r="N250" s="292" t="s">
        <v>42</v>
      </c>
      <c r="O250" s="93"/>
      <c r="P250" s="230">
        <f>O250*H250</f>
        <v>0</v>
      </c>
      <c r="Q250" s="230">
        <v>0.0095999999999999992</v>
      </c>
      <c r="R250" s="230">
        <f>Q250*H250</f>
        <v>0.19199999999999998</v>
      </c>
      <c r="S250" s="230">
        <v>0</v>
      </c>
      <c r="T250" s="231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2" t="s">
        <v>594</v>
      </c>
      <c r="AT250" s="232" t="s">
        <v>551</v>
      </c>
      <c r="AU250" s="232" t="s">
        <v>87</v>
      </c>
      <c r="AY250" s="19" t="s">
        <v>245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9" t="s">
        <v>85</v>
      </c>
      <c r="BK250" s="233">
        <f>ROUND(I250*H250,2)</f>
        <v>0</v>
      </c>
      <c r="BL250" s="19" t="s">
        <v>594</v>
      </c>
      <c r="BM250" s="232" t="s">
        <v>6134</v>
      </c>
    </row>
    <row r="251" s="2" customFormat="1">
      <c r="A251" s="40"/>
      <c r="B251" s="41"/>
      <c r="C251" s="42"/>
      <c r="D251" s="234" t="s">
        <v>255</v>
      </c>
      <c r="E251" s="42"/>
      <c r="F251" s="235" t="s">
        <v>3548</v>
      </c>
      <c r="G251" s="42"/>
      <c r="H251" s="42"/>
      <c r="I251" s="236"/>
      <c r="J251" s="42"/>
      <c r="K251" s="42"/>
      <c r="L251" s="46"/>
      <c r="M251" s="237"/>
      <c r="N251" s="238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255</v>
      </c>
      <c r="AU251" s="19" t="s">
        <v>87</v>
      </c>
    </row>
    <row r="252" s="12" customFormat="1" ht="22.8" customHeight="1">
      <c r="A252" s="12"/>
      <c r="B252" s="205"/>
      <c r="C252" s="206"/>
      <c r="D252" s="207" t="s">
        <v>76</v>
      </c>
      <c r="E252" s="219" t="s">
        <v>87</v>
      </c>
      <c r="F252" s="219" t="s">
        <v>2726</v>
      </c>
      <c r="G252" s="206"/>
      <c r="H252" s="206"/>
      <c r="I252" s="209"/>
      <c r="J252" s="220">
        <f>BK252</f>
        <v>0</v>
      </c>
      <c r="K252" s="206"/>
      <c r="L252" s="211"/>
      <c r="M252" s="212"/>
      <c r="N252" s="213"/>
      <c r="O252" s="213"/>
      <c r="P252" s="214">
        <f>SUM(P253:P313)</f>
        <v>0</v>
      </c>
      <c r="Q252" s="213"/>
      <c r="R252" s="214">
        <f>SUM(R253:R313)</f>
        <v>59.161266088000005</v>
      </c>
      <c r="S252" s="213"/>
      <c r="T252" s="215">
        <f>SUM(T253:T313)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16" t="s">
        <v>85</v>
      </c>
      <c r="AT252" s="217" t="s">
        <v>76</v>
      </c>
      <c r="AU252" s="217" t="s">
        <v>85</v>
      </c>
      <c r="AY252" s="216" t="s">
        <v>245</v>
      </c>
      <c r="BK252" s="218">
        <f>SUM(BK253:BK313)</f>
        <v>0</v>
      </c>
    </row>
    <row r="253" s="2" customFormat="1" ht="16.5" customHeight="1">
      <c r="A253" s="40"/>
      <c r="B253" s="41"/>
      <c r="C253" s="221" t="s">
        <v>542</v>
      </c>
      <c r="D253" s="221" t="s">
        <v>248</v>
      </c>
      <c r="E253" s="222" t="s">
        <v>3568</v>
      </c>
      <c r="F253" s="223" t="s">
        <v>3569</v>
      </c>
      <c r="G253" s="224" t="s">
        <v>317</v>
      </c>
      <c r="H253" s="225">
        <v>132</v>
      </c>
      <c r="I253" s="226"/>
      <c r="J253" s="227">
        <f>ROUND(I253*H253,2)</f>
        <v>0</v>
      </c>
      <c r="K253" s="223" t="s">
        <v>764</v>
      </c>
      <c r="L253" s="46"/>
      <c r="M253" s="228" t="s">
        <v>1</v>
      </c>
      <c r="N253" s="229" t="s">
        <v>42</v>
      </c>
      <c r="O253" s="93"/>
      <c r="P253" s="230">
        <f>O253*H253</f>
        <v>0</v>
      </c>
      <c r="Q253" s="230">
        <v>0.00010021</v>
      </c>
      <c r="R253" s="230">
        <f>Q253*H253</f>
        <v>0.01322772</v>
      </c>
      <c r="S253" s="230">
        <v>0</v>
      </c>
      <c r="T253" s="231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2" t="s">
        <v>253</v>
      </c>
      <c r="AT253" s="232" t="s">
        <v>248</v>
      </c>
      <c r="AU253" s="232" t="s">
        <v>87</v>
      </c>
      <c r="AY253" s="19" t="s">
        <v>245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9" t="s">
        <v>85</v>
      </c>
      <c r="BK253" s="233">
        <f>ROUND(I253*H253,2)</f>
        <v>0</v>
      </c>
      <c r="BL253" s="19" t="s">
        <v>253</v>
      </c>
      <c r="BM253" s="232" t="s">
        <v>6135</v>
      </c>
    </row>
    <row r="254" s="2" customFormat="1">
      <c r="A254" s="40"/>
      <c r="B254" s="41"/>
      <c r="C254" s="42"/>
      <c r="D254" s="234" t="s">
        <v>255</v>
      </c>
      <c r="E254" s="42"/>
      <c r="F254" s="235" t="s">
        <v>3569</v>
      </c>
      <c r="G254" s="42"/>
      <c r="H254" s="42"/>
      <c r="I254" s="236"/>
      <c r="J254" s="42"/>
      <c r="K254" s="42"/>
      <c r="L254" s="46"/>
      <c r="M254" s="237"/>
      <c r="N254" s="238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255</v>
      </c>
      <c r="AU254" s="19" t="s">
        <v>87</v>
      </c>
    </row>
    <row r="255" s="2" customFormat="1">
      <c r="A255" s="40"/>
      <c r="B255" s="41"/>
      <c r="C255" s="42"/>
      <c r="D255" s="296" t="s">
        <v>766</v>
      </c>
      <c r="E255" s="42"/>
      <c r="F255" s="297" t="s">
        <v>3571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766</v>
      </c>
      <c r="AU255" s="19" t="s">
        <v>87</v>
      </c>
    </row>
    <row r="256" s="14" customFormat="1">
      <c r="A256" s="14"/>
      <c r="B256" s="249"/>
      <c r="C256" s="250"/>
      <c r="D256" s="234" t="s">
        <v>257</v>
      </c>
      <c r="E256" s="251" t="s">
        <v>1</v>
      </c>
      <c r="F256" s="252" t="s">
        <v>6136</v>
      </c>
      <c r="G256" s="250"/>
      <c r="H256" s="253">
        <v>132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257</v>
      </c>
      <c r="AU256" s="259" t="s">
        <v>87</v>
      </c>
      <c r="AV256" s="14" t="s">
        <v>87</v>
      </c>
      <c r="AW256" s="14" t="s">
        <v>34</v>
      </c>
      <c r="AX256" s="14" t="s">
        <v>85</v>
      </c>
      <c r="AY256" s="259" t="s">
        <v>245</v>
      </c>
    </row>
    <row r="257" s="2" customFormat="1" ht="16.5" customHeight="1">
      <c r="A257" s="40"/>
      <c r="B257" s="41"/>
      <c r="C257" s="283" t="s">
        <v>553</v>
      </c>
      <c r="D257" s="283" t="s">
        <v>551</v>
      </c>
      <c r="E257" s="284" t="s">
        <v>4274</v>
      </c>
      <c r="F257" s="285" t="s">
        <v>4275</v>
      </c>
      <c r="G257" s="286" t="s">
        <v>3531</v>
      </c>
      <c r="H257" s="287">
        <v>3.1509999999999998</v>
      </c>
      <c r="I257" s="288"/>
      <c r="J257" s="289">
        <f>ROUND(I257*H257,2)</f>
        <v>0</v>
      </c>
      <c r="K257" s="285" t="s">
        <v>764</v>
      </c>
      <c r="L257" s="290"/>
      <c r="M257" s="291" t="s">
        <v>1</v>
      </c>
      <c r="N257" s="292" t="s">
        <v>42</v>
      </c>
      <c r="O257" s="93"/>
      <c r="P257" s="230">
        <f>O257*H257</f>
        <v>0</v>
      </c>
      <c r="Q257" s="230">
        <v>1</v>
      </c>
      <c r="R257" s="230">
        <f>Q257*H257</f>
        <v>3.1509999999999998</v>
      </c>
      <c r="S257" s="230">
        <v>0</v>
      </c>
      <c r="T257" s="231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2" t="s">
        <v>326</v>
      </c>
      <c r="AT257" s="232" t="s">
        <v>551</v>
      </c>
      <c r="AU257" s="232" t="s">
        <v>87</v>
      </c>
      <c r="AY257" s="19" t="s">
        <v>245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9" t="s">
        <v>85</v>
      </c>
      <c r="BK257" s="233">
        <f>ROUND(I257*H257,2)</f>
        <v>0</v>
      </c>
      <c r="BL257" s="19" t="s">
        <v>253</v>
      </c>
      <c r="BM257" s="232" t="s">
        <v>6137</v>
      </c>
    </row>
    <row r="258" s="2" customFormat="1">
      <c r="A258" s="40"/>
      <c r="B258" s="41"/>
      <c r="C258" s="42"/>
      <c r="D258" s="234" t="s">
        <v>255</v>
      </c>
      <c r="E258" s="42"/>
      <c r="F258" s="235" t="s">
        <v>4275</v>
      </c>
      <c r="G258" s="42"/>
      <c r="H258" s="42"/>
      <c r="I258" s="236"/>
      <c r="J258" s="42"/>
      <c r="K258" s="42"/>
      <c r="L258" s="46"/>
      <c r="M258" s="237"/>
      <c r="N258" s="238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255</v>
      </c>
      <c r="AU258" s="19" t="s">
        <v>87</v>
      </c>
    </row>
    <row r="259" s="14" customFormat="1">
      <c r="A259" s="14"/>
      <c r="B259" s="249"/>
      <c r="C259" s="250"/>
      <c r="D259" s="234" t="s">
        <v>257</v>
      </c>
      <c r="E259" s="251" t="s">
        <v>1</v>
      </c>
      <c r="F259" s="252" t="s">
        <v>6138</v>
      </c>
      <c r="G259" s="250"/>
      <c r="H259" s="253">
        <v>3.1509999999999998</v>
      </c>
      <c r="I259" s="254"/>
      <c r="J259" s="250"/>
      <c r="K259" s="250"/>
      <c r="L259" s="255"/>
      <c r="M259" s="256"/>
      <c r="N259" s="257"/>
      <c r="O259" s="257"/>
      <c r="P259" s="257"/>
      <c r="Q259" s="257"/>
      <c r="R259" s="257"/>
      <c r="S259" s="257"/>
      <c r="T259" s="25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9" t="s">
        <v>257</v>
      </c>
      <c r="AU259" s="259" t="s">
        <v>87</v>
      </c>
      <c r="AV259" s="14" t="s">
        <v>87</v>
      </c>
      <c r="AW259" s="14" t="s">
        <v>34</v>
      </c>
      <c r="AX259" s="14" t="s">
        <v>85</v>
      </c>
      <c r="AY259" s="259" t="s">
        <v>245</v>
      </c>
    </row>
    <row r="260" s="2" customFormat="1" ht="16.5" customHeight="1">
      <c r="A260" s="40"/>
      <c r="B260" s="41"/>
      <c r="C260" s="283" t="s">
        <v>561</v>
      </c>
      <c r="D260" s="283" t="s">
        <v>551</v>
      </c>
      <c r="E260" s="284" t="s">
        <v>4278</v>
      </c>
      <c r="F260" s="285" t="s">
        <v>4279</v>
      </c>
      <c r="G260" s="286" t="s">
        <v>3227</v>
      </c>
      <c r="H260" s="287">
        <v>14.067</v>
      </c>
      <c r="I260" s="288"/>
      <c r="J260" s="289">
        <f>ROUND(I260*H260,2)</f>
        <v>0</v>
      </c>
      <c r="K260" s="285" t="s">
        <v>764</v>
      </c>
      <c r="L260" s="290"/>
      <c r="M260" s="291" t="s">
        <v>1</v>
      </c>
      <c r="N260" s="292" t="s">
        <v>42</v>
      </c>
      <c r="O260" s="93"/>
      <c r="P260" s="230">
        <f>O260*H260</f>
        <v>0</v>
      </c>
      <c r="Q260" s="230">
        <v>2.234</v>
      </c>
      <c r="R260" s="230">
        <f>Q260*H260</f>
        <v>31.425678000000001</v>
      </c>
      <c r="S260" s="230">
        <v>0</v>
      </c>
      <c r="T260" s="231">
        <f>S260*H260</f>
        <v>0</v>
      </c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R260" s="232" t="s">
        <v>326</v>
      </c>
      <c r="AT260" s="232" t="s">
        <v>551</v>
      </c>
      <c r="AU260" s="232" t="s">
        <v>87</v>
      </c>
      <c r="AY260" s="19" t="s">
        <v>245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9" t="s">
        <v>85</v>
      </c>
      <c r="BK260" s="233">
        <f>ROUND(I260*H260,2)</f>
        <v>0</v>
      </c>
      <c r="BL260" s="19" t="s">
        <v>253</v>
      </c>
      <c r="BM260" s="232" t="s">
        <v>6139</v>
      </c>
    </row>
    <row r="261" s="2" customFormat="1">
      <c r="A261" s="40"/>
      <c r="B261" s="41"/>
      <c r="C261" s="42"/>
      <c r="D261" s="234" t="s">
        <v>255</v>
      </c>
      <c r="E261" s="42"/>
      <c r="F261" s="235" t="s">
        <v>4279</v>
      </c>
      <c r="G261" s="42"/>
      <c r="H261" s="42"/>
      <c r="I261" s="236"/>
      <c r="J261" s="42"/>
      <c r="K261" s="42"/>
      <c r="L261" s="46"/>
      <c r="M261" s="237"/>
      <c r="N261" s="238"/>
      <c r="O261" s="93"/>
      <c r="P261" s="93"/>
      <c r="Q261" s="93"/>
      <c r="R261" s="93"/>
      <c r="S261" s="93"/>
      <c r="T261" s="94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T261" s="19" t="s">
        <v>255</v>
      </c>
      <c r="AU261" s="19" t="s">
        <v>87</v>
      </c>
    </row>
    <row r="262" s="14" customFormat="1">
      <c r="A262" s="14"/>
      <c r="B262" s="249"/>
      <c r="C262" s="250"/>
      <c r="D262" s="234" t="s">
        <v>257</v>
      </c>
      <c r="E262" s="251" t="s">
        <v>1</v>
      </c>
      <c r="F262" s="252" t="s">
        <v>6140</v>
      </c>
      <c r="G262" s="250"/>
      <c r="H262" s="253">
        <v>14.067</v>
      </c>
      <c r="I262" s="254"/>
      <c r="J262" s="250"/>
      <c r="K262" s="250"/>
      <c r="L262" s="255"/>
      <c r="M262" s="256"/>
      <c r="N262" s="257"/>
      <c r="O262" s="257"/>
      <c r="P262" s="257"/>
      <c r="Q262" s="257"/>
      <c r="R262" s="257"/>
      <c r="S262" s="257"/>
      <c r="T262" s="25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9" t="s">
        <v>257</v>
      </c>
      <c r="AU262" s="259" t="s">
        <v>87</v>
      </c>
      <c r="AV262" s="14" t="s">
        <v>87</v>
      </c>
      <c r="AW262" s="14" t="s">
        <v>34</v>
      </c>
      <c r="AX262" s="14" t="s">
        <v>77</v>
      </c>
      <c r="AY262" s="259" t="s">
        <v>245</v>
      </c>
    </row>
    <row r="263" s="15" customFormat="1">
      <c r="A263" s="15"/>
      <c r="B263" s="260"/>
      <c r="C263" s="261"/>
      <c r="D263" s="234" t="s">
        <v>257</v>
      </c>
      <c r="E263" s="262" t="s">
        <v>1</v>
      </c>
      <c r="F263" s="263" t="s">
        <v>266</v>
      </c>
      <c r="G263" s="261"/>
      <c r="H263" s="264">
        <v>14.067</v>
      </c>
      <c r="I263" s="265"/>
      <c r="J263" s="261"/>
      <c r="K263" s="261"/>
      <c r="L263" s="266"/>
      <c r="M263" s="267"/>
      <c r="N263" s="268"/>
      <c r="O263" s="268"/>
      <c r="P263" s="268"/>
      <c r="Q263" s="268"/>
      <c r="R263" s="268"/>
      <c r="S263" s="268"/>
      <c r="T263" s="269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70" t="s">
        <v>257</v>
      </c>
      <c r="AU263" s="270" t="s">
        <v>87</v>
      </c>
      <c r="AV263" s="15" t="s">
        <v>253</v>
      </c>
      <c r="AW263" s="15" t="s">
        <v>34</v>
      </c>
      <c r="AX263" s="15" t="s">
        <v>85</v>
      </c>
      <c r="AY263" s="270" t="s">
        <v>245</v>
      </c>
    </row>
    <row r="264" s="2" customFormat="1" ht="16.5" customHeight="1">
      <c r="A264" s="40"/>
      <c r="B264" s="41"/>
      <c r="C264" s="221" t="s">
        <v>566</v>
      </c>
      <c r="D264" s="221" t="s">
        <v>248</v>
      </c>
      <c r="E264" s="222" t="s">
        <v>4988</v>
      </c>
      <c r="F264" s="223" t="s">
        <v>5674</v>
      </c>
      <c r="G264" s="224" t="s">
        <v>3227</v>
      </c>
      <c r="H264" s="225">
        <v>7.9199999999999999</v>
      </c>
      <c r="I264" s="226"/>
      <c r="J264" s="227">
        <f>ROUND(I264*H264,2)</f>
        <v>0</v>
      </c>
      <c r="K264" s="223" t="s">
        <v>764</v>
      </c>
      <c r="L264" s="46"/>
      <c r="M264" s="228" t="s">
        <v>1</v>
      </c>
      <c r="N264" s="229" t="s">
        <v>42</v>
      </c>
      <c r="O264" s="93"/>
      <c r="P264" s="230">
        <f>O264*H264</f>
        <v>0</v>
      </c>
      <c r="Q264" s="230">
        <v>2.550538</v>
      </c>
      <c r="R264" s="230">
        <f>Q264*H264</f>
        <v>20.200260959999998</v>
      </c>
      <c r="S264" s="230">
        <v>0</v>
      </c>
      <c r="T264" s="231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2" t="s">
        <v>253</v>
      </c>
      <c r="AT264" s="232" t="s">
        <v>248</v>
      </c>
      <c r="AU264" s="232" t="s">
        <v>87</v>
      </c>
      <c r="AY264" s="19" t="s">
        <v>245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9" t="s">
        <v>85</v>
      </c>
      <c r="BK264" s="233">
        <f>ROUND(I264*H264,2)</f>
        <v>0</v>
      </c>
      <c r="BL264" s="19" t="s">
        <v>253</v>
      </c>
      <c r="BM264" s="232" t="s">
        <v>6141</v>
      </c>
    </row>
    <row r="265" s="2" customFormat="1">
      <c r="A265" s="40"/>
      <c r="B265" s="41"/>
      <c r="C265" s="42"/>
      <c r="D265" s="234" t="s">
        <v>255</v>
      </c>
      <c r="E265" s="42"/>
      <c r="F265" s="235" t="s">
        <v>5674</v>
      </c>
      <c r="G265" s="42"/>
      <c r="H265" s="42"/>
      <c r="I265" s="236"/>
      <c r="J265" s="42"/>
      <c r="K265" s="42"/>
      <c r="L265" s="46"/>
      <c r="M265" s="237"/>
      <c r="N265" s="238"/>
      <c r="O265" s="93"/>
      <c r="P265" s="93"/>
      <c r="Q265" s="93"/>
      <c r="R265" s="93"/>
      <c r="S265" s="93"/>
      <c r="T265" s="94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255</v>
      </c>
      <c r="AU265" s="19" t="s">
        <v>87</v>
      </c>
    </row>
    <row r="266" s="2" customFormat="1">
      <c r="A266" s="40"/>
      <c r="B266" s="41"/>
      <c r="C266" s="42"/>
      <c r="D266" s="296" t="s">
        <v>766</v>
      </c>
      <c r="E266" s="42"/>
      <c r="F266" s="297" t="s">
        <v>4991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766</v>
      </c>
      <c r="AU266" s="19" t="s">
        <v>87</v>
      </c>
    </row>
    <row r="267" s="14" customFormat="1">
      <c r="A267" s="14"/>
      <c r="B267" s="249"/>
      <c r="C267" s="250"/>
      <c r="D267" s="234" t="s">
        <v>257</v>
      </c>
      <c r="E267" s="251" t="s">
        <v>1</v>
      </c>
      <c r="F267" s="252" t="s">
        <v>6142</v>
      </c>
      <c r="G267" s="250"/>
      <c r="H267" s="253">
        <v>7.9199999999999999</v>
      </c>
      <c r="I267" s="254"/>
      <c r="J267" s="250"/>
      <c r="K267" s="250"/>
      <c r="L267" s="255"/>
      <c r="M267" s="256"/>
      <c r="N267" s="257"/>
      <c r="O267" s="257"/>
      <c r="P267" s="257"/>
      <c r="Q267" s="257"/>
      <c r="R267" s="257"/>
      <c r="S267" s="257"/>
      <c r="T267" s="25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9" t="s">
        <v>257</v>
      </c>
      <c r="AU267" s="259" t="s">
        <v>87</v>
      </c>
      <c r="AV267" s="14" t="s">
        <v>87</v>
      </c>
      <c r="AW267" s="14" t="s">
        <v>34</v>
      </c>
      <c r="AX267" s="14" t="s">
        <v>77</v>
      </c>
      <c r="AY267" s="259" t="s">
        <v>245</v>
      </c>
    </row>
    <row r="268" s="15" customFormat="1">
      <c r="A268" s="15"/>
      <c r="B268" s="260"/>
      <c r="C268" s="261"/>
      <c r="D268" s="234" t="s">
        <v>257</v>
      </c>
      <c r="E268" s="262" t="s">
        <v>1</v>
      </c>
      <c r="F268" s="263" t="s">
        <v>266</v>
      </c>
      <c r="G268" s="261"/>
      <c r="H268" s="264">
        <v>7.9199999999999999</v>
      </c>
      <c r="I268" s="265"/>
      <c r="J268" s="261"/>
      <c r="K268" s="261"/>
      <c r="L268" s="266"/>
      <c r="M268" s="267"/>
      <c r="N268" s="268"/>
      <c r="O268" s="268"/>
      <c r="P268" s="268"/>
      <c r="Q268" s="268"/>
      <c r="R268" s="268"/>
      <c r="S268" s="268"/>
      <c r="T268" s="269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70" t="s">
        <v>257</v>
      </c>
      <c r="AU268" s="270" t="s">
        <v>87</v>
      </c>
      <c r="AV268" s="15" t="s">
        <v>253</v>
      </c>
      <c r="AW268" s="15" t="s">
        <v>34</v>
      </c>
      <c r="AX268" s="15" t="s">
        <v>85</v>
      </c>
      <c r="AY268" s="270" t="s">
        <v>245</v>
      </c>
    </row>
    <row r="269" s="2" customFormat="1" ht="21.75" customHeight="1">
      <c r="A269" s="40"/>
      <c r="B269" s="41"/>
      <c r="C269" s="221" t="s">
        <v>570</v>
      </c>
      <c r="D269" s="221" t="s">
        <v>248</v>
      </c>
      <c r="E269" s="222" t="s">
        <v>3582</v>
      </c>
      <c r="F269" s="223" t="s">
        <v>3583</v>
      </c>
      <c r="G269" s="224" t="s">
        <v>251</v>
      </c>
      <c r="H269" s="225">
        <v>7.9199999999999999</v>
      </c>
      <c r="I269" s="226"/>
      <c r="J269" s="227">
        <f>ROUND(I269*H269,2)</f>
        <v>0</v>
      </c>
      <c r="K269" s="223" t="s">
        <v>764</v>
      </c>
      <c r="L269" s="46"/>
      <c r="M269" s="228" t="s">
        <v>1</v>
      </c>
      <c r="N269" s="229" t="s">
        <v>42</v>
      </c>
      <c r="O269" s="93"/>
      <c r="P269" s="230">
        <f>O269*H269</f>
        <v>0</v>
      </c>
      <c r="Q269" s="230">
        <v>0</v>
      </c>
      <c r="R269" s="230">
        <f>Q269*H269</f>
        <v>0</v>
      </c>
      <c r="S269" s="230">
        <v>0</v>
      </c>
      <c r="T269" s="231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2" t="s">
        <v>253</v>
      </c>
      <c r="AT269" s="232" t="s">
        <v>248</v>
      </c>
      <c r="AU269" s="232" t="s">
        <v>87</v>
      </c>
      <c r="AY269" s="19" t="s">
        <v>245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9" t="s">
        <v>85</v>
      </c>
      <c r="BK269" s="233">
        <f>ROUND(I269*H269,2)</f>
        <v>0</v>
      </c>
      <c r="BL269" s="19" t="s">
        <v>253</v>
      </c>
      <c r="BM269" s="232" t="s">
        <v>6143</v>
      </c>
    </row>
    <row r="270" s="2" customFormat="1">
      <c r="A270" s="40"/>
      <c r="B270" s="41"/>
      <c r="C270" s="42"/>
      <c r="D270" s="234" t="s">
        <v>255</v>
      </c>
      <c r="E270" s="42"/>
      <c r="F270" s="235" t="s">
        <v>3583</v>
      </c>
      <c r="G270" s="42"/>
      <c r="H270" s="42"/>
      <c r="I270" s="236"/>
      <c r="J270" s="42"/>
      <c r="K270" s="42"/>
      <c r="L270" s="46"/>
      <c r="M270" s="237"/>
      <c r="N270" s="238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255</v>
      </c>
      <c r="AU270" s="19" t="s">
        <v>87</v>
      </c>
    </row>
    <row r="271" s="2" customFormat="1">
      <c r="A271" s="40"/>
      <c r="B271" s="41"/>
      <c r="C271" s="42"/>
      <c r="D271" s="296" t="s">
        <v>766</v>
      </c>
      <c r="E271" s="42"/>
      <c r="F271" s="297" t="s">
        <v>3585</v>
      </c>
      <c r="G271" s="42"/>
      <c r="H271" s="42"/>
      <c r="I271" s="236"/>
      <c r="J271" s="42"/>
      <c r="K271" s="42"/>
      <c r="L271" s="46"/>
      <c r="M271" s="237"/>
      <c r="N271" s="238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766</v>
      </c>
      <c r="AU271" s="19" t="s">
        <v>87</v>
      </c>
    </row>
    <row r="272" s="14" customFormat="1">
      <c r="A272" s="14"/>
      <c r="B272" s="249"/>
      <c r="C272" s="250"/>
      <c r="D272" s="234" t="s">
        <v>257</v>
      </c>
      <c r="E272" s="251" t="s">
        <v>1</v>
      </c>
      <c r="F272" s="252" t="s">
        <v>6144</v>
      </c>
      <c r="G272" s="250"/>
      <c r="H272" s="253">
        <v>7.9199999999999999</v>
      </c>
      <c r="I272" s="254"/>
      <c r="J272" s="250"/>
      <c r="K272" s="250"/>
      <c r="L272" s="255"/>
      <c r="M272" s="256"/>
      <c r="N272" s="257"/>
      <c r="O272" s="257"/>
      <c r="P272" s="257"/>
      <c r="Q272" s="257"/>
      <c r="R272" s="257"/>
      <c r="S272" s="257"/>
      <c r="T272" s="25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9" t="s">
        <v>257</v>
      </c>
      <c r="AU272" s="259" t="s">
        <v>87</v>
      </c>
      <c r="AV272" s="14" t="s">
        <v>87</v>
      </c>
      <c r="AW272" s="14" t="s">
        <v>34</v>
      </c>
      <c r="AX272" s="14" t="s">
        <v>85</v>
      </c>
      <c r="AY272" s="259" t="s">
        <v>245</v>
      </c>
    </row>
    <row r="273" s="2" customFormat="1" ht="16.5" customHeight="1">
      <c r="A273" s="40"/>
      <c r="B273" s="41"/>
      <c r="C273" s="221" t="s">
        <v>575</v>
      </c>
      <c r="D273" s="221" t="s">
        <v>248</v>
      </c>
      <c r="E273" s="222" t="s">
        <v>4993</v>
      </c>
      <c r="F273" s="223" t="s">
        <v>5679</v>
      </c>
      <c r="G273" s="224" t="s">
        <v>2717</v>
      </c>
      <c r="H273" s="225">
        <v>5.2800000000000002</v>
      </c>
      <c r="I273" s="226"/>
      <c r="J273" s="227">
        <f>ROUND(I273*H273,2)</f>
        <v>0</v>
      </c>
      <c r="K273" s="223" t="s">
        <v>764</v>
      </c>
      <c r="L273" s="46"/>
      <c r="M273" s="228" t="s">
        <v>1</v>
      </c>
      <c r="N273" s="229" t="s">
        <v>42</v>
      </c>
      <c r="O273" s="93"/>
      <c r="P273" s="230">
        <f>O273*H273</f>
        <v>0</v>
      </c>
      <c r="Q273" s="230">
        <v>0.0012979999999999999</v>
      </c>
      <c r="R273" s="230">
        <f>Q273*H273</f>
        <v>0.0068534399999999997</v>
      </c>
      <c r="S273" s="230">
        <v>0</v>
      </c>
      <c r="T273" s="231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2" t="s">
        <v>253</v>
      </c>
      <c r="AT273" s="232" t="s">
        <v>248</v>
      </c>
      <c r="AU273" s="232" t="s">
        <v>87</v>
      </c>
      <c r="AY273" s="19" t="s">
        <v>245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9" t="s">
        <v>85</v>
      </c>
      <c r="BK273" s="233">
        <f>ROUND(I273*H273,2)</f>
        <v>0</v>
      </c>
      <c r="BL273" s="19" t="s">
        <v>253</v>
      </c>
      <c r="BM273" s="232" t="s">
        <v>6145</v>
      </c>
    </row>
    <row r="274" s="2" customFormat="1">
      <c r="A274" s="40"/>
      <c r="B274" s="41"/>
      <c r="C274" s="42"/>
      <c r="D274" s="234" t="s">
        <v>255</v>
      </c>
      <c r="E274" s="42"/>
      <c r="F274" s="235" t="s">
        <v>5679</v>
      </c>
      <c r="G274" s="42"/>
      <c r="H274" s="42"/>
      <c r="I274" s="236"/>
      <c r="J274" s="42"/>
      <c r="K274" s="42"/>
      <c r="L274" s="46"/>
      <c r="M274" s="237"/>
      <c r="N274" s="238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255</v>
      </c>
      <c r="AU274" s="19" t="s">
        <v>87</v>
      </c>
    </row>
    <row r="275" s="2" customFormat="1">
      <c r="A275" s="40"/>
      <c r="B275" s="41"/>
      <c r="C275" s="42"/>
      <c r="D275" s="296" t="s">
        <v>766</v>
      </c>
      <c r="E275" s="42"/>
      <c r="F275" s="297" t="s">
        <v>4996</v>
      </c>
      <c r="G275" s="42"/>
      <c r="H275" s="42"/>
      <c r="I275" s="236"/>
      <c r="J275" s="42"/>
      <c r="K275" s="42"/>
      <c r="L275" s="46"/>
      <c r="M275" s="237"/>
      <c r="N275" s="238"/>
      <c r="O275" s="93"/>
      <c r="P275" s="93"/>
      <c r="Q275" s="93"/>
      <c r="R275" s="93"/>
      <c r="S275" s="93"/>
      <c r="T275" s="94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T275" s="19" t="s">
        <v>766</v>
      </c>
      <c r="AU275" s="19" t="s">
        <v>87</v>
      </c>
    </row>
    <row r="276" s="14" customFormat="1">
      <c r="A276" s="14"/>
      <c r="B276" s="249"/>
      <c r="C276" s="250"/>
      <c r="D276" s="234" t="s">
        <v>257</v>
      </c>
      <c r="E276" s="251" t="s">
        <v>1</v>
      </c>
      <c r="F276" s="252" t="s">
        <v>6146</v>
      </c>
      <c r="G276" s="250"/>
      <c r="H276" s="253">
        <v>5.2800000000000002</v>
      </c>
      <c r="I276" s="254"/>
      <c r="J276" s="250"/>
      <c r="K276" s="250"/>
      <c r="L276" s="255"/>
      <c r="M276" s="256"/>
      <c r="N276" s="257"/>
      <c r="O276" s="257"/>
      <c r="P276" s="257"/>
      <c r="Q276" s="257"/>
      <c r="R276" s="257"/>
      <c r="S276" s="257"/>
      <c r="T276" s="25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9" t="s">
        <v>257</v>
      </c>
      <c r="AU276" s="259" t="s">
        <v>87</v>
      </c>
      <c r="AV276" s="14" t="s">
        <v>87</v>
      </c>
      <c r="AW276" s="14" t="s">
        <v>34</v>
      </c>
      <c r="AX276" s="14" t="s">
        <v>77</v>
      </c>
      <c r="AY276" s="259" t="s">
        <v>245</v>
      </c>
    </row>
    <row r="277" s="15" customFormat="1">
      <c r="A277" s="15"/>
      <c r="B277" s="260"/>
      <c r="C277" s="261"/>
      <c r="D277" s="234" t="s">
        <v>257</v>
      </c>
      <c r="E277" s="262" t="s">
        <v>1</v>
      </c>
      <c r="F277" s="263" t="s">
        <v>266</v>
      </c>
      <c r="G277" s="261"/>
      <c r="H277" s="264">
        <v>5.2800000000000002</v>
      </c>
      <c r="I277" s="265"/>
      <c r="J277" s="261"/>
      <c r="K277" s="261"/>
      <c r="L277" s="266"/>
      <c r="M277" s="267"/>
      <c r="N277" s="268"/>
      <c r="O277" s="268"/>
      <c r="P277" s="268"/>
      <c r="Q277" s="268"/>
      <c r="R277" s="268"/>
      <c r="S277" s="268"/>
      <c r="T277" s="269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0" t="s">
        <v>257</v>
      </c>
      <c r="AU277" s="270" t="s">
        <v>87</v>
      </c>
      <c r="AV277" s="15" t="s">
        <v>253</v>
      </c>
      <c r="AW277" s="15" t="s">
        <v>34</v>
      </c>
      <c r="AX277" s="15" t="s">
        <v>85</v>
      </c>
      <c r="AY277" s="270" t="s">
        <v>245</v>
      </c>
    </row>
    <row r="278" s="2" customFormat="1" ht="16.5" customHeight="1">
      <c r="A278" s="40"/>
      <c r="B278" s="41"/>
      <c r="C278" s="221" t="s">
        <v>579</v>
      </c>
      <c r="D278" s="221" t="s">
        <v>248</v>
      </c>
      <c r="E278" s="222" t="s">
        <v>4999</v>
      </c>
      <c r="F278" s="223" t="s">
        <v>5682</v>
      </c>
      <c r="G278" s="224" t="s">
        <v>2717</v>
      </c>
      <c r="H278" s="225">
        <v>5.2800000000000002</v>
      </c>
      <c r="I278" s="226"/>
      <c r="J278" s="227">
        <f>ROUND(I278*H278,2)</f>
        <v>0</v>
      </c>
      <c r="K278" s="223" t="s">
        <v>764</v>
      </c>
      <c r="L278" s="46"/>
      <c r="M278" s="228" t="s">
        <v>1</v>
      </c>
      <c r="N278" s="229" t="s">
        <v>42</v>
      </c>
      <c r="O278" s="93"/>
      <c r="P278" s="230">
        <f>O278*H278</f>
        <v>0</v>
      </c>
      <c r="Q278" s="230">
        <v>3.6000000000000001E-05</v>
      </c>
      <c r="R278" s="230">
        <f>Q278*H278</f>
        <v>0.00019008000000000002</v>
      </c>
      <c r="S278" s="230">
        <v>0</v>
      </c>
      <c r="T278" s="231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2" t="s">
        <v>253</v>
      </c>
      <c r="AT278" s="232" t="s">
        <v>248</v>
      </c>
      <c r="AU278" s="232" t="s">
        <v>87</v>
      </c>
      <c r="AY278" s="19" t="s">
        <v>245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9" t="s">
        <v>85</v>
      </c>
      <c r="BK278" s="233">
        <f>ROUND(I278*H278,2)</f>
        <v>0</v>
      </c>
      <c r="BL278" s="19" t="s">
        <v>253</v>
      </c>
      <c r="BM278" s="232" t="s">
        <v>6147</v>
      </c>
    </row>
    <row r="279" s="2" customFormat="1">
      <c r="A279" s="40"/>
      <c r="B279" s="41"/>
      <c r="C279" s="42"/>
      <c r="D279" s="234" t="s">
        <v>255</v>
      </c>
      <c r="E279" s="42"/>
      <c r="F279" s="235" t="s">
        <v>5682</v>
      </c>
      <c r="G279" s="42"/>
      <c r="H279" s="42"/>
      <c r="I279" s="236"/>
      <c r="J279" s="42"/>
      <c r="K279" s="42"/>
      <c r="L279" s="46"/>
      <c r="M279" s="237"/>
      <c r="N279" s="238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255</v>
      </c>
      <c r="AU279" s="19" t="s">
        <v>87</v>
      </c>
    </row>
    <row r="280" s="2" customFormat="1">
      <c r="A280" s="40"/>
      <c r="B280" s="41"/>
      <c r="C280" s="42"/>
      <c r="D280" s="296" t="s">
        <v>766</v>
      </c>
      <c r="E280" s="42"/>
      <c r="F280" s="297" t="s">
        <v>5002</v>
      </c>
      <c r="G280" s="42"/>
      <c r="H280" s="42"/>
      <c r="I280" s="236"/>
      <c r="J280" s="42"/>
      <c r="K280" s="42"/>
      <c r="L280" s="46"/>
      <c r="M280" s="237"/>
      <c r="N280" s="238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766</v>
      </c>
      <c r="AU280" s="19" t="s">
        <v>87</v>
      </c>
    </row>
    <row r="281" s="14" customFormat="1">
      <c r="A281" s="14"/>
      <c r="B281" s="249"/>
      <c r="C281" s="250"/>
      <c r="D281" s="234" t="s">
        <v>257</v>
      </c>
      <c r="E281" s="251" t="s">
        <v>1</v>
      </c>
      <c r="F281" s="252" t="s">
        <v>6148</v>
      </c>
      <c r="G281" s="250"/>
      <c r="H281" s="253">
        <v>5.2800000000000002</v>
      </c>
      <c r="I281" s="254"/>
      <c r="J281" s="250"/>
      <c r="K281" s="250"/>
      <c r="L281" s="255"/>
      <c r="M281" s="256"/>
      <c r="N281" s="257"/>
      <c r="O281" s="257"/>
      <c r="P281" s="257"/>
      <c r="Q281" s="257"/>
      <c r="R281" s="257"/>
      <c r="S281" s="257"/>
      <c r="T281" s="25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9" t="s">
        <v>257</v>
      </c>
      <c r="AU281" s="259" t="s">
        <v>87</v>
      </c>
      <c r="AV281" s="14" t="s">
        <v>87</v>
      </c>
      <c r="AW281" s="14" t="s">
        <v>34</v>
      </c>
      <c r="AX281" s="14" t="s">
        <v>85</v>
      </c>
      <c r="AY281" s="259" t="s">
        <v>245</v>
      </c>
    </row>
    <row r="282" s="2" customFormat="1" ht="16.5" customHeight="1">
      <c r="A282" s="40"/>
      <c r="B282" s="41"/>
      <c r="C282" s="221" t="s">
        <v>583</v>
      </c>
      <c r="D282" s="221" t="s">
        <v>248</v>
      </c>
      <c r="E282" s="222" t="s">
        <v>5685</v>
      </c>
      <c r="F282" s="223" t="s">
        <v>5686</v>
      </c>
      <c r="G282" s="224" t="s">
        <v>3531</v>
      </c>
      <c r="H282" s="225">
        <v>3.5350000000000001</v>
      </c>
      <c r="I282" s="226"/>
      <c r="J282" s="227">
        <f>ROUND(I282*H282,2)</f>
        <v>0</v>
      </c>
      <c r="K282" s="223" t="s">
        <v>764</v>
      </c>
      <c r="L282" s="46"/>
      <c r="M282" s="228" t="s">
        <v>1</v>
      </c>
      <c r="N282" s="229" t="s">
        <v>42</v>
      </c>
      <c r="O282" s="93"/>
      <c r="P282" s="230">
        <f>O282*H282</f>
        <v>0</v>
      </c>
      <c r="Q282" s="230">
        <v>1.0383</v>
      </c>
      <c r="R282" s="230">
        <f>Q282*H282</f>
        <v>3.6703905000000003</v>
      </c>
      <c r="S282" s="230">
        <v>0</v>
      </c>
      <c r="T282" s="231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32" t="s">
        <v>253</v>
      </c>
      <c r="AT282" s="232" t="s">
        <v>248</v>
      </c>
      <c r="AU282" s="232" t="s">
        <v>87</v>
      </c>
      <c r="AY282" s="19" t="s">
        <v>245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9" t="s">
        <v>85</v>
      </c>
      <c r="BK282" s="233">
        <f>ROUND(I282*H282,2)</f>
        <v>0</v>
      </c>
      <c r="BL282" s="19" t="s">
        <v>253</v>
      </c>
      <c r="BM282" s="232" t="s">
        <v>6149</v>
      </c>
    </row>
    <row r="283" s="2" customFormat="1">
      <c r="A283" s="40"/>
      <c r="B283" s="41"/>
      <c r="C283" s="42"/>
      <c r="D283" s="234" t="s">
        <v>255</v>
      </c>
      <c r="E283" s="42"/>
      <c r="F283" s="235" t="s">
        <v>5686</v>
      </c>
      <c r="G283" s="42"/>
      <c r="H283" s="42"/>
      <c r="I283" s="236"/>
      <c r="J283" s="42"/>
      <c r="K283" s="42"/>
      <c r="L283" s="46"/>
      <c r="M283" s="237"/>
      <c r="N283" s="238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255</v>
      </c>
      <c r="AU283" s="19" t="s">
        <v>87</v>
      </c>
    </row>
    <row r="284" s="2" customFormat="1">
      <c r="A284" s="40"/>
      <c r="B284" s="41"/>
      <c r="C284" s="42"/>
      <c r="D284" s="296" t="s">
        <v>766</v>
      </c>
      <c r="E284" s="42"/>
      <c r="F284" s="297" t="s">
        <v>5688</v>
      </c>
      <c r="G284" s="42"/>
      <c r="H284" s="42"/>
      <c r="I284" s="236"/>
      <c r="J284" s="42"/>
      <c r="K284" s="42"/>
      <c r="L284" s="46"/>
      <c r="M284" s="237"/>
      <c r="N284" s="238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766</v>
      </c>
      <c r="AU284" s="19" t="s">
        <v>87</v>
      </c>
    </row>
    <row r="285" s="14" customFormat="1">
      <c r="A285" s="14"/>
      <c r="B285" s="249"/>
      <c r="C285" s="250"/>
      <c r="D285" s="234" t="s">
        <v>257</v>
      </c>
      <c r="E285" s="251" t="s">
        <v>1</v>
      </c>
      <c r="F285" s="252" t="s">
        <v>6150</v>
      </c>
      <c r="G285" s="250"/>
      <c r="H285" s="253">
        <v>3.5350000000000001</v>
      </c>
      <c r="I285" s="254"/>
      <c r="J285" s="250"/>
      <c r="K285" s="250"/>
      <c r="L285" s="255"/>
      <c r="M285" s="256"/>
      <c r="N285" s="257"/>
      <c r="O285" s="257"/>
      <c r="P285" s="257"/>
      <c r="Q285" s="257"/>
      <c r="R285" s="257"/>
      <c r="S285" s="257"/>
      <c r="T285" s="25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9" t="s">
        <v>257</v>
      </c>
      <c r="AU285" s="259" t="s">
        <v>87</v>
      </c>
      <c r="AV285" s="14" t="s">
        <v>87</v>
      </c>
      <c r="AW285" s="14" t="s">
        <v>34</v>
      </c>
      <c r="AX285" s="14" t="s">
        <v>85</v>
      </c>
      <c r="AY285" s="259" t="s">
        <v>245</v>
      </c>
    </row>
    <row r="286" s="2" customFormat="1" ht="16.5" customHeight="1">
      <c r="A286" s="40"/>
      <c r="B286" s="41"/>
      <c r="C286" s="221" t="s">
        <v>587</v>
      </c>
      <c r="D286" s="221" t="s">
        <v>248</v>
      </c>
      <c r="E286" s="222" t="s">
        <v>2740</v>
      </c>
      <c r="F286" s="223" t="s">
        <v>2743</v>
      </c>
      <c r="G286" s="224" t="s">
        <v>3531</v>
      </c>
      <c r="H286" s="225">
        <v>0.59599999999999997</v>
      </c>
      <c r="I286" s="226"/>
      <c r="J286" s="227">
        <f>ROUND(I286*H286,2)</f>
        <v>0</v>
      </c>
      <c r="K286" s="223" t="s">
        <v>764</v>
      </c>
      <c r="L286" s="46"/>
      <c r="M286" s="228" t="s">
        <v>1</v>
      </c>
      <c r="N286" s="229" t="s">
        <v>42</v>
      </c>
      <c r="O286" s="93"/>
      <c r="P286" s="230">
        <f>O286*H286</f>
        <v>0</v>
      </c>
      <c r="Q286" s="230">
        <v>1.0597399999999999</v>
      </c>
      <c r="R286" s="230">
        <f>Q286*H286</f>
        <v>0.63160503999999995</v>
      </c>
      <c r="S286" s="230">
        <v>0</v>
      </c>
      <c r="T286" s="231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32" t="s">
        <v>253</v>
      </c>
      <c r="AT286" s="232" t="s">
        <v>248</v>
      </c>
      <c r="AU286" s="232" t="s">
        <v>87</v>
      </c>
      <c r="AY286" s="19" t="s">
        <v>245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9" t="s">
        <v>85</v>
      </c>
      <c r="BK286" s="233">
        <f>ROUND(I286*H286,2)</f>
        <v>0</v>
      </c>
      <c r="BL286" s="19" t="s">
        <v>253</v>
      </c>
      <c r="BM286" s="232" t="s">
        <v>6151</v>
      </c>
    </row>
    <row r="287" s="2" customFormat="1">
      <c r="A287" s="40"/>
      <c r="B287" s="41"/>
      <c r="C287" s="42"/>
      <c r="D287" s="234" t="s">
        <v>255</v>
      </c>
      <c r="E287" s="42"/>
      <c r="F287" s="235" t="s">
        <v>2743</v>
      </c>
      <c r="G287" s="42"/>
      <c r="H287" s="42"/>
      <c r="I287" s="236"/>
      <c r="J287" s="42"/>
      <c r="K287" s="42"/>
      <c r="L287" s="46"/>
      <c r="M287" s="237"/>
      <c r="N287" s="238"/>
      <c r="O287" s="93"/>
      <c r="P287" s="93"/>
      <c r="Q287" s="93"/>
      <c r="R287" s="93"/>
      <c r="S287" s="93"/>
      <c r="T287" s="94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255</v>
      </c>
      <c r="AU287" s="19" t="s">
        <v>87</v>
      </c>
    </row>
    <row r="288" s="2" customFormat="1">
      <c r="A288" s="40"/>
      <c r="B288" s="41"/>
      <c r="C288" s="42"/>
      <c r="D288" s="296" t="s">
        <v>766</v>
      </c>
      <c r="E288" s="42"/>
      <c r="F288" s="297" t="s">
        <v>2744</v>
      </c>
      <c r="G288" s="42"/>
      <c r="H288" s="42"/>
      <c r="I288" s="236"/>
      <c r="J288" s="42"/>
      <c r="K288" s="42"/>
      <c r="L288" s="46"/>
      <c r="M288" s="237"/>
      <c r="N288" s="238"/>
      <c r="O288" s="93"/>
      <c r="P288" s="93"/>
      <c r="Q288" s="93"/>
      <c r="R288" s="93"/>
      <c r="S288" s="93"/>
      <c r="T288" s="94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766</v>
      </c>
      <c r="AU288" s="19" t="s">
        <v>87</v>
      </c>
    </row>
    <row r="289" s="14" customFormat="1">
      <c r="A289" s="14"/>
      <c r="B289" s="249"/>
      <c r="C289" s="250"/>
      <c r="D289" s="234" t="s">
        <v>257</v>
      </c>
      <c r="E289" s="251" t="s">
        <v>1</v>
      </c>
      <c r="F289" s="252" t="s">
        <v>5691</v>
      </c>
      <c r="G289" s="250"/>
      <c r="H289" s="253">
        <v>0.59599999999999997</v>
      </c>
      <c r="I289" s="254"/>
      <c r="J289" s="250"/>
      <c r="K289" s="250"/>
      <c r="L289" s="255"/>
      <c r="M289" s="256"/>
      <c r="N289" s="257"/>
      <c r="O289" s="257"/>
      <c r="P289" s="257"/>
      <c r="Q289" s="257"/>
      <c r="R289" s="257"/>
      <c r="S289" s="257"/>
      <c r="T289" s="25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9" t="s">
        <v>257</v>
      </c>
      <c r="AU289" s="259" t="s">
        <v>87</v>
      </c>
      <c r="AV289" s="14" t="s">
        <v>87</v>
      </c>
      <c r="AW289" s="14" t="s">
        <v>34</v>
      </c>
      <c r="AX289" s="14" t="s">
        <v>85</v>
      </c>
      <c r="AY289" s="259" t="s">
        <v>245</v>
      </c>
    </row>
    <row r="290" s="2" customFormat="1" ht="16.5" customHeight="1">
      <c r="A290" s="40"/>
      <c r="B290" s="41"/>
      <c r="C290" s="221" t="s">
        <v>591</v>
      </c>
      <c r="D290" s="221" t="s">
        <v>248</v>
      </c>
      <c r="E290" s="222" t="s">
        <v>2746</v>
      </c>
      <c r="F290" s="223" t="s">
        <v>2747</v>
      </c>
      <c r="G290" s="224" t="s">
        <v>251</v>
      </c>
      <c r="H290" s="225">
        <v>1.1200000000000001</v>
      </c>
      <c r="I290" s="226"/>
      <c r="J290" s="227">
        <f>ROUND(I290*H290,2)</f>
        <v>0</v>
      </c>
      <c r="K290" s="223" t="s">
        <v>764</v>
      </c>
      <c r="L290" s="46"/>
      <c r="M290" s="228" t="s">
        <v>1</v>
      </c>
      <c r="N290" s="229" t="s">
        <v>42</v>
      </c>
      <c r="O290" s="93"/>
      <c r="P290" s="230">
        <f>O290*H290</f>
        <v>0</v>
      </c>
      <c r="Q290" s="230">
        <v>0</v>
      </c>
      <c r="R290" s="230">
        <f>Q290*H290</f>
        <v>0</v>
      </c>
      <c r="S290" s="230">
        <v>0</v>
      </c>
      <c r="T290" s="231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32" t="s">
        <v>253</v>
      </c>
      <c r="AT290" s="232" t="s">
        <v>248</v>
      </c>
      <c r="AU290" s="232" t="s">
        <v>87</v>
      </c>
      <c r="AY290" s="19" t="s">
        <v>245</v>
      </c>
      <c r="BE290" s="233">
        <f>IF(N290="základní",J290,0)</f>
        <v>0</v>
      </c>
      <c r="BF290" s="233">
        <f>IF(N290="snížená",J290,0)</f>
        <v>0</v>
      </c>
      <c r="BG290" s="233">
        <f>IF(N290="zákl. přenesená",J290,0)</f>
        <v>0</v>
      </c>
      <c r="BH290" s="233">
        <f>IF(N290="sníž. přenesená",J290,0)</f>
        <v>0</v>
      </c>
      <c r="BI290" s="233">
        <f>IF(N290="nulová",J290,0)</f>
        <v>0</v>
      </c>
      <c r="BJ290" s="19" t="s">
        <v>85</v>
      </c>
      <c r="BK290" s="233">
        <f>ROUND(I290*H290,2)</f>
        <v>0</v>
      </c>
      <c r="BL290" s="19" t="s">
        <v>253</v>
      </c>
      <c r="BM290" s="232" t="s">
        <v>6152</v>
      </c>
    </row>
    <row r="291" s="2" customFormat="1">
      <c r="A291" s="40"/>
      <c r="B291" s="41"/>
      <c r="C291" s="42"/>
      <c r="D291" s="234" t="s">
        <v>255</v>
      </c>
      <c r="E291" s="42"/>
      <c r="F291" s="235" t="s">
        <v>2747</v>
      </c>
      <c r="G291" s="42"/>
      <c r="H291" s="42"/>
      <c r="I291" s="236"/>
      <c r="J291" s="42"/>
      <c r="K291" s="42"/>
      <c r="L291" s="46"/>
      <c r="M291" s="237"/>
      <c r="N291" s="238"/>
      <c r="O291" s="93"/>
      <c r="P291" s="93"/>
      <c r="Q291" s="93"/>
      <c r="R291" s="93"/>
      <c r="S291" s="93"/>
      <c r="T291" s="94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255</v>
      </c>
      <c r="AU291" s="19" t="s">
        <v>87</v>
      </c>
    </row>
    <row r="292" s="2" customFormat="1">
      <c r="A292" s="40"/>
      <c r="B292" s="41"/>
      <c r="C292" s="42"/>
      <c r="D292" s="296" t="s">
        <v>766</v>
      </c>
      <c r="E292" s="42"/>
      <c r="F292" s="297" t="s">
        <v>2750</v>
      </c>
      <c r="G292" s="42"/>
      <c r="H292" s="42"/>
      <c r="I292" s="236"/>
      <c r="J292" s="42"/>
      <c r="K292" s="42"/>
      <c r="L292" s="46"/>
      <c r="M292" s="237"/>
      <c r="N292" s="238"/>
      <c r="O292" s="93"/>
      <c r="P292" s="93"/>
      <c r="Q292" s="93"/>
      <c r="R292" s="93"/>
      <c r="S292" s="93"/>
      <c r="T292" s="94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766</v>
      </c>
      <c r="AU292" s="19" t="s">
        <v>87</v>
      </c>
    </row>
    <row r="293" s="14" customFormat="1">
      <c r="A293" s="14"/>
      <c r="B293" s="249"/>
      <c r="C293" s="250"/>
      <c r="D293" s="234" t="s">
        <v>257</v>
      </c>
      <c r="E293" s="251" t="s">
        <v>1</v>
      </c>
      <c r="F293" s="252" t="s">
        <v>6153</v>
      </c>
      <c r="G293" s="250"/>
      <c r="H293" s="253">
        <v>1.1200000000000001</v>
      </c>
      <c r="I293" s="254"/>
      <c r="J293" s="250"/>
      <c r="K293" s="250"/>
      <c r="L293" s="255"/>
      <c r="M293" s="256"/>
      <c r="N293" s="257"/>
      <c r="O293" s="257"/>
      <c r="P293" s="257"/>
      <c r="Q293" s="257"/>
      <c r="R293" s="257"/>
      <c r="S293" s="257"/>
      <c r="T293" s="25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9" t="s">
        <v>257</v>
      </c>
      <c r="AU293" s="259" t="s">
        <v>87</v>
      </c>
      <c r="AV293" s="14" t="s">
        <v>87</v>
      </c>
      <c r="AW293" s="14" t="s">
        <v>34</v>
      </c>
      <c r="AX293" s="14" t="s">
        <v>85</v>
      </c>
      <c r="AY293" s="259" t="s">
        <v>245</v>
      </c>
    </row>
    <row r="294" s="2" customFormat="1" ht="16.5" customHeight="1">
      <c r="A294" s="40"/>
      <c r="B294" s="41"/>
      <c r="C294" s="221" t="s">
        <v>596</v>
      </c>
      <c r="D294" s="221" t="s">
        <v>248</v>
      </c>
      <c r="E294" s="222" t="s">
        <v>5694</v>
      </c>
      <c r="F294" s="223" t="s">
        <v>5695</v>
      </c>
      <c r="G294" s="224" t="s">
        <v>251</v>
      </c>
      <c r="H294" s="225">
        <v>19.300000000000001</v>
      </c>
      <c r="I294" s="226"/>
      <c r="J294" s="227">
        <f>ROUND(I294*H294,2)</f>
        <v>0</v>
      </c>
      <c r="K294" s="223" t="s">
        <v>764</v>
      </c>
      <c r="L294" s="46"/>
      <c r="M294" s="228" t="s">
        <v>1</v>
      </c>
      <c r="N294" s="229" t="s">
        <v>42</v>
      </c>
      <c r="O294" s="93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2" t="s">
        <v>253</v>
      </c>
      <c r="AT294" s="232" t="s">
        <v>248</v>
      </c>
      <c r="AU294" s="232" t="s">
        <v>87</v>
      </c>
      <c r="AY294" s="19" t="s">
        <v>245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9" t="s">
        <v>85</v>
      </c>
      <c r="BK294" s="233">
        <f>ROUND(I294*H294,2)</f>
        <v>0</v>
      </c>
      <c r="BL294" s="19" t="s">
        <v>253</v>
      </c>
      <c r="BM294" s="232" t="s">
        <v>6154</v>
      </c>
    </row>
    <row r="295" s="2" customFormat="1">
      <c r="A295" s="40"/>
      <c r="B295" s="41"/>
      <c r="C295" s="42"/>
      <c r="D295" s="234" t="s">
        <v>255</v>
      </c>
      <c r="E295" s="42"/>
      <c r="F295" s="235" t="s">
        <v>5695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255</v>
      </c>
      <c r="AU295" s="19" t="s">
        <v>87</v>
      </c>
    </row>
    <row r="296" s="2" customFormat="1">
      <c r="A296" s="40"/>
      <c r="B296" s="41"/>
      <c r="C296" s="42"/>
      <c r="D296" s="296" t="s">
        <v>766</v>
      </c>
      <c r="E296" s="42"/>
      <c r="F296" s="297" t="s">
        <v>5697</v>
      </c>
      <c r="G296" s="42"/>
      <c r="H296" s="42"/>
      <c r="I296" s="236"/>
      <c r="J296" s="42"/>
      <c r="K296" s="42"/>
      <c r="L296" s="46"/>
      <c r="M296" s="237"/>
      <c r="N296" s="238"/>
      <c r="O296" s="93"/>
      <c r="P296" s="93"/>
      <c r="Q296" s="93"/>
      <c r="R296" s="93"/>
      <c r="S296" s="93"/>
      <c r="T296" s="94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766</v>
      </c>
      <c r="AU296" s="19" t="s">
        <v>87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6155</v>
      </c>
      <c r="G297" s="250"/>
      <c r="H297" s="253">
        <v>9.0999999999999996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77</v>
      </c>
      <c r="AY297" s="259" t="s">
        <v>245</v>
      </c>
    </row>
    <row r="298" s="14" customFormat="1">
      <c r="A298" s="14"/>
      <c r="B298" s="249"/>
      <c r="C298" s="250"/>
      <c r="D298" s="234" t="s">
        <v>257</v>
      </c>
      <c r="E298" s="251" t="s">
        <v>1</v>
      </c>
      <c r="F298" s="252" t="s">
        <v>6156</v>
      </c>
      <c r="G298" s="250"/>
      <c r="H298" s="253">
        <v>8.1999999999999993</v>
      </c>
      <c r="I298" s="254"/>
      <c r="J298" s="250"/>
      <c r="K298" s="250"/>
      <c r="L298" s="255"/>
      <c r="M298" s="256"/>
      <c r="N298" s="257"/>
      <c r="O298" s="257"/>
      <c r="P298" s="257"/>
      <c r="Q298" s="257"/>
      <c r="R298" s="257"/>
      <c r="S298" s="257"/>
      <c r="T298" s="25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9" t="s">
        <v>257</v>
      </c>
      <c r="AU298" s="259" t="s">
        <v>87</v>
      </c>
      <c r="AV298" s="14" t="s">
        <v>87</v>
      </c>
      <c r="AW298" s="14" t="s">
        <v>34</v>
      </c>
      <c r="AX298" s="14" t="s">
        <v>77</v>
      </c>
      <c r="AY298" s="259" t="s">
        <v>245</v>
      </c>
    </row>
    <row r="299" s="14" customFormat="1">
      <c r="A299" s="14"/>
      <c r="B299" s="249"/>
      <c r="C299" s="250"/>
      <c r="D299" s="234" t="s">
        <v>257</v>
      </c>
      <c r="E299" s="251" t="s">
        <v>1</v>
      </c>
      <c r="F299" s="252" t="s">
        <v>6157</v>
      </c>
      <c r="G299" s="250"/>
      <c r="H299" s="253">
        <v>2</v>
      </c>
      <c r="I299" s="254"/>
      <c r="J299" s="250"/>
      <c r="K299" s="250"/>
      <c r="L299" s="255"/>
      <c r="M299" s="256"/>
      <c r="N299" s="257"/>
      <c r="O299" s="257"/>
      <c r="P299" s="257"/>
      <c r="Q299" s="257"/>
      <c r="R299" s="257"/>
      <c r="S299" s="257"/>
      <c r="T299" s="25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9" t="s">
        <v>257</v>
      </c>
      <c r="AU299" s="259" t="s">
        <v>87</v>
      </c>
      <c r="AV299" s="14" t="s">
        <v>87</v>
      </c>
      <c r="AW299" s="14" t="s">
        <v>34</v>
      </c>
      <c r="AX299" s="14" t="s">
        <v>77</v>
      </c>
      <c r="AY299" s="259" t="s">
        <v>245</v>
      </c>
    </row>
    <row r="300" s="15" customFormat="1">
      <c r="A300" s="15"/>
      <c r="B300" s="260"/>
      <c r="C300" s="261"/>
      <c r="D300" s="234" t="s">
        <v>257</v>
      </c>
      <c r="E300" s="262" t="s">
        <v>1</v>
      </c>
      <c r="F300" s="263" t="s">
        <v>266</v>
      </c>
      <c r="G300" s="261"/>
      <c r="H300" s="264">
        <v>19.299999999999997</v>
      </c>
      <c r="I300" s="265"/>
      <c r="J300" s="261"/>
      <c r="K300" s="261"/>
      <c r="L300" s="266"/>
      <c r="M300" s="267"/>
      <c r="N300" s="268"/>
      <c r="O300" s="268"/>
      <c r="P300" s="268"/>
      <c r="Q300" s="268"/>
      <c r="R300" s="268"/>
      <c r="S300" s="268"/>
      <c r="T300" s="269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70" t="s">
        <v>257</v>
      </c>
      <c r="AU300" s="270" t="s">
        <v>87</v>
      </c>
      <c r="AV300" s="15" t="s">
        <v>253</v>
      </c>
      <c r="AW300" s="15" t="s">
        <v>34</v>
      </c>
      <c r="AX300" s="15" t="s">
        <v>85</v>
      </c>
      <c r="AY300" s="270" t="s">
        <v>245</v>
      </c>
    </row>
    <row r="301" s="2" customFormat="1" ht="24.15" customHeight="1">
      <c r="A301" s="40"/>
      <c r="B301" s="41"/>
      <c r="C301" s="221" t="s">
        <v>602</v>
      </c>
      <c r="D301" s="221" t="s">
        <v>248</v>
      </c>
      <c r="E301" s="222" t="s">
        <v>5701</v>
      </c>
      <c r="F301" s="223" t="s">
        <v>5702</v>
      </c>
      <c r="G301" s="224" t="s">
        <v>251</v>
      </c>
      <c r="H301" s="225">
        <v>19.300000000000001</v>
      </c>
      <c r="I301" s="226"/>
      <c r="J301" s="227">
        <f>ROUND(I301*H301,2)</f>
        <v>0</v>
      </c>
      <c r="K301" s="223" t="s">
        <v>764</v>
      </c>
      <c r="L301" s="46"/>
      <c r="M301" s="228" t="s">
        <v>1</v>
      </c>
      <c r="N301" s="229" t="s">
        <v>42</v>
      </c>
      <c r="O301" s="93"/>
      <c r="P301" s="230">
        <f>O301*H301</f>
        <v>0</v>
      </c>
      <c r="Q301" s="230">
        <v>0</v>
      </c>
      <c r="R301" s="230">
        <f>Q301*H301</f>
        <v>0</v>
      </c>
      <c r="S301" s="230">
        <v>0</v>
      </c>
      <c r="T301" s="231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32" t="s">
        <v>253</v>
      </c>
      <c r="AT301" s="232" t="s">
        <v>248</v>
      </c>
      <c r="AU301" s="232" t="s">
        <v>87</v>
      </c>
      <c r="AY301" s="19" t="s">
        <v>245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9" t="s">
        <v>85</v>
      </c>
      <c r="BK301" s="233">
        <f>ROUND(I301*H301,2)</f>
        <v>0</v>
      </c>
      <c r="BL301" s="19" t="s">
        <v>253</v>
      </c>
      <c r="BM301" s="232" t="s">
        <v>6158</v>
      </c>
    </row>
    <row r="302" s="2" customFormat="1">
      <c r="A302" s="40"/>
      <c r="B302" s="41"/>
      <c r="C302" s="42"/>
      <c r="D302" s="234" t="s">
        <v>255</v>
      </c>
      <c r="E302" s="42"/>
      <c r="F302" s="235" t="s">
        <v>5702</v>
      </c>
      <c r="G302" s="42"/>
      <c r="H302" s="42"/>
      <c r="I302" s="236"/>
      <c r="J302" s="42"/>
      <c r="K302" s="42"/>
      <c r="L302" s="46"/>
      <c r="M302" s="237"/>
      <c r="N302" s="238"/>
      <c r="O302" s="93"/>
      <c r="P302" s="93"/>
      <c r="Q302" s="93"/>
      <c r="R302" s="93"/>
      <c r="S302" s="93"/>
      <c r="T302" s="94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255</v>
      </c>
      <c r="AU302" s="19" t="s">
        <v>87</v>
      </c>
    </row>
    <row r="303" s="2" customFormat="1">
      <c r="A303" s="40"/>
      <c r="B303" s="41"/>
      <c r="C303" s="42"/>
      <c r="D303" s="296" t="s">
        <v>766</v>
      </c>
      <c r="E303" s="42"/>
      <c r="F303" s="297" t="s">
        <v>5704</v>
      </c>
      <c r="G303" s="42"/>
      <c r="H303" s="42"/>
      <c r="I303" s="236"/>
      <c r="J303" s="42"/>
      <c r="K303" s="42"/>
      <c r="L303" s="46"/>
      <c r="M303" s="237"/>
      <c r="N303" s="238"/>
      <c r="O303" s="93"/>
      <c r="P303" s="93"/>
      <c r="Q303" s="93"/>
      <c r="R303" s="93"/>
      <c r="S303" s="93"/>
      <c r="T303" s="94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766</v>
      </c>
      <c r="AU303" s="19" t="s">
        <v>87</v>
      </c>
    </row>
    <row r="304" s="14" customFormat="1">
      <c r="A304" s="14"/>
      <c r="B304" s="249"/>
      <c r="C304" s="250"/>
      <c r="D304" s="234" t="s">
        <v>257</v>
      </c>
      <c r="E304" s="251" t="s">
        <v>1</v>
      </c>
      <c r="F304" s="252" t="s">
        <v>6159</v>
      </c>
      <c r="G304" s="250"/>
      <c r="H304" s="253">
        <v>19.300000000000001</v>
      </c>
      <c r="I304" s="254"/>
      <c r="J304" s="250"/>
      <c r="K304" s="250"/>
      <c r="L304" s="255"/>
      <c r="M304" s="256"/>
      <c r="N304" s="257"/>
      <c r="O304" s="257"/>
      <c r="P304" s="257"/>
      <c r="Q304" s="257"/>
      <c r="R304" s="257"/>
      <c r="S304" s="257"/>
      <c r="T304" s="25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9" t="s">
        <v>257</v>
      </c>
      <c r="AU304" s="259" t="s">
        <v>87</v>
      </c>
      <c r="AV304" s="14" t="s">
        <v>87</v>
      </c>
      <c r="AW304" s="14" t="s">
        <v>34</v>
      </c>
      <c r="AX304" s="14" t="s">
        <v>85</v>
      </c>
      <c r="AY304" s="259" t="s">
        <v>245</v>
      </c>
    </row>
    <row r="305" s="2" customFormat="1" ht="16.5" customHeight="1">
      <c r="A305" s="40"/>
      <c r="B305" s="41"/>
      <c r="C305" s="221" t="s">
        <v>606</v>
      </c>
      <c r="D305" s="221" t="s">
        <v>248</v>
      </c>
      <c r="E305" s="222" t="s">
        <v>5706</v>
      </c>
      <c r="F305" s="223" t="s">
        <v>5707</v>
      </c>
      <c r="G305" s="224" t="s">
        <v>275</v>
      </c>
      <c r="H305" s="225">
        <v>46.521999999999998</v>
      </c>
      <c r="I305" s="226"/>
      <c r="J305" s="227">
        <f>ROUND(I305*H305,2)</f>
        <v>0</v>
      </c>
      <c r="K305" s="223" t="s">
        <v>764</v>
      </c>
      <c r="L305" s="46"/>
      <c r="M305" s="228" t="s">
        <v>1</v>
      </c>
      <c r="N305" s="229" t="s">
        <v>42</v>
      </c>
      <c r="O305" s="93"/>
      <c r="P305" s="230">
        <f>O305*H305</f>
        <v>0</v>
      </c>
      <c r="Q305" s="230">
        <v>0.0012979999999999999</v>
      </c>
      <c r="R305" s="230">
        <f>Q305*H305</f>
        <v>0.060385555999999993</v>
      </c>
      <c r="S305" s="230">
        <v>0</v>
      </c>
      <c r="T305" s="231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32" t="s">
        <v>253</v>
      </c>
      <c r="AT305" s="232" t="s">
        <v>248</v>
      </c>
      <c r="AU305" s="232" t="s">
        <v>87</v>
      </c>
      <c r="AY305" s="19" t="s">
        <v>245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9" t="s">
        <v>85</v>
      </c>
      <c r="BK305" s="233">
        <f>ROUND(I305*H305,2)</f>
        <v>0</v>
      </c>
      <c r="BL305" s="19" t="s">
        <v>253</v>
      </c>
      <c r="BM305" s="232" t="s">
        <v>6160</v>
      </c>
    </row>
    <row r="306" s="2" customFormat="1">
      <c r="A306" s="40"/>
      <c r="B306" s="41"/>
      <c r="C306" s="42"/>
      <c r="D306" s="234" t="s">
        <v>255</v>
      </c>
      <c r="E306" s="42"/>
      <c r="F306" s="235" t="s">
        <v>5707</v>
      </c>
      <c r="G306" s="42"/>
      <c r="H306" s="42"/>
      <c r="I306" s="236"/>
      <c r="J306" s="42"/>
      <c r="K306" s="42"/>
      <c r="L306" s="46"/>
      <c r="M306" s="237"/>
      <c r="N306" s="238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255</v>
      </c>
      <c r="AU306" s="19" t="s">
        <v>87</v>
      </c>
    </row>
    <row r="307" s="2" customFormat="1">
      <c r="A307" s="40"/>
      <c r="B307" s="41"/>
      <c r="C307" s="42"/>
      <c r="D307" s="296" t="s">
        <v>766</v>
      </c>
      <c r="E307" s="42"/>
      <c r="F307" s="297" t="s">
        <v>5709</v>
      </c>
      <c r="G307" s="42"/>
      <c r="H307" s="42"/>
      <c r="I307" s="236"/>
      <c r="J307" s="42"/>
      <c r="K307" s="42"/>
      <c r="L307" s="46"/>
      <c r="M307" s="237"/>
      <c r="N307" s="238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766</v>
      </c>
      <c r="AU307" s="19" t="s">
        <v>87</v>
      </c>
    </row>
    <row r="308" s="14" customFormat="1">
      <c r="A308" s="14"/>
      <c r="B308" s="249"/>
      <c r="C308" s="250"/>
      <c r="D308" s="234" t="s">
        <v>257</v>
      </c>
      <c r="E308" s="251" t="s">
        <v>1</v>
      </c>
      <c r="F308" s="252" t="s">
        <v>6161</v>
      </c>
      <c r="G308" s="250"/>
      <c r="H308" s="253">
        <v>46.521999999999998</v>
      </c>
      <c r="I308" s="254"/>
      <c r="J308" s="250"/>
      <c r="K308" s="250"/>
      <c r="L308" s="255"/>
      <c r="M308" s="256"/>
      <c r="N308" s="257"/>
      <c r="O308" s="257"/>
      <c r="P308" s="257"/>
      <c r="Q308" s="257"/>
      <c r="R308" s="257"/>
      <c r="S308" s="257"/>
      <c r="T308" s="25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9" t="s">
        <v>257</v>
      </c>
      <c r="AU308" s="259" t="s">
        <v>87</v>
      </c>
      <c r="AV308" s="14" t="s">
        <v>87</v>
      </c>
      <c r="AW308" s="14" t="s">
        <v>34</v>
      </c>
      <c r="AX308" s="14" t="s">
        <v>77</v>
      </c>
      <c r="AY308" s="259" t="s">
        <v>245</v>
      </c>
    </row>
    <row r="309" s="15" customFormat="1">
      <c r="A309" s="15"/>
      <c r="B309" s="260"/>
      <c r="C309" s="261"/>
      <c r="D309" s="234" t="s">
        <v>257</v>
      </c>
      <c r="E309" s="262" t="s">
        <v>1</v>
      </c>
      <c r="F309" s="263" t="s">
        <v>266</v>
      </c>
      <c r="G309" s="261"/>
      <c r="H309" s="264">
        <v>46.521999999999998</v>
      </c>
      <c r="I309" s="265"/>
      <c r="J309" s="261"/>
      <c r="K309" s="261"/>
      <c r="L309" s="266"/>
      <c r="M309" s="267"/>
      <c r="N309" s="268"/>
      <c r="O309" s="268"/>
      <c r="P309" s="268"/>
      <c r="Q309" s="268"/>
      <c r="R309" s="268"/>
      <c r="S309" s="268"/>
      <c r="T309" s="269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70" t="s">
        <v>257</v>
      </c>
      <c r="AU309" s="270" t="s">
        <v>87</v>
      </c>
      <c r="AV309" s="15" t="s">
        <v>253</v>
      </c>
      <c r="AW309" s="15" t="s">
        <v>34</v>
      </c>
      <c r="AX309" s="15" t="s">
        <v>85</v>
      </c>
      <c r="AY309" s="270" t="s">
        <v>245</v>
      </c>
    </row>
    <row r="310" s="2" customFormat="1" ht="16.5" customHeight="1">
      <c r="A310" s="40"/>
      <c r="B310" s="41"/>
      <c r="C310" s="221" t="s">
        <v>610</v>
      </c>
      <c r="D310" s="221" t="s">
        <v>248</v>
      </c>
      <c r="E310" s="222" t="s">
        <v>5712</v>
      </c>
      <c r="F310" s="223" t="s">
        <v>5713</v>
      </c>
      <c r="G310" s="224" t="s">
        <v>275</v>
      </c>
      <c r="H310" s="225">
        <v>46.521999999999998</v>
      </c>
      <c r="I310" s="226"/>
      <c r="J310" s="227">
        <f>ROUND(I310*H310,2)</f>
        <v>0</v>
      </c>
      <c r="K310" s="223" t="s">
        <v>764</v>
      </c>
      <c r="L310" s="46"/>
      <c r="M310" s="228" t="s">
        <v>1</v>
      </c>
      <c r="N310" s="229" t="s">
        <v>42</v>
      </c>
      <c r="O310" s="93"/>
      <c r="P310" s="230">
        <f>O310*H310</f>
        <v>0</v>
      </c>
      <c r="Q310" s="230">
        <v>3.6000000000000001E-05</v>
      </c>
      <c r="R310" s="230">
        <f>Q310*H310</f>
        <v>0.001674792</v>
      </c>
      <c r="S310" s="230">
        <v>0</v>
      </c>
      <c r="T310" s="231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32" t="s">
        <v>253</v>
      </c>
      <c r="AT310" s="232" t="s">
        <v>248</v>
      </c>
      <c r="AU310" s="232" t="s">
        <v>87</v>
      </c>
      <c r="AY310" s="19" t="s">
        <v>245</v>
      </c>
      <c r="BE310" s="233">
        <f>IF(N310="základní",J310,0)</f>
        <v>0</v>
      </c>
      <c r="BF310" s="233">
        <f>IF(N310="snížená",J310,0)</f>
        <v>0</v>
      </c>
      <c r="BG310" s="233">
        <f>IF(N310="zákl. přenesená",J310,0)</f>
        <v>0</v>
      </c>
      <c r="BH310" s="233">
        <f>IF(N310="sníž. přenesená",J310,0)</f>
        <v>0</v>
      </c>
      <c r="BI310" s="233">
        <f>IF(N310="nulová",J310,0)</f>
        <v>0</v>
      </c>
      <c r="BJ310" s="19" t="s">
        <v>85</v>
      </c>
      <c r="BK310" s="233">
        <f>ROUND(I310*H310,2)</f>
        <v>0</v>
      </c>
      <c r="BL310" s="19" t="s">
        <v>253</v>
      </c>
      <c r="BM310" s="232" t="s">
        <v>6162</v>
      </c>
    </row>
    <row r="311" s="2" customFormat="1">
      <c r="A311" s="40"/>
      <c r="B311" s="41"/>
      <c r="C311" s="42"/>
      <c r="D311" s="234" t="s">
        <v>255</v>
      </c>
      <c r="E311" s="42"/>
      <c r="F311" s="235" t="s">
        <v>5713</v>
      </c>
      <c r="G311" s="42"/>
      <c r="H311" s="42"/>
      <c r="I311" s="236"/>
      <c r="J311" s="42"/>
      <c r="K311" s="42"/>
      <c r="L311" s="46"/>
      <c r="M311" s="237"/>
      <c r="N311" s="238"/>
      <c r="O311" s="93"/>
      <c r="P311" s="93"/>
      <c r="Q311" s="93"/>
      <c r="R311" s="93"/>
      <c r="S311" s="93"/>
      <c r="T311" s="94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255</v>
      </c>
      <c r="AU311" s="19" t="s">
        <v>87</v>
      </c>
    </row>
    <row r="312" s="2" customFormat="1">
      <c r="A312" s="40"/>
      <c r="B312" s="41"/>
      <c r="C312" s="42"/>
      <c r="D312" s="296" t="s">
        <v>766</v>
      </c>
      <c r="E312" s="42"/>
      <c r="F312" s="297" t="s">
        <v>5715</v>
      </c>
      <c r="G312" s="42"/>
      <c r="H312" s="42"/>
      <c r="I312" s="236"/>
      <c r="J312" s="42"/>
      <c r="K312" s="42"/>
      <c r="L312" s="46"/>
      <c r="M312" s="237"/>
      <c r="N312" s="238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766</v>
      </c>
      <c r="AU312" s="19" t="s">
        <v>87</v>
      </c>
    </row>
    <row r="313" s="14" customFormat="1">
      <c r="A313" s="14"/>
      <c r="B313" s="249"/>
      <c r="C313" s="250"/>
      <c r="D313" s="234" t="s">
        <v>257</v>
      </c>
      <c r="E313" s="251" t="s">
        <v>1</v>
      </c>
      <c r="F313" s="252" t="s">
        <v>6163</v>
      </c>
      <c r="G313" s="250"/>
      <c r="H313" s="253">
        <v>46.521999999999998</v>
      </c>
      <c r="I313" s="254"/>
      <c r="J313" s="250"/>
      <c r="K313" s="250"/>
      <c r="L313" s="255"/>
      <c r="M313" s="256"/>
      <c r="N313" s="257"/>
      <c r="O313" s="257"/>
      <c r="P313" s="257"/>
      <c r="Q313" s="257"/>
      <c r="R313" s="257"/>
      <c r="S313" s="257"/>
      <c r="T313" s="25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9" t="s">
        <v>257</v>
      </c>
      <c r="AU313" s="259" t="s">
        <v>87</v>
      </c>
      <c r="AV313" s="14" t="s">
        <v>87</v>
      </c>
      <c r="AW313" s="14" t="s">
        <v>34</v>
      </c>
      <c r="AX313" s="14" t="s">
        <v>85</v>
      </c>
      <c r="AY313" s="259" t="s">
        <v>245</v>
      </c>
    </row>
    <row r="314" s="12" customFormat="1" ht="22.8" customHeight="1">
      <c r="A314" s="12"/>
      <c r="B314" s="205"/>
      <c r="C314" s="206"/>
      <c r="D314" s="207" t="s">
        <v>76</v>
      </c>
      <c r="E314" s="219" t="s">
        <v>272</v>
      </c>
      <c r="F314" s="219" t="s">
        <v>2769</v>
      </c>
      <c r="G314" s="206"/>
      <c r="H314" s="206"/>
      <c r="I314" s="209"/>
      <c r="J314" s="220">
        <f>BK314</f>
        <v>0</v>
      </c>
      <c r="K314" s="206"/>
      <c r="L314" s="211"/>
      <c r="M314" s="212"/>
      <c r="N314" s="213"/>
      <c r="O314" s="213"/>
      <c r="P314" s="214">
        <f>SUM(P315:P362)</f>
        <v>0</v>
      </c>
      <c r="Q314" s="213"/>
      <c r="R314" s="214">
        <f>SUM(R315:R362)</f>
        <v>39.229776455199996</v>
      </c>
      <c r="S314" s="213"/>
      <c r="T314" s="215">
        <f>SUM(T315:T362)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16" t="s">
        <v>253</v>
      </c>
      <c r="AT314" s="217" t="s">
        <v>76</v>
      </c>
      <c r="AU314" s="217" t="s">
        <v>85</v>
      </c>
      <c r="AY314" s="216" t="s">
        <v>245</v>
      </c>
      <c r="BK314" s="218">
        <f>SUM(BK315:BK362)</f>
        <v>0</v>
      </c>
    </row>
    <row r="315" s="2" customFormat="1" ht="16.5" customHeight="1">
      <c r="A315" s="40"/>
      <c r="B315" s="41"/>
      <c r="C315" s="221" t="s">
        <v>614</v>
      </c>
      <c r="D315" s="221" t="s">
        <v>248</v>
      </c>
      <c r="E315" s="222" t="s">
        <v>2770</v>
      </c>
      <c r="F315" s="223" t="s">
        <v>2771</v>
      </c>
      <c r="G315" s="224" t="s">
        <v>251</v>
      </c>
      <c r="H315" s="225">
        <v>1.8999999999999999</v>
      </c>
      <c r="I315" s="226"/>
      <c r="J315" s="227">
        <f>ROUND(I315*H315,2)</f>
        <v>0</v>
      </c>
      <c r="K315" s="223" t="s">
        <v>764</v>
      </c>
      <c r="L315" s="46"/>
      <c r="M315" s="228" t="s">
        <v>1</v>
      </c>
      <c r="N315" s="229" t="s">
        <v>42</v>
      </c>
      <c r="O315" s="93"/>
      <c r="P315" s="230">
        <f>O315*H315</f>
        <v>0</v>
      </c>
      <c r="Q315" s="230">
        <v>0</v>
      </c>
      <c r="R315" s="230">
        <f>Q315*H315</f>
        <v>0</v>
      </c>
      <c r="S315" s="230">
        <v>0</v>
      </c>
      <c r="T315" s="231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32" t="s">
        <v>253</v>
      </c>
      <c r="AT315" s="232" t="s">
        <v>248</v>
      </c>
      <c r="AU315" s="232" t="s">
        <v>87</v>
      </c>
      <c r="AY315" s="19" t="s">
        <v>245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9" t="s">
        <v>85</v>
      </c>
      <c r="BK315" s="233">
        <f>ROUND(I315*H315,2)</f>
        <v>0</v>
      </c>
      <c r="BL315" s="19" t="s">
        <v>253</v>
      </c>
      <c r="BM315" s="232" t="s">
        <v>6164</v>
      </c>
    </row>
    <row r="316" s="2" customFormat="1">
      <c r="A316" s="40"/>
      <c r="B316" s="41"/>
      <c r="C316" s="42"/>
      <c r="D316" s="234" t="s">
        <v>255</v>
      </c>
      <c r="E316" s="42"/>
      <c r="F316" s="235" t="s">
        <v>2771</v>
      </c>
      <c r="G316" s="42"/>
      <c r="H316" s="42"/>
      <c r="I316" s="236"/>
      <c r="J316" s="42"/>
      <c r="K316" s="42"/>
      <c r="L316" s="46"/>
      <c r="M316" s="237"/>
      <c r="N316" s="238"/>
      <c r="O316" s="93"/>
      <c r="P316" s="93"/>
      <c r="Q316" s="93"/>
      <c r="R316" s="93"/>
      <c r="S316" s="93"/>
      <c r="T316" s="94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255</v>
      </c>
      <c r="AU316" s="19" t="s">
        <v>87</v>
      </c>
    </row>
    <row r="317" s="2" customFormat="1">
      <c r="A317" s="40"/>
      <c r="B317" s="41"/>
      <c r="C317" s="42"/>
      <c r="D317" s="296" t="s">
        <v>766</v>
      </c>
      <c r="E317" s="42"/>
      <c r="F317" s="297" t="s">
        <v>2774</v>
      </c>
      <c r="G317" s="42"/>
      <c r="H317" s="42"/>
      <c r="I317" s="236"/>
      <c r="J317" s="42"/>
      <c r="K317" s="42"/>
      <c r="L317" s="46"/>
      <c r="M317" s="237"/>
      <c r="N317" s="238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766</v>
      </c>
      <c r="AU317" s="19" t="s">
        <v>87</v>
      </c>
    </row>
    <row r="318" s="14" customFormat="1">
      <c r="A318" s="14"/>
      <c r="B318" s="249"/>
      <c r="C318" s="250"/>
      <c r="D318" s="234" t="s">
        <v>257</v>
      </c>
      <c r="E318" s="251" t="s">
        <v>1</v>
      </c>
      <c r="F318" s="252" t="s">
        <v>6165</v>
      </c>
      <c r="G318" s="250"/>
      <c r="H318" s="253">
        <v>1.8999999999999999</v>
      </c>
      <c r="I318" s="254"/>
      <c r="J318" s="250"/>
      <c r="K318" s="250"/>
      <c r="L318" s="255"/>
      <c r="M318" s="256"/>
      <c r="N318" s="257"/>
      <c r="O318" s="257"/>
      <c r="P318" s="257"/>
      <c r="Q318" s="257"/>
      <c r="R318" s="257"/>
      <c r="S318" s="257"/>
      <c r="T318" s="25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9" t="s">
        <v>257</v>
      </c>
      <c r="AU318" s="259" t="s">
        <v>87</v>
      </c>
      <c r="AV318" s="14" t="s">
        <v>87</v>
      </c>
      <c r="AW318" s="14" t="s">
        <v>34</v>
      </c>
      <c r="AX318" s="14" t="s">
        <v>85</v>
      </c>
      <c r="AY318" s="259" t="s">
        <v>245</v>
      </c>
    </row>
    <row r="319" s="2" customFormat="1" ht="16.5" customHeight="1">
      <c r="A319" s="40"/>
      <c r="B319" s="41"/>
      <c r="C319" s="221" t="s">
        <v>389</v>
      </c>
      <c r="D319" s="221" t="s">
        <v>248</v>
      </c>
      <c r="E319" s="222" t="s">
        <v>2777</v>
      </c>
      <c r="F319" s="223" t="s">
        <v>2778</v>
      </c>
      <c r="G319" s="224" t="s">
        <v>251</v>
      </c>
      <c r="H319" s="225">
        <v>1.8999999999999999</v>
      </c>
      <c r="I319" s="226"/>
      <c r="J319" s="227">
        <f>ROUND(I319*H319,2)</f>
        <v>0</v>
      </c>
      <c r="K319" s="223" t="s">
        <v>764</v>
      </c>
      <c r="L319" s="46"/>
      <c r="M319" s="228" t="s">
        <v>1</v>
      </c>
      <c r="N319" s="229" t="s">
        <v>42</v>
      </c>
      <c r="O319" s="93"/>
      <c r="P319" s="230">
        <f>O319*H319</f>
        <v>0</v>
      </c>
      <c r="Q319" s="230">
        <v>0.048579999999999998</v>
      </c>
      <c r="R319" s="230">
        <f>Q319*H319</f>
        <v>0.092301999999999995</v>
      </c>
      <c r="S319" s="230">
        <v>0</v>
      </c>
      <c r="T319" s="231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32" t="s">
        <v>253</v>
      </c>
      <c r="AT319" s="232" t="s">
        <v>248</v>
      </c>
      <c r="AU319" s="232" t="s">
        <v>87</v>
      </c>
      <c r="AY319" s="19" t="s">
        <v>245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9" t="s">
        <v>85</v>
      </c>
      <c r="BK319" s="233">
        <f>ROUND(I319*H319,2)</f>
        <v>0</v>
      </c>
      <c r="BL319" s="19" t="s">
        <v>253</v>
      </c>
      <c r="BM319" s="232" t="s">
        <v>6166</v>
      </c>
    </row>
    <row r="320" s="2" customFormat="1">
      <c r="A320" s="40"/>
      <c r="B320" s="41"/>
      <c r="C320" s="42"/>
      <c r="D320" s="234" t="s">
        <v>255</v>
      </c>
      <c r="E320" s="42"/>
      <c r="F320" s="235" t="s">
        <v>2778</v>
      </c>
      <c r="G320" s="42"/>
      <c r="H320" s="42"/>
      <c r="I320" s="236"/>
      <c r="J320" s="42"/>
      <c r="K320" s="42"/>
      <c r="L320" s="46"/>
      <c r="M320" s="237"/>
      <c r="N320" s="238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255</v>
      </c>
      <c r="AU320" s="19" t="s">
        <v>87</v>
      </c>
    </row>
    <row r="321" s="2" customFormat="1">
      <c r="A321" s="40"/>
      <c r="B321" s="41"/>
      <c r="C321" s="42"/>
      <c r="D321" s="296" t="s">
        <v>766</v>
      </c>
      <c r="E321" s="42"/>
      <c r="F321" s="297" t="s">
        <v>2781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766</v>
      </c>
      <c r="AU321" s="19" t="s">
        <v>87</v>
      </c>
    </row>
    <row r="322" s="2" customFormat="1" ht="16.5" customHeight="1">
      <c r="A322" s="40"/>
      <c r="B322" s="41"/>
      <c r="C322" s="221" t="s">
        <v>622</v>
      </c>
      <c r="D322" s="221" t="s">
        <v>248</v>
      </c>
      <c r="E322" s="222" t="s">
        <v>2783</v>
      </c>
      <c r="F322" s="223" t="s">
        <v>2784</v>
      </c>
      <c r="G322" s="224" t="s">
        <v>275</v>
      </c>
      <c r="H322" s="225">
        <v>12.188000000000001</v>
      </c>
      <c r="I322" s="226"/>
      <c r="J322" s="227">
        <f>ROUND(I322*H322,2)</f>
        <v>0</v>
      </c>
      <c r="K322" s="223" t="s">
        <v>764</v>
      </c>
      <c r="L322" s="46"/>
      <c r="M322" s="228" t="s">
        <v>1</v>
      </c>
      <c r="N322" s="229" t="s">
        <v>42</v>
      </c>
      <c r="O322" s="93"/>
      <c r="P322" s="230">
        <f>O322*H322</f>
        <v>0</v>
      </c>
      <c r="Q322" s="230">
        <v>0.041258200000000002</v>
      </c>
      <c r="R322" s="230">
        <f>Q322*H322</f>
        <v>0.50285494159999999</v>
      </c>
      <c r="S322" s="230">
        <v>0</v>
      </c>
      <c r="T322" s="231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32" t="s">
        <v>253</v>
      </c>
      <c r="AT322" s="232" t="s">
        <v>248</v>
      </c>
      <c r="AU322" s="232" t="s">
        <v>87</v>
      </c>
      <c r="AY322" s="19" t="s">
        <v>245</v>
      </c>
      <c r="BE322" s="233">
        <f>IF(N322="základní",J322,0)</f>
        <v>0</v>
      </c>
      <c r="BF322" s="233">
        <f>IF(N322="snížená",J322,0)</f>
        <v>0</v>
      </c>
      <c r="BG322" s="233">
        <f>IF(N322="zákl. přenesená",J322,0)</f>
        <v>0</v>
      </c>
      <c r="BH322" s="233">
        <f>IF(N322="sníž. přenesená",J322,0)</f>
        <v>0</v>
      </c>
      <c r="BI322" s="233">
        <f>IF(N322="nulová",J322,0)</f>
        <v>0</v>
      </c>
      <c r="BJ322" s="19" t="s">
        <v>85</v>
      </c>
      <c r="BK322" s="233">
        <f>ROUND(I322*H322,2)</f>
        <v>0</v>
      </c>
      <c r="BL322" s="19" t="s">
        <v>253</v>
      </c>
      <c r="BM322" s="232" t="s">
        <v>6167</v>
      </c>
    </row>
    <row r="323" s="2" customFormat="1">
      <c r="A323" s="40"/>
      <c r="B323" s="41"/>
      <c r="C323" s="42"/>
      <c r="D323" s="234" t="s">
        <v>255</v>
      </c>
      <c r="E323" s="42"/>
      <c r="F323" s="235" t="s">
        <v>2784</v>
      </c>
      <c r="G323" s="42"/>
      <c r="H323" s="42"/>
      <c r="I323" s="236"/>
      <c r="J323" s="42"/>
      <c r="K323" s="42"/>
      <c r="L323" s="46"/>
      <c r="M323" s="237"/>
      <c r="N323" s="238"/>
      <c r="O323" s="93"/>
      <c r="P323" s="93"/>
      <c r="Q323" s="93"/>
      <c r="R323" s="93"/>
      <c r="S323" s="93"/>
      <c r="T323" s="94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9" t="s">
        <v>255</v>
      </c>
      <c r="AU323" s="19" t="s">
        <v>87</v>
      </c>
    </row>
    <row r="324" s="2" customFormat="1">
      <c r="A324" s="40"/>
      <c r="B324" s="41"/>
      <c r="C324" s="42"/>
      <c r="D324" s="296" t="s">
        <v>766</v>
      </c>
      <c r="E324" s="42"/>
      <c r="F324" s="297" t="s">
        <v>2787</v>
      </c>
      <c r="G324" s="42"/>
      <c r="H324" s="42"/>
      <c r="I324" s="236"/>
      <c r="J324" s="42"/>
      <c r="K324" s="42"/>
      <c r="L324" s="46"/>
      <c r="M324" s="237"/>
      <c r="N324" s="238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766</v>
      </c>
      <c r="AU324" s="19" t="s">
        <v>87</v>
      </c>
    </row>
    <row r="325" s="14" customFormat="1">
      <c r="A325" s="14"/>
      <c r="B325" s="249"/>
      <c r="C325" s="250"/>
      <c r="D325" s="234" t="s">
        <v>257</v>
      </c>
      <c r="E325" s="251" t="s">
        <v>1</v>
      </c>
      <c r="F325" s="252" t="s">
        <v>6168</v>
      </c>
      <c r="G325" s="250"/>
      <c r="H325" s="253">
        <v>12.188000000000001</v>
      </c>
      <c r="I325" s="254"/>
      <c r="J325" s="250"/>
      <c r="K325" s="250"/>
      <c r="L325" s="255"/>
      <c r="M325" s="256"/>
      <c r="N325" s="257"/>
      <c r="O325" s="257"/>
      <c r="P325" s="257"/>
      <c r="Q325" s="257"/>
      <c r="R325" s="257"/>
      <c r="S325" s="257"/>
      <c r="T325" s="258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9" t="s">
        <v>257</v>
      </c>
      <c r="AU325" s="259" t="s">
        <v>87</v>
      </c>
      <c r="AV325" s="14" t="s">
        <v>87</v>
      </c>
      <c r="AW325" s="14" t="s">
        <v>34</v>
      </c>
      <c r="AX325" s="14" t="s">
        <v>85</v>
      </c>
      <c r="AY325" s="259" t="s">
        <v>245</v>
      </c>
    </row>
    <row r="326" s="2" customFormat="1" ht="16.5" customHeight="1">
      <c r="A326" s="40"/>
      <c r="B326" s="41"/>
      <c r="C326" s="221" t="s">
        <v>626</v>
      </c>
      <c r="D326" s="221" t="s">
        <v>248</v>
      </c>
      <c r="E326" s="222" t="s">
        <v>2790</v>
      </c>
      <c r="F326" s="223" t="s">
        <v>2791</v>
      </c>
      <c r="G326" s="224" t="s">
        <v>275</v>
      </c>
      <c r="H326" s="225">
        <v>12.188000000000001</v>
      </c>
      <c r="I326" s="226"/>
      <c r="J326" s="227">
        <f>ROUND(I326*H326,2)</f>
        <v>0</v>
      </c>
      <c r="K326" s="223" t="s">
        <v>764</v>
      </c>
      <c r="L326" s="46"/>
      <c r="M326" s="228" t="s">
        <v>1</v>
      </c>
      <c r="N326" s="229" t="s">
        <v>42</v>
      </c>
      <c r="O326" s="93"/>
      <c r="P326" s="230">
        <f>O326*H326</f>
        <v>0</v>
      </c>
      <c r="Q326" s="230">
        <v>1.5E-05</v>
      </c>
      <c r="R326" s="230">
        <f>Q326*H326</f>
        <v>0.00018282000000000002</v>
      </c>
      <c r="S326" s="230">
        <v>0</v>
      </c>
      <c r="T326" s="231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32" t="s">
        <v>253</v>
      </c>
      <c r="AT326" s="232" t="s">
        <v>248</v>
      </c>
      <c r="AU326" s="232" t="s">
        <v>87</v>
      </c>
      <c r="AY326" s="19" t="s">
        <v>245</v>
      </c>
      <c r="BE326" s="233">
        <f>IF(N326="základní",J326,0)</f>
        <v>0</v>
      </c>
      <c r="BF326" s="233">
        <f>IF(N326="snížená",J326,0)</f>
        <v>0</v>
      </c>
      <c r="BG326" s="233">
        <f>IF(N326="zákl. přenesená",J326,0)</f>
        <v>0</v>
      </c>
      <c r="BH326" s="233">
        <f>IF(N326="sníž. přenesená",J326,0)</f>
        <v>0</v>
      </c>
      <c r="BI326" s="233">
        <f>IF(N326="nulová",J326,0)</f>
        <v>0</v>
      </c>
      <c r="BJ326" s="19" t="s">
        <v>85</v>
      </c>
      <c r="BK326" s="233">
        <f>ROUND(I326*H326,2)</f>
        <v>0</v>
      </c>
      <c r="BL326" s="19" t="s">
        <v>253</v>
      </c>
      <c r="BM326" s="232" t="s">
        <v>6169</v>
      </c>
    </row>
    <row r="327" s="2" customFormat="1">
      <c r="A327" s="40"/>
      <c r="B327" s="41"/>
      <c r="C327" s="42"/>
      <c r="D327" s="234" t="s">
        <v>255</v>
      </c>
      <c r="E327" s="42"/>
      <c r="F327" s="235" t="s">
        <v>2791</v>
      </c>
      <c r="G327" s="42"/>
      <c r="H327" s="42"/>
      <c r="I327" s="236"/>
      <c r="J327" s="42"/>
      <c r="K327" s="42"/>
      <c r="L327" s="46"/>
      <c r="M327" s="237"/>
      <c r="N327" s="238"/>
      <c r="O327" s="93"/>
      <c r="P327" s="93"/>
      <c r="Q327" s="93"/>
      <c r="R327" s="93"/>
      <c r="S327" s="93"/>
      <c r="T327" s="94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255</v>
      </c>
      <c r="AU327" s="19" t="s">
        <v>87</v>
      </c>
    </row>
    <row r="328" s="2" customFormat="1">
      <c r="A328" s="40"/>
      <c r="B328" s="41"/>
      <c r="C328" s="42"/>
      <c r="D328" s="296" t="s">
        <v>766</v>
      </c>
      <c r="E328" s="42"/>
      <c r="F328" s="297" t="s">
        <v>2794</v>
      </c>
      <c r="G328" s="42"/>
      <c r="H328" s="42"/>
      <c r="I328" s="236"/>
      <c r="J328" s="42"/>
      <c r="K328" s="42"/>
      <c r="L328" s="46"/>
      <c r="M328" s="237"/>
      <c r="N328" s="238"/>
      <c r="O328" s="93"/>
      <c r="P328" s="93"/>
      <c r="Q328" s="93"/>
      <c r="R328" s="93"/>
      <c r="S328" s="93"/>
      <c r="T328" s="94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766</v>
      </c>
      <c r="AU328" s="19" t="s">
        <v>87</v>
      </c>
    </row>
    <row r="329" s="2" customFormat="1" ht="16.5" customHeight="1">
      <c r="A329" s="40"/>
      <c r="B329" s="41"/>
      <c r="C329" s="221" t="s">
        <v>630</v>
      </c>
      <c r="D329" s="221" t="s">
        <v>248</v>
      </c>
      <c r="E329" s="222" t="s">
        <v>2802</v>
      </c>
      <c r="F329" s="223" t="s">
        <v>2805</v>
      </c>
      <c r="G329" s="224" t="s">
        <v>3227</v>
      </c>
      <c r="H329" s="225">
        <v>14.4</v>
      </c>
      <c r="I329" s="226"/>
      <c r="J329" s="227">
        <f>ROUND(I329*H329,2)</f>
        <v>0</v>
      </c>
      <c r="K329" s="223" t="s">
        <v>764</v>
      </c>
      <c r="L329" s="46"/>
      <c r="M329" s="228" t="s">
        <v>1</v>
      </c>
      <c r="N329" s="229" t="s">
        <v>42</v>
      </c>
      <c r="O329" s="93"/>
      <c r="P329" s="230">
        <f>O329*H329</f>
        <v>0</v>
      </c>
      <c r="Q329" s="230">
        <v>2.5020899999999999</v>
      </c>
      <c r="R329" s="230">
        <f>Q329*H329</f>
        <v>36.030096</v>
      </c>
      <c r="S329" s="230">
        <v>0</v>
      </c>
      <c r="T329" s="231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32" t="s">
        <v>253</v>
      </c>
      <c r="AT329" s="232" t="s">
        <v>248</v>
      </c>
      <c r="AU329" s="232" t="s">
        <v>87</v>
      </c>
      <c r="AY329" s="19" t="s">
        <v>245</v>
      </c>
      <c r="BE329" s="233">
        <f>IF(N329="základní",J329,0)</f>
        <v>0</v>
      </c>
      <c r="BF329" s="233">
        <f>IF(N329="snížená",J329,0)</f>
        <v>0</v>
      </c>
      <c r="BG329" s="233">
        <f>IF(N329="zákl. přenesená",J329,0)</f>
        <v>0</v>
      </c>
      <c r="BH329" s="233">
        <f>IF(N329="sníž. přenesená",J329,0)</f>
        <v>0</v>
      </c>
      <c r="BI329" s="233">
        <f>IF(N329="nulová",J329,0)</f>
        <v>0</v>
      </c>
      <c r="BJ329" s="19" t="s">
        <v>85</v>
      </c>
      <c r="BK329" s="233">
        <f>ROUND(I329*H329,2)</f>
        <v>0</v>
      </c>
      <c r="BL329" s="19" t="s">
        <v>253</v>
      </c>
      <c r="BM329" s="232" t="s">
        <v>6170</v>
      </c>
    </row>
    <row r="330" s="2" customFormat="1">
      <c r="A330" s="40"/>
      <c r="B330" s="41"/>
      <c r="C330" s="42"/>
      <c r="D330" s="234" t="s">
        <v>255</v>
      </c>
      <c r="E330" s="42"/>
      <c r="F330" s="235" t="s">
        <v>2805</v>
      </c>
      <c r="G330" s="42"/>
      <c r="H330" s="42"/>
      <c r="I330" s="236"/>
      <c r="J330" s="42"/>
      <c r="K330" s="42"/>
      <c r="L330" s="46"/>
      <c r="M330" s="237"/>
      <c r="N330" s="238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255</v>
      </c>
      <c r="AU330" s="19" t="s">
        <v>87</v>
      </c>
    </row>
    <row r="331" s="2" customFormat="1">
      <c r="A331" s="40"/>
      <c r="B331" s="41"/>
      <c r="C331" s="42"/>
      <c r="D331" s="296" t="s">
        <v>766</v>
      </c>
      <c r="E331" s="42"/>
      <c r="F331" s="297" t="s">
        <v>2806</v>
      </c>
      <c r="G331" s="42"/>
      <c r="H331" s="42"/>
      <c r="I331" s="236"/>
      <c r="J331" s="42"/>
      <c r="K331" s="42"/>
      <c r="L331" s="46"/>
      <c r="M331" s="237"/>
      <c r="N331" s="238"/>
      <c r="O331" s="93"/>
      <c r="P331" s="93"/>
      <c r="Q331" s="93"/>
      <c r="R331" s="93"/>
      <c r="S331" s="93"/>
      <c r="T331" s="94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766</v>
      </c>
      <c r="AU331" s="19" t="s">
        <v>87</v>
      </c>
    </row>
    <row r="332" s="14" customFormat="1">
      <c r="A332" s="14"/>
      <c r="B332" s="249"/>
      <c r="C332" s="250"/>
      <c r="D332" s="234" t="s">
        <v>257</v>
      </c>
      <c r="E332" s="251" t="s">
        <v>1</v>
      </c>
      <c r="F332" s="252" t="s">
        <v>6171</v>
      </c>
      <c r="G332" s="250"/>
      <c r="H332" s="253">
        <v>14.4</v>
      </c>
      <c r="I332" s="254"/>
      <c r="J332" s="250"/>
      <c r="K332" s="250"/>
      <c r="L332" s="255"/>
      <c r="M332" s="256"/>
      <c r="N332" s="257"/>
      <c r="O332" s="257"/>
      <c r="P332" s="257"/>
      <c r="Q332" s="257"/>
      <c r="R332" s="257"/>
      <c r="S332" s="257"/>
      <c r="T332" s="258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9" t="s">
        <v>257</v>
      </c>
      <c r="AU332" s="259" t="s">
        <v>87</v>
      </c>
      <c r="AV332" s="14" t="s">
        <v>87</v>
      </c>
      <c r="AW332" s="14" t="s">
        <v>34</v>
      </c>
      <c r="AX332" s="14" t="s">
        <v>77</v>
      </c>
      <c r="AY332" s="259" t="s">
        <v>245</v>
      </c>
    </row>
    <row r="333" s="15" customFormat="1">
      <c r="A333" s="15"/>
      <c r="B333" s="260"/>
      <c r="C333" s="261"/>
      <c r="D333" s="234" t="s">
        <v>257</v>
      </c>
      <c r="E333" s="262" t="s">
        <v>1</v>
      </c>
      <c r="F333" s="263" t="s">
        <v>266</v>
      </c>
      <c r="G333" s="261"/>
      <c r="H333" s="264">
        <v>14.4</v>
      </c>
      <c r="I333" s="265"/>
      <c r="J333" s="261"/>
      <c r="K333" s="261"/>
      <c r="L333" s="266"/>
      <c r="M333" s="267"/>
      <c r="N333" s="268"/>
      <c r="O333" s="268"/>
      <c r="P333" s="268"/>
      <c r="Q333" s="268"/>
      <c r="R333" s="268"/>
      <c r="S333" s="268"/>
      <c r="T333" s="269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70" t="s">
        <v>257</v>
      </c>
      <c r="AU333" s="270" t="s">
        <v>87</v>
      </c>
      <c r="AV333" s="15" t="s">
        <v>253</v>
      </c>
      <c r="AW333" s="15" t="s">
        <v>34</v>
      </c>
      <c r="AX333" s="15" t="s">
        <v>85</v>
      </c>
      <c r="AY333" s="270" t="s">
        <v>245</v>
      </c>
    </row>
    <row r="334" s="2" customFormat="1" ht="16.5" customHeight="1">
      <c r="A334" s="40"/>
      <c r="B334" s="41"/>
      <c r="C334" s="221" t="s">
        <v>634</v>
      </c>
      <c r="D334" s="221" t="s">
        <v>248</v>
      </c>
      <c r="E334" s="222" t="s">
        <v>2808</v>
      </c>
      <c r="F334" s="223" t="s">
        <v>2809</v>
      </c>
      <c r="G334" s="224" t="s">
        <v>251</v>
      </c>
      <c r="H334" s="225">
        <v>14.4</v>
      </c>
      <c r="I334" s="226"/>
      <c r="J334" s="227">
        <f>ROUND(I334*H334,2)</f>
        <v>0</v>
      </c>
      <c r="K334" s="223" t="s">
        <v>764</v>
      </c>
      <c r="L334" s="46"/>
      <c r="M334" s="228" t="s">
        <v>1</v>
      </c>
      <c r="N334" s="229" t="s">
        <v>42</v>
      </c>
      <c r="O334" s="93"/>
      <c r="P334" s="230">
        <f>O334*H334</f>
        <v>0</v>
      </c>
      <c r="Q334" s="230">
        <v>0</v>
      </c>
      <c r="R334" s="230">
        <f>Q334*H334</f>
        <v>0</v>
      </c>
      <c r="S334" s="230">
        <v>0</v>
      </c>
      <c r="T334" s="231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32" t="s">
        <v>253</v>
      </c>
      <c r="AT334" s="232" t="s">
        <v>248</v>
      </c>
      <c r="AU334" s="232" t="s">
        <v>87</v>
      </c>
      <c r="AY334" s="19" t="s">
        <v>245</v>
      </c>
      <c r="BE334" s="233">
        <f>IF(N334="základní",J334,0)</f>
        <v>0</v>
      </c>
      <c r="BF334" s="233">
        <f>IF(N334="snížená",J334,0)</f>
        <v>0</v>
      </c>
      <c r="BG334" s="233">
        <f>IF(N334="zákl. přenesená",J334,0)</f>
        <v>0</v>
      </c>
      <c r="BH334" s="233">
        <f>IF(N334="sníž. přenesená",J334,0)</f>
        <v>0</v>
      </c>
      <c r="BI334" s="233">
        <f>IF(N334="nulová",J334,0)</f>
        <v>0</v>
      </c>
      <c r="BJ334" s="19" t="s">
        <v>85</v>
      </c>
      <c r="BK334" s="233">
        <f>ROUND(I334*H334,2)</f>
        <v>0</v>
      </c>
      <c r="BL334" s="19" t="s">
        <v>253</v>
      </c>
      <c r="BM334" s="232" t="s">
        <v>6172</v>
      </c>
    </row>
    <row r="335" s="2" customFormat="1">
      <c r="A335" s="40"/>
      <c r="B335" s="41"/>
      <c r="C335" s="42"/>
      <c r="D335" s="234" t="s">
        <v>255</v>
      </c>
      <c r="E335" s="42"/>
      <c r="F335" s="235" t="s">
        <v>2809</v>
      </c>
      <c r="G335" s="42"/>
      <c r="H335" s="42"/>
      <c r="I335" s="236"/>
      <c r="J335" s="42"/>
      <c r="K335" s="42"/>
      <c r="L335" s="46"/>
      <c r="M335" s="237"/>
      <c r="N335" s="238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255</v>
      </c>
      <c r="AU335" s="19" t="s">
        <v>87</v>
      </c>
    </row>
    <row r="336" s="2" customFormat="1">
      <c r="A336" s="40"/>
      <c r="B336" s="41"/>
      <c r="C336" s="42"/>
      <c r="D336" s="296" t="s">
        <v>766</v>
      </c>
      <c r="E336" s="42"/>
      <c r="F336" s="297" t="s">
        <v>2812</v>
      </c>
      <c r="G336" s="42"/>
      <c r="H336" s="42"/>
      <c r="I336" s="236"/>
      <c r="J336" s="42"/>
      <c r="K336" s="42"/>
      <c r="L336" s="46"/>
      <c r="M336" s="237"/>
      <c r="N336" s="238"/>
      <c r="O336" s="93"/>
      <c r="P336" s="93"/>
      <c r="Q336" s="93"/>
      <c r="R336" s="93"/>
      <c r="S336" s="93"/>
      <c r="T336" s="94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766</v>
      </c>
      <c r="AU336" s="19" t="s">
        <v>87</v>
      </c>
    </row>
    <row r="337" s="14" customFormat="1">
      <c r="A337" s="14"/>
      <c r="B337" s="249"/>
      <c r="C337" s="250"/>
      <c r="D337" s="234" t="s">
        <v>257</v>
      </c>
      <c r="E337" s="251" t="s">
        <v>1</v>
      </c>
      <c r="F337" s="252" t="s">
        <v>6173</v>
      </c>
      <c r="G337" s="250"/>
      <c r="H337" s="253">
        <v>14.4</v>
      </c>
      <c r="I337" s="254"/>
      <c r="J337" s="250"/>
      <c r="K337" s="250"/>
      <c r="L337" s="255"/>
      <c r="M337" s="256"/>
      <c r="N337" s="257"/>
      <c r="O337" s="257"/>
      <c r="P337" s="257"/>
      <c r="Q337" s="257"/>
      <c r="R337" s="257"/>
      <c r="S337" s="257"/>
      <c r="T337" s="25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9" t="s">
        <v>257</v>
      </c>
      <c r="AU337" s="259" t="s">
        <v>87</v>
      </c>
      <c r="AV337" s="14" t="s">
        <v>87</v>
      </c>
      <c r="AW337" s="14" t="s">
        <v>34</v>
      </c>
      <c r="AX337" s="14" t="s">
        <v>85</v>
      </c>
      <c r="AY337" s="259" t="s">
        <v>245</v>
      </c>
    </row>
    <row r="338" s="2" customFormat="1" ht="16.5" customHeight="1">
      <c r="A338" s="40"/>
      <c r="B338" s="41"/>
      <c r="C338" s="221" t="s">
        <v>638</v>
      </c>
      <c r="D338" s="221" t="s">
        <v>248</v>
      </c>
      <c r="E338" s="222" t="s">
        <v>2814</v>
      </c>
      <c r="F338" s="223" t="s">
        <v>5728</v>
      </c>
      <c r="G338" s="224" t="s">
        <v>2717</v>
      </c>
      <c r="H338" s="225">
        <v>45.646000000000001</v>
      </c>
      <c r="I338" s="226"/>
      <c r="J338" s="227">
        <f>ROUND(I338*H338,2)</f>
        <v>0</v>
      </c>
      <c r="K338" s="223" t="s">
        <v>764</v>
      </c>
      <c r="L338" s="46"/>
      <c r="M338" s="228" t="s">
        <v>1</v>
      </c>
      <c r="N338" s="229" t="s">
        <v>42</v>
      </c>
      <c r="O338" s="93"/>
      <c r="P338" s="230">
        <f>O338*H338</f>
        <v>0</v>
      </c>
      <c r="Q338" s="230">
        <v>0.0011756</v>
      </c>
      <c r="R338" s="230">
        <f>Q338*H338</f>
        <v>0.0536614376</v>
      </c>
      <c r="S338" s="230">
        <v>0</v>
      </c>
      <c r="T338" s="231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32" t="s">
        <v>253</v>
      </c>
      <c r="AT338" s="232" t="s">
        <v>248</v>
      </c>
      <c r="AU338" s="232" t="s">
        <v>87</v>
      </c>
      <c r="AY338" s="19" t="s">
        <v>245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9" t="s">
        <v>85</v>
      </c>
      <c r="BK338" s="233">
        <f>ROUND(I338*H338,2)</f>
        <v>0</v>
      </c>
      <c r="BL338" s="19" t="s">
        <v>253</v>
      </c>
      <c r="BM338" s="232" t="s">
        <v>6174</v>
      </c>
    </row>
    <row r="339" s="2" customFormat="1">
      <c r="A339" s="40"/>
      <c r="B339" s="41"/>
      <c r="C339" s="42"/>
      <c r="D339" s="234" t="s">
        <v>255</v>
      </c>
      <c r="E339" s="42"/>
      <c r="F339" s="235" t="s">
        <v>5728</v>
      </c>
      <c r="G339" s="42"/>
      <c r="H339" s="42"/>
      <c r="I339" s="236"/>
      <c r="J339" s="42"/>
      <c r="K339" s="42"/>
      <c r="L339" s="46"/>
      <c r="M339" s="237"/>
      <c r="N339" s="238"/>
      <c r="O339" s="93"/>
      <c r="P339" s="93"/>
      <c r="Q339" s="93"/>
      <c r="R339" s="93"/>
      <c r="S339" s="93"/>
      <c r="T339" s="94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255</v>
      </c>
      <c r="AU339" s="19" t="s">
        <v>87</v>
      </c>
    </row>
    <row r="340" s="2" customFormat="1">
      <c r="A340" s="40"/>
      <c r="B340" s="41"/>
      <c r="C340" s="42"/>
      <c r="D340" s="296" t="s">
        <v>766</v>
      </c>
      <c r="E340" s="42"/>
      <c r="F340" s="297" t="s">
        <v>2818</v>
      </c>
      <c r="G340" s="42"/>
      <c r="H340" s="42"/>
      <c r="I340" s="236"/>
      <c r="J340" s="42"/>
      <c r="K340" s="42"/>
      <c r="L340" s="46"/>
      <c r="M340" s="237"/>
      <c r="N340" s="238"/>
      <c r="O340" s="93"/>
      <c r="P340" s="93"/>
      <c r="Q340" s="93"/>
      <c r="R340" s="93"/>
      <c r="S340" s="93"/>
      <c r="T340" s="94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766</v>
      </c>
      <c r="AU340" s="19" t="s">
        <v>87</v>
      </c>
    </row>
    <row r="341" s="14" customFormat="1">
      <c r="A341" s="14"/>
      <c r="B341" s="249"/>
      <c r="C341" s="250"/>
      <c r="D341" s="234" t="s">
        <v>257</v>
      </c>
      <c r="E341" s="251" t="s">
        <v>1</v>
      </c>
      <c r="F341" s="252" t="s">
        <v>6175</v>
      </c>
      <c r="G341" s="250"/>
      <c r="H341" s="253">
        <v>24.986000000000001</v>
      </c>
      <c r="I341" s="254"/>
      <c r="J341" s="250"/>
      <c r="K341" s="250"/>
      <c r="L341" s="255"/>
      <c r="M341" s="256"/>
      <c r="N341" s="257"/>
      <c r="O341" s="257"/>
      <c r="P341" s="257"/>
      <c r="Q341" s="257"/>
      <c r="R341" s="257"/>
      <c r="S341" s="257"/>
      <c r="T341" s="25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9" t="s">
        <v>257</v>
      </c>
      <c r="AU341" s="259" t="s">
        <v>87</v>
      </c>
      <c r="AV341" s="14" t="s">
        <v>87</v>
      </c>
      <c r="AW341" s="14" t="s">
        <v>34</v>
      </c>
      <c r="AX341" s="14" t="s">
        <v>77</v>
      </c>
      <c r="AY341" s="259" t="s">
        <v>245</v>
      </c>
    </row>
    <row r="342" s="14" customFormat="1">
      <c r="A342" s="14"/>
      <c r="B342" s="249"/>
      <c r="C342" s="250"/>
      <c r="D342" s="234" t="s">
        <v>257</v>
      </c>
      <c r="E342" s="251" t="s">
        <v>1</v>
      </c>
      <c r="F342" s="252" t="s">
        <v>6176</v>
      </c>
      <c r="G342" s="250"/>
      <c r="H342" s="253">
        <v>31.859999999999999</v>
      </c>
      <c r="I342" s="254"/>
      <c r="J342" s="250"/>
      <c r="K342" s="250"/>
      <c r="L342" s="255"/>
      <c r="M342" s="256"/>
      <c r="N342" s="257"/>
      <c r="O342" s="257"/>
      <c r="P342" s="257"/>
      <c r="Q342" s="257"/>
      <c r="R342" s="257"/>
      <c r="S342" s="257"/>
      <c r="T342" s="25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9" t="s">
        <v>257</v>
      </c>
      <c r="AU342" s="259" t="s">
        <v>87</v>
      </c>
      <c r="AV342" s="14" t="s">
        <v>87</v>
      </c>
      <c r="AW342" s="14" t="s">
        <v>34</v>
      </c>
      <c r="AX342" s="14" t="s">
        <v>77</v>
      </c>
      <c r="AY342" s="259" t="s">
        <v>245</v>
      </c>
    </row>
    <row r="343" s="14" customFormat="1">
      <c r="A343" s="14"/>
      <c r="B343" s="249"/>
      <c r="C343" s="250"/>
      <c r="D343" s="234" t="s">
        <v>257</v>
      </c>
      <c r="E343" s="251" t="s">
        <v>1</v>
      </c>
      <c r="F343" s="252" t="s">
        <v>6177</v>
      </c>
      <c r="G343" s="250"/>
      <c r="H343" s="253">
        <v>-11.199999999999999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77</v>
      </c>
      <c r="AY343" s="259" t="s">
        <v>245</v>
      </c>
    </row>
    <row r="344" s="15" customFormat="1">
      <c r="A344" s="15"/>
      <c r="B344" s="260"/>
      <c r="C344" s="261"/>
      <c r="D344" s="234" t="s">
        <v>257</v>
      </c>
      <c r="E344" s="262" t="s">
        <v>1</v>
      </c>
      <c r="F344" s="263" t="s">
        <v>266</v>
      </c>
      <c r="G344" s="261"/>
      <c r="H344" s="264">
        <v>45.646000000000001</v>
      </c>
      <c r="I344" s="265"/>
      <c r="J344" s="261"/>
      <c r="K344" s="261"/>
      <c r="L344" s="266"/>
      <c r="M344" s="267"/>
      <c r="N344" s="268"/>
      <c r="O344" s="268"/>
      <c r="P344" s="268"/>
      <c r="Q344" s="268"/>
      <c r="R344" s="268"/>
      <c r="S344" s="268"/>
      <c r="T344" s="269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70" t="s">
        <v>257</v>
      </c>
      <c r="AU344" s="270" t="s">
        <v>87</v>
      </c>
      <c r="AV344" s="15" t="s">
        <v>253</v>
      </c>
      <c r="AW344" s="15" t="s">
        <v>34</v>
      </c>
      <c r="AX344" s="15" t="s">
        <v>85</v>
      </c>
      <c r="AY344" s="270" t="s">
        <v>245</v>
      </c>
    </row>
    <row r="345" s="2" customFormat="1" ht="16.5" customHeight="1">
      <c r="A345" s="40"/>
      <c r="B345" s="41"/>
      <c r="C345" s="221" t="s">
        <v>642</v>
      </c>
      <c r="D345" s="221" t="s">
        <v>248</v>
      </c>
      <c r="E345" s="222" t="s">
        <v>2820</v>
      </c>
      <c r="F345" s="223" t="s">
        <v>5732</v>
      </c>
      <c r="G345" s="224" t="s">
        <v>2717</v>
      </c>
      <c r="H345" s="225">
        <v>45.646000000000001</v>
      </c>
      <c r="I345" s="226"/>
      <c r="J345" s="227">
        <f>ROUND(I345*H345,2)</f>
        <v>0</v>
      </c>
      <c r="K345" s="223" t="s">
        <v>764</v>
      </c>
      <c r="L345" s="46"/>
      <c r="M345" s="228" t="s">
        <v>1</v>
      </c>
      <c r="N345" s="229" t="s">
        <v>42</v>
      </c>
      <c r="O345" s="93"/>
      <c r="P345" s="230">
        <f>O345*H345</f>
        <v>0</v>
      </c>
      <c r="Q345" s="230">
        <v>3.6000000000000001E-05</v>
      </c>
      <c r="R345" s="230">
        <f>Q345*H345</f>
        <v>0.0016432560000000001</v>
      </c>
      <c r="S345" s="230">
        <v>0</v>
      </c>
      <c r="T345" s="231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32" t="s">
        <v>253</v>
      </c>
      <c r="AT345" s="232" t="s">
        <v>248</v>
      </c>
      <c r="AU345" s="232" t="s">
        <v>87</v>
      </c>
      <c r="AY345" s="19" t="s">
        <v>245</v>
      </c>
      <c r="BE345" s="233">
        <f>IF(N345="základní",J345,0)</f>
        <v>0</v>
      </c>
      <c r="BF345" s="233">
        <f>IF(N345="snížená",J345,0)</f>
        <v>0</v>
      </c>
      <c r="BG345" s="233">
        <f>IF(N345="zákl. přenesená",J345,0)</f>
        <v>0</v>
      </c>
      <c r="BH345" s="233">
        <f>IF(N345="sníž. přenesená",J345,0)</f>
        <v>0</v>
      </c>
      <c r="BI345" s="233">
        <f>IF(N345="nulová",J345,0)</f>
        <v>0</v>
      </c>
      <c r="BJ345" s="19" t="s">
        <v>85</v>
      </c>
      <c r="BK345" s="233">
        <f>ROUND(I345*H345,2)</f>
        <v>0</v>
      </c>
      <c r="BL345" s="19" t="s">
        <v>253</v>
      </c>
      <c r="BM345" s="232" t="s">
        <v>6178</v>
      </c>
    </row>
    <row r="346" s="2" customFormat="1">
      <c r="A346" s="40"/>
      <c r="B346" s="41"/>
      <c r="C346" s="42"/>
      <c r="D346" s="234" t="s">
        <v>255</v>
      </c>
      <c r="E346" s="42"/>
      <c r="F346" s="235" t="s">
        <v>5732</v>
      </c>
      <c r="G346" s="42"/>
      <c r="H346" s="42"/>
      <c r="I346" s="236"/>
      <c r="J346" s="42"/>
      <c r="K346" s="42"/>
      <c r="L346" s="46"/>
      <c r="M346" s="237"/>
      <c r="N346" s="238"/>
      <c r="O346" s="93"/>
      <c r="P346" s="93"/>
      <c r="Q346" s="93"/>
      <c r="R346" s="93"/>
      <c r="S346" s="93"/>
      <c r="T346" s="94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255</v>
      </c>
      <c r="AU346" s="19" t="s">
        <v>87</v>
      </c>
    </row>
    <row r="347" s="2" customFormat="1">
      <c r="A347" s="40"/>
      <c r="B347" s="41"/>
      <c r="C347" s="42"/>
      <c r="D347" s="296" t="s">
        <v>766</v>
      </c>
      <c r="E347" s="42"/>
      <c r="F347" s="297" t="s">
        <v>2824</v>
      </c>
      <c r="G347" s="42"/>
      <c r="H347" s="42"/>
      <c r="I347" s="236"/>
      <c r="J347" s="42"/>
      <c r="K347" s="42"/>
      <c r="L347" s="46"/>
      <c r="M347" s="237"/>
      <c r="N347" s="238"/>
      <c r="O347" s="93"/>
      <c r="P347" s="93"/>
      <c r="Q347" s="93"/>
      <c r="R347" s="93"/>
      <c r="S347" s="93"/>
      <c r="T347" s="94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766</v>
      </c>
      <c r="AU347" s="19" t="s">
        <v>87</v>
      </c>
    </row>
    <row r="348" s="14" customFormat="1">
      <c r="A348" s="14"/>
      <c r="B348" s="249"/>
      <c r="C348" s="250"/>
      <c r="D348" s="234" t="s">
        <v>257</v>
      </c>
      <c r="E348" s="251" t="s">
        <v>1</v>
      </c>
      <c r="F348" s="252" t="s">
        <v>6179</v>
      </c>
      <c r="G348" s="250"/>
      <c r="H348" s="253">
        <v>45.646000000000001</v>
      </c>
      <c r="I348" s="254"/>
      <c r="J348" s="250"/>
      <c r="K348" s="250"/>
      <c r="L348" s="255"/>
      <c r="M348" s="256"/>
      <c r="N348" s="257"/>
      <c r="O348" s="257"/>
      <c r="P348" s="257"/>
      <c r="Q348" s="257"/>
      <c r="R348" s="257"/>
      <c r="S348" s="257"/>
      <c r="T348" s="258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9" t="s">
        <v>257</v>
      </c>
      <c r="AU348" s="259" t="s">
        <v>87</v>
      </c>
      <c r="AV348" s="14" t="s">
        <v>87</v>
      </c>
      <c r="AW348" s="14" t="s">
        <v>34</v>
      </c>
      <c r="AX348" s="14" t="s">
        <v>85</v>
      </c>
      <c r="AY348" s="259" t="s">
        <v>245</v>
      </c>
    </row>
    <row r="349" s="2" customFormat="1" ht="16.5" customHeight="1">
      <c r="A349" s="40"/>
      <c r="B349" s="41"/>
      <c r="C349" s="221" t="s">
        <v>646</v>
      </c>
      <c r="D349" s="221" t="s">
        <v>248</v>
      </c>
      <c r="E349" s="222" t="s">
        <v>5735</v>
      </c>
      <c r="F349" s="223" t="s">
        <v>5736</v>
      </c>
      <c r="G349" s="224" t="s">
        <v>3841</v>
      </c>
      <c r="H349" s="225">
        <v>6</v>
      </c>
      <c r="I349" s="226"/>
      <c r="J349" s="227">
        <f>ROUND(I349*H349,2)</f>
        <v>0</v>
      </c>
      <c r="K349" s="223" t="s">
        <v>764</v>
      </c>
      <c r="L349" s="46"/>
      <c r="M349" s="228" t="s">
        <v>1</v>
      </c>
      <c r="N349" s="229" t="s">
        <v>42</v>
      </c>
      <c r="O349" s="93"/>
      <c r="P349" s="230">
        <f>O349*H349</f>
        <v>0</v>
      </c>
      <c r="Q349" s="230">
        <v>0.144006</v>
      </c>
      <c r="R349" s="230">
        <f>Q349*H349</f>
        <v>0.86403600000000003</v>
      </c>
      <c r="S349" s="230">
        <v>0</v>
      </c>
      <c r="T349" s="231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32" t="s">
        <v>253</v>
      </c>
      <c r="AT349" s="232" t="s">
        <v>248</v>
      </c>
      <c r="AU349" s="232" t="s">
        <v>87</v>
      </c>
      <c r="AY349" s="19" t="s">
        <v>245</v>
      </c>
      <c r="BE349" s="233">
        <f>IF(N349="základní",J349,0)</f>
        <v>0</v>
      </c>
      <c r="BF349" s="233">
        <f>IF(N349="snížená",J349,0)</f>
        <v>0</v>
      </c>
      <c r="BG349" s="233">
        <f>IF(N349="zákl. přenesená",J349,0)</f>
        <v>0</v>
      </c>
      <c r="BH349" s="233">
        <f>IF(N349="sníž. přenesená",J349,0)</f>
        <v>0</v>
      </c>
      <c r="BI349" s="233">
        <f>IF(N349="nulová",J349,0)</f>
        <v>0</v>
      </c>
      <c r="BJ349" s="19" t="s">
        <v>85</v>
      </c>
      <c r="BK349" s="233">
        <f>ROUND(I349*H349,2)</f>
        <v>0</v>
      </c>
      <c r="BL349" s="19" t="s">
        <v>253</v>
      </c>
      <c r="BM349" s="232" t="s">
        <v>6180</v>
      </c>
    </row>
    <row r="350" s="2" customFormat="1">
      <c r="A350" s="40"/>
      <c r="B350" s="41"/>
      <c r="C350" s="42"/>
      <c r="D350" s="234" t="s">
        <v>255</v>
      </c>
      <c r="E350" s="42"/>
      <c r="F350" s="235" t="s">
        <v>5736</v>
      </c>
      <c r="G350" s="42"/>
      <c r="H350" s="42"/>
      <c r="I350" s="236"/>
      <c r="J350" s="42"/>
      <c r="K350" s="42"/>
      <c r="L350" s="46"/>
      <c r="M350" s="237"/>
      <c r="N350" s="238"/>
      <c r="O350" s="93"/>
      <c r="P350" s="93"/>
      <c r="Q350" s="93"/>
      <c r="R350" s="93"/>
      <c r="S350" s="93"/>
      <c r="T350" s="94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T350" s="19" t="s">
        <v>255</v>
      </c>
      <c r="AU350" s="19" t="s">
        <v>87</v>
      </c>
    </row>
    <row r="351" s="2" customFormat="1">
      <c r="A351" s="40"/>
      <c r="B351" s="41"/>
      <c r="C351" s="42"/>
      <c r="D351" s="296" t="s">
        <v>766</v>
      </c>
      <c r="E351" s="42"/>
      <c r="F351" s="297" t="s">
        <v>5738</v>
      </c>
      <c r="G351" s="42"/>
      <c r="H351" s="42"/>
      <c r="I351" s="236"/>
      <c r="J351" s="42"/>
      <c r="K351" s="42"/>
      <c r="L351" s="46"/>
      <c r="M351" s="237"/>
      <c r="N351" s="238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766</v>
      </c>
      <c r="AU351" s="19" t="s">
        <v>87</v>
      </c>
    </row>
    <row r="352" s="14" customFormat="1">
      <c r="A352" s="14"/>
      <c r="B352" s="249"/>
      <c r="C352" s="250"/>
      <c r="D352" s="234" t="s">
        <v>257</v>
      </c>
      <c r="E352" s="251" t="s">
        <v>1</v>
      </c>
      <c r="F352" s="252" t="s">
        <v>6181</v>
      </c>
      <c r="G352" s="250"/>
      <c r="H352" s="253">
        <v>6</v>
      </c>
      <c r="I352" s="254"/>
      <c r="J352" s="250"/>
      <c r="K352" s="250"/>
      <c r="L352" s="255"/>
      <c r="M352" s="256"/>
      <c r="N352" s="257"/>
      <c r="O352" s="257"/>
      <c r="P352" s="257"/>
      <c r="Q352" s="257"/>
      <c r="R352" s="257"/>
      <c r="S352" s="257"/>
      <c r="T352" s="258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9" t="s">
        <v>257</v>
      </c>
      <c r="AU352" s="259" t="s">
        <v>87</v>
      </c>
      <c r="AV352" s="14" t="s">
        <v>87</v>
      </c>
      <c r="AW352" s="14" t="s">
        <v>34</v>
      </c>
      <c r="AX352" s="14" t="s">
        <v>85</v>
      </c>
      <c r="AY352" s="259" t="s">
        <v>245</v>
      </c>
    </row>
    <row r="353" s="2" customFormat="1" ht="16.5" customHeight="1">
      <c r="A353" s="40"/>
      <c r="B353" s="41"/>
      <c r="C353" s="283" t="s">
        <v>650</v>
      </c>
      <c r="D353" s="283" t="s">
        <v>551</v>
      </c>
      <c r="E353" s="284" t="s">
        <v>5962</v>
      </c>
      <c r="F353" s="285" t="s">
        <v>5963</v>
      </c>
      <c r="G353" s="286" t="s">
        <v>329</v>
      </c>
      <c r="H353" s="287">
        <v>1</v>
      </c>
      <c r="I353" s="288"/>
      <c r="J353" s="289">
        <f>ROUND(I353*H353,2)</f>
        <v>0</v>
      </c>
      <c r="K353" s="285" t="s">
        <v>764</v>
      </c>
      <c r="L353" s="290"/>
      <c r="M353" s="291" t="s">
        <v>1</v>
      </c>
      <c r="N353" s="292" t="s">
        <v>42</v>
      </c>
      <c r="O353" s="93"/>
      <c r="P353" s="230">
        <f>O353*H353</f>
        <v>0</v>
      </c>
      <c r="Q353" s="230">
        <v>1.6850000000000001</v>
      </c>
      <c r="R353" s="230">
        <f>Q353*H353</f>
        <v>1.6850000000000001</v>
      </c>
      <c r="S353" s="230">
        <v>0</v>
      </c>
      <c r="T353" s="231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32" t="s">
        <v>326</v>
      </c>
      <c r="AT353" s="232" t="s">
        <v>551</v>
      </c>
      <c r="AU353" s="232" t="s">
        <v>87</v>
      </c>
      <c r="AY353" s="19" t="s">
        <v>245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9" t="s">
        <v>85</v>
      </c>
      <c r="BK353" s="233">
        <f>ROUND(I353*H353,2)</f>
        <v>0</v>
      </c>
      <c r="BL353" s="19" t="s">
        <v>253</v>
      </c>
      <c r="BM353" s="232" t="s">
        <v>6182</v>
      </c>
    </row>
    <row r="354" s="2" customFormat="1">
      <c r="A354" s="40"/>
      <c r="B354" s="41"/>
      <c r="C354" s="42"/>
      <c r="D354" s="234" t="s">
        <v>255</v>
      </c>
      <c r="E354" s="42"/>
      <c r="F354" s="235" t="s">
        <v>5963</v>
      </c>
      <c r="G354" s="42"/>
      <c r="H354" s="42"/>
      <c r="I354" s="236"/>
      <c r="J354" s="42"/>
      <c r="K354" s="42"/>
      <c r="L354" s="46"/>
      <c r="M354" s="237"/>
      <c r="N354" s="238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255</v>
      </c>
      <c r="AU354" s="19" t="s">
        <v>87</v>
      </c>
    </row>
    <row r="355" s="2" customFormat="1" ht="16.5" customHeight="1">
      <c r="A355" s="40"/>
      <c r="B355" s="41"/>
      <c r="C355" s="283" t="s">
        <v>654</v>
      </c>
      <c r="D355" s="283" t="s">
        <v>551</v>
      </c>
      <c r="E355" s="284" t="s">
        <v>5966</v>
      </c>
      <c r="F355" s="285" t="s">
        <v>6183</v>
      </c>
      <c r="G355" s="286" t="s">
        <v>329</v>
      </c>
      <c r="H355" s="287">
        <v>1</v>
      </c>
      <c r="I355" s="288"/>
      <c r="J355" s="289">
        <f>ROUND(I355*H355,2)</f>
        <v>0</v>
      </c>
      <c r="K355" s="285" t="s">
        <v>1</v>
      </c>
      <c r="L355" s="290"/>
      <c r="M355" s="291" t="s">
        <v>1</v>
      </c>
      <c r="N355" s="292" t="s">
        <v>42</v>
      </c>
      <c r="O355" s="93"/>
      <c r="P355" s="230">
        <f>O355*H355</f>
        <v>0</v>
      </c>
      <c r="Q355" s="230">
        <v>0</v>
      </c>
      <c r="R355" s="230">
        <f>Q355*H355</f>
        <v>0</v>
      </c>
      <c r="S355" s="230">
        <v>0</v>
      </c>
      <c r="T355" s="231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32" t="s">
        <v>326</v>
      </c>
      <c r="AT355" s="232" t="s">
        <v>551</v>
      </c>
      <c r="AU355" s="232" t="s">
        <v>87</v>
      </c>
      <c r="AY355" s="19" t="s">
        <v>245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9" t="s">
        <v>85</v>
      </c>
      <c r="BK355" s="233">
        <f>ROUND(I355*H355,2)</f>
        <v>0</v>
      </c>
      <c r="BL355" s="19" t="s">
        <v>253</v>
      </c>
      <c r="BM355" s="232" t="s">
        <v>6184</v>
      </c>
    </row>
    <row r="356" s="2" customFormat="1">
      <c r="A356" s="40"/>
      <c r="B356" s="41"/>
      <c r="C356" s="42"/>
      <c r="D356" s="234" t="s">
        <v>255</v>
      </c>
      <c r="E356" s="42"/>
      <c r="F356" s="235" t="s">
        <v>6183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255</v>
      </c>
      <c r="AU356" s="19" t="s">
        <v>87</v>
      </c>
    </row>
    <row r="357" s="2" customFormat="1" ht="16.5" customHeight="1">
      <c r="A357" s="40"/>
      <c r="B357" s="41"/>
      <c r="C357" s="283" t="s">
        <v>658</v>
      </c>
      <c r="D357" s="283" t="s">
        <v>551</v>
      </c>
      <c r="E357" s="284" t="s">
        <v>6185</v>
      </c>
      <c r="F357" s="285" t="s">
        <v>6186</v>
      </c>
      <c r="G357" s="286" t="s">
        <v>329</v>
      </c>
      <c r="H357" s="287">
        <v>2</v>
      </c>
      <c r="I357" s="288"/>
      <c r="J357" s="289">
        <f>ROUND(I357*H357,2)</f>
        <v>0</v>
      </c>
      <c r="K357" s="285" t="s">
        <v>1</v>
      </c>
      <c r="L357" s="290"/>
      <c r="M357" s="291" t="s">
        <v>1</v>
      </c>
      <c r="N357" s="292" t="s">
        <v>42</v>
      </c>
      <c r="O357" s="93"/>
      <c r="P357" s="230">
        <f>O357*H357</f>
        <v>0</v>
      </c>
      <c r="Q357" s="230">
        <v>0</v>
      </c>
      <c r="R357" s="230">
        <f>Q357*H357</f>
        <v>0</v>
      </c>
      <c r="S357" s="230">
        <v>0</v>
      </c>
      <c r="T357" s="231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32" t="s">
        <v>326</v>
      </c>
      <c r="AT357" s="232" t="s">
        <v>551</v>
      </c>
      <c r="AU357" s="232" t="s">
        <v>87</v>
      </c>
      <c r="AY357" s="19" t="s">
        <v>245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9" t="s">
        <v>85</v>
      </c>
      <c r="BK357" s="233">
        <f>ROUND(I357*H357,2)</f>
        <v>0</v>
      </c>
      <c r="BL357" s="19" t="s">
        <v>253</v>
      </c>
      <c r="BM357" s="232" t="s">
        <v>6187</v>
      </c>
    </row>
    <row r="358" s="2" customFormat="1">
      <c r="A358" s="40"/>
      <c r="B358" s="41"/>
      <c r="C358" s="42"/>
      <c r="D358" s="234" t="s">
        <v>255</v>
      </c>
      <c r="E358" s="42"/>
      <c r="F358" s="235" t="s">
        <v>6186</v>
      </c>
      <c r="G358" s="42"/>
      <c r="H358" s="42"/>
      <c r="I358" s="236"/>
      <c r="J358" s="42"/>
      <c r="K358" s="42"/>
      <c r="L358" s="46"/>
      <c r="M358" s="237"/>
      <c r="N358" s="238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255</v>
      </c>
      <c r="AU358" s="19" t="s">
        <v>87</v>
      </c>
    </row>
    <row r="359" s="2" customFormat="1" ht="16.5" customHeight="1">
      <c r="A359" s="40"/>
      <c r="B359" s="41"/>
      <c r="C359" s="283" t="s">
        <v>666</v>
      </c>
      <c r="D359" s="283" t="s">
        <v>551</v>
      </c>
      <c r="E359" s="284" t="s">
        <v>5969</v>
      </c>
      <c r="F359" s="285" t="s">
        <v>6188</v>
      </c>
      <c r="G359" s="286" t="s">
        <v>329</v>
      </c>
      <c r="H359" s="287">
        <v>1</v>
      </c>
      <c r="I359" s="288"/>
      <c r="J359" s="289">
        <f>ROUND(I359*H359,2)</f>
        <v>0</v>
      </c>
      <c r="K359" s="285" t="s">
        <v>1</v>
      </c>
      <c r="L359" s="290"/>
      <c r="M359" s="291" t="s">
        <v>1</v>
      </c>
      <c r="N359" s="292" t="s">
        <v>42</v>
      </c>
      <c r="O359" s="93"/>
      <c r="P359" s="230">
        <f>O359*H359</f>
        <v>0</v>
      </c>
      <c r="Q359" s="230">
        <v>0</v>
      </c>
      <c r="R359" s="230">
        <f>Q359*H359</f>
        <v>0</v>
      </c>
      <c r="S359" s="230">
        <v>0</v>
      </c>
      <c r="T359" s="231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32" t="s">
        <v>326</v>
      </c>
      <c r="AT359" s="232" t="s">
        <v>551</v>
      </c>
      <c r="AU359" s="232" t="s">
        <v>87</v>
      </c>
      <c r="AY359" s="19" t="s">
        <v>245</v>
      </c>
      <c r="BE359" s="233">
        <f>IF(N359="základní",J359,0)</f>
        <v>0</v>
      </c>
      <c r="BF359" s="233">
        <f>IF(N359="snížená",J359,0)</f>
        <v>0</v>
      </c>
      <c r="BG359" s="233">
        <f>IF(N359="zákl. přenesená",J359,0)</f>
        <v>0</v>
      </c>
      <c r="BH359" s="233">
        <f>IF(N359="sníž. přenesená",J359,0)</f>
        <v>0</v>
      </c>
      <c r="BI359" s="233">
        <f>IF(N359="nulová",J359,0)</f>
        <v>0</v>
      </c>
      <c r="BJ359" s="19" t="s">
        <v>85</v>
      </c>
      <c r="BK359" s="233">
        <f>ROUND(I359*H359,2)</f>
        <v>0</v>
      </c>
      <c r="BL359" s="19" t="s">
        <v>253</v>
      </c>
      <c r="BM359" s="232" t="s">
        <v>6189</v>
      </c>
    </row>
    <row r="360" s="2" customFormat="1">
      <c r="A360" s="40"/>
      <c r="B360" s="41"/>
      <c r="C360" s="42"/>
      <c r="D360" s="234" t="s">
        <v>255</v>
      </c>
      <c r="E360" s="42"/>
      <c r="F360" s="235" t="s">
        <v>6188</v>
      </c>
      <c r="G360" s="42"/>
      <c r="H360" s="42"/>
      <c r="I360" s="236"/>
      <c r="J360" s="42"/>
      <c r="K360" s="42"/>
      <c r="L360" s="46"/>
      <c r="M360" s="237"/>
      <c r="N360" s="238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255</v>
      </c>
      <c r="AU360" s="19" t="s">
        <v>87</v>
      </c>
    </row>
    <row r="361" s="2" customFormat="1" ht="16.5" customHeight="1">
      <c r="A361" s="40"/>
      <c r="B361" s="41"/>
      <c r="C361" s="283" t="s">
        <v>675</v>
      </c>
      <c r="D361" s="283" t="s">
        <v>551</v>
      </c>
      <c r="E361" s="284" t="s">
        <v>6190</v>
      </c>
      <c r="F361" s="285" t="s">
        <v>6191</v>
      </c>
      <c r="G361" s="286" t="s">
        <v>329</v>
      </c>
      <c r="H361" s="287">
        <v>1</v>
      </c>
      <c r="I361" s="288"/>
      <c r="J361" s="289">
        <f>ROUND(I361*H361,2)</f>
        <v>0</v>
      </c>
      <c r="K361" s="285" t="s">
        <v>1</v>
      </c>
      <c r="L361" s="290"/>
      <c r="M361" s="291" t="s">
        <v>1</v>
      </c>
      <c r="N361" s="292" t="s">
        <v>42</v>
      </c>
      <c r="O361" s="93"/>
      <c r="P361" s="230">
        <f>O361*H361</f>
        <v>0</v>
      </c>
      <c r="Q361" s="230">
        <v>0</v>
      </c>
      <c r="R361" s="230">
        <f>Q361*H361</f>
        <v>0</v>
      </c>
      <c r="S361" s="230">
        <v>0</v>
      </c>
      <c r="T361" s="231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32" t="s">
        <v>326</v>
      </c>
      <c r="AT361" s="232" t="s">
        <v>551</v>
      </c>
      <c r="AU361" s="232" t="s">
        <v>87</v>
      </c>
      <c r="AY361" s="19" t="s">
        <v>245</v>
      </c>
      <c r="BE361" s="233">
        <f>IF(N361="základní",J361,0)</f>
        <v>0</v>
      </c>
      <c r="BF361" s="233">
        <f>IF(N361="snížená",J361,0)</f>
        <v>0</v>
      </c>
      <c r="BG361" s="233">
        <f>IF(N361="zákl. přenesená",J361,0)</f>
        <v>0</v>
      </c>
      <c r="BH361" s="233">
        <f>IF(N361="sníž. přenesená",J361,0)</f>
        <v>0</v>
      </c>
      <c r="BI361" s="233">
        <f>IF(N361="nulová",J361,0)</f>
        <v>0</v>
      </c>
      <c r="BJ361" s="19" t="s">
        <v>85</v>
      </c>
      <c r="BK361" s="233">
        <f>ROUND(I361*H361,2)</f>
        <v>0</v>
      </c>
      <c r="BL361" s="19" t="s">
        <v>253</v>
      </c>
      <c r="BM361" s="232" t="s">
        <v>6192</v>
      </c>
    </row>
    <row r="362" s="2" customFormat="1">
      <c r="A362" s="40"/>
      <c r="B362" s="41"/>
      <c r="C362" s="42"/>
      <c r="D362" s="234" t="s">
        <v>255</v>
      </c>
      <c r="E362" s="42"/>
      <c r="F362" s="235" t="s">
        <v>6191</v>
      </c>
      <c r="G362" s="42"/>
      <c r="H362" s="42"/>
      <c r="I362" s="236"/>
      <c r="J362" s="42"/>
      <c r="K362" s="42"/>
      <c r="L362" s="46"/>
      <c r="M362" s="237"/>
      <c r="N362" s="238"/>
      <c r="O362" s="93"/>
      <c r="P362" s="93"/>
      <c r="Q362" s="93"/>
      <c r="R362" s="93"/>
      <c r="S362" s="93"/>
      <c r="T362" s="94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255</v>
      </c>
      <c r="AU362" s="19" t="s">
        <v>87</v>
      </c>
    </row>
    <row r="363" s="12" customFormat="1" ht="22.8" customHeight="1">
      <c r="A363" s="12"/>
      <c r="B363" s="205"/>
      <c r="C363" s="206"/>
      <c r="D363" s="207" t="s">
        <v>76</v>
      </c>
      <c r="E363" s="219" t="s">
        <v>253</v>
      </c>
      <c r="F363" s="219" t="s">
        <v>761</v>
      </c>
      <c r="G363" s="206"/>
      <c r="H363" s="206"/>
      <c r="I363" s="209"/>
      <c r="J363" s="220">
        <f>BK363</f>
        <v>0</v>
      </c>
      <c r="K363" s="206"/>
      <c r="L363" s="211"/>
      <c r="M363" s="212"/>
      <c r="N363" s="213"/>
      <c r="O363" s="213"/>
      <c r="P363" s="214">
        <f>SUM(P364:P381)</f>
        <v>0</v>
      </c>
      <c r="Q363" s="213"/>
      <c r="R363" s="214">
        <f>SUM(R364:R381)</f>
        <v>401.97717449999999</v>
      </c>
      <c r="S363" s="213"/>
      <c r="T363" s="215">
        <f>SUM(T364:T381)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216" t="s">
        <v>253</v>
      </c>
      <c r="AT363" s="217" t="s">
        <v>76</v>
      </c>
      <c r="AU363" s="217" t="s">
        <v>85</v>
      </c>
      <c r="AY363" s="216" t="s">
        <v>245</v>
      </c>
      <c r="BK363" s="218">
        <f>SUM(BK364:BK381)</f>
        <v>0</v>
      </c>
    </row>
    <row r="364" s="2" customFormat="1" ht="16.5" customHeight="1">
      <c r="A364" s="40"/>
      <c r="B364" s="41"/>
      <c r="C364" s="221" t="s">
        <v>690</v>
      </c>
      <c r="D364" s="221" t="s">
        <v>248</v>
      </c>
      <c r="E364" s="222" t="s">
        <v>3689</v>
      </c>
      <c r="F364" s="223" t="s">
        <v>3690</v>
      </c>
      <c r="G364" s="224" t="s">
        <v>2717</v>
      </c>
      <c r="H364" s="225">
        <v>49</v>
      </c>
      <c r="I364" s="226"/>
      <c r="J364" s="227">
        <f>ROUND(I364*H364,2)</f>
        <v>0</v>
      </c>
      <c r="K364" s="223" t="s">
        <v>764</v>
      </c>
      <c r="L364" s="46"/>
      <c r="M364" s="228" t="s">
        <v>1</v>
      </c>
      <c r="N364" s="229" t="s">
        <v>42</v>
      </c>
      <c r="O364" s="93"/>
      <c r="P364" s="230">
        <f>O364*H364</f>
        <v>0</v>
      </c>
      <c r="Q364" s="230">
        <v>0</v>
      </c>
      <c r="R364" s="230">
        <f>Q364*H364</f>
        <v>0</v>
      </c>
      <c r="S364" s="230">
        <v>0</v>
      </c>
      <c r="T364" s="231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32" t="s">
        <v>253</v>
      </c>
      <c r="AT364" s="232" t="s">
        <v>248</v>
      </c>
      <c r="AU364" s="232" t="s">
        <v>87</v>
      </c>
      <c r="AY364" s="19" t="s">
        <v>245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9" t="s">
        <v>85</v>
      </c>
      <c r="BK364" s="233">
        <f>ROUND(I364*H364,2)</f>
        <v>0</v>
      </c>
      <c r="BL364" s="19" t="s">
        <v>253</v>
      </c>
      <c r="BM364" s="232" t="s">
        <v>6193</v>
      </c>
    </row>
    <row r="365" s="2" customFormat="1">
      <c r="A365" s="40"/>
      <c r="B365" s="41"/>
      <c r="C365" s="42"/>
      <c r="D365" s="234" t="s">
        <v>255</v>
      </c>
      <c r="E365" s="42"/>
      <c r="F365" s="235" t="s">
        <v>3690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255</v>
      </c>
      <c r="AU365" s="19" t="s">
        <v>87</v>
      </c>
    </row>
    <row r="366" s="2" customFormat="1">
      <c r="A366" s="40"/>
      <c r="B366" s="41"/>
      <c r="C366" s="42"/>
      <c r="D366" s="296" t="s">
        <v>766</v>
      </c>
      <c r="E366" s="42"/>
      <c r="F366" s="297" t="s">
        <v>3692</v>
      </c>
      <c r="G366" s="42"/>
      <c r="H366" s="42"/>
      <c r="I366" s="236"/>
      <c r="J366" s="42"/>
      <c r="K366" s="42"/>
      <c r="L366" s="46"/>
      <c r="M366" s="237"/>
      <c r="N366" s="238"/>
      <c r="O366" s="93"/>
      <c r="P366" s="93"/>
      <c r="Q366" s="93"/>
      <c r="R366" s="93"/>
      <c r="S366" s="93"/>
      <c r="T366" s="94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766</v>
      </c>
      <c r="AU366" s="19" t="s">
        <v>87</v>
      </c>
    </row>
    <row r="367" s="14" customFormat="1">
      <c r="A367" s="14"/>
      <c r="B367" s="249"/>
      <c r="C367" s="250"/>
      <c r="D367" s="234" t="s">
        <v>257</v>
      </c>
      <c r="E367" s="251" t="s">
        <v>1</v>
      </c>
      <c r="F367" s="252" t="s">
        <v>6194</v>
      </c>
      <c r="G367" s="250"/>
      <c r="H367" s="253">
        <v>49</v>
      </c>
      <c r="I367" s="254"/>
      <c r="J367" s="250"/>
      <c r="K367" s="250"/>
      <c r="L367" s="255"/>
      <c r="M367" s="256"/>
      <c r="N367" s="257"/>
      <c r="O367" s="257"/>
      <c r="P367" s="257"/>
      <c r="Q367" s="257"/>
      <c r="R367" s="257"/>
      <c r="S367" s="257"/>
      <c r="T367" s="258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9" t="s">
        <v>257</v>
      </c>
      <c r="AU367" s="259" t="s">
        <v>87</v>
      </c>
      <c r="AV367" s="14" t="s">
        <v>87</v>
      </c>
      <c r="AW367" s="14" t="s">
        <v>34</v>
      </c>
      <c r="AX367" s="14" t="s">
        <v>85</v>
      </c>
      <c r="AY367" s="259" t="s">
        <v>245</v>
      </c>
    </row>
    <row r="368" s="2" customFormat="1" ht="16.5" customHeight="1">
      <c r="A368" s="40"/>
      <c r="B368" s="41"/>
      <c r="C368" s="221" t="s">
        <v>700</v>
      </c>
      <c r="D368" s="221" t="s">
        <v>248</v>
      </c>
      <c r="E368" s="222" t="s">
        <v>4503</v>
      </c>
      <c r="F368" s="223" t="s">
        <v>5084</v>
      </c>
      <c r="G368" s="224" t="s">
        <v>3227</v>
      </c>
      <c r="H368" s="225">
        <v>153</v>
      </c>
      <c r="I368" s="226"/>
      <c r="J368" s="227">
        <f>ROUND(I368*H368,2)</f>
        <v>0</v>
      </c>
      <c r="K368" s="223" t="s">
        <v>764</v>
      </c>
      <c r="L368" s="46"/>
      <c r="M368" s="228" t="s">
        <v>1</v>
      </c>
      <c r="N368" s="229" t="s">
        <v>42</v>
      </c>
      <c r="O368" s="93"/>
      <c r="P368" s="230">
        <f>O368*H368</f>
        <v>0</v>
      </c>
      <c r="Q368" s="230">
        <v>2.4500000000000002</v>
      </c>
      <c r="R368" s="230">
        <f>Q368*H368</f>
        <v>374.85000000000002</v>
      </c>
      <c r="S368" s="230">
        <v>0</v>
      </c>
      <c r="T368" s="231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32" t="s">
        <v>253</v>
      </c>
      <c r="AT368" s="232" t="s">
        <v>248</v>
      </c>
      <c r="AU368" s="232" t="s">
        <v>87</v>
      </c>
      <c r="AY368" s="19" t="s">
        <v>245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9" t="s">
        <v>85</v>
      </c>
      <c r="BK368" s="233">
        <f>ROUND(I368*H368,2)</f>
        <v>0</v>
      </c>
      <c r="BL368" s="19" t="s">
        <v>253</v>
      </c>
      <c r="BM368" s="232" t="s">
        <v>6195</v>
      </c>
    </row>
    <row r="369" s="2" customFormat="1">
      <c r="A369" s="40"/>
      <c r="B369" s="41"/>
      <c r="C369" s="42"/>
      <c r="D369" s="234" t="s">
        <v>255</v>
      </c>
      <c r="E369" s="42"/>
      <c r="F369" s="235" t="s">
        <v>5084</v>
      </c>
      <c r="G369" s="42"/>
      <c r="H369" s="42"/>
      <c r="I369" s="236"/>
      <c r="J369" s="42"/>
      <c r="K369" s="42"/>
      <c r="L369" s="46"/>
      <c r="M369" s="237"/>
      <c r="N369" s="238"/>
      <c r="O369" s="93"/>
      <c r="P369" s="93"/>
      <c r="Q369" s="93"/>
      <c r="R369" s="93"/>
      <c r="S369" s="93"/>
      <c r="T369" s="94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255</v>
      </c>
      <c r="AU369" s="19" t="s">
        <v>87</v>
      </c>
    </row>
    <row r="370" s="2" customFormat="1">
      <c r="A370" s="40"/>
      <c r="B370" s="41"/>
      <c r="C370" s="42"/>
      <c r="D370" s="296" t="s">
        <v>766</v>
      </c>
      <c r="E370" s="42"/>
      <c r="F370" s="297" t="s">
        <v>4507</v>
      </c>
      <c r="G370" s="42"/>
      <c r="H370" s="42"/>
      <c r="I370" s="236"/>
      <c r="J370" s="42"/>
      <c r="K370" s="42"/>
      <c r="L370" s="46"/>
      <c r="M370" s="237"/>
      <c r="N370" s="238"/>
      <c r="O370" s="93"/>
      <c r="P370" s="93"/>
      <c r="Q370" s="93"/>
      <c r="R370" s="93"/>
      <c r="S370" s="93"/>
      <c r="T370" s="94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766</v>
      </c>
      <c r="AU370" s="19" t="s">
        <v>87</v>
      </c>
    </row>
    <row r="371" s="14" customFormat="1">
      <c r="A371" s="14"/>
      <c r="B371" s="249"/>
      <c r="C371" s="250"/>
      <c r="D371" s="234" t="s">
        <v>257</v>
      </c>
      <c r="E371" s="251" t="s">
        <v>1</v>
      </c>
      <c r="F371" s="252" t="s">
        <v>6196</v>
      </c>
      <c r="G371" s="250"/>
      <c r="H371" s="253">
        <v>153</v>
      </c>
      <c r="I371" s="254"/>
      <c r="J371" s="250"/>
      <c r="K371" s="250"/>
      <c r="L371" s="255"/>
      <c r="M371" s="256"/>
      <c r="N371" s="257"/>
      <c r="O371" s="257"/>
      <c r="P371" s="257"/>
      <c r="Q371" s="257"/>
      <c r="R371" s="257"/>
      <c r="S371" s="257"/>
      <c r="T371" s="258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9" t="s">
        <v>257</v>
      </c>
      <c r="AU371" s="259" t="s">
        <v>87</v>
      </c>
      <c r="AV371" s="14" t="s">
        <v>87</v>
      </c>
      <c r="AW371" s="14" t="s">
        <v>34</v>
      </c>
      <c r="AX371" s="14" t="s">
        <v>85</v>
      </c>
      <c r="AY371" s="259" t="s">
        <v>245</v>
      </c>
    </row>
    <row r="372" s="2" customFormat="1" ht="16.5" customHeight="1">
      <c r="A372" s="40"/>
      <c r="B372" s="41"/>
      <c r="C372" s="221" t="s">
        <v>706</v>
      </c>
      <c r="D372" s="221" t="s">
        <v>248</v>
      </c>
      <c r="E372" s="222" t="s">
        <v>5768</v>
      </c>
      <c r="F372" s="223" t="s">
        <v>5769</v>
      </c>
      <c r="G372" s="224" t="s">
        <v>251</v>
      </c>
      <c r="H372" s="225">
        <v>0.45000000000000001</v>
      </c>
      <c r="I372" s="226"/>
      <c r="J372" s="227">
        <f>ROUND(I372*H372,2)</f>
        <v>0</v>
      </c>
      <c r="K372" s="223" t="s">
        <v>764</v>
      </c>
      <c r="L372" s="46"/>
      <c r="M372" s="228" t="s">
        <v>1</v>
      </c>
      <c r="N372" s="229" t="s">
        <v>42</v>
      </c>
      <c r="O372" s="93"/>
      <c r="P372" s="230">
        <f>O372*H372</f>
        <v>0</v>
      </c>
      <c r="Q372" s="230">
        <v>1.8480000000000001</v>
      </c>
      <c r="R372" s="230">
        <f>Q372*H372</f>
        <v>0.83160000000000001</v>
      </c>
      <c r="S372" s="230">
        <v>0</v>
      </c>
      <c r="T372" s="231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232" t="s">
        <v>594</v>
      </c>
      <c r="AT372" s="232" t="s">
        <v>248</v>
      </c>
      <c r="AU372" s="232" t="s">
        <v>87</v>
      </c>
      <c r="AY372" s="19" t="s">
        <v>245</v>
      </c>
      <c r="BE372" s="233">
        <f>IF(N372="základní",J372,0)</f>
        <v>0</v>
      </c>
      <c r="BF372" s="233">
        <f>IF(N372="snížená",J372,0)</f>
        <v>0</v>
      </c>
      <c r="BG372" s="233">
        <f>IF(N372="zákl. přenesená",J372,0)</f>
        <v>0</v>
      </c>
      <c r="BH372" s="233">
        <f>IF(N372="sníž. přenesená",J372,0)</f>
        <v>0</v>
      </c>
      <c r="BI372" s="233">
        <f>IF(N372="nulová",J372,0)</f>
        <v>0</v>
      </c>
      <c r="BJ372" s="19" t="s">
        <v>85</v>
      </c>
      <c r="BK372" s="233">
        <f>ROUND(I372*H372,2)</f>
        <v>0</v>
      </c>
      <c r="BL372" s="19" t="s">
        <v>594</v>
      </c>
      <c r="BM372" s="232" t="s">
        <v>6197</v>
      </c>
    </row>
    <row r="373" s="2" customFormat="1">
      <c r="A373" s="40"/>
      <c r="B373" s="41"/>
      <c r="C373" s="42"/>
      <c r="D373" s="234" t="s">
        <v>255</v>
      </c>
      <c r="E373" s="42"/>
      <c r="F373" s="235" t="s">
        <v>5769</v>
      </c>
      <c r="G373" s="42"/>
      <c r="H373" s="42"/>
      <c r="I373" s="236"/>
      <c r="J373" s="42"/>
      <c r="K373" s="42"/>
      <c r="L373" s="46"/>
      <c r="M373" s="237"/>
      <c r="N373" s="238"/>
      <c r="O373" s="93"/>
      <c r="P373" s="93"/>
      <c r="Q373" s="93"/>
      <c r="R373" s="93"/>
      <c r="S373" s="93"/>
      <c r="T373" s="94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255</v>
      </c>
      <c r="AU373" s="19" t="s">
        <v>87</v>
      </c>
    </row>
    <row r="374" s="2" customFormat="1">
      <c r="A374" s="40"/>
      <c r="B374" s="41"/>
      <c r="C374" s="42"/>
      <c r="D374" s="296" t="s">
        <v>766</v>
      </c>
      <c r="E374" s="42"/>
      <c r="F374" s="297" t="s">
        <v>5771</v>
      </c>
      <c r="G374" s="42"/>
      <c r="H374" s="42"/>
      <c r="I374" s="236"/>
      <c r="J374" s="42"/>
      <c r="K374" s="42"/>
      <c r="L374" s="46"/>
      <c r="M374" s="237"/>
      <c r="N374" s="238"/>
      <c r="O374" s="93"/>
      <c r="P374" s="93"/>
      <c r="Q374" s="93"/>
      <c r="R374" s="93"/>
      <c r="S374" s="93"/>
      <c r="T374" s="94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T374" s="19" t="s">
        <v>766</v>
      </c>
      <c r="AU374" s="19" t="s">
        <v>87</v>
      </c>
    </row>
    <row r="375" s="14" customFormat="1">
      <c r="A375" s="14"/>
      <c r="B375" s="249"/>
      <c r="C375" s="250"/>
      <c r="D375" s="234" t="s">
        <v>257</v>
      </c>
      <c r="E375" s="251" t="s">
        <v>1</v>
      </c>
      <c r="F375" s="252" t="s">
        <v>6198</v>
      </c>
      <c r="G375" s="250"/>
      <c r="H375" s="253">
        <v>0.45000000000000001</v>
      </c>
      <c r="I375" s="254"/>
      <c r="J375" s="250"/>
      <c r="K375" s="250"/>
      <c r="L375" s="255"/>
      <c r="M375" s="256"/>
      <c r="N375" s="257"/>
      <c r="O375" s="257"/>
      <c r="P375" s="257"/>
      <c r="Q375" s="257"/>
      <c r="R375" s="257"/>
      <c r="S375" s="257"/>
      <c r="T375" s="258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9" t="s">
        <v>257</v>
      </c>
      <c r="AU375" s="259" t="s">
        <v>87</v>
      </c>
      <c r="AV375" s="14" t="s">
        <v>87</v>
      </c>
      <c r="AW375" s="14" t="s">
        <v>34</v>
      </c>
      <c r="AX375" s="14" t="s">
        <v>77</v>
      </c>
      <c r="AY375" s="259" t="s">
        <v>245</v>
      </c>
    </row>
    <row r="376" s="15" customFormat="1">
      <c r="A376" s="15"/>
      <c r="B376" s="260"/>
      <c r="C376" s="261"/>
      <c r="D376" s="234" t="s">
        <v>257</v>
      </c>
      <c r="E376" s="262" t="s">
        <v>1</v>
      </c>
      <c r="F376" s="263" t="s">
        <v>266</v>
      </c>
      <c r="G376" s="261"/>
      <c r="H376" s="264">
        <v>0.45000000000000001</v>
      </c>
      <c r="I376" s="265"/>
      <c r="J376" s="261"/>
      <c r="K376" s="261"/>
      <c r="L376" s="266"/>
      <c r="M376" s="267"/>
      <c r="N376" s="268"/>
      <c r="O376" s="268"/>
      <c r="P376" s="268"/>
      <c r="Q376" s="268"/>
      <c r="R376" s="268"/>
      <c r="S376" s="268"/>
      <c r="T376" s="269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70" t="s">
        <v>257</v>
      </c>
      <c r="AU376" s="270" t="s">
        <v>87</v>
      </c>
      <c r="AV376" s="15" t="s">
        <v>253</v>
      </c>
      <c r="AW376" s="15" t="s">
        <v>34</v>
      </c>
      <c r="AX376" s="15" t="s">
        <v>85</v>
      </c>
      <c r="AY376" s="270" t="s">
        <v>245</v>
      </c>
    </row>
    <row r="377" s="2" customFormat="1" ht="24.15" customHeight="1">
      <c r="A377" s="40"/>
      <c r="B377" s="41"/>
      <c r="C377" s="221" t="s">
        <v>712</v>
      </c>
      <c r="D377" s="221" t="s">
        <v>248</v>
      </c>
      <c r="E377" s="222" t="s">
        <v>2852</v>
      </c>
      <c r="F377" s="223" t="s">
        <v>3712</v>
      </c>
      <c r="G377" s="224" t="s">
        <v>2717</v>
      </c>
      <c r="H377" s="225">
        <v>25.5</v>
      </c>
      <c r="I377" s="226"/>
      <c r="J377" s="227">
        <f>ROUND(I377*H377,2)</f>
        <v>0</v>
      </c>
      <c r="K377" s="223" t="s">
        <v>764</v>
      </c>
      <c r="L377" s="46"/>
      <c r="M377" s="228" t="s">
        <v>1</v>
      </c>
      <c r="N377" s="229" t="s">
        <v>42</v>
      </c>
      <c r="O377" s="93"/>
      <c r="P377" s="230">
        <f>O377*H377</f>
        <v>0</v>
      </c>
      <c r="Q377" s="230">
        <v>1.031199</v>
      </c>
      <c r="R377" s="230">
        <f>Q377*H377</f>
        <v>26.295574500000001</v>
      </c>
      <c r="S377" s="230">
        <v>0</v>
      </c>
      <c r="T377" s="231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32" t="s">
        <v>253</v>
      </c>
      <c r="AT377" s="232" t="s">
        <v>248</v>
      </c>
      <c r="AU377" s="232" t="s">
        <v>87</v>
      </c>
      <c r="AY377" s="19" t="s">
        <v>245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9" t="s">
        <v>85</v>
      </c>
      <c r="BK377" s="233">
        <f>ROUND(I377*H377,2)</f>
        <v>0</v>
      </c>
      <c r="BL377" s="19" t="s">
        <v>253</v>
      </c>
      <c r="BM377" s="232" t="s">
        <v>6199</v>
      </c>
    </row>
    <row r="378" s="2" customFormat="1">
      <c r="A378" s="40"/>
      <c r="B378" s="41"/>
      <c r="C378" s="42"/>
      <c r="D378" s="234" t="s">
        <v>255</v>
      </c>
      <c r="E378" s="42"/>
      <c r="F378" s="235" t="s">
        <v>3712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255</v>
      </c>
      <c r="AU378" s="19" t="s">
        <v>87</v>
      </c>
    </row>
    <row r="379" s="2" customFormat="1">
      <c r="A379" s="40"/>
      <c r="B379" s="41"/>
      <c r="C379" s="42"/>
      <c r="D379" s="296" t="s">
        <v>766</v>
      </c>
      <c r="E379" s="42"/>
      <c r="F379" s="297" t="s">
        <v>2856</v>
      </c>
      <c r="G379" s="42"/>
      <c r="H379" s="42"/>
      <c r="I379" s="236"/>
      <c r="J379" s="42"/>
      <c r="K379" s="42"/>
      <c r="L379" s="46"/>
      <c r="M379" s="237"/>
      <c r="N379" s="238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766</v>
      </c>
      <c r="AU379" s="19" t="s">
        <v>87</v>
      </c>
    </row>
    <row r="380" s="14" customFormat="1">
      <c r="A380" s="14"/>
      <c r="B380" s="249"/>
      <c r="C380" s="250"/>
      <c r="D380" s="234" t="s">
        <v>257</v>
      </c>
      <c r="E380" s="251" t="s">
        <v>1</v>
      </c>
      <c r="F380" s="252" t="s">
        <v>6200</v>
      </c>
      <c r="G380" s="250"/>
      <c r="H380" s="253">
        <v>25.5</v>
      </c>
      <c r="I380" s="254"/>
      <c r="J380" s="250"/>
      <c r="K380" s="250"/>
      <c r="L380" s="255"/>
      <c r="M380" s="256"/>
      <c r="N380" s="257"/>
      <c r="O380" s="257"/>
      <c r="P380" s="257"/>
      <c r="Q380" s="257"/>
      <c r="R380" s="257"/>
      <c r="S380" s="257"/>
      <c r="T380" s="25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9" t="s">
        <v>257</v>
      </c>
      <c r="AU380" s="259" t="s">
        <v>87</v>
      </c>
      <c r="AV380" s="14" t="s">
        <v>87</v>
      </c>
      <c r="AW380" s="14" t="s">
        <v>34</v>
      </c>
      <c r="AX380" s="14" t="s">
        <v>77</v>
      </c>
      <c r="AY380" s="259" t="s">
        <v>245</v>
      </c>
    </row>
    <row r="381" s="15" customFormat="1">
      <c r="A381" s="15"/>
      <c r="B381" s="260"/>
      <c r="C381" s="261"/>
      <c r="D381" s="234" t="s">
        <v>257</v>
      </c>
      <c r="E381" s="262" t="s">
        <v>1</v>
      </c>
      <c r="F381" s="263" t="s">
        <v>266</v>
      </c>
      <c r="G381" s="261"/>
      <c r="H381" s="264">
        <v>25.5</v>
      </c>
      <c r="I381" s="265"/>
      <c r="J381" s="261"/>
      <c r="K381" s="261"/>
      <c r="L381" s="266"/>
      <c r="M381" s="267"/>
      <c r="N381" s="268"/>
      <c r="O381" s="268"/>
      <c r="P381" s="268"/>
      <c r="Q381" s="268"/>
      <c r="R381" s="268"/>
      <c r="S381" s="268"/>
      <c r="T381" s="269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70" t="s">
        <v>257</v>
      </c>
      <c r="AU381" s="270" t="s">
        <v>87</v>
      </c>
      <c r="AV381" s="15" t="s">
        <v>253</v>
      </c>
      <c r="AW381" s="15" t="s">
        <v>34</v>
      </c>
      <c r="AX381" s="15" t="s">
        <v>85</v>
      </c>
      <c r="AY381" s="270" t="s">
        <v>245</v>
      </c>
    </row>
    <row r="382" s="12" customFormat="1" ht="22.8" customHeight="1">
      <c r="A382" s="12"/>
      <c r="B382" s="205"/>
      <c r="C382" s="206"/>
      <c r="D382" s="207" t="s">
        <v>76</v>
      </c>
      <c r="E382" s="219" t="s">
        <v>246</v>
      </c>
      <c r="F382" s="219" t="s">
        <v>247</v>
      </c>
      <c r="G382" s="206"/>
      <c r="H382" s="206"/>
      <c r="I382" s="209"/>
      <c r="J382" s="220">
        <f>BK382</f>
        <v>0</v>
      </c>
      <c r="K382" s="206"/>
      <c r="L382" s="211"/>
      <c r="M382" s="212"/>
      <c r="N382" s="213"/>
      <c r="O382" s="213"/>
      <c r="P382" s="214">
        <f>SUM(P383:P390)</f>
        <v>0</v>
      </c>
      <c r="Q382" s="213"/>
      <c r="R382" s="214">
        <f>SUM(R383:R390)</f>
        <v>163.04411100000002</v>
      </c>
      <c r="S382" s="213"/>
      <c r="T382" s="215">
        <f>SUM(T383:T390)</f>
        <v>0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16" t="s">
        <v>85</v>
      </c>
      <c r="AT382" s="217" t="s">
        <v>76</v>
      </c>
      <c r="AU382" s="217" t="s">
        <v>85</v>
      </c>
      <c r="AY382" s="216" t="s">
        <v>245</v>
      </c>
      <c r="BK382" s="218">
        <f>SUM(BK383:BK390)</f>
        <v>0</v>
      </c>
    </row>
    <row r="383" s="2" customFormat="1" ht="16.5" customHeight="1">
      <c r="A383" s="40"/>
      <c r="B383" s="41"/>
      <c r="C383" s="221" t="s">
        <v>717</v>
      </c>
      <c r="D383" s="221" t="s">
        <v>248</v>
      </c>
      <c r="E383" s="222" t="s">
        <v>3715</v>
      </c>
      <c r="F383" s="223" t="s">
        <v>3716</v>
      </c>
      <c r="G383" s="224" t="s">
        <v>251</v>
      </c>
      <c r="H383" s="225">
        <v>78.090000000000003</v>
      </c>
      <c r="I383" s="226"/>
      <c r="J383" s="227">
        <f>ROUND(I383*H383,2)</f>
        <v>0</v>
      </c>
      <c r="K383" s="223" t="s">
        <v>764</v>
      </c>
      <c r="L383" s="46"/>
      <c r="M383" s="228" t="s">
        <v>1</v>
      </c>
      <c r="N383" s="229" t="s">
        <v>42</v>
      </c>
      <c r="O383" s="93"/>
      <c r="P383" s="230">
        <f>O383*H383</f>
        <v>0</v>
      </c>
      <c r="Q383" s="230">
        <v>1.964</v>
      </c>
      <c r="R383" s="230">
        <f>Q383*H383</f>
        <v>153.36876000000001</v>
      </c>
      <c r="S383" s="230">
        <v>0</v>
      </c>
      <c r="T383" s="231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32" t="s">
        <v>594</v>
      </c>
      <c r="AT383" s="232" t="s">
        <v>248</v>
      </c>
      <c r="AU383" s="232" t="s">
        <v>87</v>
      </c>
      <c r="AY383" s="19" t="s">
        <v>245</v>
      </c>
      <c r="BE383" s="233">
        <f>IF(N383="základní",J383,0)</f>
        <v>0</v>
      </c>
      <c r="BF383" s="233">
        <f>IF(N383="snížená",J383,0)</f>
        <v>0</v>
      </c>
      <c r="BG383" s="233">
        <f>IF(N383="zákl. přenesená",J383,0)</f>
        <v>0</v>
      </c>
      <c r="BH383" s="233">
        <f>IF(N383="sníž. přenesená",J383,0)</f>
        <v>0</v>
      </c>
      <c r="BI383" s="233">
        <f>IF(N383="nulová",J383,0)</f>
        <v>0</v>
      </c>
      <c r="BJ383" s="19" t="s">
        <v>85</v>
      </c>
      <c r="BK383" s="233">
        <f>ROUND(I383*H383,2)</f>
        <v>0</v>
      </c>
      <c r="BL383" s="19" t="s">
        <v>594</v>
      </c>
      <c r="BM383" s="232" t="s">
        <v>6201</v>
      </c>
    </row>
    <row r="384" s="2" customFormat="1">
      <c r="A384" s="40"/>
      <c r="B384" s="41"/>
      <c r="C384" s="42"/>
      <c r="D384" s="234" t="s">
        <v>255</v>
      </c>
      <c r="E384" s="42"/>
      <c r="F384" s="235" t="s">
        <v>3716</v>
      </c>
      <c r="G384" s="42"/>
      <c r="H384" s="42"/>
      <c r="I384" s="236"/>
      <c r="J384" s="42"/>
      <c r="K384" s="42"/>
      <c r="L384" s="46"/>
      <c r="M384" s="237"/>
      <c r="N384" s="238"/>
      <c r="O384" s="93"/>
      <c r="P384" s="93"/>
      <c r="Q384" s="93"/>
      <c r="R384" s="93"/>
      <c r="S384" s="93"/>
      <c r="T384" s="94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255</v>
      </c>
      <c r="AU384" s="19" t="s">
        <v>87</v>
      </c>
    </row>
    <row r="385" s="2" customFormat="1">
      <c r="A385" s="40"/>
      <c r="B385" s="41"/>
      <c r="C385" s="42"/>
      <c r="D385" s="296" t="s">
        <v>766</v>
      </c>
      <c r="E385" s="42"/>
      <c r="F385" s="297" t="s">
        <v>3718</v>
      </c>
      <c r="G385" s="42"/>
      <c r="H385" s="42"/>
      <c r="I385" s="236"/>
      <c r="J385" s="42"/>
      <c r="K385" s="42"/>
      <c r="L385" s="46"/>
      <c r="M385" s="237"/>
      <c r="N385" s="238"/>
      <c r="O385" s="93"/>
      <c r="P385" s="93"/>
      <c r="Q385" s="93"/>
      <c r="R385" s="93"/>
      <c r="S385" s="93"/>
      <c r="T385" s="94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T385" s="19" t="s">
        <v>766</v>
      </c>
      <c r="AU385" s="19" t="s">
        <v>87</v>
      </c>
    </row>
    <row r="386" s="14" customFormat="1">
      <c r="A386" s="14"/>
      <c r="B386" s="249"/>
      <c r="C386" s="250"/>
      <c r="D386" s="234" t="s">
        <v>257</v>
      </c>
      <c r="E386" s="251" t="s">
        <v>1</v>
      </c>
      <c r="F386" s="252" t="s">
        <v>6202</v>
      </c>
      <c r="G386" s="250"/>
      <c r="H386" s="253">
        <v>78.090000000000003</v>
      </c>
      <c r="I386" s="254"/>
      <c r="J386" s="250"/>
      <c r="K386" s="250"/>
      <c r="L386" s="255"/>
      <c r="M386" s="256"/>
      <c r="N386" s="257"/>
      <c r="O386" s="257"/>
      <c r="P386" s="257"/>
      <c r="Q386" s="257"/>
      <c r="R386" s="257"/>
      <c r="S386" s="257"/>
      <c r="T386" s="258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9" t="s">
        <v>257</v>
      </c>
      <c r="AU386" s="259" t="s">
        <v>87</v>
      </c>
      <c r="AV386" s="14" t="s">
        <v>87</v>
      </c>
      <c r="AW386" s="14" t="s">
        <v>34</v>
      </c>
      <c r="AX386" s="14" t="s">
        <v>85</v>
      </c>
      <c r="AY386" s="259" t="s">
        <v>245</v>
      </c>
    </row>
    <row r="387" s="2" customFormat="1" ht="16.5" customHeight="1">
      <c r="A387" s="40"/>
      <c r="B387" s="41"/>
      <c r="C387" s="221" t="s">
        <v>725</v>
      </c>
      <c r="D387" s="221" t="s">
        <v>248</v>
      </c>
      <c r="E387" s="222" t="s">
        <v>4512</v>
      </c>
      <c r="F387" s="223" t="s">
        <v>4513</v>
      </c>
      <c r="G387" s="224" t="s">
        <v>275</v>
      </c>
      <c r="H387" s="225">
        <v>260.30000000000001</v>
      </c>
      <c r="I387" s="226"/>
      <c r="J387" s="227">
        <f>ROUND(I387*H387,2)</f>
        <v>0</v>
      </c>
      <c r="K387" s="223" t="s">
        <v>764</v>
      </c>
      <c r="L387" s="46"/>
      <c r="M387" s="228" t="s">
        <v>1</v>
      </c>
      <c r="N387" s="229" t="s">
        <v>42</v>
      </c>
      <c r="O387" s="93"/>
      <c r="P387" s="230">
        <f>O387*H387</f>
        <v>0</v>
      </c>
      <c r="Q387" s="230">
        <v>0.037170000000000002</v>
      </c>
      <c r="R387" s="230">
        <f>Q387*H387</f>
        <v>9.6753510000000009</v>
      </c>
      <c r="S387" s="230">
        <v>0</v>
      </c>
      <c r="T387" s="231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32" t="s">
        <v>594</v>
      </c>
      <c r="AT387" s="232" t="s">
        <v>248</v>
      </c>
      <c r="AU387" s="232" t="s">
        <v>87</v>
      </c>
      <c r="AY387" s="19" t="s">
        <v>245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9" t="s">
        <v>85</v>
      </c>
      <c r="BK387" s="233">
        <f>ROUND(I387*H387,2)</f>
        <v>0</v>
      </c>
      <c r="BL387" s="19" t="s">
        <v>594</v>
      </c>
      <c r="BM387" s="232" t="s">
        <v>6203</v>
      </c>
    </row>
    <row r="388" s="2" customFormat="1">
      <c r="A388" s="40"/>
      <c r="B388" s="41"/>
      <c r="C388" s="42"/>
      <c r="D388" s="234" t="s">
        <v>255</v>
      </c>
      <c r="E388" s="42"/>
      <c r="F388" s="235" t="s">
        <v>4513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255</v>
      </c>
      <c r="AU388" s="19" t="s">
        <v>87</v>
      </c>
    </row>
    <row r="389" s="2" customFormat="1">
      <c r="A389" s="40"/>
      <c r="B389" s="41"/>
      <c r="C389" s="42"/>
      <c r="D389" s="296" t="s">
        <v>766</v>
      </c>
      <c r="E389" s="42"/>
      <c r="F389" s="297" t="s">
        <v>4516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766</v>
      </c>
      <c r="AU389" s="19" t="s">
        <v>87</v>
      </c>
    </row>
    <row r="390" s="14" customFormat="1">
      <c r="A390" s="14"/>
      <c r="B390" s="249"/>
      <c r="C390" s="250"/>
      <c r="D390" s="234" t="s">
        <v>257</v>
      </c>
      <c r="E390" s="251" t="s">
        <v>1</v>
      </c>
      <c r="F390" s="252" t="s">
        <v>6204</v>
      </c>
      <c r="G390" s="250"/>
      <c r="H390" s="253">
        <v>260.30000000000001</v>
      </c>
      <c r="I390" s="254"/>
      <c r="J390" s="250"/>
      <c r="K390" s="250"/>
      <c r="L390" s="255"/>
      <c r="M390" s="256"/>
      <c r="N390" s="257"/>
      <c r="O390" s="257"/>
      <c r="P390" s="257"/>
      <c r="Q390" s="257"/>
      <c r="R390" s="257"/>
      <c r="S390" s="257"/>
      <c r="T390" s="258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9" t="s">
        <v>257</v>
      </c>
      <c r="AU390" s="259" t="s">
        <v>87</v>
      </c>
      <c r="AV390" s="14" t="s">
        <v>87</v>
      </c>
      <c r="AW390" s="14" t="s">
        <v>34</v>
      </c>
      <c r="AX390" s="14" t="s">
        <v>85</v>
      </c>
      <c r="AY390" s="259" t="s">
        <v>245</v>
      </c>
    </row>
    <row r="391" s="12" customFormat="1" ht="22.8" customHeight="1">
      <c r="A391" s="12"/>
      <c r="B391" s="205"/>
      <c r="C391" s="206"/>
      <c r="D391" s="207" t="s">
        <v>76</v>
      </c>
      <c r="E391" s="219" t="s">
        <v>335</v>
      </c>
      <c r="F391" s="219" t="s">
        <v>831</v>
      </c>
      <c r="G391" s="206"/>
      <c r="H391" s="206"/>
      <c r="I391" s="209"/>
      <c r="J391" s="220">
        <f>BK391</f>
        <v>0</v>
      </c>
      <c r="K391" s="206"/>
      <c r="L391" s="211"/>
      <c r="M391" s="212"/>
      <c r="N391" s="213"/>
      <c r="O391" s="213"/>
      <c r="P391" s="214">
        <f>SUM(P392:P423)</f>
        <v>0</v>
      </c>
      <c r="Q391" s="213"/>
      <c r="R391" s="214">
        <f>SUM(R392:R423)</f>
        <v>13.235769368928001</v>
      </c>
      <c r="S391" s="213"/>
      <c r="T391" s="215">
        <f>SUM(T392:T423)</f>
        <v>153.52180000000004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16" t="s">
        <v>253</v>
      </c>
      <c r="AT391" s="217" t="s">
        <v>76</v>
      </c>
      <c r="AU391" s="217" t="s">
        <v>85</v>
      </c>
      <c r="AY391" s="216" t="s">
        <v>245</v>
      </c>
      <c r="BK391" s="218">
        <f>SUM(BK392:BK423)</f>
        <v>0</v>
      </c>
    </row>
    <row r="392" s="2" customFormat="1" ht="16.5" customHeight="1">
      <c r="A392" s="40"/>
      <c r="B392" s="41"/>
      <c r="C392" s="221" t="s">
        <v>732</v>
      </c>
      <c r="D392" s="221" t="s">
        <v>248</v>
      </c>
      <c r="E392" s="222" t="s">
        <v>2914</v>
      </c>
      <c r="F392" s="223" t="s">
        <v>2915</v>
      </c>
      <c r="G392" s="224" t="s">
        <v>317</v>
      </c>
      <c r="H392" s="225">
        <v>24.899999999999999</v>
      </c>
      <c r="I392" s="226"/>
      <c r="J392" s="227">
        <f>ROUND(I392*H392,2)</f>
        <v>0</v>
      </c>
      <c r="K392" s="223" t="s">
        <v>764</v>
      </c>
      <c r="L392" s="46"/>
      <c r="M392" s="228" t="s">
        <v>1</v>
      </c>
      <c r="N392" s="229" t="s">
        <v>42</v>
      </c>
      <c r="O392" s="93"/>
      <c r="P392" s="230">
        <f>O392*H392</f>
        <v>0</v>
      </c>
      <c r="Q392" s="230">
        <v>0.14041960000000001</v>
      </c>
      <c r="R392" s="230">
        <f>Q392*H392</f>
        <v>3.4964480399999998</v>
      </c>
      <c r="S392" s="230">
        <v>0</v>
      </c>
      <c r="T392" s="231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232" t="s">
        <v>253</v>
      </c>
      <c r="AT392" s="232" t="s">
        <v>248</v>
      </c>
      <c r="AU392" s="232" t="s">
        <v>87</v>
      </c>
      <c r="AY392" s="19" t="s">
        <v>245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9" t="s">
        <v>85</v>
      </c>
      <c r="BK392" s="233">
        <f>ROUND(I392*H392,2)</f>
        <v>0</v>
      </c>
      <c r="BL392" s="19" t="s">
        <v>253</v>
      </c>
      <c r="BM392" s="232" t="s">
        <v>6205</v>
      </c>
    </row>
    <row r="393" s="2" customFormat="1">
      <c r="A393" s="40"/>
      <c r="B393" s="41"/>
      <c r="C393" s="42"/>
      <c r="D393" s="234" t="s">
        <v>255</v>
      </c>
      <c r="E393" s="42"/>
      <c r="F393" s="235" t="s">
        <v>2915</v>
      </c>
      <c r="G393" s="42"/>
      <c r="H393" s="42"/>
      <c r="I393" s="236"/>
      <c r="J393" s="42"/>
      <c r="K393" s="42"/>
      <c r="L393" s="46"/>
      <c r="M393" s="237"/>
      <c r="N393" s="238"/>
      <c r="O393" s="93"/>
      <c r="P393" s="93"/>
      <c r="Q393" s="93"/>
      <c r="R393" s="93"/>
      <c r="S393" s="93"/>
      <c r="T393" s="94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9" t="s">
        <v>255</v>
      </c>
      <c r="AU393" s="19" t="s">
        <v>87</v>
      </c>
    </row>
    <row r="394" s="2" customFormat="1">
      <c r="A394" s="40"/>
      <c r="B394" s="41"/>
      <c r="C394" s="42"/>
      <c r="D394" s="296" t="s">
        <v>766</v>
      </c>
      <c r="E394" s="42"/>
      <c r="F394" s="297" t="s">
        <v>2918</v>
      </c>
      <c r="G394" s="42"/>
      <c r="H394" s="42"/>
      <c r="I394" s="236"/>
      <c r="J394" s="42"/>
      <c r="K394" s="42"/>
      <c r="L394" s="46"/>
      <c r="M394" s="237"/>
      <c r="N394" s="238"/>
      <c r="O394" s="93"/>
      <c r="P394" s="93"/>
      <c r="Q394" s="93"/>
      <c r="R394" s="93"/>
      <c r="S394" s="93"/>
      <c r="T394" s="94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766</v>
      </c>
      <c r="AU394" s="19" t="s">
        <v>87</v>
      </c>
    </row>
    <row r="395" s="14" customFormat="1">
      <c r="A395" s="14"/>
      <c r="B395" s="249"/>
      <c r="C395" s="250"/>
      <c r="D395" s="234" t="s">
        <v>257</v>
      </c>
      <c r="E395" s="251" t="s">
        <v>1</v>
      </c>
      <c r="F395" s="252" t="s">
        <v>6206</v>
      </c>
      <c r="G395" s="250"/>
      <c r="H395" s="253">
        <v>24.899999999999999</v>
      </c>
      <c r="I395" s="254"/>
      <c r="J395" s="250"/>
      <c r="K395" s="250"/>
      <c r="L395" s="255"/>
      <c r="M395" s="256"/>
      <c r="N395" s="257"/>
      <c r="O395" s="257"/>
      <c r="P395" s="257"/>
      <c r="Q395" s="257"/>
      <c r="R395" s="257"/>
      <c r="S395" s="257"/>
      <c r="T395" s="25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9" t="s">
        <v>257</v>
      </c>
      <c r="AU395" s="259" t="s">
        <v>87</v>
      </c>
      <c r="AV395" s="14" t="s">
        <v>87</v>
      </c>
      <c r="AW395" s="14" t="s">
        <v>34</v>
      </c>
      <c r="AX395" s="14" t="s">
        <v>85</v>
      </c>
      <c r="AY395" s="259" t="s">
        <v>245</v>
      </c>
    </row>
    <row r="396" s="2" customFormat="1" ht="16.5" customHeight="1">
      <c r="A396" s="40"/>
      <c r="B396" s="41"/>
      <c r="C396" s="283" t="s">
        <v>745</v>
      </c>
      <c r="D396" s="283" t="s">
        <v>551</v>
      </c>
      <c r="E396" s="284" t="s">
        <v>3782</v>
      </c>
      <c r="F396" s="285" t="s">
        <v>3783</v>
      </c>
      <c r="G396" s="286" t="s">
        <v>317</v>
      </c>
      <c r="H396" s="287">
        <v>26.145</v>
      </c>
      <c r="I396" s="288"/>
      <c r="J396" s="289">
        <f>ROUND(I396*H396,2)</f>
        <v>0</v>
      </c>
      <c r="K396" s="285" t="s">
        <v>764</v>
      </c>
      <c r="L396" s="290"/>
      <c r="M396" s="291" t="s">
        <v>1</v>
      </c>
      <c r="N396" s="292" t="s">
        <v>42</v>
      </c>
      <c r="O396" s="93"/>
      <c r="P396" s="230">
        <f>O396*H396</f>
        <v>0</v>
      </c>
      <c r="Q396" s="230">
        <v>0.056000000000000001</v>
      </c>
      <c r="R396" s="230">
        <f>Q396*H396</f>
        <v>1.4641200000000001</v>
      </c>
      <c r="S396" s="230">
        <v>0</v>
      </c>
      <c r="T396" s="231">
        <f>S396*H396</f>
        <v>0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232" t="s">
        <v>326</v>
      </c>
      <c r="AT396" s="232" t="s">
        <v>551</v>
      </c>
      <c r="AU396" s="232" t="s">
        <v>87</v>
      </c>
      <c r="AY396" s="19" t="s">
        <v>245</v>
      </c>
      <c r="BE396" s="233">
        <f>IF(N396="základní",J396,0)</f>
        <v>0</v>
      </c>
      <c r="BF396" s="233">
        <f>IF(N396="snížená",J396,0)</f>
        <v>0</v>
      </c>
      <c r="BG396" s="233">
        <f>IF(N396="zákl. přenesená",J396,0)</f>
        <v>0</v>
      </c>
      <c r="BH396" s="233">
        <f>IF(N396="sníž. přenesená",J396,0)</f>
        <v>0</v>
      </c>
      <c r="BI396" s="233">
        <f>IF(N396="nulová",J396,0)</f>
        <v>0</v>
      </c>
      <c r="BJ396" s="19" t="s">
        <v>85</v>
      </c>
      <c r="BK396" s="233">
        <f>ROUND(I396*H396,2)</f>
        <v>0</v>
      </c>
      <c r="BL396" s="19" t="s">
        <v>253</v>
      </c>
      <c r="BM396" s="232" t="s">
        <v>6207</v>
      </c>
    </row>
    <row r="397" s="2" customFormat="1">
      <c r="A397" s="40"/>
      <c r="B397" s="41"/>
      <c r="C397" s="42"/>
      <c r="D397" s="234" t="s">
        <v>255</v>
      </c>
      <c r="E397" s="42"/>
      <c r="F397" s="235" t="s">
        <v>3783</v>
      </c>
      <c r="G397" s="42"/>
      <c r="H397" s="42"/>
      <c r="I397" s="236"/>
      <c r="J397" s="42"/>
      <c r="K397" s="42"/>
      <c r="L397" s="46"/>
      <c r="M397" s="237"/>
      <c r="N397" s="238"/>
      <c r="O397" s="93"/>
      <c r="P397" s="93"/>
      <c r="Q397" s="93"/>
      <c r="R397" s="93"/>
      <c r="S397" s="93"/>
      <c r="T397" s="94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9" t="s">
        <v>255</v>
      </c>
      <c r="AU397" s="19" t="s">
        <v>87</v>
      </c>
    </row>
    <row r="398" s="14" customFormat="1">
      <c r="A398" s="14"/>
      <c r="B398" s="249"/>
      <c r="C398" s="250"/>
      <c r="D398" s="234" t="s">
        <v>257</v>
      </c>
      <c r="E398" s="251" t="s">
        <v>1</v>
      </c>
      <c r="F398" s="252" t="s">
        <v>6208</v>
      </c>
      <c r="G398" s="250"/>
      <c r="H398" s="253">
        <v>26.145</v>
      </c>
      <c r="I398" s="254"/>
      <c r="J398" s="250"/>
      <c r="K398" s="250"/>
      <c r="L398" s="255"/>
      <c r="M398" s="256"/>
      <c r="N398" s="257"/>
      <c r="O398" s="257"/>
      <c r="P398" s="257"/>
      <c r="Q398" s="257"/>
      <c r="R398" s="257"/>
      <c r="S398" s="257"/>
      <c r="T398" s="258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9" t="s">
        <v>257</v>
      </c>
      <c r="AU398" s="259" t="s">
        <v>87</v>
      </c>
      <c r="AV398" s="14" t="s">
        <v>87</v>
      </c>
      <c r="AW398" s="14" t="s">
        <v>34</v>
      </c>
      <c r="AX398" s="14" t="s">
        <v>85</v>
      </c>
      <c r="AY398" s="259" t="s">
        <v>245</v>
      </c>
    </row>
    <row r="399" s="2" customFormat="1" ht="16.5" customHeight="1">
      <c r="A399" s="40"/>
      <c r="B399" s="41"/>
      <c r="C399" s="221" t="s">
        <v>2465</v>
      </c>
      <c r="D399" s="221" t="s">
        <v>248</v>
      </c>
      <c r="E399" s="222" t="s">
        <v>5796</v>
      </c>
      <c r="F399" s="223" t="s">
        <v>5797</v>
      </c>
      <c r="G399" s="224" t="s">
        <v>6016</v>
      </c>
      <c r="H399" s="225">
        <v>1</v>
      </c>
      <c r="I399" s="226"/>
      <c r="J399" s="227">
        <f>ROUND(I399*H399,2)</f>
        <v>0</v>
      </c>
      <c r="K399" s="223" t="s">
        <v>1</v>
      </c>
      <c r="L399" s="46"/>
      <c r="M399" s="228" t="s">
        <v>1</v>
      </c>
      <c r="N399" s="229" t="s">
        <v>42</v>
      </c>
      <c r="O399" s="93"/>
      <c r="P399" s="230">
        <f>O399*H399</f>
        <v>0</v>
      </c>
      <c r="Q399" s="230">
        <v>0</v>
      </c>
      <c r="R399" s="230">
        <f>Q399*H399</f>
        <v>0</v>
      </c>
      <c r="S399" s="230">
        <v>0</v>
      </c>
      <c r="T399" s="231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32" t="s">
        <v>253</v>
      </c>
      <c r="AT399" s="232" t="s">
        <v>248</v>
      </c>
      <c r="AU399" s="232" t="s">
        <v>87</v>
      </c>
      <c r="AY399" s="19" t="s">
        <v>245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9" t="s">
        <v>85</v>
      </c>
      <c r="BK399" s="233">
        <f>ROUND(I399*H399,2)</f>
        <v>0</v>
      </c>
      <c r="BL399" s="19" t="s">
        <v>253</v>
      </c>
      <c r="BM399" s="232" t="s">
        <v>6209</v>
      </c>
    </row>
    <row r="400" s="2" customFormat="1">
      <c r="A400" s="40"/>
      <c r="B400" s="41"/>
      <c r="C400" s="42"/>
      <c r="D400" s="234" t="s">
        <v>255</v>
      </c>
      <c r="E400" s="42"/>
      <c r="F400" s="235" t="s">
        <v>5797</v>
      </c>
      <c r="G400" s="42"/>
      <c r="H400" s="42"/>
      <c r="I400" s="236"/>
      <c r="J400" s="42"/>
      <c r="K400" s="42"/>
      <c r="L400" s="46"/>
      <c r="M400" s="237"/>
      <c r="N400" s="238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255</v>
      </c>
      <c r="AU400" s="19" t="s">
        <v>87</v>
      </c>
    </row>
    <row r="401" s="2" customFormat="1" ht="16.5" customHeight="1">
      <c r="A401" s="40"/>
      <c r="B401" s="41"/>
      <c r="C401" s="221" t="s">
        <v>974</v>
      </c>
      <c r="D401" s="221" t="s">
        <v>248</v>
      </c>
      <c r="E401" s="222" t="s">
        <v>2944</v>
      </c>
      <c r="F401" s="223" t="s">
        <v>2947</v>
      </c>
      <c r="G401" s="224" t="s">
        <v>3841</v>
      </c>
      <c r="H401" s="225">
        <v>2</v>
      </c>
      <c r="I401" s="226"/>
      <c r="J401" s="227">
        <f>ROUND(I401*H401,2)</f>
        <v>0</v>
      </c>
      <c r="K401" s="223" t="s">
        <v>764</v>
      </c>
      <c r="L401" s="46"/>
      <c r="M401" s="228" t="s">
        <v>1</v>
      </c>
      <c r="N401" s="229" t="s">
        <v>42</v>
      </c>
      <c r="O401" s="93"/>
      <c r="P401" s="230">
        <f>O401*H401</f>
        <v>0</v>
      </c>
      <c r="Q401" s="230">
        <v>0.0064850000000000003</v>
      </c>
      <c r="R401" s="230">
        <f>Q401*H401</f>
        <v>0.012970000000000001</v>
      </c>
      <c r="S401" s="230">
        <v>0</v>
      </c>
      <c r="T401" s="231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32" t="s">
        <v>253</v>
      </c>
      <c r="AT401" s="232" t="s">
        <v>248</v>
      </c>
      <c r="AU401" s="232" t="s">
        <v>87</v>
      </c>
      <c r="AY401" s="19" t="s">
        <v>245</v>
      </c>
      <c r="BE401" s="233">
        <f>IF(N401="základní",J401,0)</f>
        <v>0</v>
      </c>
      <c r="BF401" s="233">
        <f>IF(N401="snížená",J401,0)</f>
        <v>0</v>
      </c>
      <c r="BG401" s="233">
        <f>IF(N401="zákl. přenesená",J401,0)</f>
        <v>0</v>
      </c>
      <c r="BH401" s="233">
        <f>IF(N401="sníž. přenesená",J401,0)</f>
        <v>0</v>
      </c>
      <c r="BI401" s="233">
        <f>IF(N401="nulová",J401,0)</f>
        <v>0</v>
      </c>
      <c r="BJ401" s="19" t="s">
        <v>85</v>
      </c>
      <c r="BK401" s="233">
        <f>ROUND(I401*H401,2)</f>
        <v>0</v>
      </c>
      <c r="BL401" s="19" t="s">
        <v>253</v>
      </c>
      <c r="BM401" s="232" t="s">
        <v>6210</v>
      </c>
    </row>
    <row r="402" s="2" customFormat="1">
      <c r="A402" s="40"/>
      <c r="B402" s="41"/>
      <c r="C402" s="42"/>
      <c r="D402" s="234" t="s">
        <v>255</v>
      </c>
      <c r="E402" s="42"/>
      <c r="F402" s="235" t="s">
        <v>2947</v>
      </c>
      <c r="G402" s="42"/>
      <c r="H402" s="42"/>
      <c r="I402" s="236"/>
      <c r="J402" s="42"/>
      <c r="K402" s="42"/>
      <c r="L402" s="46"/>
      <c r="M402" s="237"/>
      <c r="N402" s="238"/>
      <c r="O402" s="93"/>
      <c r="P402" s="93"/>
      <c r="Q402" s="93"/>
      <c r="R402" s="93"/>
      <c r="S402" s="93"/>
      <c r="T402" s="94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255</v>
      </c>
      <c r="AU402" s="19" t="s">
        <v>87</v>
      </c>
    </row>
    <row r="403" s="2" customFormat="1">
      <c r="A403" s="40"/>
      <c r="B403" s="41"/>
      <c r="C403" s="42"/>
      <c r="D403" s="296" t="s">
        <v>766</v>
      </c>
      <c r="E403" s="42"/>
      <c r="F403" s="297" t="s">
        <v>2948</v>
      </c>
      <c r="G403" s="42"/>
      <c r="H403" s="42"/>
      <c r="I403" s="236"/>
      <c r="J403" s="42"/>
      <c r="K403" s="42"/>
      <c r="L403" s="46"/>
      <c r="M403" s="237"/>
      <c r="N403" s="238"/>
      <c r="O403" s="93"/>
      <c r="P403" s="93"/>
      <c r="Q403" s="93"/>
      <c r="R403" s="93"/>
      <c r="S403" s="93"/>
      <c r="T403" s="94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9" t="s">
        <v>766</v>
      </c>
      <c r="AU403" s="19" t="s">
        <v>87</v>
      </c>
    </row>
    <row r="404" s="14" customFormat="1">
      <c r="A404" s="14"/>
      <c r="B404" s="249"/>
      <c r="C404" s="250"/>
      <c r="D404" s="234" t="s">
        <v>257</v>
      </c>
      <c r="E404" s="251" t="s">
        <v>1</v>
      </c>
      <c r="F404" s="252" t="s">
        <v>2949</v>
      </c>
      <c r="G404" s="250"/>
      <c r="H404" s="253">
        <v>2</v>
      </c>
      <c r="I404" s="254"/>
      <c r="J404" s="250"/>
      <c r="K404" s="250"/>
      <c r="L404" s="255"/>
      <c r="M404" s="256"/>
      <c r="N404" s="257"/>
      <c r="O404" s="257"/>
      <c r="P404" s="257"/>
      <c r="Q404" s="257"/>
      <c r="R404" s="257"/>
      <c r="S404" s="257"/>
      <c r="T404" s="258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9" t="s">
        <v>257</v>
      </c>
      <c r="AU404" s="259" t="s">
        <v>87</v>
      </c>
      <c r="AV404" s="14" t="s">
        <v>87</v>
      </c>
      <c r="AW404" s="14" t="s">
        <v>34</v>
      </c>
      <c r="AX404" s="14" t="s">
        <v>85</v>
      </c>
      <c r="AY404" s="259" t="s">
        <v>245</v>
      </c>
    </row>
    <row r="405" s="2" customFormat="1" ht="16.5" customHeight="1">
      <c r="A405" s="40"/>
      <c r="B405" s="41"/>
      <c r="C405" s="221" t="s">
        <v>3068</v>
      </c>
      <c r="D405" s="221" t="s">
        <v>248</v>
      </c>
      <c r="E405" s="222" t="s">
        <v>5160</v>
      </c>
      <c r="F405" s="223" t="s">
        <v>5161</v>
      </c>
      <c r="G405" s="224" t="s">
        <v>251</v>
      </c>
      <c r="H405" s="225">
        <v>2.7000000000000002</v>
      </c>
      <c r="I405" s="226"/>
      <c r="J405" s="227">
        <f>ROUND(I405*H405,2)</f>
        <v>0</v>
      </c>
      <c r="K405" s="223" t="s">
        <v>764</v>
      </c>
      <c r="L405" s="46"/>
      <c r="M405" s="228" t="s">
        <v>1</v>
      </c>
      <c r="N405" s="229" t="s">
        <v>42</v>
      </c>
      <c r="O405" s="93"/>
      <c r="P405" s="230">
        <f>O405*H405</f>
        <v>0</v>
      </c>
      <c r="Q405" s="230">
        <v>0.12</v>
      </c>
      <c r="R405" s="230">
        <f>Q405*H405</f>
        <v>0.32400000000000001</v>
      </c>
      <c r="S405" s="230">
        <v>2.4900000000000002</v>
      </c>
      <c r="T405" s="231">
        <f>S405*H405</f>
        <v>6.7230000000000008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32" t="s">
        <v>253</v>
      </c>
      <c r="AT405" s="232" t="s">
        <v>248</v>
      </c>
      <c r="AU405" s="232" t="s">
        <v>87</v>
      </c>
      <c r="AY405" s="19" t="s">
        <v>245</v>
      </c>
      <c r="BE405" s="233">
        <f>IF(N405="základní",J405,0)</f>
        <v>0</v>
      </c>
      <c r="BF405" s="233">
        <f>IF(N405="snížená",J405,0)</f>
        <v>0</v>
      </c>
      <c r="BG405" s="233">
        <f>IF(N405="zákl. přenesená",J405,0)</f>
        <v>0</v>
      </c>
      <c r="BH405" s="233">
        <f>IF(N405="sníž. přenesená",J405,0)</f>
        <v>0</v>
      </c>
      <c r="BI405" s="233">
        <f>IF(N405="nulová",J405,0)</f>
        <v>0</v>
      </c>
      <c r="BJ405" s="19" t="s">
        <v>85</v>
      </c>
      <c r="BK405" s="233">
        <f>ROUND(I405*H405,2)</f>
        <v>0</v>
      </c>
      <c r="BL405" s="19" t="s">
        <v>253</v>
      </c>
      <c r="BM405" s="232" t="s">
        <v>6211</v>
      </c>
    </row>
    <row r="406" s="2" customFormat="1">
      <c r="A406" s="40"/>
      <c r="B406" s="41"/>
      <c r="C406" s="42"/>
      <c r="D406" s="234" t="s">
        <v>255</v>
      </c>
      <c r="E406" s="42"/>
      <c r="F406" s="235" t="s">
        <v>5161</v>
      </c>
      <c r="G406" s="42"/>
      <c r="H406" s="42"/>
      <c r="I406" s="236"/>
      <c r="J406" s="42"/>
      <c r="K406" s="42"/>
      <c r="L406" s="46"/>
      <c r="M406" s="237"/>
      <c r="N406" s="238"/>
      <c r="O406" s="93"/>
      <c r="P406" s="93"/>
      <c r="Q406" s="93"/>
      <c r="R406" s="93"/>
      <c r="S406" s="93"/>
      <c r="T406" s="94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255</v>
      </c>
      <c r="AU406" s="19" t="s">
        <v>87</v>
      </c>
    </row>
    <row r="407" s="2" customFormat="1">
      <c r="A407" s="40"/>
      <c r="B407" s="41"/>
      <c r="C407" s="42"/>
      <c r="D407" s="296" t="s">
        <v>766</v>
      </c>
      <c r="E407" s="42"/>
      <c r="F407" s="297" t="s">
        <v>5163</v>
      </c>
      <c r="G407" s="42"/>
      <c r="H407" s="42"/>
      <c r="I407" s="236"/>
      <c r="J407" s="42"/>
      <c r="K407" s="42"/>
      <c r="L407" s="46"/>
      <c r="M407" s="237"/>
      <c r="N407" s="238"/>
      <c r="O407" s="93"/>
      <c r="P407" s="93"/>
      <c r="Q407" s="93"/>
      <c r="R407" s="93"/>
      <c r="S407" s="93"/>
      <c r="T407" s="94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766</v>
      </c>
      <c r="AU407" s="19" t="s">
        <v>87</v>
      </c>
    </row>
    <row r="408" s="14" customFormat="1">
      <c r="A408" s="14"/>
      <c r="B408" s="249"/>
      <c r="C408" s="250"/>
      <c r="D408" s="234" t="s">
        <v>257</v>
      </c>
      <c r="E408" s="251" t="s">
        <v>1</v>
      </c>
      <c r="F408" s="252" t="s">
        <v>6212</v>
      </c>
      <c r="G408" s="250"/>
      <c r="H408" s="253">
        <v>2.7000000000000002</v>
      </c>
      <c r="I408" s="254"/>
      <c r="J408" s="250"/>
      <c r="K408" s="250"/>
      <c r="L408" s="255"/>
      <c r="M408" s="256"/>
      <c r="N408" s="257"/>
      <c r="O408" s="257"/>
      <c r="P408" s="257"/>
      <c r="Q408" s="257"/>
      <c r="R408" s="257"/>
      <c r="S408" s="257"/>
      <c r="T408" s="258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9" t="s">
        <v>257</v>
      </c>
      <c r="AU408" s="259" t="s">
        <v>87</v>
      </c>
      <c r="AV408" s="14" t="s">
        <v>87</v>
      </c>
      <c r="AW408" s="14" t="s">
        <v>34</v>
      </c>
      <c r="AX408" s="14" t="s">
        <v>77</v>
      </c>
      <c r="AY408" s="259" t="s">
        <v>245</v>
      </c>
    </row>
    <row r="409" s="15" customFormat="1">
      <c r="A409" s="15"/>
      <c r="B409" s="260"/>
      <c r="C409" s="261"/>
      <c r="D409" s="234" t="s">
        <v>257</v>
      </c>
      <c r="E409" s="262" t="s">
        <v>1</v>
      </c>
      <c r="F409" s="263" t="s">
        <v>266</v>
      </c>
      <c r="G409" s="261"/>
      <c r="H409" s="264">
        <v>2.7000000000000002</v>
      </c>
      <c r="I409" s="265"/>
      <c r="J409" s="261"/>
      <c r="K409" s="261"/>
      <c r="L409" s="266"/>
      <c r="M409" s="267"/>
      <c r="N409" s="268"/>
      <c r="O409" s="268"/>
      <c r="P409" s="268"/>
      <c r="Q409" s="268"/>
      <c r="R409" s="268"/>
      <c r="S409" s="268"/>
      <c r="T409" s="269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70" t="s">
        <v>257</v>
      </c>
      <c r="AU409" s="270" t="s">
        <v>87</v>
      </c>
      <c r="AV409" s="15" t="s">
        <v>253</v>
      </c>
      <c r="AW409" s="15" t="s">
        <v>34</v>
      </c>
      <c r="AX409" s="15" t="s">
        <v>85</v>
      </c>
      <c r="AY409" s="270" t="s">
        <v>245</v>
      </c>
    </row>
    <row r="410" s="2" customFormat="1" ht="16.5" customHeight="1">
      <c r="A410" s="40"/>
      <c r="B410" s="41"/>
      <c r="C410" s="221" t="s">
        <v>458</v>
      </c>
      <c r="D410" s="221" t="s">
        <v>248</v>
      </c>
      <c r="E410" s="222" t="s">
        <v>5805</v>
      </c>
      <c r="F410" s="223" t="s">
        <v>5806</v>
      </c>
      <c r="G410" s="224" t="s">
        <v>251</v>
      </c>
      <c r="H410" s="225">
        <v>58.545999999999999</v>
      </c>
      <c r="I410" s="226"/>
      <c r="J410" s="227">
        <f>ROUND(I410*H410,2)</f>
        <v>0</v>
      </c>
      <c r="K410" s="223" t="s">
        <v>764</v>
      </c>
      <c r="L410" s="46"/>
      <c r="M410" s="228" t="s">
        <v>1</v>
      </c>
      <c r="N410" s="229" t="s">
        <v>42</v>
      </c>
      <c r="O410" s="93"/>
      <c r="P410" s="230">
        <f>O410*H410</f>
        <v>0</v>
      </c>
      <c r="Q410" s="230">
        <v>0.12</v>
      </c>
      <c r="R410" s="230">
        <f>Q410*H410</f>
        <v>7.0255199999999993</v>
      </c>
      <c r="S410" s="230">
        <v>2.2000000000000002</v>
      </c>
      <c r="T410" s="231">
        <f>S410*H410</f>
        <v>128.80120000000002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32" t="s">
        <v>253</v>
      </c>
      <c r="AT410" s="232" t="s">
        <v>248</v>
      </c>
      <c r="AU410" s="232" t="s">
        <v>87</v>
      </c>
      <c r="AY410" s="19" t="s">
        <v>245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9" t="s">
        <v>85</v>
      </c>
      <c r="BK410" s="233">
        <f>ROUND(I410*H410,2)</f>
        <v>0</v>
      </c>
      <c r="BL410" s="19" t="s">
        <v>253</v>
      </c>
      <c r="BM410" s="232" t="s">
        <v>6213</v>
      </c>
    </row>
    <row r="411" s="2" customFormat="1">
      <c r="A411" s="40"/>
      <c r="B411" s="41"/>
      <c r="C411" s="42"/>
      <c r="D411" s="234" t="s">
        <v>255</v>
      </c>
      <c r="E411" s="42"/>
      <c r="F411" s="235" t="s">
        <v>5806</v>
      </c>
      <c r="G411" s="42"/>
      <c r="H411" s="42"/>
      <c r="I411" s="236"/>
      <c r="J411" s="42"/>
      <c r="K411" s="42"/>
      <c r="L411" s="46"/>
      <c r="M411" s="237"/>
      <c r="N411" s="238"/>
      <c r="O411" s="93"/>
      <c r="P411" s="93"/>
      <c r="Q411" s="93"/>
      <c r="R411" s="93"/>
      <c r="S411" s="93"/>
      <c r="T411" s="94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255</v>
      </c>
      <c r="AU411" s="19" t="s">
        <v>87</v>
      </c>
    </row>
    <row r="412" s="2" customFormat="1">
      <c r="A412" s="40"/>
      <c r="B412" s="41"/>
      <c r="C412" s="42"/>
      <c r="D412" s="296" t="s">
        <v>766</v>
      </c>
      <c r="E412" s="42"/>
      <c r="F412" s="297" t="s">
        <v>5808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766</v>
      </c>
      <c r="AU412" s="19" t="s">
        <v>87</v>
      </c>
    </row>
    <row r="413" s="14" customFormat="1">
      <c r="A413" s="14"/>
      <c r="B413" s="249"/>
      <c r="C413" s="250"/>
      <c r="D413" s="234" t="s">
        <v>257</v>
      </c>
      <c r="E413" s="251" t="s">
        <v>1</v>
      </c>
      <c r="F413" s="252" t="s">
        <v>6214</v>
      </c>
      <c r="G413" s="250"/>
      <c r="H413" s="253">
        <v>28.640000000000001</v>
      </c>
      <c r="I413" s="254"/>
      <c r="J413" s="250"/>
      <c r="K413" s="250"/>
      <c r="L413" s="255"/>
      <c r="M413" s="256"/>
      <c r="N413" s="257"/>
      <c r="O413" s="257"/>
      <c r="P413" s="257"/>
      <c r="Q413" s="257"/>
      <c r="R413" s="257"/>
      <c r="S413" s="257"/>
      <c r="T413" s="25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9" t="s">
        <v>257</v>
      </c>
      <c r="AU413" s="259" t="s">
        <v>87</v>
      </c>
      <c r="AV413" s="14" t="s">
        <v>87</v>
      </c>
      <c r="AW413" s="14" t="s">
        <v>34</v>
      </c>
      <c r="AX413" s="14" t="s">
        <v>77</v>
      </c>
      <c r="AY413" s="259" t="s">
        <v>245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6215</v>
      </c>
      <c r="G414" s="250"/>
      <c r="H414" s="253">
        <v>29.905999999999999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87</v>
      </c>
      <c r="AV414" s="14" t="s">
        <v>87</v>
      </c>
      <c r="AW414" s="14" t="s">
        <v>34</v>
      </c>
      <c r="AX414" s="14" t="s">
        <v>77</v>
      </c>
      <c r="AY414" s="259" t="s">
        <v>245</v>
      </c>
    </row>
    <row r="415" s="15" customFormat="1">
      <c r="A415" s="15"/>
      <c r="B415" s="260"/>
      <c r="C415" s="261"/>
      <c r="D415" s="234" t="s">
        <v>257</v>
      </c>
      <c r="E415" s="262" t="s">
        <v>1</v>
      </c>
      <c r="F415" s="263" t="s">
        <v>266</v>
      </c>
      <c r="G415" s="261"/>
      <c r="H415" s="264">
        <v>58.545999999999999</v>
      </c>
      <c r="I415" s="265"/>
      <c r="J415" s="261"/>
      <c r="K415" s="261"/>
      <c r="L415" s="266"/>
      <c r="M415" s="267"/>
      <c r="N415" s="268"/>
      <c r="O415" s="268"/>
      <c r="P415" s="268"/>
      <c r="Q415" s="268"/>
      <c r="R415" s="268"/>
      <c r="S415" s="268"/>
      <c r="T415" s="269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270" t="s">
        <v>257</v>
      </c>
      <c r="AU415" s="270" t="s">
        <v>87</v>
      </c>
      <c r="AV415" s="15" t="s">
        <v>253</v>
      </c>
      <c r="AW415" s="15" t="s">
        <v>34</v>
      </c>
      <c r="AX415" s="15" t="s">
        <v>85</v>
      </c>
      <c r="AY415" s="270" t="s">
        <v>245</v>
      </c>
    </row>
    <row r="416" s="2" customFormat="1" ht="16.5" customHeight="1">
      <c r="A416" s="40"/>
      <c r="B416" s="41"/>
      <c r="C416" s="221" t="s">
        <v>3083</v>
      </c>
      <c r="D416" s="221" t="s">
        <v>248</v>
      </c>
      <c r="E416" s="222" t="s">
        <v>2982</v>
      </c>
      <c r="F416" s="223" t="s">
        <v>2985</v>
      </c>
      <c r="G416" s="224" t="s">
        <v>3227</v>
      </c>
      <c r="H416" s="225">
        <v>7.4989999999999997</v>
      </c>
      <c r="I416" s="226"/>
      <c r="J416" s="227">
        <f>ROUND(I416*H416,2)</f>
        <v>0</v>
      </c>
      <c r="K416" s="223" t="s">
        <v>764</v>
      </c>
      <c r="L416" s="46"/>
      <c r="M416" s="228" t="s">
        <v>1</v>
      </c>
      <c r="N416" s="229" t="s">
        <v>42</v>
      </c>
      <c r="O416" s="93"/>
      <c r="P416" s="230">
        <f>O416*H416</f>
        <v>0</v>
      </c>
      <c r="Q416" s="230">
        <v>0.121711072</v>
      </c>
      <c r="R416" s="230">
        <f>Q416*H416</f>
        <v>0.912711328928</v>
      </c>
      <c r="S416" s="230">
        <v>2.3999999999999999</v>
      </c>
      <c r="T416" s="231">
        <f>S416*H416</f>
        <v>17.997599999999998</v>
      </c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R416" s="232" t="s">
        <v>253</v>
      </c>
      <c r="AT416" s="232" t="s">
        <v>248</v>
      </c>
      <c r="AU416" s="232" t="s">
        <v>87</v>
      </c>
      <c r="AY416" s="19" t="s">
        <v>245</v>
      </c>
      <c r="BE416" s="233">
        <f>IF(N416="základní",J416,0)</f>
        <v>0</v>
      </c>
      <c r="BF416" s="233">
        <f>IF(N416="snížená",J416,0)</f>
        <v>0</v>
      </c>
      <c r="BG416" s="233">
        <f>IF(N416="zákl. přenesená",J416,0)</f>
        <v>0</v>
      </c>
      <c r="BH416" s="233">
        <f>IF(N416="sníž. přenesená",J416,0)</f>
        <v>0</v>
      </c>
      <c r="BI416" s="233">
        <f>IF(N416="nulová",J416,0)</f>
        <v>0</v>
      </c>
      <c r="BJ416" s="19" t="s">
        <v>85</v>
      </c>
      <c r="BK416" s="233">
        <f>ROUND(I416*H416,2)</f>
        <v>0</v>
      </c>
      <c r="BL416" s="19" t="s">
        <v>253</v>
      </c>
      <c r="BM416" s="232" t="s">
        <v>6216</v>
      </c>
    </row>
    <row r="417" s="2" customFormat="1">
      <c r="A417" s="40"/>
      <c r="B417" s="41"/>
      <c r="C417" s="42"/>
      <c r="D417" s="234" t="s">
        <v>255</v>
      </c>
      <c r="E417" s="42"/>
      <c r="F417" s="235" t="s">
        <v>2985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255</v>
      </c>
      <c r="AU417" s="19" t="s">
        <v>87</v>
      </c>
    </row>
    <row r="418" s="2" customFormat="1">
      <c r="A418" s="40"/>
      <c r="B418" s="41"/>
      <c r="C418" s="42"/>
      <c r="D418" s="296" t="s">
        <v>766</v>
      </c>
      <c r="E418" s="42"/>
      <c r="F418" s="297" t="s">
        <v>2986</v>
      </c>
      <c r="G418" s="42"/>
      <c r="H418" s="42"/>
      <c r="I418" s="236"/>
      <c r="J418" s="42"/>
      <c r="K418" s="42"/>
      <c r="L418" s="46"/>
      <c r="M418" s="237"/>
      <c r="N418" s="238"/>
      <c r="O418" s="93"/>
      <c r="P418" s="93"/>
      <c r="Q418" s="93"/>
      <c r="R418" s="93"/>
      <c r="S418" s="93"/>
      <c r="T418" s="94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766</v>
      </c>
      <c r="AU418" s="19" t="s">
        <v>87</v>
      </c>
    </row>
    <row r="419" s="14" customFormat="1">
      <c r="A419" s="14"/>
      <c r="B419" s="249"/>
      <c r="C419" s="250"/>
      <c r="D419" s="234" t="s">
        <v>257</v>
      </c>
      <c r="E419" s="251" t="s">
        <v>1</v>
      </c>
      <c r="F419" s="252" t="s">
        <v>6217</v>
      </c>
      <c r="G419" s="250"/>
      <c r="H419" s="253">
        <v>2.7650000000000001</v>
      </c>
      <c r="I419" s="254"/>
      <c r="J419" s="250"/>
      <c r="K419" s="250"/>
      <c r="L419" s="255"/>
      <c r="M419" s="256"/>
      <c r="N419" s="257"/>
      <c r="O419" s="257"/>
      <c r="P419" s="257"/>
      <c r="Q419" s="257"/>
      <c r="R419" s="257"/>
      <c r="S419" s="257"/>
      <c r="T419" s="25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9" t="s">
        <v>257</v>
      </c>
      <c r="AU419" s="259" t="s">
        <v>87</v>
      </c>
      <c r="AV419" s="14" t="s">
        <v>87</v>
      </c>
      <c r="AW419" s="14" t="s">
        <v>34</v>
      </c>
      <c r="AX419" s="14" t="s">
        <v>77</v>
      </c>
      <c r="AY419" s="259" t="s">
        <v>245</v>
      </c>
    </row>
    <row r="420" s="14" customFormat="1">
      <c r="A420" s="14"/>
      <c r="B420" s="249"/>
      <c r="C420" s="250"/>
      <c r="D420" s="234" t="s">
        <v>257</v>
      </c>
      <c r="E420" s="251" t="s">
        <v>1</v>
      </c>
      <c r="F420" s="252" t="s">
        <v>6218</v>
      </c>
      <c r="G420" s="250"/>
      <c r="H420" s="253">
        <v>2.1600000000000001</v>
      </c>
      <c r="I420" s="254"/>
      <c r="J420" s="250"/>
      <c r="K420" s="250"/>
      <c r="L420" s="255"/>
      <c r="M420" s="256"/>
      <c r="N420" s="257"/>
      <c r="O420" s="257"/>
      <c r="P420" s="257"/>
      <c r="Q420" s="257"/>
      <c r="R420" s="257"/>
      <c r="S420" s="257"/>
      <c r="T420" s="258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9" t="s">
        <v>257</v>
      </c>
      <c r="AU420" s="259" t="s">
        <v>87</v>
      </c>
      <c r="AV420" s="14" t="s">
        <v>87</v>
      </c>
      <c r="AW420" s="14" t="s">
        <v>34</v>
      </c>
      <c r="AX420" s="14" t="s">
        <v>77</v>
      </c>
      <c r="AY420" s="259" t="s">
        <v>245</v>
      </c>
    </row>
    <row r="421" s="14" customFormat="1">
      <c r="A421" s="14"/>
      <c r="B421" s="249"/>
      <c r="C421" s="250"/>
      <c r="D421" s="234" t="s">
        <v>257</v>
      </c>
      <c r="E421" s="251" t="s">
        <v>1</v>
      </c>
      <c r="F421" s="252" t="s">
        <v>6219</v>
      </c>
      <c r="G421" s="250"/>
      <c r="H421" s="253">
        <v>0.57399999999999995</v>
      </c>
      <c r="I421" s="254"/>
      <c r="J421" s="250"/>
      <c r="K421" s="250"/>
      <c r="L421" s="255"/>
      <c r="M421" s="256"/>
      <c r="N421" s="257"/>
      <c r="O421" s="257"/>
      <c r="P421" s="257"/>
      <c r="Q421" s="257"/>
      <c r="R421" s="257"/>
      <c r="S421" s="257"/>
      <c r="T421" s="258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9" t="s">
        <v>257</v>
      </c>
      <c r="AU421" s="259" t="s">
        <v>87</v>
      </c>
      <c r="AV421" s="14" t="s">
        <v>87</v>
      </c>
      <c r="AW421" s="14" t="s">
        <v>34</v>
      </c>
      <c r="AX421" s="14" t="s">
        <v>77</v>
      </c>
      <c r="AY421" s="259" t="s">
        <v>245</v>
      </c>
    </row>
    <row r="422" s="14" customFormat="1">
      <c r="A422" s="14"/>
      <c r="B422" s="249"/>
      <c r="C422" s="250"/>
      <c r="D422" s="234" t="s">
        <v>257</v>
      </c>
      <c r="E422" s="251" t="s">
        <v>1</v>
      </c>
      <c r="F422" s="252" t="s">
        <v>6220</v>
      </c>
      <c r="G422" s="250"/>
      <c r="H422" s="253">
        <v>2</v>
      </c>
      <c r="I422" s="254"/>
      <c r="J422" s="250"/>
      <c r="K422" s="250"/>
      <c r="L422" s="255"/>
      <c r="M422" s="256"/>
      <c r="N422" s="257"/>
      <c r="O422" s="257"/>
      <c r="P422" s="257"/>
      <c r="Q422" s="257"/>
      <c r="R422" s="257"/>
      <c r="S422" s="257"/>
      <c r="T422" s="258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9" t="s">
        <v>257</v>
      </c>
      <c r="AU422" s="259" t="s">
        <v>87</v>
      </c>
      <c r="AV422" s="14" t="s">
        <v>87</v>
      </c>
      <c r="AW422" s="14" t="s">
        <v>34</v>
      </c>
      <c r="AX422" s="14" t="s">
        <v>77</v>
      </c>
      <c r="AY422" s="259" t="s">
        <v>245</v>
      </c>
    </row>
    <row r="423" s="15" customFormat="1">
      <c r="A423" s="15"/>
      <c r="B423" s="260"/>
      <c r="C423" s="261"/>
      <c r="D423" s="234" t="s">
        <v>257</v>
      </c>
      <c r="E423" s="262" t="s">
        <v>1</v>
      </c>
      <c r="F423" s="263" t="s">
        <v>266</v>
      </c>
      <c r="G423" s="261"/>
      <c r="H423" s="264">
        <v>7.4990000000000006</v>
      </c>
      <c r="I423" s="265"/>
      <c r="J423" s="261"/>
      <c r="K423" s="261"/>
      <c r="L423" s="266"/>
      <c r="M423" s="267"/>
      <c r="N423" s="268"/>
      <c r="O423" s="268"/>
      <c r="P423" s="268"/>
      <c r="Q423" s="268"/>
      <c r="R423" s="268"/>
      <c r="S423" s="268"/>
      <c r="T423" s="269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70" t="s">
        <v>257</v>
      </c>
      <c r="AU423" s="270" t="s">
        <v>87</v>
      </c>
      <c r="AV423" s="15" t="s">
        <v>253</v>
      </c>
      <c r="AW423" s="15" t="s">
        <v>34</v>
      </c>
      <c r="AX423" s="15" t="s">
        <v>85</v>
      </c>
      <c r="AY423" s="270" t="s">
        <v>245</v>
      </c>
    </row>
    <row r="424" s="12" customFormat="1" ht="22.8" customHeight="1">
      <c r="A424" s="12"/>
      <c r="B424" s="205"/>
      <c r="C424" s="206"/>
      <c r="D424" s="207" t="s">
        <v>76</v>
      </c>
      <c r="E424" s="219" t="s">
        <v>865</v>
      </c>
      <c r="F424" s="219" t="s">
        <v>3055</v>
      </c>
      <c r="G424" s="206"/>
      <c r="H424" s="206"/>
      <c r="I424" s="209"/>
      <c r="J424" s="220">
        <f>BK424</f>
        <v>0</v>
      </c>
      <c r="K424" s="206"/>
      <c r="L424" s="211"/>
      <c r="M424" s="212"/>
      <c r="N424" s="213"/>
      <c r="O424" s="213"/>
      <c r="P424" s="214">
        <f>SUM(P425:P461)</f>
        <v>0</v>
      </c>
      <c r="Q424" s="213"/>
      <c r="R424" s="214">
        <f>SUM(R425:R461)</f>
        <v>0</v>
      </c>
      <c r="S424" s="213"/>
      <c r="T424" s="215">
        <f>SUM(T425:T461)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6" t="s">
        <v>253</v>
      </c>
      <c r="AT424" s="217" t="s">
        <v>76</v>
      </c>
      <c r="AU424" s="217" t="s">
        <v>85</v>
      </c>
      <c r="AY424" s="216" t="s">
        <v>245</v>
      </c>
      <c r="BK424" s="218">
        <f>SUM(BK425:BK461)</f>
        <v>0</v>
      </c>
    </row>
    <row r="425" s="2" customFormat="1" ht="16.5" customHeight="1">
      <c r="A425" s="40"/>
      <c r="B425" s="41"/>
      <c r="C425" s="221" t="s">
        <v>3090</v>
      </c>
      <c r="D425" s="221" t="s">
        <v>248</v>
      </c>
      <c r="E425" s="222" t="s">
        <v>4731</v>
      </c>
      <c r="F425" s="223" t="s">
        <v>4732</v>
      </c>
      <c r="G425" s="224" t="s">
        <v>545</v>
      </c>
      <c r="H425" s="225">
        <v>0.5</v>
      </c>
      <c r="I425" s="226"/>
      <c r="J425" s="227">
        <f>ROUND(I425*H425,2)</f>
        <v>0</v>
      </c>
      <c r="K425" s="223" t="s">
        <v>764</v>
      </c>
      <c r="L425" s="46"/>
      <c r="M425" s="228" t="s">
        <v>1</v>
      </c>
      <c r="N425" s="229" t="s">
        <v>42</v>
      </c>
      <c r="O425" s="93"/>
      <c r="P425" s="230">
        <f>O425*H425</f>
        <v>0</v>
      </c>
      <c r="Q425" s="230">
        <v>0</v>
      </c>
      <c r="R425" s="230">
        <f>Q425*H425</f>
        <v>0</v>
      </c>
      <c r="S425" s="230">
        <v>0</v>
      </c>
      <c r="T425" s="231">
        <f>S425*H425</f>
        <v>0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32" t="s">
        <v>253</v>
      </c>
      <c r="AT425" s="232" t="s">
        <v>248</v>
      </c>
      <c r="AU425" s="232" t="s">
        <v>87</v>
      </c>
      <c r="AY425" s="19" t="s">
        <v>245</v>
      </c>
      <c r="BE425" s="233">
        <f>IF(N425="základní",J425,0)</f>
        <v>0</v>
      </c>
      <c r="BF425" s="233">
        <f>IF(N425="snížená",J425,0)</f>
        <v>0</v>
      </c>
      <c r="BG425" s="233">
        <f>IF(N425="zákl. přenesená",J425,0)</f>
        <v>0</v>
      </c>
      <c r="BH425" s="233">
        <f>IF(N425="sníž. přenesená",J425,0)</f>
        <v>0</v>
      </c>
      <c r="BI425" s="233">
        <f>IF(N425="nulová",J425,0)</f>
        <v>0</v>
      </c>
      <c r="BJ425" s="19" t="s">
        <v>85</v>
      </c>
      <c r="BK425" s="233">
        <f>ROUND(I425*H425,2)</f>
        <v>0</v>
      </c>
      <c r="BL425" s="19" t="s">
        <v>253</v>
      </c>
      <c r="BM425" s="232" t="s">
        <v>6221</v>
      </c>
    </row>
    <row r="426" s="2" customFormat="1">
      <c r="A426" s="40"/>
      <c r="B426" s="41"/>
      <c r="C426" s="42"/>
      <c r="D426" s="234" t="s">
        <v>255</v>
      </c>
      <c r="E426" s="42"/>
      <c r="F426" s="235" t="s">
        <v>4732</v>
      </c>
      <c r="G426" s="42"/>
      <c r="H426" s="42"/>
      <c r="I426" s="236"/>
      <c r="J426" s="42"/>
      <c r="K426" s="42"/>
      <c r="L426" s="46"/>
      <c r="M426" s="237"/>
      <c r="N426" s="238"/>
      <c r="O426" s="93"/>
      <c r="P426" s="93"/>
      <c r="Q426" s="93"/>
      <c r="R426" s="93"/>
      <c r="S426" s="93"/>
      <c r="T426" s="94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255</v>
      </c>
      <c r="AU426" s="19" t="s">
        <v>87</v>
      </c>
    </row>
    <row r="427" s="2" customFormat="1">
      <c r="A427" s="40"/>
      <c r="B427" s="41"/>
      <c r="C427" s="42"/>
      <c r="D427" s="296" t="s">
        <v>766</v>
      </c>
      <c r="E427" s="42"/>
      <c r="F427" s="297" t="s">
        <v>4735</v>
      </c>
      <c r="G427" s="42"/>
      <c r="H427" s="42"/>
      <c r="I427" s="236"/>
      <c r="J427" s="42"/>
      <c r="K427" s="42"/>
      <c r="L427" s="46"/>
      <c r="M427" s="237"/>
      <c r="N427" s="238"/>
      <c r="O427" s="93"/>
      <c r="P427" s="93"/>
      <c r="Q427" s="93"/>
      <c r="R427" s="93"/>
      <c r="S427" s="93"/>
      <c r="T427" s="94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T427" s="19" t="s">
        <v>766</v>
      </c>
      <c r="AU427" s="19" t="s">
        <v>87</v>
      </c>
    </row>
    <row r="428" s="14" customFormat="1">
      <c r="A428" s="14"/>
      <c r="B428" s="249"/>
      <c r="C428" s="250"/>
      <c r="D428" s="234" t="s">
        <v>257</v>
      </c>
      <c r="E428" s="251" t="s">
        <v>1</v>
      </c>
      <c r="F428" s="252" t="s">
        <v>6222</v>
      </c>
      <c r="G428" s="250"/>
      <c r="H428" s="253">
        <v>0.5</v>
      </c>
      <c r="I428" s="254"/>
      <c r="J428" s="250"/>
      <c r="K428" s="250"/>
      <c r="L428" s="255"/>
      <c r="M428" s="256"/>
      <c r="N428" s="257"/>
      <c r="O428" s="257"/>
      <c r="P428" s="257"/>
      <c r="Q428" s="257"/>
      <c r="R428" s="257"/>
      <c r="S428" s="257"/>
      <c r="T428" s="258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9" t="s">
        <v>257</v>
      </c>
      <c r="AU428" s="259" t="s">
        <v>87</v>
      </c>
      <c r="AV428" s="14" t="s">
        <v>87</v>
      </c>
      <c r="AW428" s="14" t="s">
        <v>34</v>
      </c>
      <c r="AX428" s="14" t="s">
        <v>85</v>
      </c>
      <c r="AY428" s="259" t="s">
        <v>245</v>
      </c>
    </row>
    <row r="429" s="2" customFormat="1" ht="24.15" customHeight="1">
      <c r="A429" s="40"/>
      <c r="B429" s="41"/>
      <c r="C429" s="221" t="s">
        <v>3101</v>
      </c>
      <c r="D429" s="221" t="s">
        <v>248</v>
      </c>
      <c r="E429" s="222" t="s">
        <v>3059</v>
      </c>
      <c r="F429" s="223" t="s">
        <v>3060</v>
      </c>
      <c r="G429" s="224" t="s">
        <v>545</v>
      </c>
      <c r="H429" s="225">
        <v>128.81</v>
      </c>
      <c r="I429" s="226"/>
      <c r="J429" s="227">
        <f>ROUND(I429*H429,2)</f>
        <v>0</v>
      </c>
      <c r="K429" s="223" t="s">
        <v>764</v>
      </c>
      <c r="L429" s="46"/>
      <c r="M429" s="228" t="s">
        <v>1</v>
      </c>
      <c r="N429" s="229" t="s">
        <v>42</v>
      </c>
      <c r="O429" s="93"/>
      <c r="P429" s="230">
        <f>O429*H429</f>
        <v>0</v>
      </c>
      <c r="Q429" s="230">
        <v>0</v>
      </c>
      <c r="R429" s="230">
        <f>Q429*H429</f>
        <v>0</v>
      </c>
      <c r="S429" s="230">
        <v>0</v>
      </c>
      <c r="T429" s="231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32" t="s">
        <v>253</v>
      </c>
      <c r="AT429" s="232" t="s">
        <v>248</v>
      </c>
      <c r="AU429" s="232" t="s">
        <v>87</v>
      </c>
      <c r="AY429" s="19" t="s">
        <v>245</v>
      </c>
      <c r="BE429" s="233">
        <f>IF(N429="základní",J429,0)</f>
        <v>0</v>
      </c>
      <c r="BF429" s="233">
        <f>IF(N429="snížená",J429,0)</f>
        <v>0</v>
      </c>
      <c r="BG429" s="233">
        <f>IF(N429="zákl. přenesená",J429,0)</f>
        <v>0</v>
      </c>
      <c r="BH429" s="233">
        <f>IF(N429="sníž. přenesená",J429,0)</f>
        <v>0</v>
      </c>
      <c r="BI429" s="233">
        <f>IF(N429="nulová",J429,0)</f>
        <v>0</v>
      </c>
      <c r="BJ429" s="19" t="s">
        <v>85</v>
      </c>
      <c r="BK429" s="233">
        <f>ROUND(I429*H429,2)</f>
        <v>0</v>
      </c>
      <c r="BL429" s="19" t="s">
        <v>253</v>
      </c>
      <c r="BM429" s="232" t="s">
        <v>6223</v>
      </c>
    </row>
    <row r="430" s="2" customFormat="1">
      <c r="A430" s="40"/>
      <c r="B430" s="41"/>
      <c r="C430" s="42"/>
      <c r="D430" s="234" t="s">
        <v>255</v>
      </c>
      <c r="E430" s="42"/>
      <c r="F430" s="235" t="s">
        <v>3060</v>
      </c>
      <c r="G430" s="42"/>
      <c r="H430" s="42"/>
      <c r="I430" s="236"/>
      <c r="J430" s="42"/>
      <c r="K430" s="42"/>
      <c r="L430" s="46"/>
      <c r="M430" s="237"/>
      <c r="N430" s="238"/>
      <c r="O430" s="93"/>
      <c r="P430" s="93"/>
      <c r="Q430" s="93"/>
      <c r="R430" s="93"/>
      <c r="S430" s="93"/>
      <c r="T430" s="94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255</v>
      </c>
      <c r="AU430" s="19" t="s">
        <v>87</v>
      </c>
    </row>
    <row r="431" s="2" customFormat="1">
      <c r="A431" s="40"/>
      <c r="B431" s="41"/>
      <c r="C431" s="42"/>
      <c r="D431" s="296" t="s">
        <v>766</v>
      </c>
      <c r="E431" s="42"/>
      <c r="F431" s="297" t="s">
        <v>3063</v>
      </c>
      <c r="G431" s="42"/>
      <c r="H431" s="42"/>
      <c r="I431" s="236"/>
      <c r="J431" s="42"/>
      <c r="K431" s="42"/>
      <c r="L431" s="46"/>
      <c r="M431" s="237"/>
      <c r="N431" s="238"/>
      <c r="O431" s="93"/>
      <c r="P431" s="93"/>
      <c r="Q431" s="93"/>
      <c r="R431" s="93"/>
      <c r="S431" s="93"/>
      <c r="T431" s="94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766</v>
      </c>
      <c r="AU431" s="19" t="s">
        <v>87</v>
      </c>
    </row>
    <row r="432" s="14" customFormat="1">
      <c r="A432" s="14"/>
      <c r="B432" s="249"/>
      <c r="C432" s="250"/>
      <c r="D432" s="234" t="s">
        <v>257</v>
      </c>
      <c r="E432" s="251" t="s">
        <v>1</v>
      </c>
      <c r="F432" s="252" t="s">
        <v>6224</v>
      </c>
      <c r="G432" s="250"/>
      <c r="H432" s="253">
        <v>128.81</v>
      </c>
      <c r="I432" s="254"/>
      <c r="J432" s="250"/>
      <c r="K432" s="250"/>
      <c r="L432" s="255"/>
      <c r="M432" s="256"/>
      <c r="N432" s="257"/>
      <c r="O432" s="257"/>
      <c r="P432" s="257"/>
      <c r="Q432" s="257"/>
      <c r="R432" s="257"/>
      <c r="S432" s="257"/>
      <c r="T432" s="258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9" t="s">
        <v>257</v>
      </c>
      <c r="AU432" s="259" t="s">
        <v>87</v>
      </c>
      <c r="AV432" s="14" t="s">
        <v>87</v>
      </c>
      <c r="AW432" s="14" t="s">
        <v>34</v>
      </c>
      <c r="AX432" s="14" t="s">
        <v>85</v>
      </c>
      <c r="AY432" s="259" t="s">
        <v>245</v>
      </c>
    </row>
    <row r="433" s="2" customFormat="1" ht="24.15" customHeight="1">
      <c r="A433" s="40"/>
      <c r="B433" s="41"/>
      <c r="C433" s="221" t="s">
        <v>3105</v>
      </c>
      <c r="D433" s="221" t="s">
        <v>248</v>
      </c>
      <c r="E433" s="222" t="s">
        <v>3069</v>
      </c>
      <c r="F433" s="223" t="s">
        <v>3070</v>
      </c>
      <c r="G433" s="224" t="s">
        <v>545</v>
      </c>
      <c r="H433" s="225">
        <v>18</v>
      </c>
      <c r="I433" s="226"/>
      <c r="J433" s="227">
        <f>ROUND(I433*H433,2)</f>
        <v>0</v>
      </c>
      <c r="K433" s="223" t="s">
        <v>764</v>
      </c>
      <c r="L433" s="46"/>
      <c r="M433" s="228" t="s">
        <v>1</v>
      </c>
      <c r="N433" s="229" t="s">
        <v>42</v>
      </c>
      <c r="O433" s="93"/>
      <c r="P433" s="230">
        <f>O433*H433</f>
        <v>0</v>
      </c>
      <c r="Q433" s="230">
        <v>0</v>
      </c>
      <c r="R433" s="230">
        <f>Q433*H433</f>
        <v>0</v>
      </c>
      <c r="S433" s="230">
        <v>0</v>
      </c>
      <c r="T433" s="231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32" t="s">
        <v>253</v>
      </c>
      <c r="AT433" s="232" t="s">
        <v>248</v>
      </c>
      <c r="AU433" s="232" t="s">
        <v>87</v>
      </c>
      <c r="AY433" s="19" t="s">
        <v>245</v>
      </c>
      <c r="BE433" s="233">
        <f>IF(N433="základní",J433,0)</f>
        <v>0</v>
      </c>
      <c r="BF433" s="233">
        <f>IF(N433="snížená",J433,0)</f>
        <v>0</v>
      </c>
      <c r="BG433" s="233">
        <f>IF(N433="zákl. přenesená",J433,0)</f>
        <v>0</v>
      </c>
      <c r="BH433" s="233">
        <f>IF(N433="sníž. přenesená",J433,0)</f>
        <v>0</v>
      </c>
      <c r="BI433" s="233">
        <f>IF(N433="nulová",J433,0)</f>
        <v>0</v>
      </c>
      <c r="BJ433" s="19" t="s">
        <v>85</v>
      </c>
      <c r="BK433" s="233">
        <f>ROUND(I433*H433,2)</f>
        <v>0</v>
      </c>
      <c r="BL433" s="19" t="s">
        <v>253</v>
      </c>
      <c r="BM433" s="232" t="s">
        <v>6225</v>
      </c>
    </row>
    <row r="434" s="2" customFormat="1">
      <c r="A434" s="40"/>
      <c r="B434" s="41"/>
      <c r="C434" s="42"/>
      <c r="D434" s="234" t="s">
        <v>255</v>
      </c>
      <c r="E434" s="42"/>
      <c r="F434" s="235" t="s">
        <v>3070</v>
      </c>
      <c r="G434" s="42"/>
      <c r="H434" s="42"/>
      <c r="I434" s="236"/>
      <c r="J434" s="42"/>
      <c r="K434" s="42"/>
      <c r="L434" s="46"/>
      <c r="M434" s="237"/>
      <c r="N434" s="238"/>
      <c r="O434" s="93"/>
      <c r="P434" s="93"/>
      <c r="Q434" s="93"/>
      <c r="R434" s="93"/>
      <c r="S434" s="93"/>
      <c r="T434" s="94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255</v>
      </c>
      <c r="AU434" s="19" t="s">
        <v>87</v>
      </c>
    </row>
    <row r="435" s="2" customFormat="1">
      <c r="A435" s="40"/>
      <c r="B435" s="41"/>
      <c r="C435" s="42"/>
      <c r="D435" s="296" t="s">
        <v>766</v>
      </c>
      <c r="E435" s="42"/>
      <c r="F435" s="297" t="s">
        <v>3073</v>
      </c>
      <c r="G435" s="42"/>
      <c r="H435" s="42"/>
      <c r="I435" s="236"/>
      <c r="J435" s="42"/>
      <c r="K435" s="42"/>
      <c r="L435" s="46"/>
      <c r="M435" s="237"/>
      <c r="N435" s="238"/>
      <c r="O435" s="93"/>
      <c r="P435" s="93"/>
      <c r="Q435" s="93"/>
      <c r="R435" s="93"/>
      <c r="S435" s="93"/>
      <c r="T435" s="94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766</v>
      </c>
      <c r="AU435" s="19" t="s">
        <v>87</v>
      </c>
    </row>
    <row r="436" s="14" customFormat="1">
      <c r="A436" s="14"/>
      <c r="B436" s="249"/>
      <c r="C436" s="250"/>
      <c r="D436" s="234" t="s">
        <v>257</v>
      </c>
      <c r="E436" s="251" t="s">
        <v>1</v>
      </c>
      <c r="F436" s="252" t="s">
        <v>6226</v>
      </c>
      <c r="G436" s="250"/>
      <c r="H436" s="253">
        <v>18</v>
      </c>
      <c r="I436" s="254"/>
      <c r="J436" s="250"/>
      <c r="K436" s="250"/>
      <c r="L436" s="255"/>
      <c r="M436" s="256"/>
      <c r="N436" s="257"/>
      <c r="O436" s="257"/>
      <c r="P436" s="257"/>
      <c r="Q436" s="257"/>
      <c r="R436" s="257"/>
      <c r="S436" s="257"/>
      <c r="T436" s="258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9" t="s">
        <v>257</v>
      </c>
      <c r="AU436" s="259" t="s">
        <v>87</v>
      </c>
      <c r="AV436" s="14" t="s">
        <v>87</v>
      </c>
      <c r="AW436" s="14" t="s">
        <v>34</v>
      </c>
      <c r="AX436" s="14" t="s">
        <v>77</v>
      </c>
      <c r="AY436" s="259" t="s">
        <v>245</v>
      </c>
    </row>
    <row r="437" s="15" customFormat="1">
      <c r="A437" s="15"/>
      <c r="B437" s="260"/>
      <c r="C437" s="261"/>
      <c r="D437" s="234" t="s">
        <v>257</v>
      </c>
      <c r="E437" s="262" t="s">
        <v>1</v>
      </c>
      <c r="F437" s="263" t="s">
        <v>266</v>
      </c>
      <c r="G437" s="261"/>
      <c r="H437" s="264">
        <v>18</v>
      </c>
      <c r="I437" s="265"/>
      <c r="J437" s="261"/>
      <c r="K437" s="261"/>
      <c r="L437" s="266"/>
      <c r="M437" s="267"/>
      <c r="N437" s="268"/>
      <c r="O437" s="268"/>
      <c r="P437" s="268"/>
      <c r="Q437" s="268"/>
      <c r="R437" s="268"/>
      <c r="S437" s="268"/>
      <c r="T437" s="269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70" t="s">
        <v>257</v>
      </c>
      <c r="AU437" s="270" t="s">
        <v>87</v>
      </c>
      <c r="AV437" s="15" t="s">
        <v>253</v>
      </c>
      <c r="AW437" s="15" t="s">
        <v>34</v>
      </c>
      <c r="AX437" s="15" t="s">
        <v>85</v>
      </c>
      <c r="AY437" s="270" t="s">
        <v>245</v>
      </c>
    </row>
    <row r="438" s="2" customFormat="1" ht="24.15" customHeight="1">
      <c r="A438" s="40"/>
      <c r="B438" s="41"/>
      <c r="C438" s="221" t="s">
        <v>3112</v>
      </c>
      <c r="D438" s="221" t="s">
        <v>248</v>
      </c>
      <c r="E438" s="222" t="s">
        <v>3881</v>
      </c>
      <c r="F438" s="223" t="s">
        <v>2690</v>
      </c>
      <c r="G438" s="224" t="s">
        <v>545</v>
      </c>
      <c r="H438" s="225">
        <v>6.75</v>
      </c>
      <c r="I438" s="226"/>
      <c r="J438" s="227">
        <f>ROUND(I438*H438,2)</f>
        <v>0</v>
      </c>
      <c r="K438" s="223" t="s">
        <v>764</v>
      </c>
      <c r="L438" s="46"/>
      <c r="M438" s="228" t="s">
        <v>1</v>
      </c>
      <c r="N438" s="229" t="s">
        <v>42</v>
      </c>
      <c r="O438" s="93"/>
      <c r="P438" s="230">
        <f>O438*H438</f>
        <v>0</v>
      </c>
      <c r="Q438" s="230">
        <v>0</v>
      </c>
      <c r="R438" s="230">
        <f>Q438*H438</f>
        <v>0</v>
      </c>
      <c r="S438" s="230">
        <v>0</v>
      </c>
      <c r="T438" s="231">
        <f>S438*H438</f>
        <v>0</v>
      </c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R438" s="232" t="s">
        <v>253</v>
      </c>
      <c r="AT438" s="232" t="s">
        <v>248</v>
      </c>
      <c r="AU438" s="232" t="s">
        <v>87</v>
      </c>
      <c r="AY438" s="19" t="s">
        <v>245</v>
      </c>
      <c r="BE438" s="233">
        <f>IF(N438="základní",J438,0)</f>
        <v>0</v>
      </c>
      <c r="BF438" s="233">
        <f>IF(N438="snížená",J438,0)</f>
        <v>0</v>
      </c>
      <c r="BG438" s="233">
        <f>IF(N438="zákl. přenesená",J438,0)</f>
        <v>0</v>
      </c>
      <c r="BH438" s="233">
        <f>IF(N438="sníž. přenesená",J438,0)</f>
        <v>0</v>
      </c>
      <c r="BI438" s="233">
        <f>IF(N438="nulová",J438,0)</f>
        <v>0</v>
      </c>
      <c r="BJ438" s="19" t="s">
        <v>85</v>
      </c>
      <c r="BK438" s="233">
        <f>ROUND(I438*H438,2)</f>
        <v>0</v>
      </c>
      <c r="BL438" s="19" t="s">
        <v>253</v>
      </c>
      <c r="BM438" s="232" t="s">
        <v>6227</v>
      </c>
    </row>
    <row r="439" s="2" customFormat="1">
      <c r="A439" s="40"/>
      <c r="B439" s="41"/>
      <c r="C439" s="42"/>
      <c r="D439" s="234" t="s">
        <v>255</v>
      </c>
      <c r="E439" s="42"/>
      <c r="F439" s="235" t="s">
        <v>2690</v>
      </c>
      <c r="G439" s="42"/>
      <c r="H439" s="42"/>
      <c r="I439" s="236"/>
      <c r="J439" s="42"/>
      <c r="K439" s="42"/>
      <c r="L439" s="46"/>
      <c r="M439" s="237"/>
      <c r="N439" s="238"/>
      <c r="O439" s="93"/>
      <c r="P439" s="93"/>
      <c r="Q439" s="93"/>
      <c r="R439" s="93"/>
      <c r="S439" s="93"/>
      <c r="T439" s="94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T439" s="19" t="s">
        <v>255</v>
      </c>
      <c r="AU439" s="19" t="s">
        <v>87</v>
      </c>
    </row>
    <row r="440" s="2" customFormat="1">
      <c r="A440" s="40"/>
      <c r="B440" s="41"/>
      <c r="C440" s="42"/>
      <c r="D440" s="296" t="s">
        <v>766</v>
      </c>
      <c r="E440" s="42"/>
      <c r="F440" s="297" t="s">
        <v>3883</v>
      </c>
      <c r="G440" s="42"/>
      <c r="H440" s="42"/>
      <c r="I440" s="236"/>
      <c r="J440" s="42"/>
      <c r="K440" s="42"/>
      <c r="L440" s="46"/>
      <c r="M440" s="237"/>
      <c r="N440" s="238"/>
      <c r="O440" s="93"/>
      <c r="P440" s="93"/>
      <c r="Q440" s="93"/>
      <c r="R440" s="93"/>
      <c r="S440" s="93"/>
      <c r="T440" s="94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T440" s="19" t="s">
        <v>766</v>
      </c>
      <c r="AU440" s="19" t="s">
        <v>87</v>
      </c>
    </row>
    <row r="441" s="14" customFormat="1">
      <c r="A441" s="14"/>
      <c r="B441" s="249"/>
      <c r="C441" s="250"/>
      <c r="D441" s="234" t="s">
        <v>257</v>
      </c>
      <c r="E441" s="251" t="s">
        <v>1</v>
      </c>
      <c r="F441" s="252" t="s">
        <v>6228</v>
      </c>
      <c r="G441" s="250"/>
      <c r="H441" s="253">
        <v>6.75</v>
      </c>
      <c r="I441" s="254"/>
      <c r="J441" s="250"/>
      <c r="K441" s="250"/>
      <c r="L441" s="255"/>
      <c r="M441" s="256"/>
      <c r="N441" s="257"/>
      <c r="O441" s="257"/>
      <c r="P441" s="257"/>
      <c r="Q441" s="257"/>
      <c r="R441" s="257"/>
      <c r="S441" s="257"/>
      <c r="T441" s="258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9" t="s">
        <v>257</v>
      </c>
      <c r="AU441" s="259" t="s">
        <v>87</v>
      </c>
      <c r="AV441" s="14" t="s">
        <v>87</v>
      </c>
      <c r="AW441" s="14" t="s">
        <v>34</v>
      </c>
      <c r="AX441" s="14" t="s">
        <v>77</v>
      </c>
      <c r="AY441" s="259" t="s">
        <v>245</v>
      </c>
    </row>
    <row r="442" s="15" customFormat="1">
      <c r="A442" s="15"/>
      <c r="B442" s="260"/>
      <c r="C442" s="261"/>
      <c r="D442" s="234" t="s">
        <v>257</v>
      </c>
      <c r="E442" s="262" t="s">
        <v>1</v>
      </c>
      <c r="F442" s="263" t="s">
        <v>266</v>
      </c>
      <c r="G442" s="261"/>
      <c r="H442" s="264">
        <v>6.75</v>
      </c>
      <c r="I442" s="265"/>
      <c r="J442" s="261"/>
      <c r="K442" s="261"/>
      <c r="L442" s="266"/>
      <c r="M442" s="267"/>
      <c r="N442" s="268"/>
      <c r="O442" s="268"/>
      <c r="P442" s="268"/>
      <c r="Q442" s="268"/>
      <c r="R442" s="268"/>
      <c r="S442" s="268"/>
      <c r="T442" s="269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70" t="s">
        <v>257</v>
      </c>
      <c r="AU442" s="270" t="s">
        <v>87</v>
      </c>
      <c r="AV442" s="15" t="s">
        <v>253</v>
      </c>
      <c r="AW442" s="15" t="s">
        <v>34</v>
      </c>
      <c r="AX442" s="15" t="s">
        <v>85</v>
      </c>
      <c r="AY442" s="270" t="s">
        <v>245</v>
      </c>
    </row>
    <row r="443" s="2" customFormat="1" ht="21.75" customHeight="1">
      <c r="A443" s="40"/>
      <c r="B443" s="41"/>
      <c r="C443" s="221" t="s">
        <v>3117</v>
      </c>
      <c r="D443" s="221" t="s">
        <v>248</v>
      </c>
      <c r="E443" s="222" t="s">
        <v>3075</v>
      </c>
      <c r="F443" s="223" t="s">
        <v>3078</v>
      </c>
      <c r="G443" s="224" t="s">
        <v>3531</v>
      </c>
      <c r="H443" s="225">
        <v>154.55099999999999</v>
      </c>
      <c r="I443" s="226"/>
      <c r="J443" s="227">
        <f>ROUND(I443*H443,2)</f>
        <v>0</v>
      </c>
      <c r="K443" s="223" t="s">
        <v>764</v>
      </c>
      <c r="L443" s="46"/>
      <c r="M443" s="228" t="s">
        <v>1</v>
      </c>
      <c r="N443" s="229" t="s">
        <v>42</v>
      </c>
      <c r="O443" s="93"/>
      <c r="P443" s="230">
        <f>O443*H443</f>
        <v>0</v>
      </c>
      <c r="Q443" s="230">
        <v>0</v>
      </c>
      <c r="R443" s="230">
        <f>Q443*H443</f>
        <v>0</v>
      </c>
      <c r="S443" s="230">
        <v>0</v>
      </c>
      <c r="T443" s="231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32" t="s">
        <v>253</v>
      </c>
      <c r="AT443" s="232" t="s">
        <v>248</v>
      </c>
      <c r="AU443" s="232" t="s">
        <v>87</v>
      </c>
      <c r="AY443" s="19" t="s">
        <v>245</v>
      </c>
      <c r="BE443" s="233">
        <f>IF(N443="základní",J443,0)</f>
        <v>0</v>
      </c>
      <c r="BF443" s="233">
        <f>IF(N443="snížená",J443,0)</f>
        <v>0</v>
      </c>
      <c r="BG443" s="233">
        <f>IF(N443="zákl. přenesená",J443,0)</f>
        <v>0</v>
      </c>
      <c r="BH443" s="233">
        <f>IF(N443="sníž. přenesená",J443,0)</f>
        <v>0</v>
      </c>
      <c r="BI443" s="233">
        <f>IF(N443="nulová",J443,0)</f>
        <v>0</v>
      </c>
      <c r="BJ443" s="19" t="s">
        <v>85</v>
      </c>
      <c r="BK443" s="233">
        <f>ROUND(I443*H443,2)</f>
        <v>0</v>
      </c>
      <c r="BL443" s="19" t="s">
        <v>253</v>
      </c>
      <c r="BM443" s="232" t="s">
        <v>6229</v>
      </c>
    </row>
    <row r="444" s="2" customFormat="1">
      <c r="A444" s="40"/>
      <c r="B444" s="41"/>
      <c r="C444" s="42"/>
      <c r="D444" s="234" t="s">
        <v>255</v>
      </c>
      <c r="E444" s="42"/>
      <c r="F444" s="235" t="s">
        <v>3078</v>
      </c>
      <c r="G444" s="42"/>
      <c r="H444" s="42"/>
      <c r="I444" s="236"/>
      <c r="J444" s="42"/>
      <c r="K444" s="42"/>
      <c r="L444" s="46"/>
      <c r="M444" s="237"/>
      <c r="N444" s="238"/>
      <c r="O444" s="93"/>
      <c r="P444" s="93"/>
      <c r="Q444" s="93"/>
      <c r="R444" s="93"/>
      <c r="S444" s="93"/>
      <c r="T444" s="94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T444" s="19" t="s">
        <v>255</v>
      </c>
      <c r="AU444" s="19" t="s">
        <v>87</v>
      </c>
    </row>
    <row r="445" s="2" customFormat="1">
      <c r="A445" s="40"/>
      <c r="B445" s="41"/>
      <c r="C445" s="42"/>
      <c r="D445" s="296" t="s">
        <v>766</v>
      </c>
      <c r="E445" s="42"/>
      <c r="F445" s="297" t="s">
        <v>3079</v>
      </c>
      <c r="G445" s="42"/>
      <c r="H445" s="42"/>
      <c r="I445" s="236"/>
      <c r="J445" s="42"/>
      <c r="K445" s="42"/>
      <c r="L445" s="46"/>
      <c r="M445" s="237"/>
      <c r="N445" s="238"/>
      <c r="O445" s="93"/>
      <c r="P445" s="93"/>
      <c r="Q445" s="93"/>
      <c r="R445" s="93"/>
      <c r="S445" s="93"/>
      <c r="T445" s="94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T445" s="19" t="s">
        <v>766</v>
      </c>
      <c r="AU445" s="19" t="s">
        <v>87</v>
      </c>
    </row>
    <row r="446" s="14" customFormat="1">
      <c r="A446" s="14"/>
      <c r="B446" s="249"/>
      <c r="C446" s="250"/>
      <c r="D446" s="234" t="s">
        <v>257</v>
      </c>
      <c r="E446" s="251" t="s">
        <v>1</v>
      </c>
      <c r="F446" s="252" t="s">
        <v>6230</v>
      </c>
      <c r="G446" s="250"/>
      <c r="H446" s="253">
        <v>6.75</v>
      </c>
      <c r="I446" s="254"/>
      <c r="J446" s="250"/>
      <c r="K446" s="250"/>
      <c r="L446" s="255"/>
      <c r="M446" s="256"/>
      <c r="N446" s="257"/>
      <c r="O446" s="257"/>
      <c r="P446" s="257"/>
      <c r="Q446" s="257"/>
      <c r="R446" s="257"/>
      <c r="S446" s="257"/>
      <c r="T446" s="258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9" t="s">
        <v>257</v>
      </c>
      <c r="AU446" s="259" t="s">
        <v>87</v>
      </c>
      <c r="AV446" s="14" t="s">
        <v>87</v>
      </c>
      <c r="AW446" s="14" t="s">
        <v>34</v>
      </c>
      <c r="AX446" s="14" t="s">
        <v>77</v>
      </c>
      <c r="AY446" s="259" t="s">
        <v>245</v>
      </c>
    </row>
    <row r="447" s="14" customFormat="1">
      <c r="A447" s="14"/>
      <c r="B447" s="249"/>
      <c r="C447" s="250"/>
      <c r="D447" s="234" t="s">
        <v>257</v>
      </c>
      <c r="E447" s="251" t="s">
        <v>1</v>
      </c>
      <c r="F447" s="252" t="s">
        <v>6231</v>
      </c>
      <c r="G447" s="250"/>
      <c r="H447" s="253">
        <v>18</v>
      </c>
      <c r="I447" s="254"/>
      <c r="J447" s="250"/>
      <c r="K447" s="250"/>
      <c r="L447" s="255"/>
      <c r="M447" s="256"/>
      <c r="N447" s="257"/>
      <c r="O447" s="257"/>
      <c r="P447" s="257"/>
      <c r="Q447" s="257"/>
      <c r="R447" s="257"/>
      <c r="S447" s="257"/>
      <c r="T447" s="258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9" t="s">
        <v>257</v>
      </c>
      <c r="AU447" s="259" t="s">
        <v>87</v>
      </c>
      <c r="AV447" s="14" t="s">
        <v>87</v>
      </c>
      <c r="AW447" s="14" t="s">
        <v>34</v>
      </c>
      <c r="AX447" s="14" t="s">
        <v>77</v>
      </c>
      <c r="AY447" s="259" t="s">
        <v>245</v>
      </c>
    </row>
    <row r="448" s="14" customFormat="1">
      <c r="A448" s="14"/>
      <c r="B448" s="249"/>
      <c r="C448" s="250"/>
      <c r="D448" s="234" t="s">
        <v>257</v>
      </c>
      <c r="E448" s="251" t="s">
        <v>1</v>
      </c>
      <c r="F448" s="252" t="s">
        <v>6232</v>
      </c>
      <c r="G448" s="250"/>
      <c r="H448" s="253">
        <v>128.80099999999999</v>
      </c>
      <c r="I448" s="254"/>
      <c r="J448" s="250"/>
      <c r="K448" s="250"/>
      <c r="L448" s="255"/>
      <c r="M448" s="256"/>
      <c r="N448" s="257"/>
      <c r="O448" s="257"/>
      <c r="P448" s="257"/>
      <c r="Q448" s="257"/>
      <c r="R448" s="257"/>
      <c r="S448" s="257"/>
      <c r="T448" s="258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9" t="s">
        <v>257</v>
      </c>
      <c r="AU448" s="259" t="s">
        <v>87</v>
      </c>
      <c r="AV448" s="14" t="s">
        <v>87</v>
      </c>
      <c r="AW448" s="14" t="s">
        <v>34</v>
      </c>
      <c r="AX448" s="14" t="s">
        <v>77</v>
      </c>
      <c r="AY448" s="259" t="s">
        <v>245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6233</v>
      </c>
      <c r="G449" s="250"/>
      <c r="H449" s="253">
        <v>1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87</v>
      </c>
      <c r="AV449" s="14" t="s">
        <v>87</v>
      </c>
      <c r="AW449" s="14" t="s">
        <v>34</v>
      </c>
      <c r="AX449" s="14" t="s">
        <v>77</v>
      </c>
      <c r="AY449" s="259" t="s">
        <v>245</v>
      </c>
    </row>
    <row r="450" s="15" customFormat="1">
      <c r="A450" s="15"/>
      <c r="B450" s="260"/>
      <c r="C450" s="261"/>
      <c r="D450" s="234" t="s">
        <v>257</v>
      </c>
      <c r="E450" s="262" t="s">
        <v>1</v>
      </c>
      <c r="F450" s="263" t="s">
        <v>266</v>
      </c>
      <c r="G450" s="261"/>
      <c r="H450" s="264">
        <v>154.55099999999999</v>
      </c>
      <c r="I450" s="265"/>
      <c r="J450" s="261"/>
      <c r="K450" s="261"/>
      <c r="L450" s="266"/>
      <c r="M450" s="267"/>
      <c r="N450" s="268"/>
      <c r="O450" s="268"/>
      <c r="P450" s="268"/>
      <c r="Q450" s="268"/>
      <c r="R450" s="268"/>
      <c r="S450" s="268"/>
      <c r="T450" s="269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70" t="s">
        <v>257</v>
      </c>
      <c r="AU450" s="270" t="s">
        <v>87</v>
      </c>
      <c r="AV450" s="15" t="s">
        <v>253</v>
      </c>
      <c r="AW450" s="15" t="s">
        <v>34</v>
      </c>
      <c r="AX450" s="15" t="s">
        <v>85</v>
      </c>
      <c r="AY450" s="270" t="s">
        <v>245</v>
      </c>
    </row>
    <row r="451" s="2" customFormat="1" ht="24.15" customHeight="1">
      <c r="A451" s="40"/>
      <c r="B451" s="41"/>
      <c r="C451" s="221" t="s">
        <v>3124</v>
      </c>
      <c r="D451" s="221" t="s">
        <v>248</v>
      </c>
      <c r="E451" s="222" t="s">
        <v>3084</v>
      </c>
      <c r="F451" s="223" t="s">
        <v>3897</v>
      </c>
      <c r="G451" s="224" t="s">
        <v>3531</v>
      </c>
      <c r="H451" s="225">
        <v>7572.9989999999998</v>
      </c>
      <c r="I451" s="226"/>
      <c r="J451" s="227">
        <f>ROUND(I451*H451,2)</f>
        <v>0</v>
      </c>
      <c r="K451" s="223" t="s">
        <v>764</v>
      </c>
      <c r="L451" s="46"/>
      <c r="M451" s="228" t="s">
        <v>1</v>
      </c>
      <c r="N451" s="229" t="s">
        <v>42</v>
      </c>
      <c r="O451" s="93"/>
      <c r="P451" s="230">
        <f>O451*H451</f>
        <v>0</v>
      </c>
      <c r="Q451" s="230">
        <v>0</v>
      </c>
      <c r="R451" s="230">
        <f>Q451*H451</f>
        <v>0</v>
      </c>
      <c r="S451" s="230">
        <v>0</v>
      </c>
      <c r="T451" s="231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32" t="s">
        <v>253</v>
      </c>
      <c r="AT451" s="232" t="s">
        <v>248</v>
      </c>
      <c r="AU451" s="232" t="s">
        <v>87</v>
      </c>
      <c r="AY451" s="19" t="s">
        <v>245</v>
      </c>
      <c r="BE451" s="233">
        <f>IF(N451="základní",J451,0)</f>
        <v>0</v>
      </c>
      <c r="BF451" s="233">
        <f>IF(N451="snížená",J451,0)</f>
        <v>0</v>
      </c>
      <c r="BG451" s="233">
        <f>IF(N451="zákl. přenesená",J451,0)</f>
        <v>0</v>
      </c>
      <c r="BH451" s="233">
        <f>IF(N451="sníž. přenesená",J451,0)</f>
        <v>0</v>
      </c>
      <c r="BI451" s="233">
        <f>IF(N451="nulová",J451,0)</f>
        <v>0</v>
      </c>
      <c r="BJ451" s="19" t="s">
        <v>85</v>
      </c>
      <c r="BK451" s="233">
        <f>ROUND(I451*H451,2)</f>
        <v>0</v>
      </c>
      <c r="BL451" s="19" t="s">
        <v>253</v>
      </c>
      <c r="BM451" s="232" t="s">
        <v>6234</v>
      </c>
    </row>
    <row r="452" s="2" customFormat="1">
      <c r="A452" s="40"/>
      <c r="B452" s="41"/>
      <c r="C452" s="42"/>
      <c r="D452" s="234" t="s">
        <v>255</v>
      </c>
      <c r="E452" s="42"/>
      <c r="F452" s="235" t="s">
        <v>3897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255</v>
      </c>
      <c r="AU452" s="19" t="s">
        <v>87</v>
      </c>
    </row>
    <row r="453" s="2" customFormat="1">
      <c r="A453" s="40"/>
      <c r="B453" s="41"/>
      <c r="C453" s="42"/>
      <c r="D453" s="296" t="s">
        <v>766</v>
      </c>
      <c r="E453" s="42"/>
      <c r="F453" s="297" t="s">
        <v>3088</v>
      </c>
      <c r="G453" s="42"/>
      <c r="H453" s="42"/>
      <c r="I453" s="236"/>
      <c r="J453" s="42"/>
      <c r="K453" s="42"/>
      <c r="L453" s="46"/>
      <c r="M453" s="237"/>
      <c r="N453" s="238"/>
      <c r="O453" s="93"/>
      <c r="P453" s="93"/>
      <c r="Q453" s="93"/>
      <c r="R453" s="93"/>
      <c r="S453" s="93"/>
      <c r="T453" s="94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766</v>
      </c>
      <c r="AU453" s="19" t="s">
        <v>87</v>
      </c>
    </row>
    <row r="454" s="14" customFormat="1">
      <c r="A454" s="14"/>
      <c r="B454" s="249"/>
      <c r="C454" s="250"/>
      <c r="D454" s="234" t="s">
        <v>257</v>
      </c>
      <c r="E454" s="251" t="s">
        <v>1</v>
      </c>
      <c r="F454" s="252" t="s">
        <v>6235</v>
      </c>
      <c r="G454" s="250"/>
      <c r="H454" s="253">
        <v>7572.9989999999998</v>
      </c>
      <c r="I454" s="254"/>
      <c r="J454" s="250"/>
      <c r="K454" s="250"/>
      <c r="L454" s="255"/>
      <c r="M454" s="256"/>
      <c r="N454" s="257"/>
      <c r="O454" s="257"/>
      <c r="P454" s="257"/>
      <c r="Q454" s="257"/>
      <c r="R454" s="257"/>
      <c r="S454" s="257"/>
      <c r="T454" s="258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9" t="s">
        <v>257</v>
      </c>
      <c r="AU454" s="259" t="s">
        <v>87</v>
      </c>
      <c r="AV454" s="14" t="s">
        <v>87</v>
      </c>
      <c r="AW454" s="14" t="s">
        <v>34</v>
      </c>
      <c r="AX454" s="14" t="s">
        <v>85</v>
      </c>
      <c r="AY454" s="259" t="s">
        <v>245</v>
      </c>
    </row>
    <row r="455" s="2" customFormat="1" ht="16.5" customHeight="1">
      <c r="A455" s="40"/>
      <c r="B455" s="41"/>
      <c r="C455" s="221" t="s">
        <v>3129</v>
      </c>
      <c r="D455" s="221" t="s">
        <v>248</v>
      </c>
      <c r="E455" s="222" t="s">
        <v>3091</v>
      </c>
      <c r="F455" s="223" t="s">
        <v>3094</v>
      </c>
      <c r="G455" s="224" t="s">
        <v>3531</v>
      </c>
      <c r="H455" s="225">
        <v>154.55099999999999</v>
      </c>
      <c r="I455" s="226"/>
      <c r="J455" s="227">
        <f>ROUND(I455*H455,2)</f>
        <v>0</v>
      </c>
      <c r="K455" s="223" t="s">
        <v>764</v>
      </c>
      <c r="L455" s="46"/>
      <c r="M455" s="228" t="s">
        <v>1</v>
      </c>
      <c r="N455" s="229" t="s">
        <v>42</v>
      </c>
      <c r="O455" s="93"/>
      <c r="P455" s="230">
        <f>O455*H455</f>
        <v>0</v>
      </c>
      <c r="Q455" s="230">
        <v>0</v>
      </c>
      <c r="R455" s="230">
        <f>Q455*H455</f>
        <v>0</v>
      </c>
      <c r="S455" s="230">
        <v>0</v>
      </c>
      <c r="T455" s="231">
        <f>S455*H455</f>
        <v>0</v>
      </c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R455" s="232" t="s">
        <v>253</v>
      </c>
      <c r="AT455" s="232" t="s">
        <v>248</v>
      </c>
      <c r="AU455" s="232" t="s">
        <v>87</v>
      </c>
      <c r="AY455" s="19" t="s">
        <v>245</v>
      </c>
      <c r="BE455" s="233">
        <f>IF(N455="základní",J455,0)</f>
        <v>0</v>
      </c>
      <c r="BF455" s="233">
        <f>IF(N455="snížená",J455,0)</f>
        <v>0</v>
      </c>
      <c r="BG455" s="233">
        <f>IF(N455="zákl. přenesená",J455,0)</f>
        <v>0</v>
      </c>
      <c r="BH455" s="233">
        <f>IF(N455="sníž. přenesená",J455,0)</f>
        <v>0</v>
      </c>
      <c r="BI455" s="233">
        <f>IF(N455="nulová",J455,0)</f>
        <v>0</v>
      </c>
      <c r="BJ455" s="19" t="s">
        <v>85</v>
      </c>
      <c r="BK455" s="233">
        <f>ROUND(I455*H455,2)</f>
        <v>0</v>
      </c>
      <c r="BL455" s="19" t="s">
        <v>253</v>
      </c>
      <c r="BM455" s="232" t="s">
        <v>6236</v>
      </c>
    </row>
    <row r="456" s="2" customFormat="1">
      <c r="A456" s="40"/>
      <c r="B456" s="41"/>
      <c r="C456" s="42"/>
      <c r="D456" s="234" t="s">
        <v>255</v>
      </c>
      <c r="E456" s="42"/>
      <c r="F456" s="235" t="s">
        <v>3094</v>
      </c>
      <c r="G456" s="42"/>
      <c r="H456" s="42"/>
      <c r="I456" s="236"/>
      <c r="J456" s="42"/>
      <c r="K456" s="42"/>
      <c r="L456" s="46"/>
      <c r="M456" s="237"/>
      <c r="N456" s="238"/>
      <c r="O456" s="93"/>
      <c r="P456" s="93"/>
      <c r="Q456" s="93"/>
      <c r="R456" s="93"/>
      <c r="S456" s="93"/>
      <c r="T456" s="94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255</v>
      </c>
      <c r="AU456" s="19" t="s">
        <v>87</v>
      </c>
    </row>
    <row r="457" s="2" customFormat="1">
      <c r="A457" s="40"/>
      <c r="B457" s="41"/>
      <c r="C457" s="42"/>
      <c r="D457" s="296" t="s">
        <v>766</v>
      </c>
      <c r="E457" s="42"/>
      <c r="F457" s="297" t="s">
        <v>3095</v>
      </c>
      <c r="G457" s="42"/>
      <c r="H457" s="42"/>
      <c r="I457" s="236"/>
      <c r="J457" s="42"/>
      <c r="K457" s="42"/>
      <c r="L457" s="46"/>
      <c r="M457" s="237"/>
      <c r="N457" s="238"/>
      <c r="O457" s="93"/>
      <c r="P457" s="93"/>
      <c r="Q457" s="93"/>
      <c r="R457" s="93"/>
      <c r="S457" s="93"/>
      <c r="T457" s="94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T457" s="19" t="s">
        <v>766</v>
      </c>
      <c r="AU457" s="19" t="s">
        <v>87</v>
      </c>
    </row>
    <row r="458" s="14" customFormat="1">
      <c r="A458" s="14"/>
      <c r="B458" s="249"/>
      <c r="C458" s="250"/>
      <c r="D458" s="234" t="s">
        <v>257</v>
      </c>
      <c r="E458" s="251" t="s">
        <v>1</v>
      </c>
      <c r="F458" s="252" t="s">
        <v>6237</v>
      </c>
      <c r="G458" s="250"/>
      <c r="H458" s="253">
        <v>154.55099999999999</v>
      </c>
      <c r="I458" s="254"/>
      <c r="J458" s="250"/>
      <c r="K458" s="250"/>
      <c r="L458" s="255"/>
      <c r="M458" s="256"/>
      <c r="N458" s="257"/>
      <c r="O458" s="257"/>
      <c r="P458" s="257"/>
      <c r="Q458" s="257"/>
      <c r="R458" s="257"/>
      <c r="S458" s="257"/>
      <c r="T458" s="258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9" t="s">
        <v>257</v>
      </c>
      <c r="AU458" s="259" t="s">
        <v>87</v>
      </c>
      <c r="AV458" s="14" t="s">
        <v>87</v>
      </c>
      <c r="AW458" s="14" t="s">
        <v>34</v>
      </c>
      <c r="AX458" s="14" t="s">
        <v>85</v>
      </c>
      <c r="AY458" s="259" t="s">
        <v>245</v>
      </c>
    </row>
    <row r="459" s="2" customFormat="1" ht="24.15" customHeight="1">
      <c r="A459" s="40"/>
      <c r="B459" s="41"/>
      <c r="C459" s="221" t="s">
        <v>3136</v>
      </c>
      <c r="D459" s="221" t="s">
        <v>248</v>
      </c>
      <c r="E459" s="222" t="s">
        <v>3904</v>
      </c>
      <c r="F459" s="223" t="s">
        <v>3905</v>
      </c>
      <c r="G459" s="224" t="s">
        <v>545</v>
      </c>
      <c r="H459" s="225">
        <v>251.37000000000001</v>
      </c>
      <c r="I459" s="226"/>
      <c r="J459" s="227">
        <f>ROUND(I459*H459,2)</f>
        <v>0</v>
      </c>
      <c r="K459" s="223" t="s">
        <v>1</v>
      </c>
      <c r="L459" s="46"/>
      <c r="M459" s="228" t="s">
        <v>1</v>
      </c>
      <c r="N459" s="229" t="s">
        <v>42</v>
      </c>
      <c r="O459" s="93"/>
      <c r="P459" s="230">
        <f>O459*H459</f>
        <v>0</v>
      </c>
      <c r="Q459" s="230">
        <v>0</v>
      </c>
      <c r="R459" s="230">
        <f>Q459*H459</f>
        <v>0</v>
      </c>
      <c r="S459" s="230">
        <v>0</v>
      </c>
      <c r="T459" s="231">
        <f>S459*H459</f>
        <v>0</v>
      </c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R459" s="232" t="s">
        <v>253</v>
      </c>
      <c r="AT459" s="232" t="s">
        <v>248</v>
      </c>
      <c r="AU459" s="232" t="s">
        <v>87</v>
      </c>
      <c r="AY459" s="19" t="s">
        <v>245</v>
      </c>
      <c r="BE459" s="233">
        <f>IF(N459="základní",J459,0)</f>
        <v>0</v>
      </c>
      <c r="BF459" s="233">
        <f>IF(N459="snížená",J459,0)</f>
        <v>0</v>
      </c>
      <c r="BG459" s="233">
        <f>IF(N459="zákl. přenesená",J459,0)</f>
        <v>0</v>
      </c>
      <c r="BH459" s="233">
        <f>IF(N459="sníž. přenesená",J459,0)</f>
        <v>0</v>
      </c>
      <c r="BI459" s="233">
        <f>IF(N459="nulová",J459,0)</f>
        <v>0</v>
      </c>
      <c r="BJ459" s="19" t="s">
        <v>85</v>
      </c>
      <c r="BK459" s="233">
        <f>ROUND(I459*H459,2)</f>
        <v>0</v>
      </c>
      <c r="BL459" s="19" t="s">
        <v>253</v>
      </c>
      <c r="BM459" s="232" t="s">
        <v>6238</v>
      </c>
    </row>
    <row r="460" s="2" customFormat="1">
      <c r="A460" s="40"/>
      <c r="B460" s="41"/>
      <c r="C460" s="42"/>
      <c r="D460" s="234" t="s">
        <v>255</v>
      </c>
      <c r="E460" s="42"/>
      <c r="F460" s="235" t="s">
        <v>3905</v>
      </c>
      <c r="G460" s="42"/>
      <c r="H460" s="42"/>
      <c r="I460" s="236"/>
      <c r="J460" s="42"/>
      <c r="K460" s="42"/>
      <c r="L460" s="46"/>
      <c r="M460" s="237"/>
      <c r="N460" s="238"/>
      <c r="O460" s="93"/>
      <c r="P460" s="93"/>
      <c r="Q460" s="93"/>
      <c r="R460" s="93"/>
      <c r="S460" s="93"/>
      <c r="T460" s="94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T460" s="19" t="s">
        <v>255</v>
      </c>
      <c r="AU460" s="19" t="s">
        <v>87</v>
      </c>
    </row>
    <row r="461" s="14" customFormat="1">
      <c r="A461" s="14"/>
      <c r="B461" s="249"/>
      <c r="C461" s="250"/>
      <c r="D461" s="234" t="s">
        <v>257</v>
      </c>
      <c r="E461" s="251" t="s">
        <v>1</v>
      </c>
      <c r="F461" s="252" t="s">
        <v>6239</v>
      </c>
      <c r="G461" s="250"/>
      <c r="H461" s="253">
        <v>251.37000000000001</v>
      </c>
      <c r="I461" s="254"/>
      <c r="J461" s="250"/>
      <c r="K461" s="250"/>
      <c r="L461" s="255"/>
      <c r="M461" s="256"/>
      <c r="N461" s="257"/>
      <c r="O461" s="257"/>
      <c r="P461" s="257"/>
      <c r="Q461" s="257"/>
      <c r="R461" s="257"/>
      <c r="S461" s="257"/>
      <c r="T461" s="258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9" t="s">
        <v>257</v>
      </c>
      <c r="AU461" s="259" t="s">
        <v>87</v>
      </c>
      <c r="AV461" s="14" t="s">
        <v>87</v>
      </c>
      <c r="AW461" s="14" t="s">
        <v>34</v>
      </c>
      <c r="AX461" s="14" t="s">
        <v>85</v>
      </c>
      <c r="AY461" s="259" t="s">
        <v>245</v>
      </c>
    </row>
    <row r="462" s="12" customFormat="1" ht="22.8" customHeight="1">
      <c r="A462" s="12"/>
      <c r="B462" s="205"/>
      <c r="C462" s="206"/>
      <c r="D462" s="207" t="s">
        <v>76</v>
      </c>
      <c r="E462" s="219" t="s">
        <v>878</v>
      </c>
      <c r="F462" s="219" t="s">
        <v>879</v>
      </c>
      <c r="G462" s="206"/>
      <c r="H462" s="206"/>
      <c r="I462" s="209"/>
      <c r="J462" s="220">
        <f>BK462</f>
        <v>0</v>
      </c>
      <c r="K462" s="206"/>
      <c r="L462" s="211"/>
      <c r="M462" s="212"/>
      <c r="N462" s="213"/>
      <c r="O462" s="213"/>
      <c r="P462" s="214">
        <f>P463+SUM(P464:P466)</f>
        <v>0</v>
      </c>
      <c r="Q462" s="213"/>
      <c r="R462" s="214">
        <f>R463+SUM(R464:R466)</f>
        <v>0.16216</v>
      </c>
      <c r="S462" s="213"/>
      <c r="T462" s="215">
        <f>T463+SUM(T464:T466)</f>
        <v>0.35199999999999998</v>
      </c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R462" s="216" t="s">
        <v>253</v>
      </c>
      <c r="AT462" s="217" t="s">
        <v>76</v>
      </c>
      <c r="AU462" s="217" t="s">
        <v>85</v>
      </c>
      <c r="AY462" s="216" t="s">
        <v>245</v>
      </c>
      <c r="BK462" s="218">
        <f>BK463+SUM(BK464:BK466)</f>
        <v>0</v>
      </c>
    </row>
    <row r="463" s="2" customFormat="1" ht="24.15" customHeight="1">
      <c r="A463" s="40"/>
      <c r="B463" s="41"/>
      <c r="C463" s="221" t="s">
        <v>3142</v>
      </c>
      <c r="D463" s="221" t="s">
        <v>248</v>
      </c>
      <c r="E463" s="222" t="s">
        <v>880</v>
      </c>
      <c r="F463" s="223" t="s">
        <v>882</v>
      </c>
      <c r="G463" s="224" t="s">
        <v>3531</v>
      </c>
      <c r="H463" s="225">
        <v>701.63599999999997</v>
      </c>
      <c r="I463" s="226"/>
      <c r="J463" s="227">
        <f>ROUND(I463*H463,2)</f>
        <v>0</v>
      </c>
      <c r="K463" s="223" t="s">
        <v>764</v>
      </c>
      <c r="L463" s="46"/>
      <c r="M463" s="228" t="s">
        <v>1</v>
      </c>
      <c r="N463" s="229" t="s">
        <v>42</v>
      </c>
      <c r="O463" s="93"/>
      <c r="P463" s="230">
        <f>O463*H463</f>
        <v>0</v>
      </c>
      <c r="Q463" s="230">
        <v>0</v>
      </c>
      <c r="R463" s="230">
        <f>Q463*H463</f>
        <v>0</v>
      </c>
      <c r="S463" s="230">
        <v>0</v>
      </c>
      <c r="T463" s="231">
        <f>S463*H463</f>
        <v>0</v>
      </c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R463" s="232" t="s">
        <v>253</v>
      </c>
      <c r="AT463" s="232" t="s">
        <v>248</v>
      </c>
      <c r="AU463" s="232" t="s">
        <v>87</v>
      </c>
      <c r="AY463" s="19" t="s">
        <v>245</v>
      </c>
      <c r="BE463" s="233">
        <f>IF(N463="základní",J463,0)</f>
        <v>0</v>
      </c>
      <c r="BF463" s="233">
        <f>IF(N463="snížená",J463,0)</f>
        <v>0</v>
      </c>
      <c r="BG463" s="233">
        <f>IF(N463="zákl. přenesená",J463,0)</f>
        <v>0</v>
      </c>
      <c r="BH463" s="233">
        <f>IF(N463="sníž. přenesená",J463,0)</f>
        <v>0</v>
      </c>
      <c r="BI463" s="233">
        <f>IF(N463="nulová",J463,0)</f>
        <v>0</v>
      </c>
      <c r="BJ463" s="19" t="s">
        <v>85</v>
      </c>
      <c r="BK463" s="233">
        <f>ROUND(I463*H463,2)</f>
        <v>0</v>
      </c>
      <c r="BL463" s="19" t="s">
        <v>253</v>
      </c>
      <c r="BM463" s="232" t="s">
        <v>6240</v>
      </c>
    </row>
    <row r="464" s="2" customFormat="1">
      <c r="A464" s="40"/>
      <c r="B464" s="41"/>
      <c r="C464" s="42"/>
      <c r="D464" s="234" t="s">
        <v>255</v>
      </c>
      <c r="E464" s="42"/>
      <c r="F464" s="235" t="s">
        <v>882</v>
      </c>
      <c r="G464" s="42"/>
      <c r="H464" s="42"/>
      <c r="I464" s="236"/>
      <c r="J464" s="42"/>
      <c r="K464" s="42"/>
      <c r="L464" s="46"/>
      <c r="M464" s="237"/>
      <c r="N464" s="238"/>
      <c r="O464" s="93"/>
      <c r="P464" s="93"/>
      <c r="Q464" s="93"/>
      <c r="R464" s="93"/>
      <c r="S464" s="93"/>
      <c r="T464" s="94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T464" s="19" t="s">
        <v>255</v>
      </c>
      <c r="AU464" s="19" t="s">
        <v>87</v>
      </c>
    </row>
    <row r="465" s="2" customFormat="1">
      <c r="A465" s="40"/>
      <c r="B465" s="41"/>
      <c r="C465" s="42"/>
      <c r="D465" s="296" t="s">
        <v>766</v>
      </c>
      <c r="E465" s="42"/>
      <c r="F465" s="297" t="s">
        <v>883</v>
      </c>
      <c r="G465" s="42"/>
      <c r="H465" s="42"/>
      <c r="I465" s="236"/>
      <c r="J465" s="42"/>
      <c r="K465" s="42"/>
      <c r="L465" s="46"/>
      <c r="M465" s="237"/>
      <c r="N465" s="238"/>
      <c r="O465" s="93"/>
      <c r="P465" s="93"/>
      <c r="Q465" s="93"/>
      <c r="R465" s="93"/>
      <c r="S465" s="93"/>
      <c r="T465" s="94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766</v>
      </c>
      <c r="AU465" s="19" t="s">
        <v>87</v>
      </c>
    </row>
    <row r="466" s="12" customFormat="1" ht="20.88" customHeight="1">
      <c r="A466" s="12"/>
      <c r="B466" s="205"/>
      <c r="C466" s="206"/>
      <c r="D466" s="207" t="s">
        <v>76</v>
      </c>
      <c r="E466" s="219" t="s">
        <v>892</v>
      </c>
      <c r="F466" s="219" t="s">
        <v>893</v>
      </c>
      <c r="G466" s="206"/>
      <c r="H466" s="206"/>
      <c r="I466" s="209"/>
      <c r="J466" s="220">
        <f>BK466</f>
        <v>0</v>
      </c>
      <c r="K466" s="206"/>
      <c r="L466" s="211"/>
      <c r="M466" s="212"/>
      <c r="N466" s="213"/>
      <c r="O466" s="213"/>
      <c r="P466" s="214">
        <f>P467</f>
        <v>0</v>
      </c>
      <c r="Q466" s="213"/>
      <c r="R466" s="214">
        <f>R467</f>
        <v>0.16216</v>
      </c>
      <c r="S466" s="213"/>
      <c r="T466" s="215">
        <f>T467</f>
        <v>0.35199999999999998</v>
      </c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R466" s="216" t="s">
        <v>87</v>
      </c>
      <c r="AT466" s="217" t="s">
        <v>76</v>
      </c>
      <c r="AU466" s="217" t="s">
        <v>87</v>
      </c>
      <c r="AY466" s="216" t="s">
        <v>245</v>
      </c>
      <c r="BK466" s="218">
        <f>BK467</f>
        <v>0</v>
      </c>
    </row>
    <row r="467" s="17" customFormat="1" ht="20.88" customHeight="1">
      <c r="A467" s="17"/>
      <c r="B467" s="306"/>
      <c r="C467" s="307"/>
      <c r="D467" s="308" t="s">
        <v>76</v>
      </c>
      <c r="E467" s="308" t="s">
        <v>3103</v>
      </c>
      <c r="F467" s="308" t="s">
        <v>3104</v>
      </c>
      <c r="G467" s="307"/>
      <c r="H467" s="307"/>
      <c r="I467" s="309"/>
      <c r="J467" s="310">
        <f>BK467</f>
        <v>0</v>
      </c>
      <c r="K467" s="307"/>
      <c r="L467" s="311"/>
      <c r="M467" s="312"/>
      <c r="N467" s="313"/>
      <c r="O467" s="313"/>
      <c r="P467" s="314">
        <f>SUM(P468:P509)</f>
        <v>0</v>
      </c>
      <c r="Q467" s="313"/>
      <c r="R467" s="314">
        <f>SUM(R468:R509)</f>
        <v>0.16216</v>
      </c>
      <c r="S467" s="313"/>
      <c r="T467" s="315">
        <f>SUM(T468:T509)</f>
        <v>0.35199999999999998</v>
      </c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R467" s="316" t="s">
        <v>253</v>
      </c>
      <c r="AT467" s="317" t="s">
        <v>76</v>
      </c>
      <c r="AU467" s="317" t="s">
        <v>272</v>
      </c>
      <c r="AY467" s="316" t="s">
        <v>245</v>
      </c>
      <c r="BK467" s="318">
        <f>SUM(BK468:BK509)</f>
        <v>0</v>
      </c>
    </row>
    <row r="468" s="2" customFormat="1" ht="21.75" customHeight="1">
      <c r="A468" s="40"/>
      <c r="B468" s="41"/>
      <c r="C468" s="221" t="s">
        <v>3148</v>
      </c>
      <c r="D468" s="221" t="s">
        <v>248</v>
      </c>
      <c r="E468" s="222" t="s">
        <v>3106</v>
      </c>
      <c r="F468" s="223" t="s">
        <v>3911</v>
      </c>
      <c r="G468" s="224" t="s">
        <v>2717</v>
      </c>
      <c r="H468" s="225">
        <v>113.49</v>
      </c>
      <c r="I468" s="226"/>
      <c r="J468" s="227">
        <f>ROUND(I468*H468,2)</f>
        <v>0</v>
      </c>
      <c r="K468" s="223" t="s">
        <v>764</v>
      </c>
      <c r="L468" s="46"/>
      <c r="M468" s="228" t="s">
        <v>1</v>
      </c>
      <c r="N468" s="229" t="s">
        <v>42</v>
      </c>
      <c r="O468" s="93"/>
      <c r="P468" s="230">
        <f>O468*H468</f>
        <v>0</v>
      </c>
      <c r="Q468" s="230">
        <v>0</v>
      </c>
      <c r="R468" s="230">
        <f>Q468*H468</f>
        <v>0</v>
      </c>
      <c r="S468" s="230">
        <v>0</v>
      </c>
      <c r="T468" s="231">
        <f>S468*H468</f>
        <v>0</v>
      </c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R468" s="232" t="s">
        <v>253</v>
      </c>
      <c r="AT468" s="232" t="s">
        <v>248</v>
      </c>
      <c r="AU468" s="232" t="s">
        <v>253</v>
      </c>
      <c r="AY468" s="19" t="s">
        <v>245</v>
      </c>
      <c r="BE468" s="233">
        <f>IF(N468="základní",J468,0)</f>
        <v>0</v>
      </c>
      <c r="BF468" s="233">
        <f>IF(N468="snížená",J468,0)</f>
        <v>0</v>
      </c>
      <c r="BG468" s="233">
        <f>IF(N468="zákl. přenesená",J468,0)</f>
        <v>0</v>
      </c>
      <c r="BH468" s="233">
        <f>IF(N468="sníž. přenesená",J468,0)</f>
        <v>0</v>
      </c>
      <c r="BI468" s="233">
        <f>IF(N468="nulová",J468,0)</f>
        <v>0</v>
      </c>
      <c r="BJ468" s="19" t="s">
        <v>85</v>
      </c>
      <c r="BK468" s="233">
        <f>ROUND(I468*H468,2)</f>
        <v>0</v>
      </c>
      <c r="BL468" s="19" t="s">
        <v>253</v>
      </c>
      <c r="BM468" s="232" t="s">
        <v>6241</v>
      </c>
    </row>
    <row r="469" s="2" customFormat="1">
      <c r="A469" s="40"/>
      <c r="B469" s="41"/>
      <c r="C469" s="42"/>
      <c r="D469" s="234" t="s">
        <v>255</v>
      </c>
      <c r="E469" s="42"/>
      <c r="F469" s="235" t="s">
        <v>3911</v>
      </c>
      <c r="G469" s="42"/>
      <c r="H469" s="42"/>
      <c r="I469" s="236"/>
      <c r="J469" s="42"/>
      <c r="K469" s="42"/>
      <c r="L469" s="46"/>
      <c r="M469" s="237"/>
      <c r="N469" s="238"/>
      <c r="O469" s="93"/>
      <c r="P469" s="93"/>
      <c r="Q469" s="93"/>
      <c r="R469" s="93"/>
      <c r="S469" s="93"/>
      <c r="T469" s="94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T469" s="19" t="s">
        <v>255</v>
      </c>
      <c r="AU469" s="19" t="s">
        <v>253</v>
      </c>
    </row>
    <row r="470" s="2" customFormat="1">
      <c r="A470" s="40"/>
      <c r="B470" s="41"/>
      <c r="C470" s="42"/>
      <c r="D470" s="296" t="s">
        <v>766</v>
      </c>
      <c r="E470" s="42"/>
      <c r="F470" s="297" t="s">
        <v>3110</v>
      </c>
      <c r="G470" s="42"/>
      <c r="H470" s="42"/>
      <c r="I470" s="236"/>
      <c r="J470" s="42"/>
      <c r="K470" s="42"/>
      <c r="L470" s="46"/>
      <c r="M470" s="237"/>
      <c r="N470" s="238"/>
      <c r="O470" s="93"/>
      <c r="P470" s="93"/>
      <c r="Q470" s="93"/>
      <c r="R470" s="93"/>
      <c r="S470" s="93"/>
      <c r="T470" s="94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T470" s="19" t="s">
        <v>766</v>
      </c>
      <c r="AU470" s="19" t="s">
        <v>253</v>
      </c>
    </row>
    <row r="471" s="14" customFormat="1">
      <c r="A471" s="14"/>
      <c r="B471" s="249"/>
      <c r="C471" s="250"/>
      <c r="D471" s="234" t="s">
        <v>257</v>
      </c>
      <c r="E471" s="251" t="s">
        <v>1</v>
      </c>
      <c r="F471" s="252" t="s">
        <v>6242</v>
      </c>
      <c r="G471" s="250"/>
      <c r="H471" s="253">
        <v>56.32</v>
      </c>
      <c r="I471" s="254"/>
      <c r="J471" s="250"/>
      <c r="K471" s="250"/>
      <c r="L471" s="255"/>
      <c r="M471" s="256"/>
      <c r="N471" s="257"/>
      <c r="O471" s="257"/>
      <c r="P471" s="257"/>
      <c r="Q471" s="257"/>
      <c r="R471" s="257"/>
      <c r="S471" s="257"/>
      <c r="T471" s="258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9" t="s">
        <v>257</v>
      </c>
      <c r="AU471" s="259" t="s">
        <v>253</v>
      </c>
      <c r="AV471" s="14" t="s">
        <v>87</v>
      </c>
      <c r="AW471" s="14" t="s">
        <v>34</v>
      </c>
      <c r="AX471" s="14" t="s">
        <v>77</v>
      </c>
      <c r="AY471" s="259" t="s">
        <v>245</v>
      </c>
    </row>
    <row r="472" s="14" customFormat="1">
      <c r="A472" s="14"/>
      <c r="B472" s="249"/>
      <c r="C472" s="250"/>
      <c r="D472" s="234" t="s">
        <v>257</v>
      </c>
      <c r="E472" s="251" t="s">
        <v>1</v>
      </c>
      <c r="F472" s="252" t="s">
        <v>6243</v>
      </c>
      <c r="G472" s="250"/>
      <c r="H472" s="253">
        <v>26.859999999999999</v>
      </c>
      <c r="I472" s="254"/>
      <c r="J472" s="250"/>
      <c r="K472" s="250"/>
      <c r="L472" s="255"/>
      <c r="M472" s="256"/>
      <c r="N472" s="257"/>
      <c r="O472" s="257"/>
      <c r="P472" s="257"/>
      <c r="Q472" s="257"/>
      <c r="R472" s="257"/>
      <c r="S472" s="257"/>
      <c r="T472" s="258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9" t="s">
        <v>257</v>
      </c>
      <c r="AU472" s="259" t="s">
        <v>253</v>
      </c>
      <c r="AV472" s="14" t="s">
        <v>87</v>
      </c>
      <c r="AW472" s="14" t="s">
        <v>34</v>
      </c>
      <c r="AX472" s="14" t="s">
        <v>77</v>
      </c>
      <c r="AY472" s="259" t="s">
        <v>245</v>
      </c>
    </row>
    <row r="473" s="14" customFormat="1">
      <c r="A473" s="14"/>
      <c r="B473" s="249"/>
      <c r="C473" s="250"/>
      <c r="D473" s="234" t="s">
        <v>257</v>
      </c>
      <c r="E473" s="251" t="s">
        <v>1</v>
      </c>
      <c r="F473" s="252" t="s">
        <v>6244</v>
      </c>
      <c r="G473" s="250"/>
      <c r="H473" s="253">
        <v>30.309999999999999</v>
      </c>
      <c r="I473" s="254"/>
      <c r="J473" s="250"/>
      <c r="K473" s="250"/>
      <c r="L473" s="255"/>
      <c r="M473" s="256"/>
      <c r="N473" s="257"/>
      <c r="O473" s="257"/>
      <c r="P473" s="257"/>
      <c r="Q473" s="257"/>
      <c r="R473" s="257"/>
      <c r="S473" s="257"/>
      <c r="T473" s="25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9" t="s">
        <v>257</v>
      </c>
      <c r="AU473" s="259" t="s">
        <v>253</v>
      </c>
      <c r="AV473" s="14" t="s">
        <v>87</v>
      </c>
      <c r="AW473" s="14" t="s">
        <v>34</v>
      </c>
      <c r="AX473" s="14" t="s">
        <v>77</v>
      </c>
      <c r="AY473" s="259" t="s">
        <v>245</v>
      </c>
    </row>
    <row r="474" s="15" customFormat="1">
      <c r="A474" s="15"/>
      <c r="B474" s="260"/>
      <c r="C474" s="261"/>
      <c r="D474" s="234" t="s">
        <v>257</v>
      </c>
      <c r="E474" s="262" t="s">
        <v>1</v>
      </c>
      <c r="F474" s="263" t="s">
        <v>266</v>
      </c>
      <c r="G474" s="261"/>
      <c r="H474" s="264">
        <v>113.49000000000001</v>
      </c>
      <c r="I474" s="265"/>
      <c r="J474" s="261"/>
      <c r="K474" s="261"/>
      <c r="L474" s="266"/>
      <c r="M474" s="267"/>
      <c r="N474" s="268"/>
      <c r="O474" s="268"/>
      <c r="P474" s="268"/>
      <c r="Q474" s="268"/>
      <c r="R474" s="268"/>
      <c r="S474" s="268"/>
      <c r="T474" s="269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T474" s="270" t="s">
        <v>257</v>
      </c>
      <c r="AU474" s="270" t="s">
        <v>253</v>
      </c>
      <c r="AV474" s="15" t="s">
        <v>253</v>
      </c>
      <c r="AW474" s="15" t="s">
        <v>34</v>
      </c>
      <c r="AX474" s="15" t="s">
        <v>85</v>
      </c>
      <c r="AY474" s="270" t="s">
        <v>245</v>
      </c>
    </row>
    <row r="475" s="2" customFormat="1" ht="16.5" customHeight="1">
      <c r="A475" s="40"/>
      <c r="B475" s="41"/>
      <c r="C475" s="283" t="s">
        <v>3156</v>
      </c>
      <c r="D475" s="283" t="s">
        <v>551</v>
      </c>
      <c r="E475" s="284" t="s">
        <v>3113</v>
      </c>
      <c r="F475" s="285" t="s">
        <v>3114</v>
      </c>
      <c r="G475" s="286" t="s">
        <v>3531</v>
      </c>
      <c r="H475" s="287">
        <v>0.039</v>
      </c>
      <c r="I475" s="288"/>
      <c r="J475" s="289">
        <f>ROUND(I475*H475,2)</f>
        <v>0</v>
      </c>
      <c r="K475" s="285" t="s">
        <v>764</v>
      </c>
      <c r="L475" s="290"/>
      <c r="M475" s="291" t="s">
        <v>1</v>
      </c>
      <c r="N475" s="292" t="s">
        <v>42</v>
      </c>
      <c r="O475" s="93"/>
      <c r="P475" s="230">
        <f>O475*H475</f>
        <v>0</v>
      </c>
      <c r="Q475" s="230">
        <v>1</v>
      </c>
      <c r="R475" s="230">
        <f>Q475*H475</f>
        <v>0.039</v>
      </c>
      <c r="S475" s="230">
        <v>0</v>
      </c>
      <c r="T475" s="231">
        <f>S475*H475</f>
        <v>0</v>
      </c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R475" s="232" t="s">
        <v>326</v>
      </c>
      <c r="AT475" s="232" t="s">
        <v>551</v>
      </c>
      <c r="AU475" s="232" t="s">
        <v>253</v>
      </c>
      <c r="AY475" s="19" t="s">
        <v>245</v>
      </c>
      <c r="BE475" s="233">
        <f>IF(N475="základní",J475,0)</f>
        <v>0</v>
      </c>
      <c r="BF475" s="233">
        <f>IF(N475="snížená",J475,0)</f>
        <v>0</v>
      </c>
      <c r="BG475" s="233">
        <f>IF(N475="zákl. přenesená",J475,0)</f>
        <v>0</v>
      </c>
      <c r="BH475" s="233">
        <f>IF(N475="sníž. přenesená",J475,0)</f>
        <v>0</v>
      </c>
      <c r="BI475" s="233">
        <f>IF(N475="nulová",J475,0)</f>
        <v>0</v>
      </c>
      <c r="BJ475" s="19" t="s">
        <v>85</v>
      </c>
      <c r="BK475" s="233">
        <f>ROUND(I475*H475,2)</f>
        <v>0</v>
      </c>
      <c r="BL475" s="19" t="s">
        <v>253</v>
      </c>
      <c r="BM475" s="232" t="s">
        <v>6245</v>
      </c>
    </row>
    <row r="476" s="2" customFormat="1">
      <c r="A476" s="40"/>
      <c r="B476" s="41"/>
      <c r="C476" s="42"/>
      <c r="D476" s="234" t="s">
        <v>255</v>
      </c>
      <c r="E476" s="42"/>
      <c r="F476" s="235" t="s">
        <v>3114</v>
      </c>
      <c r="G476" s="42"/>
      <c r="H476" s="42"/>
      <c r="I476" s="236"/>
      <c r="J476" s="42"/>
      <c r="K476" s="42"/>
      <c r="L476" s="46"/>
      <c r="M476" s="237"/>
      <c r="N476" s="238"/>
      <c r="O476" s="93"/>
      <c r="P476" s="93"/>
      <c r="Q476" s="93"/>
      <c r="R476" s="93"/>
      <c r="S476" s="93"/>
      <c r="T476" s="94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T476" s="19" t="s">
        <v>255</v>
      </c>
      <c r="AU476" s="19" t="s">
        <v>253</v>
      </c>
    </row>
    <row r="477" s="14" customFormat="1">
      <c r="A477" s="14"/>
      <c r="B477" s="249"/>
      <c r="C477" s="250"/>
      <c r="D477" s="234" t="s">
        <v>257</v>
      </c>
      <c r="E477" s="251" t="s">
        <v>1</v>
      </c>
      <c r="F477" s="252" t="s">
        <v>6246</v>
      </c>
      <c r="G477" s="250"/>
      <c r="H477" s="253">
        <v>0.039</v>
      </c>
      <c r="I477" s="254"/>
      <c r="J477" s="250"/>
      <c r="K477" s="250"/>
      <c r="L477" s="255"/>
      <c r="M477" s="256"/>
      <c r="N477" s="257"/>
      <c r="O477" s="257"/>
      <c r="P477" s="257"/>
      <c r="Q477" s="257"/>
      <c r="R477" s="257"/>
      <c r="S477" s="257"/>
      <c r="T477" s="258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9" t="s">
        <v>257</v>
      </c>
      <c r="AU477" s="259" t="s">
        <v>253</v>
      </c>
      <c r="AV477" s="14" t="s">
        <v>87</v>
      </c>
      <c r="AW477" s="14" t="s">
        <v>34</v>
      </c>
      <c r="AX477" s="14" t="s">
        <v>77</v>
      </c>
      <c r="AY477" s="259" t="s">
        <v>245</v>
      </c>
    </row>
    <row r="478" s="15" customFormat="1">
      <c r="A478" s="15"/>
      <c r="B478" s="260"/>
      <c r="C478" s="261"/>
      <c r="D478" s="234" t="s">
        <v>257</v>
      </c>
      <c r="E478" s="262" t="s">
        <v>1</v>
      </c>
      <c r="F478" s="263" t="s">
        <v>266</v>
      </c>
      <c r="G478" s="261"/>
      <c r="H478" s="264">
        <v>0.039</v>
      </c>
      <c r="I478" s="265"/>
      <c r="J478" s="261"/>
      <c r="K478" s="261"/>
      <c r="L478" s="266"/>
      <c r="M478" s="267"/>
      <c r="N478" s="268"/>
      <c r="O478" s="268"/>
      <c r="P478" s="268"/>
      <c r="Q478" s="268"/>
      <c r="R478" s="268"/>
      <c r="S478" s="268"/>
      <c r="T478" s="269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T478" s="270" t="s">
        <v>257</v>
      </c>
      <c r="AU478" s="270" t="s">
        <v>253</v>
      </c>
      <c r="AV478" s="15" t="s">
        <v>253</v>
      </c>
      <c r="AW478" s="15" t="s">
        <v>34</v>
      </c>
      <c r="AX478" s="15" t="s">
        <v>85</v>
      </c>
      <c r="AY478" s="270" t="s">
        <v>245</v>
      </c>
    </row>
    <row r="479" s="2" customFormat="1" ht="21.75" customHeight="1">
      <c r="A479" s="40"/>
      <c r="B479" s="41"/>
      <c r="C479" s="221" t="s">
        <v>3160</v>
      </c>
      <c r="D479" s="221" t="s">
        <v>248</v>
      </c>
      <c r="E479" s="222" t="s">
        <v>3118</v>
      </c>
      <c r="F479" s="223" t="s">
        <v>3918</v>
      </c>
      <c r="G479" s="224" t="s">
        <v>2717</v>
      </c>
      <c r="H479" s="225">
        <v>226.97999999999999</v>
      </c>
      <c r="I479" s="226"/>
      <c r="J479" s="227">
        <f>ROUND(I479*H479,2)</f>
        <v>0</v>
      </c>
      <c r="K479" s="223" t="s">
        <v>764</v>
      </c>
      <c r="L479" s="46"/>
      <c r="M479" s="228" t="s">
        <v>1</v>
      </c>
      <c r="N479" s="229" t="s">
        <v>42</v>
      </c>
      <c r="O479" s="93"/>
      <c r="P479" s="230">
        <f>O479*H479</f>
        <v>0</v>
      </c>
      <c r="Q479" s="230">
        <v>0</v>
      </c>
      <c r="R479" s="230">
        <f>Q479*H479</f>
        <v>0</v>
      </c>
      <c r="S479" s="230">
        <v>0</v>
      </c>
      <c r="T479" s="231">
        <f>S479*H479</f>
        <v>0</v>
      </c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R479" s="232" t="s">
        <v>253</v>
      </c>
      <c r="AT479" s="232" t="s">
        <v>248</v>
      </c>
      <c r="AU479" s="232" t="s">
        <v>253</v>
      </c>
      <c r="AY479" s="19" t="s">
        <v>245</v>
      </c>
      <c r="BE479" s="233">
        <f>IF(N479="základní",J479,0)</f>
        <v>0</v>
      </c>
      <c r="BF479" s="233">
        <f>IF(N479="snížená",J479,0)</f>
        <v>0</v>
      </c>
      <c r="BG479" s="233">
        <f>IF(N479="zákl. přenesená",J479,0)</f>
        <v>0</v>
      </c>
      <c r="BH479" s="233">
        <f>IF(N479="sníž. přenesená",J479,0)</f>
        <v>0</v>
      </c>
      <c r="BI479" s="233">
        <f>IF(N479="nulová",J479,0)</f>
        <v>0</v>
      </c>
      <c r="BJ479" s="19" t="s">
        <v>85</v>
      </c>
      <c r="BK479" s="233">
        <f>ROUND(I479*H479,2)</f>
        <v>0</v>
      </c>
      <c r="BL479" s="19" t="s">
        <v>253</v>
      </c>
      <c r="BM479" s="232" t="s">
        <v>6247</v>
      </c>
    </row>
    <row r="480" s="2" customFormat="1">
      <c r="A480" s="40"/>
      <c r="B480" s="41"/>
      <c r="C480" s="42"/>
      <c r="D480" s="234" t="s">
        <v>255</v>
      </c>
      <c r="E480" s="42"/>
      <c r="F480" s="235" t="s">
        <v>3918</v>
      </c>
      <c r="G480" s="42"/>
      <c r="H480" s="42"/>
      <c r="I480" s="236"/>
      <c r="J480" s="42"/>
      <c r="K480" s="42"/>
      <c r="L480" s="46"/>
      <c r="M480" s="237"/>
      <c r="N480" s="238"/>
      <c r="O480" s="93"/>
      <c r="P480" s="93"/>
      <c r="Q480" s="93"/>
      <c r="R480" s="93"/>
      <c r="S480" s="93"/>
      <c r="T480" s="94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255</v>
      </c>
      <c r="AU480" s="19" t="s">
        <v>253</v>
      </c>
    </row>
    <row r="481" s="2" customFormat="1">
      <c r="A481" s="40"/>
      <c r="B481" s="41"/>
      <c r="C481" s="42"/>
      <c r="D481" s="296" t="s">
        <v>766</v>
      </c>
      <c r="E481" s="42"/>
      <c r="F481" s="297" t="s">
        <v>3122</v>
      </c>
      <c r="G481" s="42"/>
      <c r="H481" s="42"/>
      <c r="I481" s="236"/>
      <c r="J481" s="42"/>
      <c r="K481" s="42"/>
      <c r="L481" s="46"/>
      <c r="M481" s="237"/>
      <c r="N481" s="238"/>
      <c r="O481" s="93"/>
      <c r="P481" s="93"/>
      <c r="Q481" s="93"/>
      <c r="R481" s="93"/>
      <c r="S481" s="93"/>
      <c r="T481" s="94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T481" s="19" t="s">
        <v>766</v>
      </c>
      <c r="AU481" s="19" t="s">
        <v>253</v>
      </c>
    </row>
    <row r="482" s="14" customFormat="1">
      <c r="A482" s="14"/>
      <c r="B482" s="249"/>
      <c r="C482" s="250"/>
      <c r="D482" s="234" t="s">
        <v>257</v>
      </c>
      <c r="E482" s="251" t="s">
        <v>1</v>
      </c>
      <c r="F482" s="252" t="s">
        <v>6248</v>
      </c>
      <c r="G482" s="250"/>
      <c r="H482" s="253">
        <v>112.64</v>
      </c>
      <c r="I482" s="254"/>
      <c r="J482" s="250"/>
      <c r="K482" s="250"/>
      <c r="L482" s="255"/>
      <c r="M482" s="256"/>
      <c r="N482" s="257"/>
      <c r="O482" s="257"/>
      <c r="P482" s="257"/>
      <c r="Q482" s="257"/>
      <c r="R482" s="257"/>
      <c r="S482" s="257"/>
      <c r="T482" s="258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9" t="s">
        <v>257</v>
      </c>
      <c r="AU482" s="259" t="s">
        <v>253</v>
      </c>
      <c r="AV482" s="14" t="s">
        <v>87</v>
      </c>
      <c r="AW482" s="14" t="s">
        <v>34</v>
      </c>
      <c r="AX482" s="14" t="s">
        <v>77</v>
      </c>
      <c r="AY482" s="259" t="s">
        <v>245</v>
      </c>
    </row>
    <row r="483" s="14" customFormat="1">
      <c r="A483" s="14"/>
      <c r="B483" s="249"/>
      <c r="C483" s="250"/>
      <c r="D483" s="234" t="s">
        <v>257</v>
      </c>
      <c r="E483" s="251" t="s">
        <v>1</v>
      </c>
      <c r="F483" s="252" t="s">
        <v>6249</v>
      </c>
      <c r="G483" s="250"/>
      <c r="H483" s="253">
        <v>53.719999999999999</v>
      </c>
      <c r="I483" s="254"/>
      <c r="J483" s="250"/>
      <c r="K483" s="250"/>
      <c r="L483" s="255"/>
      <c r="M483" s="256"/>
      <c r="N483" s="257"/>
      <c r="O483" s="257"/>
      <c r="P483" s="257"/>
      <c r="Q483" s="257"/>
      <c r="R483" s="257"/>
      <c r="S483" s="257"/>
      <c r="T483" s="258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9" t="s">
        <v>257</v>
      </c>
      <c r="AU483" s="259" t="s">
        <v>253</v>
      </c>
      <c r="AV483" s="14" t="s">
        <v>87</v>
      </c>
      <c r="AW483" s="14" t="s">
        <v>34</v>
      </c>
      <c r="AX483" s="14" t="s">
        <v>77</v>
      </c>
      <c r="AY483" s="259" t="s">
        <v>245</v>
      </c>
    </row>
    <row r="484" s="14" customFormat="1">
      <c r="A484" s="14"/>
      <c r="B484" s="249"/>
      <c r="C484" s="250"/>
      <c r="D484" s="234" t="s">
        <v>257</v>
      </c>
      <c r="E484" s="251" t="s">
        <v>1</v>
      </c>
      <c r="F484" s="252" t="s">
        <v>6250</v>
      </c>
      <c r="G484" s="250"/>
      <c r="H484" s="253">
        <v>60.619999999999997</v>
      </c>
      <c r="I484" s="254"/>
      <c r="J484" s="250"/>
      <c r="K484" s="250"/>
      <c r="L484" s="255"/>
      <c r="M484" s="256"/>
      <c r="N484" s="257"/>
      <c r="O484" s="257"/>
      <c r="P484" s="257"/>
      <c r="Q484" s="257"/>
      <c r="R484" s="257"/>
      <c r="S484" s="257"/>
      <c r="T484" s="258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9" t="s">
        <v>257</v>
      </c>
      <c r="AU484" s="259" t="s">
        <v>253</v>
      </c>
      <c r="AV484" s="14" t="s">
        <v>87</v>
      </c>
      <c r="AW484" s="14" t="s">
        <v>34</v>
      </c>
      <c r="AX484" s="14" t="s">
        <v>77</v>
      </c>
      <c r="AY484" s="259" t="s">
        <v>245</v>
      </c>
    </row>
    <row r="485" s="15" customFormat="1">
      <c r="A485" s="15"/>
      <c r="B485" s="260"/>
      <c r="C485" s="261"/>
      <c r="D485" s="234" t="s">
        <v>257</v>
      </c>
      <c r="E485" s="262" t="s">
        <v>1</v>
      </c>
      <c r="F485" s="263" t="s">
        <v>266</v>
      </c>
      <c r="G485" s="261"/>
      <c r="H485" s="264">
        <v>226.98000000000002</v>
      </c>
      <c r="I485" s="265"/>
      <c r="J485" s="261"/>
      <c r="K485" s="261"/>
      <c r="L485" s="266"/>
      <c r="M485" s="267"/>
      <c r="N485" s="268"/>
      <c r="O485" s="268"/>
      <c r="P485" s="268"/>
      <c r="Q485" s="268"/>
      <c r="R485" s="268"/>
      <c r="S485" s="268"/>
      <c r="T485" s="269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270" t="s">
        <v>257</v>
      </c>
      <c r="AU485" s="270" t="s">
        <v>253</v>
      </c>
      <c r="AV485" s="15" t="s">
        <v>253</v>
      </c>
      <c r="AW485" s="15" t="s">
        <v>34</v>
      </c>
      <c r="AX485" s="15" t="s">
        <v>85</v>
      </c>
      <c r="AY485" s="270" t="s">
        <v>245</v>
      </c>
    </row>
    <row r="486" s="2" customFormat="1" ht="16.5" customHeight="1">
      <c r="A486" s="40"/>
      <c r="B486" s="41"/>
      <c r="C486" s="283" t="s">
        <v>3167</v>
      </c>
      <c r="D486" s="283" t="s">
        <v>551</v>
      </c>
      <c r="E486" s="284" t="s">
        <v>3125</v>
      </c>
      <c r="F486" s="285" t="s">
        <v>3126</v>
      </c>
      <c r="G486" s="286" t="s">
        <v>3531</v>
      </c>
      <c r="H486" s="287">
        <v>0.092999999999999999</v>
      </c>
      <c r="I486" s="288"/>
      <c r="J486" s="289">
        <f>ROUND(I486*H486,2)</f>
        <v>0</v>
      </c>
      <c r="K486" s="285" t="s">
        <v>764</v>
      </c>
      <c r="L486" s="290"/>
      <c r="M486" s="291" t="s">
        <v>1</v>
      </c>
      <c r="N486" s="292" t="s">
        <v>42</v>
      </c>
      <c r="O486" s="93"/>
      <c r="P486" s="230">
        <f>O486*H486</f>
        <v>0</v>
      </c>
      <c r="Q486" s="230">
        <v>1</v>
      </c>
      <c r="R486" s="230">
        <f>Q486*H486</f>
        <v>0.092999999999999999</v>
      </c>
      <c r="S486" s="230">
        <v>0</v>
      </c>
      <c r="T486" s="231">
        <f>S486*H486</f>
        <v>0</v>
      </c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R486" s="232" t="s">
        <v>326</v>
      </c>
      <c r="AT486" s="232" t="s">
        <v>551</v>
      </c>
      <c r="AU486" s="232" t="s">
        <v>253</v>
      </c>
      <c r="AY486" s="19" t="s">
        <v>245</v>
      </c>
      <c r="BE486" s="233">
        <f>IF(N486="základní",J486,0)</f>
        <v>0</v>
      </c>
      <c r="BF486" s="233">
        <f>IF(N486="snížená",J486,0)</f>
        <v>0</v>
      </c>
      <c r="BG486" s="233">
        <f>IF(N486="zákl. přenesená",J486,0)</f>
        <v>0</v>
      </c>
      <c r="BH486" s="233">
        <f>IF(N486="sníž. přenesená",J486,0)</f>
        <v>0</v>
      </c>
      <c r="BI486" s="233">
        <f>IF(N486="nulová",J486,0)</f>
        <v>0</v>
      </c>
      <c r="BJ486" s="19" t="s">
        <v>85</v>
      </c>
      <c r="BK486" s="233">
        <f>ROUND(I486*H486,2)</f>
        <v>0</v>
      </c>
      <c r="BL486" s="19" t="s">
        <v>253</v>
      </c>
      <c r="BM486" s="232" t="s">
        <v>6251</v>
      </c>
    </row>
    <row r="487" s="2" customFormat="1">
      <c r="A487" s="40"/>
      <c r="B487" s="41"/>
      <c r="C487" s="42"/>
      <c r="D487" s="234" t="s">
        <v>255</v>
      </c>
      <c r="E487" s="42"/>
      <c r="F487" s="235" t="s">
        <v>3126</v>
      </c>
      <c r="G487" s="42"/>
      <c r="H487" s="42"/>
      <c r="I487" s="236"/>
      <c r="J487" s="42"/>
      <c r="K487" s="42"/>
      <c r="L487" s="46"/>
      <c r="M487" s="237"/>
      <c r="N487" s="238"/>
      <c r="O487" s="93"/>
      <c r="P487" s="93"/>
      <c r="Q487" s="93"/>
      <c r="R487" s="93"/>
      <c r="S487" s="93"/>
      <c r="T487" s="94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T487" s="19" t="s">
        <v>255</v>
      </c>
      <c r="AU487" s="19" t="s">
        <v>253</v>
      </c>
    </row>
    <row r="488" s="14" customFormat="1">
      <c r="A488" s="14"/>
      <c r="B488" s="249"/>
      <c r="C488" s="250"/>
      <c r="D488" s="234" t="s">
        <v>257</v>
      </c>
      <c r="E488" s="251" t="s">
        <v>1</v>
      </c>
      <c r="F488" s="252" t="s">
        <v>6252</v>
      </c>
      <c r="G488" s="250"/>
      <c r="H488" s="253">
        <v>0.092999999999999999</v>
      </c>
      <c r="I488" s="254"/>
      <c r="J488" s="250"/>
      <c r="K488" s="250"/>
      <c r="L488" s="255"/>
      <c r="M488" s="256"/>
      <c r="N488" s="257"/>
      <c r="O488" s="257"/>
      <c r="P488" s="257"/>
      <c r="Q488" s="257"/>
      <c r="R488" s="257"/>
      <c r="S488" s="257"/>
      <c r="T488" s="258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59" t="s">
        <v>257</v>
      </c>
      <c r="AU488" s="259" t="s">
        <v>253</v>
      </c>
      <c r="AV488" s="14" t="s">
        <v>87</v>
      </c>
      <c r="AW488" s="14" t="s">
        <v>34</v>
      </c>
      <c r="AX488" s="14" t="s">
        <v>77</v>
      </c>
      <c r="AY488" s="259" t="s">
        <v>245</v>
      </c>
    </row>
    <row r="489" s="15" customFormat="1">
      <c r="A489" s="15"/>
      <c r="B489" s="260"/>
      <c r="C489" s="261"/>
      <c r="D489" s="234" t="s">
        <v>257</v>
      </c>
      <c r="E489" s="262" t="s">
        <v>1</v>
      </c>
      <c r="F489" s="263" t="s">
        <v>266</v>
      </c>
      <c r="G489" s="261"/>
      <c r="H489" s="264">
        <v>0.092999999999999999</v>
      </c>
      <c r="I489" s="265"/>
      <c r="J489" s="261"/>
      <c r="K489" s="261"/>
      <c r="L489" s="266"/>
      <c r="M489" s="267"/>
      <c r="N489" s="268"/>
      <c r="O489" s="268"/>
      <c r="P489" s="268"/>
      <c r="Q489" s="268"/>
      <c r="R489" s="268"/>
      <c r="S489" s="268"/>
      <c r="T489" s="269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70" t="s">
        <v>257</v>
      </c>
      <c r="AU489" s="270" t="s">
        <v>253</v>
      </c>
      <c r="AV489" s="15" t="s">
        <v>253</v>
      </c>
      <c r="AW489" s="15" t="s">
        <v>34</v>
      </c>
      <c r="AX489" s="15" t="s">
        <v>85</v>
      </c>
      <c r="AY489" s="270" t="s">
        <v>245</v>
      </c>
    </row>
    <row r="490" s="2" customFormat="1" ht="21.75" customHeight="1">
      <c r="A490" s="40"/>
      <c r="B490" s="41"/>
      <c r="C490" s="221" t="s">
        <v>3174</v>
      </c>
      <c r="D490" s="221" t="s">
        <v>248</v>
      </c>
      <c r="E490" s="222" t="s">
        <v>6253</v>
      </c>
      <c r="F490" s="223" t="s">
        <v>6254</v>
      </c>
      <c r="G490" s="224" t="s">
        <v>275</v>
      </c>
      <c r="H490" s="225">
        <v>32</v>
      </c>
      <c r="I490" s="226"/>
      <c r="J490" s="227">
        <f>ROUND(I490*H490,2)</f>
        <v>0</v>
      </c>
      <c r="K490" s="223" t="s">
        <v>764</v>
      </c>
      <c r="L490" s="46"/>
      <c r="M490" s="228" t="s">
        <v>1</v>
      </c>
      <c r="N490" s="229" t="s">
        <v>42</v>
      </c>
      <c r="O490" s="93"/>
      <c r="P490" s="230">
        <f>O490*H490</f>
        <v>0</v>
      </c>
      <c r="Q490" s="230">
        <v>0</v>
      </c>
      <c r="R490" s="230">
        <f>Q490*H490</f>
        <v>0</v>
      </c>
      <c r="S490" s="230">
        <v>0.010999999999999999</v>
      </c>
      <c r="T490" s="231">
        <f>S490*H490</f>
        <v>0.35199999999999998</v>
      </c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R490" s="232" t="s">
        <v>253</v>
      </c>
      <c r="AT490" s="232" t="s">
        <v>248</v>
      </c>
      <c r="AU490" s="232" t="s">
        <v>253</v>
      </c>
      <c r="AY490" s="19" t="s">
        <v>245</v>
      </c>
      <c r="BE490" s="233">
        <f>IF(N490="základní",J490,0)</f>
        <v>0</v>
      </c>
      <c r="BF490" s="233">
        <f>IF(N490="snížená",J490,0)</f>
        <v>0</v>
      </c>
      <c r="BG490" s="233">
        <f>IF(N490="zákl. přenesená",J490,0)</f>
        <v>0</v>
      </c>
      <c r="BH490" s="233">
        <f>IF(N490="sníž. přenesená",J490,0)</f>
        <v>0</v>
      </c>
      <c r="BI490" s="233">
        <f>IF(N490="nulová",J490,0)</f>
        <v>0</v>
      </c>
      <c r="BJ490" s="19" t="s">
        <v>85</v>
      </c>
      <c r="BK490" s="233">
        <f>ROUND(I490*H490,2)</f>
        <v>0</v>
      </c>
      <c r="BL490" s="19" t="s">
        <v>253</v>
      </c>
      <c r="BM490" s="232" t="s">
        <v>6255</v>
      </c>
    </row>
    <row r="491" s="2" customFormat="1">
      <c r="A491" s="40"/>
      <c r="B491" s="41"/>
      <c r="C491" s="42"/>
      <c r="D491" s="234" t="s">
        <v>255</v>
      </c>
      <c r="E491" s="42"/>
      <c r="F491" s="235" t="s">
        <v>6254</v>
      </c>
      <c r="G491" s="42"/>
      <c r="H491" s="42"/>
      <c r="I491" s="236"/>
      <c r="J491" s="42"/>
      <c r="K491" s="42"/>
      <c r="L491" s="46"/>
      <c r="M491" s="237"/>
      <c r="N491" s="238"/>
      <c r="O491" s="93"/>
      <c r="P491" s="93"/>
      <c r="Q491" s="93"/>
      <c r="R491" s="93"/>
      <c r="S491" s="93"/>
      <c r="T491" s="94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T491" s="19" t="s">
        <v>255</v>
      </c>
      <c r="AU491" s="19" t="s">
        <v>253</v>
      </c>
    </row>
    <row r="492" s="2" customFormat="1">
      <c r="A492" s="40"/>
      <c r="B492" s="41"/>
      <c r="C492" s="42"/>
      <c r="D492" s="296" t="s">
        <v>766</v>
      </c>
      <c r="E492" s="42"/>
      <c r="F492" s="297" t="s">
        <v>6256</v>
      </c>
      <c r="G492" s="42"/>
      <c r="H492" s="42"/>
      <c r="I492" s="236"/>
      <c r="J492" s="42"/>
      <c r="K492" s="42"/>
      <c r="L492" s="46"/>
      <c r="M492" s="237"/>
      <c r="N492" s="238"/>
      <c r="O492" s="93"/>
      <c r="P492" s="93"/>
      <c r="Q492" s="93"/>
      <c r="R492" s="93"/>
      <c r="S492" s="93"/>
      <c r="T492" s="94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T492" s="19" t="s">
        <v>766</v>
      </c>
      <c r="AU492" s="19" t="s">
        <v>253</v>
      </c>
    </row>
    <row r="493" s="14" customFormat="1">
      <c r="A493" s="14"/>
      <c r="B493" s="249"/>
      <c r="C493" s="250"/>
      <c r="D493" s="234" t="s">
        <v>257</v>
      </c>
      <c r="E493" s="251" t="s">
        <v>1</v>
      </c>
      <c r="F493" s="252" t="s">
        <v>6257</v>
      </c>
      <c r="G493" s="250"/>
      <c r="H493" s="253">
        <v>32</v>
      </c>
      <c r="I493" s="254"/>
      <c r="J493" s="250"/>
      <c r="K493" s="250"/>
      <c r="L493" s="255"/>
      <c r="M493" s="256"/>
      <c r="N493" s="257"/>
      <c r="O493" s="257"/>
      <c r="P493" s="257"/>
      <c r="Q493" s="257"/>
      <c r="R493" s="257"/>
      <c r="S493" s="257"/>
      <c r="T493" s="258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9" t="s">
        <v>257</v>
      </c>
      <c r="AU493" s="259" t="s">
        <v>253</v>
      </c>
      <c r="AV493" s="14" t="s">
        <v>87</v>
      </c>
      <c r="AW493" s="14" t="s">
        <v>34</v>
      </c>
      <c r="AX493" s="14" t="s">
        <v>85</v>
      </c>
      <c r="AY493" s="259" t="s">
        <v>245</v>
      </c>
    </row>
    <row r="494" s="2" customFormat="1" ht="16.5" customHeight="1">
      <c r="A494" s="40"/>
      <c r="B494" s="41"/>
      <c r="C494" s="221" t="s">
        <v>459</v>
      </c>
      <c r="D494" s="221" t="s">
        <v>248</v>
      </c>
      <c r="E494" s="222" t="s">
        <v>3925</v>
      </c>
      <c r="F494" s="223" t="s">
        <v>3926</v>
      </c>
      <c r="G494" s="224" t="s">
        <v>275</v>
      </c>
      <c r="H494" s="225">
        <v>10.4</v>
      </c>
      <c r="I494" s="226"/>
      <c r="J494" s="227">
        <f>ROUND(I494*H494,2)</f>
        <v>0</v>
      </c>
      <c r="K494" s="223" t="s">
        <v>764</v>
      </c>
      <c r="L494" s="46"/>
      <c r="M494" s="228" t="s">
        <v>1</v>
      </c>
      <c r="N494" s="229" t="s">
        <v>42</v>
      </c>
      <c r="O494" s="93"/>
      <c r="P494" s="230">
        <f>O494*H494</f>
        <v>0</v>
      </c>
      <c r="Q494" s="230">
        <v>0.00040000000000000002</v>
      </c>
      <c r="R494" s="230">
        <f>Q494*H494</f>
        <v>0.0041600000000000005</v>
      </c>
      <c r="S494" s="230">
        <v>0</v>
      </c>
      <c r="T494" s="231">
        <f>S494*H494</f>
        <v>0</v>
      </c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R494" s="232" t="s">
        <v>594</v>
      </c>
      <c r="AT494" s="232" t="s">
        <v>248</v>
      </c>
      <c r="AU494" s="232" t="s">
        <v>253</v>
      </c>
      <c r="AY494" s="19" t="s">
        <v>245</v>
      </c>
      <c r="BE494" s="233">
        <f>IF(N494="základní",J494,0)</f>
        <v>0</v>
      </c>
      <c r="BF494" s="233">
        <f>IF(N494="snížená",J494,0)</f>
        <v>0</v>
      </c>
      <c r="BG494" s="233">
        <f>IF(N494="zákl. přenesená",J494,0)</f>
        <v>0</v>
      </c>
      <c r="BH494" s="233">
        <f>IF(N494="sníž. přenesená",J494,0)</f>
        <v>0</v>
      </c>
      <c r="BI494" s="233">
        <f>IF(N494="nulová",J494,0)</f>
        <v>0</v>
      </c>
      <c r="BJ494" s="19" t="s">
        <v>85</v>
      </c>
      <c r="BK494" s="233">
        <f>ROUND(I494*H494,2)</f>
        <v>0</v>
      </c>
      <c r="BL494" s="19" t="s">
        <v>594</v>
      </c>
      <c r="BM494" s="232" t="s">
        <v>6258</v>
      </c>
    </row>
    <row r="495" s="2" customFormat="1">
      <c r="A495" s="40"/>
      <c r="B495" s="41"/>
      <c r="C495" s="42"/>
      <c r="D495" s="234" t="s">
        <v>255</v>
      </c>
      <c r="E495" s="42"/>
      <c r="F495" s="235" t="s">
        <v>4819</v>
      </c>
      <c r="G495" s="42"/>
      <c r="H495" s="42"/>
      <c r="I495" s="236"/>
      <c r="J495" s="42"/>
      <c r="K495" s="42"/>
      <c r="L495" s="46"/>
      <c r="M495" s="237"/>
      <c r="N495" s="238"/>
      <c r="O495" s="93"/>
      <c r="P495" s="93"/>
      <c r="Q495" s="93"/>
      <c r="R495" s="93"/>
      <c r="S495" s="93"/>
      <c r="T495" s="94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T495" s="19" t="s">
        <v>255</v>
      </c>
      <c r="AU495" s="19" t="s">
        <v>253</v>
      </c>
    </row>
    <row r="496" s="2" customFormat="1">
      <c r="A496" s="40"/>
      <c r="B496" s="41"/>
      <c r="C496" s="42"/>
      <c r="D496" s="296" t="s">
        <v>766</v>
      </c>
      <c r="E496" s="42"/>
      <c r="F496" s="297" t="s">
        <v>3928</v>
      </c>
      <c r="G496" s="42"/>
      <c r="H496" s="42"/>
      <c r="I496" s="236"/>
      <c r="J496" s="42"/>
      <c r="K496" s="42"/>
      <c r="L496" s="46"/>
      <c r="M496" s="237"/>
      <c r="N496" s="238"/>
      <c r="O496" s="93"/>
      <c r="P496" s="93"/>
      <c r="Q496" s="93"/>
      <c r="R496" s="93"/>
      <c r="S496" s="93"/>
      <c r="T496" s="94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766</v>
      </c>
      <c r="AU496" s="19" t="s">
        <v>253</v>
      </c>
    </row>
    <row r="497" s="13" customFormat="1">
      <c r="A497" s="13"/>
      <c r="B497" s="239"/>
      <c r="C497" s="240"/>
      <c r="D497" s="234" t="s">
        <v>257</v>
      </c>
      <c r="E497" s="241" t="s">
        <v>1</v>
      </c>
      <c r="F497" s="242" t="s">
        <v>6259</v>
      </c>
      <c r="G497" s="240"/>
      <c r="H497" s="241" t="s">
        <v>1</v>
      </c>
      <c r="I497" s="243"/>
      <c r="J497" s="240"/>
      <c r="K497" s="240"/>
      <c r="L497" s="244"/>
      <c r="M497" s="245"/>
      <c r="N497" s="246"/>
      <c r="O497" s="246"/>
      <c r="P497" s="246"/>
      <c r="Q497" s="246"/>
      <c r="R497" s="246"/>
      <c r="S497" s="246"/>
      <c r="T497" s="247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8" t="s">
        <v>257</v>
      </c>
      <c r="AU497" s="248" t="s">
        <v>253</v>
      </c>
      <c r="AV497" s="13" t="s">
        <v>85</v>
      </c>
      <c r="AW497" s="13" t="s">
        <v>34</v>
      </c>
      <c r="AX497" s="13" t="s">
        <v>77</v>
      </c>
      <c r="AY497" s="248" t="s">
        <v>245</v>
      </c>
    </row>
    <row r="498" s="13" customFormat="1">
      <c r="A498" s="13"/>
      <c r="B498" s="239"/>
      <c r="C498" s="240"/>
      <c r="D498" s="234" t="s">
        <v>257</v>
      </c>
      <c r="E498" s="241" t="s">
        <v>1</v>
      </c>
      <c r="F498" s="242" t="s">
        <v>6260</v>
      </c>
      <c r="G498" s="240"/>
      <c r="H498" s="241" t="s">
        <v>1</v>
      </c>
      <c r="I498" s="243"/>
      <c r="J498" s="240"/>
      <c r="K498" s="240"/>
      <c r="L498" s="244"/>
      <c r="M498" s="245"/>
      <c r="N498" s="246"/>
      <c r="O498" s="246"/>
      <c r="P498" s="246"/>
      <c r="Q498" s="246"/>
      <c r="R498" s="246"/>
      <c r="S498" s="246"/>
      <c r="T498" s="247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8" t="s">
        <v>257</v>
      </c>
      <c r="AU498" s="248" t="s">
        <v>253</v>
      </c>
      <c r="AV498" s="13" t="s">
        <v>85</v>
      </c>
      <c r="AW498" s="13" t="s">
        <v>34</v>
      </c>
      <c r="AX498" s="13" t="s">
        <v>77</v>
      </c>
      <c r="AY498" s="248" t="s">
        <v>245</v>
      </c>
    </row>
    <row r="499" s="14" customFormat="1">
      <c r="A499" s="14"/>
      <c r="B499" s="249"/>
      <c r="C499" s="250"/>
      <c r="D499" s="234" t="s">
        <v>257</v>
      </c>
      <c r="E499" s="251" t="s">
        <v>1</v>
      </c>
      <c r="F499" s="252" t="s">
        <v>6261</v>
      </c>
      <c r="G499" s="250"/>
      <c r="H499" s="253">
        <v>10.4</v>
      </c>
      <c r="I499" s="254"/>
      <c r="J499" s="250"/>
      <c r="K499" s="250"/>
      <c r="L499" s="255"/>
      <c r="M499" s="256"/>
      <c r="N499" s="257"/>
      <c r="O499" s="257"/>
      <c r="P499" s="257"/>
      <c r="Q499" s="257"/>
      <c r="R499" s="257"/>
      <c r="S499" s="257"/>
      <c r="T499" s="258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9" t="s">
        <v>257</v>
      </c>
      <c r="AU499" s="259" t="s">
        <v>253</v>
      </c>
      <c r="AV499" s="14" t="s">
        <v>87</v>
      </c>
      <c r="AW499" s="14" t="s">
        <v>34</v>
      </c>
      <c r="AX499" s="14" t="s">
        <v>77</v>
      </c>
      <c r="AY499" s="259" t="s">
        <v>245</v>
      </c>
    </row>
    <row r="500" s="15" customFormat="1">
      <c r="A500" s="15"/>
      <c r="B500" s="260"/>
      <c r="C500" s="261"/>
      <c r="D500" s="234" t="s">
        <v>257</v>
      </c>
      <c r="E500" s="262" t="s">
        <v>1</v>
      </c>
      <c r="F500" s="263" t="s">
        <v>266</v>
      </c>
      <c r="G500" s="261"/>
      <c r="H500" s="264">
        <v>10.4</v>
      </c>
      <c r="I500" s="265"/>
      <c r="J500" s="261"/>
      <c r="K500" s="261"/>
      <c r="L500" s="266"/>
      <c r="M500" s="267"/>
      <c r="N500" s="268"/>
      <c r="O500" s="268"/>
      <c r="P500" s="268"/>
      <c r="Q500" s="268"/>
      <c r="R500" s="268"/>
      <c r="S500" s="268"/>
      <c r="T500" s="269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70" t="s">
        <v>257</v>
      </c>
      <c r="AU500" s="270" t="s">
        <v>253</v>
      </c>
      <c r="AV500" s="15" t="s">
        <v>253</v>
      </c>
      <c r="AW500" s="15" t="s">
        <v>34</v>
      </c>
      <c r="AX500" s="15" t="s">
        <v>85</v>
      </c>
      <c r="AY500" s="270" t="s">
        <v>245</v>
      </c>
    </row>
    <row r="501" s="2" customFormat="1" ht="16.5" customHeight="1">
      <c r="A501" s="40"/>
      <c r="B501" s="41"/>
      <c r="C501" s="283" t="s">
        <v>3188</v>
      </c>
      <c r="D501" s="283" t="s">
        <v>551</v>
      </c>
      <c r="E501" s="284" t="s">
        <v>6262</v>
      </c>
      <c r="F501" s="285" t="s">
        <v>6263</v>
      </c>
      <c r="G501" s="286" t="s">
        <v>275</v>
      </c>
      <c r="H501" s="287">
        <v>10.4</v>
      </c>
      <c r="I501" s="288"/>
      <c r="J501" s="289">
        <f>ROUND(I501*H501,2)</f>
        <v>0</v>
      </c>
      <c r="K501" s="285" t="s">
        <v>764</v>
      </c>
      <c r="L501" s="290"/>
      <c r="M501" s="291" t="s">
        <v>1</v>
      </c>
      <c r="N501" s="292" t="s">
        <v>42</v>
      </c>
      <c r="O501" s="93"/>
      <c r="P501" s="230">
        <f>O501*H501</f>
        <v>0</v>
      </c>
      <c r="Q501" s="230">
        <v>0.001</v>
      </c>
      <c r="R501" s="230">
        <f>Q501*H501</f>
        <v>0.010400000000000001</v>
      </c>
      <c r="S501" s="230">
        <v>0</v>
      </c>
      <c r="T501" s="231">
        <f>S501*H501</f>
        <v>0</v>
      </c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R501" s="232" t="s">
        <v>594</v>
      </c>
      <c r="AT501" s="232" t="s">
        <v>551</v>
      </c>
      <c r="AU501" s="232" t="s">
        <v>253</v>
      </c>
      <c r="AY501" s="19" t="s">
        <v>245</v>
      </c>
      <c r="BE501" s="233">
        <f>IF(N501="základní",J501,0)</f>
        <v>0</v>
      </c>
      <c r="BF501" s="233">
        <f>IF(N501="snížená",J501,0)</f>
        <v>0</v>
      </c>
      <c r="BG501" s="233">
        <f>IF(N501="zákl. přenesená",J501,0)</f>
        <v>0</v>
      </c>
      <c r="BH501" s="233">
        <f>IF(N501="sníž. přenesená",J501,0)</f>
        <v>0</v>
      </c>
      <c r="BI501" s="233">
        <f>IF(N501="nulová",J501,0)</f>
        <v>0</v>
      </c>
      <c r="BJ501" s="19" t="s">
        <v>85</v>
      </c>
      <c r="BK501" s="233">
        <f>ROUND(I501*H501,2)</f>
        <v>0</v>
      </c>
      <c r="BL501" s="19" t="s">
        <v>594</v>
      </c>
      <c r="BM501" s="232" t="s">
        <v>6264</v>
      </c>
    </row>
    <row r="502" s="2" customFormat="1">
      <c r="A502" s="40"/>
      <c r="B502" s="41"/>
      <c r="C502" s="42"/>
      <c r="D502" s="234" t="s">
        <v>255</v>
      </c>
      <c r="E502" s="42"/>
      <c r="F502" s="235" t="s">
        <v>6263</v>
      </c>
      <c r="G502" s="42"/>
      <c r="H502" s="42"/>
      <c r="I502" s="236"/>
      <c r="J502" s="42"/>
      <c r="K502" s="42"/>
      <c r="L502" s="46"/>
      <c r="M502" s="237"/>
      <c r="N502" s="238"/>
      <c r="O502" s="93"/>
      <c r="P502" s="93"/>
      <c r="Q502" s="93"/>
      <c r="R502" s="93"/>
      <c r="S502" s="93"/>
      <c r="T502" s="94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T502" s="19" t="s">
        <v>255</v>
      </c>
      <c r="AU502" s="19" t="s">
        <v>253</v>
      </c>
    </row>
    <row r="503" s="2" customFormat="1" ht="16.5" customHeight="1">
      <c r="A503" s="40"/>
      <c r="B503" s="41"/>
      <c r="C503" s="283" t="s">
        <v>3194</v>
      </c>
      <c r="D503" s="283" t="s">
        <v>551</v>
      </c>
      <c r="E503" s="284" t="s">
        <v>6265</v>
      </c>
      <c r="F503" s="285" t="s">
        <v>6266</v>
      </c>
      <c r="G503" s="286" t="s">
        <v>275</v>
      </c>
      <c r="H503" s="287">
        <v>10.4</v>
      </c>
      <c r="I503" s="288"/>
      <c r="J503" s="289">
        <f>ROUND(I503*H503,2)</f>
        <v>0</v>
      </c>
      <c r="K503" s="285" t="s">
        <v>764</v>
      </c>
      <c r="L503" s="290"/>
      <c r="M503" s="291" t="s">
        <v>1</v>
      </c>
      <c r="N503" s="292" t="s">
        <v>42</v>
      </c>
      <c r="O503" s="93"/>
      <c r="P503" s="230">
        <f>O503*H503</f>
        <v>0</v>
      </c>
      <c r="Q503" s="230">
        <v>0.0015</v>
      </c>
      <c r="R503" s="230">
        <f>Q503*H503</f>
        <v>0.015600000000000001</v>
      </c>
      <c r="S503" s="230">
        <v>0</v>
      </c>
      <c r="T503" s="231">
        <f>S503*H503</f>
        <v>0</v>
      </c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R503" s="232" t="s">
        <v>594</v>
      </c>
      <c r="AT503" s="232" t="s">
        <v>551</v>
      </c>
      <c r="AU503" s="232" t="s">
        <v>253</v>
      </c>
      <c r="AY503" s="19" t="s">
        <v>245</v>
      </c>
      <c r="BE503" s="233">
        <f>IF(N503="základní",J503,0)</f>
        <v>0</v>
      </c>
      <c r="BF503" s="233">
        <f>IF(N503="snížená",J503,0)</f>
        <v>0</v>
      </c>
      <c r="BG503" s="233">
        <f>IF(N503="zákl. přenesená",J503,0)</f>
        <v>0</v>
      </c>
      <c r="BH503" s="233">
        <f>IF(N503="sníž. přenesená",J503,0)</f>
        <v>0</v>
      </c>
      <c r="BI503" s="233">
        <f>IF(N503="nulová",J503,0)</f>
        <v>0</v>
      </c>
      <c r="BJ503" s="19" t="s">
        <v>85</v>
      </c>
      <c r="BK503" s="233">
        <f>ROUND(I503*H503,2)</f>
        <v>0</v>
      </c>
      <c r="BL503" s="19" t="s">
        <v>594</v>
      </c>
      <c r="BM503" s="232" t="s">
        <v>6267</v>
      </c>
    </row>
    <row r="504" s="2" customFormat="1">
      <c r="A504" s="40"/>
      <c r="B504" s="41"/>
      <c r="C504" s="42"/>
      <c r="D504" s="234" t="s">
        <v>255</v>
      </c>
      <c r="E504" s="42"/>
      <c r="F504" s="235" t="s">
        <v>6266</v>
      </c>
      <c r="G504" s="42"/>
      <c r="H504" s="42"/>
      <c r="I504" s="236"/>
      <c r="J504" s="42"/>
      <c r="K504" s="42"/>
      <c r="L504" s="46"/>
      <c r="M504" s="237"/>
      <c r="N504" s="238"/>
      <c r="O504" s="93"/>
      <c r="P504" s="93"/>
      <c r="Q504" s="93"/>
      <c r="R504" s="93"/>
      <c r="S504" s="93"/>
      <c r="T504" s="94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255</v>
      </c>
      <c r="AU504" s="19" t="s">
        <v>253</v>
      </c>
    </row>
    <row r="505" s="2" customFormat="1" ht="24.15" customHeight="1">
      <c r="A505" s="40"/>
      <c r="B505" s="41"/>
      <c r="C505" s="221" t="s">
        <v>3446</v>
      </c>
      <c r="D505" s="221" t="s">
        <v>248</v>
      </c>
      <c r="E505" s="222" t="s">
        <v>3143</v>
      </c>
      <c r="F505" s="223" t="s">
        <v>3990</v>
      </c>
      <c r="G505" s="224" t="s">
        <v>3531</v>
      </c>
      <c r="H505" s="225">
        <v>0.16200000000000001</v>
      </c>
      <c r="I505" s="226"/>
      <c r="J505" s="227">
        <f>ROUND(I505*H505,2)</f>
        <v>0</v>
      </c>
      <c r="K505" s="223" t="s">
        <v>764</v>
      </c>
      <c r="L505" s="46"/>
      <c r="M505" s="228" t="s">
        <v>1</v>
      </c>
      <c r="N505" s="229" t="s">
        <v>42</v>
      </c>
      <c r="O505" s="93"/>
      <c r="P505" s="230">
        <f>O505*H505</f>
        <v>0</v>
      </c>
      <c r="Q505" s="230">
        <v>0</v>
      </c>
      <c r="R505" s="230">
        <f>Q505*H505</f>
        <v>0</v>
      </c>
      <c r="S505" s="230">
        <v>0</v>
      </c>
      <c r="T505" s="231">
        <f>S505*H505</f>
        <v>0</v>
      </c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R505" s="232" t="s">
        <v>253</v>
      </c>
      <c r="AT505" s="232" t="s">
        <v>248</v>
      </c>
      <c r="AU505" s="232" t="s">
        <v>253</v>
      </c>
      <c r="AY505" s="19" t="s">
        <v>245</v>
      </c>
      <c r="BE505" s="233">
        <f>IF(N505="základní",J505,0)</f>
        <v>0</v>
      </c>
      <c r="BF505" s="233">
        <f>IF(N505="snížená",J505,0)</f>
        <v>0</v>
      </c>
      <c r="BG505" s="233">
        <f>IF(N505="zákl. přenesená",J505,0)</f>
        <v>0</v>
      </c>
      <c r="BH505" s="233">
        <f>IF(N505="sníž. přenesená",J505,0)</f>
        <v>0</v>
      </c>
      <c r="BI505" s="233">
        <f>IF(N505="nulová",J505,0)</f>
        <v>0</v>
      </c>
      <c r="BJ505" s="19" t="s">
        <v>85</v>
      </c>
      <c r="BK505" s="233">
        <f>ROUND(I505*H505,2)</f>
        <v>0</v>
      </c>
      <c r="BL505" s="19" t="s">
        <v>253</v>
      </c>
      <c r="BM505" s="232" t="s">
        <v>6268</v>
      </c>
    </row>
    <row r="506" s="2" customFormat="1">
      <c r="A506" s="40"/>
      <c r="B506" s="41"/>
      <c r="C506" s="42"/>
      <c r="D506" s="234" t="s">
        <v>255</v>
      </c>
      <c r="E506" s="42"/>
      <c r="F506" s="235" t="s">
        <v>3990</v>
      </c>
      <c r="G506" s="42"/>
      <c r="H506" s="42"/>
      <c r="I506" s="236"/>
      <c r="J506" s="42"/>
      <c r="K506" s="42"/>
      <c r="L506" s="46"/>
      <c r="M506" s="237"/>
      <c r="N506" s="238"/>
      <c r="O506" s="93"/>
      <c r="P506" s="93"/>
      <c r="Q506" s="93"/>
      <c r="R506" s="93"/>
      <c r="S506" s="93"/>
      <c r="T506" s="94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T506" s="19" t="s">
        <v>255</v>
      </c>
      <c r="AU506" s="19" t="s">
        <v>253</v>
      </c>
    </row>
    <row r="507" s="2" customFormat="1">
      <c r="A507" s="40"/>
      <c r="B507" s="41"/>
      <c r="C507" s="42"/>
      <c r="D507" s="296" t="s">
        <v>766</v>
      </c>
      <c r="E507" s="42"/>
      <c r="F507" s="297" t="s">
        <v>3147</v>
      </c>
      <c r="G507" s="42"/>
      <c r="H507" s="42"/>
      <c r="I507" s="236"/>
      <c r="J507" s="42"/>
      <c r="K507" s="42"/>
      <c r="L507" s="46"/>
      <c r="M507" s="237"/>
      <c r="N507" s="238"/>
      <c r="O507" s="93"/>
      <c r="P507" s="93"/>
      <c r="Q507" s="93"/>
      <c r="R507" s="93"/>
      <c r="S507" s="93"/>
      <c r="T507" s="94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T507" s="19" t="s">
        <v>766</v>
      </c>
      <c r="AU507" s="19" t="s">
        <v>253</v>
      </c>
    </row>
    <row r="508" s="14" customFormat="1">
      <c r="A508" s="14"/>
      <c r="B508" s="249"/>
      <c r="C508" s="250"/>
      <c r="D508" s="234" t="s">
        <v>257</v>
      </c>
      <c r="E508" s="251" t="s">
        <v>1</v>
      </c>
      <c r="F508" s="252" t="s">
        <v>6269</v>
      </c>
      <c r="G508" s="250"/>
      <c r="H508" s="253">
        <v>0.16200000000000001</v>
      </c>
      <c r="I508" s="254"/>
      <c r="J508" s="250"/>
      <c r="K508" s="250"/>
      <c r="L508" s="255"/>
      <c r="M508" s="256"/>
      <c r="N508" s="257"/>
      <c r="O508" s="257"/>
      <c r="P508" s="257"/>
      <c r="Q508" s="257"/>
      <c r="R508" s="257"/>
      <c r="S508" s="257"/>
      <c r="T508" s="258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9" t="s">
        <v>257</v>
      </c>
      <c r="AU508" s="259" t="s">
        <v>253</v>
      </c>
      <c r="AV508" s="14" t="s">
        <v>87</v>
      </c>
      <c r="AW508" s="14" t="s">
        <v>34</v>
      </c>
      <c r="AX508" s="14" t="s">
        <v>77</v>
      </c>
      <c r="AY508" s="259" t="s">
        <v>245</v>
      </c>
    </row>
    <row r="509" s="15" customFormat="1">
      <c r="A509" s="15"/>
      <c r="B509" s="260"/>
      <c r="C509" s="261"/>
      <c r="D509" s="234" t="s">
        <v>257</v>
      </c>
      <c r="E509" s="262" t="s">
        <v>1</v>
      </c>
      <c r="F509" s="263" t="s">
        <v>266</v>
      </c>
      <c r="G509" s="261"/>
      <c r="H509" s="264">
        <v>0.16200000000000001</v>
      </c>
      <c r="I509" s="265"/>
      <c r="J509" s="261"/>
      <c r="K509" s="261"/>
      <c r="L509" s="266"/>
      <c r="M509" s="293"/>
      <c r="N509" s="294"/>
      <c r="O509" s="294"/>
      <c r="P509" s="294"/>
      <c r="Q509" s="294"/>
      <c r="R509" s="294"/>
      <c r="S509" s="294"/>
      <c r="T509" s="29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70" t="s">
        <v>257</v>
      </c>
      <c r="AU509" s="270" t="s">
        <v>253</v>
      </c>
      <c r="AV509" s="15" t="s">
        <v>253</v>
      </c>
      <c r="AW509" s="15" t="s">
        <v>34</v>
      </c>
      <c r="AX509" s="15" t="s">
        <v>85</v>
      </c>
      <c r="AY509" s="270" t="s">
        <v>245</v>
      </c>
    </row>
    <row r="510" s="2" customFormat="1" ht="6.96" customHeight="1">
      <c r="A510" s="40"/>
      <c r="B510" s="68"/>
      <c r="C510" s="69"/>
      <c r="D510" s="69"/>
      <c r="E510" s="69"/>
      <c r="F510" s="69"/>
      <c r="G510" s="69"/>
      <c r="H510" s="69"/>
      <c r="I510" s="69"/>
      <c r="J510" s="69"/>
      <c r="K510" s="69"/>
      <c r="L510" s="46"/>
      <c r="M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</row>
  </sheetData>
  <sheetProtection sheet="1" autoFilter="0" formatColumns="0" formatRows="0" objects="1" scenarios="1" spinCount="100000" saltValue="9Jlr0o028BTptJWH46vz0vYBO2vZO+D8Z7ver1way6Rikgn/5YHL2dbybkO1qzKH+ITPeOyvkT/AIl41qROz/g==" hashValue="re+OUz6/XDO22Ly0RtaKBwKu/YVwSMMQIIc4Z4Ex8UtetWM1ZI6kZSjnNMc+F6NwypXJ7CCNDE9pDB4vn1C0Qw==" algorithmName="SHA-512" password="CC35"/>
  <autoFilter ref="C126:K509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hyperlinks>
    <hyperlink ref="F132" r:id="rId1" display="https://podminky.urs.cz/item/CS_URS_2025_02/115101201"/>
    <hyperlink ref="F136" r:id="rId2" display="https://podminky.urs.cz/item/CS_URS_2025_02/115101301"/>
    <hyperlink ref="F140" r:id="rId3" display="https://podminky.urs.cz/item/CS_URS_2025_02/121151103"/>
    <hyperlink ref="F144" r:id="rId4" display="https://podminky.urs.cz/item/CS_URS_2025_02/122252502"/>
    <hyperlink ref="F148" r:id="rId5" display="https://podminky.urs.cz/item/CS_URS_2025_02/125703322"/>
    <hyperlink ref="F152" r:id="rId6" display="https://podminky.urs.cz/item/CS_URS_2025_02/151711111"/>
    <hyperlink ref="F156" r:id="rId7" display="https://podminky.urs.cz/item/CS_URS_2025_02/151711131"/>
    <hyperlink ref="F160" r:id="rId8" display="https://podminky.urs.cz/item/CS_URS_2025_02/151712111"/>
    <hyperlink ref="F172" r:id="rId9" display="https://podminky.urs.cz/item/CS_URS_2025_02/151712121"/>
    <hyperlink ref="F176" r:id="rId10" display="https://podminky.urs.cz/item/CS_URS_2025_02/151721111"/>
    <hyperlink ref="F180" r:id="rId11" display="https://podminky.urs.cz/item/CS_URS_2025_02/153111114"/>
    <hyperlink ref="F184" r:id="rId12" display="https://podminky.urs.cz/item/CS_URS_2025_02/153112122"/>
    <hyperlink ref="F188" r:id="rId13" display="https://podminky.urs.cz/item/CS_URS_2025_02/153113112"/>
    <hyperlink ref="F192" r:id="rId14" display="https://podminky.urs.cz/item/CS_URS_2025_02/153851133"/>
    <hyperlink ref="F196" r:id="rId15" display="https://podminky.urs.cz/item/CS_URS_2025_02/162751117"/>
    <hyperlink ref="F200" r:id="rId16" display="https://podminky.urs.cz/item/CS_URS_2025_02/162751119"/>
    <hyperlink ref="F204" r:id="rId17" display="https://podminky.urs.cz/item/CS_URS_2025_02/167151111"/>
    <hyperlink ref="F208" r:id="rId18" display="https://podminky.urs.cz/item/CS_URS_2025_02/171111111"/>
    <hyperlink ref="F212" r:id="rId19" display="https://podminky.urs.cz/item/CS_URS_2025_02/171151112"/>
    <hyperlink ref="F216" r:id="rId20" display="https://podminky.urs.cz/item/CS_URS_2025_02/171201231"/>
    <hyperlink ref="F220" r:id="rId21" display="https://podminky.urs.cz/item/CS_URS_2025_02/171251201"/>
    <hyperlink ref="F224" r:id="rId22" display="https://podminky.urs.cz/item/CS_URS_2025_02/181451312"/>
    <hyperlink ref="F231" r:id="rId23" display="https://podminky.urs.cz/item/CS_URS_2025_02/182151111"/>
    <hyperlink ref="F235" r:id="rId24" display="https://podminky.urs.cz/item/CS_URS_2025_02/182351023"/>
    <hyperlink ref="F242" r:id="rId25" display="https://podminky.urs.cz/item/CS_URS_2025_02/512531111"/>
    <hyperlink ref="F246" r:id="rId26" display="https://podminky.urs.cz/item/CS_URS_2025_02/742110104"/>
    <hyperlink ref="F255" r:id="rId27" display="https://podminky.urs.cz/item/CS_URS_2025_02/226211213"/>
    <hyperlink ref="F266" r:id="rId28" display="https://podminky.urs.cz/item/CS_URS_2025_02/273321118"/>
    <hyperlink ref="F271" r:id="rId29" display="https://podminky.urs.cz/item/CS_URS_2025_02/273321191"/>
    <hyperlink ref="F275" r:id="rId30" display="https://podminky.urs.cz/item/CS_URS_2025_02/273354111"/>
    <hyperlink ref="F280" r:id="rId31" display="https://podminky.urs.cz/item/CS_URS_2025_02/273354211"/>
    <hyperlink ref="F284" r:id="rId32" display="https://podminky.urs.cz/item/CS_URS_2025_02/273361116"/>
    <hyperlink ref="F288" r:id="rId33" display="https://podminky.urs.cz/item/CS_URS_2025_02/273361412"/>
    <hyperlink ref="F292" r:id="rId34" display="https://podminky.urs.cz/item/CS_URS_2025_02/274311127"/>
    <hyperlink ref="F296" r:id="rId35" display="https://podminky.urs.cz/item/CS_URS_2025_02/274321118"/>
    <hyperlink ref="F303" r:id="rId36" display="https://podminky.urs.cz/item/CS_URS_2025_02/274321191"/>
    <hyperlink ref="F307" r:id="rId37" display="https://podminky.urs.cz/item/CS_URS_2025_02/274354111"/>
    <hyperlink ref="F312" r:id="rId38" display="https://podminky.urs.cz/item/CS_URS_2025_02/274354211"/>
    <hyperlink ref="F317" r:id="rId39" display="https://podminky.urs.cz/item/CS_URS_2025_02/317321118"/>
    <hyperlink ref="F321" r:id="rId40" display="https://podminky.urs.cz/item/CS_URS_2025_02/317321191"/>
    <hyperlink ref="F324" r:id="rId41" display="https://podminky.urs.cz/item/CS_URS_2025_02/317353121"/>
    <hyperlink ref="F328" r:id="rId42" display="https://podminky.urs.cz/item/CS_URS_2025_02/317353221"/>
    <hyperlink ref="F331" r:id="rId43" display="https://podminky.urs.cz/item/CS_URS_2025_02/334323218"/>
    <hyperlink ref="F336" r:id="rId44" display="https://podminky.urs.cz/item/CS_URS_2025_02/334323291"/>
    <hyperlink ref="F340" r:id="rId45" display="https://podminky.urs.cz/item/CS_URS_2025_02/334352111"/>
    <hyperlink ref="F347" r:id="rId46" display="https://podminky.urs.cz/item/CS_URS_2025_02/334352211"/>
    <hyperlink ref="F351" r:id="rId47" display="https://podminky.urs.cz/item/CS_URS_2025_02/389121111"/>
    <hyperlink ref="F366" r:id="rId48" display="https://podminky.urs.cz/item/CS_URS_2025_02/451315114"/>
    <hyperlink ref="F370" r:id="rId49" display="https://podminky.urs.cz/item/CS_URS_2025_02/458501112"/>
    <hyperlink ref="F374" r:id="rId50" display="https://podminky.urs.cz/item/CS_URS_2025_02/464511111"/>
    <hyperlink ref="F379" r:id="rId51" display="https://podminky.urs.cz/item/CS_URS_2025_02/465513157"/>
    <hyperlink ref="F385" r:id="rId52" display="https://podminky.urs.cz/item/CS_URS_2025_02/511501111"/>
    <hyperlink ref="F389" r:id="rId53" display="https://podminky.urs.cz/item/CS_URS_2025_02/511501122"/>
    <hyperlink ref="F394" r:id="rId54" display="https://podminky.urs.cz/item/CS_URS_2025_02/916231213"/>
    <hyperlink ref="F403" r:id="rId55" display="https://podminky.urs.cz/item/CS_URS_2025_02/936942211"/>
    <hyperlink ref="F407" r:id="rId56" display="https://podminky.urs.cz/item/CS_URS_2025_02/961021112"/>
    <hyperlink ref="F412" r:id="rId57" display="https://podminky.urs.cz/item/CS_URS_2025_02/963041211"/>
    <hyperlink ref="F418" r:id="rId58" display="https://podminky.urs.cz/item/CS_URS_2025_02/963051111"/>
    <hyperlink ref="F427" r:id="rId59" display="https://podminky.urs.cz/item/CS_URS_2025_02/997013814"/>
    <hyperlink ref="F431" r:id="rId60" display="https://podminky.urs.cz/item/CS_URS_2025_02/997013861"/>
    <hyperlink ref="F435" r:id="rId61" display="https://podminky.urs.cz/item/CS_URS_2025_02/997013862"/>
    <hyperlink ref="F440" r:id="rId62" display="https://podminky.urs.cz/item/CS_URS_2025_02/997013873"/>
    <hyperlink ref="F445" r:id="rId63" display="https://podminky.urs.cz/item/CS_URS_2025_02/997211511"/>
    <hyperlink ref="F453" r:id="rId64" display="https://podminky.urs.cz/item/CS_URS_2025_02/997211519"/>
    <hyperlink ref="F457" r:id="rId65" display="https://podminky.urs.cz/item/CS_URS_2025_02/997211611"/>
    <hyperlink ref="F465" r:id="rId66" display="https://podminky.urs.cz/item/CS_URS_2025_02/998212111"/>
    <hyperlink ref="F470" r:id="rId67" display="https://podminky.urs.cz/item/CS_URS_2025_02/711112001"/>
    <hyperlink ref="F481" r:id="rId68" display="https://podminky.urs.cz/item/CS_URS_2025_02/711112002"/>
    <hyperlink ref="F492" r:id="rId69" display="https://podminky.urs.cz/item/CS_URS_2025_02/711141821"/>
    <hyperlink ref="F496" r:id="rId70" display="https://podminky.urs.cz/item/CS_URS_2025_02/711142559"/>
    <hyperlink ref="F507" r:id="rId71" display="https://podminky.urs.cz/item/CS_URS_2025_02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2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143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6270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ROUND(J128,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ROUND((SUM(BE128:BE563)),  2)</f>
        <v>0</v>
      </c>
      <c r="G33" s="40"/>
      <c r="H33" s="40"/>
      <c r="I33" s="158">
        <v>0.20999999999999999</v>
      </c>
      <c r="J33" s="157">
        <f>ROUND(((SUM(BE128:BE563))*I33),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ROUND((SUM(BF128:BF563)),  2)</f>
        <v>0</v>
      </c>
      <c r="G34" s="40"/>
      <c r="H34" s="40"/>
      <c r="I34" s="158">
        <v>0.12</v>
      </c>
      <c r="J34" s="157">
        <f>ROUND(((SUM(BF128:BF563))*I34),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ROUND((SUM(BG128:BG563)),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ROUND((SUM(BH128:BH563)),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ROUND((SUM(BI128:BI563)),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SO142.11.04 - Horní Lideč - Valašská Polanka, propustek v km 27.909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J128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J129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J130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J249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J319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J384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227</v>
      </c>
      <c r="E102" s="191"/>
      <c r="F102" s="191"/>
      <c r="G102" s="191"/>
      <c r="H102" s="191"/>
      <c r="I102" s="191"/>
      <c r="J102" s="192">
        <f>J415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4.88" customHeight="1">
      <c r="A103" s="10"/>
      <c r="B103" s="188"/>
      <c r="C103" s="189"/>
      <c r="D103" s="190" t="s">
        <v>5261</v>
      </c>
      <c r="E103" s="191"/>
      <c r="F103" s="191"/>
      <c r="G103" s="191"/>
      <c r="H103" s="191"/>
      <c r="I103" s="191"/>
      <c r="J103" s="192">
        <f>J428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755</v>
      </c>
      <c r="E104" s="191"/>
      <c r="F104" s="191"/>
      <c r="G104" s="191"/>
      <c r="H104" s="191"/>
      <c r="I104" s="191"/>
      <c r="J104" s="192">
        <f>J436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8"/>
      <c r="C105" s="189"/>
      <c r="D105" s="190" t="s">
        <v>4059</v>
      </c>
      <c r="E105" s="191"/>
      <c r="F105" s="191"/>
      <c r="G105" s="191"/>
      <c r="H105" s="191"/>
      <c r="I105" s="191"/>
      <c r="J105" s="192">
        <f>J478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8"/>
      <c r="C106" s="189"/>
      <c r="D106" s="190" t="s">
        <v>757</v>
      </c>
      <c r="E106" s="191"/>
      <c r="F106" s="191"/>
      <c r="G106" s="191"/>
      <c r="H106" s="191"/>
      <c r="I106" s="191"/>
      <c r="J106" s="192">
        <f>J517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4.88" customHeight="1">
      <c r="A107" s="10"/>
      <c r="B107" s="188"/>
      <c r="C107" s="189"/>
      <c r="D107" s="190" t="s">
        <v>2646</v>
      </c>
      <c r="E107" s="191"/>
      <c r="F107" s="191"/>
      <c r="G107" s="191"/>
      <c r="H107" s="191"/>
      <c r="I107" s="191"/>
      <c r="J107" s="192">
        <f>J521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21.84" customHeight="1">
      <c r="A108" s="10"/>
      <c r="B108" s="188"/>
      <c r="C108" s="189"/>
      <c r="D108" s="190" t="s">
        <v>2647</v>
      </c>
      <c r="E108" s="191"/>
      <c r="F108" s="191"/>
      <c r="G108" s="191"/>
      <c r="H108" s="191"/>
      <c r="I108" s="191"/>
      <c r="J108" s="192">
        <f>J522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hidden="1" s="2" customFormat="1" ht="6.96" customHeight="1">
      <c r="A110" s="40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hidden="1"/>
    <row r="112" hidden="1"/>
    <row r="113" hidden="1"/>
    <row r="114" s="2" customFormat="1" ht="6.96" customHeight="1">
      <c r="A114" s="40"/>
      <c r="B114" s="70"/>
      <c r="C114" s="71"/>
      <c r="D114" s="71"/>
      <c r="E114" s="71"/>
      <c r="F114" s="71"/>
      <c r="G114" s="71"/>
      <c r="H114" s="71"/>
      <c r="I114" s="71"/>
      <c r="J114" s="71"/>
      <c r="K114" s="71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24.96" customHeight="1">
      <c r="A115" s="40"/>
      <c r="B115" s="41"/>
      <c r="C115" s="25" t="s">
        <v>230</v>
      </c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2" customHeight="1">
      <c r="A117" s="40"/>
      <c r="B117" s="41"/>
      <c r="C117" s="34" t="s">
        <v>16</v>
      </c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6.5" customHeight="1">
      <c r="A118" s="40"/>
      <c r="B118" s="41"/>
      <c r="C118" s="42"/>
      <c r="D118" s="42"/>
      <c r="E118" s="177" t="str">
        <f>E7</f>
        <v>Cyklická obnova trati v úseku Vsetín – Horní Lideč</v>
      </c>
      <c r="F118" s="34"/>
      <c r="G118" s="34"/>
      <c r="H118" s="34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4" t="s">
        <v>191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6.5" customHeight="1">
      <c r="A120" s="40"/>
      <c r="B120" s="41"/>
      <c r="C120" s="42"/>
      <c r="D120" s="42"/>
      <c r="E120" s="78" t="str">
        <f>E9</f>
        <v>SO142.11.04 - Horní Lideč - Valašská Polanka, propustek v km 27.909</v>
      </c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6.96" customHeight="1">
      <c r="A121" s="40"/>
      <c r="B121" s="41"/>
      <c r="C121" s="42"/>
      <c r="D121" s="42"/>
      <c r="E121" s="42"/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4" t="s">
        <v>20</v>
      </c>
      <c r="D122" s="42"/>
      <c r="E122" s="42"/>
      <c r="F122" s="29" t="str">
        <f>F12</f>
        <v>Vsetín - Horní Lideč</v>
      </c>
      <c r="G122" s="42"/>
      <c r="H122" s="42"/>
      <c r="I122" s="34" t="s">
        <v>22</v>
      </c>
      <c r="J122" s="81" t="str">
        <f>IF(J12="","",J12)</f>
        <v>20. 11. 2025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6.96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4" t="s">
        <v>24</v>
      </c>
      <c r="D124" s="42"/>
      <c r="E124" s="42"/>
      <c r="F124" s="29" t="str">
        <f>E15</f>
        <v>Správa železnic s.o.</v>
      </c>
      <c r="G124" s="42"/>
      <c r="H124" s="42"/>
      <c r="I124" s="34" t="s">
        <v>32</v>
      </c>
      <c r="J124" s="38" t="str">
        <f>E21</f>
        <v xml:space="preserve"> 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4" t="s">
        <v>30</v>
      </c>
      <c r="D125" s="42"/>
      <c r="E125" s="42"/>
      <c r="F125" s="29" t="str">
        <f>IF(E18="","",E18)</f>
        <v>Vyplň údaj</v>
      </c>
      <c r="G125" s="42"/>
      <c r="H125" s="42"/>
      <c r="I125" s="34" t="s">
        <v>35</v>
      </c>
      <c r="J125" s="38" t="str">
        <f>E24</f>
        <v>Správa železnic s.o.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0.32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11" customFormat="1" ht="29.28" customHeight="1">
      <c r="A127" s="194"/>
      <c r="B127" s="195"/>
      <c r="C127" s="196" t="s">
        <v>231</v>
      </c>
      <c r="D127" s="197" t="s">
        <v>62</v>
      </c>
      <c r="E127" s="197" t="s">
        <v>58</v>
      </c>
      <c r="F127" s="197" t="s">
        <v>59</v>
      </c>
      <c r="G127" s="197" t="s">
        <v>232</v>
      </c>
      <c r="H127" s="197" t="s">
        <v>233</v>
      </c>
      <c r="I127" s="197" t="s">
        <v>234</v>
      </c>
      <c r="J127" s="197" t="s">
        <v>223</v>
      </c>
      <c r="K127" s="198" t="s">
        <v>235</v>
      </c>
      <c r="L127" s="199"/>
      <c r="M127" s="102" t="s">
        <v>1</v>
      </c>
      <c r="N127" s="103" t="s">
        <v>41</v>
      </c>
      <c r="O127" s="103" t="s">
        <v>236</v>
      </c>
      <c r="P127" s="103" t="s">
        <v>237</v>
      </c>
      <c r="Q127" s="103" t="s">
        <v>238</v>
      </c>
      <c r="R127" s="103" t="s">
        <v>239</v>
      </c>
      <c r="S127" s="103" t="s">
        <v>240</v>
      </c>
      <c r="T127" s="104" t="s">
        <v>241</v>
      </c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</row>
    <row r="128" s="2" customFormat="1" ht="22.8" customHeight="1">
      <c r="A128" s="40"/>
      <c r="B128" s="41"/>
      <c r="C128" s="109" t="s">
        <v>242</v>
      </c>
      <c r="D128" s="42"/>
      <c r="E128" s="42"/>
      <c r="F128" s="42"/>
      <c r="G128" s="42"/>
      <c r="H128" s="42"/>
      <c r="I128" s="42"/>
      <c r="J128" s="200">
        <f>BK128</f>
        <v>0</v>
      </c>
      <c r="K128" s="42"/>
      <c r="L128" s="46"/>
      <c r="M128" s="105"/>
      <c r="N128" s="201"/>
      <c r="O128" s="106"/>
      <c r="P128" s="202">
        <f>P129</f>
        <v>0</v>
      </c>
      <c r="Q128" s="106"/>
      <c r="R128" s="202">
        <f>R129</f>
        <v>614.15552316972003</v>
      </c>
      <c r="S128" s="106"/>
      <c r="T128" s="203">
        <f>T129</f>
        <v>301.8646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76</v>
      </c>
      <c r="AU128" s="19" t="s">
        <v>225</v>
      </c>
      <c r="BK128" s="204">
        <f>BK129</f>
        <v>0</v>
      </c>
    </row>
    <row r="129" s="12" customFormat="1" ht="25.92" customHeight="1">
      <c r="A129" s="12"/>
      <c r="B129" s="205"/>
      <c r="C129" s="206"/>
      <c r="D129" s="207" t="s">
        <v>76</v>
      </c>
      <c r="E129" s="208" t="s">
        <v>243</v>
      </c>
      <c r="F129" s="208" t="s">
        <v>244</v>
      </c>
      <c r="G129" s="206"/>
      <c r="H129" s="206"/>
      <c r="I129" s="209"/>
      <c r="J129" s="210">
        <f>BK129</f>
        <v>0</v>
      </c>
      <c r="K129" s="206"/>
      <c r="L129" s="211"/>
      <c r="M129" s="212"/>
      <c r="N129" s="213"/>
      <c r="O129" s="213"/>
      <c r="P129" s="214">
        <f>P130+P249+P319+P384+P415+P436+P478+P517</f>
        <v>0</v>
      </c>
      <c r="Q129" s="213"/>
      <c r="R129" s="214">
        <f>R130+R249+R319+R384+R415+R436+R478+R517</f>
        <v>614.15552316972003</v>
      </c>
      <c r="S129" s="213"/>
      <c r="T129" s="215">
        <f>T130+T249+T319+T384+T415+T436+T478+T517</f>
        <v>301.8646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6" t="s">
        <v>253</v>
      </c>
      <c r="AT129" s="217" t="s">
        <v>76</v>
      </c>
      <c r="AU129" s="217" t="s">
        <v>77</v>
      </c>
      <c r="AY129" s="216" t="s">
        <v>245</v>
      </c>
      <c r="BK129" s="218">
        <f>BK130+BK249+BK319+BK384+BK415+BK436+BK478+BK517</f>
        <v>0</v>
      </c>
    </row>
    <row r="130" s="12" customFormat="1" ht="22.8" customHeight="1">
      <c r="A130" s="12"/>
      <c r="B130" s="205"/>
      <c r="C130" s="206"/>
      <c r="D130" s="207" t="s">
        <v>76</v>
      </c>
      <c r="E130" s="219" t="s">
        <v>85</v>
      </c>
      <c r="F130" s="219" t="s">
        <v>2649</v>
      </c>
      <c r="G130" s="206"/>
      <c r="H130" s="206"/>
      <c r="I130" s="209"/>
      <c r="J130" s="220">
        <f>BK130</f>
        <v>0</v>
      </c>
      <c r="K130" s="206"/>
      <c r="L130" s="211"/>
      <c r="M130" s="212"/>
      <c r="N130" s="213"/>
      <c r="O130" s="213"/>
      <c r="P130" s="214">
        <f>SUM(P131:P248)</f>
        <v>0</v>
      </c>
      <c r="Q130" s="213"/>
      <c r="R130" s="214">
        <f>SUM(R131:R248)</f>
        <v>42.297817987199998</v>
      </c>
      <c r="S130" s="213"/>
      <c r="T130" s="215">
        <f>SUM(T131:T248)</f>
        <v>216.41760000000002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6" t="s">
        <v>253</v>
      </c>
      <c r="AT130" s="217" t="s">
        <v>76</v>
      </c>
      <c r="AU130" s="217" t="s">
        <v>85</v>
      </c>
      <c r="AY130" s="216" t="s">
        <v>245</v>
      </c>
      <c r="BK130" s="218">
        <f>SUM(BK131:BK248)</f>
        <v>0</v>
      </c>
    </row>
    <row r="131" s="2" customFormat="1" ht="16.5" customHeight="1">
      <c r="A131" s="40"/>
      <c r="B131" s="41"/>
      <c r="C131" s="221" t="s">
        <v>253</v>
      </c>
      <c r="D131" s="221" t="s">
        <v>248</v>
      </c>
      <c r="E131" s="222" t="s">
        <v>4081</v>
      </c>
      <c r="F131" s="223" t="s">
        <v>4084</v>
      </c>
      <c r="G131" s="224" t="s">
        <v>2760</v>
      </c>
      <c r="H131" s="225">
        <v>80</v>
      </c>
      <c r="I131" s="226"/>
      <c r="J131" s="227">
        <f>ROUND(I131*H131,2)</f>
        <v>0</v>
      </c>
      <c r="K131" s="223" t="s">
        <v>764</v>
      </c>
      <c r="L131" s="46"/>
      <c r="M131" s="228" t="s">
        <v>1</v>
      </c>
      <c r="N131" s="229" t="s">
        <v>42</v>
      </c>
      <c r="O131" s="93"/>
      <c r="P131" s="230">
        <f>O131*H131</f>
        <v>0</v>
      </c>
      <c r="Q131" s="230">
        <v>3.2634E-05</v>
      </c>
      <c r="R131" s="230">
        <f>Q131*H131</f>
        <v>0.00261072</v>
      </c>
      <c r="S131" s="230">
        <v>0</v>
      </c>
      <c r="T131" s="231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2" t="s">
        <v>253</v>
      </c>
      <c r="AT131" s="232" t="s">
        <v>248</v>
      </c>
      <c r="AU131" s="232" t="s">
        <v>87</v>
      </c>
      <c r="AY131" s="19" t="s">
        <v>245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9" t="s">
        <v>85</v>
      </c>
      <c r="BK131" s="233">
        <f>ROUND(I131*H131,2)</f>
        <v>0</v>
      </c>
      <c r="BL131" s="19" t="s">
        <v>253</v>
      </c>
      <c r="BM131" s="232" t="s">
        <v>6271</v>
      </c>
    </row>
    <row r="132" s="2" customFormat="1">
      <c r="A132" s="40"/>
      <c r="B132" s="41"/>
      <c r="C132" s="42"/>
      <c r="D132" s="234" t="s">
        <v>255</v>
      </c>
      <c r="E132" s="42"/>
      <c r="F132" s="235" t="s">
        <v>4084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255</v>
      </c>
      <c r="AU132" s="19" t="s">
        <v>87</v>
      </c>
    </row>
    <row r="133" s="2" customFormat="1">
      <c r="A133" s="40"/>
      <c r="B133" s="41"/>
      <c r="C133" s="42"/>
      <c r="D133" s="296" t="s">
        <v>766</v>
      </c>
      <c r="E133" s="42"/>
      <c r="F133" s="297" t="s">
        <v>4085</v>
      </c>
      <c r="G133" s="42"/>
      <c r="H133" s="42"/>
      <c r="I133" s="236"/>
      <c r="J133" s="42"/>
      <c r="K133" s="42"/>
      <c r="L133" s="46"/>
      <c r="M133" s="237"/>
      <c r="N133" s="238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766</v>
      </c>
      <c r="AU133" s="19" t="s">
        <v>87</v>
      </c>
    </row>
    <row r="134" s="14" customFormat="1">
      <c r="A134" s="14"/>
      <c r="B134" s="249"/>
      <c r="C134" s="250"/>
      <c r="D134" s="234" t="s">
        <v>257</v>
      </c>
      <c r="E134" s="251" t="s">
        <v>1</v>
      </c>
      <c r="F134" s="252" t="s">
        <v>6077</v>
      </c>
      <c r="G134" s="250"/>
      <c r="H134" s="253">
        <v>80</v>
      </c>
      <c r="I134" s="254"/>
      <c r="J134" s="250"/>
      <c r="K134" s="250"/>
      <c r="L134" s="255"/>
      <c r="M134" s="256"/>
      <c r="N134" s="257"/>
      <c r="O134" s="257"/>
      <c r="P134" s="257"/>
      <c r="Q134" s="257"/>
      <c r="R134" s="257"/>
      <c r="S134" s="257"/>
      <c r="T134" s="25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9" t="s">
        <v>257</v>
      </c>
      <c r="AU134" s="259" t="s">
        <v>87</v>
      </c>
      <c r="AV134" s="14" t="s">
        <v>87</v>
      </c>
      <c r="AW134" s="14" t="s">
        <v>34</v>
      </c>
      <c r="AX134" s="14" t="s">
        <v>85</v>
      </c>
      <c r="AY134" s="259" t="s">
        <v>245</v>
      </c>
    </row>
    <row r="135" s="2" customFormat="1" ht="24.15" customHeight="1">
      <c r="A135" s="40"/>
      <c r="B135" s="41"/>
      <c r="C135" s="221" t="s">
        <v>246</v>
      </c>
      <c r="D135" s="221" t="s">
        <v>248</v>
      </c>
      <c r="E135" s="222" t="s">
        <v>4087</v>
      </c>
      <c r="F135" s="223" t="s">
        <v>4091</v>
      </c>
      <c r="G135" s="224" t="s">
        <v>4089</v>
      </c>
      <c r="H135" s="225">
        <v>10</v>
      </c>
      <c r="I135" s="226"/>
      <c r="J135" s="227">
        <f>ROUND(I135*H135,2)</f>
        <v>0</v>
      </c>
      <c r="K135" s="223" t="s">
        <v>764</v>
      </c>
      <c r="L135" s="46"/>
      <c r="M135" s="228" t="s">
        <v>1</v>
      </c>
      <c r="N135" s="229" t="s">
        <v>42</v>
      </c>
      <c r="O135" s="93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2" t="s">
        <v>253</v>
      </c>
      <c r="AT135" s="232" t="s">
        <v>248</v>
      </c>
      <c r="AU135" s="232" t="s">
        <v>87</v>
      </c>
      <c r="AY135" s="19" t="s">
        <v>245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9" t="s">
        <v>85</v>
      </c>
      <c r="BK135" s="233">
        <f>ROUND(I135*H135,2)</f>
        <v>0</v>
      </c>
      <c r="BL135" s="19" t="s">
        <v>253</v>
      </c>
      <c r="BM135" s="232" t="s">
        <v>6272</v>
      </c>
    </row>
    <row r="136" s="2" customFormat="1">
      <c r="A136" s="40"/>
      <c r="B136" s="41"/>
      <c r="C136" s="42"/>
      <c r="D136" s="234" t="s">
        <v>255</v>
      </c>
      <c r="E136" s="42"/>
      <c r="F136" s="235" t="s">
        <v>4091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255</v>
      </c>
      <c r="AU136" s="19" t="s">
        <v>87</v>
      </c>
    </row>
    <row r="137" s="2" customFormat="1">
      <c r="A137" s="40"/>
      <c r="B137" s="41"/>
      <c r="C137" s="42"/>
      <c r="D137" s="296" t="s">
        <v>766</v>
      </c>
      <c r="E137" s="42"/>
      <c r="F137" s="297" t="s">
        <v>4092</v>
      </c>
      <c r="G137" s="42"/>
      <c r="H137" s="42"/>
      <c r="I137" s="236"/>
      <c r="J137" s="42"/>
      <c r="K137" s="42"/>
      <c r="L137" s="46"/>
      <c r="M137" s="237"/>
      <c r="N137" s="238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766</v>
      </c>
      <c r="AU137" s="19" t="s">
        <v>87</v>
      </c>
    </row>
    <row r="138" s="14" customFormat="1">
      <c r="A138" s="14"/>
      <c r="B138" s="249"/>
      <c r="C138" s="250"/>
      <c r="D138" s="234" t="s">
        <v>257</v>
      </c>
      <c r="E138" s="251" t="s">
        <v>1</v>
      </c>
      <c r="F138" s="252" t="s">
        <v>6079</v>
      </c>
      <c r="G138" s="250"/>
      <c r="H138" s="253">
        <v>10</v>
      </c>
      <c r="I138" s="254"/>
      <c r="J138" s="250"/>
      <c r="K138" s="250"/>
      <c r="L138" s="255"/>
      <c r="M138" s="256"/>
      <c r="N138" s="257"/>
      <c r="O138" s="257"/>
      <c r="P138" s="257"/>
      <c r="Q138" s="257"/>
      <c r="R138" s="257"/>
      <c r="S138" s="257"/>
      <c r="T138" s="25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9" t="s">
        <v>257</v>
      </c>
      <c r="AU138" s="259" t="s">
        <v>87</v>
      </c>
      <c r="AV138" s="14" t="s">
        <v>87</v>
      </c>
      <c r="AW138" s="14" t="s">
        <v>34</v>
      </c>
      <c r="AX138" s="14" t="s">
        <v>85</v>
      </c>
      <c r="AY138" s="259" t="s">
        <v>245</v>
      </c>
    </row>
    <row r="139" s="2" customFormat="1" ht="16.5" customHeight="1">
      <c r="A139" s="40"/>
      <c r="B139" s="41"/>
      <c r="C139" s="221" t="s">
        <v>305</v>
      </c>
      <c r="D139" s="221" t="s">
        <v>248</v>
      </c>
      <c r="E139" s="222" t="s">
        <v>2650</v>
      </c>
      <c r="F139" s="223" t="s">
        <v>2651</v>
      </c>
      <c r="G139" s="224" t="s">
        <v>275</v>
      </c>
      <c r="H139" s="225">
        <v>120</v>
      </c>
      <c r="I139" s="226"/>
      <c r="J139" s="227">
        <f>ROUND(I139*H139,2)</f>
        <v>0</v>
      </c>
      <c r="K139" s="223" t="s">
        <v>764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87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6273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2651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87</v>
      </c>
    </row>
    <row r="141" s="2" customFormat="1">
      <c r="A141" s="40"/>
      <c r="B141" s="41"/>
      <c r="C141" s="42"/>
      <c r="D141" s="296" t="s">
        <v>766</v>
      </c>
      <c r="E141" s="42"/>
      <c r="F141" s="297" t="s">
        <v>2654</v>
      </c>
      <c r="G141" s="42"/>
      <c r="H141" s="42"/>
      <c r="I141" s="236"/>
      <c r="J141" s="42"/>
      <c r="K141" s="42"/>
      <c r="L141" s="46"/>
      <c r="M141" s="237"/>
      <c r="N141" s="238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766</v>
      </c>
      <c r="AU141" s="19" t="s">
        <v>87</v>
      </c>
    </row>
    <row r="142" s="14" customFormat="1">
      <c r="A142" s="14"/>
      <c r="B142" s="249"/>
      <c r="C142" s="250"/>
      <c r="D142" s="234" t="s">
        <v>257</v>
      </c>
      <c r="E142" s="251" t="s">
        <v>1</v>
      </c>
      <c r="F142" s="252" t="s">
        <v>6081</v>
      </c>
      <c r="G142" s="250"/>
      <c r="H142" s="253">
        <v>120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257</v>
      </c>
      <c r="AU142" s="259" t="s">
        <v>87</v>
      </c>
      <c r="AV142" s="14" t="s">
        <v>87</v>
      </c>
      <c r="AW142" s="14" t="s">
        <v>34</v>
      </c>
      <c r="AX142" s="14" t="s">
        <v>85</v>
      </c>
      <c r="AY142" s="259" t="s">
        <v>245</v>
      </c>
    </row>
    <row r="143" s="2" customFormat="1" ht="24.15" customHeight="1">
      <c r="A143" s="40"/>
      <c r="B143" s="41"/>
      <c r="C143" s="221" t="s">
        <v>314</v>
      </c>
      <c r="D143" s="221" t="s">
        <v>248</v>
      </c>
      <c r="E143" s="222" t="s">
        <v>3477</v>
      </c>
      <c r="F143" s="223" t="s">
        <v>3478</v>
      </c>
      <c r="G143" s="224" t="s">
        <v>251</v>
      </c>
      <c r="H143" s="225">
        <v>630</v>
      </c>
      <c r="I143" s="226"/>
      <c r="J143" s="227">
        <f>ROUND(I143*H143,2)</f>
        <v>0</v>
      </c>
      <c r="K143" s="223" t="s">
        <v>764</v>
      </c>
      <c r="L143" s="46"/>
      <c r="M143" s="228" t="s">
        <v>1</v>
      </c>
      <c r="N143" s="229" t="s">
        <v>42</v>
      </c>
      <c r="O143" s="93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2" t="s">
        <v>253</v>
      </c>
      <c r="AT143" s="232" t="s">
        <v>248</v>
      </c>
      <c r="AU143" s="232" t="s">
        <v>87</v>
      </c>
      <c r="AY143" s="19" t="s">
        <v>245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9" t="s">
        <v>85</v>
      </c>
      <c r="BK143" s="233">
        <f>ROUND(I143*H143,2)</f>
        <v>0</v>
      </c>
      <c r="BL143" s="19" t="s">
        <v>253</v>
      </c>
      <c r="BM143" s="232" t="s">
        <v>6274</v>
      </c>
    </row>
    <row r="144" s="2" customFormat="1">
      <c r="A144" s="40"/>
      <c r="B144" s="41"/>
      <c r="C144" s="42"/>
      <c r="D144" s="234" t="s">
        <v>255</v>
      </c>
      <c r="E144" s="42"/>
      <c r="F144" s="235" t="s">
        <v>3478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255</v>
      </c>
      <c r="AU144" s="19" t="s">
        <v>87</v>
      </c>
    </row>
    <row r="145" s="2" customFormat="1">
      <c r="A145" s="40"/>
      <c r="B145" s="41"/>
      <c r="C145" s="42"/>
      <c r="D145" s="296" t="s">
        <v>766</v>
      </c>
      <c r="E145" s="42"/>
      <c r="F145" s="297" t="s">
        <v>3480</v>
      </c>
      <c r="G145" s="42"/>
      <c r="H145" s="42"/>
      <c r="I145" s="236"/>
      <c r="J145" s="42"/>
      <c r="K145" s="42"/>
      <c r="L145" s="46"/>
      <c r="M145" s="237"/>
      <c r="N145" s="238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766</v>
      </c>
      <c r="AU145" s="19" t="s">
        <v>87</v>
      </c>
    </row>
    <row r="146" s="14" customFormat="1">
      <c r="A146" s="14"/>
      <c r="B146" s="249"/>
      <c r="C146" s="250"/>
      <c r="D146" s="234" t="s">
        <v>257</v>
      </c>
      <c r="E146" s="251" t="s">
        <v>1</v>
      </c>
      <c r="F146" s="252" t="s">
        <v>6275</v>
      </c>
      <c r="G146" s="250"/>
      <c r="H146" s="253">
        <v>340</v>
      </c>
      <c r="I146" s="254"/>
      <c r="J146" s="250"/>
      <c r="K146" s="250"/>
      <c r="L146" s="255"/>
      <c r="M146" s="256"/>
      <c r="N146" s="257"/>
      <c r="O146" s="257"/>
      <c r="P146" s="257"/>
      <c r="Q146" s="257"/>
      <c r="R146" s="257"/>
      <c r="S146" s="257"/>
      <c r="T146" s="25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9" t="s">
        <v>257</v>
      </c>
      <c r="AU146" s="259" t="s">
        <v>87</v>
      </c>
      <c r="AV146" s="14" t="s">
        <v>87</v>
      </c>
      <c r="AW146" s="14" t="s">
        <v>34</v>
      </c>
      <c r="AX146" s="14" t="s">
        <v>77</v>
      </c>
      <c r="AY146" s="259" t="s">
        <v>245</v>
      </c>
    </row>
    <row r="147" s="14" customFormat="1">
      <c r="A147" s="14"/>
      <c r="B147" s="249"/>
      <c r="C147" s="250"/>
      <c r="D147" s="234" t="s">
        <v>257</v>
      </c>
      <c r="E147" s="251" t="s">
        <v>1</v>
      </c>
      <c r="F147" s="252" t="s">
        <v>6276</v>
      </c>
      <c r="G147" s="250"/>
      <c r="H147" s="253">
        <v>290</v>
      </c>
      <c r="I147" s="254"/>
      <c r="J147" s="250"/>
      <c r="K147" s="250"/>
      <c r="L147" s="255"/>
      <c r="M147" s="256"/>
      <c r="N147" s="257"/>
      <c r="O147" s="257"/>
      <c r="P147" s="257"/>
      <c r="Q147" s="257"/>
      <c r="R147" s="257"/>
      <c r="S147" s="257"/>
      <c r="T147" s="25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9" t="s">
        <v>257</v>
      </c>
      <c r="AU147" s="259" t="s">
        <v>87</v>
      </c>
      <c r="AV147" s="14" t="s">
        <v>87</v>
      </c>
      <c r="AW147" s="14" t="s">
        <v>34</v>
      </c>
      <c r="AX147" s="14" t="s">
        <v>77</v>
      </c>
      <c r="AY147" s="259" t="s">
        <v>245</v>
      </c>
    </row>
    <row r="148" s="15" customFormat="1">
      <c r="A148" s="15"/>
      <c r="B148" s="260"/>
      <c r="C148" s="261"/>
      <c r="D148" s="234" t="s">
        <v>257</v>
      </c>
      <c r="E148" s="262" t="s">
        <v>1</v>
      </c>
      <c r="F148" s="263" t="s">
        <v>266</v>
      </c>
      <c r="G148" s="261"/>
      <c r="H148" s="264">
        <v>630</v>
      </c>
      <c r="I148" s="265"/>
      <c r="J148" s="261"/>
      <c r="K148" s="261"/>
      <c r="L148" s="266"/>
      <c r="M148" s="267"/>
      <c r="N148" s="268"/>
      <c r="O148" s="268"/>
      <c r="P148" s="268"/>
      <c r="Q148" s="268"/>
      <c r="R148" s="268"/>
      <c r="S148" s="268"/>
      <c r="T148" s="269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0" t="s">
        <v>257</v>
      </c>
      <c r="AU148" s="270" t="s">
        <v>87</v>
      </c>
      <c r="AV148" s="15" t="s">
        <v>253</v>
      </c>
      <c r="AW148" s="15" t="s">
        <v>34</v>
      </c>
      <c r="AX148" s="15" t="s">
        <v>85</v>
      </c>
      <c r="AY148" s="270" t="s">
        <v>245</v>
      </c>
    </row>
    <row r="149" s="2" customFormat="1" ht="16.5" customHeight="1">
      <c r="A149" s="40"/>
      <c r="B149" s="41"/>
      <c r="C149" s="221" t="s">
        <v>326</v>
      </c>
      <c r="D149" s="221" t="s">
        <v>248</v>
      </c>
      <c r="E149" s="222" t="s">
        <v>3209</v>
      </c>
      <c r="F149" s="223" t="s">
        <v>3210</v>
      </c>
      <c r="G149" s="224" t="s">
        <v>251</v>
      </c>
      <c r="H149" s="225">
        <v>10</v>
      </c>
      <c r="I149" s="226"/>
      <c r="J149" s="227">
        <f>ROUND(I149*H149,2)</f>
        <v>0</v>
      </c>
      <c r="K149" s="223" t="s">
        <v>764</v>
      </c>
      <c r="L149" s="46"/>
      <c r="M149" s="228" t="s">
        <v>1</v>
      </c>
      <c r="N149" s="229" t="s">
        <v>42</v>
      </c>
      <c r="O149" s="93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2" t="s">
        <v>253</v>
      </c>
      <c r="AT149" s="232" t="s">
        <v>248</v>
      </c>
      <c r="AU149" s="232" t="s">
        <v>87</v>
      </c>
      <c r="AY149" s="19" t="s">
        <v>245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9" t="s">
        <v>85</v>
      </c>
      <c r="BK149" s="233">
        <f>ROUND(I149*H149,2)</f>
        <v>0</v>
      </c>
      <c r="BL149" s="19" t="s">
        <v>253</v>
      </c>
      <c r="BM149" s="232" t="s">
        <v>6277</v>
      </c>
    </row>
    <row r="150" s="2" customFormat="1">
      <c r="A150" s="40"/>
      <c r="B150" s="41"/>
      <c r="C150" s="42"/>
      <c r="D150" s="234" t="s">
        <v>255</v>
      </c>
      <c r="E150" s="42"/>
      <c r="F150" s="235" t="s">
        <v>3210</v>
      </c>
      <c r="G150" s="42"/>
      <c r="H150" s="42"/>
      <c r="I150" s="236"/>
      <c r="J150" s="42"/>
      <c r="K150" s="42"/>
      <c r="L150" s="46"/>
      <c r="M150" s="237"/>
      <c r="N150" s="238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255</v>
      </c>
      <c r="AU150" s="19" t="s">
        <v>87</v>
      </c>
    </row>
    <row r="151" s="2" customFormat="1">
      <c r="A151" s="40"/>
      <c r="B151" s="41"/>
      <c r="C151" s="42"/>
      <c r="D151" s="296" t="s">
        <v>766</v>
      </c>
      <c r="E151" s="42"/>
      <c r="F151" s="297" t="s">
        <v>3213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766</v>
      </c>
      <c r="AU151" s="19" t="s">
        <v>87</v>
      </c>
    </row>
    <row r="152" s="14" customFormat="1">
      <c r="A152" s="14"/>
      <c r="B152" s="249"/>
      <c r="C152" s="250"/>
      <c r="D152" s="234" t="s">
        <v>257</v>
      </c>
      <c r="E152" s="251" t="s">
        <v>1</v>
      </c>
      <c r="F152" s="252" t="s">
        <v>6085</v>
      </c>
      <c r="G152" s="250"/>
      <c r="H152" s="253">
        <v>10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257</v>
      </c>
      <c r="AU152" s="259" t="s">
        <v>87</v>
      </c>
      <c r="AV152" s="14" t="s">
        <v>87</v>
      </c>
      <c r="AW152" s="14" t="s">
        <v>34</v>
      </c>
      <c r="AX152" s="14" t="s">
        <v>85</v>
      </c>
      <c r="AY152" s="259" t="s">
        <v>245</v>
      </c>
    </row>
    <row r="153" s="2" customFormat="1" ht="24.15" customHeight="1">
      <c r="A153" s="40"/>
      <c r="B153" s="41"/>
      <c r="C153" s="221" t="s">
        <v>335</v>
      </c>
      <c r="D153" s="221" t="s">
        <v>248</v>
      </c>
      <c r="E153" s="222" t="s">
        <v>3482</v>
      </c>
      <c r="F153" s="223" t="s">
        <v>3483</v>
      </c>
      <c r="G153" s="224" t="s">
        <v>317</v>
      </c>
      <c r="H153" s="225">
        <v>132</v>
      </c>
      <c r="I153" s="226"/>
      <c r="J153" s="227">
        <f>ROUND(I153*H153,2)</f>
        <v>0</v>
      </c>
      <c r="K153" s="223" t="s">
        <v>764</v>
      </c>
      <c r="L153" s="46"/>
      <c r="M153" s="228" t="s">
        <v>1</v>
      </c>
      <c r="N153" s="229" t="s">
        <v>42</v>
      </c>
      <c r="O153" s="93"/>
      <c r="P153" s="230">
        <f>O153*H153</f>
        <v>0</v>
      </c>
      <c r="Q153" s="230">
        <v>0.0010166559999999999</v>
      </c>
      <c r="R153" s="230">
        <f>Q153*H153</f>
        <v>0.13419859199999998</v>
      </c>
      <c r="S153" s="230">
        <v>0</v>
      </c>
      <c r="T153" s="231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2" t="s">
        <v>253</v>
      </c>
      <c r="AT153" s="232" t="s">
        <v>248</v>
      </c>
      <c r="AU153" s="232" t="s">
        <v>87</v>
      </c>
      <c r="AY153" s="19" t="s">
        <v>245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9" t="s">
        <v>85</v>
      </c>
      <c r="BK153" s="233">
        <f>ROUND(I153*H153,2)</f>
        <v>0</v>
      </c>
      <c r="BL153" s="19" t="s">
        <v>253</v>
      </c>
      <c r="BM153" s="232" t="s">
        <v>6278</v>
      </c>
    </row>
    <row r="154" s="2" customFormat="1">
      <c r="A154" s="40"/>
      <c r="B154" s="41"/>
      <c r="C154" s="42"/>
      <c r="D154" s="234" t="s">
        <v>255</v>
      </c>
      <c r="E154" s="42"/>
      <c r="F154" s="235" t="s">
        <v>3483</v>
      </c>
      <c r="G154" s="42"/>
      <c r="H154" s="42"/>
      <c r="I154" s="236"/>
      <c r="J154" s="42"/>
      <c r="K154" s="42"/>
      <c r="L154" s="46"/>
      <c r="M154" s="237"/>
      <c r="N154" s="238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255</v>
      </c>
      <c r="AU154" s="19" t="s">
        <v>87</v>
      </c>
    </row>
    <row r="155" s="2" customFormat="1">
      <c r="A155" s="40"/>
      <c r="B155" s="41"/>
      <c r="C155" s="42"/>
      <c r="D155" s="296" t="s">
        <v>766</v>
      </c>
      <c r="E155" s="42"/>
      <c r="F155" s="297" t="s">
        <v>3485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766</v>
      </c>
      <c r="AU155" s="19" t="s">
        <v>87</v>
      </c>
    </row>
    <row r="156" s="14" customFormat="1">
      <c r="A156" s="14"/>
      <c r="B156" s="249"/>
      <c r="C156" s="250"/>
      <c r="D156" s="234" t="s">
        <v>257</v>
      </c>
      <c r="E156" s="251" t="s">
        <v>1</v>
      </c>
      <c r="F156" s="252" t="s">
        <v>6087</v>
      </c>
      <c r="G156" s="250"/>
      <c r="H156" s="253">
        <v>132</v>
      </c>
      <c r="I156" s="254"/>
      <c r="J156" s="250"/>
      <c r="K156" s="250"/>
      <c r="L156" s="255"/>
      <c r="M156" s="256"/>
      <c r="N156" s="257"/>
      <c r="O156" s="257"/>
      <c r="P156" s="257"/>
      <c r="Q156" s="257"/>
      <c r="R156" s="257"/>
      <c r="S156" s="257"/>
      <c r="T156" s="25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9" t="s">
        <v>257</v>
      </c>
      <c r="AU156" s="259" t="s">
        <v>87</v>
      </c>
      <c r="AV156" s="14" t="s">
        <v>87</v>
      </c>
      <c r="AW156" s="14" t="s">
        <v>34</v>
      </c>
      <c r="AX156" s="14" t="s">
        <v>85</v>
      </c>
      <c r="AY156" s="259" t="s">
        <v>245</v>
      </c>
    </row>
    <row r="157" s="2" customFormat="1" ht="16.5" customHeight="1">
      <c r="A157" s="40"/>
      <c r="B157" s="41"/>
      <c r="C157" s="221" t="s">
        <v>341</v>
      </c>
      <c r="D157" s="221" t="s">
        <v>248</v>
      </c>
      <c r="E157" s="222" t="s">
        <v>3492</v>
      </c>
      <c r="F157" s="223" t="s">
        <v>3493</v>
      </c>
      <c r="G157" s="224" t="s">
        <v>317</v>
      </c>
      <c r="H157" s="225">
        <v>80</v>
      </c>
      <c r="I157" s="226"/>
      <c r="J157" s="227">
        <f>ROUND(I157*H157,2)</f>
        <v>0</v>
      </c>
      <c r="K157" s="223" t="s">
        <v>764</v>
      </c>
      <c r="L157" s="46"/>
      <c r="M157" s="228" t="s">
        <v>1</v>
      </c>
      <c r="N157" s="229" t="s">
        <v>42</v>
      </c>
      <c r="O157" s="93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2" t="s">
        <v>253</v>
      </c>
      <c r="AT157" s="232" t="s">
        <v>248</v>
      </c>
      <c r="AU157" s="232" t="s">
        <v>87</v>
      </c>
      <c r="AY157" s="19" t="s">
        <v>245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9" t="s">
        <v>85</v>
      </c>
      <c r="BK157" s="233">
        <f>ROUND(I157*H157,2)</f>
        <v>0</v>
      </c>
      <c r="BL157" s="19" t="s">
        <v>253</v>
      </c>
      <c r="BM157" s="232" t="s">
        <v>6279</v>
      </c>
    </row>
    <row r="158" s="2" customFormat="1">
      <c r="A158" s="40"/>
      <c r="B158" s="41"/>
      <c r="C158" s="42"/>
      <c r="D158" s="234" t="s">
        <v>255</v>
      </c>
      <c r="E158" s="42"/>
      <c r="F158" s="235" t="s">
        <v>3493</v>
      </c>
      <c r="G158" s="42"/>
      <c r="H158" s="42"/>
      <c r="I158" s="236"/>
      <c r="J158" s="42"/>
      <c r="K158" s="42"/>
      <c r="L158" s="46"/>
      <c r="M158" s="237"/>
      <c r="N158" s="238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255</v>
      </c>
      <c r="AU158" s="19" t="s">
        <v>87</v>
      </c>
    </row>
    <row r="159" s="2" customFormat="1">
      <c r="A159" s="40"/>
      <c r="B159" s="41"/>
      <c r="C159" s="42"/>
      <c r="D159" s="296" t="s">
        <v>766</v>
      </c>
      <c r="E159" s="42"/>
      <c r="F159" s="297" t="s">
        <v>3495</v>
      </c>
      <c r="G159" s="42"/>
      <c r="H159" s="42"/>
      <c r="I159" s="236"/>
      <c r="J159" s="42"/>
      <c r="K159" s="42"/>
      <c r="L159" s="46"/>
      <c r="M159" s="237"/>
      <c r="N159" s="238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766</v>
      </c>
      <c r="AU159" s="19" t="s">
        <v>87</v>
      </c>
    </row>
    <row r="160" s="14" customFormat="1">
      <c r="A160" s="14"/>
      <c r="B160" s="249"/>
      <c r="C160" s="250"/>
      <c r="D160" s="234" t="s">
        <v>257</v>
      </c>
      <c r="E160" s="251" t="s">
        <v>1</v>
      </c>
      <c r="F160" s="252" t="s">
        <v>6089</v>
      </c>
      <c r="G160" s="250"/>
      <c r="H160" s="253">
        <v>80</v>
      </c>
      <c r="I160" s="254"/>
      <c r="J160" s="250"/>
      <c r="K160" s="250"/>
      <c r="L160" s="255"/>
      <c r="M160" s="256"/>
      <c r="N160" s="257"/>
      <c r="O160" s="257"/>
      <c r="P160" s="257"/>
      <c r="Q160" s="257"/>
      <c r="R160" s="257"/>
      <c r="S160" s="257"/>
      <c r="T160" s="25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9" t="s">
        <v>257</v>
      </c>
      <c r="AU160" s="259" t="s">
        <v>87</v>
      </c>
      <c r="AV160" s="14" t="s">
        <v>87</v>
      </c>
      <c r="AW160" s="14" t="s">
        <v>34</v>
      </c>
      <c r="AX160" s="14" t="s">
        <v>85</v>
      </c>
      <c r="AY160" s="259" t="s">
        <v>245</v>
      </c>
    </row>
    <row r="161" s="2" customFormat="1" ht="16.5" customHeight="1">
      <c r="A161" s="40"/>
      <c r="B161" s="41"/>
      <c r="C161" s="221" t="s">
        <v>349</v>
      </c>
      <c r="D161" s="221" t="s">
        <v>248</v>
      </c>
      <c r="E161" s="222" t="s">
        <v>4109</v>
      </c>
      <c r="F161" s="223" t="s">
        <v>4112</v>
      </c>
      <c r="G161" s="224" t="s">
        <v>317</v>
      </c>
      <c r="H161" s="225">
        <v>19.199999999999999</v>
      </c>
      <c r="I161" s="226"/>
      <c r="J161" s="227">
        <f>ROUND(I161*H161,2)</f>
        <v>0</v>
      </c>
      <c r="K161" s="223" t="s">
        <v>764</v>
      </c>
      <c r="L161" s="46"/>
      <c r="M161" s="228" t="s">
        <v>1</v>
      </c>
      <c r="N161" s="229" t="s">
        <v>42</v>
      </c>
      <c r="O161" s="93"/>
      <c r="P161" s="230">
        <f>O161*H161</f>
        <v>0</v>
      </c>
      <c r="Q161" s="230">
        <v>0.15478303600000001</v>
      </c>
      <c r="R161" s="230">
        <f>Q161*H161</f>
        <v>2.9718342912</v>
      </c>
      <c r="S161" s="230">
        <v>0</v>
      </c>
      <c r="T161" s="231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2" t="s">
        <v>253</v>
      </c>
      <c r="AT161" s="232" t="s">
        <v>248</v>
      </c>
      <c r="AU161" s="232" t="s">
        <v>87</v>
      </c>
      <c r="AY161" s="19" t="s">
        <v>245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9" t="s">
        <v>85</v>
      </c>
      <c r="BK161" s="233">
        <f>ROUND(I161*H161,2)</f>
        <v>0</v>
      </c>
      <c r="BL161" s="19" t="s">
        <v>253</v>
      </c>
      <c r="BM161" s="232" t="s">
        <v>6280</v>
      </c>
    </row>
    <row r="162" s="2" customFormat="1">
      <c r="A162" s="40"/>
      <c r="B162" s="41"/>
      <c r="C162" s="42"/>
      <c r="D162" s="234" t="s">
        <v>255</v>
      </c>
      <c r="E162" s="42"/>
      <c r="F162" s="235" t="s">
        <v>4112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255</v>
      </c>
      <c r="AU162" s="19" t="s">
        <v>87</v>
      </c>
    </row>
    <row r="163" s="2" customFormat="1">
      <c r="A163" s="40"/>
      <c r="B163" s="41"/>
      <c r="C163" s="42"/>
      <c r="D163" s="296" t="s">
        <v>766</v>
      </c>
      <c r="E163" s="42"/>
      <c r="F163" s="297" t="s">
        <v>4113</v>
      </c>
      <c r="G163" s="42"/>
      <c r="H163" s="42"/>
      <c r="I163" s="236"/>
      <c r="J163" s="42"/>
      <c r="K163" s="42"/>
      <c r="L163" s="46"/>
      <c r="M163" s="237"/>
      <c r="N163" s="238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766</v>
      </c>
      <c r="AU163" s="19" t="s">
        <v>87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6091</v>
      </c>
      <c r="G164" s="250"/>
      <c r="H164" s="253">
        <v>19.199999999999999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85</v>
      </c>
      <c r="AY164" s="259" t="s">
        <v>245</v>
      </c>
    </row>
    <row r="165" s="2" customFormat="1" ht="16.5" customHeight="1">
      <c r="A165" s="40"/>
      <c r="B165" s="41"/>
      <c r="C165" s="283" t="s">
        <v>8</v>
      </c>
      <c r="D165" s="283" t="s">
        <v>551</v>
      </c>
      <c r="E165" s="284" t="s">
        <v>4115</v>
      </c>
      <c r="F165" s="285" t="s">
        <v>4116</v>
      </c>
      <c r="G165" s="286" t="s">
        <v>545</v>
      </c>
      <c r="H165" s="287">
        <v>0.13800000000000001</v>
      </c>
      <c r="I165" s="288"/>
      <c r="J165" s="289">
        <f>ROUND(I165*H165,2)</f>
        <v>0</v>
      </c>
      <c r="K165" s="285" t="s">
        <v>764</v>
      </c>
      <c r="L165" s="290"/>
      <c r="M165" s="291" t="s">
        <v>1</v>
      </c>
      <c r="N165" s="292" t="s">
        <v>42</v>
      </c>
      <c r="O165" s="93"/>
      <c r="P165" s="230">
        <f>O165*H165</f>
        <v>0</v>
      </c>
      <c r="Q165" s="230">
        <v>1</v>
      </c>
      <c r="R165" s="230">
        <f>Q165*H165</f>
        <v>0.13800000000000001</v>
      </c>
      <c r="S165" s="230">
        <v>0</v>
      </c>
      <c r="T165" s="231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2" t="s">
        <v>326</v>
      </c>
      <c r="AT165" s="232" t="s">
        <v>551</v>
      </c>
      <c r="AU165" s="232" t="s">
        <v>87</v>
      </c>
      <c r="AY165" s="19" t="s">
        <v>245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9" t="s">
        <v>85</v>
      </c>
      <c r="BK165" s="233">
        <f>ROUND(I165*H165,2)</f>
        <v>0</v>
      </c>
      <c r="BL165" s="19" t="s">
        <v>253</v>
      </c>
      <c r="BM165" s="232" t="s">
        <v>6281</v>
      </c>
    </row>
    <row r="166" s="2" customFormat="1">
      <c r="A166" s="40"/>
      <c r="B166" s="41"/>
      <c r="C166" s="42"/>
      <c r="D166" s="234" t="s">
        <v>255</v>
      </c>
      <c r="E166" s="42"/>
      <c r="F166" s="235" t="s">
        <v>4116</v>
      </c>
      <c r="G166" s="42"/>
      <c r="H166" s="42"/>
      <c r="I166" s="236"/>
      <c r="J166" s="42"/>
      <c r="K166" s="42"/>
      <c r="L166" s="46"/>
      <c r="M166" s="237"/>
      <c r="N166" s="238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255</v>
      </c>
      <c r="AU166" s="19" t="s">
        <v>87</v>
      </c>
    </row>
    <row r="167" s="14" customFormat="1">
      <c r="A167" s="14"/>
      <c r="B167" s="249"/>
      <c r="C167" s="250"/>
      <c r="D167" s="234" t="s">
        <v>257</v>
      </c>
      <c r="E167" s="251" t="s">
        <v>1</v>
      </c>
      <c r="F167" s="252" t="s">
        <v>6093</v>
      </c>
      <c r="G167" s="250"/>
      <c r="H167" s="253">
        <v>0.13800000000000001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87</v>
      </c>
      <c r="AV167" s="14" t="s">
        <v>87</v>
      </c>
      <c r="AW167" s="14" t="s">
        <v>34</v>
      </c>
      <c r="AX167" s="14" t="s">
        <v>85</v>
      </c>
      <c r="AY167" s="259" t="s">
        <v>245</v>
      </c>
    </row>
    <row r="168" s="2" customFormat="1" ht="16.5" customHeight="1">
      <c r="A168" s="40"/>
      <c r="B168" s="41"/>
      <c r="C168" s="221" t="s">
        <v>383</v>
      </c>
      <c r="D168" s="221" t="s">
        <v>248</v>
      </c>
      <c r="E168" s="222" t="s">
        <v>4119</v>
      </c>
      <c r="F168" s="223" t="s">
        <v>4122</v>
      </c>
      <c r="G168" s="224" t="s">
        <v>317</v>
      </c>
      <c r="H168" s="225">
        <v>19.199999999999999</v>
      </c>
      <c r="I168" s="226"/>
      <c r="J168" s="227">
        <f>ROUND(I168*H168,2)</f>
        <v>0</v>
      </c>
      <c r="K168" s="223" t="s">
        <v>764</v>
      </c>
      <c r="L168" s="46"/>
      <c r="M168" s="228" t="s">
        <v>1</v>
      </c>
      <c r="N168" s="229" t="s">
        <v>42</v>
      </c>
      <c r="O168" s="93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32" t="s">
        <v>253</v>
      </c>
      <c r="AT168" s="232" t="s">
        <v>248</v>
      </c>
      <c r="AU168" s="232" t="s">
        <v>87</v>
      </c>
      <c r="AY168" s="19" t="s">
        <v>245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9" t="s">
        <v>85</v>
      </c>
      <c r="BK168" s="233">
        <f>ROUND(I168*H168,2)</f>
        <v>0</v>
      </c>
      <c r="BL168" s="19" t="s">
        <v>253</v>
      </c>
      <c r="BM168" s="232" t="s">
        <v>6282</v>
      </c>
    </row>
    <row r="169" s="2" customFormat="1">
      <c r="A169" s="40"/>
      <c r="B169" s="41"/>
      <c r="C169" s="42"/>
      <c r="D169" s="234" t="s">
        <v>255</v>
      </c>
      <c r="E169" s="42"/>
      <c r="F169" s="235" t="s">
        <v>4122</v>
      </c>
      <c r="G169" s="42"/>
      <c r="H169" s="42"/>
      <c r="I169" s="236"/>
      <c r="J169" s="42"/>
      <c r="K169" s="42"/>
      <c r="L169" s="46"/>
      <c r="M169" s="237"/>
      <c r="N169" s="238"/>
      <c r="O169" s="93"/>
      <c r="P169" s="93"/>
      <c r="Q169" s="93"/>
      <c r="R169" s="93"/>
      <c r="S169" s="93"/>
      <c r="T169" s="94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255</v>
      </c>
      <c r="AU169" s="19" t="s">
        <v>87</v>
      </c>
    </row>
    <row r="170" s="2" customFormat="1">
      <c r="A170" s="40"/>
      <c r="B170" s="41"/>
      <c r="C170" s="42"/>
      <c r="D170" s="296" t="s">
        <v>766</v>
      </c>
      <c r="E170" s="42"/>
      <c r="F170" s="297" t="s">
        <v>4123</v>
      </c>
      <c r="G170" s="42"/>
      <c r="H170" s="42"/>
      <c r="I170" s="236"/>
      <c r="J170" s="42"/>
      <c r="K170" s="42"/>
      <c r="L170" s="46"/>
      <c r="M170" s="237"/>
      <c r="N170" s="238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766</v>
      </c>
      <c r="AU170" s="19" t="s">
        <v>87</v>
      </c>
    </row>
    <row r="171" s="14" customFormat="1">
      <c r="A171" s="14"/>
      <c r="B171" s="249"/>
      <c r="C171" s="250"/>
      <c r="D171" s="234" t="s">
        <v>257</v>
      </c>
      <c r="E171" s="251" t="s">
        <v>1</v>
      </c>
      <c r="F171" s="252" t="s">
        <v>6098</v>
      </c>
      <c r="G171" s="250"/>
      <c r="H171" s="253">
        <v>19.199999999999999</v>
      </c>
      <c r="I171" s="254"/>
      <c r="J171" s="250"/>
      <c r="K171" s="250"/>
      <c r="L171" s="255"/>
      <c r="M171" s="256"/>
      <c r="N171" s="257"/>
      <c r="O171" s="257"/>
      <c r="P171" s="257"/>
      <c r="Q171" s="257"/>
      <c r="R171" s="257"/>
      <c r="S171" s="257"/>
      <c r="T171" s="25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9" t="s">
        <v>257</v>
      </c>
      <c r="AU171" s="259" t="s">
        <v>87</v>
      </c>
      <c r="AV171" s="14" t="s">
        <v>87</v>
      </c>
      <c r="AW171" s="14" t="s">
        <v>34</v>
      </c>
      <c r="AX171" s="14" t="s">
        <v>85</v>
      </c>
      <c r="AY171" s="259" t="s">
        <v>245</v>
      </c>
    </row>
    <row r="172" s="2" customFormat="1" ht="21.75" customHeight="1">
      <c r="A172" s="40"/>
      <c r="B172" s="41"/>
      <c r="C172" s="221" t="s">
        <v>390</v>
      </c>
      <c r="D172" s="221" t="s">
        <v>248</v>
      </c>
      <c r="E172" s="222" t="s">
        <v>3487</v>
      </c>
      <c r="F172" s="223" t="s">
        <v>3488</v>
      </c>
      <c r="G172" s="224" t="s">
        <v>275</v>
      </c>
      <c r="H172" s="225">
        <v>54</v>
      </c>
      <c r="I172" s="226"/>
      <c r="J172" s="227">
        <f>ROUND(I172*H172,2)</f>
        <v>0</v>
      </c>
      <c r="K172" s="223" t="s">
        <v>764</v>
      </c>
      <c r="L172" s="46"/>
      <c r="M172" s="228" t="s">
        <v>1</v>
      </c>
      <c r="N172" s="229" t="s">
        <v>42</v>
      </c>
      <c r="O172" s="93"/>
      <c r="P172" s="230">
        <f>O172*H172</f>
        <v>0</v>
      </c>
      <c r="Q172" s="230">
        <v>0.026394999999999998</v>
      </c>
      <c r="R172" s="230">
        <f>Q172*H172</f>
        <v>1.42533</v>
      </c>
      <c r="S172" s="230">
        <v>0</v>
      </c>
      <c r="T172" s="231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32" t="s">
        <v>253</v>
      </c>
      <c r="AT172" s="232" t="s">
        <v>248</v>
      </c>
      <c r="AU172" s="232" t="s">
        <v>87</v>
      </c>
      <c r="AY172" s="19" t="s">
        <v>245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9" t="s">
        <v>85</v>
      </c>
      <c r="BK172" s="233">
        <f>ROUND(I172*H172,2)</f>
        <v>0</v>
      </c>
      <c r="BL172" s="19" t="s">
        <v>253</v>
      </c>
      <c r="BM172" s="232" t="s">
        <v>6283</v>
      </c>
    </row>
    <row r="173" s="2" customFormat="1">
      <c r="A173" s="40"/>
      <c r="B173" s="41"/>
      <c r="C173" s="42"/>
      <c r="D173" s="234" t="s">
        <v>255</v>
      </c>
      <c r="E173" s="42"/>
      <c r="F173" s="235" t="s">
        <v>3488</v>
      </c>
      <c r="G173" s="42"/>
      <c r="H173" s="42"/>
      <c r="I173" s="236"/>
      <c r="J173" s="42"/>
      <c r="K173" s="42"/>
      <c r="L173" s="46"/>
      <c r="M173" s="237"/>
      <c r="N173" s="238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255</v>
      </c>
      <c r="AU173" s="19" t="s">
        <v>87</v>
      </c>
    </row>
    <row r="174" s="2" customFormat="1">
      <c r="A174" s="40"/>
      <c r="B174" s="41"/>
      <c r="C174" s="42"/>
      <c r="D174" s="296" t="s">
        <v>766</v>
      </c>
      <c r="E174" s="42"/>
      <c r="F174" s="297" t="s">
        <v>3490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766</v>
      </c>
      <c r="AU174" s="19" t="s">
        <v>87</v>
      </c>
    </row>
    <row r="175" s="14" customFormat="1">
      <c r="A175" s="14"/>
      <c r="B175" s="249"/>
      <c r="C175" s="250"/>
      <c r="D175" s="234" t="s">
        <v>257</v>
      </c>
      <c r="E175" s="251" t="s">
        <v>1</v>
      </c>
      <c r="F175" s="252" t="s">
        <v>6100</v>
      </c>
      <c r="G175" s="250"/>
      <c r="H175" s="253">
        <v>54</v>
      </c>
      <c r="I175" s="254"/>
      <c r="J175" s="250"/>
      <c r="K175" s="250"/>
      <c r="L175" s="255"/>
      <c r="M175" s="256"/>
      <c r="N175" s="257"/>
      <c r="O175" s="257"/>
      <c r="P175" s="257"/>
      <c r="Q175" s="257"/>
      <c r="R175" s="257"/>
      <c r="S175" s="257"/>
      <c r="T175" s="25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9" t="s">
        <v>257</v>
      </c>
      <c r="AU175" s="259" t="s">
        <v>87</v>
      </c>
      <c r="AV175" s="14" t="s">
        <v>87</v>
      </c>
      <c r="AW175" s="14" t="s">
        <v>34</v>
      </c>
      <c r="AX175" s="14" t="s">
        <v>85</v>
      </c>
      <c r="AY175" s="259" t="s">
        <v>245</v>
      </c>
    </row>
    <row r="176" s="2" customFormat="1" ht="16.5" customHeight="1">
      <c r="A176" s="40"/>
      <c r="B176" s="41"/>
      <c r="C176" s="283" t="s">
        <v>395</v>
      </c>
      <c r="D176" s="283" t="s">
        <v>551</v>
      </c>
      <c r="E176" s="284" t="s">
        <v>4129</v>
      </c>
      <c r="F176" s="285" t="s">
        <v>4130</v>
      </c>
      <c r="G176" s="286" t="s">
        <v>545</v>
      </c>
      <c r="H176" s="287">
        <v>1.3859999999999999</v>
      </c>
      <c r="I176" s="288"/>
      <c r="J176" s="289">
        <f>ROUND(I176*H176,2)</f>
        <v>0</v>
      </c>
      <c r="K176" s="285" t="s">
        <v>764</v>
      </c>
      <c r="L176" s="290"/>
      <c r="M176" s="291" t="s">
        <v>1</v>
      </c>
      <c r="N176" s="292" t="s">
        <v>42</v>
      </c>
      <c r="O176" s="93"/>
      <c r="P176" s="230">
        <f>O176*H176</f>
        <v>0</v>
      </c>
      <c r="Q176" s="230">
        <v>1</v>
      </c>
      <c r="R176" s="230">
        <f>Q176*H176</f>
        <v>1.3859999999999999</v>
      </c>
      <c r="S176" s="230">
        <v>0</v>
      </c>
      <c r="T176" s="231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2" t="s">
        <v>326</v>
      </c>
      <c r="AT176" s="232" t="s">
        <v>551</v>
      </c>
      <c r="AU176" s="232" t="s">
        <v>87</v>
      </c>
      <c r="AY176" s="19" t="s">
        <v>245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9" t="s">
        <v>85</v>
      </c>
      <c r="BK176" s="233">
        <f>ROUND(I176*H176,2)</f>
        <v>0</v>
      </c>
      <c r="BL176" s="19" t="s">
        <v>253</v>
      </c>
      <c r="BM176" s="232" t="s">
        <v>6284</v>
      </c>
    </row>
    <row r="177" s="2" customFormat="1">
      <c r="A177" s="40"/>
      <c r="B177" s="41"/>
      <c r="C177" s="42"/>
      <c r="D177" s="234" t="s">
        <v>255</v>
      </c>
      <c r="E177" s="42"/>
      <c r="F177" s="235" t="s">
        <v>4130</v>
      </c>
      <c r="G177" s="42"/>
      <c r="H177" s="42"/>
      <c r="I177" s="236"/>
      <c r="J177" s="42"/>
      <c r="K177" s="42"/>
      <c r="L177" s="46"/>
      <c r="M177" s="237"/>
      <c r="N177" s="238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255</v>
      </c>
      <c r="AU177" s="19" t="s">
        <v>87</v>
      </c>
    </row>
    <row r="178" s="14" customFormat="1">
      <c r="A178" s="14"/>
      <c r="B178" s="249"/>
      <c r="C178" s="250"/>
      <c r="D178" s="234" t="s">
        <v>257</v>
      </c>
      <c r="E178" s="251" t="s">
        <v>1</v>
      </c>
      <c r="F178" s="252" t="s">
        <v>6285</v>
      </c>
      <c r="G178" s="250"/>
      <c r="H178" s="253">
        <v>0.19800000000000001</v>
      </c>
      <c r="I178" s="254"/>
      <c r="J178" s="250"/>
      <c r="K178" s="250"/>
      <c r="L178" s="255"/>
      <c r="M178" s="256"/>
      <c r="N178" s="257"/>
      <c r="O178" s="257"/>
      <c r="P178" s="257"/>
      <c r="Q178" s="257"/>
      <c r="R178" s="257"/>
      <c r="S178" s="257"/>
      <c r="T178" s="25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9" t="s">
        <v>257</v>
      </c>
      <c r="AU178" s="259" t="s">
        <v>87</v>
      </c>
      <c r="AV178" s="14" t="s">
        <v>87</v>
      </c>
      <c r="AW178" s="14" t="s">
        <v>34</v>
      </c>
      <c r="AX178" s="14" t="s">
        <v>77</v>
      </c>
      <c r="AY178" s="259" t="s">
        <v>245</v>
      </c>
    </row>
    <row r="179" s="14" customFormat="1">
      <c r="A179" s="14"/>
      <c r="B179" s="249"/>
      <c r="C179" s="250"/>
      <c r="D179" s="234" t="s">
        <v>257</v>
      </c>
      <c r="E179" s="251" t="s">
        <v>1</v>
      </c>
      <c r="F179" s="252" t="s">
        <v>6096</v>
      </c>
      <c r="G179" s="250"/>
      <c r="H179" s="253">
        <v>1.1879999999999999</v>
      </c>
      <c r="I179" s="254"/>
      <c r="J179" s="250"/>
      <c r="K179" s="250"/>
      <c r="L179" s="255"/>
      <c r="M179" s="256"/>
      <c r="N179" s="257"/>
      <c r="O179" s="257"/>
      <c r="P179" s="257"/>
      <c r="Q179" s="257"/>
      <c r="R179" s="257"/>
      <c r="S179" s="257"/>
      <c r="T179" s="25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9" t="s">
        <v>257</v>
      </c>
      <c r="AU179" s="259" t="s">
        <v>87</v>
      </c>
      <c r="AV179" s="14" t="s">
        <v>87</v>
      </c>
      <c r="AW179" s="14" t="s">
        <v>34</v>
      </c>
      <c r="AX179" s="14" t="s">
        <v>77</v>
      </c>
      <c r="AY179" s="259" t="s">
        <v>245</v>
      </c>
    </row>
    <row r="180" s="15" customFormat="1">
      <c r="A180" s="15"/>
      <c r="B180" s="260"/>
      <c r="C180" s="261"/>
      <c r="D180" s="234" t="s">
        <v>257</v>
      </c>
      <c r="E180" s="262" t="s">
        <v>1</v>
      </c>
      <c r="F180" s="263" t="s">
        <v>266</v>
      </c>
      <c r="G180" s="261"/>
      <c r="H180" s="264">
        <v>1.3859999999999999</v>
      </c>
      <c r="I180" s="265"/>
      <c r="J180" s="261"/>
      <c r="K180" s="261"/>
      <c r="L180" s="266"/>
      <c r="M180" s="267"/>
      <c r="N180" s="268"/>
      <c r="O180" s="268"/>
      <c r="P180" s="268"/>
      <c r="Q180" s="268"/>
      <c r="R180" s="268"/>
      <c r="S180" s="268"/>
      <c r="T180" s="269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70" t="s">
        <v>257</v>
      </c>
      <c r="AU180" s="270" t="s">
        <v>87</v>
      </c>
      <c r="AV180" s="15" t="s">
        <v>253</v>
      </c>
      <c r="AW180" s="15" t="s">
        <v>34</v>
      </c>
      <c r="AX180" s="15" t="s">
        <v>85</v>
      </c>
      <c r="AY180" s="270" t="s">
        <v>245</v>
      </c>
    </row>
    <row r="181" s="2" customFormat="1" ht="16.5" customHeight="1">
      <c r="A181" s="40"/>
      <c r="B181" s="41"/>
      <c r="C181" s="221" t="s">
        <v>402</v>
      </c>
      <c r="D181" s="221" t="s">
        <v>248</v>
      </c>
      <c r="E181" s="222" t="s">
        <v>4134</v>
      </c>
      <c r="F181" s="223" t="s">
        <v>4135</v>
      </c>
      <c r="G181" s="224" t="s">
        <v>329</v>
      </c>
      <c r="H181" s="225">
        <v>8</v>
      </c>
      <c r="I181" s="226"/>
      <c r="J181" s="227">
        <f>ROUND(I181*H181,2)</f>
        <v>0</v>
      </c>
      <c r="K181" s="223" t="s">
        <v>764</v>
      </c>
      <c r="L181" s="46"/>
      <c r="M181" s="228" t="s">
        <v>1</v>
      </c>
      <c r="N181" s="229" t="s">
        <v>42</v>
      </c>
      <c r="O181" s="93"/>
      <c r="P181" s="230">
        <f>O181*H181</f>
        <v>0</v>
      </c>
      <c r="Q181" s="230">
        <v>0.000200712</v>
      </c>
      <c r="R181" s="230">
        <f>Q181*H181</f>
        <v>0.001605696</v>
      </c>
      <c r="S181" s="230">
        <v>0</v>
      </c>
      <c r="T181" s="231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2" t="s">
        <v>253</v>
      </c>
      <c r="AT181" s="232" t="s">
        <v>248</v>
      </c>
      <c r="AU181" s="232" t="s">
        <v>87</v>
      </c>
      <c r="AY181" s="19" t="s">
        <v>245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9" t="s">
        <v>85</v>
      </c>
      <c r="BK181" s="233">
        <f>ROUND(I181*H181,2)</f>
        <v>0</v>
      </c>
      <c r="BL181" s="19" t="s">
        <v>253</v>
      </c>
      <c r="BM181" s="232" t="s">
        <v>6286</v>
      </c>
    </row>
    <row r="182" s="2" customFormat="1">
      <c r="A182" s="40"/>
      <c r="B182" s="41"/>
      <c r="C182" s="42"/>
      <c r="D182" s="234" t="s">
        <v>255</v>
      </c>
      <c r="E182" s="42"/>
      <c r="F182" s="235" t="s">
        <v>4135</v>
      </c>
      <c r="G182" s="42"/>
      <c r="H182" s="42"/>
      <c r="I182" s="236"/>
      <c r="J182" s="42"/>
      <c r="K182" s="42"/>
      <c r="L182" s="46"/>
      <c r="M182" s="237"/>
      <c r="N182" s="238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255</v>
      </c>
      <c r="AU182" s="19" t="s">
        <v>87</v>
      </c>
    </row>
    <row r="183" s="2" customFormat="1">
      <c r="A183" s="40"/>
      <c r="B183" s="41"/>
      <c r="C183" s="42"/>
      <c r="D183" s="296" t="s">
        <v>766</v>
      </c>
      <c r="E183" s="42"/>
      <c r="F183" s="297" t="s">
        <v>4138</v>
      </c>
      <c r="G183" s="42"/>
      <c r="H183" s="42"/>
      <c r="I183" s="236"/>
      <c r="J183" s="42"/>
      <c r="K183" s="42"/>
      <c r="L183" s="46"/>
      <c r="M183" s="237"/>
      <c r="N183" s="238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766</v>
      </c>
      <c r="AU183" s="19" t="s">
        <v>87</v>
      </c>
    </row>
    <row r="184" s="14" customFormat="1">
      <c r="A184" s="14"/>
      <c r="B184" s="249"/>
      <c r="C184" s="250"/>
      <c r="D184" s="234" t="s">
        <v>257</v>
      </c>
      <c r="E184" s="251" t="s">
        <v>1</v>
      </c>
      <c r="F184" s="252" t="s">
        <v>6102</v>
      </c>
      <c r="G184" s="250"/>
      <c r="H184" s="253">
        <v>8</v>
      </c>
      <c r="I184" s="254"/>
      <c r="J184" s="250"/>
      <c r="K184" s="250"/>
      <c r="L184" s="255"/>
      <c r="M184" s="256"/>
      <c r="N184" s="257"/>
      <c r="O184" s="257"/>
      <c r="P184" s="257"/>
      <c r="Q184" s="257"/>
      <c r="R184" s="257"/>
      <c r="S184" s="257"/>
      <c r="T184" s="25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9" t="s">
        <v>257</v>
      </c>
      <c r="AU184" s="259" t="s">
        <v>87</v>
      </c>
      <c r="AV184" s="14" t="s">
        <v>87</v>
      </c>
      <c r="AW184" s="14" t="s">
        <v>34</v>
      </c>
      <c r="AX184" s="14" t="s">
        <v>85</v>
      </c>
      <c r="AY184" s="259" t="s">
        <v>245</v>
      </c>
    </row>
    <row r="185" s="2" customFormat="1" ht="16.5" customHeight="1">
      <c r="A185" s="40"/>
      <c r="B185" s="41"/>
      <c r="C185" s="221" t="s">
        <v>410</v>
      </c>
      <c r="D185" s="221" t="s">
        <v>248</v>
      </c>
      <c r="E185" s="222" t="s">
        <v>4146</v>
      </c>
      <c r="F185" s="223" t="s">
        <v>4147</v>
      </c>
      <c r="G185" s="224" t="s">
        <v>275</v>
      </c>
      <c r="H185" s="225">
        <v>14.4</v>
      </c>
      <c r="I185" s="226"/>
      <c r="J185" s="227">
        <f>ROUND(I185*H185,2)</f>
        <v>0</v>
      </c>
      <c r="K185" s="223" t="s">
        <v>764</v>
      </c>
      <c r="L185" s="46"/>
      <c r="M185" s="228" t="s">
        <v>1</v>
      </c>
      <c r="N185" s="229" t="s">
        <v>42</v>
      </c>
      <c r="O185" s="93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2" t="s">
        <v>253</v>
      </c>
      <c r="AT185" s="232" t="s">
        <v>248</v>
      </c>
      <c r="AU185" s="232" t="s">
        <v>87</v>
      </c>
      <c r="AY185" s="19" t="s">
        <v>245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9" t="s">
        <v>85</v>
      </c>
      <c r="BK185" s="233">
        <f>ROUND(I185*H185,2)</f>
        <v>0</v>
      </c>
      <c r="BL185" s="19" t="s">
        <v>253</v>
      </c>
      <c r="BM185" s="232" t="s">
        <v>6287</v>
      </c>
    </row>
    <row r="186" s="2" customFormat="1">
      <c r="A186" s="40"/>
      <c r="B186" s="41"/>
      <c r="C186" s="42"/>
      <c r="D186" s="234" t="s">
        <v>255</v>
      </c>
      <c r="E186" s="42"/>
      <c r="F186" s="235" t="s">
        <v>4147</v>
      </c>
      <c r="G186" s="42"/>
      <c r="H186" s="42"/>
      <c r="I186" s="236"/>
      <c r="J186" s="42"/>
      <c r="K186" s="42"/>
      <c r="L186" s="46"/>
      <c r="M186" s="237"/>
      <c r="N186" s="238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255</v>
      </c>
      <c r="AU186" s="19" t="s">
        <v>87</v>
      </c>
    </row>
    <row r="187" s="2" customFormat="1">
      <c r="A187" s="40"/>
      <c r="B187" s="41"/>
      <c r="C187" s="42"/>
      <c r="D187" s="296" t="s">
        <v>766</v>
      </c>
      <c r="E187" s="42"/>
      <c r="F187" s="297" t="s">
        <v>4150</v>
      </c>
      <c r="G187" s="42"/>
      <c r="H187" s="42"/>
      <c r="I187" s="236"/>
      <c r="J187" s="42"/>
      <c r="K187" s="42"/>
      <c r="L187" s="46"/>
      <c r="M187" s="237"/>
      <c r="N187" s="238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766</v>
      </c>
      <c r="AU187" s="19" t="s">
        <v>87</v>
      </c>
    </row>
    <row r="188" s="14" customFormat="1">
      <c r="A188" s="14"/>
      <c r="B188" s="249"/>
      <c r="C188" s="250"/>
      <c r="D188" s="234" t="s">
        <v>257</v>
      </c>
      <c r="E188" s="251" t="s">
        <v>1</v>
      </c>
      <c r="F188" s="252" t="s">
        <v>6104</v>
      </c>
      <c r="G188" s="250"/>
      <c r="H188" s="253">
        <v>14.4</v>
      </c>
      <c r="I188" s="254"/>
      <c r="J188" s="250"/>
      <c r="K188" s="250"/>
      <c r="L188" s="255"/>
      <c r="M188" s="256"/>
      <c r="N188" s="257"/>
      <c r="O188" s="257"/>
      <c r="P188" s="257"/>
      <c r="Q188" s="257"/>
      <c r="R188" s="257"/>
      <c r="S188" s="257"/>
      <c r="T188" s="25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9" t="s">
        <v>257</v>
      </c>
      <c r="AU188" s="259" t="s">
        <v>87</v>
      </c>
      <c r="AV188" s="14" t="s">
        <v>87</v>
      </c>
      <c r="AW188" s="14" t="s">
        <v>34</v>
      </c>
      <c r="AX188" s="14" t="s">
        <v>85</v>
      </c>
      <c r="AY188" s="259" t="s">
        <v>245</v>
      </c>
    </row>
    <row r="189" s="2" customFormat="1" ht="21.75" customHeight="1">
      <c r="A189" s="40"/>
      <c r="B189" s="41"/>
      <c r="C189" s="221" t="s">
        <v>419</v>
      </c>
      <c r="D189" s="221" t="s">
        <v>248</v>
      </c>
      <c r="E189" s="222" t="s">
        <v>4152</v>
      </c>
      <c r="F189" s="223" t="s">
        <v>4153</v>
      </c>
      <c r="G189" s="224" t="s">
        <v>275</v>
      </c>
      <c r="H189" s="225">
        <v>14.4</v>
      </c>
      <c r="I189" s="226"/>
      <c r="J189" s="227">
        <f>ROUND(I189*H189,2)</f>
        <v>0</v>
      </c>
      <c r="K189" s="223" t="s">
        <v>764</v>
      </c>
      <c r="L189" s="46"/>
      <c r="M189" s="228" t="s">
        <v>1</v>
      </c>
      <c r="N189" s="229" t="s">
        <v>42</v>
      </c>
      <c r="O189" s="93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32" t="s">
        <v>253</v>
      </c>
      <c r="AT189" s="232" t="s">
        <v>248</v>
      </c>
      <c r="AU189" s="232" t="s">
        <v>87</v>
      </c>
      <c r="AY189" s="19" t="s">
        <v>245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9" t="s">
        <v>85</v>
      </c>
      <c r="BK189" s="233">
        <f>ROUND(I189*H189,2)</f>
        <v>0</v>
      </c>
      <c r="BL189" s="19" t="s">
        <v>253</v>
      </c>
      <c r="BM189" s="232" t="s">
        <v>6288</v>
      </c>
    </row>
    <row r="190" s="2" customFormat="1">
      <c r="A190" s="40"/>
      <c r="B190" s="41"/>
      <c r="C190" s="42"/>
      <c r="D190" s="234" t="s">
        <v>255</v>
      </c>
      <c r="E190" s="42"/>
      <c r="F190" s="235" t="s">
        <v>4153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255</v>
      </c>
      <c r="AU190" s="19" t="s">
        <v>87</v>
      </c>
    </row>
    <row r="191" s="2" customFormat="1">
      <c r="A191" s="40"/>
      <c r="B191" s="41"/>
      <c r="C191" s="42"/>
      <c r="D191" s="296" t="s">
        <v>766</v>
      </c>
      <c r="E191" s="42"/>
      <c r="F191" s="297" t="s">
        <v>4156</v>
      </c>
      <c r="G191" s="42"/>
      <c r="H191" s="42"/>
      <c r="I191" s="236"/>
      <c r="J191" s="42"/>
      <c r="K191" s="42"/>
      <c r="L191" s="46"/>
      <c r="M191" s="237"/>
      <c r="N191" s="238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766</v>
      </c>
      <c r="AU191" s="19" t="s">
        <v>87</v>
      </c>
    </row>
    <row r="192" s="14" customFormat="1">
      <c r="A192" s="14"/>
      <c r="B192" s="249"/>
      <c r="C192" s="250"/>
      <c r="D192" s="234" t="s">
        <v>257</v>
      </c>
      <c r="E192" s="251" t="s">
        <v>1</v>
      </c>
      <c r="F192" s="252" t="s">
        <v>6104</v>
      </c>
      <c r="G192" s="250"/>
      <c r="H192" s="253">
        <v>14.4</v>
      </c>
      <c r="I192" s="254"/>
      <c r="J192" s="250"/>
      <c r="K192" s="250"/>
      <c r="L192" s="255"/>
      <c r="M192" s="256"/>
      <c r="N192" s="257"/>
      <c r="O192" s="257"/>
      <c r="P192" s="257"/>
      <c r="Q192" s="257"/>
      <c r="R192" s="257"/>
      <c r="S192" s="257"/>
      <c r="T192" s="25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9" t="s">
        <v>257</v>
      </c>
      <c r="AU192" s="259" t="s">
        <v>87</v>
      </c>
      <c r="AV192" s="14" t="s">
        <v>87</v>
      </c>
      <c r="AW192" s="14" t="s">
        <v>34</v>
      </c>
      <c r="AX192" s="14" t="s">
        <v>85</v>
      </c>
      <c r="AY192" s="259" t="s">
        <v>245</v>
      </c>
    </row>
    <row r="193" s="2" customFormat="1" ht="16.5" customHeight="1">
      <c r="A193" s="40"/>
      <c r="B193" s="41"/>
      <c r="C193" s="221" t="s">
        <v>430</v>
      </c>
      <c r="D193" s="221" t="s">
        <v>248</v>
      </c>
      <c r="E193" s="222" t="s">
        <v>4930</v>
      </c>
      <c r="F193" s="223" t="s">
        <v>4931</v>
      </c>
      <c r="G193" s="224" t="s">
        <v>317</v>
      </c>
      <c r="H193" s="225">
        <v>48</v>
      </c>
      <c r="I193" s="226"/>
      <c r="J193" s="227">
        <f>ROUND(I193*H193,2)</f>
        <v>0</v>
      </c>
      <c r="K193" s="223" t="s">
        <v>764</v>
      </c>
      <c r="L193" s="46"/>
      <c r="M193" s="228" t="s">
        <v>1</v>
      </c>
      <c r="N193" s="229" t="s">
        <v>42</v>
      </c>
      <c r="O193" s="93"/>
      <c r="P193" s="230">
        <f>O193*H193</f>
        <v>0</v>
      </c>
      <c r="Q193" s="230">
        <v>0.033019555999999999</v>
      </c>
      <c r="R193" s="230">
        <f>Q193*H193</f>
        <v>1.5849386879999998</v>
      </c>
      <c r="S193" s="230">
        <v>0</v>
      </c>
      <c r="T193" s="231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32" t="s">
        <v>594</v>
      </c>
      <c r="AT193" s="232" t="s">
        <v>248</v>
      </c>
      <c r="AU193" s="232" t="s">
        <v>87</v>
      </c>
      <c r="AY193" s="19" t="s">
        <v>245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9" t="s">
        <v>85</v>
      </c>
      <c r="BK193" s="233">
        <f>ROUND(I193*H193,2)</f>
        <v>0</v>
      </c>
      <c r="BL193" s="19" t="s">
        <v>594</v>
      </c>
      <c r="BM193" s="232" t="s">
        <v>6289</v>
      </c>
    </row>
    <row r="194" s="2" customFormat="1">
      <c r="A194" s="40"/>
      <c r="B194" s="41"/>
      <c r="C194" s="42"/>
      <c r="D194" s="234" t="s">
        <v>255</v>
      </c>
      <c r="E194" s="42"/>
      <c r="F194" s="235" t="s">
        <v>4931</v>
      </c>
      <c r="G194" s="42"/>
      <c r="H194" s="42"/>
      <c r="I194" s="236"/>
      <c r="J194" s="42"/>
      <c r="K194" s="42"/>
      <c r="L194" s="46"/>
      <c r="M194" s="237"/>
      <c r="N194" s="238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255</v>
      </c>
      <c r="AU194" s="19" t="s">
        <v>87</v>
      </c>
    </row>
    <row r="195" s="2" customFormat="1">
      <c r="A195" s="40"/>
      <c r="B195" s="41"/>
      <c r="C195" s="42"/>
      <c r="D195" s="296" t="s">
        <v>766</v>
      </c>
      <c r="E195" s="42"/>
      <c r="F195" s="297" t="s">
        <v>4933</v>
      </c>
      <c r="G195" s="42"/>
      <c r="H195" s="42"/>
      <c r="I195" s="236"/>
      <c r="J195" s="42"/>
      <c r="K195" s="42"/>
      <c r="L195" s="46"/>
      <c r="M195" s="237"/>
      <c r="N195" s="238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766</v>
      </c>
      <c r="AU195" s="19" t="s">
        <v>87</v>
      </c>
    </row>
    <row r="196" s="14" customFormat="1">
      <c r="A196" s="14"/>
      <c r="B196" s="249"/>
      <c r="C196" s="250"/>
      <c r="D196" s="234" t="s">
        <v>257</v>
      </c>
      <c r="E196" s="251" t="s">
        <v>1</v>
      </c>
      <c r="F196" s="252" t="s">
        <v>6107</v>
      </c>
      <c r="G196" s="250"/>
      <c r="H196" s="253">
        <v>48</v>
      </c>
      <c r="I196" s="254"/>
      <c r="J196" s="250"/>
      <c r="K196" s="250"/>
      <c r="L196" s="255"/>
      <c r="M196" s="256"/>
      <c r="N196" s="257"/>
      <c r="O196" s="257"/>
      <c r="P196" s="257"/>
      <c r="Q196" s="257"/>
      <c r="R196" s="257"/>
      <c r="S196" s="257"/>
      <c r="T196" s="25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9" t="s">
        <v>257</v>
      </c>
      <c r="AU196" s="259" t="s">
        <v>87</v>
      </c>
      <c r="AV196" s="14" t="s">
        <v>87</v>
      </c>
      <c r="AW196" s="14" t="s">
        <v>34</v>
      </c>
      <c r="AX196" s="14" t="s">
        <v>85</v>
      </c>
      <c r="AY196" s="259" t="s">
        <v>245</v>
      </c>
    </row>
    <row r="197" s="2" customFormat="1" ht="24.15" customHeight="1">
      <c r="A197" s="40"/>
      <c r="B197" s="41"/>
      <c r="C197" s="221" t="s">
        <v>418</v>
      </c>
      <c r="D197" s="221" t="s">
        <v>248</v>
      </c>
      <c r="E197" s="222" t="s">
        <v>2663</v>
      </c>
      <c r="F197" s="223" t="s">
        <v>3506</v>
      </c>
      <c r="G197" s="224" t="s">
        <v>251</v>
      </c>
      <c r="H197" s="225">
        <v>519.54999999999995</v>
      </c>
      <c r="I197" s="226"/>
      <c r="J197" s="227">
        <f>ROUND(I197*H197,2)</f>
        <v>0</v>
      </c>
      <c r="K197" s="223" t="s">
        <v>764</v>
      </c>
      <c r="L197" s="46"/>
      <c r="M197" s="228" t="s">
        <v>1</v>
      </c>
      <c r="N197" s="229" t="s">
        <v>42</v>
      </c>
      <c r="O197" s="93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2" t="s">
        <v>594</v>
      </c>
      <c r="AT197" s="232" t="s">
        <v>248</v>
      </c>
      <c r="AU197" s="232" t="s">
        <v>87</v>
      </c>
      <c r="AY197" s="19" t="s">
        <v>245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9" t="s">
        <v>85</v>
      </c>
      <c r="BK197" s="233">
        <f>ROUND(I197*H197,2)</f>
        <v>0</v>
      </c>
      <c r="BL197" s="19" t="s">
        <v>594</v>
      </c>
      <c r="BM197" s="232" t="s">
        <v>6290</v>
      </c>
    </row>
    <row r="198" s="2" customFormat="1">
      <c r="A198" s="40"/>
      <c r="B198" s="41"/>
      <c r="C198" s="42"/>
      <c r="D198" s="234" t="s">
        <v>255</v>
      </c>
      <c r="E198" s="42"/>
      <c r="F198" s="235" t="s">
        <v>3506</v>
      </c>
      <c r="G198" s="42"/>
      <c r="H198" s="42"/>
      <c r="I198" s="236"/>
      <c r="J198" s="42"/>
      <c r="K198" s="42"/>
      <c r="L198" s="46"/>
      <c r="M198" s="237"/>
      <c r="N198" s="238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255</v>
      </c>
      <c r="AU198" s="19" t="s">
        <v>87</v>
      </c>
    </row>
    <row r="199" s="2" customFormat="1">
      <c r="A199" s="40"/>
      <c r="B199" s="41"/>
      <c r="C199" s="42"/>
      <c r="D199" s="296" t="s">
        <v>766</v>
      </c>
      <c r="E199" s="42"/>
      <c r="F199" s="297" t="s">
        <v>2667</v>
      </c>
      <c r="G199" s="42"/>
      <c r="H199" s="42"/>
      <c r="I199" s="236"/>
      <c r="J199" s="42"/>
      <c r="K199" s="42"/>
      <c r="L199" s="46"/>
      <c r="M199" s="237"/>
      <c r="N199" s="238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766</v>
      </c>
      <c r="AU199" s="19" t="s">
        <v>87</v>
      </c>
    </row>
    <row r="200" s="14" customFormat="1">
      <c r="A200" s="14"/>
      <c r="B200" s="249"/>
      <c r="C200" s="250"/>
      <c r="D200" s="234" t="s">
        <v>257</v>
      </c>
      <c r="E200" s="251" t="s">
        <v>1</v>
      </c>
      <c r="F200" s="252" t="s">
        <v>6291</v>
      </c>
      <c r="G200" s="250"/>
      <c r="H200" s="253">
        <v>519.54999999999995</v>
      </c>
      <c r="I200" s="254"/>
      <c r="J200" s="250"/>
      <c r="K200" s="250"/>
      <c r="L200" s="255"/>
      <c r="M200" s="256"/>
      <c r="N200" s="257"/>
      <c r="O200" s="257"/>
      <c r="P200" s="257"/>
      <c r="Q200" s="257"/>
      <c r="R200" s="257"/>
      <c r="S200" s="257"/>
      <c r="T200" s="25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9" t="s">
        <v>257</v>
      </c>
      <c r="AU200" s="259" t="s">
        <v>87</v>
      </c>
      <c r="AV200" s="14" t="s">
        <v>87</v>
      </c>
      <c r="AW200" s="14" t="s">
        <v>34</v>
      </c>
      <c r="AX200" s="14" t="s">
        <v>85</v>
      </c>
      <c r="AY200" s="259" t="s">
        <v>245</v>
      </c>
    </row>
    <row r="201" s="2" customFormat="1" ht="24.15" customHeight="1">
      <c r="A201" s="40"/>
      <c r="B201" s="41"/>
      <c r="C201" s="221" t="s">
        <v>7</v>
      </c>
      <c r="D201" s="221" t="s">
        <v>248</v>
      </c>
      <c r="E201" s="222" t="s">
        <v>2669</v>
      </c>
      <c r="F201" s="223" t="s">
        <v>2670</v>
      </c>
      <c r="G201" s="224" t="s">
        <v>251</v>
      </c>
      <c r="H201" s="225">
        <v>25457.950000000001</v>
      </c>
      <c r="I201" s="226"/>
      <c r="J201" s="227">
        <f>ROUND(I201*H201,2)</f>
        <v>0</v>
      </c>
      <c r="K201" s="223" t="s">
        <v>764</v>
      </c>
      <c r="L201" s="46"/>
      <c r="M201" s="228" t="s">
        <v>1</v>
      </c>
      <c r="N201" s="229" t="s">
        <v>42</v>
      </c>
      <c r="O201" s="93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2" t="s">
        <v>594</v>
      </c>
      <c r="AT201" s="232" t="s">
        <v>248</v>
      </c>
      <c r="AU201" s="232" t="s">
        <v>87</v>
      </c>
      <c r="AY201" s="19" t="s">
        <v>245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9" t="s">
        <v>85</v>
      </c>
      <c r="BK201" s="233">
        <f>ROUND(I201*H201,2)</f>
        <v>0</v>
      </c>
      <c r="BL201" s="19" t="s">
        <v>594</v>
      </c>
      <c r="BM201" s="232" t="s">
        <v>6292</v>
      </c>
    </row>
    <row r="202" s="2" customFormat="1">
      <c r="A202" s="40"/>
      <c r="B202" s="41"/>
      <c r="C202" s="42"/>
      <c r="D202" s="234" t="s">
        <v>255</v>
      </c>
      <c r="E202" s="42"/>
      <c r="F202" s="235" t="s">
        <v>2670</v>
      </c>
      <c r="G202" s="42"/>
      <c r="H202" s="42"/>
      <c r="I202" s="236"/>
      <c r="J202" s="42"/>
      <c r="K202" s="42"/>
      <c r="L202" s="46"/>
      <c r="M202" s="237"/>
      <c r="N202" s="238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255</v>
      </c>
      <c r="AU202" s="19" t="s">
        <v>87</v>
      </c>
    </row>
    <row r="203" s="2" customFormat="1">
      <c r="A203" s="40"/>
      <c r="B203" s="41"/>
      <c r="C203" s="42"/>
      <c r="D203" s="296" t="s">
        <v>766</v>
      </c>
      <c r="E203" s="42"/>
      <c r="F203" s="297" t="s">
        <v>2673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766</v>
      </c>
      <c r="AU203" s="19" t="s">
        <v>87</v>
      </c>
    </row>
    <row r="204" s="14" customFormat="1">
      <c r="A204" s="14"/>
      <c r="B204" s="249"/>
      <c r="C204" s="250"/>
      <c r="D204" s="234" t="s">
        <v>257</v>
      </c>
      <c r="E204" s="251" t="s">
        <v>1</v>
      </c>
      <c r="F204" s="252" t="s">
        <v>6293</v>
      </c>
      <c r="G204" s="250"/>
      <c r="H204" s="253">
        <v>25457.950000000001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257</v>
      </c>
      <c r="AU204" s="259" t="s">
        <v>87</v>
      </c>
      <c r="AV204" s="14" t="s">
        <v>87</v>
      </c>
      <c r="AW204" s="14" t="s">
        <v>34</v>
      </c>
      <c r="AX204" s="14" t="s">
        <v>85</v>
      </c>
      <c r="AY204" s="259" t="s">
        <v>245</v>
      </c>
    </row>
    <row r="205" s="2" customFormat="1" ht="16.5" customHeight="1">
      <c r="A205" s="40"/>
      <c r="B205" s="41"/>
      <c r="C205" s="221" t="s">
        <v>452</v>
      </c>
      <c r="D205" s="221" t="s">
        <v>248</v>
      </c>
      <c r="E205" s="222" t="s">
        <v>2675</v>
      </c>
      <c r="F205" s="223" t="s">
        <v>2676</v>
      </c>
      <c r="G205" s="224" t="s">
        <v>251</v>
      </c>
      <c r="H205" s="225">
        <v>519.54999999999995</v>
      </c>
      <c r="I205" s="226"/>
      <c r="J205" s="227">
        <f>ROUND(I205*H205,2)</f>
        <v>0</v>
      </c>
      <c r="K205" s="223" t="s">
        <v>764</v>
      </c>
      <c r="L205" s="46"/>
      <c r="M205" s="228" t="s">
        <v>1</v>
      </c>
      <c r="N205" s="229" t="s">
        <v>42</v>
      </c>
      <c r="O205" s="93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2" t="s">
        <v>594</v>
      </c>
      <c r="AT205" s="232" t="s">
        <v>248</v>
      </c>
      <c r="AU205" s="232" t="s">
        <v>87</v>
      </c>
      <c r="AY205" s="19" t="s">
        <v>245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9" t="s">
        <v>85</v>
      </c>
      <c r="BK205" s="233">
        <f>ROUND(I205*H205,2)</f>
        <v>0</v>
      </c>
      <c r="BL205" s="19" t="s">
        <v>594</v>
      </c>
      <c r="BM205" s="232" t="s">
        <v>6294</v>
      </c>
    </row>
    <row r="206" s="2" customFormat="1">
      <c r="A206" s="40"/>
      <c r="B206" s="41"/>
      <c r="C206" s="42"/>
      <c r="D206" s="234" t="s">
        <v>255</v>
      </c>
      <c r="E206" s="42"/>
      <c r="F206" s="235" t="s">
        <v>2676</v>
      </c>
      <c r="G206" s="42"/>
      <c r="H206" s="42"/>
      <c r="I206" s="236"/>
      <c r="J206" s="42"/>
      <c r="K206" s="42"/>
      <c r="L206" s="46"/>
      <c r="M206" s="237"/>
      <c r="N206" s="238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255</v>
      </c>
      <c r="AU206" s="19" t="s">
        <v>87</v>
      </c>
    </row>
    <row r="207" s="2" customFormat="1">
      <c r="A207" s="40"/>
      <c r="B207" s="41"/>
      <c r="C207" s="42"/>
      <c r="D207" s="296" t="s">
        <v>766</v>
      </c>
      <c r="E207" s="42"/>
      <c r="F207" s="297" t="s">
        <v>2679</v>
      </c>
      <c r="G207" s="42"/>
      <c r="H207" s="42"/>
      <c r="I207" s="236"/>
      <c r="J207" s="42"/>
      <c r="K207" s="42"/>
      <c r="L207" s="46"/>
      <c r="M207" s="237"/>
      <c r="N207" s="238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766</v>
      </c>
      <c r="AU207" s="19" t="s">
        <v>87</v>
      </c>
    </row>
    <row r="208" s="14" customFormat="1">
      <c r="A208" s="14"/>
      <c r="B208" s="249"/>
      <c r="C208" s="250"/>
      <c r="D208" s="234" t="s">
        <v>257</v>
      </c>
      <c r="E208" s="251" t="s">
        <v>1</v>
      </c>
      <c r="F208" s="252" t="s">
        <v>6295</v>
      </c>
      <c r="G208" s="250"/>
      <c r="H208" s="253">
        <v>519.54999999999995</v>
      </c>
      <c r="I208" s="254"/>
      <c r="J208" s="250"/>
      <c r="K208" s="250"/>
      <c r="L208" s="255"/>
      <c r="M208" s="256"/>
      <c r="N208" s="257"/>
      <c r="O208" s="257"/>
      <c r="P208" s="257"/>
      <c r="Q208" s="257"/>
      <c r="R208" s="257"/>
      <c r="S208" s="257"/>
      <c r="T208" s="25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9" t="s">
        <v>257</v>
      </c>
      <c r="AU208" s="259" t="s">
        <v>87</v>
      </c>
      <c r="AV208" s="14" t="s">
        <v>87</v>
      </c>
      <c r="AW208" s="14" t="s">
        <v>34</v>
      </c>
      <c r="AX208" s="14" t="s">
        <v>85</v>
      </c>
      <c r="AY208" s="259" t="s">
        <v>245</v>
      </c>
    </row>
    <row r="209" s="2" customFormat="1" ht="16.5" customHeight="1">
      <c r="A209" s="40"/>
      <c r="B209" s="41"/>
      <c r="C209" s="221" t="s">
        <v>460</v>
      </c>
      <c r="D209" s="221" t="s">
        <v>248</v>
      </c>
      <c r="E209" s="222" t="s">
        <v>3513</v>
      </c>
      <c r="F209" s="223" t="s">
        <v>3514</v>
      </c>
      <c r="G209" s="224" t="s">
        <v>275</v>
      </c>
      <c r="H209" s="225">
        <v>185</v>
      </c>
      <c r="I209" s="226"/>
      <c r="J209" s="227">
        <f>ROUND(I209*H209,2)</f>
        <v>0</v>
      </c>
      <c r="K209" s="223" t="s">
        <v>764</v>
      </c>
      <c r="L209" s="46"/>
      <c r="M209" s="228" t="s">
        <v>1</v>
      </c>
      <c r="N209" s="229" t="s">
        <v>42</v>
      </c>
      <c r="O209" s="93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32" t="s">
        <v>253</v>
      </c>
      <c r="AT209" s="232" t="s">
        <v>248</v>
      </c>
      <c r="AU209" s="232" t="s">
        <v>87</v>
      </c>
      <c r="AY209" s="19" t="s">
        <v>245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9" t="s">
        <v>85</v>
      </c>
      <c r="BK209" s="233">
        <f>ROUND(I209*H209,2)</f>
        <v>0</v>
      </c>
      <c r="BL209" s="19" t="s">
        <v>253</v>
      </c>
      <c r="BM209" s="232" t="s">
        <v>6296</v>
      </c>
    </row>
    <row r="210" s="2" customFormat="1">
      <c r="A210" s="40"/>
      <c r="B210" s="41"/>
      <c r="C210" s="42"/>
      <c r="D210" s="234" t="s">
        <v>255</v>
      </c>
      <c r="E210" s="42"/>
      <c r="F210" s="235" t="s">
        <v>3514</v>
      </c>
      <c r="G210" s="42"/>
      <c r="H210" s="42"/>
      <c r="I210" s="236"/>
      <c r="J210" s="42"/>
      <c r="K210" s="42"/>
      <c r="L210" s="46"/>
      <c r="M210" s="237"/>
      <c r="N210" s="238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255</v>
      </c>
      <c r="AU210" s="19" t="s">
        <v>87</v>
      </c>
    </row>
    <row r="211" s="2" customFormat="1">
      <c r="A211" s="40"/>
      <c r="B211" s="41"/>
      <c r="C211" s="42"/>
      <c r="D211" s="296" t="s">
        <v>766</v>
      </c>
      <c r="E211" s="42"/>
      <c r="F211" s="297" t="s">
        <v>3516</v>
      </c>
      <c r="G211" s="42"/>
      <c r="H211" s="42"/>
      <c r="I211" s="236"/>
      <c r="J211" s="42"/>
      <c r="K211" s="42"/>
      <c r="L211" s="46"/>
      <c r="M211" s="237"/>
      <c r="N211" s="238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766</v>
      </c>
      <c r="AU211" s="19" t="s">
        <v>87</v>
      </c>
    </row>
    <row r="212" s="14" customFormat="1">
      <c r="A212" s="14"/>
      <c r="B212" s="249"/>
      <c r="C212" s="250"/>
      <c r="D212" s="234" t="s">
        <v>257</v>
      </c>
      <c r="E212" s="251" t="s">
        <v>1</v>
      </c>
      <c r="F212" s="252" t="s">
        <v>6297</v>
      </c>
      <c r="G212" s="250"/>
      <c r="H212" s="253">
        <v>185</v>
      </c>
      <c r="I212" s="254"/>
      <c r="J212" s="250"/>
      <c r="K212" s="250"/>
      <c r="L212" s="255"/>
      <c r="M212" s="256"/>
      <c r="N212" s="257"/>
      <c r="O212" s="257"/>
      <c r="P212" s="257"/>
      <c r="Q212" s="257"/>
      <c r="R212" s="257"/>
      <c r="S212" s="257"/>
      <c r="T212" s="25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9" t="s">
        <v>257</v>
      </c>
      <c r="AU212" s="259" t="s">
        <v>87</v>
      </c>
      <c r="AV212" s="14" t="s">
        <v>87</v>
      </c>
      <c r="AW212" s="14" t="s">
        <v>34</v>
      </c>
      <c r="AX212" s="14" t="s">
        <v>85</v>
      </c>
      <c r="AY212" s="259" t="s">
        <v>245</v>
      </c>
    </row>
    <row r="213" s="2" customFormat="1" ht="16.5" customHeight="1">
      <c r="A213" s="40"/>
      <c r="B213" s="41"/>
      <c r="C213" s="221" t="s">
        <v>466</v>
      </c>
      <c r="D213" s="221" t="s">
        <v>248</v>
      </c>
      <c r="E213" s="222" t="s">
        <v>2681</v>
      </c>
      <c r="F213" s="223" t="s">
        <v>2682</v>
      </c>
      <c r="G213" s="224" t="s">
        <v>251</v>
      </c>
      <c r="H213" s="225">
        <v>128</v>
      </c>
      <c r="I213" s="226"/>
      <c r="J213" s="227">
        <f>ROUND(I213*H213,2)</f>
        <v>0</v>
      </c>
      <c r="K213" s="223" t="s">
        <v>764</v>
      </c>
      <c r="L213" s="46"/>
      <c r="M213" s="228" t="s">
        <v>1</v>
      </c>
      <c r="N213" s="229" t="s">
        <v>42</v>
      </c>
      <c r="O213" s="93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2" t="s">
        <v>253</v>
      </c>
      <c r="AT213" s="232" t="s">
        <v>248</v>
      </c>
      <c r="AU213" s="232" t="s">
        <v>87</v>
      </c>
      <c r="AY213" s="19" t="s">
        <v>245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9" t="s">
        <v>85</v>
      </c>
      <c r="BK213" s="233">
        <f>ROUND(I213*H213,2)</f>
        <v>0</v>
      </c>
      <c r="BL213" s="19" t="s">
        <v>253</v>
      </c>
      <c r="BM213" s="232" t="s">
        <v>6298</v>
      </c>
    </row>
    <row r="214" s="2" customFormat="1">
      <c r="A214" s="40"/>
      <c r="B214" s="41"/>
      <c r="C214" s="42"/>
      <c r="D214" s="234" t="s">
        <v>255</v>
      </c>
      <c r="E214" s="42"/>
      <c r="F214" s="235" t="s">
        <v>2682</v>
      </c>
      <c r="G214" s="42"/>
      <c r="H214" s="42"/>
      <c r="I214" s="236"/>
      <c r="J214" s="42"/>
      <c r="K214" s="42"/>
      <c r="L214" s="46"/>
      <c r="M214" s="237"/>
      <c r="N214" s="238"/>
      <c r="O214" s="93"/>
      <c r="P214" s="93"/>
      <c r="Q214" s="93"/>
      <c r="R214" s="93"/>
      <c r="S214" s="93"/>
      <c r="T214" s="94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255</v>
      </c>
      <c r="AU214" s="19" t="s">
        <v>87</v>
      </c>
    </row>
    <row r="215" s="2" customFormat="1">
      <c r="A215" s="40"/>
      <c r="B215" s="41"/>
      <c r="C215" s="42"/>
      <c r="D215" s="296" t="s">
        <v>766</v>
      </c>
      <c r="E215" s="42"/>
      <c r="F215" s="297" t="s">
        <v>2685</v>
      </c>
      <c r="G215" s="42"/>
      <c r="H215" s="42"/>
      <c r="I215" s="236"/>
      <c r="J215" s="42"/>
      <c r="K215" s="42"/>
      <c r="L215" s="46"/>
      <c r="M215" s="237"/>
      <c r="N215" s="238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766</v>
      </c>
      <c r="AU215" s="19" t="s">
        <v>87</v>
      </c>
    </row>
    <row r="216" s="14" customFormat="1">
      <c r="A216" s="14"/>
      <c r="B216" s="249"/>
      <c r="C216" s="250"/>
      <c r="D216" s="234" t="s">
        <v>257</v>
      </c>
      <c r="E216" s="251" t="s">
        <v>1</v>
      </c>
      <c r="F216" s="252" t="s">
        <v>6299</v>
      </c>
      <c r="G216" s="250"/>
      <c r="H216" s="253">
        <v>59</v>
      </c>
      <c r="I216" s="254"/>
      <c r="J216" s="250"/>
      <c r="K216" s="250"/>
      <c r="L216" s="255"/>
      <c r="M216" s="256"/>
      <c r="N216" s="257"/>
      <c r="O216" s="257"/>
      <c r="P216" s="257"/>
      <c r="Q216" s="257"/>
      <c r="R216" s="257"/>
      <c r="S216" s="257"/>
      <c r="T216" s="25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9" t="s">
        <v>257</v>
      </c>
      <c r="AU216" s="259" t="s">
        <v>87</v>
      </c>
      <c r="AV216" s="14" t="s">
        <v>87</v>
      </c>
      <c r="AW216" s="14" t="s">
        <v>34</v>
      </c>
      <c r="AX216" s="14" t="s">
        <v>77</v>
      </c>
      <c r="AY216" s="259" t="s">
        <v>245</v>
      </c>
    </row>
    <row r="217" s="14" customFormat="1">
      <c r="A217" s="14"/>
      <c r="B217" s="249"/>
      <c r="C217" s="250"/>
      <c r="D217" s="234" t="s">
        <v>257</v>
      </c>
      <c r="E217" s="251" t="s">
        <v>1</v>
      </c>
      <c r="F217" s="252" t="s">
        <v>6300</v>
      </c>
      <c r="G217" s="250"/>
      <c r="H217" s="253">
        <v>69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257</v>
      </c>
      <c r="AU217" s="259" t="s">
        <v>87</v>
      </c>
      <c r="AV217" s="14" t="s">
        <v>87</v>
      </c>
      <c r="AW217" s="14" t="s">
        <v>34</v>
      </c>
      <c r="AX217" s="14" t="s">
        <v>77</v>
      </c>
      <c r="AY217" s="259" t="s">
        <v>245</v>
      </c>
    </row>
    <row r="218" s="15" customFormat="1">
      <c r="A218" s="15"/>
      <c r="B218" s="260"/>
      <c r="C218" s="261"/>
      <c r="D218" s="234" t="s">
        <v>257</v>
      </c>
      <c r="E218" s="262" t="s">
        <v>1</v>
      </c>
      <c r="F218" s="263" t="s">
        <v>266</v>
      </c>
      <c r="G218" s="261"/>
      <c r="H218" s="264">
        <v>128</v>
      </c>
      <c r="I218" s="265"/>
      <c r="J218" s="261"/>
      <c r="K218" s="261"/>
      <c r="L218" s="266"/>
      <c r="M218" s="267"/>
      <c r="N218" s="268"/>
      <c r="O218" s="268"/>
      <c r="P218" s="268"/>
      <c r="Q218" s="268"/>
      <c r="R218" s="268"/>
      <c r="S218" s="268"/>
      <c r="T218" s="269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70" t="s">
        <v>257</v>
      </c>
      <c r="AU218" s="270" t="s">
        <v>87</v>
      </c>
      <c r="AV218" s="15" t="s">
        <v>253</v>
      </c>
      <c r="AW218" s="15" t="s">
        <v>34</v>
      </c>
      <c r="AX218" s="15" t="s">
        <v>85</v>
      </c>
      <c r="AY218" s="270" t="s">
        <v>245</v>
      </c>
    </row>
    <row r="219" s="2" customFormat="1" ht="16.5" customHeight="1">
      <c r="A219" s="40"/>
      <c r="B219" s="41"/>
      <c r="C219" s="221" t="s">
        <v>471</v>
      </c>
      <c r="D219" s="221" t="s">
        <v>248</v>
      </c>
      <c r="E219" s="222" t="s">
        <v>2687</v>
      </c>
      <c r="F219" s="223" t="s">
        <v>2688</v>
      </c>
      <c r="G219" s="224" t="s">
        <v>545</v>
      </c>
      <c r="H219" s="225">
        <v>1091.0550000000001</v>
      </c>
      <c r="I219" s="226"/>
      <c r="J219" s="227">
        <f>ROUND(I219*H219,2)</f>
        <v>0</v>
      </c>
      <c r="K219" s="223" t="s">
        <v>764</v>
      </c>
      <c r="L219" s="46"/>
      <c r="M219" s="228" t="s">
        <v>1</v>
      </c>
      <c r="N219" s="229" t="s">
        <v>42</v>
      </c>
      <c r="O219" s="93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2" t="s">
        <v>594</v>
      </c>
      <c r="AT219" s="232" t="s">
        <v>248</v>
      </c>
      <c r="AU219" s="232" t="s">
        <v>87</v>
      </c>
      <c r="AY219" s="19" t="s">
        <v>245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9" t="s">
        <v>85</v>
      </c>
      <c r="BK219" s="233">
        <f>ROUND(I219*H219,2)</f>
        <v>0</v>
      </c>
      <c r="BL219" s="19" t="s">
        <v>594</v>
      </c>
      <c r="BM219" s="232" t="s">
        <v>6301</v>
      </c>
    </row>
    <row r="220" s="2" customFormat="1">
      <c r="A220" s="40"/>
      <c r="B220" s="41"/>
      <c r="C220" s="42"/>
      <c r="D220" s="234" t="s">
        <v>255</v>
      </c>
      <c r="E220" s="42"/>
      <c r="F220" s="235" t="s">
        <v>2688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255</v>
      </c>
      <c r="AU220" s="19" t="s">
        <v>87</v>
      </c>
    </row>
    <row r="221" s="2" customFormat="1">
      <c r="A221" s="40"/>
      <c r="B221" s="41"/>
      <c r="C221" s="42"/>
      <c r="D221" s="296" t="s">
        <v>766</v>
      </c>
      <c r="E221" s="42"/>
      <c r="F221" s="297" t="s">
        <v>2691</v>
      </c>
      <c r="G221" s="42"/>
      <c r="H221" s="42"/>
      <c r="I221" s="236"/>
      <c r="J221" s="42"/>
      <c r="K221" s="42"/>
      <c r="L221" s="46"/>
      <c r="M221" s="237"/>
      <c r="N221" s="238"/>
      <c r="O221" s="93"/>
      <c r="P221" s="93"/>
      <c r="Q221" s="93"/>
      <c r="R221" s="93"/>
      <c r="S221" s="93"/>
      <c r="T221" s="94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766</v>
      </c>
      <c r="AU221" s="19" t="s">
        <v>87</v>
      </c>
    </row>
    <row r="222" s="14" customFormat="1">
      <c r="A222" s="14"/>
      <c r="B222" s="249"/>
      <c r="C222" s="250"/>
      <c r="D222" s="234" t="s">
        <v>257</v>
      </c>
      <c r="E222" s="251" t="s">
        <v>1</v>
      </c>
      <c r="F222" s="252" t="s">
        <v>6302</v>
      </c>
      <c r="G222" s="250"/>
      <c r="H222" s="253">
        <v>1091.0550000000001</v>
      </c>
      <c r="I222" s="254"/>
      <c r="J222" s="250"/>
      <c r="K222" s="250"/>
      <c r="L222" s="255"/>
      <c r="M222" s="256"/>
      <c r="N222" s="257"/>
      <c r="O222" s="257"/>
      <c r="P222" s="257"/>
      <c r="Q222" s="257"/>
      <c r="R222" s="257"/>
      <c r="S222" s="257"/>
      <c r="T222" s="25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9" t="s">
        <v>257</v>
      </c>
      <c r="AU222" s="259" t="s">
        <v>87</v>
      </c>
      <c r="AV222" s="14" t="s">
        <v>87</v>
      </c>
      <c r="AW222" s="14" t="s">
        <v>34</v>
      </c>
      <c r="AX222" s="14" t="s">
        <v>85</v>
      </c>
      <c r="AY222" s="259" t="s">
        <v>245</v>
      </c>
    </row>
    <row r="223" s="2" customFormat="1" ht="24.15" customHeight="1">
      <c r="A223" s="40"/>
      <c r="B223" s="41"/>
      <c r="C223" s="221" t="s">
        <v>218</v>
      </c>
      <c r="D223" s="221" t="s">
        <v>248</v>
      </c>
      <c r="E223" s="222" t="s">
        <v>2693</v>
      </c>
      <c r="F223" s="223" t="s">
        <v>2696</v>
      </c>
      <c r="G223" s="224" t="s">
        <v>251</v>
      </c>
      <c r="H223" s="225">
        <v>519.54999999999995</v>
      </c>
      <c r="I223" s="226"/>
      <c r="J223" s="227">
        <f>ROUND(I223*H223,2)</f>
        <v>0</v>
      </c>
      <c r="K223" s="223" t="s">
        <v>764</v>
      </c>
      <c r="L223" s="46"/>
      <c r="M223" s="228" t="s">
        <v>1</v>
      </c>
      <c r="N223" s="229" t="s">
        <v>42</v>
      </c>
      <c r="O223" s="93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2" t="s">
        <v>253</v>
      </c>
      <c r="AT223" s="232" t="s">
        <v>248</v>
      </c>
      <c r="AU223" s="232" t="s">
        <v>87</v>
      </c>
      <c r="AY223" s="19" t="s">
        <v>245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9" t="s">
        <v>85</v>
      </c>
      <c r="BK223" s="233">
        <f>ROUND(I223*H223,2)</f>
        <v>0</v>
      </c>
      <c r="BL223" s="19" t="s">
        <v>253</v>
      </c>
      <c r="BM223" s="232" t="s">
        <v>6303</v>
      </c>
    </row>
    <row r="224" s="2" customFormat="1">
      <c r="A224" s="40"/>
      <c r="B224" s="41"/>
      <c r="C224" s="42"/>
      <c r="D224" s="234" t="s">
        <v>255</v>
      </c>
      <c r="E224" s="42"/>
      <c r="F224" s="235" t="s">
        <v>2696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255</v>
      </c>
      <c r="AU224" s="19" t="s">
        <v>87</v>
      </c>
    </row>
    <row r="225" s="2" customFormat="1">
      <c r="A225" s="40"/>
      <c r="B225" s="41"/>
      <c r="C225" s="42"/>
      <c r="D225" s="296" t="s">
        <v>766</v>
      </c>
      <c r="E225" s="42"/>
      <c r="F225" s="297" t="s">
        <v>2697</v>
      </c>
      <c r="G225" s="42"/>
      <c r="H225" s="42"/>
      <c r="I225" s="236"/>
      <c r="J225" s="42"/>
      <c r="K225" s="42"/>
      <c r="L225" s="46"/>
      <c r="M225" s="237"/>
      <c r="N225" s="238"/>
      <c r="O225" s="93"/>
      <c r="P225" s="93"/>
      <c r="Q225" s="93"/>
      <c r="R225" s="93"/>
      <c r="S225" s="93"/>
      <c r="T225" s="94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766</v>
      </c>
      <c r="AU225" s="19" t="s">
        <v>87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6295</v>
      </c>
      <c r="G226" s="250"/>
      <c r="H226" s="253">
        <v>519.54999999999995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85</v>
      </c>
      <c r="AY226" s="259" t="s">
        <v>245</v>
      </c>
    </row>
    <row r="227" s="2" customFormat="1" ht="16.5" customHeight="1">
      <c r="A227" s="40"/>
      <c r="B227" s="41"/>
      <c r="C227" s="221" t="s">
        <v>482</v>
      </c>
      <c r="D227" s="221" t="s">
        <v>248</v>
      </c>
      <c r="E227" s="222" t="s">
        <v>2698</v>
      </c>
      <c r="F227" s="223" t="s">
        <v>2701</v>
      </c>
      <c r="G227" s="224" t="s">
        <v>275</v>
      </c>
      <c r="H227" s="225">
        <v>110</v>
      </c>
      <c r="I227" s="226"/>
      <c r="J227" s="227">
        <f>ROUND(I227*H227,2)</f>
        <v>0</v>
      </c>
      <c r="K227" s="223" t="s">
        <v>764</v>
      </c>
      <c r="L227" s="46"/>
      <c r="M227" s="228" t="s">
        <v>1</v>
      </c>
      <c r="N227" s="229" t="s">
        <v>42</v>
      </c>
      <c r="O227" s="93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2" t="s">
        <v>253</v>
      </c>
      <c r="AT227" s="232" t="s">
        <v>248</v>
      </c>
      <c r="AU227" s="232" t="s">
        <v>87</v>
      </c>
      <c r="AY227" s="19" t="s">
        <v>245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9" t="s">
        <v>85</v>
      </c>
      <c r="BK227" s="233">
        <f>ROUND(I227*H227,2)</f>
        <v>0</v>
      </c>
      <c r="BL227" s="19" t="s">
        <v>253</v>
      </c>
      <c r="BM227" s="232" t="s">
        <v>6304</v>
      </c>
    </row>
    <row r="228" s="2" customFormat="1">
      <c r="A228" s="40"/>
      <c r="B228" s="41"/>
      <c r="C228" s="42"/>
      <c r="D228" s="234" t="s">
        <v>255</v>
      </c>
      <c r="E228" s="42"/>
      <c r="F228" s="235" t="s">
        <v>2701</v>
      </c>
      <c r="G228" s="42"/>
      <c r="H228" s="42"/>
      <c r="I228" s="236"/>
      <c r="J228" s="42"/>
      <c r="K228" s="42"/>
      <c r="L228" s="46"/>
      <c r="M228" s="237"/>
      <c r="N228" s="238"/>
      <c r="O228" s="93"/>
      <c r="P228" s="93"/>
      <c r="Q228" s="93"/>
      <c r="R228" s="93"/>
      <c r="S228" s="93"/>
      <c r="T228" s="94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255</v>
      </c>
      <c r="AU228" s="19" t="s">
        <v>87</v>
      </c>
    </row>
    <row r="229" s="2" customFormat="1">
      <c r="A229" s="40"/>
      <c r="B229" s="41"/>
      <c r="C229" s="42"/>
      <c r="D229" s="296" t="s">
        <v>766</v>
      </c>
      <c r="E229" s="42"/>
      <c r="F229" s="297" t="s">
        <v>2702</v>
      </c>
      <c r="G229" s="42"/>
      <c r="H229" s="42"/>
      <c r="I229" s="236"/>
      <c r="J229" s="42"/>
      <c r="K229" s="42"/>
      <c r="L229" s="46"/>
      <c r="M229" s="237"/>
      <c r="N229" s="238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766</v>
      </c>
      <c r="AU229" s="19" t="s">
        <v>87</v>
      </c>
    </row>
    <row r="230" s="14" customFormat="1">
      <c r="A230" s="14"/>
      <c r="B230" s="249"/>
      <c r="C230" s="250"/>
      <c r="D230" s="234" t="s">
        <v>257</v>
      </c>
      <c r="E230" s="251" t="s">
        <v>1</v>
      </c>
      <c r="F230" s="252" t="s">
        <v>6305</v>
      </c>
      <c r="G230" s="250"/>
      <c r="H230" s="253">
        <v>110</v>
      </c>
      <c r="I230" s="254"/>
      <c r="J230" s="250"/>
      <c r="K230" s="250"/>
      <c r="L230" s="255"/>
      <c r="M230" s="256"/>
      <c r="N230" s="257"/>
      <c r="O230" s="257"/>
      <c r="P230" s="257"/>
      <c r="Q230" s="257"/>
      <c r="R230" s="257"/>
      <c r="S230" s="257"/>
      <c r="T230" s="25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9" t="s">
        <v>257</v>
      </c>
      <c r="AU230" s="259" t="s">
        <v>87</v>
      </c>
      <c r="AV230" s="14" t="s">
        <v>87</v>
      </c>
      <c r="AW230" s="14" t="s">
        <v>34</v>
      </c>
      <c r="AX230" s="14" t="s">
        <v>85</v>
      </c>
      <c r="AY230" s="259" t="s">
        <v>245</v>
      </c>
    </row>
    <row r="231" s="2" customFormat="1" ht="16.5" customHeight="1">
      <c r="A231" s="40"/>
      <c r="B231" s="41"/>
      <c r="C231" s="283" t="s">
        <v>487</v>
      </c>
      <c r="D231" s="283" t="s">
        <v>551</v>
      </c>
      <c r="E231" s="284" t="s">
        <v>2704</v>
      </c>
      <c r="F231" s="285" t="s">
        <v>2705</v>
      </c>
      <c r="G231" s="286" t="s">
        <v>793</v>
      </c>
      <c r="H231" s="287">
        <v>3.2999999999999998</v>
      </c>
      <c r="I231" s="288"/>
      <c r="J231" s="289">
        <f>ROUND(I231*H231,2)</f>
        <v>0</v>
      </c>
      <c r="K231" s="285" t="s">
        <v>764</v>
      </c>
      <c r="L231" s="290"/>
      <c r="M231" s="291" t="s">
        <v>1</v>
      </c>
      <c r="N231" s="292" t="s">
        <v>42</v>
      </c>
      <c r="O231" s="93"/>
      <c r="P231" s="230">
        <f>O231*H231</f>
        <v>0</v>
      </c>
      <c r="Q231" s="230">
        <v>0.001</v>
      </c>
      <c r="R231" s="230">
        <f>Q231*H231</f>
        <v>0.0033</v>
      </c>
      <c r="S231" s="230">
        <v>0</v>
      </c>
      <c r="T231" s="231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2" t="s">
        <v>326</v>
      </c>
      <c r="AT231" s="232" t="s">
        <v>551</v>
      </c>
      <c r="AU231" s="232" t="s">
        <v>87</v>
      </c>
      <c r="AY231" s="19" t="s">
        <v>245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9" t="s">
        <v>85</v>
      </c>
      <c r="BK231" s="233">
        <f>ROUND(I231*H231,2)</f>
        <v>0</v>
      </c>
      <c r="BL231" s="19" t="s">
        <v>253</v>
      </c>
      <c r="BM231" s="232" t="s">
        <v>6306</v>
      </c>
    </row>
    <row r="232" s="2" customFormat="1">
      <c r="A232" s="40"/>
      <c r="B232" s="41"/>
      <c r="C232" s="42"/>
      <c r="D232" s="234" t="s">
        <v>255</v>
      </c>
      <c r="E232" s="42"/>
      <c r="F232" s="235" t="s">
        <v>2705</v>
      </c>
      <c r="G232" s="42"/>
      <c r="H232" s="42"/>
      <c r="I232" s="236"/>
      <c r="J232" s="42"/>
      <c r="K232" s="42"/>
      <c r="L232" s="46"/>
      <c r="M232" s="237"/>
      <c r="N232" s="238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255</v>
      </c>
      <c r="AU232" s="19" t="s">
        <v>87</v>
      </c>
    </row>
    <row r="233" s="14" customFormat="1">
      <c r="A233" s="14"/>
      <c r="B233" s="249"/>
      <c r="C233" s="250"/>
      <c r="D233" s="234" t="s">
        <v>257</v>
      </c>
      <c r="E233" s="251" t="s">
        <v>1</v>
      </c>
      <c r="F233" s="252" t="s">
        <v>6307</v>
      </c>
      <c r="G233" s="250"/>
      <c r="H233" s="253">
        <v>3.2999999999999998</v>
      </c>
      <c r="I233" s="254"/>
      <c r="J233" s="250"/>
      <c r="K233" s="250"/>
      <c r="L233" s="255"/>
      <c r="M233" s="256"/>
      <c r="N233" s="257"/>
      <c r="O233" s="257"/>
      <c r="P233" s="257"/>
      <c r="Q233" s="257"/>
      <c r="R233" s="257"/>
      <c r="S233" s="257"/>
      <c r="T233" s="25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9" t="s">
        <v>257</v>
      </c>
      <c r="AU233" s="259" t="s">
        <v>87</v>
      </c>
      <c r="AV233" s="14" t="s">
        <v>87</v>
      </c>
      <c r="AW233" s="14" t="s">
        <v>34</v>
      </c>
      <c r="AX233" s="14" t="s">
        <v>85</v>
      </c>
      <c r="AY233" s="259" t="s">
        <v>245</v>
      </c>
    </row>
    <row r="234" s="2" customFormat="1" ht="16.5" customHeight="1">
      <c r="A234" s="40"/>
      <c r="B234" s="41"/>
      <c r="C234" s="221" t="s">
        <v>497</v>
      </c>
      <c r="D234" s="221" t="s">
        <v>248</v>
      </c>
      <c r="E234" s="222" t="s">
        <v>2709</v>
      </c>
      <c r="F234" s="223" t="s">
        <v>2710</v>
      </c>
      <c r="G234" s="224" t="s">
        <v>275</v>
      </c>
      <c r="H234" s="225">
        <v>60</v>
      </c>
      <c r="I234" s="226"/>
      <c r="J234" s="227">
        <f>ROUND(I234*H234,2)</f>
        <v>0</v>
      </c>
      <c r="K234" s="223" t="s">
        <v>764</v>
      </c>
      <c r="L234" s="46"/>
      <c r="M234" s="228" t="s">
        <v>1</v>
      </c>
      <c r="N234" s="229" t="s">
        <v>42</v>
      </c>
      <c r="O234" s="93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32" t="s">
        <v>253</v>
      </c>
      <c r="AT234" s="232" t="s">
        <v>248</v>
      </c>
      <c r="AU234" s="232" t="s">
        <v>87</v>
      </c>
      <c r="AY234" s="19" t="s">
        <v>245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9" t="s">
        <v>85</v>
      </c>
      <c r="BK234" s="233">
        <f>ROUND(I234*H234,2)</f>
        <v>0</v>
      </c>
      <c r="BL234" s="19" t="s">
        <v>253</v>
      </c>
      <c r="BM234" s="232" t="s">
        <v>6308</v>
      </c>
    </row>
    <row r="235" s="2" customFormat="1">
      <c r="A235" s="40"/>
      <c r="B235" s="41"/>
      <c r="C235" s="42"/>
      <c r="D235" s="234" t="s">
        <v>255</v>
      </c>
      <c r="E235" s="42"/>
      <c r="F235" s="235" t="s">
        <v>2710</v>
      </c>
      <c r="G235" s="42"/>
      <c r="H235" s="42"/>
      <c r="I235" s="236"/>
      <c r="J235" s="42"/>
      <c r="K235" s="42"/>
      <c r="L235" s="46"/>
      <c r="M235" s="237"/>
      <c r="N235" s="238"/>
      <c r="O235" s="93"/>
      <c r="P235" s="93"/>
      <c r="Q235" s="93"/>
      <c r="R235" s="93"/>
      <c r="S235" s="93"/>
      <c r="T235" s="94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255</v>
      </c>
      <c r="AU235" s="19" t="s">
        <v>87</v>
      </c>
    </row>
    <row r="236" s="2" customFormat="1">
      <c r="A236" s="40"/>
      <c r="B236" s="41"/>
      <c r="C236" s="42"/>
      <c r="D236" s="296" t="s">
        <v>766</v>
      </c>
      <c r="E236" s="42"/>
      <c r="F236" s="297" t="s">
        <v>2713</v>
      </c>
      <c r="G236" s="42"/>
      <c r="H236" s="42"/>
      <c r="I236" s="236"/>
      <c r="J236" s="42"/>
      <c r="K236" s="42"/>
      <c r="L236" s="46"/>
      <c r="M236" s="237"/>
      <c r="N236" s="238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766</v>
      </c>
      <c r="AU236" s="19" t="s">
        <v>87</v>
      </c>
    </row>
    <row r="237" s="14" customFormat="1">
      <c r="A237" s="14"/>
      <c r="B237" s="249"/>
      <c r="C237" s="250"/>
      <c r="D237" s="234" t="s">
        <v>257</v>
      </c>
      <c r="E237" s="251" t="s">
        <v>1</v>
      </c>
      <c r="F237" s="252" t="s">
        <v>6126</v>
      </c>
      <c r="G237" s="250"/>
      <c r="H237" s="253">
        <v>60</v>
      </c>
      <c r="I237" s="254"/>
      <c r="J237" s="250"/>
      <c r="K237" s="250"/>
      <c r="L237" s="255"/>
      <c r="M237" s="256"/>
      <c r="N237" s="257"/>
      <c r="O237" s="257"/>
      <c r="P237" s="257"/>
      <c r="Q237" s="257"/>
      <c r="R237" s="257"/>
      <c r="S237" s="257"/>
      <c r="T237" s="25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9" t="s">
        <v>257</v>
      </c>
      <c r="AU237" s="259" t="s">
        <v>87</v>
      </c>
      <c r="AV237" s="14" t="s">
        <v>87</v>
      </c>
      <c r="AW237" s="14" t="s">
        <v>34</v>
      </c>
      <c r="AX237" s="14" t="s">
        <v>85</v>
      </c>
      <c r="AY237" s="259" t="s">
        <v>245</v>
      </c>
    </row>
    <row r="238" s="2" customFormat="1" ht="24.15" customHeight="1">
      <c r="A238" s="40"/>
      <c r="B238" s="41"/>
      <c r="C238" s="221" t="s">
        <v>502</v>
      </c>
      <c r="D238" s="221" t="s">
        <v>248</v>
      </c>
      <c r="E238" s="222" t="s">
        <v>2715</v>
      </c>
      <c r="F238" s="223" t="s">
        <v>2719</v>
      </c>
      <c r="G238" s="224" t="s">
        <v>275</v>
      </c>
      <c r="H238" s="225">
        <v>110</v>
      </c>
      <c r="I238" s="226"/>
      <c r="J238" s="227">
        <f>ROUND(I238*H238,2)</f>
        <v>0</v>
      </c>
      <c r="K238" s="223" t="s">
        <v>764</v>
      </c>
      <c r="L238" s="46"/>
      <c r="M238" s="228" t="s">
        <v>1</v>
      </c>
      <c r="N238" s="229" t="s">
        <v>42</v>
      </c>
      <c r="O238" s="93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32" t="s">
        <v>253</v>
      </c>
      <c r="AT238" s="232" t="s">
        <v>248</v>
      </c>
      <c r="AU238" s="232" t="s">
        <v>87</v>
      </c>
      <c r="AY238" s="19" t="s">
        <v>245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9" t="s">
        <v>85</v>
      </c>
      <c r="BK238" s="233">
        <f>ROUND(I238*H238,2)</f>
        <v>0</v>
      </c>
      <c r="BL238" s="19" t="s">
        <v>253</v>
      </c>
      <c r="BM238" s="232" t="s">
        <v>6309</v>
      </c>
    </row>
    <row r="239" s="2" customFormat="1">
      <c r="A239" s="40"/>
      <c r="B239" s="41"/>
      <c r="C239" s="42"/>
      <c r="D239" s="234" t="s">
        <v>255</v>
      </c>
      <c r="E239" s="42"/>
      <c r="F239" s="235" t="s">
        <v>2719</v>
      </c>
      <c r="G239" s="42"/>
      <c r="H239" s="42"/>
      <c r="I239" s="236"/>
      <c r="J239" s="42"/>
      <c r="K239" s="42"/>
      <c r="L239" s="46"/>
      <c r="M239" s="237"/>
      <c r="N239" s="238"/>
      <c r="O239" s="93"/>
      <c r="P239" s="93"/>
      <c r="Q239" s="93"/>
      <c r="R239" s="93"/>
      <c r="S239" s="93"/>
      <c r="T239" s="94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255</v>
      </c>
      <c r="AU239" s="19" t="s">
        <v>87</v>
      </c>
    </row>
    <row r="240" s="2" customFormat="1">
      <c r="A240" s="40"/>
      <c r="B240" s="41"/>
      <c r="C240" s="42"/>
      <c r="D240" s="296" t="s">
        <v>766</v>
      </c>
      <c r="E240" s="42"/>
      <c r="F240" s="297" t="s">
        <v>2720</v>
      </c>
      <c r="G240" s="42"/>
      <c r="H240" s="42"/>
      <c r="I240" s="236"/>
      <c r="J240" s="42"/>
      <c r="K240" s="42"/>
      <c r="L240" s="46"/>
      <c r="M240" s="237"/>
      <c r="N240" s="238"/>
      <c r="O240" s="93"/>
      <c r="P240" s="93"/>
      <c r="Q240" s="93"/>
      <c r="R240" s="93"/>
      <c r="S240" s="93"/>
      <c r="T240" s="94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766</v>
      </c>
      <c r="AU240" s="19" t="s">
        <v>87</v>
      </c>
    </row>
    <row r="241" s="14" customFormat="1">
      <c r="A241" s="14"/>
      <c r="B241" s="249"/>
      <c r="C241" s="250"/>
      <c r="D241" s="234" t="s">
        <v>257</v>
      </c>
      <c r="E241" s="251" t="s">
        <v>1</v>
      </c>
      <c r="F241" s="252" t="s">
        <v>6310</v>
      </c>
      <c r="G241" s="250"/>
      <c r="H241" s="253">
        <v>110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257</v>
      </c>
      <c r="AU241" s="259" t="s">
        <v>87</v>
      </c>
      <c r="AV241" s="14" t="s">
        <v>87</v>
      </c>
      <c r="AW241" s="14" t="s">
        <v>34</v>
      </c>
      <c r="AX241" s="14" t="s">
        <v>85</v>
      </c>
      <c r="AY241" s="259" t="s">
        <v>245</v>
      </c>
    </row>
    <row r="242" s="2" customFormat="1" ht="16.5" customHeight="1">
      <c r="A242" s="40"/>
      <c r="B242" s="41"/>
      <c r="C242" s="283" t="s">
        <v>516</v>
      </c>
      <c r="D242" s="283" t="s">
        <v>551</v>
      </c>
      <c r="E242" s="284" t="s">
        <v>2722</v>
      </c>
      <c r="F242" s="285" t="s">
        <v>2723</v>
      </c>
      <c r="G242" s="286" t="s">
        <v>545</v>
      </c>
      <c r="H242" s="287">
        <v>34.649999999999999</v>
      </c>
      <c r="I242" s="288"/>
      <c r="J242" s="289">
        <f>ROUND(I242*H242,2)</f>
        <v>0</v>
      </c>
      <c r="K242" s="285" t="s">
        <v>764</v>
      </c>
      <c r="L242" s="290"/>
      <c r="M242" s="291" t="s">
        <v>1</v>
      </c>
      <c r="N242" s="292" t="s">
        <v>42</v>
      </c>
      <c r="O242" s="93"/>
      <c r="P242" s="230">
        <f>O242*H242</f>
        <v>0</v>
      </c>
      <c r="Q242" s="230">
        <v>1</v>
      </c>
      <c r="R242" s="230">
        <f>Q242*H242</f>
        <v>34.649999999999999</v>
      </c>
      <c r="S242" s="230">
        <v>0</v>
      </c>
      <c r="T242" s="231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2" t="s">
        <v>326</v>
      </c>
      <c r="AT242" s="232" t="s">
        <v>551</v>
      </c>
      <c r="AU242" s="232" t="s">
        <v>87</v>
      </c>
      <c r="AY242" s="19" t="s">
        <v>245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9" t="s">
        <v>85</v>
      </c>
      <c r="BK242" s="233">
        <f>ROUND(I242*H242,2)</f>
        <v>0</v>
      </c>
      <c r="BL242" s="19" t="s">
        <v>253</v>
      </c>
      <c r="BM242" s="232" t="s">
        <v>6311</v>
      </c>
    </row>
    <row r="243" s="2" customFormat="1">
      <c r="A243" s="40"/>
      <c r="B243" s="41"/>
      <c r="C243" s="42"/>
      <c r="D243" s="234" t="s">
        <v>255</v>
      </c>
      <c r="E243" s="42"/>
      <c r="F243" s="235" t="s">
        <v>2723</v>
      </c>
      <c r="G243" s="42"/>
      <c r="H243" s="42"/>
      <c r="I243" s="236"/>
      <c r="J243" s="42"/>
      <c r="K243" s="42"/>
      <c r="L243" s="46"/>
      <c r="M243" s="237"/>
      <c r="N243" s="238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255</v>
      </c>
      <c r="AU243" s="19" t="s">
        <v>87</v>
      </c>
    </row>
    <row r="244" s="14" customFormat="1">
      <c r="A244" s="14"/>
      <c r="B244" s="249"/>
      <c r="C244" s="250"/>
      <c r="D244" s="234" t="s">
        <v>257</v>
      </c>
      <c r="E244" s="251" t="s">
        <v>1</v>
      </c>
      <c r="F244" s="252" t="s">
        <v>6312</v>
      </c>
      <c r="G244" s="250"/>
      <c r="H244" s="253">
        <v>34.649999999999999</v>
      </c>
      <c r="I244" s="254"/>
      <c r="J244" s="250"/>
      <c r="K244" s="250"/>
      <c r="L244" s="255"/>
      <c r="M244" s="256"/>
      <c r="N244" s="257"/>
      <c r="O244" s="257"/>
      <c r="P244" s="257"/>
      <c r="Q244" s="257"/>
      <c r="R244" s="257"/>
      <c r="S244" s="257"/>
      <c r="T244" s="25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9" t="s">
        <v>257</v>
      </c>
      <c r="AU244" s="259" t="s">
        <v>87</v>
      </c>
      <c r="AV244" s="14" t="s">
        <v>87</v>
      </c>
      <c r="AW244" s="14" t="s">
        <v>34</v>
      </c>
      <c r="AX244" s="14" t="s">
        <v>85</v>
      </c>
      <c r="AY244" s="259" t="s">
        <v>245</v>
      </c>
    </row>
    <row r="245" s="2" customFormat="1" ht="16.5" customHeight="1">
      <c r="A245" s="40"/>
      <c r="B245" s="41"/>
      <c r="C245" s="221" t="s">
        <v>522</v>
      </c>
      <c r="D245" s="221" t="s">
        <v>248</v>
      </c>
      <c r="E245" s="222" t="s">
        <v>3534</v>
      </c>
      <c r="F245" s="223" t="s">
        <v>3535</v>
      </c>
      <c r="G245" s="224" t="s">
        <v>251</v>
      </c>
      <c r="H245" s="225">
        <v>119.7</v>
      </c>
      <c r="I245" s="226"/>
      <c r="J245" s="227">
        <f>ROUND(I245*H245,2)</f>
        <v>0</v>
      </c>
      <c r="K245" s="223" t="s">
        <v>764</v>
      </c>
      <c r="L245" s="46"/>
      <c r="M245" s="228" t="s">
        <v>1</v>
      </c>
      <c r="N245" s="229" t="s">
        <v>42</v>
      </c>
      <c r="O245" s="93"/>
      <c r="P245" s="230">
        <f>O245*H245</f>
        <v>0</v>
      </c>
      <c r="Q245" s="230">
        <v>0</v>
      </c>
      <c r="R245" s="230">
        <f>Q245*H245</f>
        <v>0</v>
      </c>
      <c r="S245" s="230">
        <v>1.8080000000000001</v>
      </c>
      <c r="T245" s="231">
        <f>S245*H245</f>
        <v>216.41760000000002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2" t="s">
        <v>594</v>
      </c>
      <c r="AT245" s="232" t="s">
        <v>248</v>
      </c>
      <c r="AU245" s="232" t="s">
        <v>87</v>
      </c>
      <c r="AY245" s="19" t="s">
        <v>245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9" t="s">
        <v>85</v>
      </c>
      <c r="BK245" s="233">
        <f>ROUND(I245*H245,2)</f>
        <v>0</v>
      </c>
      <c r="BL245" s="19" t="s">
        <v>594</v>
      </c>
      <c r="BM245" s="232" t="s">
        <v>6313</v>
      </c>
    </row>
    <row r="246" s="2" customFormat="1">
      <c r="A246" s="40"/>
      <c r="B246" s="41"/>
      <c r="C246" s="42"/>
      <c r="D246" s="234" t="s">
        <v>255</v>
      </c>
      <c r="E246" s="42"/>
      <c r="F246" s="235" t="s">
        <v>3535</v>
      </c>
      <c r="G246" s="42"/>
      <c r="H246" s="42"/>
      <c r="I246" s="236"/>
      <c r="J246" s="42"/>
      <c r="K246" s="42"/>
      <c r="L246" s="46"/>
      <c r="M246" s="237"/>
      <c r="N246" s="238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255</v>
      </c>
      <c r="AU246" s="19" t="s">
        <v>87</v>
      </c>
    </row>
    <row r="247" s="2" customFormat="1">
      <c r="A247" s="40"/>
      <c r="B247" s="41"/>
      <c r="C247" s="42"/>
      <c r="D247" s="296" t="s">
        <v>766</v>
      </c>
      <c r="E247" s="42"/>
      <c r="F247" s="297" t="s">
        <v>3537</v>
      </c>
      <c r="G247" s="42"/>
      <c r="H247" s="42"/>
      <c r="I247" s="236"/>
      <c r="J247" s="42"/>
      <c r="K247" s="42"/>
      <c r="L247" s="46"/>
      <c r="M247" s="237"/>
      <c r="N247" s="238"/>
      <c r="O247" s="93"/>
      <c r="P247" s="93"/>
      <c r="Q247" s="93"/>
      <c r="R247" s="93"/>
      <c r="S247" s="93"/>
      <c r="T247" s="94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766</v>
      </c>
      <c r="AU247" s="19" t="s">
        <v>87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6131</v>
      </c>
      <c r="G248" s="250"/>
      <c r="H248" s="253">
        <v>119.7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85</v>
      </c>
      <c r="AY248" s="259" t="s">
        <v>245</v>
      </c>
    </row>
    <row r="249" s="12" customFormat="1" ht="22.8" customHeight="1">
      <c r="A249" s="12"/>
      <c r="B249" s="205"/>
      <c r="C249" s="206"/>
      <c r="D249" s="207" t="s">
        <v>76</v>
      </c>
      <c r="E249" s="219" t="s">
        <v>87</v>
      </c>
      <c r="F249" s="219" t="s">
        <v>2726</v>
      </c>
      <c r="G249" s="206"/>
      <c r="H249" s="206"/>
      <c r="I249" s="209"/>
      <c r="J249" s="220">
        <f>BK249</f>
        <v>0</v>
      </c>
      <c r="K249" s="206"/>
      <c r="L249" s="211"/>
      <c r="M249" s="212"/>
      <c r="N249" s="213"/>
      <c r="O249" s="213"/>
      <c r="P249" s="214">
        <f>SUM(P250:P318)</f>
        <v>0</v>
      </c>
      <c r="Q249" s="213"/>
      <c r="R249" s="214">
        <f>SUM(R250:R318)</f>
        <v>63.239895607000008</v>
      </c>
      <c r="S249" s="213"/>
      <c r="T249" s="215">
        <f>SUM(T250:T318)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6" t="s">
        <v>85</v>
      </c>
      <c r="AT249" s="217" t="s">
        <v>76</v>
      </c>
      <c r="AU249" s="217" t="s">
        <v>85</v>
      </c>
      <c r="AY249" s="216" t="s">
        <v>245</v>
      </c>
      <c r="BK249" s="218">
        <f>SUM(BK250:BK318)</f>
        <v>0</v>
      </c>
    </row>
    <row r="250" s="2" customFormat="1" ht="16.5" customHeight="1">
      <c r="A250" s="40"/>
      <c r="B250" s="41"/>
      <c r="C250" s="221" t="s">
        <v>528</v>
      </c>
      <c r="D250" s="221" t="s">
        <v>248</v>
      </c>
      <c r="E250" s="222" t="s">
        <v>3568</v>
      </c>
      <c r="F250" s="223" t="s">
        <v>3569</v>
      </c>
      <c r="G250" s="224" t="s">
        <v>317</v>
      </c>
      <c r="H250" s="225">
        <v>132</v>
      </c>
      <c r="I250" s="226"/>
      <c r="J250" s="227">
        <f>ROUND(I250*H250,2)</f>
        <v>0</v>
      </c>
      <c r="K250" s="223" t="s">
        <v>764</v>
      </c>
      <c r="L250" s="46"/>
      <c r="M250" s="228" t="s">
        <v>1</v>
      </c>
      <c r="N250" s="229" t="s">
        <v>42</v>
      </c>
      <c r="O250" s="93"/>
      <c r="P250" s="230">
        <f>O250*H250</f>
        <v>0</v>
      </c>
      <c r="Q250" s="230">
        <v>0.00010021</v>
      </c>
      <c r="R250" s="230">
        <f>Q250*H250</f>
        <v>0.01322772</v>
      </c>
      <c r="S250" s="230">
        <v>0</v>
      </c>
      <c r="T250" s="231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2" t="s">
        <v>253</v>
      </c>
      <c r="AT250" s="232" t="s">
        <v>248</v>
      </c>
      <c r="AU250" s="232" t="s">
        <v>87</v>
      </c>
      <c r="AY250" s="19" t="s">
        <v>245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9" t="s">
        <v>85</v>
      </c>
      <c r="BK250" s="233">
        <f>ROUND(I250*H250,2)</f>
        <v>0</v>
      </c>
      <c r="BL250" s="19" t="s">
        <v>253</v>
      </c>
      <c r="BM250" s="232" t="s">
        <v>6314</v>
      </c>
    </row>
    <row r="251" s="2" customFormat="1">
      <c r="A251" s="40"/>
      <c r="B251" s="41"/>
      <c r="C251" s="42"/>
      <c r="D251" s="234" t="s">
        <v>255</v>
      </c>
      <c r="E251" s="42"/>
      <c r="F251" s="235" t="s">
        <v>3569</v>
      </c>
      <c r="G251" s="42"/>
      <c r="H251" s="42"/>
      <c r="I251" s="236"/>
      <c r="J251" s="42"/>
      <c r="K251" s="42"/>
      <c r="L251" s="46"/>
      <c r="M251" s="237"/>
      <c r="N251" s="238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255</v>
      </c>
      <c r="AU251" s="19" t="s">
        <v>87</v>
      </c>
    </row>
    <row r="252" s="2" customFormat="1">
      <c r="A252" s="40"/>
      <c r="B252" s="41"/>
      <c r="C252" s="42"/>
      <c r="D252" s="296" t="s">
        <v>766</v>
      </c>
      <c r="E252" s="42"/>
      <c r="F252" s="297" t="s">
        <v>3571</v>
      </c>
      <c r="G252" s="42"/>
      <c r="H252" s="42"/>
      <c r="I252" s="236"/>
      <c r="J252" s="42"/>
      <c r="K252" s="42"/>
      <c r="L252" s="46"/>
      <c r="M252" s="237"/>
      <c r="N252" s="238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766</v>
      </c>
      <c r="AU252" s="19" t="s">
        <v>87</v>
      </c>
    </row>
    <row r="253" s="14" customFormat="1">
      <c r="A253" s="14"/>
      <c r="B253" s="249"/>
      <c r="C253" s="250"/>
      <c r="D253" s="234" t="s">
        <v>257</v>
      </c>
      <c r="E253" s="251" t="s">
        <v>1</v>
      </c>
      <c r="F253" s="252" t="s">
        <v>6136</v>
      </c>
      <c r="G253" s="250"/>
      <c r="H253" s="253">
        <v>132</v>
      </c>
      <c r="I253" s="254"/>
      <c r="J253" s="250"/>
      <c r="K253" s="250"/>
      <c r="L253" s="255"/>
      <c r="M253" s="256"/>
      <c r="N253" s="257"/>
      <c r="O253" s="257"/>
      <c r="P253" s="257"/>
      <c r="Q253" s="257"/>
      <c r="R253" s="257"/>
      <c r="S253" s="257"/>
      <c r="T253" s="25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9" t="s">
        <v>257</v>
      </c>
      <c r="AU253" s="259" t="s">
        <v>87</v>
      </c>
      <c r="AV253" s="14" t="s">
        <v>87</v>
      </c>
      <c r="AW253" s="14" t="s">
        <v>34</v>
      </c>
      <c r="AX253" s="14" t="s">
        <v>85</v>
      </c>
      <c r="AY253" s="259" t="s">
        <v>245</v>
      </c>
    </row>
    <row r="254" s="2" customFormat="1" ht="16.5" customHeight="1">
      <c r="A254" s="40"/>
      <c r="B254" s="41"/>
      <c r="C254" s="283" t="s">
        <v>535</v>
      </c>
      <c r="D254" s="283" t="s">
        <v>551</v>
      </c>
      <c r="E254" s="284" t="s">
        <v>4274</v>
      </c>
      <c r="F254" s="285" t="s">
        <v>4275</v>
      </c>
      <c r="G254" s="286" t="s">
        <v>545</v>
      </c>
      <c r="H254" s="287">
        <v>3.1509999999999998</v>
      </c>
      <c r="I254" s="288"/>
      <c r="J254" s="289">
        <f>ROUND(I254*H254,2)</f>
        <v>0</v>
      </c>
      <c r="K254" s="285" t="s">
        <v>764</v>
      </c>
      <c r="L254" s="290"/>
      <c r="M254" s="291" t="s">
        <v>1</v>
      </c>
      <c r="N254" s="292" t="s">
        <v>42</v>
      </c>
      <c r="O254" s="93"/>
      <c r="P254" s="230">
        <f>O254*H254</f>
        <v>0</v>
      </c>
      <c r="Q254" s="230">
        <v>1</v>
      </c>
      <c r="R254" s="230">
        <f>Q254*H254</f>
        <v>3.1509999999999998</v>
      </c>
      <c r="S254" s="230">
        <v>0</v>
      </c>
      <c r="T254" s="231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2" t="s">
        <v>326</v>
      </c>
      <c r="AT254" s="232" t="s">
        <v>551</v>
      </c>
      <c r="AU254" s="232" t="s">
        <v>87</v>
      </c>
      <c r="AY254" s="19" t="s">
        <v>245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9" t="s">
        <v>85</v>
      </c>
      <c r="BK254" s="233">
        <f>ROUND(I254*H254,2)</f>
        <v>0</v>
      </c>
      <c r="BL254" s="19" t="s">
        <v>253</v>
      </c>
      <c r="BM254" s="232" t="s">
        <v>6315</v>
      </c>
    </row>
    <row r="255" s="2" customFormat="1">
      <c r="A255" s="40"/>
      <c r="B255" s="41"/>
      <c r="C255" s="42"/>
      <c r="D255" s="234" t="s">
        <v>255</v>
      </c>
      <c r="E255" s="42"/>
      <c r="F255" s="235" t="s">
        <v>4275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255</v>
      </c>
      <c r="AU255" s="19" t="s">
        <v>87</v>
      </c>
    </row>
    <row r="256" s="14" customFormat="1">
      <c r="A256" s="14"/>
      <c r="B256" s="249"/>
      <c r="C256" s="250"/>
      <c r="D256" s="234" t="s">
        <v>257</v>
      </c>
      <c r="E256" s="251" t="s">
        <v>1</v>
      </c>
      <c r="F256" s="252" t="s">
        <v>6316</v>
      </c>
      <c r="G256" s="250"/>
      <c r="H256" s="253">
        <v>3.1509999999999998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257</v>
      </c>
      <c r="AU256" s="259" t="s">
        <v>87</v>
      </c>
      <c r="AV256" s="14" t="s">
        <v>87</v>
      </c>
      <c r="AW256" s="14" t="s">
        <v>34</v>
      </c>
      <c r="AX256" s="14" t="s">
        <v>85</v>
      </c>
      <c r="AY256" s="259" t="s">
        <v>245</v>
      </c>
    </row>
    <row r="257" s="2" customFormat="1" ht="16.5" customHeight="1">
      <c r="A257" s="40"/>
      <c r="B257" s="41"/>
      <c r="C257" s="283" t="s">
        <v>542</v>
      </c>
      <c r="D257" s="283" t="s">
        <v>551</v>
      </c>
      <c r="E257" s="284" t="s">
        <v>4278</v>
      </c>
      <c r="F257" s="285" t="s">
        <v>4279</v>
      </c>
      <c r="G257" s="286" t="s">
        <v>251</v>
      </c>
      <c r="H257" s="287">
        <v>14.067</v>
      </c>
      <c r="I257" s="288"/>
      <c r="J257" s="289">
        <f>ROUND(I257*H257,2)</f>
        <v>0</v>
      </c>
      <c r="K257" s="285" t="s">
        <v>764</v>
      </c>
      <c r="L257" s="290"/>
      <c r="M257" s="291" t="s">
        <v>1</v>
      </c>
      <c r="N257" s="292" t="s">
        <v>42</v>
      </c>
      <c r="O257" s="93"/>
      <c r="P257" s="230">
        <f>O257*H257</f>
        <v>0</v>
      </c>
      <c r="Q257" s="230">
        <v>2.234</v>
      </c>
      <c r="R257" s="230">
        <f>Q257*H257</f>
        <v>31.425678000000001</v>
      </c>
      <c r="S257" s="230">
        <v>0</v>
      </c>
      <c r="T257" s="231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2" t="s">
        <v>326</v>
      </c>
      <c r="AT257" s="232" t="s">
        <v>551</v>
      </c>
      <c r="AU257" s="232" t="s">
        <v>87</v>
      </c>
      <c r="AY257" s="19" t="s">
        <v>245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9" t="s">
        <v>85</v>
      </c>
      <c r="BK257" s="233">
        <f>ROUND(I257*H257,2)</f>
        <v>0</v>
      </c>
      <c r="BL257" s="19" t="s">
        <v>253</v>
      </c>
      <c r="BM257" s="232" t="s">
        <v>6317</v>
      </c>
    </row>
    <row r="258" s="2" customFormat="1">
      <c r="A258" s="40"/>
      <c r="B258" s="41"/>
      <c r="C258" s="42"/>
      <c r="D258" s="234" t="s">
        <v>255</v>
      </c>
      <c r="E258" s="42"/>
      <c r="F258" s="235" t="s">
        <v>4279</v>
      </c>
      <c r="G258" s="42"/>
      <c r="H258" s="42"/>
      <c r="I258" s="236"/>
      <c r="J258" s="42"/>
      <c r="K258" s="42"/>
      <c r="L258" s="46"/>
      <c r="M258" s="237"/>
      <c r="N258" s="238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255</v>
      </c>
      <c r="AU258" s="19" t="s">
        <v>87</v>
      </c>
    </row>
    <row r="259" s="14" customFormat="1">
      <c r="A259" s="14"/>
      <c r="B259" s="249"/>
      <c r="C259" s="250"/>
      <c r="D259" s="234" t="s">
        <v>257</v>
      </c>
      <c r="E259" s="251" t="s">
        <v>1</v>
      </c>
      <c r="F259" s="252" t="s">
        <v>6140</v>
      </c>
      <c r="G259" s="250"/>
      <c r="H259" s="253">
        <v>14.067</v>
      </c>
      <c r="I259" s="254"/>
      <c r="J259" s="250"/>
      <c r="K259" s="250"/>
      <c r="L259" s="255"/>
      <c r="M259" s="256"/>
      <c r="N259" s="257"/>
      <c r="O259" s="257"/>
      <c r="P259" s="257"/>
      <c r="Q259" s="257"/>
      <c r="R259" s="257"/>
      <c r="S259" s="257"/>
      <c r="T259" s="25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9" t="s">
        <v>257</v>
      </c>
      <c r="AU259" s="259" t="s">
        <v>87</v>
      </c>
      <c r="AV259" s="14" t="s">
        <v>87</v>
      </c>
      <c r="AW259" s="14" t="s">
        <v>34</v>
      </c>
      <c r="AX259" s="14" t="s">
        <v>77</v>
      </c>
      <c r="AY259" s="259" t="s">
        <v>245</v>
      </c>
    </row>
    <row r="260" s="15" customFormat="1">
      <c r="A260" s="15"/>
      <c r="B260" s="260"/>
      <c r="C260" s="261"/>
      <c r="D260" s="234" t="s">
        <v>257</v>
      </c>
      <c r="E260" s="262" t="s">
        <v>1</v>
      </c>
      <c r="F260" s="263" t="s">
        <v>266</v>
      </c>
      <c r="G260" s="261"/>
      <c r="H260" s="264">
        <v>14.067</v>
      </c>
      <c r="I260" s="265"/>
      <c r="J260" s="261"/>
      <c r="K260" s="261"/>
      <c r="L260" s="266"/>
      <c r="M260" s="267"/>
      <c r="N260" s="268"/>
      <c r="O260" s="268"/>
      <c r="P260" s="268"/>
      <c r="Q260" s="268"/>
      <c r="R260" s="268"/>
      <c r="S260" s="268"/>
      <c r="T260" s="269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0" t="s">
        <v>257</v>
      </c>
      <c r="AU260" s="270" t="s">
        <v>87</v>
      </c>
      <c r="AV260" s="15" t="s">
        <v>253</v>
      </c>
      <c r="AW260" s="15" t="s">
        <v>34</v>
      </c>
      <c r="AX260" s="15" t="s">
        <v>85</v>
      </c>
      <c r="AY260" s="270" t="s">
        <v>245</v>
      </c>
    </row>
    <row r="261" s="2" customFormat="1" ht="16.5" customHeight="1">
      <c r="A261" s="40"/>
      <c r="B261" s="41"/>
      <c r="C261" s="221" t="s">
        <v>553</v>
      </c>
      <c r="D261" s="221" t="s">
        <v>248</v>
      </c>
      <c r="E261" s="222" t="s">
        <v>4988</v>
      </c>
      <c r="F261" s="223" t="s">
        <v>5674</v>
      </c>
      <c r="G261" s="224" t="s">
        <v>251</v>
      </c>
      <c r="H261" s="225">
        <v>6.6399999999999997</v>
      </c>
      <c r="I261" s="226"/>
      <c r="J261" s="227">
        <f>ROUND(I261*H261,2)</f>
        <v>0</v>
      </c>
      <c r="K261" s="223" t="s">
        <v>764</v>
      </c>
      <c r="L261" s="46"/>
      <c r="M261" s="228" t="s">
        <v>1</v>
      </c>
      <c r="N261" s="229" t="s">
        <v>42</v>
      </c>
      <c r="O261" s="93"/>
      <c r="P261" s="230">
        <f>O261*H261</f>
        <v>0</v>
      </c>
      <c r="Q261" s="230">
        <v>2.550538</v>
      </c>
      <c r="R261" s="230">
        <f>Q261*H261</f>
        <v>16.935572319999999</v>
      </c>
      <c r="S261" s="230">
        <v>0</v>
      </c>
      <c r="T261" s="231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2" t="s">
        <v>253</v>
      </c>
      <c r="AT261" s="232" t="s">
        <v>248</v>
      </c>
      <c r="AU261" s="232" t="s">
        <v>87</v>
      </c>
      <c r="AY261" s="19" t="s">
        <v>245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9" t="s">
        <v>85</v>
      </c>
      <c r="BK261" s="233">
        <f>ROUND(I261*H261,2)</f>
        <v>0</v>
      </c>
      <c r="BL261" s="19" t="s">
        <v>253</v>
      </c>
      <c r="BM261" s="232" t="s">
        <v>6318</v>
      </c>
    </row>
    <row r="262" s="2" customFormat="1">
      <c r="A262" s="40"/>
      <c r="B262" s="41"/>
      <c r="C262" s="42"/>
      <c r="D262" s="234" t="s">
        <v>255</v>
      </c>
      <c r="E262" s="42"/>
      <c r="F262" s="235" t="s">
        <v>5674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255</v>
      </c>
      <c r="AU262" s="19" t="s">
        <v>87</v>
      </c>
    </row>
    <row r="263" s="2" customFormat="1">
      <c r="A263" s="40"/>
      <c r="B263" s="41"/>
      <c r="C263" s="42"/>
      <c r="D263" s="296" t="s">
        <v>766</v>
      </c>
      <c r="E263" s="42"/>
      <c r="F263" s="297" t="s">
        <v>4991</v>
      </c>
      <c r="G263" s="42"/>
      <c r="H263" s="42"/>
      <c r="I263" s="236"/>
      <c r="J263" s="42"/>
      <c r="K263" s="42"/>
      <c r="L263" s="46"/>
      <c r="M263" s="237"/>
      <c r="N263" s="238"/>
      <c r="O263" s="93"/>
      <c r="P263" s="93"/>
      <c r="Q263" s="93"/>
      <c r="R263" s="93"/>
      <c r="S263" s="93"/>
      <c r="T263" s="94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766</v>
      </c>
      <c r="AU263" s="19" t="s">
        <v>87</v>
      </c>
    </row>
    <row r="264" s="14" customFormat="1">
      <c r="A264" s="14"/>
      <c r="B264" s="249"/>
      <c r="C264" s="250"/>
      <c r="D264" s="234" t="s">
        <v>257</v>
      </c>
      <c r="E264" s="251" t="s">
        <v>1</v>
      </c>
      <c r="F264" s="252" t="s">
        <v>6319</v>
      </c>
      <c r="G264" s="250"/>
      <c r="H264" s="253">
        <v>6.6399999999999997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9" t="s">
        <v>257</v>
      </c>
      <c r="AU264" s="259" t="s">
        <v>87</v>
      </c>
      <c r="AV264" s="14" t="s">
        <v>87</v>
      </c>
      <c r="AW264" s="14" t="s">
        <v>34</v>
      </c>
      <c r="AX264" s="14" t="s">
        <v>77</v>
      </c>
      <c r="AY264" s="259" t="s">
        <v>245</v>
      </c>
    </row>
    <row r="265" s="15" customFormat="1">
      <c r="A265" s="15"/>
      <c r="B265" s="260"/>
      <c r="C265" s="261"/>
      <c r="D265" s="234" t="s">
        <v>257</v>
      </c>
      <c r="E265" s="262" t="s">
        <v>1</v>
      </c>
      <c r="F265" s="263" t="s">
        <v>266</v>
      </c>
      <c r="G265" s="261"/>
      <c r="H265" s="264">
        <v>6.6399999999999997</v>
      </c>
      <c r="I265" s="265"/>
      <c r="J265" s="261"/>
      <c r="K265" s="261"/>
      <c r="L265" s="266"/>
      <c r="M265" s="267"/>
      <c r="N265" s="268"/>
      <c r="O265" s="268"/>
      <c r="P265" s="268"/>
      <c r="Q265" s="268"/>
      <c r="R265" s="268"/>
      <c r="S265" s="268"/>
      <c r="T265" s="269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70" t="s">
        <v>257</v>
      </c>
      <c r="AU265" s="270" t="s">
        <v>87</v>
      </c>
      <c r="AV265" s="15" t="s">
        <v>253</v>
      </c>
      <c r="AW265" s="15" t="s">
        <v>34</v>
      </c>
      <c r="AX265" s="15" t="s">
        <v>85</v>
      </c>
      <c r="AY265" s="270" t="s">
        <v>245</v>
      </c>
    </row>
    <row r="266" s="2" customFormat="1" ht="21.75" customHeight="1">
      <c r="A266" s="40"/>
      <c r="B266" s="41"/>
      <c r="C266" s="221" t="s">
        <v>561</v>
      </c>
      <c r="D266" s="221" t="s">
        <v>248</v>
      </c>
      <c r="E266" s="222" t="s">
        <v>3582</v>
      </c>
      <c r="F266" s="223" t="s">
        <v>3583</v>
      </c>
      <c r="G266" s="224" t="s">
        <v>251</v>
      </c>
      <c r="H266" s="225">
        <v>6.6399999999999997</v>
      </c>
      <c r="I266" s="226"/>
      <c r="J266" s="227">
        <f>ROUND(I266*H266,2)</f>
        <v>0</v>
      </c>
      <c r="K266" s="223" t="s">
        <v>764</v>
      </c>
      <c r="L266" s="46"/>
      <c r="M266" s="228" t="s">
        <v>1</v>
      </c>
      <c r="N266" s="229" t="s">
        <v>42</v>
      </c>
      <c r="O266" s="93"/>
      <c r="P266" s="230">
        <f>O266*H266</f>
        <v>0</v>
      </c>
      <c r="Q266" s="230">
        <v>0</v>
      </c>
      <c r="R266" s="230">
        <f>Q266*H266</f>
        <v>0</v>
      </c>
      <c r="S266" s="230">
        <v>0</v>
      </c>
      <c r="T266" s="231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32" t="s">
        <v>253</v>
      </c>
      <c r="AT266" s="232" t="s">
        <v>248</v>
      </c>
      <c r="AU266" s="232" t="s">
        <v>87</v>
      </c>
      <c r="AY266" s="19" t="s">
        <v>245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9" t="s">
        <v>85</v>
      </c>
      <c r="BK266" s="233">
        <f>ROUND(I266*H266,2)</f>
        <v>0</v>
      </c>
      <c r="BL266" s="19" t="s">
        <v>253</v>
      </c>
      <c r="BM266" s="232" t="s">
        <v>6320</v>
      </c>
    </row>
    <row r="267" s="2" customFormat="1">
      <c r="A267" s="40"/>
      <c r="B267" s="41"/>
      <c r="C267" s="42"/>
      <c r="D267" s="234" t="s">
        <v>255</v>
      </c>
      <c r="E267" s="42"/>
      <c r="F267" s="235" t="s">
        <v>3583</v>
      </c>
      <c r="G267" s="42"/>
      <c r="H267" s="42"/>
      <c r="I267" s="236"/>
      <c r="J267" s="42"/>
      <c r="K267" s="42"/>
      <c r="L267" s="46"/>
      <c r="M267" s="237"/>
      <c r="N267" s="238"/>
      <c r="O267" s="93"/>
      <c r="P267" s="93"/>
      <c r="Q267" s="93"/>
      <c r="R267" s="93"/>
      <c r="S267" s="93"/>
      <c r="T267" s="94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255</v>
      </c>
      <c r="AU267" s="19" t="s">
        <v>87</v>
      </c>
    </row>
    <row r="268" s="2" customFormat="1">
      <c r="A268" s="40"/>
      <c r="B268" s="41"/>
      <c r="C268" s="42"/>
      <c r="D268" s="296" t="s">
        <v>766</v>
      </c>
      <c r="E268" s="42"/>
      <c r="F268" s="297" t="s">
        <v>3585</v>
      </c>
      <c r="G268" s="42"/>
      <c r="H268" s="42"/>
      <c r="I268" s="236"/>
      <c r="J268" s="42"/>
      <c r="K268" s="42"/>
      <c r="L268" s="46"/>
      <c r="M268" s="237"/>
      <c r="N268" s="238"/>
      <c r="O268" s="93"/>
      <c r="P268" s="93"/>
      <c r="Q268" s="93"/>
      <c r="R268" s="93"/>
      <c r="S268" s="93"/>
      <c r="T268" s="94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766</v>
      </c>
      <c r="AU268" s="19" t="s">
        <v>87</v>
      </c>
    </row>
    <row r="269" s="14" customFormat="1">
      <c r="A269" s="14"/>
      <c r="B269" s="249"/>
      <c r="C269" s="250"/>
      <c r="D269" s="234" t="s">
        <v>257</v>
      </c>
      <c r="E269" s="251" t="s">
        <v>1</v>
      </c>
      <c r="F269" s="252" t="s">
        <v>6321</v>
      </c>
      <c r="G269" s="250"/>
      <c r="H269" s="253">
        <v>6.6399999999999997</v>
      </c>
      <c r="I269" s="254"/>
      <c r="J269" s="250"/>
      <c r="K269" s="250"/>
      <c r="L269" s="255"/>
      <c r="M269" s="256"/>
      <c r="N269" s="257"/>
      <c r="O269" s="257"/>
      <c r="P269" s="257"/>
      <c r="Q269" s="257"/>
      <c r="R269" s="257"/>
      <c r="S269" s="257"/>
      <c r="T269" s="25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9" t="s">
        <v>257</v>
      </c>
      <c r="AU269" s="259" t="s">
        <v>87</v>
      </c>
      <c r="AV269" s="14" t="s">
        <v>87</v>
      </c>
      <c r="AW269" s="14" t="s">
        <v>34</v>
      </c>
      <c r="AX269" s="14" t="s">
        <v>85</v>
      </c>
      <c r="AY269" s="259" t="s">
        <v>245</v>
      </c>
    </row>
    <row r="270" s="2" customFormat="1" ht="16.5" customHeight="1">
      <c r="A270" s="40"/>
      <c r="B270" s="41"/>
      <c r="C270" s="221" t="s">
        <v>566</v>
      </c>
      <c r="D270" s="221" t="s">
        <v>248</v>
      </c>
      <c r="E270" s="222" t="s">
        <v>4993</v>
      </c>
      <c r="F270" s="223" t="s">
        <v>5679</v>
      </c>
      <c r="G270" s="224" t="s">
        <v>275</v>
      </c>
      <c r="H270" s="225">
        <v>4.9800000000000004</v>
      </c>
      <c r="I270" s="226"/>
      <c r="J270" s="227">
        <f>ROUND(I270*H270,2)</f>
        <v>0</v>
      </c>
      <c r="K270" s="223" t="s">
        <v>764</v>
      </c>
      <c r="L270" s="46"/>
      <c r="M270" s="228" t="s">
        <v>1</v>
      </c>
      <c r="N270" s="229" t="s">
        <v>42</v>
      </c>
      <c r="O270" s="93"/>
      <c r="P270" s="230">
        <f>O270*H270</f>
        <v>0</v>
      </c>
      <c r="Q270" s="230">
        <v>0.0012979999999999999</v>
      </c>
      <c r="R270" s="230">
        <f>Q270*H270</f>
        <v>0.0064640399999999999</v>
      </c>
      <c r="S270" s="230">
        <v>0</v>
      </c>
      <c r="T270" s="231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2" t="s">
        <v>253</v>
      </c>
      <c r="AT270" s="232" t="s">
        <v>248</v>
      </c>
      <c r="AU270" s="232" t="s">
        <v>87</v>
      </c>
      <c r="AY270" s="19" t="s">
        <v>245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9" t="s">
        <v>85</v>
      </c>
      <c r="BK270" s="233">
        <f>ROUND(I270*H270,2)</f>
        <v>0</v>
      </c>
      <c r="BL270" s="19" t="s">
        <v>253</v>
      </c>
      <c r="BM270" s="232" t="s">
        <v>6322</v>
      </c>
    </row>
    <row r="271" s="2" customFormat="1">
      <c r="A271" s="40"/>
      <c r="B271" s="41"/>
      <c r="C271" s="42"/>
      <c r="D271" s="234" t="s">
        <v>255</v>
      </c>
      <c r="E271" s="42"/>
      <c r="F271" s="235" t="s">
        <v>5679</v>
      </c>
      <c r="G271" s="42"/>
      <c r="H271" s="42"/>
      <c r="I271" s="236"/>
      <c r="J271" s="42"/>
      <c r="K271" s="42"/>
      <c r="L271" s="46"/>
      <c r="M271" s="237"/>
      <c r="N271" s="238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255</v>
      </c>
      <c r="AU271" s="19" t="s">
        <v>87</v>
      </c>
    </row>
    <row r="272" s="2" customFormat="1">
      <c r="A272" s="40"/>
      <c r="B272" s="41"/>
      <c r="C272" s="42"/>
      <c r="D272" s="296" t="s">
        <v>766</v>
      </c>
      <c r="E272" s="42"/>
      <c r="F272" s="297" t="s">
        <v>4996</v>
      </c>
      <c r="G272" s="42"/>
      <c r="H272" s="42"/>
      <c r="I272" s="236"/>
      <c r="J272" s="42"/>
      <c r="K272" s="42"/>
      <c r="L272" s="46"/>
      <c r="M272" s="237"/>
      <c r="N272" s="238"/>
      <c r="O272" s="93"/>
      <c r="P272" s="93"/>
      <c r="Q272" s="93"/>
      <c r="R272" s="93"/>
      <c r="S272" s="93"/>
      <c r="T272" s="94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766</v>
      </c>
      <c r="AU272" s="19" t="s">
        <v>87</v>
      </c>
    </row>
    <row r="273" s="14" customFormat="1">
      <c r="A273" s="14"/>
      <c r="B273" s="249"/>
      <c r="C273" s="250"/>
      <c r="D273" s="234" t="s">
        <v>257</v>
      </c>
      <c r="E273" s="251" t="s">
        <v>1</v>
      </c>
      <c r="F273" s="252" t="s">
        <v>6323</v>
      </c>
      <c r="G273" s="250"/>
      <c r="H273" s="253">
        <v>4.9800000000000004</v>
      </c>
      <c r="I273" s="254"/>
      <c r="J273" s="250"/>
      <c r="K273" s="250"/>
      <c r="L273" s="255"/>
      <c r="M273" s="256"/>
      <c r="N273" s="257"/>
      <c r="O273" s="257"/>
      <c r="P273" s="257"/>
      <c r="Q273" s="257"/>
      <c r="R273" s="257"/>
      <c r="S273" s="257"/>
      <c r="T273" s="25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9" t="s">
        <v>257</v>
      </c>
      <c r="AU273" s="259" t="s">
        <v>87</v>
      </c>
      <c r="AV273" s="14" t="s">
        <v>87</v>
      </c>
      <c r="AW273" s="14" t="s">
        <v>34</v>
      </c>
      <c r="AX273" s="14" t="s">
        <v>77</v>
      </c>
      <c r="AY273" s="259" t="s">
        <v>245</v>
      </c>
    </row>
    <row r="274" s="15" customFormat="1">
      <c r="A274" s="15"/>
      <c r="B274" s="260"/>
      <c r="C274" s="261"/>
      <c r="D274" s="234" t="s">
        <v>257</v>
      </c>
      <c r="E274" s="262" t="s">
        <v>1</v>
      </c>
      <c r="F274" s="263" t="s">
        <v>266</v>
      </c>
      <c r="G274" s="261"/>
      <c r="H274" s="264">
        <v>4.9800000000000004</v>
      </c>
      <c r="I274" s="265"/>
      <c r="J274" s="261"/>
      <c r="K274" s="261"/>
      <c r="L274" s="266"/>
      <c r="M274" s="267"/>
      <c r="N274" s="268"/>
      <c r="O274" s="268"/>
      <c r="P274" s="268"/>
      <c r="Q274" s="268"/>
      <c r="R274" s="268"/>
      <c r="S274" s="268"/>
      <c r="T274" s="269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70" t="s">
        <v>257</v>
      </c>
      <c r="AU274" s="270" t="s">
        <v>87</v>
      </c>
      <c r="AV274" s="15" t="s">
        <v>253</v>
      </c>
      <c r="AW274" s="15" t="s">
        <v>34</v>
      </c>
      <c r="AX274" s="15" t="s">
        <v>85</v>
      </c>
      <c r="AY274" s="270" t="s">
        <v>245</v>
      </c>
    </row>
    <row r="275" s="2" customFormat="1" ht="16.5" customHeight="1">
      <c r="A275" s="40"/>
      <c r="B275" s="41"/>
      <c r="C275" s="221" t="s">
        <v>570</v>
      </c>
      <c r="D275" s="221" t="s">
        <v>248</v>
      </c>
      <c r="E275" s="222" t="s">
        <v>4999</v>
      </c>
      <c r="F275" s="223" t="s">
        <v>5682</v>
      </c>
      <c r="G275" s="224" t="s">
        <v>275</v>
      </c>
      <c r="H275" s="225">
        <v>4.9800000000000004</v>
      </c>
      <c r="I275" s="226"/>
      <c r="J275" s="227">
        <f>ROUND(I275*H275,2)</f>
        <v>0</v>
      </c>
      <c r="K275" s="223" t="s">
        <v>764</v>
      </c>
      <c r="L275" s="46"/>
      <c r="M275" s="228" t="s">
        <v>1</v>
      </c>
      <c r="N275" s="229" t="s">
        <v>42</v>
      </c>
      <c r="O275" s="93"/>
      <c r="P275" s="230">
        <f>O275*H275</f>
        <v>0</v>
      </c>
      <c r="Q275" s="230">
        <v>3.6000000000000001E-05</v>
      </c>
      <c r="R275" s="230">
        <f>Q275*H275</f>
        <v>0.00017928000000000003</v>
      </c>
      <c r="S275" s="230">
        <v>0</v>
      </c>
      <c r="T275" s="231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2" t="s">
        <v>253</v>
      </c>
      <c r="AT275" s="232" t="s">
        <v>248</v>
      </c>
      <c r="AU275" s="232" t="s">
        <v>87</v>
      </c>
      <c r="AY275" s="19" t="s">
        <v>245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9" t="s">
        <v>85</v>
      </c>
      <c r="BK275" s="233">
        <f>ROUND(I275*H275,2)</f>
        <v>0</v>
      </c>
      <c r="BL275" s="19" t="s">
        <v>253</v>
      </c>
      <c r="BM275" s="232" t="s">
        <v>6324</v>
      </c>
    </row>
    <row r="276" s="2" customFormat="1">
      <c r="A276" s="40"/>
      <c r="B276" s="41"/>
      <c r="C276" s="42"/>
      <c r="D276" s="234" t="s">
        <v>255</v>
      </c>
      <c r="E276" s="42"/>
      <c r="F276" s="235" t="s">
        <v>5682</v>
      </c>
      <c r="G276" s="42"/>
      <c r="H276" s="42"/>
      <c r="I276" s="236"/>
      <c r="J276" s="42"/>
      <c r="K276" s="42"/>
      <c r="L276" s="46"/>
      <c r="M276" s="237"/>
      <c r="N276" s="238"/>
      <c r="O276" s="93"/>
      <c r="P276" s="93"/>
      <c r="Q276" s="93"/>
      <c r="R276" s="93"/>
      <c r="S276" s="93"/>
      <c r="T276" s="94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9" t="s">
        <v>255</v>
      </c>
      <c r="AU276" s="19" t="s">
        <v>87</v>
      </c>
    </row>
    <row r="277" s="2" customFormat="1">
      <c r="A277" s="40"/>
      <c r="B277" s="41"/>
      <c r="C277" s="42"/>
      <c r="D277" s="296" t="s">
        <v>766</v>
      </c>
      <c r="E277" s="42"/>
      <c r="F277" s="297" t="s">
        <v>5002</v>
      </c>
      <c r="G277" s="42"/>
      <c r="H277" s="42"/>
      <c r="I277" s="236"/>
      <c r="J277" s="42"/>
      <c r="K277" s="42"/>
      <c r="L277" s="46"/>
      <c r="M277" s="237"/>
      <c r="N277" s="238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766</v>
      </c>
      <c r="AU277" s="19" t="s">
        <v>87</v>
      </c>
    </row>
    <row r="278" s="14" customFormat="1">
      <c r="A278" s="14"/>
      <c r="B278" s="249"/>
      <c r="C278" s="250"/>
      <c r="D278" s="234" t="s">
        <v>257</v>
      </c>
      <c r="E278" s="251" t="s">
        <v>1</v>
      </c>
      <c r="F278" s="252" t="s">
        <v>6325</v>
      </c>
      <c r="G278" s="250"/>
      <c r="H278" s="253">
        <v>4.9800000000000004</v>
      </c>
      <c r="I278" s="254"/>
      <c r="J278" s="250"/>
      <c r="K278" s="250"/>
      <c r="L278" s="255"/>
      <c r="M278" s="256"/>
      <c r="N278" s="257"/>
      <c r="O278" s="257"/>
      <c r="P278" s="257"/>
      <c r="Q278" s="257"/>
      <c r="R278" s="257"/>
      <c r="S278" s="257"/>
      <c r="T278" s="25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9" t="s">
        <v>257</v>
      </c>
      <c r="AU278" s="259" t="s">
        <v>87</v>
      </c>
      <c r="AV278" s="14" t="s">
        <v>87</v>
      </c>
      <c r="AW278" s="14" t="s">
        <v>34</v>
      </c>
      <c r="AX278" s="14" t="s">
        <v>85</v>
      </c>
      <c r="AY278" s="259" t="s">
        <v>245</v>
      </c>
    </row>
    <row r="279" s="2" customFormat="1" ht="16.5" customHeight="1">
      <c r="A279" s="40"/>
      <c r="B279" s="41"/>
      <c r="C279" s="221" t="s">
        <v>575</v>
      </c>
      <c r="D279" s="221" t="s">
        <v>248</v>
      </c>
      <c r="E279" s="222" t="s">
        <v>5685</v>
      </c>
      <c r="F279" s="223" t="s">
        <v>5686</v>
      </c>
      <c r="G279" s="224" t="s">
        <v>545</v>
      </c>
      <c r="H279" s="225">
        <v>3.2890000000000001</v>
      </c>
      <c r="I279" s="226"/>
      <c r="J279" s="227">
        <f>ROUND(I279*H279,2)</f>
        <v>0</v>
      </c>
      <c r="K279" s="223" t="s">
        <v>764</v>
      </c>
      <c r="L279" s="46"/>
      <c r="M279" s="228" t="s">
        <v>1</v>
      </c>
      <c r="N279" s="229" t="s">
        <v>42</v>
      </c>
      <c r="O279" s="93"/>
      <c r="P279" s="230">
        <f>O279*H279</f>
        <v>0</v>
      </c>
      <c r="Q279" s="230">
        <v>1.038303</v>
      </c>
      <c r="R279" s="230">
        <f>Q279*H279</f>
        <v>3.4149785669999999</v>
      </c>
      <c r="S279" s="230">
        <v>0</v>
      </c>
      <c r="T279" s="231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2" t="s">
        <v>253</v>
      </c>
      <c r="AT279" s="232" t="s">
        <v>248</v>
      </c>
      <c r="AU279" s="232" t="s">
        <v>87</v>
      </c>
      <c r="AY279" s="19" t="s">
        <v>245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9" t="s">
        <v>85</v>
      </c>
      <c r="BK279" s="233">
        <f>ROUND(I279*H279,2)</f>
        <v>0</v>
      </c>
      <c r="BL279" s="19" t="s">
        <v>253</v>
      </c>
      <c r="BM279" s="232" t="s">
        <v>6326</v>
      </c>
    </row>
    <row r="280" s="2" customFormat="1">
      <c r="A280" s="40"/>
      <c r="B280" s="41"/>
      <c r="C280" s="42"/>
      <c r="D280" s="234" t="s">
        <v>255</v>
      </c>
      <c r="E280" s="42"/>
      <c r="F280" s="235" t="s">
        <v>5686</v>
      </c>
      <c r="G280" s="42"/>
      <c r="H280" s="42"/>
      <c r="I280" s="236"/>
      <c r="J280" s="42"/>
      <c r="K280" s="42"/>
      <c r="L280" s="46"/>
      <c r="M280" s="237"/>
      <c r="N280" s="238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255</v>
      </c>
      <c r="AU280" s="19" t="s">
        <v>87</v>
      </c>
    </row>
    <row r="281" s="2" customFormat="1">
      <c r="A281" s="40"/>
      <c r="B281" s="41"/>
      <c r="C281" s="42"/>
      <c r="D281" s="296" t="s">
        <v>766</v>
      </c>
      <c r="E281" s="42"/>
      <c r="F281" s="297" t="s">
        <v>5688</v>
      </c>
      <c r="G281" s="42"/>
      <c r="H281" s="42"/>
      <c r="I281" s="236"/>
      <c r="J281" s="42"/>
      <c r="K281" s="42"/>
      <c r="L281" s="46"/>
      <c r="M281" s="237"/>
      <c r="N281" s="238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766</v>
      </c>
      <c r="AU281" s="19" t="s">
        <v>87</v>
      </c>
    </row>
    <row r="282" s="14" customFormat="1">
      <c r="A282" s="14"/>
      <c r="B282" s="249"/>
      <c r="C282" s="250"/>
      <c r="D282" s="234" t="s">
        <v>257</v>
      </c>
      <c r="E282" s="251" t="s">
        <v>1</v>
      </c>
      <c r="F282" s="252" t="s">
        <v>6327</v>
      </c>
      <c r="G282" s="250"/>
      <c r="H282" s="253">
        <v>3.2890000000000001</v>
      </c>
      <c r="I282" s="254"/>
      <c r="J282" s="250"/>
      <c r="K282" s="250"/>
      <c r="L282" s="255"/>
      <c r="M282" s="256"/>
      <c r="N282" s="257"/>
      <c r="O282" s="257"/>
      <c r="P282" s="257"/>
      <c r="Q282" s="257"/>
      <c r="R282" s="257"/>
      <c r="S282" s="257"/>
      <c r="T282" s="25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9" t="s">
        <v>257</v>
      </c>
      <c r="AU282" s="259" t="s">
        <v>87</v>
      </c>
      <c r="AV282" s="14" t="s">
        <v>87</v>
      </c>
      <c r="AW282" s="14" t="s">
        <v>34</v>
      </c>
      <c r="AX282" s="14" t="s">
        <v>85</v>
      </c>
      <c r="AY282" s="259" t="s">
        <v>245</v>
      </c>
    </row>
    <row r="283" s="2" customFormat="1" ht="16.5" customHeight="1">
      <c r="A283" s="40"/>
      <c r="B283" s="41"/>
      <c r="C283" s="221" t="s">
        <v>579</v>
      </c>
      <c r="D283" s="221" t="s">
        <v>248</v>
      </c>
      <c r="E283" s="222" t="s">
        <v>2740</v>
      </c>
      <c r="F283" s="223" t="s">
        <v>2743</v>
      </c>
      <c r="G283" s="224" t="s">
        <v>545</v>
      </c>
      <c r="H283" s="225">
        <v>0.71999999999999997</v>
      </c>
      <c r="I283" s="226"/>
      <c r="J283" s="227">
        <f>ROUND(I283*H283,2)</f>
        <v>0</v>
      </c>
      <c r="K283" s="223" t="s">
        <v>764</v>
      </c>
      <c r="L283" s="46"/>
      <c r="M283" s="228" t="s">
        <v>1</v>
      </c>
      <c r="N283" s="229" t="s">
        <v>42</v>
      </c>
      <c r="O283" s="93"/>
      <c r="P283" s="230">
        <f>O283*H283</f>
        <v>0</v>
      </c>
      <c r="Q283" s="230">
        <v>1.0597399999999999</v>
      </c>
      <c r="R283" s="230">
        <f>Q283*H283</f>
        <v>0.76301279999999994</v>
      </c>
      <c r="S283" s="230">
        <v>0</v>
      </c>
      <c r="T283" s="231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2" t="s">
        <v>253</v>
      </c>
      <c r="AT283" s="232" t="s">
        <v>248</v>
      </c>
      <c r="AU283" s="232" t="s">
        <v>87</v>
      </c>
      <c r="AY283" s="19" t="s">
        <v>245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9" t="s">
        <v>85</v>
      </c>
      <c r="BK283" s="233">
        <f>ROUND(I283*H283,2)</f>
        <v>0</v>
      </c>
      <c r="BL283" s="19" t="s">
        <v>253</v>
      </c>
      <c r="BM283" s="232" t="s">
        <v>6328</v>
      </c>
    </row>
    <row r="284" s="2" customFormat="1">
      <c r="A284" s="40"/>
      <c r="B284" s="41"/>
      <c r="C284" s="42"/>
      <c r="D284" s="234" t="s">
        <v>255</v>
      </c>
      <c r="E284" s="42"/>
      <c r="F284" s="235" t="s">
        <v>2743</v>
      </c>
      <c r="G284" s="42"/>
      <c r="H284" s="42"/>
      <c r="I284" s="236"/>
      <c r="J284" s="42"/>
      <c r="K284" s="42"/>
      <c r="L284" s="46"/>
      <c r="M284" s="237"/>
      <c r="N284" s="238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255</v>
      </c>
      <c r="AU284" s="19" t="s">
        <v>87</v>
      </c>
    </row>
    <row r="285" s="2" customFormat="1">
      <c r="A285" s="40"/>
      <c r="B285" s="41"/>
      <c r="C285" s="42"/>
      <c r="D285" s="296" t="s">
        <v>766</v>
      </c>
      <c r="E285" s="42"/>
      <c r="F285" s="297" t="s">
        <v>2744</v>
      </c>
      <c r="G285" s="42"/>
      <c r="H285" s="42"/>
      <c r="I285" s="236"/>
      <c r="J285" s="42"/>
      <c r="K285" s="42"/>
      <c r="L285" s="46"/>
      <c r="M285" s="237"/>
      <c r="N285" s="238"/>
      <c r="O285" s="93"/>
      <c r="P285" s="93"/>
      <c r="Q285" s="93"/>
      <c r="R285" s="93"/>
      <c r="S285" s="93"/>
      <c r="T285" s="94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766</v>
      </c>
      <c r="AU285" s="19" t="s">
        <v>87</v>
      </c>
    </row>
    <row r="286" s="14" customFormat="1">
      <c r="A286" s="14"/>
      <c r="B286" s="249"/>
      <c r="C286" s="250"/>
      <c r="D286" s="234" t="s">
        <v>257</v>
      </c>
      <c r="E286" s="251" t="s">
        <v>1</v>
      </c>
      <c r="F286" s="252" t="s">
        <v>5691</v>
      </c>
      <c r="G286" s="250"/>
      <c r="H286" s="253">
        <v>0.59599999999999997</v>
      </c>
      <c r="I286" s="254"/>
      <c r="J286" s="250"/>
      <c r="K286" s="250"/>
      <c r="L286" s="255"/>
      <c r="M286" s="256"/>
      <c r="N286" s="257"/>
      <c r="O286" s="257"/>
      <c r="P286" s="257"/>
      <c r="Q286" s="257"/>
      <c r="R286" s="257"/>
      <c r="S286" s="257"/>
      <c r="T286" s="25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9" t="s">
        <v>257</v>
      </c>
      <c r="AU286" s="259" t="s">
        <v>87</v>
      </c>
      <c r="AV286" s="14" t="s">
        <v>87</v>
      </c>
      <c r="AW286" s="14" t="s">
        <v>34</v>
      </c>
      <c r="AX286" s="14" t="s">
        <v>77</v>
      </c>
      <c r="AY286" s="259" t="s">
        <v>245</v>
      </c>
    </row>
    <row r="287" s="14" customFormat="1">
      <c r="A287" s="14"/>
      <c r="B287" s="249"/>
      <c r="C287" s="250"/>
      <c r="D287" s="234" t="s">
        <v>257</v>
      </c>
      <c r="E287" s="251" t="s">
        <v>1</v>
      </c>
      <c r="F287" s="252" t="s">
        <v>6329</v>
      </c>
      <c r="G287" s="250"/>
      <c r="H287" s="253">
        <v>0.124</v>
      </c>
      <c r="I287" s="254"/>
      <c r="J287" s="250"/>
      <c r="K287" s="250"/>
      <c r="L287" s="255"/>
      <c r="M287" s="256"/>
      <c r="N287" s="257"/>
      <c r="O287" s="257"/>
      <c r="P287" s="257"/>
      <c r="Q287" s="257"/>
      <c r="R287" s="257"/>
      <c r="S287" s="257"/>
      <c r="T287" s="25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9" t="s">
        <v>257</v>
      </c>
      <c r="AU287" s="259" t="s">
        <v>87</v>
      </c>
      <c r="AV287" s="14" t="s">
        <v>87</v>
      </c>
      <c r="AW287" s="14" t="s">
        <v>34</v>
      </c>
      <c r="AX287" s="14" t="s">
        <v>77</v>
      </c>
      <c r="AY287" s="259" t="s">
        <v>245</v>
      </c>
    </row>
    <row r="288" s="15" customFormat="1">
      <c r="A288" s="15"/>
      <c r="B288" s="260"/>
      <c r="C288" s="261"/>
      <c r="D288" s="234" t="s">
        <v>257</v>
      </c>
      <c r="E288" s="262" t="s">
        <v>1</v>
      </c>
      <c r="F288" s="263" t="s">
        <v>266</v>
      </c>
      <c r="G288" s="261"/>
      <c r="H288" s="264">
        <v>0.71999999999999997</v>
      </c>
      <c r="I288" s="265"/>
      <c r="J288" s="261"/>
      <c r="K288" s="261"/>
      <c r="L288" s="266"/>
      <c r="M288" s="267"/>
      <c r="N288" s="268"/>
      <c r="O288" s="268"/>
      <c r="P288" s="268"/>
      <c r="Q288" s="268"/>
      <c r="R288" s="268"/>
      <c r="S288" s="268"/>
      <c r="T288" s="269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70" t="s">
        <v>257</v>
      </c>
      <c r="AU288" s="270" t="s">
        <v>87</v>
      </c>
      <c r="AV288" s="15" t="s">
        <v>253</v>
      </c>
      <c r="AW288" s="15" t="s">
        <v>34</v>
      </c>
      <c r="AX288" s="15" t="s">
        <v>85</v>
      </c>
      <c r="AY288" s="270" t="s">
        <v>245</v>
      </c>
    </row>
    <row r="289" s="2" customFormat="1" ht="16.5" customHeight="1">
      <c r="A289" s="40"/>
      <c r="B289" s="41"/>
      <c r="C289" s="221" t="s">
        <v>583</v>
      </c>
      <c r="D289" s="221" t="s">
        <v>248</v>
      </c>
      <c r="E289" s="222" t="s">
        <v>2746</v>
      </c>
      <c r="F289" s="223" t="s">
        <v>2747</v>
      </c>
      <c r="G289" s="224" t="s">
        <v>251</v>
      </c>
      <c r="H289" s="225">
        <v>0.80000000000000004</v>
      </c>
      <c r="I289" s="226"/>
      <c r="J289" s="227">
        <f>ROUND(I289*H289,2)</f>
        <v>0</v>
      </c>
      <c r="K289" s="223" t="s">
        <v>764</v>
      </c>
      <c r="L289" s="46"/>
      <c r="M289" s="228" t="s">
        <v>1</v>
      </c>
      <c r="N289" s="229" t="s">
        <v>42</v>
      </c>
      <c r="O289" s="93"/>
      <c r="P289" s="230">
        <f>O289*H289</f>
        <v>0</v>
      </c>
      <c r="Q289" s="230">
        <v>0</v>
      </c>
      <c r="R289" s="230">
        <f>Q289*H289</f>
        <v>0</v>
      </c>
      <c r="S289" s="230">
        <v>0</v>
      </c>
      <c r="T289" s="231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32" t="s">
        <v>253</v>
      </c>
      <c r="AT289" s="232" t="s">
        <v>248</v>
      </c>
      <c r="AU289" s="232" t="s">
        <v>87</v>
      </c>
      <c r="AY289" s="19" t="s">
        <v>245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9" t="s">
        <v>85</v>
      </c>
      <c r="BK289" s="233">
        <f>ROUND(I289*H289,2)</f>
        <v>0</v>
      </c>
      <c r="BL289" s="19" t="s">
        <v>253</v>
      </c>
      <c r="BM289" s="232" t="s">
        <v>6330</v>
      </c>
    </row>
    <row r="290" s="2" customFormat="1">
      <c r="A290" s="40"/>
      <c r="B290" s="41"/>
      <c r="C290" s="42"/>
      <c r="D290" s="234" t="s">
        <v>255</v>
      </c>
      <c r="E290" s="42"/>
      <c r="F290" s="235" t="s">
        <v>2747</v>
      </c>
      <c r="G290" s="42"/>
      <c r="H290" s="42"/>
      <c r="I290" s="236"/>
      <c r="J290" s="42"/>
      <c r="K290" s="42"/>
      <c r="L290" s="46"/>
      <c r="M290" s="237"/>
      <c r="N290" s="238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255</v>
      </c>
      <c r="AU290" s="19" t="s">
        <v>87</v>
      </c>
    </row>
    <row r="291" s="2" customFormat="1">
      <c r="A291" s="40"/>
      <c r="B291" s="41"/>
      <c r="C291" s="42"/>
      <c r="D291" s="296" t="s">
        <v>766</v>
      </c>
      <c r="E291" s="42"/>
      <c r="F291" s="297" t="s">
        <v>2750</v>
      </c>
      <c r="G291" s="42"/>
      <c r="H291" s="42"/>
      <c r="I291" s="236"/>
      <c r="J291" s="42"/>
      <c r="K291" s="42"/>
      <c r="L291" s="46"/>
      <c r="M291" s="237"/>
      <c r="N291" s="238"/>
      <c r="O291" s="93"/>
      <c r="P291" s="93"/>
      <c r="Q291" s="93"/>
      <c r="R291" s="93"/>
      <c r="S291" s="93"/>
      <c r="T291" s="94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766</v>
      </c>
      <c r="AU291" s="19" t="s">
        <v>87</v>
      </c>
    </row>
    <row r="292" s="14" customFormat="1">
      <c r="A292" s="14"/>
      <c r="B292" s="249"/>
      <c r="C292" s="250"/>
      <c r="D292" s="234" t="s">
        <v>257</v>
      </c>
      <c r="E292" s="251" t="s">
        <v>1</v>
      </c>
      <c r="F292" s="252" t="s">
        <v>6331</v>
      </c>
      <c r="G292" s="250"/>
      <c r="H292" s="253">
        <v>0.80000000000000004</v>
      </c>
      <c r="I292" s="254"/>
      <c r="J292" s="250"/>
      <c r="K292" s="250"/>
      <c r="L292" s="255"/>
      <c r="M292" s="256"/>
      <c r="N292" s="257"/>
      <c r="O292" s="257"/>
      <c r="P292" s="257"/>
      <c r="Q292" s="257"/>
      <c r="R292" s="257"/>
      <c r="S292" s="257"/>
      <c r="T292" s="25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9" t="s">
        <v>257</v>
      </c>
      <c r="AU292" s="259" t="s">
        <v>87</v>
      </c>
      <c r="AV292" s="14" t="s">
        <v>87</v>
      </c>
      <c r="AW292" s="14" t="s">
        <v>34</v>
      </c>
      <c r="AX292" s="14" t="s">
        <v>85</v>
      </c>
      <c r="AY292" s="259" t="s">
        <v>245</v>
      </c>
    </row>
    <row r="293" s="2" customFormat="1" ht="16.5" customHeight="1">
      <c r="A293" s="40"/>
      <c r="B293" s="41"/>
      <c r="C293" s="221" t="s">
        <v>587</v>
      </c>
      <c r="D293" s="221" t="s">
        <v>248</v>
      </c>
      <c r="E293" s="222" t="s">
        <v>5694</v>
      </c>
      <c r="F293" s="223" t="s">
        <v>5695</v>
      </c>
      <c r="G293" s="224" t="s">
        <v>251</v>
      </c>
      <c r="H293" s="225">
        <v>15</v>
      </c>
      <c r="I293" s="226"/>
      <c r="J293" s="227">
        <f>ROUND(I293*H293,2)</f>
        <v>0</v>
      </c>
      <c r="K293" s="223" t="s">
        <v>764</v>
      </c>
      <c r="L293" s="46"/>
      <c r="M293" s="228" t="s">
        <v>1</v>
      </c>
      <c r="N293" s="229" t="s">
        <v>42</v>
      </c>
      <c r="O293" s="93"/>
      <c r="P293" s="230">
        <f>O293*H293</f>
        <v>0</v>
      </c>
      <c r="Q293" s="230">
        <v>0</v>
      </c>
      <c r="R293" s="230">
        <f>Q293*H293</f>
        <v>0</v>
      </c>
      <c r="S293" s="230">
        <v>0</v>
      </c>
      <c r="T293" s="231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32" t="s">
        <v>253</v>
      </c>
      <c r="AT293" s="232" t="s">
        <v>248</v>
      </c>
      <c r="AU293" s="232" t="s">
        <v>87</v>
      </c>
      <c r="AY293" s="19" t="s">
        <v>245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9" t="s">
        <v>85</v>
      </c>
      <c r="BK293" s="233">
        <f>ROUND(I293*H293,2)</f>
        <v>0</v>
      </c>
      <c r="BL293" s="19" t="s">
        <v>253</v>
      </c>
      <c r="BM293" s="232" t="s">
        <v>6332</v>
      </c>
    </row>
    <row r="294" s="2" customFormat="1">
      <c r="A294" s="40"/>
      <c r="B294" s="41"/>
      <c r="C294" s="42"/>
      <c r="D294" s="234" t="s">
        <v>255</v>
      </c>
      <c r="E294" s="42"/>
      <c r="F294" s="235" t="s">
        <v>5695</v>
      </c>
      <c r="G294" s="42"/>
      <c r="H294" s="42"/>
      <c r="I294" s="236"/>
      <c r="J294" s="42"/>
      <c r="K294" s="42"/>
      <c r="L294" s="46"/>
      <c r="M294" s="237"/>
      <c r="N294" s="238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255</v>
      </c>
      <c r="AU294" s="19" t="s">
        <v>87</v>
      </c>
    </row>
    <row r="295" s="2" customFormat="1">
      <c r="A295" s="40"/>
      <c r="B295" s="41"/>
      <c r="C295" s="42"/>
      <c r="D295" s="296" t="s">
        <v>766</v>
      </c>
      <c r="E295" s="42"/>
      <c r="F295" s="297" t="s">
        <v>5697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766</v>
      </c>
      <c r="AU295" s="19" t="s">
        <v>87</v>
      </c>
    </row>
    <row r="296" s="14" customFormat="1">
      <c r="A296" s="14"/>
      <c r="B296" s="249"/>
      <c r="C296" s="250"/>
      <c r="D296" s="234" t="s">
        <v>257</v>
      </c>
      <c r="E296" s="251" t="s">
        <v>1</v>
      </c>
      <c r="F296" s="252" t="s">
        <v>6333</v>
      </c>
      <c r="G296" s="250"/>
      <c r="H296" s="253">
        <v>7.5</v>
      </c>
      <c r="I296" s="254"/>
      <c r="J296" s="250"/>
      <c r="K296" s="250"/>
      <c r="L296" s="255"/>
      <c r="M296" s="256"/>
      <c r="N296" s="257"/>
      <c r="O296" s="257"/>
      <c r="P296" s="257"/>
      <c r="Q296" s="257"/>
      <c r="R296" s="257"/>
      <c r="S296" s="257"/>
      <c r="T296" s="258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9" t="s">
        <v>257</v>
      </c>
      <c r="AU296" s="259" t="s">
        <v>87</v>
      </c>
      <c r="AV296" s="14" t="s">
        <v>87</v>
      </c>
      <c r="AW296" s="14" t="s">
        <v>34</v>
      </c>
      <c r="AX296" s="14" t="s">
        <v>77</v>
      </c>
      <c r="AY296" s="259" t="s">
        <v>245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6334</v>
      </c>
      <c r="G297" s="250"/>
      <c r="H297" s="253">
        <v>7.5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77</v>
      </c>
      <c r="AY297" s="259" t="s">
        <v>245</v>
      </c>
    </row>
    <row r="298" s="15" customFormat="1">
      <c r="A298" s="15"/>
      <c r="B298" s="260"/>
      <c r="C298" s="261"/>
      <c r="D298" s="234" t="s">
        <v>257</v>
      </c>
      <c r="E298" s="262" t="s">
        <v>1</v>
      </c>
      <c r="F298" s="263" t="s">
        <v>266</v>
      </c>
      <c r="G298" s="261"/>
      <c r="H298" s="264">
        <v>15</v>
      </c>
      <c r="I298" s="265"/>
      <c r="J298" s="261"/>
      <c r="K298" s="261"/>
      <c r="L298" s="266"/>
      <c r="M298" s="267"/>
      <c r="N298" s="268"/>
      <c r="O298" s="268"/>
      <c r="P298" s="268"/>
      <c r="Q298" s="268"/>
      <c r="R298" s="268"/>
      <c r="S298" s="268"/>
      <c r="T298" s="269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0" t="s">
        <v>257</v>
      </c>
      <c r="AU298" s="270" t="s">
        <v>87</v>
      </c>
      <c r="AV298" s="15" t="s">
        <v>253</v>
      </c>
      <c r="AW298" s="15" t="s">
        <v>34</v>
      </c>
      <c r="AX298" s="15" t="s">
        <v>85</v>
      </c>
      <c r="AY298" s="270" t="s">
        <v>245</v>
      </c>
    </row>
    <row r="299" s="2" customFormat="1" ht="24.15" customHeight="1">
      <c r="A299" s="40"/>
      <c r="B299" s="41"/>
      <c r="C299" s="221" t="s">
        <v>591</v>
      </c>
      <c r="D299" s="221" t="s">
        <v>248</v>
      </c>
      <c r="E299" s="222" t="s">
        <v>5701</v>
      </c>
      <c r="F299" s="223" t="s">
        <v>5702</v>
      </c>
      <c r="G299" s="224" t="s">
        <v>251</v>
      </c>
      <c r="H299" s="225">
        <v>15</v>
      </c>
      <c r="I299" s="226"/>
      <c r="J299" s="227">
        <f>ROUND(I299*H299,2)</f>
        <v>0</v>
      </c>
      <c r="K299" s="223" t="s">
        <v>764</v>
      </c>
      <c r="L299" s="46"/>
      <c r="M299" s="228" t="s">
        <v>1</v>
      </c>
      <c r="N299" s="229" t="s">
        <v>42</v>
      </c>
      <c r="O299" s="93"/>
      <c r="P299" s="230">
        <f>O299*H299</f>
        <v>0</v>
      </c>
      <c r="Q299" s="230">
        <v>0</v>
      </c>
      <c r="R299" s="230">
        <f>Q299*H299</f>
        <v>0</v>
      </c>
      <c r="S299" s="230">
        <v>0</v>
      </c>
      <c r="T299" s="231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32" t="s">
        <v>253</v>
      </c>
      <c r="AT299" s="232" t="s">
        <v>248</v>
      </c>
      <c r="AU299" s="232" t="s">
        <v>87</v>
      </c>
      <c r="AY299" s="19" t="s">
        <v>245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9" t="s">
        <v>85</v>
      </c>
      <c r="BK299" s="233">
        <f>ROUND(I299*H299,2)</f>
        <v>0</v>
      </c>
      <c r="BL299" s="19" t="s">
        <v>253</v>
      </c>
      <c r="BM299" s="232" t="s">
        <v>6335</v>
      </c>
    </row>
    <row r="300" s="2" customFormat="1">
      <c r="A300" s="40"/>
      <c r="B300" s="41"/>
      <c r="C300" s="42"/>
      <c r="D300" s="234" t="s">
        <v>255</v>
      </c>
      <c r="E300" s="42"/>
      <c r="F300" s="235" t="s">
        <v>5702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255</v>
      </c>
      <c r="AU300" s="19" t="s">
        <v>87</v>
      </c>
    </row>
    <row r="301" s="2" customFormat="1">
      <c r="A301" s="40"/>
      <c r="B301" s="41"/>
      <c r="C301" s="42"/>
      <c r="D301" s="296" t="s">
        <v>766</v>
      </c>
      <c r="E301" s="42"/>
      <c r="F301" s="297" t="s">
        <v>5704</v>
      </c>
      <c r="G301" s="42"/>
      <c r="H301" s="42"/>
      <c r="I301" s="236"/>
      <c r="J301" s="42"/>
      <c r="K301" s="42"/>
      <c r="L301" s="46"/>
      <c r="M301" s="237"/>
      <c r="N301" s="238"/>
      <c r="O301" s="93"/>
      <c r="P301" s="93"/>
      <c r="Q301" s="93"/>
      <c r="R301" s="93"/>
      <c r="S301" s="93"/>
      <c r="T301" s="94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766</v>
      </c>
      <c r="AU301" s="19" t="s">
        <v>87</v>
      </c>
    </row>
    <row r="302" s="14" customFormat="1">
      <c r="A302" s="14"/>
      <c r="B302" s="249"/>
      <c r="C302" s="250"/>
      <c r="D302" s="234" t="s">
        <v>257</v>
      </c>
      <c r="E302" s="251" t="s">
        <v>1</v>
      </c>
      <c r="F302" s="252" t="s">
        <v>6336</v>
      </c>
      <c r="G302" s="250"/>
      <c r="H302" s="253">
        <v>15</v>
      </c>
      <c r="I302" s="254"/>
      <c r="J302" s="250"/>
      <c r="K302" s="250"/>
      <c r="L302" s="255"/>
      <c r="M302" s="256"/>
      <c r="N302" s="257"/>
      <c r="O302" s="257"/>
      <c r="P302" s="257"/>
      <c r="Q302" s="257"/>
      <c r="R302" s="257"/>
      <c r="S302" s="257"/>
      <c r="T302" s="25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9" t="s">
        <v>257</v>
      </c>
      <c r="AU302" s="259" t="s">
        <v>87</v>
      </c>
      <c r="AV302" s="14" t="s">
        <v>87</v>
      </c>
      <c r="AW302" s="14" t="s">
        <v>34</v>
      </c>
      <c r="AX302" s="14" t="s">
        <v>85</v>
      </c>
      <c r="AY302" s="259" t="s">
        <v>245</v>
      </c>
    </row>
    <row r="303" s="2" customFormat="1" ht="16.5" customHeight="1">
      <c r="A303" s="40"/>
      <c r="B303" s="41"/>
      <c r="C303" s="221" t="s">
        <v>596</v>
      </c>
      <c r="D303" s="221" t="s">
        <v>248</v>
      </c>
      <c r="E303" s="222" t="s">
        <v>5706</v>
      </c>
      <c r="F303" s="223" t="s">
        <v>5707</v>
      </c>
      <c r="G303" s="224" t="s">
        <v>275</v>
      </c>
      <c r="H303" s="225">
        <v>34.32</v>
      </c>
      <c r="I303" s="226"/>
      <c r="J303" s="227">
        <f>ROUND(I303*H303,2)</f>
        <v>0</v>
      </c>
      <c r="K303" s="223" t="s">
        <v>764</v>
      </c>
      <c r="L303" s="46"/>
      <c r="M303" s="228" t="s">
        <v>1</v>
      </c>
      <c r="N303" s="229" t="s">
        <v>42</v>
      </c>
      <c r="O303" s="93"/>
      <c r="P303" s="230">
        <f>O303*H303</f>
        <v>0</v>
      </c>
      <c r="Q303" s="230">
        <v>0.0012979999999999999</v>
      </c>
      <c r="R303" s="230">
        <f>Q303*H303</f>
        <v>0.044547359999999994</v>
      </c>
      <c r="S303" s="230">
        <v>0</v>
      </c>
      <c r="T303" s="231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32" t="s">
        <v>253</v>
      </c>
      <c r="AT303" s="232" t="s">
        <v>248</v>
      </c>
      <c r="AU303" s="232" t="s">
        <v>87</v>
      </c>
      <c r="AY303" s="19" t="s">
        <v>245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9" t="s">
        <v>85</v>
      </c>
      <c r="BK303" s="233">
        <f>ROUND(I303*H303,2)</f>
        <v>0</v>
      </c>
      <c r="BL303" s="19" t="s">
        <v>253</v>
      </c>
      <c r="BM303" s="232" t="s">
        <v>6337</v>
      </c>
    </row>
    <row r="304" s="2" customFormat="1">
      <c r="A304" s="40"/>
      <c r="B304" s="41"/>
      <c r="C304" s="42"/>
      <c r="D304" s="234" t="s">
        <v>255</v>
      </c>
      <c r="E304" s="42"/>
      <c r="F304" s="235" t="s">
        <v>5707</v>
      </c>
      <c r="G304" s="42"/>
      <c r="H304" s="42"/>
      <c r="I304" s="236"/>
      <c r="J304" s="42"/>
      <c r="K304" s="42"/>
      <c r="L304" s="46"/>
      <c r="M304" s="237"/>
      <c r="N304" s="238"/>
      <c r="O304" s="93"/>
      <c r="P304" s="93"/>
      <c r="Q304" s="93"/>
      <c r="R304" s="93"/>
      <c r="S304" s="93"/>
      <c r="T304" s="94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9" t="s">
        <v>255</v>
      </c>
      <c r="AU304" s="19" t="s">
        <v>87</v>
      </c>
    </row>
    <row r="305" s="2" customFormat="1">
      <c r="A305" s="40"/>
      <c r="B305" s="41"/>
      <c r="C305" s="42"/>
      <c r="D305" s="296" t="s">
        <v>766</v>
      </c>
      <c r="E305" s="42"/>
      <c r="F305" s="297" t="s">
        <v>5709</v>
      </c>
      <c r="G305" s="42"/>
      <c r="H305" s="42"/>
      <c r="I305" s="236"/>
      <c r="J305" s="42"/>
      <c r="K305" s="42"/>
      <c r="L305" s="46"/>
      <c r="M305" s="237"/>
      <c r="N305" s="238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766</v>
      </c>
      <c r="AU305" s="19" t="s">
        <v>87</v>
      </c>
    </row>
    <row r="306" s="14" customFormat="1">
      <c r="A306" s="14"/>
      <c r="B306" s="249"/>
      <c r="C306" s="250"/>
      <c r="D306" s="234" t="s">
        <v>257</v>
      </c>
      <c r="E306" s="251" t="s">
        <v>1</v>
      </c>
      <c r="F306" s="252" t="s">
        <v>6338</v>
      </c>
      <c r="G306" s="250"/>
      <c r="H306" s="253">
        <v>34.32</v>
      </c>
      <c r="I306" s="254"/>
      <c r="J306" s="250"/>
      <c r="K306" s="250"/>
      <c r="L306" s="255"/>
      <c r="M306" s="256"/>
      <c r="N306" s="257"/>
      <c r="O306" s="257"/>
      <c r="P306" s="257"/>
      <c r="Q306" s="257"/>
      <c r="R306" s="257"/>
      <c r="S306" s="257"/>
      <c r="T306" s="25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9" t="s">
        <v>257</v>
      </c>
      <c r="AU306" s="259" t="s">
        <v>87</v>
      </c>
      <c r="AV306" s="14" t="s">
        <v>87</v>
      </c>
      <c r="AW306" s="14" t="s">
        <v>34</v>
      </c>
      <c r="AX306" s="14" t="s">
        <v>77</v>
      </c>
      <c r="AY306" s="259" t="s">
        <v>245</v>
      </c>
    </row>
    <row r="307" s="15" customFormat="1">
      <c r="A307" s="15"/>
      <c r="B307" s="260"/>
      <c r="C307" s="261"/>
      <c r="D307" s="234" t="s">
        <v>257</v>
      </c>
      <c r="E307" s="262" t="s">
        <v>1</v>
      </c>
      <c r="F307" s="263" t="s">
        <v>266</v>
      </c>
      <c r="G307" s="261"/>
      <c r="H307" s="264">
        <v>34.32</v>
      </c>
      <c r="I307" s="265"/>
      <c r="J307" s="261"/>
      <c r="K307" s="261"/>
      <c r="L307" s="266"/>
      <c r="M307" s="267"/>
      <c r="N307" s="268"/>
      <c r="O307" s="268"/>
      <c r="P307" s="268"/>
      <c r="Q307" s="268"/>
      <c r="R307" s="268"/>
      <c r="S307" s="268"/>
      <c r="T307" s="269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70" t="s">
        <v>257</v>
      </c>
      <c r="AU307" s="270" t="s">
        <v>87</v>
      </c>
      <c r="AV307" s="15" t="s">
        <v>253</v>
      </c>
      <c r="AW307" s="15" t="s">
        <v>34</v>
      </c>
      <c r="AX307" s="15" t="s">
        <v>85</v>
      </c>
      <c r="AY307" s="270" t="s">
        <v>245</v>
      </c>
    </row>
    <row r="308" s="2" customFormat="1" ht="16.5" customHeight="1">
      <c r="A308" s="40"/>
      <c r="B308" s="41"/>
      <c r="C308" s="221" t="s">
        <v>602</v>
      </c>
      <c r="D308" s="221" t="s">
        <v>248</v>
      </c>
      <c r="E308" s="222" t="s">
        <v>5712</v>
      </c>
      <c r="F308" s="223" t="s">
        <v>5713</v>
      </c>
      <c r="G308" s="224" t="s">
        <v>275</v>
      </c>
      <c r="H308" s="225">
        <v>34.32</v>
      </c>
      <c r="I308" s="226"/>
      <c r="J308" s="227">
        <f>ROUND(I308*H308,2)</f>
        <v>0</v>
      </c>
      <c r="K308" s="223" t="s">
        <v>764</v>
      </c>
      <c r="L308" s="46"/>
      <c r="M308" s="228" t="s">
        <v>1</v>
      </c>
      <c r="N308" s="229" t="s">
        <v>42</v>
      </c>
      <c r="O308" s="93"/>
      <c r="P308" s="230">
        <f>O308*H308</f>
        <v>0</v>
      </c>
      <c r="Q308" s="230">
        <v>3.6000000000000001E-05</v>
      </c>
      <c r="R308" s="230">
        <f>Q308*H308</f>
        <v>0.0012355199999999999</v>
      </c>
      <c r="S308" s="230">
        <v>0</v>
      </c>
      <c r="T308" s="231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32" t="s">
        <v>253</v>
      </c>
      <c r="AT308" s="232" t="s">
        <v>248</v>
      </c>
      <c r="AU308" s="232" t="s">
        <v>87</v>
      </c>
      <c r="AY308" s="19" t="s">
        <v>245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9" t="s">
        <v>85</v>
      </c>
      <c r="BK308" s="233">
        <f>ROUND(I308*H308,2)</f>
        <v>0</v>
      </c>
      <c r="BL308" s="19" t="s">
        <v>253</v>
      </c>
      <c r="BM308" s="232" t="s">
        <v>6339</v>
      </c>
    </row>
    <row r="309" s="2" customFormat="1">
      <c r="A309" s="40"/>
      <c r="B309" s="41"/>
      <c r="C309" s="42"/>
      <c r="D309" s="234" t="s">
        <v>255</v>
      </c>
      <c r="E309" s="42"/>
      <c r="F309" s="235" t="s">
        <v>5713</v>
      </c>
      <c r="G309" s="42"/>
      <c r="H309" s="42"/>
      <c r="I309" s="236"/>
      <c r="J309" s="42"/>
      <c r="K309" s="42"/>
      <c r="L309" s="46"/>
      <c r="M309" s="237"/>
      <c r="N309" s="238"/>
      <c r="O309" s="93"/>
      <c r="P309" s="93"/>
      <c r="Q309" s="93"/>
      <c r="R309" s="93"/>
      <c r="S309" s="93"/>
      <c r="T309" s="94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255</v>
      </c>
      <c r="AU309" s="19" t="s">
        <v>87</v>
      </c>
    </row>
    <row r="310" s="2" customFormat="1">
      <c r="A310" s="40"/>
      <c r="B310" s="41"/>
      <c r="C310" s="42"/>
      <c r="D310" s="296" t="s">
        <v>766</v>
      </c>
      <c r="E310" s="42"/>
      <c r="F310" s="297" t="s">
        <v>5715</v>
      </c>
      <c r="G310" s="42"/>
      <c r="H310" s="42"/>
      <c r="I310" s="236"/>
      <c r="J310" s="42"/>
      <c r="K310" s="42"/>
      <c r="L310" s="46"/>
      <c r="M310" s="237"/>
      <c r="N310" s="238"/>
      <c r="O310" s="93"/>
      <c r="P310" s="93"/>
      <c r="Q310" s="93"/>
      <c r="R310" s="93"/>
      <c r="S310" s="93"/>
      <c r="T310" s="94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766</v>
      </c>
      <c r="AU310" s="19" t="s">
        <v>87</v>
      </c>
    </row>
    <row r="311" s="14" customFormat="1">
      <c r="A311" s="14"/>
      <c r="B311" s="249"/>
      <c r="C311" s="250"/>
      <c r="D311" s="234" t="s">
        <v>257</v>
      </c>
      <c r="E311" s="251" t="s">
        <v>1</v>
      </c>
      <c r="F311" s="252" t="s">
        <v>6340</v>
      </c>
      <c r="G311" s="250"/>
      <c r="H311" s="253">
        <v>34.32</v>
      </c>
      <c r="I311" s="254"/>
      <c r="J311" s="250"/>
      <c r="K311" s="250"/>
      <c r="L311" s="255"/>
      <c r="M311" s="256"/>
      <c r="N311" s="257"/>
      <c r="O311" s="257"/>
      <c r="P311" s="257"/>
      <c r="Q311" s="257"/>
      <c r="R311" s="257"/>
      <c r="S311" s="257"/>
      <c r="T311" s="25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9" t="s">
        <v>257</v>
      </c>
      <c r="AU311" s="259" t="s">
        <v>87</v>
      </c>
      <c r="AV311" s="14" t="s">
        <v>87</v>
      </c>
      <c r="AW311" s="14" t="s">
        <v>34</v>
      </c>
      <c r="AX311" s="14" t="s">
        <v>85</v>
      </c>
      <c r="AY311" s="259" t="s">
        <v>245</v>
      </c>
    </row>
    <row r="312" s="2" customFormat="1" ht="16.5" customHeight="1">
      <c r="A312" s="40"/>
      <c r="B312" s="41"/>
      <c r="C312" s="221" t="s">
        <v>606</v>
      </c>
      <c r="D312" s="221" t="s">
        <v>248</v>
      </c>
      <c r="E312" s="222" t="s">
        <v>4336</v>
      </c>
      <c r="F312" s="223" t="s">
        <v>4337</v>
      </c>
      <c r="G312" s="224" t="s">
        <v>275</v>
      </c>
      <c r="H312" s="225">
        <v>12</v>
      </c>
      <c r="I312" s="226"/>
      <c r="J312" s="227">
        <f>ROUND(I312*H312,2)</f>
        <v>0</v>
      </c>
      <c r="K312" s="223" t="s">
        <v>764</v>
      </c>
      <c r="L312" s="46"/>
      <c r="M312" s="228" t="s">
        <v>1</v>
      </c>
      <c r="N312" s="229" t="s">
        <v>42</v>
      </c>
      <c r="O312" s="93"/>
      <c r="P312" s="230">
        <f>O312*H312</f>
        <v>0</v>
      </c>
      <c r="Q312" s="230">
        <v>0.108</v>
      </c>
      <c r="R312" s="230">
        <f>Q312*H312</f>
        <v>1.296</v>
      </c>
      <c r="S312" s="230">
        <v>0</v>
      </c>
      <c r="T312" s="231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32" t="s">
        <v>253</v>
      </c>
      <c r="AT312" s="232" t="s">
        <v>248</v>
      </c>
      <c r="AU312" s="232" t="s">
        <v>87</v>
      </c>
      <c r="AY312" s="19" t="s">
        <v>245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9" t="s">
        <v>85</v>
      </c>
      <c r="BK312" s="233">
        <f>ROUND(I312*H312,2)</f>
        <v>0</v>
      </c>
      <c r="BL312" s="19" t="s">
        <v>253</v>
      </c>
      <c r="BM312" s="232" t="s">
        <v>6341</v>
      </c>
    </row>
    <row r="313" s="2" customFormat="1">
      <c r="A313" s="40"/>
      <c r="B313" s="41"/>
      <c r="C313" s="42"/>
      <c r="D313" s="234" t="s">
        <v>255</v>
      </c>
      <c r="E313" s="42"/>
      <c r="F313" s="235" t="s">
        <v>4337</v>
      </c>
      <c r="G313" s="42"/>
      <c r="H313" s="42"/>
      <c r="I313" s="236"/>
      <c r="J313" s="42"/>
      <c r="K313" s="42"/>
      <c r="L313" s="46"/>
      <c r="M313" s="237"/>
      <c r="N313" s="238"/>
      <c r="O313" s="93"/>
      <c r="P313" s="93"/>
      <c r="Q313" s="93"/>
      <c r="R313" s="93"/>
      <c r="S313" s="93"/>
      <c r="T313" s="94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9" t="s">
        <v>255</v>
      </c>
      <c r="AU313" s="19" t="s">
        <v>87</v>
      </c>
    </row>
    <row r="314" s="2" customFormat="1">
      <c r="A314" s="40"/>
      <c r="B314" s="41"/>
      <c r="C314" s="42"/>
      <c r="D314" s="296" t="s">
        <v>766</v>
      </c>
      <c r="E314" s="42"/>
      <c r="F314" s="297" t="s">
        <v>4340</v>
      </c>
      <c r="G314" s="42"/>
      <c r="H314" s="42"/>
      <c r="I314" s="236"/>
      <c r="J314" s="42"/>
      <c r="K314" s="42"/>
      <c r="L314" s="46"/>
      <c r="M314" s="237"/>
      <c r="N314" s="238"/>
      <c r="O314" s="93"/>
      <c r="P314" s="93"/>
      <c r="Q314" s="93"/>
      <c r="R314" s="93"/>
      <c r="S314" s="93"/>
      <c r="T314" s="94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766</v>
      </c>
      <c r="AU314" s="19" t="s">
        <v>87</v>
      </c>
    </row>
    <row r="315" s="14" customFormat="1">
      <c r="A315" s="14"/>
      <c r="B315" s="249"/>
      <c r="C315" s="250"/>
      <c r="D315" s="234" t="s">
        <v>257</v>
      </c>
      <c r="E315" s="251" t="s">
        <v>1</v>
      </c>
      <c r="F315" s="252" t="s">
        <v>6342</v>
      </c>
      <c r="G315" s="250"/>
      <c r="H315" s="253">
        <v>12</v>
      </c>
      <c r="I315" s="254"/>
      <c r="J315" s="250"/>
      <c r="K315" s="250"/>
      <c r="L315" s="255"/>
      <c r="M315" s="256"/>
      <c r="N315" s="257"/>
      <c r="O315" s="257"/>
      <c r="P315" s="257"/>
      <c r="Q315" s="257"/>
      <c r="R315" s="257"/>
      <c r="S315" s="257"/>
      <c r="T315" s="25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9" t="s">
        <v>257</v>
      </c>
      <c r="AU315" s="259" t="s">
        <v>87</v>
      </c>
      <c r="AV315" s="14" t="s">
        <v>87</v>
      </c>
      <c r="AW315" s="14" t="s">
        <v>34</v>
      </c>
      <c r="AX315" s="14" t="s">
        <v>85</v>
      </c>
      <c r="AY315" s="259" t="s">
        <v>245</v>
      </c>
    </row>
    <row r="316" s="2" customFormat="1" ht="16.5" customHeight="1">
      <c r="A316" s="40"/>
      <c r="B316" s="41"/>
      <c r="C316" s="283" t="s">
        <v>610</v>
      </c>
      <c r="D316" s="283" t="s">
        <v>551</v>
      </c>
      <c r="E316" s="284" t="s">
        <v>6343</v>
      </c>
      <c r="F316" s="285" t="s">
        <v>6344</v>
      </c>
      <c r="G316" s="286" t="s">
        <v>329</v>
      </c>
      <c r="H316" s="287">
        <v>2</v>
      </c>
      <c r="I316" s="288"/>
      <c r="J316" s="289">
        <f>ROUND(I316*H316,2)</f>
        <v>0</v>
      </c>
      <c r="K316" s="285" t="s">
        <v>764</v>
      </c>
      <c r="L316" s="290"/>
      <c r="M316" s="291" t="s">
        <v>1</v>
      </c>
      <c r="N316" s="292" t="s">
        <v>42</v>
      </c>
      <c r="O316" s="93"/>
      <c r="P316" s="230">
        <f>O316*H316</f>
        <v>0</v>
      </c>
      <c r="Q316" s="230">
        <v>3.0939999999999999</v>
      </c>
      <c r="R316" s="230">
        <f>Q316*H316</f>
        <v>6.1879999999999997</v>
      </c>
      <c r="S316" s="230">
        <v>0</v>
      </c>
      <c r="T316" s="231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32" t="s">
        <v>326</v>
      </c>
      <c r="AT316" s="232" t="s">
        <v>551</v>
      </c>
      <c r="AU316" s="232" t="s">
        <v>87</v>
      </c>
      <c r="AY316" s="19" t="s">
        <v>245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9" t="s">
        <v>85</v>
      </c>
      <c r="BK316" s="233">
        <f>ROUND(I316*H316,2)</f>
        <v>0</v>
      </c>
      <c r="BL316" s="19" t="s">
        <v>253</v>
      </c>
      <c r="BM316" s="232" t="s">
        <v>6345</v>
      </c>
    </row>
    <row r="317" s="2" customFormat="1">
      <c r="A317" s="40"/>
      <c r="B317" s="41"/>
      <c r="C317" s="42"/>
      <c r="D317" s="234" t="s">
        <v>255</v>
      </c>
      <c r="E317" s="42"/>
      <c r="F317" s="235" t="s">
        <v>6344</v>
      </c>
      <c r="G317" s="42"/>
      <c r="H317" s="42"/>
      <c r="I317" s="236"/>
      <c r="J317" s="42"/>
      <c r="K317" s="42"/>
      <c r="L317" s="46"/>
      <c r="M317" s="237"/>
      <c r="N317" s="238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255</v>
      </c>
      <c r="AU317" s="19" t="s">
        <v>87</v>
      </c>
    </row>
    <row r="318" s="14" customFormat="1">
      <c r="A318" s="14"/>
      <c r="B318" s="249"/>
      <c r="C318" s="250"/>
      <c r="D318" s="234" t="s">
        <v>257</v>
      </c>
      <c r="E318" s="251" t="s">
        <v>1</v>
      </c>
      <c r="F318" s="252" t="s">
        <v>6346</v>
      </c>
      <c r="G318" s="250"/>
      <c r="H318" s="253">
        <v>2</v>
      </c>
      <c r="I318" s="254"/>
      <c r="J318" s="250"/>
      <c r="K318" s="250"/>
      <c r="L318" s="255"/>
      <c r="M318" s="256"/>
      <c r="N318" s="257"/>
      <c r="O318" s="257"/>
      <c r="P318" s="257"/>
      <c r="Q318" s="257"/>
      <c r="R318" s="257"/>
      <c r="S318" s="257"/>
      <c r="T318" s="25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9" t="s">
        <v>257</v>
      </c>
      <c r="AU318" s="259" t="s">
        <v>87</v>
      </c>
      <c r="AV318" s="14" t="s">
        <v>87</v>
      </c>
      <c r="AW318" s="14" t="s">
        <v>34</v>
      </c>
      <c r="AX318" s="14" t="s">
        <v>85</v>
      </c>
      <c r="AY318" s="259" t="s">
        <v>245</v>
      </c>
    </row>
    <row r="319" s="12" customFormat="1" ht="22.8" customHeight="1">
      <c r="A319" s="12"/>
      <c r="B319" s="205"/>
      <c r="C319" s="206"/>
      <c r="D319" s="207" t="s">
        <v>76</v>
      </c>
      <c r="E319" s="219" t="s">
        <v>272</v>
      </c>
      <c r="F319" s="219" t="s">
        <v>2769</v>
      </c>
      <c r="G319" s="206"/>
      <c r="H319" s="206"/>
      <c r="I319" s="209"/>
      <c r="J319" s="220">
        <f>BK319</f>
        <v>0</v>
      </c>
      <c r="K319" s="206"/>
      <c r="L319" s="211"/>
      <c r="M319" s="212"/>
      <c r="N319" s="213"/>
      <c r="O319" s="213"/>
      <c r="P319" s="214">
        <f>SUM(P320:P383)</f>
        <v>0</v>
      </c>
      <c r="Q319" s="213"/>
      <c r="R319" s="214">
        <f>SUM(R320:R383)</f>
        <v>53.052373105999997</v>
      </c>
      <c r="S319" s="213"/>
      <c r="T319" s="215">
        <f>SUM(T320:T383)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16" t="s">
        <v>253</v>
      </c>
      <c r="AT319" s="217" t="s">
        <v>76</v>
      </c>
      <c r="AU319" s="217" t="s">
        <v>85</v>
      </c>
      <c r="AY319" s="216" t="s">
        <v>245</v>
      </c>
      <c r="BK319" s="218">
        <f>SUM(BK320:BK383)</f>
        <v>0</v>
      </c>
    </row>
    <row r="320" s="2" customFormat="1" ht="16.5" customHeight="1">
      <c r="A320" s="40"/>
      <c r="B320" s="41"/>
      <c r="C320" s="221" t="s">
        <v>614</v>
      </c>
      <c r="D320" s="221" t="s">
        <v>248</v>
      </c>
      <c r="E320" s="222" t="s">
        <v>2770</v>
      </c>
      <c r="F320" s="223" t="s">
        <v>2771</v>
      </c>
      <c r="G320" s="224" t="s">
        <v>251</v>
      </c>
      <c r="H320" s="225">
        <v>1.6000000000000001</v>
      </c>
      <c r="I320" s="226"/>
      <c r="J320" s="227">
        <f>ROUND(I320*H320,2)</f>
        <v>0</v>
      </c>
      <c r="K320" s="223" t="s">
        <v>764</v>
      </c>
      <c r="L320" s="46"/>
      <c r="M320" s="228" t="s">
        <v>1</v>
      </c>
      <c r="N320" s="229" t="s">
        <v>42</v>
      </c>
      <c r="O320" s="93"/>
      <c r="P320" s="230">
        <f>O320*H320</f>
        <v>0</v>
      </c>
      <c r="Q320" s="230">
        <v>0</v>
      </c>
      <c r="R320" s="230">
        <f>Q320*H320</f>
        <v>0</v>
      </c>
      <c r="S320" s="230">
        <v>0</v>
      </c>
      <c r="T320" s="231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32" t="s">
        <v>253</v>
      </c>
      <c r="AT320" s="232" t="s">
        <v>248</v>
      </c>
      <c r="AU320" s="232" t="s">
        <v>87</v>
      </c>
      <c r="AY320" s="19" t="s">
        <v>245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9" t="s">
        <v>85</v>
      </c>
      <c r="BK320" s="233">
        <f>ROUND(I320*H320,2)</f>
        <v>0</v>
      </c>
      <c r="BL320" s="19" t="s">
        <v>253</v>
      </c>
      <c r="BM320" s="232" t="s">
        <v>6347</v>
      </c>
    </row>
    <row r="321" s="2" customFormat="1">
      <c r="A321" s="40"/>
      <c r="B321" s="41"/>
      <c r="C321" s="42"/>
      <c r="D321" s="234" t="s">
        <v>255</v>
      </c>
      <c r="E321" s="42"/>
      <c r="F321" s="235" t="s">
        <v>2771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255</v>
      </c>
      <c r="AU321" s="19" t="s">
        <v>87</v>
      </c>
    </row>
    <row r="322" s="2" customFormat="1">
      <c r="A322" s="40"/>
      <c r="B322" s="41"/>
      <c r="C322" s="42"/>
      <c r="D322" s="296" t="s">
        <v>766</v>
      </c>
      <c r="E322" s="42"/>
      <c r="F322" s="297" t="s">
        <v>2774</v>
      </c>
      <c r="G322" s="42"/>
      <c r="H322" s="42"/>
      <c r="I322" s="236"/>
      <c r="J322" s="42"/>
      <c r="K322" s="42"/>
      <c r="L322" s="46"/>
      <c r="M322" s="237"/>
      <c r="N322" s="238"/>
      <c r="O322" s="93"/>
      <c r="P322" s="93"/>
      <c r="Q322" s="93"/>
      <c r="R322" s="93"/>
      <c r="S322" s="93"/>
      <c r="T322" s="94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766</v>
      </c>
      <c r="AU322" s="19" t="s">
        <v>87</v>
      </c>
    </row>
    <row r="323" s="14" customFormat="1">
      <c r="A323" s="14"/>
      <c r="B323" s="249"/>
      <c r="C323" s="250"/>
      <c r="D323" s="234" t="s">
        <v>257</v>
      </c>
      <c r="E323" s="251" t="s">
        <v>1</v>
      </c>
      <c r="F323" s="252" t="s">
        <v>6348</v>
      </c>
      <c r="G323" s="250"/>
      <c r="H323" s="253">
        <v>1.6000000000000001</v>
      </c>
      <c r="I323" s="254"/>
      <c r="J323" s="250"/>
      <c r="K323" s="250"/>
      <c r="L323" s="255"/>
      <c r="M323" s="256"/>
      <c r="N323" s="257"/>
      <c r="O323" s="257"/>
      <c r="P323" s="257"/>
      <c r="Q323" s="257"/>
      <c r="R323" s="257"/>
      <c r="S323" s="257"/>
      <c r="T323" s="258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9" t="s">
        <v>257</v>
      </c>
      <c r="AU323" s="259" t="s">
        <v>87</v>
      </c>
      <c r="AV323" s="14" t="s">
        <v>87</v>
      </c>
      <c r="AW323" s="14" t="s">
        <v>34</v>
      </c>
      <c r="AX323" s="14" t="s">
        <v>85</v>
      </c>
      <c r="AY323" s="259" t="s">
        <v>245</v>
      </c>
    </row>
    <row r="324" s="2" customFormat="1" ht="16.5" customHeight="1">
      <c r="A324" s="40"/>
      <c r="B324" s="41"/>
      <c r="C324" s="221" t="s">
        <v>389</v>
      </c>
      <c r="D324" s="221" t="s">
        <v>248</v>
      </c>
      <c r="E324" s="222" t="s">
        <v>2777</v>
      </c>
      <c r="F324" s="223" t="s">
        <v>2778</v>
      </c>
      <c r="G324" s="224" t="s">
        <v>251</v>
      </c>
      <c r="H324" s="225">
        <v>1.6000000000000001</v>
      </c>
      <c r="I324" s="226"/>
      <c r="J324" s="227">
        <f>ROUND(I324*H324,2)</f>
        <v>0</v>
      </c>
      <c r="K324" s="223" t="s">
        <v>764</v>
      </c>
      <c r="L324" s="46"/>
      <c r="M324" s="228" t="s">
        <v>1</v>
      </c>
      <c r="N324" s="229" t="s">
        <v>42</v>
      </c>
      <c r="O324" s="93"/>
      <c r="P324" s="230">
        <f>O324*H324</f>
        <v>0</v>
      </c>
      <c r="Q324" s="230">
        <v>0.048579999999999998</v>
      </c>
      <c r="R324" s="230">
        <f>Q324*H324</f>
        <v>0.077728000000000005</v>
      </c>
      <c r="S324" s="230">
        <v>0</v>
      </c>
      <c r="T324" s="231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32" t="s">
        <v>253</v>
      </c>
      <c r="AT324" s="232" t="s">
        <v>248</v>
      </c>
      <c r="AU324" s="232" t="s">
        <v>87</v>
      </c>
      <c r="AY324" s="19" t="s">
        <v>245</v>
      </c>
      <c r="BE324" s="233">
        <f>IF(N324="základní",J324,0)</f>
        <v>0</v>
      </c>
      <c r="BF324" s="233">
        <f>IF(N324="snížená",J324,0)</f>
        <v>0</v>
      </c>
      <c r="BG324" s="233">
        <f>IF(N324="zákl. přenesená",J324,0)</f>
        <v>0</v>
      </c>
      <c r="BH324" s="233">
        <f>IF(N324="sníž. přenesená",J324,0)</f>
        <v>0</v>
      </c>
      <c r="BI324" s="233">
        <f>IF(N324="nulová",J324,0)</f>
        <v>0</v>
      </c>
      <c r="BJ324" s="19" t="s">
        <v>85</v>
      </c>
      <c r="BK324" s="233">
        <f>ROUND(I324*H324,2)</f>
        <v>0</v>
      </c>
      <c r="BL324" s="19" t="s">
        <v>253</v>
      </c>
      <c r="BM324" s="232" t="s">
        <v>6349</v>
      </c>
    </row>
    <row r="325" s="2" customFormat="1">
      <c r="A325" s="40"/>
      <c r="B325" s="41"/>
      <c r="C325" s="42"/>
      <c r="D325" s="234" t="s">
        <v>255</v>
      </c>
      <c r="E325" s="42"/>
      <c r="F325" s="235" t="s">
        <v>2778</v>
      </c>
      <c r="G325" s="42"/>
      <c r="H325" s="42"/>
      <c r="I325" s="236"/>
      <c r="J325" s="42"/>
      <c r="K325" s="42"/>
      <c r="L325" s="46"/>
      <c r="M325" s="237"/>
      <c r="N325" s="238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255</v>
      </c>
      <c r="AU325" s="19" t="s">
        <v>87</v>
      </c>
    </row>
    <row r="326" s="2" customFormat="1">
      <c r="A326" s="40"/>
      <c r="B326" s="41"/>
      <c r="C326" s="42"/>
      <c r="D326" s="296" t="s">
        <v>766</v>
      </c>
      <c r="E326" s="42"/>
      <c r="F326" s="297" t="s">
        <v>2781</v>
      </c>
      <c r="G326" s="42"/>
      <c r="H326" s="42"/>
      <c r="I326" s="236"/>
      <c r="J326" s="42"/>
      <c r="K326" s="42"/>
      <c r="L326" s="46"/>
      <c r="M326" s="237"/>
      <c r="N326" s="238"/>
      <c r="O326" s="93"/>
      <c r="P326" s="93"/>
      <c r="Q326" s="93"/>
      <c r="R326" s="93"/>
      <c r="S326" s="93"/>
      <c r="T326" s="94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766</v>
      </c>
      <c r="AU326" s="19" t="s">
        <v>87</v>
      </c>
    </row>
    <row r="327" s="14" customFormat="1">
      <c r="A327" s="14"/>
      <c r="B327" s="249"/>
      <c r="C327" s="250"/>
      <c r="D327" s="234" t="s">
        <v>257</v>
      </c>
      <c r="E327" s="251" t="s">
        <v>1</v>
      </c>
      <c r="F327" s="252" t="s">
        <v>2473</v>
      </c>
      <c r="G327" s="250"/>
      <c r="H327" s="253">
        <v>1.6000000000000001</v>
      </c>
      <c r="I327" s="254"/>
      <c r="J327" s="250"/>
      <c r="K327" s="250"/>
      <c r="L327" s="255"/>
      <c r="M327" s="256"/>
      <c r="N327" s="257"/>
      <c r="O327" s="257"/>
      <c r="P327" s="257"/>
      <c r="Q327" s="257"/>
      <c r="R327" s="257"/>
      <c r="S327" s="257"/>
      <c r="T327" s="25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9" t="s">
        <v>257</v>
      </c>
      <c r="AU327" s="259" t="s">
        <v>87</v>
      </c>
      <c r="AV327" s="14" t="s">
        <v>87</v>
      </c>
      <c r="AW327" s="14" t="s">
        <v>34</v>
      </c>
      <c r="AX327" s="14" t="s">
        <v>85</v>
      </c>
      <c r="AY327" s="259" t="s">
        <v>245</v>
      </c>
    </row>
    <row r="328" s="2" customFormat="1" ht="16.5" customHeight="1">
      <c r="A328" s="40"/>
      <c r="B328" s="41"/>
      <c r="C328" s="221" t="s">
        <v>622</v>
      </c>
      <c r="D328" s="221" t="s">
        <v>248</v>
      </c>
      <c r="E328" s="222" t="s">
        <v>2783</v>
      </c>
      <c r="F328" s="223" t="s">
        <v>2784</v>
      </c>
      <c r="G328" s="224" t="s">
        <v>275</v>
      </c>
      <c r="H328" s="225">
        <v>10.725</v>
      </c>
      <c r="I328" s="226"/>
      <c r="J328" s="227">
        <f>ROUND(I328*H328,2)</f>
        <v>0</v>
      </c>
      <c r="K328" s="223" t="s">
        <v>764</v>
      </c>
      <c r="L328" s="46"/>
      <c r="M328" s="228" t="s">
        <v>1</v>
      </c>
      <c r="N328" s="229" t="s">
        <v>42</v>
      </c>
      <c r="O328" s="93"/>
      <c r="P328" s="230">
        <f>O328*H328</f>
        <v>0</v>
      </c>
      <c r="Q328" s="230">
        <v>0.041258200000000002</v>
      </c>
      <c r="R328" s="230">
        <f>Q328*H328</f>
        <v>0.44249419499999998</v>
      </c>
      <c r="S328" s="230">
        <v>0</v>
      </c>
      <c r="T328" s="231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32" t="s">
        <v>253</v>
      </c>
      <c r="AT328" s="232" t="s">
        <v>248</v>
      </c>
      <c r="AU328" s="232" t="s">
        <v>87</v>
      </c>
      <c r="AY328" s="19" t="s">
        <v>245</v>
      </c>
      <c r="BE328" s="233">
        <f>IF(N328="základní",J328,0)</f>
        <v>0</v>
      </c>
      <c r="BF328" s="233">
        <f>IF(N328="snížená",J328,0)</f>
        <v>0</v>
      </c>
      <c r="BG328" s="233">
        <f>IF(N328="zákl. přenesená",J328,0)</f>
        <v>0</v>
      </c>
      <c r="BH328" s="233">
        <f>IF(N328="sníž. přenesená",J328,0)</f>
        <v>0</v>
      </c>
      <c r="BI328" s="233">
        <f>IF(N328="nulová",J328,0)</f>
        <v>0</v>
      </c>
      <c r="BJ328" s="19" t="s">
        <v>85</v>
      </c>
      <c r="BK328" s="233">
        <f>ROUND(I328*H328,2)</f>
        <v>0</v>
      </c>
      <c r="BL328" s="19" t="s">
        <v>253</v>
      </c>
      <c r="BM328" s="232" t="s">
        <v>6350</v>
      </c>
    </row>
    <row r="329" s="2" customFormat="1">
      <c r="A329" s="40"/>
      <c r="B329" s="41"/>
      <c r="C329" s="42"/>
      <c r="D329" s="234" t="s">
        <v>255</v>
      </c>
      <c r="E329" s="42"/>
      <c r="F329" s="235" t="s">
        <v>2784</v>
      </c>
      <c r="G329" s="42"/>
      <c r="H329" s="42"/>
      <c r="I329" s="236"/>
      <c r="J329" s="42"/>
      <c r="K329" s="42"/>
      <c r="L329" s="46"/>
      <c r="M329" s="237"/>
      <c r="N329" s="238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255</v>
      </c>
      <c r="AU329" s="19" t="s">
        <v>87</v>
      </c>
    </row>
    <row r="330" s="2" customFormat="1">
      <c r="A330" s="40"/>
      <c r="B330" s="41"/>
      <c r="C330" s="42"/>
      <c r="D330" s="296" t="s">
        <v>766</v>
      </c>
      <c r="E330" s="42"/>
      <c r="F330" s="297" t="s">
        <v>2787</v>
      </c>
      <c r="G330" s="42"/>
      <c r="H330" s="42"/>
      <c r="I330" s="236"/>
      <c r="J330" s="42"/>
      <c r="K330" s="42"/>
      <c r="L330" s="46"/>
      <c r="M330" s="237"/>
      <c r="N330" s="238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766</v>
      </c>
      <c r="AU330" s="19" t="s">
        <v>87</v>
      </c>
    </row>
    <row r="331" s="14" customFormat="1">
      <c r="A331" s="14"/>
      <c r="B331" s="249"/>
      <c r="C331" s="250"/>
      <c r="D331" s="234" t="s">
        <v>257</v>
      </c>
      <c r="E331" s="251" t="s">
        <v>1</v>
      </c>
      <c r="F331" s="252" t="s">
        <v>6351</v>
      </c>
      <c r="G331" s="250"/>
      <c r="H331" s="253">
        <v>10.725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257</v>
      </c>
      <c r="AU331" s="259" t="s">
        <v>87</v>
      </c>
      <c r="AV331" s="14" t="s">
        <v>87</v>
      </c>
      <c r="AW331" s="14" t="s">
        <v>34</v>
      </c>
      <c r="AX331" s="14" t="s">
        <v>85</v>
      </c>
      <c r="AY331" s="259" t="s">
        <v>245</v>
      </c>
    </row>
    <row r="332" s="2" customFormat="1" ht="16.5" customHeight="1">
      <c r="A332" s="40"/>
      <c r="B332" s="41"/>
      <c r="C332" s="221" t="s">
        <v>626</v>
      </c>
      <c r="D332" s="221" t="s">
        <v>248</v>
      </c>
      <c r="E332" s="222" t="s">
        <v>2790</v>
      </c>
      <c r="F332" s="223" t="s">
        <v>2791</v>
      </c>
      <c r="G332" s="224" t="s">
        <v>275</v>
      </c>
      <c r="H332" s="225">
        <v>10.725</v>
      </c>
      <c r="I332" s="226"/>
      <c r="J332" s="227">
        <f>ROUND(I332*H332,2)</f>
        <v>0</v>
      </c>
      <c r="K332" s="223" t="s">
        <v>764</v>
      </c>
      <c r="L332" s="46"/>
      <c r="M332" s="228" t="s">
        <v>1</v>
      </c>
      <c r="N332" s="229" t="s">
        <v>42</v>
      </c>
      <c r="O332" s="93"/>
      <c r="P332" s="230">
        <f>O332*H332</f>
        <v>0</v>
      </c>
      <c r="Q332" s="230">
        <v>1.5E-05</v>
      </c>
      <c r="R332" s="230">
        <f>Q332*H332</f>
        <v>0.00016087499999999999</v>
      </c>
      <c r="S332" s="230">
        <v>0</v>
      </c>
      <c r="T332" s="231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32" t="s">
        <v>253</v>
      </c>
      <c r="AT332" s="232" t="s">
        <v>248</v>
      </c>
      <c r="AU332" s="232" t="s">
        <v>87</v>
      </c>
      <c r="AY332" s="19" t="s">
        <v>245</v>
      </c>
      <c r="BE332" s="233">
        <f>IF(N332="základní",J332,0)</f>
        <v>0</v>
      </c>
      <c r="BF332" s="233">
        <f>IF(N332="snížená",J332,0)</f>
        <v>0</v>
      </c>
      <c r="BG332" s="233">
        <f>IF(N332="zákl. přenesená",J332,0)</f>
        <v>0</v>
      </c>
      <c r="BH332" s="233">
        <f>IF(N332="sníž. přenesená",J332,0)</f>
        <v>0</v>
      </c>
      <c r="BI332" s="233">
        <f>IF(N332="nulová",J332,0)</f>
        <v>0</v>
      </c>
      <c r="BJ332" s="19" t="s">
        <v>85</v>
      </c>
      <c r="BK332" s="233">
        <f>ROUND(I332*H332,2)</f>
        <v>0</v>
      </c>
      <c r="BL332" s="19" t="s">
        <v>253</v>
      </c>
      <c r="BM332" s="232" t="s">
        <v>6352</v>
      </c>
    </row>
    <row r="333" s="2" customFormat="1">
      <c r="A333" s="40"/>
      <c r="B333" s="41"/>
      <c r="C333" s="42"/>
      <c r="D333" s="234" t="s">
        <v>255</v>
      </c>
      <c r="E333" s="42"/>
      <c r="F333" s="235" t="s">
        <v>2791</v>
      </c>
      <c r="G333" s="42"/>
      <c r="H333" s="42"/>
      <c r="I333" s="236"/>
      <c r="J333" s="42"/>
      <c r="K333" s="42"/>
      <c r="L333" s="46"/>
      <c r="M333" s="237"/>
      <c r="N333" s="238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255</v>
      </c>
      <c r="AU333" s="19" t="s">
        <v>87</v>
      </c>
    </row>
    <row r="334" s="2" customFormat="1">
      <c r="A334" s="40"/>
      <c r="B334" s="41"/>
      <c r="C334" s="42"/>
      <c r="D334" s="296" t="s">
        <v>766</v>
      </c>
      <c r="E334" s="42"/>
      <c r="F334" s="297" t="s">
        <v>2794</v>
      </c>
      <c r="G334" s="42"/>
      <c r="H334" s="42"/>
      <c r="I334" s="236"/>
      <c r="J334" s="42"/>
      <c r="K334" s="42"/>
      <c r="L334" s="46"/>
      <c r="M334" s="237"/>
      <c r="N334" s="238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766</v>
      </c>
      <c r="AU334" s="19" t="s">
        <v>87</v>
      </c>
    </row>
    <row r="335" s="14" customFormat="1">
      <c r="A335" s="14"/>
      <c r="B335" s="249"/>
      <c r="C335" s="250"/>
      <c r="D335" s="234" t="s">
        <v>257</v>
      </c>
      <c r="E335" s="251" t="s">
        <v>1</v>
      </c>
      <c r="F335" s="252" t="s">
        <v>6353</v>
      </c>
      <c r="G335" s="250"/>
      <c r="H335" s="253">
        <v>10.725</v>
      </c>
      <c r="I335" s="254"/>
      <c r="J335" s="250"/>
      <c r="K335" s="250"/>
      <c r="L335" s="255"/>
      <c r="M335" s="256"/>
      <c r="N335" s="257"/>
      <c r="O335" s="257"/>
      <c r="P335" s="257"/>
      <c r="Q335" s="257"/>
      <c r="R335" s="257"/>
      <c r="S335" s="257"/>
      <c r="T335" s="25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9" t="s">
        <v>257</v>
      </c>
      <c r="AU335" s="259" t="s">
        <v>87</v>
      </c>
      <c r="AV335" s="14" t="s">
        <v>87</v>
      </c>
      <c r="AW335" s="14" t="s">
        <v>34</v>
      </c>
      <c r="AX335" s="14" t="s">
        <v>85</v>
      </c>
      <c r="AY335" s="259" t="s">
        <v>245</v>
      </c>
    </row>
    <row r="336" s="2" customFormat="1" ht="16.5" customHeight="1">
      <c r="A336" s="40"/>
      <c r="B336" s="41"/>
      <c r="C336" s="221" t="s">
        <v>630</v>
      </c>
      <c r="D336" s="221" t="s">
        <v>248</v>
      </c>
      <c r="E336" s="222" t="s">
        <v>6354</v>
      </c>
      <c r="F336" s="223" t="s">
        <v>6355</v>
      </c>
      <c r="G336" s="224" t="s">
        <v>251</v>
      </c>
      <c r="H336" s="225">
        <v>2.052</v>
      </c>
      <c r="I336" s="226"/>
      <c r="J336" s="227">
        <f>ROUND(I336*H336,2)</f>
        <v>0</v>
      </c>
      <c r="K336" s="223" t="s">
        <v>764</v>
      </c>
      <c r="L336" s="46"/>
      <c r="M336" s="228" t="s">
        <v>1</v>
      </c>
      <c r="N336" s="229" t="s">
        <v>42</v>
      </c>
      <c r="O336" s="93"/>
      <c r="P336" s="230">
        <f>O336*H336</f>
        <v>0</v>
      </c>
      <c r="Q336" s="230">
        <v>2.8832599999999999</v>
      </c>
      <c r="R336" s="230">
        <f>Q336*H336</f>
        <v>5.9164495199999996</v>
      </c>
      <c r="S336" s="230">
        <v>0</v>
      </c>
      <c r="T336" s="231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32" t="s">
        <v>253</v>
      </c>
      <c r="AT336" s="232" t="s">
        <v>248</v>
      </c>
      <c r="AU336" s="232" t="s">
        <v>87</v>
      </c>
      <c r="AY336" s="19" t="s">
        <v>245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9" t="s">
        <v>85</v>
      </c>
      <c r="BK336" s="233">
        <f>ROUND(I336*H336,2)</f>
        <v>0</v>
      </c>
      <c r="BL336" s="19" t="s">
        <v>253</v>
      </c>
      <c r="BM336" s="232" t="s">
        <v>6356</v>
      </c>
    </row>
    <row r="337" s="2" customFormat="1">
      <c r="A337" s="40"/>
      <c r="B337" s="41"/>
      <c r="C337" s="42"/>
      <c r="D337" s="234" t="s">
        <v>255</v>
      </c>
      <c r="E337" s="42"/>
      <c r="F337" s="235" t="s">
        <v>6355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255</v>
      </c>
      <c r="AU337" s="19" t="s">
        <v>87</v>
      </c>
    </row>
    <row r="338" s="2" customFormat="1">
      <c r="A338" s="40"/>
      <c r="B338" s="41"/>
      <c r="C338" s="42"/>
      <c r="D338" s="296" t="s">
        <v>766</v>
      </c>
      <c r="E338" s="42"/>
      <c r="F338" s="297" t="s">
        <v>6357</v>
      </c>
      <c r="G338" s="42"/>
      <c r="H338" s="42"/>
      <c r="I338" s="236"/>
      <c r="J338" s="42"/>
      <c r="K338" s="42"/>
      <c r="L338" s="46"/>
      <c r="M338" s="237"/>
      <c r="N338" s="238"/>
      <c r="O338" s="93"/>
      <c r="P338" s="93"/>
      <c r="Q338" s="93"/>
      <c r="R338" s="93"/>
      <c r="S338" s="93"/>
      <c r="T338" s="94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766</v>
      </c>
      <c r="AU338" s="19" t="s">
        <v>87</v>
      </c>
    </row>
    <row r="339" s="14" customFormat="1">
      <c r="A339" s="14"/>
      <c r="B339" s="249"/>
      <c r="C339" s="250"/>
      <c r="D339" s="234" t="s">
        <v>257</v>
      </c>
      <c r="E339" s="251" t="s">
        <v>1</v>
      </c>
      <c r="F339" s="252" t="s">
        <v>6358</v>
      </c>
      <c r="G339" s="250"/>
      <c r="H339" s="253">
        <v>2.052</v>
      </c>
      <c r="I339" s="254"/>
      <c r="J339" s="250"/>
      <c r="K339" s="250"/>
      <c r="L339" s="255"/>
      <c r="M339" s="256"/>
      <c r="N339" s="257"/>
      <c r="O339" s="257"/>
      <c r="P339" s="257"/>
      <c r="Q339" s="257"/>
      <c r="R339" s="257"/>
      <c r="S339" s="257"/>
      <c r="T339" s="25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9" t="s">
        <v>257</v>
      </c>
      <c r="AU339" s="259" t="s">
        <v>87</v>
      </c>
      <c r="AV339" s="14" t="s">
        <v>87</v>
      </c>
      <c r="AW339" s="14" t="s">
        <v>34</v>
      </c>
      <c r="AX339" s="14" t="s">
        <v>85</v>
      </c>
      <c r="AY339" s="259" t="s">
        <v>245</v>
      </c>
    </row>
    <row r="340" s="2" customFormat="1" ht="16.5" customHeight="1">
      <c r="A340" s="40"/>
      <c r="B340" s="41"/>
      <c r="C340" s="221" t="s">
        <v>634</v>
      </c>
      <c r="D340" s="221" t="s">
        <v>248</v>
      </c>
      <c r="E340" s="222" t="s">
        <v>6359</v>
      </c>
      <c r="F340" s="223" t="s">
        <v>6360</v>
      </c>
      <c r="G340" s="224" t="s">
        <v>251</v>
      </c>
      <c r="H340" s="225">
        <v>2.052</v>
      </c>
      <c r="I340" s="226"/>
      <c r="J340" s="227">
        <f>ROUND(I340*H340,2)</f>
        <v>0</v>
      </c>
      <c r="K340" s="223" t="s">
        <v>764</v>
      </c>
      <c r="L340" s="46"/>
      <c r="M340" s="228" t="s">
        <v>1</v>
      </c>
      <c r="N340" s="229" t="s">
        <v>42</v>
      </c>
      <c r="O340" s="93"/>
      <c r="P340" s="230">
        <f>O340*H340</f>
        <v>0</v>
      </c>
      <c r="Q340" s="230">
        <v>0</v>
      </c>
      <c r="R340" s="230">
        <f>Q340*H340</f>
        <v>0</v>
      </c>
      <c r="S340" s="230">
        <v>0</v>
      </c>
      <c r="T340" s="231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32" t="s">
        <v>253</v>
      </c>
      <c r="AT340" s="232" t="s">
        <v>248</v>
      </c>
      <c r="AU340" s="232" t="s">
        <v>87</v>
      </c>
      <c r="AY340" s="19" t="s">
        <v>245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9" t="s">
        <v>85</v>
      </c>
      <c r="BK340" s="233">
        <f>ROUND(I340*H340,2)</f>
        <v>0</v>
      </c>
      <c r="BL340" s="19" t="s">
        <v>253</v>
      </c>
      <c r="BM340" s="232" t="s">
        <v>6361</v>
      </c>
    </row>
    <row r="341" s="2" customFormat="1">
      <c r="A341" s="40"/>
      <c r="B341" s="41"/>
      <c r="C341" s="42"/>
      <c r="D341" s="234" t="s">
        <v>255</v>
      </c>
      <c r="E341" s="42"/>
      <c r="F341" s="235" t="s">
        <v>6360</v>
      </c>
      <c r="G341" s="42"/>
      <c r="H341" s="42"/>
      <c r="I341" s="236"/>
      <c r="J341" s="42"/>
      <c r="K341" s="42"/>
      <c r="L341" s="46"/>
      <c r="M341" s="237"/>
      <c r="N341" s="238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255</v>
      </c>
      <c r="AU341" s="19" t="s">
        <v>87</v>
      </c>
    </row>
    <row r="342" s="2" customFormat="1">
      <c r="A342" s="40"/>
      <c r="B342" s="41"/>
      <c r="C342" s="42"/>
      <c r="D342" s="296" t="s">
        <v>766</v>
      </c>
      <c r="E342" s="42"/>
      <c r="F342" s="297" t="s">
        <v>6362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766</v>
      </c>
      <c r="AU342" s="19" t="s">
        <v>87</v>
      </c>
    </row>
    <row r="343" s="2" customFormat="1" ht="16.5" customHeight="1">
      <c r="A343" s="40"/>
      <c r="B343" s="41"/>
      <c r="C343" s="221" t="s">
        <v>638</v>
      </c>
      <c r="D343" s="221" t="s">
        <v>248</v>
      </c>
      <c r="E343" s="222" t="s">
        <v>6363</v>
      </c>
      <c r="F343" s="223" t="s">
        <v>6364</v>
      </c>
      <c r="G343" s="224" t="s">
        <v>251</v>
      </c>
      <c r="H343" s="225">
        <v>2.052</v>
      </c>
      <c r="I343" s="226"/>
      <c r="J343" s="227">
        <f>ROUND(I343*H343,2)</f>
        <v>0</v>
      </c>
      <c r="K343" s="223" t="s">
        <v>764</v>
      </c>
      <c r="L343" s="46"/>
      <c r="M343" s="228" t="s">
        <v>1</v>
      </c>
      <c r="N343" s="229" t="s">
        <v>42</v>
      </c>
      <c r="O343" s="93"/>
      <c r="P343" s="230">
        <f>O343*H343</f>
        <v>0</v>
      </c>
      <c r="Q343" s="230">
        <v>0.11164499999999999</v>
      </c>
      <c r="R343" s="230">
        <f>Q343*H343</f>
        <v>0.22909553999999999</v>
      </c>
      <c r="S343" s="230">
        <v>0</v>
      </c>
      <c r="T343" s="231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32" t="s">
        <v>253</v>
      </c>
      <c r="AT343" s="232" t="s">
        <v>248</v>
      </c>
      <c r="AU343" s="232" t="s">
        <v>87</v>
      </c>
      <c r="AY343" s="19" t="s">
        <v>245</v>
      </c>
      <c r="BE343" s="233">
        <f>IF(N343="základní",J343,0)</f>
        <v>0</v>
      </c>
      <c r="BF343" s="233">
        <f>IF(N343="snížená",J343,0)</f>
        <v>0</v>
      </c>
      <c r="BG343" s="233">
        <f>IF(N343="zákl. přenesená",J343,0)</f>
        <v>0</v>
      </c>
      <c r="BH343" s="233">
        <f>IF(N343="sníž. přenesená",J343,0)</f>
        <v>0</v>
      </c>
      <c r="BI343" s="233">
        <f>IF(N343="nulová",J343,0)</f>
        <v>0</v>
      </c>
      <c r="BJ343" s="19" t="s">
        <v>85</v>
      </c>
      <c r="BK343" s="233">
        <f>ROUND(I343*H343,2)</f>
        <v>0</v>
      </c>
      <c r="BL343" s="19" t="s">
        <v>253</v>
      </c>
      <c r="BM343" s="232" t="s">
        <v>6365</v>
      </c>
    </row>
    <row r="344" s="2" customFormat="1">
      <c r="A344" s="40"/>
      <c r="B344" s="41"/>
      <c r="C344" s="42"/>
      <c r="D344" s="234" t="s">
        <v>255</v>
      </c>
      <c r="E344" s="42"/>
      <c r="F344" s="235" t="s">
        <v>6364</v>
      </c>
      <c r="G344" s="42"/>
      <c r="H344" s="42"/>
      <c r="I344" s="236"/>
      <c r="J344" s="42"/>
      <c r="K344" s="42"/>
      <c r="L344" s="46"/>
      <c r="M344" s="237"/>
      <c r="N344" s="238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255</v>
      </c>
      <c r="AU344" s="19" t="s">
        <v>87</v>
      </c>
    </row>
    <row r="345" s="2" customFormat="1">
      <c r="A345" s="40"/>
      <c r="B345" s="41"/>
      <c r="C345" s="42"/>
      <c r="D345" s="296" t="s">
        <v>766</v>
      </c>
      <c r="E345" s="42"/>
      <c r="F345" s="297" t="s">
        <v>6366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766</v>
      </c>
      <c r="AU345" s="19" t="s">
        <v>87</v>
      </c>
    </row>
    <row r="346" s="2" customFormat="1" ht="16.5" customHeight="1">
      <c r="A346" s="40"/>
      <c r="B346" s="41"/>
      <c r="C346" s="221" t="s">
        <v>642</v>
      </c>
      <c r="D346" s="221" t="s">
        <v>248</v>
      </c>
      <c r="E346" s="222" t="s">
        <v>2802</v>
      </c>
      <c r="F346" s="223" t="s">
        <v>2805</v>
      </c>
      <c r="G346" s="224" t="s">
        <v>3227</v>
      </c>
      <c r="H346" s="225">
        <v>12.9</v>
      </c>
      <c r="I346" s="226"/>
      <c r="J346" s="227">
        <f>ROUND(I346*H346,2)</f>
        <v>0</v>
      </c>
      <c r="K346" s="223" t="s">
        <v>764</v>
      </c>
      <c r="L346" s="46"/>
      <c r="M346" s="228" t="s">
        <v>1</v>
      </c>
      <c r="N346" s="229" t="s">
        <v>42</v>
      </c>
      <c r="O346" s="93"/>
      <c r="P346" s="230">
        <f>O346*H346</f>
        <v>0</v>
      </c>
      <c r="Q346" s="230">
        <v>2.5020899999999999</v>
      </c>
      <c r="R346" s="230">
        <f>Q346*H346</f>
        <v>32.276961</v>
      </c>
      <c r="S346" s="230">
        <v>0</v>
      </c>
      <c r="T346" s="231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32" t="s">
        <v>253</v>
      </c>
      <c r="AT346" s="232" t="s">
        <v>248</v>
      </c>
      <c r="AU346" s="232" t="s">
        <v>87</v>
      </c>
      <c r="AY346" s="19" t="s">
        <v>245</v>
      </c>
      <c r="BE346" s="233">
        <f>IF(N346="základní",J346,0)</f>
        <v>0</v>
      </c>
      <c r="BF346" s="233">
        <f>IF(N346="snížená",J346,0)</f>
        <v>0</v>
      </c>
      <c r="BG346" s="233">
        <f>IF(N346="zákl. přenesená",J346,0)</f>
        <v>0</v>
      </c>
      <c r="BH346" s="233">
        <f>IF(N346="sníž. přenesená",J346,0)</f>
        <v>0</v>
      </c>
      <c r="BI346" s="233">
        <f>IF(N346="nulová",J346,0)</f>
        <v>0</v>
      </c>
      <c r="BJ346" s="19" t="s">
        <v>85</v>
      </c>
      <c r="BK346" s="233">
        <f>ROUND(I346*H346,2)</f>
        <v>0</v>
      </c>
      <c r="BL346" s="19" t="s">
        <v>253</v>
      </c>
      <c r="BM346" s="232" t="s">
        <v>6367</v>
      </c>
    </row>
    <row r="347" s="2" customFormat="1">
      <c r="A347" s="40"/>
      <c r="B347" s="41"/>
      <c r="C347" s="42"/>
      <c r="D347" s="234" t="s">
        <v>255</v>
      </c>
      <c r="E347" s="42"/>
      <c r="F347" s="235" t="s">
        <v>2805</v>
      </c>
      <c r="G347" s="42"/>
      <c r="H347" s="42"/>
      <c r="I347" s="236"/>
      <c r="J347" s="42"/>
      <c r="K347" s="42"/>
      <c r="L347" s="46"/>
      <c r="M347" s="237"/>
      <c r="N347" s="238"/>
      <c r="O347" s="93"/>
      <c r="P347" s="93"/>
      <c r="Q347" s="93"/>
      <c r="R347" s="93"/>
      <c r="S347" s="93"/>
      <c r="T347" s="94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255</v>
      </c>
      <c r="AU347" s="19" t="s">
        <v>87</v>
      </c>
    </row>
    <row r="348" s="2" customFormat="1">
      <c r="A348" s="40"/>
      <c r="B348" s="41"/>
      <c r="C348" s="42"/>
      <c r="D348" s="296" t="s">
        <v>766</v>
      </c>
      <c r="E348" s="42"/>
      <c r="F348" s="297" t="s">
        <v>2806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766</v>
      </c>
      <c r="AU348" s="19" t="s">
        <v>87</v>
      </c>
    </row>
    <row r="349" s="14" customFormat="1">
      <c r="A349" s="14"/>
      <c r="B349" s="249"/>
      <c r="C349" s="250"/>
      <c r="D349" s="234" t="s">
        <v>257</v>
      </c>
      <c r="E349" s="251" t="s">
        <v>1</v>
      </c>
      <c r="F349" s="252" t="s">
        <v>6368</v>
      </c>
      <c r="G349" s="250"/>
      <c r="H349" s="253">
        <v>12.9</v>
      </c>
      <c r="I349" s="254"/>
      <c r="J349" s="250"/>
      <c r="K349" s="250"/>
      <c r="L349" s="255"/>
      <c r="M349" s="256"/>
      <c r="N349" s="257"/>
      <c r="O349" s="257"/>
      <c r="P349" s="257"/>
      <c r="Q349" s="257"/>
      <c r="R349" s="257"/>
      <c r="S349" s="257"/>
      <c r="T349" s="25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9" t="s">
        <v>257</v>
      </c>
      <c r="AU349" s="259" t="s">
        <v>87</v>
      </c>
      <c r="AV349" s="14" t="s">
        <v>87</v>
      </c>
      <c r="AW349" s="14" t="s">
        <v>34</v>
      </c>
      <c r="AX349" s="14" t="s">
        <v>77</v>
      </c>
      <c r="AY349" s="259" t="s">
        <v>245</v>
      </c>
    </row>
    <row r="350" s="15" customFormat="1">
      <c r="A350" s="15"/>
      <c r="B350" s="260"/>
      <c r="C350" s="261"/>
      <c r="D350" s="234" t="s">
        <v>257</v>
      </c>
      <c r="E350" s="262" t="s">
        <v>1</v>
      </c>
      <c r="F350" s="263" t="s">
        <v>266</v>
      </c>
      <c r="G350" s="261"/>
      <c r="H350" s="264">
        <v>12.9</v>
      </c>
      <c r="I350" s="265"/>
      <c r="J350" s="261"/>
      <c r="K350" s="261"/>
      <c r="L350" s="266"/>
      <c r="M350" s="267"/>
      <c r="N350" s="268"/>
      <c r="O350" s="268"/>
      <c r="P350" s="268"/>
      <c r="Q350" s="268"/>
      <c r="R350" s="268"/>
      <c r="S350" s="268"/>
      <c r="T350" s="269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70" t="s">
        <v>257</v>
      </c>
      <c r="AU350" s="270" t="s">
        <v>87</v>
      </c>
      <c r="AV350" s="15" t="s">
        <v>253</v>
      </c>
      <c r="AW350" s="15" t="s">
        <v>34</v>
      </c>
      <c r="AX350" s="15" t="s">
        <v>85</v>
      </c>
      <c r="AY350" s="270" t="s">
        <v>245</v>
      </c>
    </row>
    <row r="351" s="2" customFormat="1" ht="16.5" customHeight="1">
      <c r="A351" s="40"/>
      <c r="B351" s="41"/>
      <c r="C351" s="221" t="s">
        <v>646</v>
      </c>
      <c r="D351" s="221" t="s">
        <v>248</v>
      </c>
      <c r="E351" s="222" t="s">
        <v>2808</v>
      </c>
      <c r="F351" s="223" t="s">
        <v>2809</v>
      </c>
      <c r="G351" s="224" t="s">
        <v>251</v>
      </c>
      <c r="H351" s="225">
        <v>12.9</v>
      </c>
      <c r="I351" s="226"/>
      <c r="J351" s="227">
        <f>ROUND(I351*H351,2)</f>
        <v>0</v>
      </c>
      <c r="K351" s="223" t="s">
        <v>764</v>
      </c>
      <c r="L351" s="46"/>
      <c r="M351" s="228" t="s">
        <v>1</v>
      </c>
      <c r="N351" s="229" t="s">
        <v>42</v>
      </c>
      <c r="O351" s="93"/>
      <c r="P351" s="230">
        <f>O351*H351</f>
        <v>0</v>
      </c>
      <c r="Q351" s="230">
        <v>0</v>
      </c>
      <c r="R351" s="230">
        <f>Q351*H351</f>
        <v>0</v>
      </c>
      <c r="S351" s="230">
        <v>0</v>
      </c>
      <c r="T351" s="231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32" t="s">
        <v>253</v>
      </c>
      <c r="AT351" s="232" t="s">
        <v>248</v>
      </c>
      <c r="AU351" s="232" t="s">
        <v>87</v>
      </c>
      <c r="AY351" s="19" t="s">
        <v>245</v>
      </c>
      <c r="BE351" s="233">
        <f>IF(N351="základní",J351,0)</f>
        <v>0</v>
      </c>
      <c r="BF351" s="233">
        <f>IF(N351="snížená",J351,0)</f>
        <v>0</v>
      </c>
      <c r="BG351" s="233">
        <f>IF(N351="zákl. přenesená",J351,0)</f>
        <v>0</v>
      </c>
      <c r="BH351" s="233">
        <f>IF(N351="sníž. přenesená",J351,0)</f>
        <v>0</v>
      </c>
      <c r="BI351" s="233">
        <f>IF(N351="nulová",J351,0)</f>
        <v>0</v>
      </c>
      <c r="BJ351" s="19" t="s">
        <v>85</v>
      </c>
      <c r="BK351" s="233">
        <f>ROUND(I351*H351,2)</f>
        <v>0</v>
      </c>
      <c r="BL351" s="19" t="s">
        <v>253</v>
      </c>
      <c r="BM351" s="232" t="s">
        <v>6369</v>
      </c>
    </row>
    <row r="352" s="2" customFormat="1">
      <c r="A352" s="40"/>
      <c r="B352" s="41"/>
      <c r="C352" s="42"/>
      <c r="D352" s="234" t="s">
        <v>255</v>
      </c>
      <c r="E352" s="42"/>
      <c r="F352" s="235" t="s">
        <v>2809</v>
      </c>
      <c r="G352" s="42"/>
      <c r="H352" s="42"/>
      <c r="I352" s="236"/>
      <c r="J352" s="42"/>
      <c r="K352" s="42"/>
      <c r="L352" s="46"/>
      <c r="M352" s="237"/>
      <c r="N352" s="238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255</v>
      </c>
      <c r="AU352" s="19" t="s">
        <v>87</v>
      </c>
    </row>
    <row r="353" s="2" customFormat="1">
      <c r="A353" s="40"/>
      <c r="B353" s="41"/>
      <c r="C353" s="42"/>
      <c r="D353" s="296" t="s">
        <v>766</v>
      </c>
      <c r="E353" s="42"/>
      <c r="F353" s="297" t="s">
        <v>2812</v>
      </c>
      <c r="G353" s="42"/>
      <c r="H353" s="42"/>
      <c r="I353" s="236"/>
      <c r="J353" s="42"/>
      <c r="K353" s="42"/>
      <c r="L353" s="46"/>
      <c r="M353" s="237"/>
      <c r="N353" s="238"/>
      <c r="O353" s="93"/>
      <c r="P353" s="93"/>
      <c r="Q353" s="93"/>
      <c r="R353" s="93"/>
      <c r="S353" s="93"/>
      <c r="T353" s="94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766</v>
      </c>
      <c r="AU353" s="19" t="s">
        <v>87</v>
      </c>
    </row>
    <row r="354" s="14" customFormat="1">
      <c r="A354" s="14"/>
      <c r="B354" s="249"/>
      <c r="C354" s="250"/>
      <c r="D354" s="234" t="s">
        <v>257</v>
      </c>
      <c r="E354" s="251" t="s">
        <v>1</v>
      </c>
      <c r="F354" s="252" t="s">
        <v>6370</v>
      </c>
      <c r="G354" s="250"/>
      <c r="H354" s="253">
        <v>12.9</v>
      </c>
      <c r="I354" s="254"/>
      <c r="J354" s="250"/>
      <c r="K354" s="250"/>
      <c r="L354" s="255"/>
      <c r="M354" s="256"/>
      <c r="N354" s="257"/>
      <c r="O354" s="257"/>
      <c r="P354" s="257"/>
      <c r="Q354" s="257"/>
      <c r="R354" s="257"/>
      <c r="S354" s="257"/>
      <c r="T354" s="258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9" t="s">
        <v>257</v>
      </c>
      <c r="AU354" s="259" t="s">
        <v>87</v>
      </c>
      <c r="AV354" s="14" t="s">
        <v>87</v>
      </c>
      <c r="AW354" s="14" t="s">
        <v>34</v>
      </c>
      <c r="AX354" s="14" t="s">
        <v>85</v>
      </c>
      <c r="AY354" s="259" t="s">
        <v>245</v>
      </c>
    </row>
    <row r="355" s="2" customFormat="1" ht="16.5" customHeight="1">
      <c r="A355" s="40"/>
      <c r="B355" s="41"/>
      <c r="C355" s="221" t="s">
        <v>650</v>
      </c>
      <c r="D355" s="221" t="s">
        <v>248</v>
      </c>
      <c r="E355" s="222" t="s">
        <v>2814</v>
      </c>
      <c r="F355" s="223" t="s">
        <v>5728</v>
      </c>
      <c r="G355" s="224" t="s">
        <v>275</v>
      </c>
      <c r="H355" s="225">
        <v>35.859999999999999</v>
      </c>
      <c r="I355" s="226"/>
      <c r="J355" s="227">
        <f>ROUND(I355*H355,2)</f>
        <v>0</v>
      </c>
      <c r="K355" s="223" t="s">
        <v>764</v>
      </c>
      <c r="L355" s="46"/>
      <c r="M355" s="228" t="s">
        <v>1</v>
      </c>
      <c r="N355" s="229" t="s">
        <v>42</v>
      </c>
      <c r="O355" s="93"/>
      <c r="P355" s="230">
        <f>O355*H355</f>
        <v>0</v>
      </c>
      <c r="Q355" s="230">
        <v>0.0011756</v>
      </c>
      <c r="R355" s="230">
        <f>Q355*H355</f>
        <v>0.042157015999999999</v>
      </c>
      <c r="S355" s="230">
        <v>0</v>
      </c>
      <c r="T355" s="231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32" t="s">
        <v>253</v>
      </c>
      <c r="AT355" s="232" t="s">
        <v>248</v>
      </c>
      <c r="AU355" s="232" t="s">
        <v>87</v>
      </c>
      <c r="AY355" s="19" t="s">
        <v>245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9" t="s">
        <v>85</v>
      </c>
      <c r="BK355" s="233">
        <f>ROUND(I355*H355,2)</f>
        <v>0</v>
      </c>
      <c r="BL355" s="19" t="s">
        <v>253</v>
      </c>
      <c r="BM355" s="232" t="s">
        <v>6371</v>
      </c>
    </row>
    <row r="356" s="2" customFormat="1">
      <c r="A356" s="40"/>
      <c r="B356" s="41"/>
      <c r="C356" s="42"/>
      <c r="D356" s="234" t="s">
        <v>255</v>
      </c>
      <c r="E356" s="42"/>
      <c r="F356" s="235" t="s">
        <v>5728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255</v>
      </c>
      <c r="AU356" s="19" t="s">
        <v>87</v>
      </c>
    </row>
    <row r="357" s="2" customFormat="1">
      <c r="A357" s="40"/>
      <c r="B357" s="41"/>
      <c r="C357" s="42"/>
      <c r="D357" s="296" t="s">
        <v>766</v>
      </c>
      <c r="E357" s="42"/>
      <c r="F357" s="297" t="s">
        <v>2818</v>
      </c>
      <c r="G357" s="42"/>
      <c r="H357" s="42"/>
      <c r="I357" s="236"/>
      <c r="J357" s="42"/>
      <c r="K357" s="42"/>
      <c r="L357" s="46"/>
      <c r="M357" s="237"/>
      <c r="N357" s="238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766</v>
      </c>
      <c r="AU357" s="19" t="s">
        <v>87</v>
      </c>
    </row>
    <row r="358" s="14" customFormat="1">
      <c r="A358" s="14"/>
      <c r="B358" s="249"/>
      <c r="C358" s="250"/>
      <c r="D358" s="234" t="s">
        <v>257</v>
      </c>
      <c r="E358" s="251" t="s">
        <v>1</v>
      </c>
      <c r="F358" s="252" t="s">
        <v>6372</v>
      </c>
      <c r="G358" s="250"/>
      <c r="H358" s="253">
        <v>23.25</v>
      </c>
      <c r="I358" s="254"/>
      <c r="J358" s="250"/>
      <c r="K358" s="250"/>
      <c r="L358" s="255"/>
      <c r="M358" s="256"/>
      <c r="N358" s="257"/>
      <c r="O358" s="257"/>
      <c r="P358" s="257"/>
      <c r="Q358" s="257"/>
      <c r="R358" s="257"/>
      <c r="S358" s="257"/>
      <c r="T358" s="25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9" t="s">
        <v>257</v>
      </c>
      <c r="AU358" s="259" t="s">
        <v>87</v>
      </c>
      <c r="AV358" s="14" t="s">
        <v>87</v>
      </c>
      <c r="AW358" s="14" t="s">
        <v>34</v>
      </c>
      <c r="AX358" s="14" t="s">
        <v>77</v>
      </c>
      <c r="AY358" s="259" t="s">
        <v>245</v>
      </c>
    </row>
    <row r="359" s="14" customFormat="1">
      <c r="A359" s="14"/>
      <c r="B359" s="249"/>
      <c r="C359" s="250"/>
      <c r="D359" s="234" t="s">
        <v>257</v>
      </c>
      <c r="E359" s="251" t="s">
        <v>1</v>
      </c>
      <c r="F359" s="252" t="s">
        <v>6373</v>
      </c>
      <c r="G359" s="250"/>
      <c r="H359" s="253">
        <v>23.25</v>
      </c>
      <c r="I359" s="254"/>
      <c r="J359" s="250"/>
      <c r="K359" s="250"/>
      <c r="L359" s="255"/>
      <c r="M359" s="256"/>
      <c r="N359" s="257"/>
      <c r="O359" s="257"/>
      <c r="P359" s="257"/>
      <c r="Q359" s="257"/>
      <c r="R359" s="257"/>
      <c r="S359" s="257"/>
      <c r="T359" s="258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9" t="s">
        <v>257</v>
      </c>
      <c r="AU359" s="259" t="s">
        <v>87</v>
      </c>
      <c r="AV359" s="14" t="s">
        <v>87</v>
      </c>
      <c r="AW359" s="14" t="s">
        <v>34</v>
      </c>
      <c r="AX359" s="14" t="s">
        <v>77</v>
      </c>
      <c r="AY359" s="259" t="s">
        <v>245</v>
      </c>
    </row>
    <row r="360" s="14" customFormat="1">
      <c r="A360" s="14"/>
      <c r="B360" s="249"/>
      <c r="C360" s="250"/>
      <c r="D360" s="234" t="s">
        <v>257</v>
      </c>
      <c r="E360" s="251" t="s">
        <v>1</v>
      </c>
      <c r="F360" s="252" t="s">
        <v>6374</v>
      </c>
      <c r="G360" s="250"/>
      <c r="H360" s="253">
        <v>-10.640000000000001</v>
      </c>
      <c r="I360" s="254"/>
      <c r="J360" s="250"/>
      <c r="K360" s="250"/>
      <c r="L360" s="255"/>
      <c r="M360" s="256"/>
      <c r="N360" s="257"/>
      <c r="O360" s="257"/>
      <c r="P360" s="257"/>
      <c r="Q360" s="257"/>
      <c r="R360" s="257"/>
      <c r="S360" s="257"/>
      <c r="T360" s="25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9" t="s">
        <v>257</v>
      </c>
      <c r="AU360" s="259" t="s">
        <v>87</v>
      </c>
      <c r="AV360" s="14" t="s">
        <v>87</v>
      </c>
      <c r="AW360" s="14" t="s">
        <v>34</v>
      </c>
      <c r="AX360" s="14" t="s">
        <v>77</v>
      </c>
      <c r="AY360" s="259" t="s">
        <v>245</v>
      </c>
    </row>
    <row r="361" s="15" customFormat="1">
      <c r="A361" s="15"/>
      <c r="B361" s="260"/>
      <c r="C361" s="261"/>
      <c r="D361" s="234" t="s">
        <v>257</v>
      </c>
      <c r="E361" s="262" t="s">
        <v>1</v>
      </c>
      <c r="F361" s="263" t="s">
        <v>266</v>
      </c>
      <c r="G361" s="261"/>
      <c r="H361" s="264">
        <v>35.859999999999999</v>
      </c>
      <c r="I361" s="265"/>
      <c r="J361" s="261"/>
      <c r="K361" s="261"/>
      <c r="L361" s="266"/>
      <c r="M361" s="267"/>
      <c r="N361" s="268"/>
      <c r="O361" s="268"/>
      <c r="P361" s="268"/>
      <c r="Q361" s="268"/>
      <c r="R361" s="268"/>
      <c r="S361" s="268"/>
      <c r="T361" s="269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70" t="s">
        <v>257</v>
      </c>
      <c r="AU361" s="270" t="s">
        <v>87</v>
      </c>
      <c r="AV361" s="15" t="s">
        <v>253</v>
      </c>
      <c r="AW361" s="15" t="s">
        <v>34</v>
      </c>
      <c r="AX361" s="15" t="s">
        <v>85</v>
      </c>
      <c r="AY361" s="270" t="s">
        <v>245</v>
      </c>
    </row>
    <row r="362" s="2" customFormat="1" ht="16.5" customHeight="1">
      <c r="A362" s="40"/>
      <c r="B362" s="41"/>
      <c r="C362" s="221" t="s">
        <v>654</v>
      </c>
      <c r="D362" s="221" t="s">
        <v>248</v>
      </c>
      <c r="E362" s="222" t="s">
        <v>2820</v>
      </c>
      <c r="F362" s="223" t="s">
        <v>5732</v>
      </c>
      <c r="G362" s="224" t="s">
        <v>2717</v>
      </c>
      <c r="H362" s="225">
        <v>35.859999999999999</v>
      </c>
      <c r="I362" s="226"/>
      <c r="J362" s="227">
        <f>ROUND(I362*H362,2)</f>
        <v>0</v>
      </c>
      <c r="K362" s="223" t="s">
        <v>764</v>
      </c>
      <c r="L362" s="46"/>
      <c r="M362" s="228" t="s">
        <v>1</v>
      </c>
      <c r="N362" s="229" t="s">
        <v>42</v>
      </c>
      <c r="O362" s="93"/>
      <c r="P362" s="230">
        <f>O362*H362</f>
        <v>0</v>
      </c>
      <c r="Q362" s="230">
        <v>3.6000000000000001E-05</v>
      </c>
      <c r="R362" s="230">
        <f>Q362*H362</f>
        <v>0.0012909600000000001</v>
      </c>
      <c r="S362" s="230">
        <v>0</v>
      </c>
      <c r="T362" s="231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32" t="s">
        <v>253</v>
      </c>
      <c r="AT362" s="232" t="s">
        <v>248</v>
      </c>
      <c r="AU362" s="232" t="s">
        <v>87</v>
      </c>
      <c r="AY362" s="19" t="s">
        <v>245</v>
      </c>
      <c r="BE362" s="233">
        <f>IF(N362="základní",J362,0)</f>
        <v>0</v>
      </c>
      <c r="BF362" s="233">
        <f>IF(N362="snížená",J362,0)</f>
        <v>0</v>
      </c>
      <c r="BG362" s="233">
        <f>IF(N362="zákl. přenesená",J362,0)</f>
        <v>0</v>
      </c>
      <c r="BH362" s="233">
        <f>IF(N362="sníž. přenesená",J362,0)</f>
        <v>0</v>
      </c>
      <c r="BI362" s="233">
        <f>IF(N362="nulová",J362,0)</f>
        <v>0</v>
      </c>
      <c r="BJ362" s="19" t="s">
        <v>85</v>
      </c>
      <c r="BK362" s="233">
        <f>ROUND(I362*H362,2)</f>
        <v>0</v>
      </c>
      <c r="BL362" s="19" t="s">
        <v>253</v>
      </c>
      <c r="BM362" s="232" t="s">
        <v>6375</v>
      </c>
    </row>
    <row r="363" s="2" customFormat="1">
      <c r="A363" s="40"/>
      <c r="B363" s="41"/>
      <c r="C363" s="42"/>
      <c r="D363" s="234" t="s">
        <v>255</v>
      </c>
      <c r="E363" s="42"/>
      <c r="F363" s="235" t="s">
        <v>5732</v>
      </c>
      <c r="G363" s="42"/>
      <c r="H363" s="42"/>
      <c r="I363" s="236"/>
      <c r="J363" s="42"/>
      <c r="K363" s="42"/>
      <c r="L363" s="46"/>
      <c r="M363" s="237"/>
      <c r="N363" s="238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255</v>
      </c>
      <c r="AU363" s="19" t="s">
        <v>87</v>
      </c>
    </row>
    <row r="364" s="2" customFormat="1">
      <c r="A364" s="40"/>
      <c r="B364" s="41"/>
      <c r="C364" s="42"/>
      <c r="D364" s="296" t="s">
        <v>766</v>
      </c>
      <c r="E364" s="42"/>
      <c r="F364" s="297" t="s">
        <v>2824</v>
      </c>
      <c r="G364" s="42"/>
      <c r="H364" s="42"/>
      <c r="I364" s="236"/>
      <c r="J364" s="42"/>
      <c r="K364" s="42"/>
      <c r="L364" s="46"/>
      <c r="M364" s="237"/>
      <c r="N364" s="238"/>
      <c r="O364" s="93"/>
      <c r="P364" s="93"/>
      <c r="Q364" s="93"/>
      <c r="R364" s="93"/>
      <c r="S364" s="93"/>
      <c r="T364" s="94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766</v>
      </c>
      <c r="AU364" s="19" t="s">
        <v>87</v>
      </c>
    </row>
    <row r="365" s="14" customFormat="1">
      <c r="A365" s="14"/>
      <c r="B365" s="249"/>
      <c r="C365" s="250"/>
      <c r="D365" s="234" t="s">
        <v>257</v>
      </c>
      <c r="E365" s="251" t="s">
        <v>1</v>
      </c>
      <c r="F365" s="252" t="s">
        <v>6376</v>
      </c>
      <c r="G365" s="250"/>
      <c r="H365" s="253">
        <v>35.859999999999999</v>
      </c>
      <c r="I365" s="254"/>
      <c r="J365" s="250"/>
      <c r="K365" s="250"/>
      <c r="L365" s="255"/>
      <c r="M365" s="256"/>
      <c r="N365" s="257"/>
      <c r="O365" s="257"/>
      <c r="P365" s="257"/>
      <c r="Q365" s="257"/>
      <c r="R365" s="257"/>
      <c r="S365" s="257"/>
      <c r="T365" s="258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9" t="s">
        <v>257</v>
      </c>
      <c r="AU365" s="259" t="s">
        <v>87</v>
      </c>
      <c r="AV365" s="14" t="s">
        <v>87</v>
      </c>
      <c r="AW365" s="14" t="s">
        <v>34</v>
      </c>
      <c r="AX365" s="14" t="s">
        <v>85</v>
      </c>
      <c r="AY365" s="259" t="s">
        <v>245</v>
      </c>
    </row>
    <row r="366" s="2" customFormat="1" ht="16.5" customHeight="1">
      <c r="A366" s="40"/>
      <c r="B366" s="41"/>
      <c r="C366" s="221" t="s">
        <v>658</v>
      </c>
      <c r="D366" s="221" t="s">
        <v>248</v>
      </c>
      <c r="E366" s="222" t="s">
        <v>6377</v>
      </c>
      <c r="F366" s="223" t="s">
        <v>6378</v>
      </c>
      <c r="G366" s="224" t="s">
        <v>251</v>
      </c>
      <c r="H366" s="225">
        <v>1.5</v>
      </c>
      <c r="I366" s="226"/>
      <c r="J366" s="227">
        <f>ROUND(I366*H366,2)</f>
        <v>0</v>
      </c>
      <c r="K366" s="223" t="s">
        <v>764</v>
      </c>
      <c r="L366" s="46"/>
      <c r="M366" s="228" t="s">
        <v>1</v>
      </c>
      <c r="N366" s="229" t="s">
        <v>42</v>
      </c>
      <c r="O366" s="93"/>
      <c r="P366" s="230">
        <f>O366*H366</f>
        <v>0</v>
      </c>
      <c r="Q366" s="230">
        <v>0</v>
      </c>
      <c r="R366" s="230">
        <f>Q366*H366</f>
        <v>0</v>
      </c>
      <c r="S366" s="230">
        <v>0</v>
      </c>
      <c r="T366" s="231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32" t="s">
        <v>253</v>
      </c>
      <c r="AT366" s="232" t="s">
        <v>248</v>
      </c>
      <c r="AU366" s="232" t="s">
        <v>87</v>
      </c>
      <c r="AY366" s="19" t="s">
        <v>245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9" t="s">
        <v>85</v>
      </c>
      <c r="BK366" s="233">
        <f>ROUND(I366*H366,2)</f>
        <v>0</v>
      </c>
      <c r="BL366" s="19" t="s">
        <v>253</v>
      </c>
      <c r="BM366" s="232" t="s">
        <v>6379</v>
      </c>
    </row>
    <row r="367" s="2" customFormat="1">
      <c r="A367" s="40"/>
      <c r="B367" s="41"/>
      <c r="C367" s="42"/>
      <c r="D367" s="234" t="s">
        <v>255</v>
      </c>
      <c r="E367" s="42"/>
      <c r="F367" s="235" t="s">
        <v>6378</v>
      </c>
      <c r="G367" s="42"/>
      <c r="H367" s="42"/>
      <c r="I367" s="236"/>
      <c r="J367" s="42"/>
      <c r="K367" s="42"/>
      <c r="L367" s="46"/>
      <c r="M367" s="237"/>
      <c r="N367" s="238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255</v>
      </c>
      <c r="AU367" s="19" t="s">
        <v>87</v>
      </c>
    </row>
    <row r="368" s="2" customFormat="1">
      <c r="A368" s="40"/>
      <c r="B368" s="41"/>
      <c r="C368" s="42"/>
      <c r="D368" s="296" t="s">
        <v>766</v>
      </c>
      <c r="E368" s="42"/>
      <c r="F368" s="297" t="s">
        <v>6380</v>
      </c>
      <c r="G368" s="42"/>
      <c r="H368" s="42"/>
      <c r="I368" s="236"/>
      <c r="J368" s="42"/>
      <c r="K368" s="42"/>
      <c r="L368" s="46"/>
      <c r="M368" s="237"/>
      <c r="N368" s="238"/>
      <c r="O368" s="93"/>
      <c r="P368" s="93"/>
      <c r="Q368" s="93"/>
      <c r="R368" s="93"/>
      <c r="S368" s="93"/>
      <c r="T368" s="94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9" t="s">
        <v>766</v>
      </c>
      <c r="AU368" s="19" t="s">
        <v>87</v>
      </c>
    </row>
    <row r="369" s="14" customFormat="1">
      <c r="A369" s="14"/>
      <c r="B369" s="249"/>
      <c r="C369" s="250"/>
      <c r="D369" s="234" t="s">
        <v>257</v>
      </c>
      <c r="E369" s="251" t="s">
        <v>1</v>
      </c>
      <c r="F369" s="252" t="s">
        <v>6381</v>
      </c>
      <c r="G369" s="250"/>
      <c r="H369" s="253">
        <v>1.5</v>
      </c>
      <c r="I369" s="254"/>
      <c r="J369" s="250"/>
      <c r="K369" s="250"/>
      <c r="L369" s="255"/>
      <c r="M369" s="256"/>
      <c r="N369" s="257"/>
      <c r="O369" s="257"/>
      <c r="P369" s="257"/>
      <c r="Q369" s="257"/>
      <c r="R369" s="257"/>
      <c r="S369" s="257"/>
      <c r="T369" s="25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9" t="s">
        <v>257</v>
      </c>
      <c r="AU369" s="259" t="s">
        <v>87</v>
      </c>
      <c r="AV369" s="14" t="s">
        <v>87</v>
      </c>
      <c r="AW369" s="14" t="s">
        <v>34</v>
      </c>
      <c r="AX369" s="14" t="s">
        <v>85</v>
      </c>
      <c r="AY369" s="259" t="s">
        <v>245</v>
      </c>
    </row>
    <row r="370" s="2" customFormat="1" ht="16.5" customHeight="1">
      <c r="A370" s="40"/>
      <c r="B370" s="41"/>
      <c r="C370" s="221" t="s">
        <v>666</v>
      </c>
      <c r="D370" s="221" t="s">
        <v>248</v>
      </c>
      <c r="E370" s="222" t="s">
        <v>5735</v>
      </c>
      <c r="F370" s="223" t="s">
        <v>5736</v>
      </c>
      <c r="G370" s="224" t="s">
        <v>329</v>
      </c>
      <c r="H370" s="225">
        <v>6</v>
      </c>
      <c r="I370" s="226"/>
      <c r="J370" s="227">
        <f>ROUND(I370*H370,2)</f>
        <v>0</v>
      </c>
      <c r="K370" s="223" t="s">
        <v>764</v>
      </c>
      <c r="L370" s="46"/>
      <c r="M370" s="228" t="s">
        <v>1</v>
      </c>
      <c r="N370" s="229" t="s">
        <v>42</v>
      </c>
      <c r="O370" s="93"/>
      <c r="P370" s="230">
        <f>O370*H370</f>
        <v>0</v>
      </c>
      <c r="Q370" s="230">
        <v>0.144006</v>
      </c>
      <c r="R370" s="230">
        <f>Q370*H370</f>
        <v>0.86403600000000003</v>
      </c>
      <c r="S370" s="230">
        <v>0</v>
      </c>
      <c r="T370" s="23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32" t="s">
        <v>253</v>
      </c>
      <c r="AT370" s="232" t="s">
        <v>248</v>
      </c>
      <c r="AU370" s="232" t="s">
        <v>87</v>
      </c>
      <c r="AY370" s="19" t="s">
        <v>245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9" t="s">
        <v>85</v>
      </c>
      <c r="BK370" s="233">
        <f>ROUND(I370*H370,2)</f>
        <v>0</v>
      </c>
      <c r="BL370" s="19" t="s">
        <v>253</v>
      </c>
      <c r="BM370" s="232" t="s">
        <v>6382</v>
      </c>
    </row>
    <row r="371" s="2" customFormat="1">
      <c r="A371" s="40"/>
      <c r="B371" s="41"/>
      <c r="C371" s="42"/>
      <c r="D371" s="234" t="s">
        <v>255</v>
      </c>
      <c r="E371" s="42"/>
      <c r="F371" s="235" t="s">
        <v>5736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255</v>
      </c>
      <c r="AU371" s="19" t="s">
        <v>87</v>
      </c>
    </row>
    <row r="372" s="2" customFormat="1">
      <c r="A372" s="40"/>
      <c r="B372" s="41"/>
      <c r="C372" s="42"/>
      <c r="D372" s="296" t="s">
        <v>766</v>
      </c>
      <c r="E372" s="42"/>
      <c r="F372" s="297" t="s">
        <v>5738</v>
      </c>
      <c r="G372" s="42"/>
      <c r="H372" s="42"/>
      <c r="I372" s="236"/>
      <c r="J372" s="42"/>
      <c r="K372" s="42"/>
      <c r="L372" s="46"/>
      <c r="M372" s="237"/>
      <c r="N372" s="238"/>
      <c r="O372" s="93"/>
      <c r="P372" s="93"/>
      <c r="Q372" s="93"/>
      <c r="R372" s="93"/>
      <c r="S372" s="93"/>
      <c r="T372" s="94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766</v>
      </c>
      <c r="AU372" s="19" t="s">
        <v>87</v>
      </c>
    </row>
    <row r="373" s="14" customFormat="1">
      <c r="A373" s="14"/>
      <c r="B373" s="249"/>
      <c r="C373" s="250"/>
      <c r="D373" s="234" t="s">
        <v>257</v>
      </c>
      <c r="E373" s="251" t="s">
        <v>1</v>
      </c>
      <c r="F373" s="252" t="s">
        <v>6181</v>
      </c>
      <c r="G373" s="250"/>
      <c r="H373" s="253">
        <v>6</v>
      </c>
      <c r="I373" s="254"/>
      <c r="J373" s="250"/>
      <c r="K373" s="250"/>
      <c r="L373" s="255"/>
      <c r="M373" s="256"/>
      <c r="N373" s="257"/>
      <c r="O373" s="257"/>
      <c r="P373" s="257"/>
      <c r="Q373" s="257"/>
      <c r="R373" s="257"/>
      <c r="S373" s="257"/>
      <c r="T373" s="25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9" t="s">
        <v>257</v>
      </c>
      <c r="AU373" s="259" t="s">
        <v>87</v>
      </c>
      <c r="AV373" s="14" t="s">
        <v>87</v>
      </c>
      <c r="AW373" s="14" t="s">
        <v>34</v>
      </c>
      <c r="AX373" s="14" t="s">
        <v>85</v>
      </c>
      <c r="AY373" s="259" t="s">
        <v>245</v>
      </c>
    </row>
    <row r="374" s="2" customFormat="1" ht="16.5" customHeight="1">
      <c r="A374" s="40"/>
      <c r="B374" s="41"/>
      <c r="C374" s="283" t="s">
        <v>675</v>
      </c>
      <c r="D374" s="283" t="s">
        <v>551</v>
      </c>
      <c r="E374" s="284" t="s">
        <v>6383</v>
      </c>
      <c r="F374" s="285" t="s">
        <v>6384</v>
      </c>
      <c r="G374" s="286" t="s">
        <v>329</v>
      </c>
      <c r="H374" s="287">
        <v>2</v>
      </c>
      <c r="I374" s="288"/>
      <c r="J374" s="289">
        <f>ROUND(I374*H374,2)</f>
        <v>0</v>
      </c>
      <c r="K374" s="285" t="s">
        <v>764</v>
      </c>
      <c r="L374" s="290"/>
      <c r="M374" s="291" t="s">
        <v>1</v>
      </c>
      <c r="N374" s="292" t="s">
        <v>42</v>
      </c>
      <c r="O374" s="93"/>
      <c r="P374" s="230">
        <f>O374*H374</f>
        <v>0</v>
      </c>
      <c r="Q374" s="230">
        <v>5.1500000000000004</v>
      </c>
      <c r="R374" s="230">
        <f>Q374*H374</f>
        <v>10.300000000000001</v>
      </c>
      <c r="S374" s="230">
        <v>0</v>
      </c>
      <c r="T374" s="231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32" t="s">
        <v>326</v>
      </c>
      <c r="AT374" s="232" t="s">
        <v>551</v>
      </c>
      <c r="AU374" s="232" t="s">
        <v>87</v>
      </c>
      <c r="AY374" s="19" t="s">
        <v>245</v>
      </c>
      <c r="BE374" s="233">
        <f>IF(N374="základní",J374,0)</f>
        <v>0</v>
      </c>
      <c r="BF374" s="233">
        <f>IF(N374="snížená",J374,0)</f>
        <v>0</v>
      </c>
      <c r="BG374" s="233">
        <f>IF(N374="zákl. přenesená",J374,0)</f>
        <v>0</v>
      </c>
      <c r="BH374" s="233">
        <f>IF(N374="sníž. přenesená",J374,0)</f>
        <v>0</v>
      </c>
      <c r="BI374" s="233">
        <f>IF(N374="nulová",J374,0)</f>
        <v>0</v>
      </c>
      <c r="BJ374" s="19" t="s">
        <v>85</v>
      </c>
      <c r="BK374" s="233">
        <f>ROUND(I374*H374,2)</f>
        <v>0</v>
      </c>
      <c r="BL374" s="19" t="s">
        <v>253</v>
      </c>
      <c r="BM374" s="232" t="s">
        <v>6385</v>
      </c>
    </row>
    <row r="375" s="2" customFormat="1">
      <c r="A375" s="40"/>
      <c r="B375" s="41"/>
      <c r="C375" s="42"/>
      <c r="D375" s="234" t="s">
        <v>255</v>
      </c>
      <c r="E375" s="42"/>
      <c r="F375" s="235" t="s">
        <v>6384</v>
      </c>
      <c r="G375" s="42"/>
      <c r="H375" s="42"/>
      <c r="I375" s="236"/>
      <c r="J375" s="42"/>
      <c r="K375" s="42"/>
      <c r="L375" s="46"/>
      <c r="M375" s="237"/>
      <c r="N375" s="238"/>
      <c r="O375" s="93"/>
      <c r="P375" s="93"/>
      <c r="Q375" s="93"/>
      <c r="R375" s="93"/>
      <c r="S375" s="93"/>
      <c r="T375" s="94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255</v>
      </c>
      <c r="AU375" s="19" t="s">
        <v>87</v>
      </c>
    </row>
    <row r="376" s="14" customFormat="1">
      <c r="A376" s="14"/>
      <c r="B376" s="249"/>
      <c r="C376" s="250"/>
      <c r="D376" s="234" t="s">
        <v>257</v>
      </c>
      <c r="E376" s="251" t="s">
        <v>1</v>
      </c>
      <c r="F376" s="252" t="s">
        <v>6386</v>
      </c>
      <c r="G376" s="250"/>
      <c r="H376" s="253">
        <v>2</v>
      </c>
      <c r="I376" s="254"/>
      <c r="J376" s="250"/>
      <c r="K376" s="250"/>
      <c r="L376" s="255"/>
      <c r="M376" s="256"/>
      <c r="N376" s="257"/>
      <c r="O376" s="257"/>
      <c r="P376" s="257"/>
      <c r="Q376" s="257"/>
      <c r="R376" s="257"/>
      <c r="S376" s="257"/>
      <c r="T376" s="258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9" t="s">
        <v>257</v>
      </c>
      <c r="AU376" s="259" t="s">
        <v>87</v>
      </c>
      <c r="AV376" s="14" t="s">
        <v>87</v>
      </c>
      <c r="AW376" s="14" t="s">
        <v>34</v>
      </c>
      <c r="AX376" s="14" t="s">
        <v>85</v>
      </c>
      <c r="AY376" s="259" t="s">
        <v>245</v>
      </c>
    </row>
    <row r="377" s="2" customFormat="1" ht="16.5" customHeight="1">
      <c r="A377" s="40"/>
      <c r="B377" s="41"/>
      <c r="C377" s="283" t="s">
        <v>690</v>
      </c>
      <c r="D377" s="283" t="s">
        <v>551</v>
      </c>
      <c r="E377" s="284" t="s">
        <v>6387</v>
      </c>
      <c r="F377" s="285" t="s">
        <v>6388</v>
      </c>
      <c r="G377" s="286" t="s">
        <v>329</v>
      </c>
      <c r="H377" s="287">
        <v>2</v>
      </c>
      <c r="I377" s="288"/>
      <c r="J377" s="289">
        <f>ROUND(I377*H377,2)</f>
        <v>0</v>
      </c>
      <c r="K377" s="285" t="s">
        <v>764</v>
      </c>
      <c r="L377" s="290"/>
      <c r="M377" s="291" t="s">
        <v>1</v>
      </c>
      <c r="N377" s="292" t="s">
        <v>42</v>
      </c>
      <c r="O377" s="93"/>
      <c r="P377" s="230">
        <f>O377*H377</f>
        <v>0</v>
      </c>
      <c r="Q377" s="230">
        <v>1.4510000000000001</v>
      </c>
      <c r="R377" s="230">
        <f>Q377*H377</f>
        <v>2.9020000000000001</v>
      </c>
      <c r="S377" s="230">
        <v>0</v>
      </c>
      <c r="T377" s="231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32" t="s">
        <v>326</v>
      </c>
      <c r="AT377" s="232" t="s">
        <v>551</v>
      </c>
      <c r="AU377" s="232" t="s">
        <v>87</v>
      </c>
      <c r="AY377" s="19" t="s">
        <v>245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9" t="s">
        <v>85</v>
      </c>
      <c r="BK377" s="233">
        <f>ROUND(I377*H377,2)</f>
        <v>0</v>
      </c>
      <c r="BL377" s="19" t="s">
        <v>253</v>
      </c>
      <c r="BM377" s="232" t="s">
        <v>6389</v>
      </c>
    </row>
    <row r="378" s="2" customFormat="1">
      <c r="A378" s="40"/>
      <c r="B378" s="41"/>
      <c r="C378" s="42"/>
      <c r="D378" s="234" t="s">
        <v>255</v>
      </c>
      <c r="E378" s="42"/>
      <c r="F378" s="235" t="s">
        <v>6388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255</v>
      </c>
      <c r="AU378" s="19" t="s">
        <v>87</v>
      </c>
    </row>
    <row r="379" s="14" customFormat="1">
      <c r="A379" s="14"/>
      <c r="B379" s="249"/>
      <c r="C379" s="250"/>
      <c r="D379" s="234" t="s">
        <v>257</v>
      </c>
      <c r="E379" s="251" t="s">
        <v>1</v>
      </c>
      <c r="F379" s="252" t="s">
        <v>6390</v>
      </c>
      <c r="G379" s="250"/>
      <c r="H379" s="253">
        <v>2</v>
      </c>
      <c r="I379" s="254"/>
      <c r="J379" s="250"/>
      <c r="K379" s="250"/>
      <c r="L379" s="255"/>
      <c r="M379" s="256"/>
      <c r="N379" s="257"/>
      <c r="O379" s="257"/>
      <c r="P379" s="257"/>
      <c r="Q379" s="257"/>
      <c r="R379" s="257"/>
      <c r="S379" s="257"/>
      <c r="T379" s="258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9" t="s">
        <v>257</v>
      </c>
      <c r="AU379" s="259" t="s">
        <v>87</v>
      </c>
      <c r="AV379" s="14" t="s">
        <v>87</v>
      </c>
      <c r="AW379" s="14" t="s">
        <v>34</v>
      </c>
      <c r="AX379" s="14" t="s">
        <v>85</v>
      </c>
      <c r="AY379" s="259" t="s">
        <v>245</v>
      </c>
    </row>
    <row r="380" s="2" customFormat="1" ht="16.5" customHeight="1">
      <c r="A380" s="40"/>
      <c r="B380" s="41"/>
      <c r="C380" s="283" t="s">
        <v>700</v>
      </c>
      <c r="D380" s="283" t="s">
        <v>551</v>
      </c>
      <c r="E380" s="284" t="s">
        <v>6391</v>
      </c>
      <c r="F380" s="285" t="s">
        <v>6392</v>
      </c>
      <c r="G380" s="286" t="s">
        <v>329</v>
      </c>
      <c r="H380" s="287">
        <v>1</v>
      </c>
      <c r="I380" s="288"/>
      <c r="J380" s="289">
        <f>ROUND(I380*H380,2)</f>
        <v>0</v>
      </c>
      <c r="K380" s="285" t="s">
        <v>1</v>
      </c>
      <c r="L380" s="290"/>
      <c r="M380" s="291" t="s">
        <v>1</v>
      </c>
      <c r="N380" s="292" t="s">
        <v>42</v>
      </c>
      <c r="O380" s="93"/>
      <c r="P380" s="230">
        <f>O380*H380</f>
        <v>0</v>
      </c>
      <c r="Q380" s="230">
        <v>0</v>
      </c>
      <c r="R380" s="230">
        <f>Q380*H380</f>
        <v>0</v>
      </c>
      <c r="S380" s="230">
        <v>0</v>
      </c>
      <c r="T380" s="231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32" t="s">
        <v>326</v>
      </c>
      <c r="AT380" s="232" t="s">
        <v>551</v>
      </c>
      <c r="AU380" s="232" t="s">
        <v>87</v>
      </c>
      <c r="AY380" s="19" t="s">
        <v>245</v>
      </c>
      <c r="BE380" s="233">
        <f>IF(N380="základní",J380,0)</f>
        <v>0</v>
      </c>
      <c r="BF380" s="233">
        <f>IF(N380="snížená",J380,0)</f>
        <v>0</v>
      </c>
      <c r="BG380" s="233">
        <f>IF(N380="zákl. přenesená",J380,0)</f>
        <v>0</v>
      </c>
      <c r="BH380" s="233">
        <f>IF(N380="sníž. přenesená",J380,0)</f>
        <v>0</v>
      </c>
      <c r="BI380" s="233">
        <f>IF(N380="nulová",J380,0)</f>
        <v>0</v>
      </c>
      <c r="BJ380" s="19" t="s">
        <v>85</v>
      </c>
      <c r="BK380" s="233">
        <f>ROUND(I380*H380,2)</f>
        <v>0</v>
      </c>
      <c r="BL380" s="19" t="s">
        <v>253</v>
      </c>
      <c r="BM380" s="232" t="s">
        <v>6393</v>
      </c>
    </row>
    <row r="381" s="2" customFormat="1">
      <c r="A381" s="40"/>
      <c r="B381" s="41"/>
      <c r="C381" s="42"/>
      <c r="D381" s="234" t="s">
        <v>255</v>
      </c>
      <c r="E381" s="42"/>
      <c r="F381" s="235" t="s">
        <v>6392</v>
      </c>
      <c r="G381" s="42"/>
      <c r="H381" s="42"/>
      <c r="I381" s="236"/>
      <c r="J381" s="42"/>
      <c r="K381" s="42"/>
      <c r="L381" s="46"/>
      <c r="M381" s="237"/>
      <c r="N381" s="238"/>
      <c r="O381" s="93"/>
      <c r="P381" s="93"/>
      <c r="Q381" s="93"/>
      <c r="R381" s="93"/>
      <c r="S381" s="93"/>
      <c r="T381" s="94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T381" s="19" t="s">
        <v>255</v>
      </c>
      <c r="AU381" s="19" t="s">
        <v>87</v>
      </c>
    </row>
    <row r="382" s="2" customFormat="1" ht="16.5" customHeight="1">
      <c r="A382" s="40"/>
      <c r="B382" s="41"/>
      <c r="C382" s="283" t="s">
        <v>706</v>
      </c>
      <c r="D382" s="283" t="s">
        <v>551</v>
      </c>
      <c r="E382" s="284" t="s">
        <v>6394</v>
      </c>
      <c r="F382" s="285" t="s">
        <v>6395</v>
      </c>
      <c r="G382" s="286" t="s">
        <v>329</v>
      </c>
      <c r="H382" s="287">
        <v>1</v>
      </c>
      <c r="I382" s="288"/>
      <c r="J382" s="289">
        <f>ROUND(I382*H382,2)</f>
        <v>0</v>
      </c>
      <c r="K382" s="285" t="s">
        <v>1</v>
      </c>
      <c r="L382" s="290"/>
      <c r="M382" s="291" t="s">
        <v>1</v>
      </c>
      <c r="N382" s="292" t="s">
        <v>42</v>
      </c>
      <c r="O382" s="93"/>
      <c r="P382" s="230">
        <f>O382*H382</f>
        <v>0</v>
      </c>
      <c r="Q382" s="230">
        <v>0</v>
      </c>
      <c r="R382" s="230">
        <f>Q382*H382</f>
        <v>0</v>
      </c>
      <c r="S382" s="230">
        <v>0</v>
      </c>
      <c r="T382" s="231">
        <f>S382*H382</f>
        <v>0</v>
      </c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R382" s="232" t="s">
        <v>326</v>
      </c>
      <c r="AT382" s="232" t="s">
        <v>551</v>
      </c>
      <c r="AU382" s="232" t="s">
        <v>87</v>
      </c>
      <c r="AY382" s="19" t="s">
        <v>245</v>
      </c>
      <c r="BE382" s="233">
        <f>IF(N382="základní",J382,0)</f>
        <v>0</v>
      </c>
      <c r="BF382" s="233">
        <f>IF(N382="snížená",J382,0)</f>
        <v>0</v>
      </c>
      <c r="BG382" s="233">
        <f>IF(N382="zákl. přenesená",J382,0)</f>
        <v>0</v>
      </c>
      <c r="BH382" s="233">
        <f>IF(N382="sníž. přenesená",J382,0)</f>
        <v>0</v>
      </c>
      <c r="BI382" s="233">
        <f>IF(N382="nulová",J382,0)</f>
        <v>0</v>
      </c>
      <c r="BJ382" s="19" t="s">
        <v>85</v>
      </c>
      <c r="BK382" s="233">
        <f>ROUND(I382*H382,2)</f>
        <v>0</v>
      </c>
      <c r="BL382" s="19" t="s">
        <v>253</v>
      </c>
      <c r="BM382" s="232" t="s">
        <v>6396</v>
      </c>
    </row>
    <row r="383" s="2" customFormat="1">
      <c r="A383" s="40"/>
      <c r="B383" s="41"/>
      <c r="C383" s="42"/>
      <c r="D383" s="234" t="s">
        <v>255</v>
      </c>
      <c r="E383" s="42"/>
      <c r="F383" s="235" t="s">
        <v>6395</v>
      </c>
      <c r="G383" s="42"/>
      <c r="H383" s="42"/>
      <c r="I383" s="236"/>
      <c r="J383" s="42"/>
      <c r="K383" s="42"/>
      <c r="L383" s="46"/>
      <c r="M383" s="237"/>
      <c r="N383" s="238"/>
      <c r="O383" s="93"/>
      <c r="P383" s="93"/>
      <c r="Q383" s="93"/>
      <c r="R383" s="93"/>
      <c r="S383" s="93"/>
      <c r="T383" s="94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255</v>
      </c>
      <c r="AU383" s="19" t="s">
        <v>87</v>
      </c>
    </row>
    <row r="384" s="12" customFormat="1" ht="22.8" customHeight="1">
      <c r="A384" s="12"/>
      <c r="B384" s="205"/>
      <c r="C384" s="206"/>
      <c r="D384" s="207" t="s">
        <v>76</v>
      </c>
      <c r="E384" s="219" t="s">
        <v>253</v>
      </c>
      <c r="F384" s="219" t="s">
        <v>761</v>
      </c>
      <c r="G384" s="206"/>
      <c r="H384" s="206"/>
      <c r="I384" s="209"/>
      <c r="J384" s="220">
        <f>BK384</f>
        <v>0</v>
      </c>
      <c r="K384" s="206"/>
      <c r="L384" s="211"/>
      <c r="M384" s="212"/>
      <c r="N384" s="213"/>
      <c r="O384" s="213"/>
      <c r="P384" s="214">
        <f>SUM(P385:P414)</f>
        <v>0</v>
      </c>
      <c r="Q384" s="213"/>
      <c r="R384" s="214">
        <f>SUM(R385:R414)</f>
        <v>294.42758774999999</v>
      </c>
      <c r="S384" s="213"/>
      <c r="T384" s="215">
        <f>SUM(T385:T414)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216" t="s">
        <v>253</v>
      </c>
      <c r="AT384" s="217" t="s">
        <v>76</v>
      </c>
      <c r="AU384" s="217" t="s">
        <v>85</v>
      </c>
      <c r="AY384" s="216" t="s">
        <v>245</v>
      </c>
      <c r="BK384" s="218">
        <f>SUM(BK385:BK414)</f>
        <v>0</v>
      </c>
    </row>
    <row r="385" s="2" customFormat="1" ht="16.5" customHeight="1">
      <c r="A385" s="40"/>
      <c r="B385" s="41"/>
      <c r="C385" s="221" t="s">
        <v>712</v>
      </c>
      <c r="D385" s="221" t="s">
        <v>248</v>
      </c>
      <c r="E385" s="222" t="s">
        <v>3689</v>
      </c>
      <c r="F385" s="223" t="s">
        <v>3690</v>
      </c>
      <c r="G385" s="224" t="s">
        <v>275</v>
      </c>
      <c r="H385" s="225">
        <v>41</v>
      </c>
      <c r="I385" s="226"/>
      <c r="J385" s="227">
        <f>ROUND(I385*H385,2)</f>
        <v>0</v>
      </c>
      <c r="K385" s="223" t="s">
        <v>764</v>
      </c>
      <c r="L385" s="46"/>
      <c r="M385" s="228" t="s">
        <v>1</v>
      </c>
      <c r="N385" s="229" t="s">
        <v>42</v>
      </c>
      <c r="O385" s="93"/>
      <c r="P385" s="230">
        <f>O385*H385</f>
        <v>0</v>
      </c>
      <c r="Q385" s="230">
        <v>0</v>
      </c>
      <c r="R385" s="230">
        <f>Q385*H385</f>
        <v>0</v>
      </c>
      <c r="S385" s="230">
        <v>0</v>
      </c>
      <c r="T385" s="231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32" t="s">
        <v>253</v>
      </c>
      <c r="AT385" s="232" t="s">
        <v>248</v>
      </c>
      <c r="AU385" s="232" t="s">
        <v>87</v>
      </c>
      <c r="AY385" s="19" t="s">
        <v>245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9" t="s">
        <v>85</v>
      </c>
      <c r="BK385" s="233">
        <f>ROUND(I385*H385,2)</f>
        <v>0</v>
      </c>
      <c r="BL385" s="19" t="s">
        <v>253</v>
      </c>
      <c r="BM385" s="232" t="s">
        <v>6397</v>
      </c>
    </row>
    <row r="386" s="2" customFormat="1">
      <c r="A386" s="40"/>
      <c r="B386" s="41"/>
      <c r="C386" s="42"/>
      <c r="D386" s="234" t="s">
        <v>255</v>
      </c>
      <c r="E386" s="42"/>
      <c r="F386" s="235" t="s">
        <v>3690</v>
      </c>
      <c r="G386" s="42"/>
      <c r="H386" s="42"/>
      <c r="I386" s="236"/>
      <c r="J386" s="42"/>
      <c r="K386" s="42"/>
      <c r="L386" s="46"/>
      <c r="M386" s="237"/>
      <c r="N386" s="238"/>
      <c r="O386" s="93"/>
      <c r="P386" s="93"/>
      <c r="Q386" s="93"/>
      <c r="R386" s="93"/>
      <c r="S386" s="93"/>
      <c r="T386" s="94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255</v>
      </c>
      <c r="AU386" s="19" t="s">
        <v>87</v>
      </c>
    </row>
    <row r="387" s="2" customFormat="1">
      <c r="A387" s="40"/>
      <c r="B387" s="41"/>
      <c r="C387" s="42"/>
      <c r="D387" s="296" t="s">
        <v>766</v>
      </c>
      <c r="E387" s="42"/>
      <c r="F387" s="297" t="s">
        <v>3692</v>
      </c>
      <c r="G387" s="42"/>
      <c r="H387" s="42"/>
      <c r="I387" s="236"/>
      <c r="J387" s="42"/>
      <c r="K387" s="42"/>
      <c r="L387" s="46"/>
      <c r="M387" s="237"/>
      <c r="N387" s="238"/>
      <c r="O387" s="93"/>
      <c r="P387" s="93"/>
      <c r="Q387" s="93"/>
      <c r="R387" s="93"/>
      <c r="S387" s="93"/>
      <c r="T387" s="94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766</v>
      </c>
      <c r="AU387" s="19" t="s">
        <v>87</v>
      </c>
    </row>
    <row r="388" s="14" customFormat="1">
      <c r="A388" s="14"/>
      <c r="B388" s="249"/>
      <c r="C388" s="250"/>
      <c r="D388" s="234" t="s">
        <v>257</v>
      </c>
      <c r="E388" s="251" t="s">
        <v>1</v>
      </c>
      <c r="F388" s="252" t="s">
        <v>6398</v>
      </c>
      <c r="G388" s="250"/>
      <c r="H388" s="253">
        <v>41</v>
      </c>
      <c r="I388" s="254"/>
      <c r="J388" s="250"/>
      <c r="K388" s="250"/>
      <c r="L388" s="255"/>
      <c r="M388" s="256"/>
      <c r="N388" s="257"/>
      <c r="O388" s="257"/>
      <c r="P388" s="257"/>
      <c r="Q388" s="257"/>
      <c r="R388" s="257"/>
      <c r="S388" s="257"/>
      <c r="T388" s="258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9" t="s">
        <v>257</v>
      </c>
      <c r="AU388" s="259" t="s">
        <v>87</v>
      </c>
      <c r="AV388" s="14" t="s">
        <v>87</v>
      </c>
      <c r="AW388" s="14" t="s">
        <v>34</v>
      </c>
      <c r="AX388" s="14" t="s">
        <v>85</v>
      </c>
      <c r="AY388" s="259" t="s">
        <v>245</v>
      </c>
    </row>
    <row r="389" s="2" customFormat="1" ht="16.5" customHeight="1">
      <c r="A389" s="40"/>
      <c r="B389" s="41"/>
      <c r="C389" s="221" t="s">
        <v>717</v>
      </c>
      <c r="D389" s="221" t="s">
        <v>248</v>
      </c>
      <c r="E389" s="222" t="s">
        <v>2832</v>
      </c>
      <c r="F389" s="223" t="s">
        <v>2833</v>
      </c>
      <c r="G389" s="224" t="s">
        <v>275</v>
      </c>
      <c r="H389" s="225">
        <v>31.350000000000001</v>
      </c>
      <c r="I389" s="226"/>
      <c r="J389" s="227">
        <f>ROUND(I389*H389,2)</f>
        <v>0</v>
      </c>
      <c r="K389" s="223" t="s">
        <v>764</v>
      </c>
      <c r="L389" s="46"/>
      <c r="M389" s="228" t="s">
        <v>1</v>
      </c>
      <c r="N389" s="229" t="s">
        <v>42</v>
      </c>
      <c r="O389" s="93"/>
      <c r="P389" s="230">
        <f>O389*H389</f>
        <v>0</v>
      </c>
      <c r="Q389" s="230">
        <v>0.247866</v>
      </c>
      <c r="R389" s="230">
        <f>Q389*H389</f>
        <v>7.7705991000000001</v>
      </c>
      <c r="S389" s="230">
        <v>0</v>
      </c>
      <c r="T389" s="231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32" t="s">
        <v>253</v>
      </c>
      <c r="AT389" s="232" t="s">
        <v>248</v>
      </c>
      <c r="AU389" s="232" t="s">
        <v>87</v>
      </c>
      <c r="AY389" s="19" t="s">
        <v>245</v>
      </c>
      <c r="BE389" s="233">
        <f>IF(N389="základní",J389,0)</f>
        <v>0</v>
      </c>
      <c r="BF389" s="233">
        <f>IF(N389="snížená",J389,0)</f>
        <v>0</v>
      </c>
      <c r="BG389" s="233">
        <f>IF(N389="zákl. přenesená",J389,0)</f>
        <v>0</v>
      </c>
      <c r="BH389" s="233">
        <f>IF(N389="sníž. přenesená",J389,0)</f>
        <v>0</v>
      </c>
      <c r="BI389" s="233">
        <f>IF(N389="nulová",J389,0)</f>
        <v>0</v>
      </c>
      <c r="BJ389" s="19" t="s">
        <v>85</v>
      </c>
      <c r="BK389" s="233">
        <f>ROUND(I389*H389,2)</f>
        <v>0</v>
      </c>
      <c r="BL389" s="19" t="s">
        <v>253</v>
      </c>
      <c r="BM389" s="232" t="s">
        <v>6399</v>
      </c>
    </row>
    <row r="390" s="2" customFormat="1">
      <c r="A390" s="40"/>
      <c r="B390" s="41"/>
      <c r="C390" s="42"/>
      <c r="D390" s="234" t="s">
        <v>255</v>
      </c>
      <c r="E390" s="42"/>
      <c r="F390" s="235" t="s">
        <v>2833</v>
      </c>
      <c r="G390" s="42"/>
      <c r="H390" s="42"/>
      <c r="I390" s="236"/>
      <c r="J390" s="42"/>
      <c r="K390" s="42"/>
      <c r="L390" s="46"/>
      <c r="M390" s="237"/>
      <c r="N390" s="238"/>
      <c r="O390" s="93"/>
      <c r="P390" s="93"/>
      <c r="Q390" s="93"/>
      <c r="R390" s="93"/>
      <c r="S390" s="93"/>
      <c r="T390" s="94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255</v>
      </c>
      <c r="AU390" s="19" t="s">
        <v>87</v>
      </c>
    </row>
    <row r="391" s="2" customFormat="1">
      <c r="A391" s="40"/>
      <c r="B391" s="41"/>
      <c r="C391" s="42"/>
      <c r="D391" s="296" t="s">
        <v>766</v>
      </c>
      <c r="E391" s="42"/>
      <c r="F391" s="297" t="s">
        <v>2836</v>
      </c>
      <c r="G391" s="42"/>
      <c r="H391" s="42"/>
      <c r="I391" s="236"/>
      <c r="J391" s="42"/>
      <c r="K391" s="42"/>
      <c r="L391" s="46"/>
      <c r="M391" s="237"/>
      <c r="N391" s="238"/>
      <c r="O391" s="93"/>
      <c r="P391" s="93"/>
      <c r="Q391" s="93"/>
      <c r="R391" s="93"/>
      <c r="S391" s="93"/>
      <c r="T391" s="94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766</v>
      </c>
      <c r="AU391" s="19" t="s">
        <v>87</v>
      </c>
    </row>
    <row r="392" s="14" customFormat="1">
      <c r="A392" s="14"/>
      <c r="B392" s="249"/>
      <c r="C392" s="250"/>
      <c r="D392" s="234" t="s">
        <v>257</v>
      </c>
      <c r="E392" s="251" t="s">
        <v>1</v>
      </c>
      <c r="F392" s="252" t="s">
        <v>6400</v>
      </c>
      <c r="G392" s="250"/>
      <c r="H392" s="253">
        <v>31.350000000000001</v>
      </c>
      <c r="I392" s="254"/>
      <c r="J392" s="250"/>
      <c r="K392" s="250"/>
      <c r="L392" s="255"/>
      <c r="M392" s="256"/>
      <c r="N392" s="257"/>
      <c r="O392" s="257"/>
      <c r="P392" s="257"/>
      <c r="Q392" s="257"/>
      <c r="R392" s="257"/>
      <c r="S392" s="257"/>
      <c r="T392" s="258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9" t="s">
        <v>257</v>
      </c>
      <c r="AU392" s="259" t="s">
        <v>87</v>
      </c>
      <c r="AV392" s="14" t="s">
        <v>87</v>
      </c>
      <c r="AW392" s="14" t="s">
        <v>34</v>
      </c>
      <c r="AX392" s="14" t="s">
        <v>77</v>
      </c>
      <c r="AY392" s="259" t="s">
        <v>245</v>
      </c>
    </row>
    <row r="393" s="15" customFormat="1">
      <c r="A393" s="15"/>
      <c r="B393" s="260"/>
      <c r="C393" s="261"/>
      <c r="D393" s="234" t="s">
        <v>257</v>
      </c>
      <c r="E393" s="262" t="s">
        <v>1</v>
      </c>
      <c r="F393" s="263" t="s">
        <v>266</v>
      </c>
      <c r="G393" s="261"/>
      <c r="H393" s="264">
        <v>31.350000000000001</v>
      </c>
      <c r="I393" s="265"/>
      <c r="J393" s="261"/>
      <c r="K393" s="261"/>
      <c r="L393" s="266"/>
      <c r="M393" s="267"/>
      <c r="N393" s="268"/>
      <c r="O393" s="268"/>
      <c r="P393" s="268"/>
      <c r="Q393" s="268"/>
      <c r="R393" s="268"/>
      <c r="S393" s="268"/>
      <c r="T393" s="269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70" t="s">
        <v>257</v>
      </c>
      <c r="AU393" s="270" t="s">
        <v>87</v>
      </c>
      <c r="AV393" s="15" t="s">
        <v>253</v>
      </c>
      <c r="AW393" s="15" t="s">
        <v>34</v>
      </c>
      <c r="AX393" s="15" t="s">
        <v>85</v>
      </c>
      <c r="AY393" s="270" t="s">
        <v>245</v>
      </c>
    </row>
    <row r="394" s="2" customFormat="1" ht="16.5" customHeight="1">
      <c r="A394" s="40"/>
      <c r="B394" s="41"/>
      <c r="C394" s="221" t="s">
        <v>725</v>
      </c>
      <c r="D394" s="221" t="s">
        <v>248</v>
      </c>
      <c r="E394" s="222" t="s">
        <v>6401</v>
      </c>
      <c r="F394" s="223" t="s">
        <v>6402</v>
      </c>
      <c r="G394" s="224" t="s">
        <v>251</v>
      </c>
      <c r="H394" s="225">
        <v>2.3399999999999999</v>
      </c>
      <c r="I394" s="226"/>
      <c r="J394" s="227">
        <f>ROUND(I394*H394,2)</f>
        <v>0</v>
      </c>
      <c r="K394" s="223" t="s">
        <v>764</v>
      </c>
      <c r="L394" s="46"/>
      <c r="M394" s="228" t="s">
        <v>1</v>
      </c>
      <c r="N394" s="229" t="s">
        <v>42</v>
      </c>
      <c r="O394" s="93"/>
      <c r="P394" s="230">
        <f>O394*H394</f>
        <v>0</v>
      </c>
      <c r="Q394" s="230">
        <v>0</v>
      </c>
      <c r="R394" s="230">
        <f>Q394*H394</f>
        <v>0</v>
      </c>
      <c r="S394" s="230">
        <v>0</v>
      </c>
      <c r="T394" s="231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32" t="s">
        <v>253</v>
      </c>
      <c r="AT394" s="232" t="s">
        <v>248</v>
      </c>
      <c r="AU394" s="232" t="s">
        <v>87</v>
      </c>
      <c r="AY394" s="19" t="s">
        <v>245</v>
      </c>
      <c r="BE394" s="233">
        <f>IF(N394="základní",J394,0)</f>
        <v>0</v>
      </c>
      <c r="BF394" s="233">
        <f>IF(N394="snížená",J394,0)</f>
        <v>0</v>
      </c>
      <c r="BG394" s="233">
        <f>IF(N394="zákl. přenesená",J394,0)</f>
        <v>0</v>
      </c>
      <c r="BH394" s="233">
        <f>IF(N394="sníž. přenesená",J394,0)</f>
        <v>0</v>
      </c>
      <c r="BI394" s="233">
        <f>IF(N394="nulová",J394,0)</f>
        <v>0</v>
      </c>
      <c r="BJ394" s="19" t="s">
        <v>85</v>
      </c>
      <c r="BK394" s="233">
        <f>ROUND(I394*H394,2)</f>
        <v>0</v>
      </c>
      <c r="BL394" s="19" t="s">
        <v>253</v>
      </c>
      <c r="BM394" s="232" t="s">
        <v>6403</v>
      </c>
    </row>
    <row r="395" s="2" customFormat="1">
      <c r="A395" s="40"/>
      <c r="B395" s="41"/>
      <c r="C395" s="42"/>
      <c r="D395" s="234" t="s">
        <v>255</v>
      </c>
      <c r="E395" s="42"/>
      <c r="F395" s="235" t="s">
        <v>6402</v>
      </c>
      <c r="G395" s="42"/>
      <c r="H395" s="42"/>
      <c r="I395" s="236"/>
      <c r="J395" s="42"/>
      <c r="K395" s="42"/>
      <c r="L395" s="46"/>
      <c r="M395" s="237"/>
      <c r="N395" s="238"/>
      <c r="O395" s="93"/>
      <c r="P395" s="93"/>
      <c r="Q395" s="93"/>
      <c r="R395" s="93"/>
      <c r="S395" s="93"/>
      <c r="T395" s="94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255</v>
      </c>
      <c r="AU395" s="19" t="s">
        <v>87</v>
      </c>
    </row>
    <row r="396" s="2" customFormat="1">
      <c r="A396" s="40"/>
      <c r="B396" s="41"/>
      <c r="C396" s="42"/>
      <c r="D396" s="296" t="s">
        <v>766</v>
      </c>
      <c r="E396" s="42"/>
      <c r="F396" s="297" t="s">
        <v>6404</v>
      </c>
      <c r="G396" s="42"/>
      <c r="H396" s="42"/>
      <c r="I396" s="236"/>
      <c r="J396" s="42"/>
      <c r="K396" s="42"/>
      <c r="L396" s="46"/>
      <c r="M396" s="237"/>
      <c r="N396" s="238"/>
      <c r="O396" s="93"/>
      <c r="P396" s="93"/>
      <c r="Q396" s="93"/>
      <c r="R396" s="93"/>
      <c r="S396" s="93"/>
      <c r="T396" s="94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766</v>
      </c>
      <c r="AU396" s="19" t="s">
        <v>87</v>
      </c>
    </row>
    <row r="397" s="14" customFormat="1">
      <c r="A397" s="14"/>
      <c r="B397" s="249"/>
      <c r="C397" s="250"/>
      <c r="D397" s="234" t="s">
        <v>257</v>
      </c>
      <c r="E397" s="251" t="s">
        <v>1</v>
      </c>
      <c r="F397" s="252" t="s">
        <v>6405</v>
      </c>
      <c r="G397" s="250"/>
      <c r="H397" s="253">
        <v>2.3399999999999999</v>
      </c>
      <c r="I397" s="254"/>
      <c r="J397" s="250"/>
      <c r="K397" s="250"/>
      <c r="L397" s="255"/>
      <c r="M397" s="256"/>
      <c r="N397" s="257"/>
      <c r="O397" s="257"/>
      <c r="P397" s="257"/>
      <c r="Q397" s="257"/>
      <c r="R397" s="257"/>
      <c r="S397" s="257"/>
      <c r="T397" s="25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9" t="s">
        <v>257</v>
      </c>
      <c r="AU397" s="259" t="s">
        <v>87</v>
      </c>
      <c r="AV397" s="14" t="s">
        <v>87</v>
      </c>
      <c r="AW397" s="14" t="s">
        <v>34</v>
      </c>
      <c r="AX397" s="14" t="s">
        <v>85</v>
      </c>
      <c r="AY397" s="259" t="s">
        <v>245</v>
      </c>
    </row>
    <row r="398" s="2" customFormat="1" ht="16.5" customHeight="1">
      <c r="A398" s="40"/>
      <c r="B398" s="41"/>
      <c r="C398" s="221" t="s">
        <v>732</v>
      </c>
      <c r="D398" s="221" t="s">
        <v>248</v>
      </c>
      <c r="E398" s="222" t="s">
        <v>4503</v>
      </c>
      <c r="F398" s="223" t="s">
        <v>5084</v>
      </c>
      <c r="G398" s="224" t="s">
        <v>251</v>
      </c>
      <c r="H398" s="225">
        <v>102.45</v>
      </c>
      <c r="I398" s="226"/>
      <c r="J398" s="227">
        <f>ROUND(I398*H398,2)</f>
        <v>0</v>
      </c>
      <c r="K398" s="223" t="s">
        <v>764</v>
      </c>
      <c r="L398" s="46"/>
      <c r="M398" s="228" t="s">
        <v>1</v>
      </c>
      <c r="N398" s="229" t="s">
        <v>42</v>
      </c>
      <c r="O398" s="93"/>
      <c r="P398" s="230">
        <f>O398*H398</f>
        <v>0</v>
      </c>
      <c r="Q398" s="230">
        <v>2.4500000000000002</v>
      </c>
      <c r="R398" s="230">
        <f>Q398*H398</f>
        <v>251.00250000000003</v>
      </c>
      <c r="S398" s="230">
        <v>0</v>
      </c>
      <c r="T398" s="231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32" t="s">
        <v>253</v>
      </c>
      <c r="AT398" s="232" t="s">
        <v>248</v>
      </c>
      <c r="AU398" s="232" t="s">
        <v>87</v>
      </c>
      <c r="AY398" s="19" t="s">
        <v>245</v>
      </c>
      <c r="BE398" s="233">
        <f>IF(N398="základní",J398,0)</f>
        <v>0</v>
      </c>
      <c r="BF398" s="233">
        <f>IF(N398="snížená",J398,0)</f>
        <v>0</v>
      </c>
      <c r="BG398" s="233">
        <f>IF(N398="zákl. přenesená",J398,0)</f>
        <v>0</v>
      </c>
      <c r="BH398" s="233">
        <f>IF(N398="sníž. přenesená",J398,0)</f>
        <v>0</v>
      </c>
      <c r="BI398" s="233">
        <f>IF(N398="nulová",J398,0)</f>
        <v>0</v>
      </c>
      <c r="BJ398" s="19" t="s">
        <v>85</v>
      </c>
      <c r="BK398" s="233">
        <f>ROUND(I398*H398,2)</f>
        <v>0</v>
      </c>
      <c r="BL398" s="19" t="s">
        <v>253</v>
      </c>
      <c r="BM398" s="232" t="s">
        <v>6406</v>
      </c>
    </row>
    <row r="399" s="2" customFormat="1">
      <c r="A399" s="40"/>
      <c r="B399" s="41"/>
      <c r="C399" s="42"/>
      <c r="D399" s="234" t="s">
        <v>255</v>
      </c>
      <c r="E399" s="42"/>
      <c r="F399" s="235" t="s">
        <v>5084</v>
      </c>
      <c r="G399" s="42"/>
      <c r="H399" s="42"/>
      <c r="I399" s="236"/>
      <c r="J399" s="42"/>
      <c r="K399" s="42"/>
      <c r="L399" s="46"/>
      <c r="M399" s="237"/>
      <c r="N399" s="238"/>
      <c r="O399" s="93"/>
      <c r="P399" s="93"/>
      <c r="Q399" s="93"/>
      <c r="R399" s="93"/>
      <c r="S399" s="93"/>
      <c r="T399" s="94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255</v>
      </c>
      <c r="AU399" s="19" t="s">
        <v>87</v>
      </c>
    </row>
    <row r="400" s="2" customFormat="1">
      <c r="A400" s="40"/>
      <c r="B400" s="41"/>
      <c r="C400" s="42"/>
      <c r="D400" s="296" t="s">
        <v>766</v>
      </c>
      <c r="E400" s="42"/>
      <c r="F400" s="297" t="s">
        <v>4507</v>
      </c>
      <c r="G400" s="42"/>
      <c r="H400" s="42"/>
      <c r="I400" s="236"/>
      <c r="J400" s="42"/>
      <c r="K400" s="42"/>
      <c r="L400" s="46"/>
      <c r="M400" s="237"/>
      <c r="N400" s="238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766</v>
      </c>
      <c r="AU400" s="19" t="s">
        <v>87</v>
      </c>
    </row>
    <row r="401" s="14" customFormat="1">
      <c r="A401" s="14"/>
      <c r="B401" s="249"/>
      <c r="C401" s="250"/>
      <c r="D401" s="234" t="s">
        <v>257</v>
      </c>
      <c r="E401" s="251" t="s">
        <v>1</v>
      </c>
      <c r="F401" s="252" t="s">
        <v>6407</v>
      </c>
      <c r="G401" s="250"/>
      <c r="H401" s="253">
        <v>44.100000000000001</v>
      </c>
      <c r="I401" s="254"/>
      <c r="J401" s="250"/>
      <c r="K401" s="250"/>
      <c r="L401" s="255"/>
      <c r="M401" s="256"/>
      <c r="N401" s="257"/>
      <c r="O401" s="257"/>
      <c r="P401" s="257"/>
      <c r="Q401" s="257"/>
      <c r="R401" s="257"/>
      <c r="S401" s="257"/>
      <c r="T401" s="258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9" t="s">
        <v>257</v>
      </c>
      <c r="AU401" s="259" t="s">
        <v>87</v>
      </c>
      <c r="AV401" s="14" t="s">
        <v>87</v>
      </c>
      <c r="AW401" s="14" t="s">
        <v>34</v>
      </c>
      <c r="AX401" s="14" t="s">
        <v>77</v>
      </c>
      <c r="AY401" s="259" t="s">
        <v>245</v>
      </c>
    </row>
    <row r="402" s="14" customFormat="1">
      <c r="A402" s="14"/>
      <c r="B402" s="249"/>
      <c r="C402" s="250"/>
      <c r="D402" s="234" t="s">
        <v>257</v>
      </c>
      <c r="E402" s="251" t="s">
        <v>1</v>
      </c>
      <c r="F402" s="252" t="s">
        <v>6408</v>
      </c>
      <c r="G402" s="250"/>
      <c r="H402" s="253">
        <v>31.050000000000001</v>
      </c>
      <c r="I402" s="254"/>
      <c r="J402" s="250"/>
      <c r="K402" s="250"/>
      <c r="L402" s="255"/>
      <c r="M402" s="256"/>
      <c r="N402" s="257"/>
      <c r="O402" s="257"/>
      <c r="P402" s="257"/>
      <c r="Q402" s="257"/>
      <c r="R402" s="257"/>
      <c r="S402" s="257"/>
      <c r="T402" s="25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9" t="s">
        <v>257</v>
      </c>
      <c r="AU402" s="259" t="s">
        <v>87</v>
      </c>
      <c r="AV402" s="14" t="s">
        <v>87</v>
      </c>
      <c r="AW402" s="14" t="s">
        <v>34</v>
      </c>
      <c r="AX402" s="14" t="s">
        <v>77</v>
      </c>
      <c r="AY402" s="259" t="s">
        <v>245</v>
      </c>
    </row>
    <row r="403" s="14" customFormat="1">
      <c r="A403" s="14"/>
      <c r="B403" s="249"/>
      <c r="C403" s="250"/>
      <c r="D403" s="234" t="s">
        <v>257</v>
      </c>
      <c r="E403" s="251" t="s">
        <v>1</v>
      </c>
      <c r="F403" s="252" t="s">
        <v>6409</v>
      </c>
      <c r="G403" s="250"/>
      <c r="H403" s="253">
        <v>27.300000000000001</v>
      </c>
      <c r="I403" s="254"/>
      <c r="J403" s="250"/>
      <c r="K403" s="250"/>
      <c r="L403" s="255"/>
      <c r="M403" s="256"/>
      <c r="N403" s="257"/>
      <c r="O403" s="257"/>
      <c r="P403" s="257"/>
      <c r="Q403" s="257"/>
      <c r="R403" s="257"/>
      <c r="S403" s="257"/>
      <c r="T403" s="258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9" t="s">
        <v>257</v>
      </c>
      <c r="AU403" s="259" t="s">
        <v>87</v>
      </c>
      <c r="AV403" s="14" t="s">
        <v>87</v>
      </c>
      <c r="AW403" s="14" t="s">
        <v>34</v>
      </c>
      <c r="AX403" s="14" t="s">
        <v>77</v>
      </c>
      <c r="AY403" s="259" t="s">
        <v>245</v>
      </c>
    </row>
    <row r="404" s="15" customFormat="1">
      <c r="A404" s="15"/>
      <c r="B404" s="260"/>
      <c r="C404" s="261"/>
      <c r="D404" s="234" t="s">
        <v>257</v>
      </c>
      <c r="E404" s="262" t="s">
        <v>1</v>
      </c>
      <c r="F404" s="263" t="s">
        <v>266</v>
      </c>
      <c r="G404" s="261"/>
      <c r="H404" s="264">
        <v>102.45</v>
      </c>
      <c r="I404" s="265"/>
      <c r="J404" s="261"/>
      <c r="K404" s="261"/>
      <c r="L404" s="266"/>
      <c r="M404" s="267"/>
      <c r="N404" s="268"/>
      <c r="O404" s="268"/>
      <c r="P404" s="268"/>
      <c r="Q404" s="268"/>
      <c r="R404" s="268"/>
      <c r="S404" s="268"/>
      <c r="T404" s="269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70" t="s">
        <v>257</v>
      </c>
      <c r="AU404" s="270" t="s">
        <v>87</v>
      </c>
      <c r="AV404" s="15" t="s">
        <v>253</v>
      </c>
      <c r="AW404" s="15" t="s">
        <v>34</v>
      </c>
      <c r="AX404" s="15" t="s">
        <v>85</v>
      </c>
      <c r="AY404" s="270" t="s">
        <v>245</v>
      </c>
    </row>
    <row r="405" s="2" customFormat="1" ht="16.5" customHeight="1">
      <c r="A405" s="40"/>
      <c r="B405" s="41"/>
      <c r="C405" s="221" t="s">
        <v>745</v>
      </c>
      <c r="D405" s="221" t="s">
        <v>248</v>
      </c>
      <c r="E405" s="222" t="s">
        <v>5768</v>
      </c>
      <c r="F405" s="223" t="s">
        <v>5769</v>
      </c>
      <c r="G405" s="224" t="s">
        <v>251</v>
      </c>
      <c r="H405" s="225">
        <v>1.8</v>
      </c>
      <c r="I405" s="226"/>
      <c r="J405" s="227">
        <f>ROUND(I405*H405,2)</f>
        <v>0</v>
      </c>
      <c r="K405" s="223" t="s">
        <v>764</v>
      </c>
      <c r="L405" s="46"/>
      <c r="M405" s="228" t="s">
        <v>1</v>
      </c>
      <c r="N405" s="229" t="s">
        <v>42</v>
      </c>
      <c r="O405" s="93"/>
      <c r="P405" s="230">
        <f>O405*H405</f>
        <v>0</v>
      </c>
      <c r="Q405" s="230">
        <v>1.8480000000000001</v>
      </c>
      <c r="R405" s="230">
        <f>Q405*H405</f>
        <v>3.3264</v>
      </c>
      <c r="S405" s="230">
        <v>0</v>
      </c>
      <c r="T405" s="231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32" t="s">
        <v>594</v>
      </c>
      <c r="AT405" s="232" t="s">
        <v>248</v>
      </c>
      <c r="AU405" s="232" t="s">
        <v>87</v>
      </c>
      <c r="AY405" s="19" t="s">
        <v>245</v>
      </c>
      <c r="BE405" s="233">
        <f>IF(N405="základní",J405,0)</f>
        <v>0</v>
      </c>
      <c r="BF405" s="233">
        <f>IF(N405="snížená",J405,0)</f>
        <v>0</v>
      </c>
      <c r="BG405" s="233">
        <f>IF(N405="zákl. přenesená",J405,0)</f>
        <v>0</v>
      </c>
      <c r="BH405" s="233">
        <f>IF(N405="sníž. přenesená",J405,0)</f>
        <v>0</v>
      </c>
      <c r="BI405" s="233">
        <f>IF(N405="nulová",J405,0)</f>
        <v>0</v>
      </c>
      <c r="BJ405" s="19" t="s">
        <v>85</v>
      </c>
      <c r="BK405" s="233">
        <f>ROUND(I405*H405,2)</f>
        <v>0</v>
      </c>
      <c r="BL405" s="19" t="s">
        <v>594</v>
      </c>
      <c r="BM405" s="232" t="s">
        <v>6410</v>
      </c>
    </row>
    <row r="406" s="2" customFormat="1">
      <c r="A406" s="40"/>
      <c r="B406" s="41"/>
      <c r="C406" s="42"/>
      <c r="D406" s="234" t="s">
        <v>255</v>
      </c>
      <c r="E406" s="42"/>
      <c r="F406" s="235" t="s">
        <v>5769</v>
      </c>
      <c r="G406" s="42"/>
      <c r="H406" s="42"/>
      <c r="I406" s="236"/>
      <c r="J406" s="42"/>
      <c r="K406" s="42"/>
      <c r="L406" s="46"/>
      <c r="M406" s="237"/>
      <c r="N406" s="238"/>
      <c r="O406" s="93"/>
      <c r="P406" s="93"/>
      <c r="Q406" s="93"/>
      <c r="R406" s="93"/>
      <c r="S406" s="93"/>
      <c r="T406" s="94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255</v>
      </c>
      <c r="AU406" s="19" t="s">
        <v>87</v>
      </c>
    </row>
    <row r="407" s="2" customFormat="1">
      <c r="A407" s="40"/>
      <c r="B407" s="41"/>
      <c r="C407" s="42"/>
      <c r="D407" s="296" t="s">
        <v>766</v>
      </c>
      <c r="E407" s="42"/>
      <c r="F407" s="297" t="s">
        <v>5771</v>
      </c>
      <c r="G407" s="42"/>
      <c r="H407" s="42"/>
      <c r="I407" s="236"/>
      <c r="J407" s="42"/>
      <c r="K407" s="42"/>
      <c r="L407" s="46"/>
      <c r="M407" s="237"/>
      <c r="N407" s="238"/>
      <c r="O407" s="93"/>
      <c r="P407" s="93"/>
      <c r="Q407" s="93"/>
      <c r="R407" s="93"/>
      <c r="S407" s="93"/>
      <c r="T407" s="94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766</v>
      </c>
      <c r="AU407" s="19" t="s">
        <v>87</v>
      </c>
    </row>
    <row r="408" s="14" customFormat="1">
      <c r="A408" s="14"/>
      <c r="B408" s="249"/>
      <c r="C408" s="250"/>
      <c r="D408" s="234" t="s">
        <v>257</v>
      </c>
      <c r="E408" s="251" t="s">
        <v>1</v>
      </c>
      <c r="F408" s="252" t="s">
        <v>6411</v>
      </c>
      <c r="G408" s="250"/>
      <c r="H408" s="253">
        <v>1.8</v>
      </c>
      <c r="I408" s="254"/>
      <c r="J408" s="250"/>
      <c r="K408" s="250"/>
      <c r="L408" s="255"/>
      <c r="M408" s="256"/>
      <c r="N408" s="257"/>
      <c r="O408" s="257"/>
      <c r="P408" s="257"/>
      <c r="Q408" s="257"/>
      <c r="R408" s="257"/>
      <c r="S408" s="257"/>
      <c r="T408" s="258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9" t="s">
        <v>257</v>
      </c>
      <c r="AU408" s="259" t="s">
        <v>87</v>
      </c>
      <c r="AV408" s="14" t="s">
        <v>87</v>
      </c>
      <c r="AW408" s="14" t="s">
        <v>34</v>
      </c>
      <c r="AX408" s="14" t="s">
        <v>77</v>
      </c>
      <c r="AY408" s="259" t="s">
        <v>245</v>
      </c>
    </row>
    <row r="409" s="15" customFormat="1">
      <c r="A409" s="15"/>
      <c r="B409" s="260"/>
      <c r="C409" s="261"/>
      <c r="D409" s="234" t="s">
        <v>257</v>
      </c>
      <c r="E409" s="262" t="s">
        <v>1</v>
      </c>
      <c r="F409" s="263" t="s">
        <v>266</v>
      </c>
      <c r="G409" s="261"/>
      <c r="H409" s="264">
        <v>1.8</v>
      </c>
      <c r="I409" s="265"/>
      <c r="J409" s="261"/>
      <c r="K409" s="261"/>
      <c r="L409" s="266"/>
      <c r="M409" s="267"/>
      <c r="N409" s="268"/>
      <c r="O409" s="268"/>
      <c r="P409" s="268"/>
      <c r="Q409" s="268"/>
      <c r="R409" s="268"/>
      <c r="S409" s="268"/>
      <c r="T409" s="269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70" t="s">
        <v>257</v>
      </c>
      <c r="AU409" s="270" t="s">
        <v>87</v>
      </c>
      <c r="AV409" s="15" t="s">
        <v>253</v>
      </c>
      <c r="AW409" s="15" t="s">
        <v>34</v>
      </c>
      <c r="AX409" s="15" t="s">
        <v>85</v>
      </c>
      <c r="AY409" s="270" t="s">
        <v>245</v>
      </c>
    </row>
    <row r="410" s="2" customFormat="1" ht="24.15" customHeight="1">
      <c r="A410" s="40"/>
      <c r="B410" s="41"/>
      <c r="C410" s="221" t="s">
        <v>2465</v>
      </c>
      <c r="D410" s="221" t="s">
        <v>248</v>
      </c>
      <c r="E410" s="222" t="s">
        <v>2852</v>
      </c>
      <c r="F410" s="223" t="s">
        <v>3712</v>
      </c>
      <c r="G410" s="224" t="s">
        <v>275</v>
      </c>
      <c r="H410" s="225">
        <v>31.350000000000001</v>
      </c>
      <c r="I410" s="226"/>
      <c r="J410" s="227">
        <f>ROUND(I410*H410,2)</f>
        <v>0</v>
      </c>
      <c r="K410" s="223" t="s">
        <v>764</v>
      </c>
      <c r="L410" s="46"/>
      <c r="M410" s="228" t="s">
        <v>1</v>
      </c>
      <c r="N410" s="229" t="s">
        <v>42</v>
      </c>
      <c r="O410" s="93"/>
      <c r="P410" s="230">
        <f>O410*H410</f>
        <v>0</v>
      </c>
      <c r="Q410" s="230">
        <v>1.031199</v>
      </c>
      <c r="R410" s="230">
        <f>Q410*H410</f>
        <v>32.328088649999998</v>
      </c>
      <c r="S410" s="230">
        <v>0</v>
      </c>
      <c r="T410" s="231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32" t="s">
        <v>253</v>
      </c>
      <c r="AT410" s="232" t="s">
        <v>248</v>
      </c>
      <c r="AU410" s="232" t="s">
        <v>87</v>
      </c>
      <c r="AY410" s="19" t="s">
        <v>245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9" t="s">
        <v>85</v>
      </c>
      <c r="BK410" s="233">
        <f>ROUND(I410*H410,2)</f>
        <v>0</v>
      </c>
      <c r="BL410" s="19" t="s">
        <v>253</v>
      </c>
      <c r="BM410" s="232" t="s">
        <v>6412</v>
      </c>
    </row>
    <row r="411" s="2" customFormat="1">
      <c r="A411" s="40"/>
      <c r="B411" s="41"/>
      <c r="C411" s="42"/>
      <c r="D411" s="234" t="s">
        <v>255</v>
      </c>
      <c r="E411" s="42"/>
      <c r="F411" s="235" t="s">
        <v>3712</v>
      </c>
      <c r="G411" s="42"/>
      <c r="H411" s="42"/>
      <c r="I411" s="236"/>
      <c r="J411" s="42"/>
      <c r="K411" s="42"/>
      <c r="L411" s="46"/>
      <c r="M411" s="237"/>
      <c r="N411" s="238"/>
      <c r="O411" s="93"/>
      <c r="P411" s="93"/>
      <c r="Q411" s="93"/>
      <c r="R411" s="93"/>
      <c r="S411" s="93"/>
      <c r="T411" s="94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255</v>
      </c>
      <c r="AU411" s="19" t="s">
        <v>87</v>
      </c>
    </row>
    <row r="412" s="2" customFormat="1">
      <c r="A412" s="40"/>
      <c r="B412" s="41"/>
      <c r="C412" s="42"/>
      <c r="D412" s="296" t="s">
        <v>766</v>
      </c>
      <c r="E412" s="42"/>
      <c r="F412" s="297" t="s">
        <v>2856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766</v>
      </c>
      <c r="AU412" s="19" t="s">
        <v>87</v>
      </c>
    </row>
    <row r="413" s="14" customFormat="1">
      <c r="A413" s="14"/>
      <c r="B413" s="249"/>
      <c r="C413" s="250"/>
      <c r="D413" s="234" t="s">
        <v>257</v>
      </c>
      <c r="E413" s="251" t="s">
        <v>1</v>
      </c>
      <c r="F413" s="252" t="s">
        <v>6413</v>
      </c>
      <c r="G413" s="250"/>
      <c r="H413" s="253">
        <v>31.350000000000001</v>
      </c>
      <c r="I413" s="254"/>
      <c r="J413" s="250"/>
      <c r="K413" s="250"/>
      <c r="L413" s="255"/>
      <c r="M413" s="256"/>
      <c r="N413" s="257"/>
      <c r="O413" s="257"/>
      <c r="P413" s="257"/>
      <c r="Q413" s="257"/>
      <c r="R413" s="257"/>
      <c r="S413" s="257"/>
      <c r="T413" s="25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9" t="s">
        <v>257</v>
      </c>
      <c r="AU413" s="259" t="s">
        <v>87</v>
      </c>
      <c r="AV413" s="14" t="s">
        <v>87</v>
      </c>
      <c r="AW413" s="14" t="s">
        <v>34</v>
      </c>
      <c r="AX413" s="14" t="s">
        <v>77</v>
      </c>
      <c r="AY413" s="259" t="s">
        <v>245</v>
      </c>
    </row>
    <row r="414" s="15" customFormat="1">
      <c r="A414" s="15"/>
      <c r="B414" s="260"/>
      <c r="C414" s="261"/>
      <c r="D414" s="234" t="s">
        <v>257</v>
      </c>
      <c r="E414" s="262" t="s">
        <v>1</v>
      </c>
      <c r="F414" s="263" t="s">
        <v>266</v>
      </c>
      <c r="G414" s="261"/>
      <c r="H414" s="264">
        <v>31.350000000000001</v>
      </c>
      <c r="I414" s="265"/>
      <c r="J414" s="261"/>
      <c r="K414" s="261"/>
      <c r="L414" s="266"/>
      <c r="M414" s="267"/>
      <c r="N414" s="268"/>
      <c r="O414" s="268"/>
      <c r="P414" s="268"/>
      <c r="Q414" s="268"/>
      <c r="R414" s="268"/>
      <c r="S414" s="268"/>
      <c r="T414" s="269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70" t="s">
        <v>257</v>
      </c>
      <c r="AU414" s="270" t="s">
        <v>87</v>
      </c>
      <c r="AV414" s="15" t="s">
        <v>253</v>
      </c>
      <c r="AW414" s="15" t="s">
        <v>34</v>
      </c>
      <c r="AX414" s="15" t="s">
        <v>85</v>
      </c>
      <c r="AY414" s="270" t="s">
        <v>245</v>
      </c>
    </row>
    <row r="415" s="12" customFormat="1" ht="22.8" customHeight="1">
      <c r="A415" s="12"/>
      <c r="B415" s="205"/>
      <c r="C415" s="206"/>
      <c r="D415" s="207" t="s">
        <v>76</v>
      </c>
      <c r="E415" s="219" t="s">
        <v>246</v>
      </c>
      <c r="F415" s="219" t="s">
        <v>247</v>
      </c>
      <c r="G415" s="206"/>
      <c r="H415" s="206"/>
      <c r="I415" s="209"/>
      <c r="J415" s="220">
        <f>BK415</f>
        <v>0</v>
      </c>
      <c r="K415" s="206"/>
      <c r="L415" s="211"/>
      <c r="M415" s="212"/>
      <c r="N415" s="213"/>
      <c r="O415" s="213"/>
      <c r="P415" s="214">
        <f>P416+SUM(P417:P428)</f>
        <v>0</v>
      </c>
      <c r="Q415" s="213"/>
      <c r="R415" s="214">
        <f>R416+SUM(R417:R428)</f>
        <v>150.08587500000002</v>
      </c>
      <c r="S415" s="213"/>
      <c r="T415" s="215">
        <f>T416+SUM(T417:T428)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16" t="s">
        <v>85</v>
      </c>
      <c r="AT415" s="217" t="s">
        <v>76</v>
      </c>
      <c r="AU415" s="217" t="s">
        <v>85</v>
      </c>
      <c r="AY415" s="216" t="s">
        <v>245</v>
      </c>
      <c r="BK415" s="218">
        <f>BK416+SUM(BK417:BK428)</f>
        <v>0</v>
      </c>
    </row>
    <row r="416" s="2" customFormat="1" ht="16.5" customHeight="1">
      <c r="A416" s="40"/>
      <c r="B416" s="41"/>
      <c r="C416" s="221" t="s">
        <v>974</v>
      </c>
      <c r="D416" s="221" t="s">
        <v>248</v>
      </c>
      <c r="E416" s="222" t="s">
        <v>3715</v>
      </c>
      <c r="F416" s="223" t="s">
        <v>3716</v>
      </c>
      <c r="G416" s="224" t="s">
        <v>251</v>
      </c>
      <c r="H416" s="225">
        <v>71.25</v>
      </c>
      <c r="I416" s="226"/>
      <c r="J416" s="227">
        <f>ROUND(I416*H416,2)</f>
        <v>0</v>
      </c>
      <c r="K416" s="223" t="s">
        <v>764</v>
      </c>
      <c r="L416" s="46"/>
      <c r="M416" s="228" t="s">
        <v>1</v>
      </c>
      <c r="N416" s="229" t="s">
        <v>42</v>
      </c>
      <c r="O416" s="93"/>
      <c r="P416" s="230">
        <f>O416*H416</f>
        <v>0</v>
      </c>
      <c r="Q416" s="230">
        <v>1.964</v>
      </c>
      <c r="R416" s="230">
        <f>Q416*H416</f>
        <v>139.935</v>
      </c>
      <c r="S416" s="230">
        <v>0</v>
      </c>
      <c r="T416" s="231">
        <f>S416*H416</f>
        <v>0</v>
      </c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R416" s="232" t="s">
        <v>594</v>
      </c>
      <c r="AT416" s="232" t="s">
        <v>248</v>
      </c>
      <c r="AU416" s="232" t="s">
        <v>87</v>
      </c>
      <c r="AY416" s="19" t="s">
        <v>245</v>
      </c>
      <c r="BE416" s="233">
        <f>IF(N416="základní",J416,0)</f>
        <v>0</v>
      </c>
      <c r="BF416" s="233">
        <f>IF(N416="snížená",J416,0)</f>
        <v>0</v>
      </c>
      <c r="BG416" s="233">
        <f>IF(N416="zákl. přenesená",J416,0)</f>
        <v>0</v>
      </c>
      <c r="BH416" s="233">
        <f>IF(N416="sníž. přenesená",J416,0)</f>
        <v>0</v>
      </c>
      <c r="BI416" s="233">
        <f>IF(N416="nulová",J416,0)</f>
        <v>0</v>
      </c>
      <c r="BJ416" s="19" t="s">
        <v>85</v>
      </c>
      <c r="BK416" s="233">
        <f>ROUND(I416*H416,2)</f>
        <v>0</v>
      </c>
      <c r="BL416" s="19" t="s">
        <v>594</v>
      </c>
      <c r="BM416" s="232" t="s">
        <v>6414</v>
      </c>
    </row>
    <row r="417" s="2" customFormat="1">
      <c r="A417" s="40"/>
      <c r="B417" s="41"/>
      <c r="C417" s="42"/>
      <c r="D417" s="234" t="s">
        <v>255</v>
      </c>
      <c r="E417" s="42"/>
      <c r="F417" s="235" t="s">
        <v>3716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255</v>
      </c>
      <c r="AU417" s="19" t="s">
        <v>87</v>
      </c>
    </row>
    <row r="418" s="2" customFormat="1">
      <c r="A418" s="40"/>
      <c r="B418" s="41"/>
      <c r="C418" s="42"/>
      <c r="D418" s="296" t="s">
        <v>766</v>
      </c>
      <c r="E418" s="42"/>
      <c r="F418" s="297" t="s">
        <v>3718</v>
      </c>
      <c r="G418" s="42"/>
      <c r="H418" s="42"/>
      <c r="I418" s="236"/>
      <c r="J418" s="42"/>
      <c r="K418" s="42"/>
      <c r="L418" s="46"/>
      <c r="M418" s="237"/>
      <c r="N418" s="238"/>
      <c r="O418" s="93"/>
      <c r="P418" s="93"/>
      <c r="Q418" s="93"/>
      <c r="R418" s="93"/>
      <c r="S418" s="93"/>
      <c r="T418" s="94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766</v>
      </c>
      <c r="AU418" s="19" t="s">
        <v>87</v>
      </c>
    </row>
    <row r="419" s="14" customFormat="1">
      <c r="A419" s="14"/>
      <c r="B419" s="249"/>
      <c r="C419" s="250"/>
      <c r="D419" s="234" t="s">
        <v>257</v>
      </c>
      <c r="E419" s="251" t="s">
        <v>1</v>
      </c>
      <c r="F419" s="252" t="s">
        <v>6415</v>
      </c>
      <c r="G419" s="250"/>
      <c r="H419" s="253">
        <v>71.25</v>
      </c>
      <c r="I419" s="254"/>
      <c r="J419" s="250"/>
      <c r="K419" s="250"/>
      <c r="L419" s="255"/>
      <c r="M419" s="256"/>
      <c r="N419" s="257"/>
      <c r="O419" s="257"/>
      <c r="P419" s="257"/>
      <c r="Q419" s="257"/>
      <c r="R419" s="257"/>
      <c r="S419" s="257"/>
      <c r="T419" s="25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9" t="s">
        <v>257</v>
      </c>
      <c r="AU419" s="259" t="s">
        <v>87</v>
      </c>
      <c r="AV419" s="14" t="s">
        <v>87</v>
      </c>
      <c r="AW419" s="14" t="s">
        <v>34</v>
      </c>
      <c r="AX419" s="14" t="s">
        <v>85</v>
      </c>
      <c r="AY419" s="259" t="s">
        <v>245</v>
      </c>
    </row>
    <row r="420" s="2" customFormat="1" ht="16.5" customHeight="1">
      <c r="A420" s="40"/>
      <c r="B420" s="41"/>
      <c r="C420" s="221" t="s">
        <v>3068</v>
      </c>
      <c r="D420" s="221" t="s">
        <v>248</v>
      </c>
      <c r="E420" s="222" t="s">
        <v>4512</v>
      </c>
      <c r="F420" s="223" t="s">
        <v>4513</v>
      </c>
      <c r="G420" s="224" t="s">
        <v>275</v>
      </c>
      <c r="H420" s="225">
        <v>237.5</v>
      </c>
      <c r="I420" s="226"/>
      <c r="J420" s="227">
        <f>ROUND(I420*H420,2)</f>
        <v>0</v>
      </c>
      <c r="K420" s="223" t="s">
        <v>764</v>
      </c>
      <c r="L420" s="46"/>
      <c r="M420" s="228" t="s">
        <v>1</v>
      </c>
      <c r="N420" s="229" t="s">
        <v>42</v>
      </c>
      <c r="O420" s="93"/>
      <c r="P420" s="230">
        <f>O420*H420</f>
        <v>0</v>
      </c>
      <c r="Q420" s="230">
        <v>0.037170000000000002</v>
      </c>
      <c r="R420" s="230">
        <f>Q420*H420</f>
        <v>8.8278750000000006</v>
      </c>
      <c r="S420" s="230">
        <v>0</v>
      </c>
      <c r="T420" s="231">
        <f>S420*H420</f>
        <v>0</v>
      </c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R420" s="232" t="s">
        <v>594</v>
      </c>
      <c r="AT420" s="232" t="s">
        <v>248</v>
      </c>
      <c r="AU420" s="232" t="s">
        <v>87</v>
      </c>
      <c r="AY420" s="19" t="s">
        <v>245</v>
      </c>
      <c r="BE420" s="233">
        <f>IF(N420="základní",J420,0)</f>
        <v>0</v>
      </c>
      <c r="BF420" s="233">
        <f>IF(N420="snížená",J420,0)</f>
        <v>0</v>
      </c>
      <c r="BG420" s="233">
        <f>IF(N420="zákl. přenesená",J420,0)</f>
        <v>0</v>
      </c>
      <c r="BH420" s="233">
        <f>IF(N420="sníž. přenesená",J420,0)</f>
        <v>0</v>
      </c>
      <c r="BI420" s="233">
        <f>IF(N420="nulová",J420,0)</f>
        <v>0</v>
      </c>
      <c r="BJ420" s="19" t="s">
        <v>85</v>
      </c>
      <c r="BK420" s="233">
        <f>ROUND(I420*H420,2)</f>
        <v>0</v>
      </c>
      <c r="BL420" s="19" t="s">
        <v>594</v>
      </c>
      <c r="BM420" s="232" t="s">
        <v>6416</v>
      </c>
    </row>
    <row r="421" s="2" customFormat="1">
      <c r="A421" s="40"/>
      <c r="B421" s="41"/>
      <c r="C421" s="42"/>
      <c r="D421" s="234" t="s">
        <v>255</v>
      </c>
      <c r="E421" s="42"/>
      <c r="F421" s="235" t="s">
        <v>4513</v>
      </c>
      <c r="G421" s="42"/>
      <c r="H421" s="42"/>
      <c r="I421" s="236"/>
      <c r="J421" s="42"/>
      <c r="K421" s="42"/>
      <c r="L421" s="46"/>
      <c r="M421" s="237"/>
      <c r="N421" s="238"/>
      <c r="O421" s="93"/>
      <c r="P421" s="93"/>
      <c r="Q421" s="93"/>
      <c r="R421" s="93"/>
      <c r="S421" s="93"/>
      <c r="T421" s="94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255</v>
      </c>
      <c r="AU421" s="19" t="s">
        <v>87</v>
      </c>
    </row>
    <row r="422" s="2" customFormat="1">
      <c r="A422" s="40"/>
      <c r="B422" s="41"/>
      <c r="C422" s="42"/>
      <c r="D422" s="296" t="s">
        <v>766</v>
      </c>
      <c r="E422" s="42"/>
      <c r="F422" s="297" t="s">
        <v>4516</v>
      </c>
      <c r="G422" s="42"/>
      <c r="H422" s="42"/>
      <c r="I422" s="236"/>
      <c r="J422" s="42"/>
      <c r="K422" s="42"/>
      <c r="L422" s="46"/>
      <c r="M422" s="237"/>
      <c r="N422" s="238"/>
      <c r="O422" s="93"/>
      <c r="P422" s="93"/>
      <c r="Q422" s="93"/>
      <c r="R422" s="93"/>
      <c r="S422" s="93"/>
      <c r="T422" s="94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9" t="s">
        <v>766</v>
      </c>
      <c r="AU422" s="19" t="s">
        <v>87</v>
      </c>
    </row>
    <row r="423" s="14" customFormat="1">
      <c r="A423" s="14"/>
      <c r="B423" s="249"/>
      <c r="C423" s="250"/>
      <c r="D423" s="234" t="s">
        <v>257</v>
      </c>
      <c r="E423" s="251" t="s">
        <v>1</v>
      </c>
      <c r="F423" s="252" t="s">
        <v>6417</v>
      </c>
      <c r="G423" s="250"/>
      <c r="H423" s="253">
        <v>237.5</v>
      </c>
      <c r="I423" s="254"/>
      <c r="J423" s="250"/>
      <c r="K423" s="250"/>
      <c r="L423" s="255"/>
      <c r="M423" s="256"/>
      <c r="N423" s="257"/>
      <c r="O423" s="257"/>
      <c r="P423" s="257"/>
      <c r="Q423" s="257"/>
      <c r="R423" s="257"/>
      <c r="S423" s="257"/>
      <c r="T423" s="25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9" t="s">
        <v>257</v>
      </c>
      <c r="AU423" s="259" t="s">
        <v>87</v>
      </c>
      <c r="AV423" s="14" t="s">
        <v>87</v>
      </c>
      <c r="AW423" s="14" t="s">
        <v>34</v>
      </c>
      <c r="AX423" s="14" t="s">
        <v>85</v>
      </c>
      <c r="AY423" s="259" t="s">
        <v>245</v>
      </c>
    </row>
    <row r="424" s="2" customFormat="1" ht="16.5" customHeight="1">
      <c r="A424" s="40"/>
      <c r="B424" s="41"/>
      <c r="C424" s="221" t="s">
        <v>458</v>
      </c>
      <c r="D424" s="221" t="s">
        <v>248</v>
      </c>
      <c r="E424" s="222" t="s">
        <v>6418</v>
      </c>
      <c r="F424" s="223" t="s">
        <v>6419</v>
      </c>
      <c r="G424" s="224" t="s">
        <v>275</v>
      </c>
      <c r="H424" s="225">
        <v>23.399999999999999</v>
      </c>
      <c r="I424" s="226"/>
      <c r="J424" s="227">
        <f>ROUND(I424*H424,2)</f>
        <v>0</v>
      </c>
      <c r="K424" s="223" t="s">
        <v>764</v>
      </c>
      <c r="L424" s="46"/>
      <c r="M424" s="228" t="s">
        <v>1</v>
      </c>
      <c r="N424" s="229" t="s">
        <v>42</v>
      </c>
      <c r="O424" s="93"/>
      <c r="P424" s="230">
        <f>O424*H424</f>
        <v>0</v>
      </c>
      <c r="Q424" s="230">
        <v>0</v>
      </c>
      <c r="R424" s="230">
        <f>Q424*H424</f>
        <v>0</v>
      </c>
      <c r="S424" s="230">
        <v>0</v>
      </c>
      <c r="T424" s="231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32" t="s">
        <v>253</v>
      </c>
      <c r="AT424" s="232" t="s">
        <v>248</v>
      </c>
      <c r="AU424" s="232" t="s">
        <v>87</v>
      </c>
      <c r="AY424" s="19" t="s">
        <v>245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9" t="s">
        <v>85</v>
      </c>
      <c r="BK424" s="233">
        <f>ROUND(I424*H424,2)</f>
        <v>0</v>
      </c>
      <c r="BL424" s="19" t="s">
        <v>253</v>
      </c>
      <c r="BM424" s="232" t="s">
        <v>6420</v>
      </c>
    </row>
    <row r="425" s="2" customFormat="1">
      <c r="A425" s="40"/>
      <c r="B425" s="41"/>
      <c r="C425" s="42"/>
      <c r="D425" s="234" t="s">
        <v>255</v>
      </c>
      <c r="E425" s="42"/>
      <c r="F425" s="235" t="s">
        <v>6419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255</v>
      </c>
      <c r="AU425" s="19" t="s">
        <v>87</v>
      </c>
    </row>
    <row r="426" s="2" customFormat="1">
      <c r="A426" s="40"/>
      <c r="B426" s="41"/>
      <c r="C426" s="42"/>
      <c r="D426" s="296" t="s">
        <v>766</v>
      </c>
      <c r="E426" s="42"/>
      <c r="F426" s="297" t="s">
        <v>6421</v>
      </c>
      <c r="G426" s="42"/>
      <c r="H426" s="42"/>
      <c r="I426" s="236"/>
      <c r="J426" s="42"/>
      <c r="K426" s="42"/>
      <c r="L426" s="46"/>
      <c r="M426" s="237"/>
      <c r="N426" s="238"/>
      <c r="O426" s="93"/>
      <c r="P426" s="93"/>
      <c r="Q426" s="93"/>
      <c r="R426" s="93"/>
      <c r="S426" s="93"/>
      <c r="T426" s="94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766</v>
      </c>
      <c r="AU426" s="19" t="s">
        <v>87</v>
      </c>
    </row>
    <row r="427" s="14" customFormat="1">
      <c r="A427" s="14"/>
      <c r="B427" s="249"/>
      <c r="C427" s="250"/>
      <c r="D427" s="234" t="s">
        <v>257</v>
      </c>
      <c r="E427" s="251" t="s">
        <v>1</v>
      </c>
      <c r="F427" s="252" t="s">
        <v>6422</v>
      </c>
      <c r="G427" s="250"/>
      <c r="H427" s="253">
        <v>23.399999999999999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257</v>
      </c>
      <c r="AU427" s="259" t="s">
        <v>87</v>
      </c>
      <c r="AV427" s="14" t="s">
        <v>87</v>
      </c>
      <c r="AW427" s="14" t="s">
        <v>34</v>
      </c>
      <c r="AX427" s="14" t="s">
        <v>85</v>
      </c>
      <c r="AY427" s="259" t="s">
        <v>245</v>
      </c>
    </row>
    <row r="428" s="12" customFormat="1" ht="20.88" customHeight="1">
      <c r="A428" s="12"/>
      <c r="B428" s="205"/>
      <c r="C428" s="206"/>
      <c r="D428" s="207" t="s">
        <v>76</v>
      </c>
      <c r="E428" s="219" t="s">
        <v>326</v>
      </c>
      <c r="F428" s="219" t="s">
        <v>5484</v>
      </c>
      <c r="G428" s="206"/>
      <c r="H428" s="206"/>
      <c r="I428" s="209"/>
      <c r="J428" s="220">
        <f>BK428</f>
        <v>0</v>
      </c>
      <c r="K428" s="206"/>
      <c r="L428" s="211"/>
      <c r="M428" s="212"/>
      <c r="N428" s="213"/>
      <c r="O428" s="213"/>
      <c r="P428" s="214">
        <f>SUM(P429:P435)</f>
        <v>0</v>
      </c>
      <c r="Q428" s="213"/>
      <c r="R428" s="214">
        <f>SUM(R429:R435)</f>
        <v>1.323</v>
      </c>
      <c r="S428" s="213"/>
      <c r="T428" s="215">
        <f>SUM(T429:T435)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216" t="s">
        <v>85</v>
      </c>
      <c r="AT428" s="217" t="s">
        <v>76</v>
      </c>
      <c r="AU428" s="217" t="s">
        <v>87</v>
      </c>
      <c r="AY428" s="216" t="s">
        <v>245</v>
      </c>
      <c r="BK428" s="218">
        <f>SUM(BK429:BK435)</f>
        <v>0</v>
      </c>
    </row>
    <row r="429" s="2" customFormat="1" ht="16.5" customHeight="1">
      <c r="A429" s="40"/>
      <c r="B429" s="41"/>
      <c r="C429" s="283" t="s">
        <v>3083</v>
      </c>
      <c r="D429" s="283" t="s">
        <v>551</v>
      </c>
      <c r="E429" s="284" t="s">
        <v>6423</v>
      </c>
      <c r="F429" s="285" t="s">
        <v>6424</v>
      </c>
      <c r="G429" s="286" t="s">
        <v>317</v>
      </c>
      <c r="H429" s="287">
        <v>9</v>
      </c>
      <c r="I429" s="288"/>
      <c r="J429" s="289">
        <f>ROUND(I429*H429,2)</f>
        <v>0</v>
      </c>
      <c r="K429" s="285" t="s">
        <v>764</v>
      </c>
      <c r="L429" s="290"/>
      <c r="M429" s="291" t="s">
        <v>1</v>
      </c>
      <c r="N429" s="292" t="s">
        <v>42</v>
      </c>
      <c r="O429" s="93"/>
      <c r="P429" s="230">
        <f>O429*H429</f>
        <v>0</v>
      </c>
      <c r="Q429" s="230">
        <v>0.14699999999999999</v>
      </c>
      <c r="R429" s="230">
        <f>Q429*H429</f>
        <v>1.323</v>
      </c>
      <c r="S429" s="230">
        <v>0</v>
      </c>
      <c r="T429" s="231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32" t="s">
        <v>326</v>
      </c>
      <c r="AT429" s="232" t="s">
        <v>551</v>
      </c>
      <c r="AU429" s="232" t="s">
        <v>272</v>
      </c>
      <c r="AY429" s="19" t="s">
        <v>245</v>
      </c>
      <c r="BE429" s="233">
        <f>IF(N429="základní",J429,0)</f>
        <v>0</v>
      </c>
      <c r="BF429" s="233">
        <f>IF(N429="snížená",J429,0)</f>
        <v>0</v>
      </c>
      <c r="BG429" s="233">
        <f>IF(N429="zákl. přenesená",J429,0)</f>
        <v>0</v>
      </c>
      <c r="BH429" s="233">
        <f>IF(N429="sníž. přenesená",J429,0)</f>
        <v>0</v>
      </c>
      <c r="BI429" s="233">
        <f>IF(N429="nulová",J429,0)</f>
        <v>0</v>
      </c>
      <c r="BJ429" s="19" t="s">
        <v>85</v>
      </c>
      <c r="BK429" s="233">
        <f>ROUND(I429*H429,2)</f>
        <v>0</v>
      </c>
      <c r="BL429" s="19" t="s">
        <v>253</v>
      </c>
      <c r="BM429" s="232" t="s">
        <v>6425</v>
      </c>
    </row>
    <row r="430" s="2" customFormat="1">
      <c r="A430" s="40"/>
      <c r="B430" s="41"/>
      <c r="C430" s="42"/>
      <c r="D430" s="234" t="s">
        <v>255</v>
      </c>
      <c r="E430" s="42"/>
      <c r="F430" s="235" t="s">
        <v>6424</v>
      </c>
      <c r="G430" s="42"/>
      <c r="H430" s="42"/>
      <c r="I430" s="236"/>
      <c r="J430" s="42"/>
      <c r="K430" s="42"/>
      <c r="L430" s="46"/>
      <c r="M430" s="237"/>
      <c r="N430" s="238"/>
      <c r="O430" s="93"/>
      <c r="P430" s="93"/>
      <c r="Q430" s="93"/>
      <c r="R430" s="93"/>
      <c r="S430" s="93"/>
      <c r="T430" s="94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255</v>
      </c>
      <c r="AU430" s="19" t="s">
        <v>272</v>
      </c>
    </row>
    <row r="431" s="14" customFormat="1">
      <c r="A431" s="14"/>
      <c r="B431" s="249"/>
      <c r="C431" s="250"/>
      <c r="D431" s="234" t="s">
        <v>257</v>
      </c>
      <c r="E431" s="251" t="s">
        <v>1</v>
      </c>
      <c r="F431" s="252" t="s">
        <v>335</v>
      </c>
      <c r="G431" s="250"/>
      <c r="H431" s="253">
        <v>9</v>
      </c>
      <c r="I431" s="254"/>
      <c r="J431" s="250"/>
      <c r="K431" s="250"/>
      <c r="L431" s="255"/>
      <c r="M431" s="256"/>
      <c r="N431" s="257"/>
      <c r="O431" s="257"/>
      <c r="P431" s="257"/>
      <c r="Q431" s="257"/>
      <c r="R431" s="257"/>
      <c r="S431" s="257"/>
      <c r="T431" s="25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9" t="s">
        <v>257</v>
      </c>
      <c r="AU431" s="259" t="s">
        <v>272</v>
      </c>
      <c r="AV431" s="14" t="s">
        <v>87</v>
      </c>
      <c r="AW431" s="14" t="s">
        <v>34</v>
      </c>
      <c r="AX431" s="14" t="s">
        <v>85</v>
      </c>
      <c r="AY431" s="259" t="s">
        <v>245</v>
      </c>
    </row>
    <row r="432" s="2" customFormat="1" ht="16.5" customHeight="1">
      <c r="A432" s="40"/>
      <c r="B432" s="41"/>
      <c r="C432" s="221" t="s">
        <v>3090</v>
      </c>
      <c r="D432" s="221" t="s">
        <v>248</v>
      </c>
      <c r="E432" s="222" t="s">
        <v>6426</v>
      </c>
      <c r="F432" s="223" t="s">
        <v>6427</v>
      </c>
      <c r="G432" s="224" t="s">
        <v>329</v>
      </c>
      <c r="H432" s="225">
        <v>2</v>
      </c>
      <c r="I432" s="226"/>
      <c r="J432" s="227">
        <f>ROUND(I432*H432,2)</f>
        <v>0</v>
      </c>
      <c r="K432" s="223" t="s">
        <v>764</v>
      </c>
      <c r="L432" s="46"/>
      <c r="M432" s="228" t="s">
        <v>1</v>
      </c>
      <c r="N432" s="229" t="s">
        <v>42</v>
      </c>
      <c r="O432" s="93"/>
      <c r="P432" s="230">
        <f>O432*H432</f>
        <v>0</v>
      </c>
      <c r="Q432" s="230">
        <v>0</v>
      </c>
      <c r="R432" s="230">
        <f>Q432*H432</f>
        <v>0</v>
      </c>
      <c r="S432" s="230">
        <v>0</v>
      </c>
      <c r="T432" s="231">
        <f>S432*H432</f>
        <v>0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32" t="s">
        <v>253</v>
      </c>
      <c r="AT432" s="232" t="s">
        <v>248</v>
      </c>
      <c r="AU432" s="232" t="s">
        <v>272</v>
      </c>
      <c r="AY432" s="19" t="s">
        <v>245</v>
      </c>
      <c r="BE432" s="233">
        <f>IF(N432="základní",J432,0)</f>
        <v>0</v>
      </c>
      <c r="BF432" s="233">
        <f>IF(N432="snížená",J432,0)</f>
        <v>0</v>
      </c>
      <c r="BG432" s="233">
        <f>IF(N432="zákl. přenesená",J432,0)</f>
        <v>0</v>
      </c>
      <c r="BH432" s="233">
        <f>IF(N432="sníž. přenesená",J432,0)</f>
        <v>0</v>
      </c>
      <c r="BI432" s="233">
        <f>IF(N432="nulová",J432,0)</f>
        <v>0</v>
      </c>
      <c r="BJ432" s="19" t="s">
        <v>85</v>
      </c>
      <c r="BK432" s="233">
        <f>ROUND(I432*H432,2)</f>
        <v>0</v>
      </c>
      <c r="BL432" s="19" t="s">
        <v>253</v>
      </c>
      <c r="BM432" s="232" t="s">
        <v>6428</v>
      </c>
    </row>
    <row r="433" s="2" customFormat="1">
      <c r="A433" s="40"/>
      <c r="B433" s="41"/>
      <c r="C433" s="42"/>
      <c r="D433" s="234" t="s">
        <v>255</v>
      </c>
      <c r="E433" s="42"/>
      <c r="F433" s="235" t="s">
        <v>6427</v>
      </c>
      <c r="G433" s="42"/>
      <c r="H433" s="42"/>
      <c r="I433" s="236"/>
      <c r="J433" s="42"/>
      <c r="K433" s="42"/>
      <c r="L433" s="46"/>
      <c r="M433" s="237"/>
      <c r="N433" s="238"/>
      <c r="O433" s="93"/>
      <c r="P433" s="93"/>
      <c r="Q433" s="93"/>
      <c r="R433" s="93"/>
      <c r="S433" s="93"/>
      <c r="T433" s="94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T433" s="19" t="s">
        <v>255</v>
      </c>
      <c r="AU433" s="19" t="s">
        <v>272</v>
      </c>
    </row>
    <row r="434" s="2" customFormat="1">
      <c r="A434" s="40"/>
      <c r="B434" s="41"/>
      <c r="C434" s="42"/>
      <c r="D434" s="296" t="s">
        <v>766</v>
      </c>
      <c r="E434" s="42"/>
      <c r="F434" s="297" t="s">
        <v>6429</v>
      </c>
      <c r="G434" s="42"/>
      <c r="H434" s="42"/>
      <c r="I434" s="236"/>
      <c r="J434" s="42"/>
      <c r="K434" s="42"/>
      <c r="L434" s="46"/>
      <c r="M434" s="237"/>
      <c r="N434" s="238"/>
      <c r="O434" s="93"/>
      <c r="P434" s="93"/>
      <c r="Q434" s="93"/>
      <c r="R434" s="93"/>
      <c r="S434" s="93"/>
      <c r="T434" s="94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766</v>
      </c>
      <c r="AU434" s="19" t="s">
        <v>272</v>
      </c>
    </row>
    <row r="435" s="14" customFormat="1">
      <c r="A435" s="14"/>
      <c r="B435" s="249"/>
      <c r="C435" s="250"/>
      <c r="D435" s="234" t="s">
        <v>257</v>
      </c>
      <c r="E435" s="251" t="s">
        <v>1</v>
      </c>
      <c r="F435" s="252" t="s">
        <v>6430</v>
      </c>
      <c r="G435" s="250"/>
      <c r="H435" s="253">
        <v>2</v>
      </c>
      <c r="I435" s="254"/>
      <c r="J435" s="250"/>
      <c r="K435" s="250"/>
      <c r="L435" s="255"/>
      <c r="M435" s="256"/>
      <c r="N435" s="257"/>
      <c r="O435" s="257"/>
      <c r="P435" s="257"/>
      <c r="Q435" s="257"/>
      <c r="R435" s="257"/>
      <c r="S435" s="257"/>
      <c r="T435" s="258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9" t="s">
        <v>257</v>
      </c>
      <c r="AU435" s="259" t="s">
        <v>272</v>
      </c>
      <c r="AV435" s="14" t="s">
        <v>87</v>
      </c>
      <c r="AW435" s="14" t="s">
        <v>34</v>
      </c>
      <c r="AX435" s="14" t="s">
        <v>85</v>
      </c>
      <c r="AY435" s="259" t="s">
        <v>245</v>
      </c>
    </row>
    <row r="436" s="12" customFormat="1" ht="22.8" customHeight="1">
      <c r="A436" s="12"/>
      <c r="B436" s="205"/>
      <c r="C436" s="206"/>
      <c r="D436" s="207" t="s">
        <v>76</v>
      </c>
      <c r="E436" s="219" t="s">
        <v>335</v>
      </c>
      <c r="F436" s="219" t="s">
        <v>831</v>
      </c>
      <c r="G436" s="206"/>
      <c r="H436" s="206"/>
      <c r="I436" s="209"/>
      <c r="J436" s="220">
        <f>BK436</f>
        <v>0</v>
      </c>
      <c r="K436" s="206"/>
      <c r="L436" s="211"/>
      <c r="M436" s="212"/>
      <c r="N436" s="213"/>
      <c r="O436" s="213"/>
      <c r="P436" s="214">
        <f>SUM(P437:P477)</f>
        <v>0</v>
      </c>
      <c r="Q436" s="213"/>
      <c r="R436" s="214">
        <f>SUM(R437:R477)</f>
        <v>10.900713719519999</v>
      </c>
      <c r="S436" s="213"/>
      <c r="T436" s="215">
        <f>SUM(T437:T477)</f>
        <v>85.094999999999999</v>
      </c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R436" s="216" t="s">
        <v>253</v>
      </c>
      <c r="AT436" s="217" t="s">
        <v>76</v>
      </c>
      <c r="AU436" s="217" t="s">
        <v>85</v>
      </c>
      <c r="AY436" s="216" t="s">
        <v>245</v>
      </c>
      <c r="BK436" s="218">
        <f>SUM(BK437:BK477)</f>
        <v>0</v>
      </c>
    </row>
    <row r="437" s="2" customFormat="1" ht="16.5" customHeight="1">
      <c r="A437" s="40"/>
      <c r="B437" s="41"/>
      <c r="C437" s="221" t="s">
        <v>3101</v>
      </c>
      <c r="D437" s="221" t="s">
        <v>248</v>
      </c>
      <c r="E437" s="222" t="s">
        <v>2914</v>
      </c>
      <c r="F437" s="223" t="s">
        <v>2915</v>
      </c>
      <c r="G437" s="224" t="s">
        <v>317</v>
      </c>
      <c r="H437" s="225">
        <v>31.5</v>
      </c>
      <c r="I437" s="226"/>
      <c r="J437" s="227">
        <f>ROUND(I437*H437,2)</f>
        <v>0</v>
      </c>
      <c r="K437" s="223" t="s">
        <v>764</v>
      </c>
      <c r="L437" s="46"/>
      <c r="M437" s="228" t="s">
        <v>1</v>
      </c>
      <c r="N437" s="229" t="s">
        <v>42</v>
      </c>
      <c r="O437" s="93"/>
      <c r="P437" s="230">
        <f>O437*H437</f>
        <v>0</v>
      </c>
      <c r="Q437" s="230">
        <v>0.14041960000000001</v>
      </c>
      <c r="R437" s="230">
        <f>Q437*H437</f>
        <v>4.4232174000000004</v>
      </c>
      <c r="S437" s="230">
        <v>0</v>
      </c>
      <c r="T437" s="231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32" t="s">
        <v>253</v>
      </c>
      <c r="AT437" s="232" t="s">
        <v>248</v>
      </c>
      <c r="AU437" s="232" t="s">
        <v>87</v>
      </c>
      <c r="AY437" s="19" t="s">
        <v>245</v>
      </c>
      <c r="BE437" s="233">
        <f>IF(N437="základní",J437,0)</f>
        <v>0</v>
      </c>
      <c r="BF437" s="233">
        <f>IF(N437="snížená",J437,0)</f>
        <v>0</v>
      </c>
      <c r="BG437" s="233">
        <f>IF(N437="zákl. přenesená",J437,0)</f>
        <v>0</v>
      </c>
      <c r="BH437" s="233">
        <f>IF(N437="sníž. přenesená",J437,0)</f>
        <v>0</v>
      </c>
      <c r="BI437" s="233">
        <f>IF(N437="nulová",J437,0)</f>
        <v>0</v>
      </c>
      <c r="BJ437" s="19" t="s">
        <v>85</v>
      </c>
      <c r="BK437" s="233">
        <f>ROUND(I437*H437,2)</f>
        <v>0</v>
      </c>
      <c r="BL437" s="19" t="s">
        <v>253</v>
      </c>
      <c r="BM437" s="232" t="s">
        <v>6431</v>
      </c>
    </row>
    <row r="438" s="2" customFormat="1">
      <c r="A438" s="40"/>
      <c r="B438" s="41"/>
      <c r="C438" s="42"/>
      <c r="D438" s="234" t="s">
        <v>255</v>
      </c>
      <c r="E438" s="42"/>
      <c r="F438" s="235" t="s">
        <v>2915</v>
      </c>
      <c r="G438" s="42"/>
      <c r="H438" s="42"/>
      <c r="I438" s="236"/>
      <c r="J438" s="42"/>
      <c r="K438" s="42"/>
      <c r="L438" s="46"/>
      <c r="M438" s="237"/>
      <c r="N438" s="238"/>
      <c r="O438" s="93"/>
      <c r="P438" s="93"/>
      <c r="Q438" s="93"/>
      <c r="R438" s="93"/>
      <c r="S438" s="93"/>
      <c r="T438" s="94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255</v>
      </c>
      <c r="AU438" s="19" t="s">
        <v>87</v>
      </c>
    </row>
    <row r="439" s="2" customFormat="1">
      <c r="A439" s="40"/>
      <c r="B439" s="41"/>
      <c r="C439" s="42"/>
      <c r="D439" s="296" t="s">
        <v>766</v>
      </c>
      <c r="E439" s="42"/>
      <c r="F439" s="297" t="s">
        <v>2918</v>
      </c>
      <c r="G439" s="42"/>
      <c r="H439" s="42"/>
      <c r="I439" s="236"/>
      <c r="J439" s="42"/>
      <c r="K439" s="42"/>
      <c r="L439" s="46"/>
      <c r="M439" s="237"/>
      <c r="N439" s="238"/>
      <c r="O439" s="93"/>
      <c r="P439" s="93"/>
      <c r="Q439" s="93"/>
      <c r="R439" s="93"/>
      <c r="S439" s="93"/>
      <c r="T439" s="94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T439" s="19" t="s">
        <v>766</v>
      </c>
      <c r="AU439" s="19" t="s">
        <v>87</v>
      </c>
    </row>
    <row r="440" s="14" customFormat="1">
      <c r="A440" s="14"/>
      <c r="B440" s="249"/>
      <c r="C440" s="250"/>
      <c r="D440" s="234" t="s">
        <v>257</v>
      </c>
      <c r="E440" s="251" t="s">
        <v>1</v>
      </c>
      <c r="F440" s="252" t="s">
        <v>6432</v>
      </c>
      <c r="G440" s="250"/>
      <c r="H440" s="253">
        <v>31.5</v>
      </c>
      <c r="I440" s="254"/>
      <c r="J440" s="250"/>
      <c r="K440" s="250"/>
      <c r="L440" s="255"/>
      <c r="M440" s="256"/>
      <c r="N440" s="257"/>
      <c r="O440" s="257"/>
      <c r="P440" s="257"/>
      <c r="Q440" s="257"/>
      <c r="R440" s="257"/>
      <c r="S440" s="257"/>
      <c r="T440" s="258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9" t="s">
        <v>257</v>
      </c>
      <c r="AU440" s="259" t="s">
        <v>87</v>
      </c>
      <c r="AV440" s="14" t="s">
        <v>87</v>
      </c>
      <c r="AW440" s="14" t="s">
        <v>34</v>
      </c>
      <c r="AX440" s="14" t="s">
        <v>85</v>
      </c>
      <c r="AY440" s="259" t="s">
        <v>245</v>
      </c>
    </row>
    <row r="441" s="2" customFormat="1" ht="16.5" customHeight="1">
      <c r="A441" s="40"/>
      <c r="B441" s="41"/>
      <c r="C441" s="283" t="s">
        <v>3105</v>
      </c>
      <c r="D441" s="283" t="s">
        <v>551</v>
      </c>
      <c r="E441" s="284" t="s">
        <v>3782</v>
      </c>
      <c r="F441" s="285" t="s">
        <v>3783</v>
      </c>
      <c r="G441" s="286" t="s">
        <v>317</v>
      </c>
      <c r="H441" s="287">
        <v>33.075000000000003</v>
      </c>
      <c r="I441" s="288"/>
      <c r="J441" s="289">
        <f>ROUND(I441*H441,2)</f>
        <v>0</v>
      </c>
      <c r="K441" s="285" t="s">
        <v>764</v>
      </c>
      <c r="L441" s="290"/>
      <c r="M441" s="291" t="s">
        <v>1</v>
      </c>
      <c r="N441" s="292" t="s">
        <v>42</v>
      </c>
      <c r="O441" s="93"/>
      <c r="P441" s="230">
        <f>O441*H441</f>
        <v>0</v>
      </c>
      <c r="Q441" s="230">
        <v>0.056000000000000001</v>
      </c>
      <c r="R441" s="230">
        <f>Q441*H441</f>
        <v>1.8522000000000003</v>
      </c>
      <c r="S441" s="230">
        <v>0</v>
      </c>
      <c r="T441" s="231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32" t="s">
        <v>326</v>
      </c>
      <c r="AT441" s="232" t="s">
        <v>551</v>
      </c>
      <c r="AU441" s="232" t="s">
        <v>87</v>
      </c>
      <c r="AY441" s="19" t="s">
        <v>245</v>
      </c>
      <c r="BE441" s="233">
        <f>IF(N441="základní",J441,0)</f>
        <v>0</v>
      </c>
      <c r="BF441" s="233">
        <f>IF(N441="snížená",J441,0)</f>
        <v>0</v>
      </c>
      <c r="BG441" s="233">
        <f>IF(N441="zákl. přenesená",J441,0)</f>
        <v>0</v>
      </c>
      <c r="BH441" s="233">
        <f>IF(N441="sníž. přenesená",J441,0)</f>
        <v>0</v>
      </c>
      <c r="BI441" s="233">
        <f>IF(N441="nulová",J441,0)</f>
        <v>0</v>
      </c>
      <c r="BJ441" s="19" t="s">
        <v>85</v>
      </c>
      <c r="BK441" s="233">
        <f>ROUND(I441*H441,2)</f>
        <v>0</v>
      </c>
      <c r="BL441" s="19" t="s">
        <v>253</v>
      </c>
      <c r="BM441" s="232" t="s">
        <v>6433</v>
      </c>
    </row>
    <row r="442" s="2" customFormat="1">
      <c r="A442" s="40"/>
      <c r="B442" s="41"/>
      <c r="C442" s="42"/>
      <c r="D442" s="234" t="s">
        <v>255</v>
      </c>
      <c r="E442" s="42"/>
      <c r="F442" s="235" t="s">
        <v>3783</v>
      </c>
      <c r="G442" s="42"/>
      <c r="H442" s="42"/>
      <c r="I442" s="236"/>
      <c r="J442" s="42"/>
      <c r="K442" s="42"/>
      <c r="L442" s="46"/>
      <c r="M442" s="237"/>
      <c r="N442" s="238"/>
      <c r="O442" s="93"/>
      <c r="P442" s="93"/>
      <c r="Q442" s="93"/>
      <c r="R442" s="93"/>
      <c r="S442" s="93"/>
      <c r="T442" s="94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255</v>
      </c>
      <c r="AU442" s="19" t="s">
        <v>87</v>
      </c>
    </row>
    <row r="443" s="14" customFormat="1">
      <c r="A443" s="14"/>
      <c r="B443" s="249"/>
      <c r="C443" s="250"/>
      <c r="D443" s="234" t="s">
        <v>257</v>
      </c>
      <c r="E443" s="251" t="s">
        <v>1</v>
      </c>
      <c r="F443" s="252" t="s">
        <v>6434</v>
      </c>
      <c r="G443" s="250"/>
      <c r="H443" s="253">
        <v>33.075000000000003</v>
      </c>
      <c r="I443" s="254"/>
      <c r="J443" s="250"/>
      <c r="K443" s="250"/>
      <c r="L443" s="255"/>
      <c r="M443" s="256"/>
      <c r="N443" s="257"/>
      <c r="O443" s="257"/>
      <c r="P443" s="257"/>
      <c r="Q443" s="257"/>
      <c r="R443" s="257"/>
      <c r="S443" s="257"/>
      <c r="T443" s="258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9" t="s">
        <v>257</v>
      </c>
      <c r="AU443" s="259" t="s">
        <v>87</v>
      </c>
      <c r="AV443" s="14" t="s">
        <v>87</v>
      </c>
      <c r="AW443" s="14" t="s">
        <v>34</v>
      </c>
      <c r="AX443" s="14" t="s">
        <v>85</v>
      </c>
      <c r="AY443" s="259" t="s">
        <v>245</v>
      </c>
    </row>
    <row r="444" s="2" customFormat="1" ht="16.5" customHeight="1">
      <c r="A444" s="40"/>
      <c r="B444" s="41"/>
      <c r="C444" s="221" t="s">
        <v>3112</v>
      </c>
      <c r="D444" s="221" t="s">
        <v>248</v>
      </c>
      <c r="E444" s="222" t="s">
        <v>5796</v>
      </c>
      <c r="F444" s="223" t="s">
        <v>5797</v>
      </c>
      <c r="G444" s="224" t="s">
        <v>329</v>
      </c>
      <c r="H444" s="225">
        <v>1</v>
      </c>
      <c r="I444" s="226"/>
      <c r="J444" s="227">
        <f>ROUND(I444*H444,2)</f>
        <v>0</v>
      </c>
      <c r="K444" s="223" t="s">
        <v>1</v>
      </c>
      <c r="L444" s="46"/>
      <c r="M444" s="228" t="s">
        <v>1</v>
      </c>
      <c r="N444" s="229" t="s">
        <v>42</v>
      </c>
      <c r="O444" s="93"/>
      <c r="P444" s="230">
        <f>O444*H444</f>
        <v>0</v>
      </c>
      <c r="Q444" s="230">
        <v>0</v>
      </c>
      <c r="R444" s="230">
        <f>Q444*H444</f>
        <v>0</v>
      </c>
      <c r="S444" s="230">
        <v>0</v>
      </c>
      <c r="T444" s="231">
        <f>S444*H444</f>
        <v>0</v>
      </c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R444" s="232" t="s">
        <v>253</v>
      </c>
      <c r="AT444" s="232" t="s">
        <v>248</v>
      </c>
      <c r="AU444" s="232" t="s">
        <v>87</v>
      </c>
      <c r="AY444" s="19" t="s">
        <v>245</v>
      </c>
      <c r="BE444" s="233">
        <f>IF(N444="základní",J444,0)</f>
        <v>0</v>
      </c>
      <c r="BF444" s="233">
        <f>IF(N444="snížená",J444,0)</f>
        <v>0</v>
      </c>
      <c r="BG444" s="233">
        <f>IF(N444="zákl. přenesená",J444,0)</f>
        <v>0</v>
      </c>
      <c r="BH444" s="233">
        <f>IF(N444="sníž. přenesená",J444,0)</f>
        <v>0</v>
      </c>
      <c r="BI444" s="233">
        <f>IF(N444="nulová",J444,0)</f>
        <v>0</v>
      </c>
      <c r="BJ444" s="19" t="s">
        <v>85</v>
      </c>
      <c r="BK444" s="233">
        <f>ROUND(I444*H444,2)</f>
        <v>0</v>
      </c>
      <c r="BL444" s="19" t="s">
        <v>253</v>
      </c>
      <c r="BM444" s="232" t="s">
        <v>6435</v>
      </c>
    </row>
    <row r="445" s="2" customFormat="1">
      <c r="A445" s="40"/>
      <c r="B445" s="41"/>
      <c r="C445" s="42"/>
      <c r="D445" s="234" t="s">
        <v>255</v>
      </c>
      <c r="E445" s="42"/>
      <c r="F445" s="235" t="s">
        <v>5797</v>
      </c>
      <c r="G445" s="42"/>
      <c r="H445" s="42"/>
      <c r="I445" s="236"/>
      <c r="J445" s="42"/>
      <c r="K445" s="42"/>
      <c r="L445" s="46"/>
      <c r="M445" s="237"/>
      <c r="N445" s="238"/>
      <c r="O445" s="93"/>
      <c r="P445" s="93"/>
      <c r="Q445" s="93"/>
      <c r="R445" s="93"/>
      <c r="S445" s="93"/>
      <c r="T445" s="94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T445" s="19" t="s">
        <v>255</v>
      </c>
      <c r="AU445" s="19" t="s">
        <v>87</v>
      </c>
    </row>
    <row r="446" s="2" customFormat="1" ht="16.5" customHeight="1">
      <c r="A446" s="40"/>
      <c r="B446" s="41"/>
      <c r="C446" s="221" t="s">
        <v>3117</v>
      </c>
      <c r="D446" s="221" t="s">
        <v>248</v>
      </c>
      <c r="E446" s="222" t="s">
        <v>2944</v>
      </c>
      <c r="F446" s="223" t="s">
        <v>2947</v>
      </c>
      <c r="G446" s="224" t="s">
        <v>329</v>
      </c>
      <c r="H446" s="225">
        <v>2</v>
      </c>
      <c r="I446" s="226"/>
      <c r="J446" s="227">
        <f>ROUND(I446*H446,2)</f>
        <v>0</v>
      </c>
      <c r="K446" s="223" t="s">
        <v>764</v>
      </c>
      <c r="L446" s="46"/>
      <c r="M446" s="228" t="s">
        <v>1</v>
      </c>
      <c r="N446" s="229" t="s">
        <v>42</v>
      </c>
      <c r="O446" s="93"/>
      <c r="P446" s="230">
        <f>O446*H446</f>
        <v>0</v>
      </c>
      <c r="Q446" s="230">
        <v>0.0064850000000000003</v>
      </c>
      <c r="R446" s="230">
        <f>Q446*H446</f>
        <v>0.012970000000000001</v>
      </c>
      <c r="S446" s="230">
        <v>0</v>
      </c>
      <c r="T446" s="231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232" t="s">
        <v>253</v>
      </c>
      <c r="AT446" s="232" t="s">
        <v>248</v>
      </c>
      <c r="AU446" s="232" t="s">
        <v>87</v>
      </c>
      <c r="AY446" s="19" t="s">
        <v>245</v>
      </c>
      <c r="BE446" s="233">
        <f>IF(N446="základní",J446,0)</f>
        <v>0</v>
      </c>
      <c r="BF446" s="233">
        <f>IF(N446="snížená",J446,0)</f>
        <v>0</v>
      </c>
      <c r="BG446" s="233">
        <f>IF(N446="zákl. přenesená",J446,0)</f>
        <v>0</v>
      </c>
      <c r="BH446" s="233">
        <f>IF(N446="sníž. přenesená",J446,0)</f>
        <v>0</v>
      </c>
      <c r="BI446" s="233">
        <f>IF(N446="nulová",J446,0)</f>
        <v>0</v>
      </c>
      <c r="BJ446" s="19" t="s">
        <v>85</v>
      </c>
      <c r="BK446" s="233">
        <f>ROUND(I446*H446,2)</f>
        <v>0</v>
      </c>
      <c r="BL446" s="19" t="s">
        <v>253</v>
      </c>
      <c r="BM446" s="232" t="s">
        <v>6436</v>
      </c>
    </row>
    <row r="447" s="2" customFormat="1">
      <c r="A447" s="40"/>
      <c r="B447" s="41"/>
      <c r="C447" s="42"/>
      <c r="D447" s="234" t="s">
        <v>255</v>
      </c>
      <c r="E447" s="42"/>
      <c r="F447" s="235" t="s">
        <v>2947</v>
      </c>
      <c r="G447" s="42"/>
      <c r="H447" s="42"/>
      <c r="I447" s="236"/>
      <c r="J447" s="42"/>
      <c r="K447" s="42"/>
      <c r="L447" s="46"/>
      <c r="M447" s="237"/>
      <c r="N447" s="238"/>
      <c r="O447" s="93"/>
      <c r="P447" s="93"/>
      <c r="Q447" s="93"/>
      <c r="R447" s="93"/>
      <c r="S447" s="93"/>
      <c r="T447" s="94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255</v>
      </c>
      <c r="AU447" s="19" t="s">
        <v>87</v>
      </c>
    </row>
    <row r="448" s="2" customFormat="1">
      <c r="A448" s="40"/>
      <c r="B448" s="41"/>
      <c r="C448" s="42"/>
      <c r="D448" s="296" t="s">
        <v>766</v>
      </c>
      <c r="E448" s="42"/>
      <c r="F448" s="297" t="s">
        <v>2948</v>
      </c>
      <c r="G448" s="42"/>
      <c r="H448" s="42"/>
      <c r="I448" s="236"/>
      <c r="J448" s="42"/>
      <c r="K448" s="42"/>
      <c r="L448" s="46"/>
      <c r="M448" s="237"/>
      <c r="N448" s="238"/>
      <c r="O448" s="93"/>
      <c r="P448" s="93"/>
      <c r="Q448" s="93"/>
      <c r="R448" s="93"/>
      <c r="S448" s="93"/>
      <c r="T448" s="94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T448" s="19" t="s">
        <v>766</v>
      </c>
      <c r="AU448" s="19" t="s">
        <v>87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2949</v>
      </c>
      <c r="G449" s="250"/>
      <c r="H449" s="253">
        <v>2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87</v>
      </c>
      <c r="AV449" s="14" t="s">
        <v>87</v>
      </c>
      <c r="AW449" s="14" t="s">
        <v>34</v>
      </c>
      <c r="AX449" s="14" t="s">
        <v>85</v>
      </c>
      <c r="AY449" s="259" t="s">
        <v>245</v>
      </c>
    </row>
    <row r="450" s="2" customFormat="1" ht="16.5" customHeight="1">
      <c r="A450" s="40"/>
      <c r="B450" s="41"/>
      <c r="C450" s="221" t="s">
        <v>3124</v>
      </c>
      <c r="D450" s="221" t="s">
        <v>248</v>
      </c>
      <c r="E450" s="222" t="s">
        <v>5160</v>
      </c>
      <c r="F450" s="223" t="s">
        <v>5161</v>
      </c>
      <c r="G450" s="224" t="s">
        <v>251</v>
      </c>
      <c r="H450" s="225">
        <v>2.7000000000000002</v>
      </c>
      <c r="I450" s="226"/>
      <c r="J450" s="227">
        <f>ROUND(I450*H450,2)</f>
        <v>0</v>
      </c>
      <c r="K450" s="223" t="s">
        <v>764</v>
      </c>
      <c r="L450" s="46"/>
      <c r="M450" s="228" t="s">
        <v>1</v>
      </c>
      <c r="N450" s="229" t="s">
        <v>42</v>
      </c>
      <c r="O450" s="93"/>
      <c r="P450" s="230">
        <f>O450*H450</f>
        <v>0</v>
      </c>
      <c r="Q450" s="230">
        <v>0.12</v>
      </c>
      <c r="R450" s="230">
        <f>Q450*H450</f>
        <v>0.32400000000000001</v>
      </c>
      <c r="S450" s="230">
        <v>2.4900000000000002</v>
      </c>
      <c r="T450" s="231">
        <f>S450*H450</f>
        <v>6.7230000000000008</v>
      </c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R450" s="232" t="s">
        <v>253</v>
      </c>
      <c r="AT450" s="232" t="s">
        <v>248</v>
      </c>
      <c r="AU450" s="232" t="s">
        <v>87</v>
      </c>
      <c r="AY450" s="19" t="s">
        <v>245</v>
      </c>
      <c r="BE450" s="233">
        <f>IF(N450="základní",J450,0)</f>
        <v>0</v>
      </c>
      <c r="BF450" s="233">
        <f>IF(N450="snížená",J450,0)</f>
        <v>0</v>
      </c>
      <c r="BG450" s="233">
        <f>IF(N450="zákl. přenesená",J450,0)</f>
        <v>0</v>
      </c>
      <c r="BH450" s="233">
        <f>IF(N450="sníž. přenesená",J450,0)</f>
        <v>0</v>
      </c>
      <c r="BI450" s="233">
        <f>IF(N450="nulová",J450,0)</f>
        <v>0</v>
      </c>
      <c r="BJ450" s="19" t="s">
        <v>85</v>
      </c>
      <c r="BK450" s="233">
        <f>ROUND(I450*H450,2)</f>
        <v>0</v>
      </c>
      <c r="BL450" s="19" t="s">
        <v>253</v>
      </c>
      <c r="BM450" s="232" t="s">
        <v>6437</v>
      </c>
    </row>
    <row r="451" s="2" customFormat="1">
      <c r="A451" s="40"/>
      <c r="B451" s="41"/>
      <c r="C451" s="42"/>
      <c r="D451" s="234" t="s">
        <v>255</v>
      </c>
      <c r="E451" s="42"/>
      <c r="F451" s="235" t="s">
        <v>5161</v>
      </c>
      <c r="G451" s="42"/>
      <c r="H451" s="42"/>
      <c r="I451" s="236"/>
      <c r="J451" s="42"/>
      <c r="K451" s="42"/>
      <c r="L451" s="46"/>
      <c r="M451" s="237"/>
      <c r="N451" s="238"/>
      <c r="O451" s="93"/>
      <c r="P451" s="93"/>
      <c r="Q451" s="93"/>
      <c r="R451" s="93"/>
      <c r="S451" s="93"/>
      <c r="T451" s="94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T451" s="19" t="s">
        <v>255</v>
      </c>
      <c r="AU451" s="19" t="s">
        <v>87</v>
      </c>
    </row>
    <row r="452" s="2" customFormat="1">
      <c r="A452" s="40"/>
      <c r="B452" s="41"/>
      <c r="C452" s="42"/>
      <c r="D452" s="296" t="s">
        <v>766</v>
      </c>
      <c r="E452" s="42"/>
      <c r="F452" s="297" t="s">
        <v>5163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766</v>
      </c>
      <c r="AU452" s="19" t="s">
        <v>87</v>
      </c>
    </row>
    <row r="453" s="14" customFormat="1">
      <c r="A453" s="14"/>
      <c r="B453" s="249"/>
      <c r="C453" s="250"/>
      <c r="D453" s="234" t="s">
        <v>257</v>
      </c>
      <c r="E453" s="251" t="s">
        <v>1</v>
      </c>
      <c r="F453" s="252" t="s">
        <v>6212</v>
      </c>
      <c r="G453" s="250"/>
      <c r="H453" s="253">
        <v>2.7000000000000002</v>
      </c>
      <c r="I453" s="254"/>
      <c r="J453" s="250"/>
      <c r="K453" s="250"/>
      <c r="L453" s="255"/>
      <c r="M453" s="256"/>
      <c r="N453" s="257"/>
      <c r="O453" s="257"/>
      <c r="P453" s="257"/>
      <c r="Q453" s="257"/>
      <c r="R453" s="257"/>
      <c r="S453" s="257"/>
      <c r="T453" s="258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9" t="s">
        <v>257</v>
      </c>
      <c r="AU453" s="259" t="s">
        <v>87</v>
      </c>
      <c r="AV453" s="14" t="s">
        <v>87</v>
      </c>
      <c r="AW453" s="14" t="s">
        <v>34</v>
      </c>
      <c r="AX453" s="14" t="s">
        <v>77</v>
      </c>
      <c r="AY453" s="259" t="s">
        <v>245</v>
      </c>
    </row>
    <row r="454" s="15" customFormat="1">
      <c r="A454" s="15"/>
      <c r="B454" s="260"/>
      <c r="C454" s="261"/>
      <c r="D454" s="234" t="s">
        <v>257</v>
      </c>
      <c r="E454" s="262" t="s">
        <v>1</v>
      </c>
      <c r="F454" s="263" t="s">
        <v>266</v>
      </c>
      <c r="G454" s="261"/>
      <c r="H454" s="264">
        <v>2.7000000000000002</v>
      </c>
      <c r="I454" s="265"/>
      <c r="J454" s="261"/>
      <c r="K454" s="261"/>
      <c r="L454" s="266"/>
      <c r="M454" s="267"/>
      <c r="N454" s="268"/>
      <c r="O454" s="268"/>
      <c r="P454" s="268"/>
      <c r="Q454" s="268"/>
      <c r="R454" s="268"/>
      <c r="S454" s="268"/>
      <c r="T454" s="269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70" t="s">
        <v>257</v>
      </c>
      <c r="AU454" s="270" t="s">
        <v>87</v>
      </c>
      <c r="AV454" s="15" t="s">
        <v>253</v>
      </c>
      <c r="AW454" s="15" t="s">
        <v>34</v>
      </c>
      <c r="AX454" s="15" t="s">
        <v>85</v>
      </c>
      <c r="AY454" s="270" t="s">
        <v>245</v>
      </c>
    </row>
    <row r="455" s="2" customFormat="1" ht="16.5" customHeight="1">
      <c r="A455" s="40"/>
      <c r="B455" s="41"/>
      <c r="C455" s="221" t="s">
        <v>3129</v>
      </c>
      <c r="D455" s="221" t="s">
        <v>248</v>
      </c>
      <c r="E455" s="222" t="s">
        <v>5805</v>
      </c>
      <c r="F455" s="223" t="s">
        <v>5806</v>
      </c>
      <c r="G455" s="224" t="s">
        <v>251</v>
      </c>
      <c r="H455" s="225">
        <v>29.039999999999999</v>
      </c>
      <c r="I455" s="226"/>
      <c r="J455" s="227">
        <f>ROUND(I455*H455,2)</f>
        <v>0</v>
      </c>
      <c r="K455" s="223" t="s">
        <v>764</v>
      </c>
      <c r="L455" s="46"/>
      <c r="M455" s="228" t="s">
        <v>1</v>
      </c>
      <c r="N455" s="229" t="s">
        <v>42</v>
      </c>
      <c r="O455" s="93"/>
      <c r="P455" s="230">
        <f>O455*H455</f>
        <v>0</v>
      </c>
      <c r="Q455" s="230">
        <v>0.12</v>
      </c>
      <c r="R455" s="230">
        <f>Q455*H455</f>
        <v>3.4847999999999999</v>
      </c>
      <c r="S455" s="230">
        <v>2.2000000000000002</v>
      </c>
      <c r="T455" s="231">
        <f>S455*H455</f>
        <v>63.888000000000005</v>
      </c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R455" s="232" t="s">
        <v>253</v>
      </c>
      <c r="AT455" s="232" t="s">
        <v>248</v>
      </c>
      <c r="AU455" s="232" t="s">
        <v>87</v>
      </c>
      <c r="AY455" s="19" t="s">
        <v>245</v>
      </c>
      <c r="BE455" s="233">
        <f>IF(N455="základní",J455,0)</f>
        <v>0</v>
      </c>
      <c r="BF455" s="233">
        <f>IF(N455="snížená",J455,0)</f>
        <v>0</v>
      </c>
      <c r="BG455" s="233">
        <f>IF(N455="zákl. přenesená",J455,0)</f>
        <v>0</v>
      </c>
      <c r="BH455" s="233">
        <f>IF(N455="sníž. přenesená",J455,0)</f>
        <v>0</v>
      </c>
      <c r="BI455" s="233">
        <f>IF(N455="nulová",J455,0)</f>
        <v>0</v>
      </c>
      <c r="BJ455" s="19" t="s">
        <v>85</v>
      </c>
      <c r="BK455" s="233">
        <f>ROUND(I455*H455,2)</f>
        <v>0</v>
      </c>
      <c r="BL455" s="19" t="s">
        <v>253</v>
      </c>
      <c r="BM455" s="232" t="s">
        <v>6438</v>
      </c>
    </row>
    <row r="456" s="2" customFormat="1">
      <c r="A456" s="40"/>
      <c r="B456" s="41"/>
      <c r="C456" s="42"/>
      <c r="D456" s="234" t="s">
        <v>255</v>
      </c>
      <c r="E456" s="42"/>
      <c r="F456" s="235" t="s">
        <v>5806</v>
      </c>
      <c r="G456" s="42"/>
      <c r="H456" s="42"/>
      <c r="I456" s="236"/>
      <c r="J456" s="42"/>
      <c r="K456" s="42"/>
      <c r="L456" s="46"/>
      <c r="M456" s="237"/>
      <c r="N456" s="238"/>
      <c r="O456" s="93"/>
      <c r="P456" s="93"/>
      <c r="Q456" s="93"/>
      <c r="R456" s="93"/>
      <c r="S456" s="93"/>
      <c r="T456" s="94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255</v>
      </c>
      <c r="AU456" s="19" t="s">
        <v>87</v>
      </c>
    </row>
    <row r="457" s="2" customFormat="1">
      <c r="A457" s="40"/>
      <c r="B457" s="41"/>
      <c r="C457" s="42"/>
      <c r="D457" s="296" t="s">
        <v>766</v>
      </c>
      <c r="E457" s="42"/>
      <c r="F457" s="297" t="s">
        <v>5808</v>
      </c>
      <c r="G457" s="42"/>
      <c r="H457" s="42"/>
      <c r="I457" s="236"/>
      <c r="J457" s="42"/>
      <c r="K457" s="42"/>
      <c r="L457" s="46"/>
      <c r="M457" s="237"/>
      <c r="N457" s="238"/>
      <c r="O457" s="93"/>
      <c r="P457" s="93"/>
      <c r="Q457" s="93"/>
      <c r="R457" s="93"/>
      <c r="S457" s="93"/>
      <c r="T457" s="94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T457" s="19" t="s">
        <v>766</v>
      </c>
      <c r="AU457" s="19" t="s">
        <v>87</v>
      </c>
    </row>
    <row r="458" s="14" customFormat="1">
      <c r="A458" s="14"/>
      <c r="B458" s="249"/>
      <c r="C458" s="250"/>
      <c r="D458" s="234" t="s">
        <v>257</v>
      </c>
      <c r="E458" s="251" t="s">
        <v>1</v>
      </c>
      <c r="F458" s="252" t="s">
        <v>6439</v>
      </c>
      <c r="G458" s="250"/>
      <c r="H458" s="253">
        <v>18.359999999999999</v>
      </c>
      <c r="I458" s="254"/>
      <c r="J458" s="250"/>
      <c r="K458" s="250"/>
      <c r="L458" s="255"/>
      <c r="M458" s="256"/>
      <c r="N458" s="257"/>
      <c r="O458" s="257"/>
      <c r="P458" s="257"/>
      <c r="Q458" s="257"/>
      <c r="R458" s="257"/>
      <c r="S458" s="257"/>
      <c r="T458" s="258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9" t="s">
        <v>257</v>
      </c>
      <c r="AU458" s="259" t="s">
        <v>87</v>
      </c>
      <c r="AV458" s="14" t="s">
        <v>87</v>
      </c>
      <c r="AW458" s="14" t="s">
        <v>34</v>
      </c>
      <c r="AX458" s="14" t="s">
        <v>77</v>
      </c>
      <c r="AY458" s="259" t="s">
        <v>245</v>
      </c>
    </row>
    <row r="459" s="14" customFormat="1">
      <c r="A459" s="14"/>
      <c r="B459" s="249"/>
      <c r="C459" s="250"/>
      <c r="D459" s="234" t="s">
        <v>257</v>
      </c>
      <c r="E459" s="251" t="s">
        <v>1</v>
      </c>
      <c r="F459" s="252" t="s">
        <v>6440</v>
      </c>
      <c r="G459" s="250"/>
      <c r="H459" s="253">
        <v>10.68</v>
      </c>
      <c r="I459" s="254"/>
      <c r="J459" s="250"/>
      <c r="K459" s="250"/>
      <c r="L459" s="255"/>
      <c r="M459" s="256"/>
      <c r="N459" s="257"/>
      <c r="O459" s="257"/>
      <c r="P459" s="257"/>
      <c r="Q459" s="257"/>
      <c r="R459" s="257"/>
      <c r="S459" s="257"/>
      <c r="T459" s="258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9" t="s">
        <v>257</v>
      </c>
      <c r="AU459" s="259" t="s">
        <v>87</v>
      </c>
      <c r="AV459" s="14" t="s">
        <v>87</v>
      </c>
      <c r="AW459" s="14" t="s">
        <v>34</v>
      </c>
      <c r="AX459" s="14" t="s">
        <v>77</v>
      </c>
      <c r="AY459" s="259" t="s">
        <v>245</v>
      </c>
    </row>
    <row r="460" s="15" customFormat="1">
      <c r="A460" s="15"/>
      <c r="B460" s="260"/>
      <c r="C460" s="261"/>
      <c r="D460" s="234" t="s">
        <v>257</v>
      </c>
      <c r="E460" s="262" t="s">
        <v>1</v>
      </c>
      <c r="F460" s="263" t="s">
        <v>266</v>
      </c>
      <c r="G460" s="261"/>
      <c r="H460" s="264">
        <v>29.039999999999999</v>
      </c>
      <c r="I460" s="265"/>
      <c r="J460" s="261"/>
      <c r="K460" s="261"/>
      <c r="L460" s="266"/>
      <c r="M460" s="267"/>
      <c r="N460" s="268"/>
      <c r="O460" s="268"/>
      <c r="P460" s="268"/>
      <c r="Q460" s="268"/>
      <c r="R460" s="268"/>
      <c r="S460" s="268"/>
      <c r="T460" s="269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70" t="s">
        <v>257</v>
      </c>
      <c r="AU460" s="270" t="s">
        <v>87</v>
      </c>
      <c r="AV460" s="15" t="s">
        <v>253</v>
      </c>
      <c r="AW460" s="15" t="s">
        <v>34</v>
      </c>
      <c r="AX460" s="15" t="s">
        <v>85</v>
      </c>
      <c r="AY460" s="270" t="s">
        <v>245</v>
      </c>
    </row>
    <row r="461" s="2" customFormat="1" ht="16.5" customHeight="1">
      <c r="A461" s="40"/>
      <c r="B461" s="41"/>
      <c r="C461" s="221" t="s">
        <v>3136</v>
      </c>
      <c r="D461" s="221" t="s">
        <v>248</v>
      </c>
      <c r="E461" s="222" t="s">
        <v>2982</v>
      </c>
      <c r="F461" s="223" t="s">
        <v>2985</v>
      </c>
      <c r="G461" s="224" t="s">
        <v>251</v>
      </c>
      <c r="H461" s="225">
        <v>6.0350000000000001</v>
      </c>
      <c r="I461" s="226"/>
      <c r="J461" s="227">
        <f>ROUND(I461*H461,2)</f>
        <v>0</v>
      </c>
      <c r="K461" s="223" t="s">
        <v>764</v>
      </c>
      <c r="L461" s="46"/>
      <c r="M461" s="228" t="s">
        <v>1</v>
      </c>
      <c r="N461" s="229" t="s">
        <v>42</v>
      </c>
      <c r="O461" s="93"/>
      <c r="P461" s="230">
        <f>O461*H461</f>
        <v>0</v>
      </c>
      <c r="Q461" s="230">
        <v>0.121711072</v>
      </c>
      <c r="R461" s="230">
        <f>Q461*H461</f>
        <v>0.73452631952000003</v>
      </c>
      <c r="S461" s="230">
        <v>2.3999999999999999</v>
      </c>
      <c r="T461" s="231">
        <f>S461*H461</f>
        <v>14.484</v>
      </c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R461" s="232" t="s">
        <v>253</v>
      </c>
      <c r="AT461" s="232" t="s">
        <v>248</v>
      </c>
      <c r="AU461" s="232" t="s">
        <v>87</v>
      </c>
      <c r="AY461" s="19" t="s">
        <v>245</v>
      </c>
      <c r="BE461" s="233">
        <f>IF(N461="základní",J461,0)</f>
        <v>0</v>
      </c>
      <c r="BF461" s="233">
        <f>IF(N461="snížená",J461,0)</f>
        <v>0</v>
      </c>
      <c r="BG461" s="233">
        <f>IF(N461="zákl. přenesená",J461,0)</f>
        <v>0</v>
      </c>
      <c r="BH461" s="233">
        <f>IF(N461="sníž. přenesená",J461,0)</f>
        <v>0</v>
      </c>
      <c r="BI461" s="233">
        <f>IF(N461="nulová",J461,0)</f>
        <v>0</v>
      </c>
      <c r="BJ461" s="19" t="s">
        <v>85</v>
      </c>
      <c r="BK461" s="233">
        <f>ROUND(I461*H461,2)</f>
        <v>0</v>
      </c>
      <c r="BL461" s="19" t="s">
        <v>253</v>
      </c>
      <c r="BM461" s="232" t="s">
        <v>6441</v>
      </c>
    </row>
    <row r="462" s="2" customFormat="1">
      <c r="A462" s="40"/>
      <c r="B462" s="41"/>
      <c r="C462" s="42"/>
      <c r="D462" s="234" t="s">
        <v>255</v>
      </c>
      <c r="E462" s="42"/>
      <c r="F462" s="235" t="s">
        <v>2985</v>
      </c>
      <c r="G462" s="42"/>
      <c r="H462" s="42"/>
      <c r="I462" s="236"/>
      <c r="J462" s="42"/>
      <c r="K462" s="42"/>
      <c r="L462" s="46"/>
      <c r="M462" s="237"/>
      <c r="N462" s="238"/>
      <c r="O462" s="93"/>
      <c r="P462" s="93"/>
      <c r="Q462" s="93"/>
      <c r="R462" s="93"/>
      <c r="S462" s="93"/>
      <c r="T462" s="94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T462" s="19" t="s">
        <v>255</v>
      </c>
      <c r="AU462" s="19" t="s">
        <v>87</v>
      </c>
    </row>
    <row r="463" s="2" customFormat="1">
      <c r="A463" s="40"/>
      <c r="B463" s="41"/>
      <c r="C463" s="42"/>
      <c r="D463" s="296" t="s">
        <v>766</v>
      </c>
      <c r="E463" s="42"/>
      <c r="F463" s="297" t="s">
        <v>2986</v>
      </c>
      <c r="G463" s="42"/>
      <c r="H463" s="42"/>
      <c r="I463" s="236"/>
      <c r="J463" s="42"/>
      <c r="K463" s="42"/>
      <c r="L463" s="46"/>
      <c r="M463" s="237"/>
      <c r="N463" s="238"/>
      <c r="O463" s="93"/>
      <c r="P463" s="93"/>
      <c r="Q463" s="93"/>
      <c r="R463" s="93"/>
      <c r="S463" s="93"/>
      <c r="T463" s="94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766</v>
      </c>
      <c r="AU463" s="19" t="s">
        <v>87</v>
      </c>
    </row>
    <row r="464" s="14" customFormat="1">
      <c r="A464" s="14"/>
      <c r="B464" s="249"/>
      <c r="C464" s="250"/>
      <c r="D464" s="234" t="s">
        <v>257</v>
      </c>
      <c r="E464" s="251" t="s">
        <v>1</v>
      </c>
      <c r="F464" s="252" t="s">
        <v>6442</v>
      </c>
      <c r="G464" s="250"/>
      <c r="H464" s="253">
        <v>2.8159999999999998</v>
      </c>
      <c r="I464" s="254"/>
      <c r="J464" s="250"/>
      <c r="K464" s="250"/>
      <c r="L464" s="255"/>
      <c r="M464" s="256"/>
      <c r="N464" s="257"/>
      <c r="O464" s="257"/>
      <c r="P464" s="257"/>
      <c r="Q464" s="257"/>
      <c r="R464" s="257"/>
      <c r="S464" s="257"/>
      <c r="T464" s="258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9" t="s">
        <v>257</v>
      </c>
      <c r="AU464" s="259" t="s">
        <v>87</v>
      </c>
      <c r="AV464" s="14" t="s">
        <v>87</v>
      </c>
      <c r="AW464" s="14" t="s">
        <v>34</v>
      </c>
      <c r="AX464" s="14" t="s">
        <v>77</v>
      </c>
      <c r="AY464" s="259" t="s">
        <v>245</v>
      </c>
    </row>
    <row r="465" s="14" customFormat="1">
      <c r="A465" s="14"/>
      <c r="B465" s="249"/>
      <c r="C465" s="250"/>
      <c r="D465" s="234" t="s">
        <v>257</v>
      </c>
      <c r="E465" s="251" t="s">
        <v>1</v>
      </c>
      <c r="F465" s="252" t="s">
        <v>6443</v>
      </c>
      <c r="G465" s="250"/>
      <c r="H465" s="253">
        <v>2.6339999999999999</v>
      </c>
      <c r="I465" s="254"/>
      <c r="J465" s="250"/>
      <c r="K465" s="250"/>
      <c r="L465" s="255"/>
      <c r="M465" s="256"/>
      <c r="N465" s="257"/>
      <c r="O465" s="257"/>
      <c r="P465" s="257"/>
      <c r="Q465" s="257"/>
      <c r="R465" s="257"/>
      <c r="S465" s="257"/>
      <c r="T465" s="258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9" t="s">
        <v>257</v>
      </c>
      <c r="AU465" s="259" t="s">
        <v>87</v>
      </c>
      <c r="AV465" s="14" t="s">
        <v>87</v>
      </c>
      <c r="AW465" s="14" t="s">
        <v>34</v>
      </c>
      <c r="AX465" s="14" t="s">
        <v>77</v>
      </c>
      <c r="AY465" s="259" t="s">
        <v>245</v>
      </c>
    </row>
    <row r="466" s="14" customFormat="1">
      <c r="A466" s="14"/>
      <c r="B466" s="249"/>
      <c r="C466" s="250"/>
      <c r="D466" s="234" t="s">
        <v>257</v>
      </c>
      <c r="E466" s="251" t="s">
        <v>1</v>
      </c>
      <c r="F466" s="252" t="s">
        <v>6444</v>
      </c>
      <c r="G466" s="250"/>
      <c r="H466" s="253">
        <v>0.58499999999999996</v>
      </c>
      <c r="I466" s="254"/>
      <c r="J466" s="250"/>
      <c r="K466" s="250"/>
      <c r="L466" s="255"/>
      <c r="M466" s="256"/>
      <c r="N466" s="257"/>
      <c r="O466" s="257"/>
      <c r="P466" s="257"/>
      <c r="Q466" s="257"/>
      <c r="R466" s="257"/>
      <c r="S466" s="257"/>
      <c r="T466" s="258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9" t="s">
        <v>257</v>
      </c>
      <c r="AU466" s="259" t="s">
        <v>87</v>
      </c>
      <c r="AV466" s="14" t="s">
        <v>87</v>
      </c>
      <c r="AW466" s="14" t="s">
        <v>34</v>
      </c>
      <c r="AX466" s="14" t="s">
        <v>77</v>
      </c>
      <c r="AY466" s="259" t="s">
        <v>245</v>
      </c>
    </row>
    <row r="467" s="15" customFormat="1">
      <c r="A467" s="15"/>
      <c r="B467" s="260"/>
      <c r="C467" s="261"/>
      <c r="D467" s="234" t="s">
        <v>257</v>
      </c>
      <c r="E467" s="262" t="s">
        <v>1</v>
      </c>
      <c r="F467" s="263" t="s">
        <v>266</v>
      </c>
      <c r="G467" s="261"/>
      <c r="H467" s="264">
        <v>6.0349999999999993</v>
      </c>
      <c r="I467" s="265"/>
      <c r="J467" s="261"/>
      <c r="K467" s="261"/>
      <c r="L467" s="266"/>
      <c r="M467" s="267"/>
      <c r="N467" s="268"/>
      <c r="O467" s="268"/>
      <c r="P467" s="268"/>
      <c r="Q467" s="268"/>
      <c r="R467" s="268"/>
      <c r="S467" s="268"/>
      <c r="T467" s="269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T467" s="270" t="s">
        <v>257</v>
      </c>
      <c r="AU467" s="270" t="s">
        <v>87</v>
      </c>
      <c r="AV467" s="15" t="s">
        <v>253</v>
      </c>
      <c r="AW467" s="15" t="s">
        <v>34</v>
      </c>
      <c r="AX467" s="15" t="s">
        <v>85</v>
      </c>
      <c r="AY467" s="270" t="s">
        <v>245</v>
      </c>
    </row>
    <row r="468" s="2" customFormat="1" ht="16.5" customHeight="1">
      <c r="A468" s="40"/>
      <c r="B468" s="41"/>
      <c r="C468" s="221" t="s">
        <v>3142</v>
      </c>
      <c r="D468" s="221" t="s">
        <v>248</v>
      </c>
      <c r="E468" s="222" t="s">
        <v>6445</v>
      </c>
      <c r="F468" s="223" t="s">
        <v>6446</v>
      </c>
      <c r="G468" s="224" t="s">
        <v>317</v>
      </c>
      <c r="H468" s="225">
        <v>8.8000000000000007</v>
      </c>
      <c r="I468" s="226"/>
      <c r="J468" s="227">
        <f>ROUND(I468*H468,2)</f>
        <v>0</v>
      </c>
      <c r="K468" s="223" t="s">
        <v>764</v>
      </c>
      <c r="L468" s="46"/>
      <c r="M468" s="228" t="s">
        <v>1</v>
      </c>
      <c r="N468" s="229" t="s">
        <v>42</v>
      </c>
      <c r="O468" s="93"/>
      <c r="P468" s="230">
        <f>O468*H468</f>
        <v>0</v>
      </c>
      <c r="Q468" s="230">
        <v>0</v>
      </c>
      <c r="R468" s="230">
        <f>Q468*H468</f>
        <v>0</v>
      </c>
      <c r="S468" s="230">
        <v>0</v>
      </c>
      <c r="T468" s="231">
        <f>S468*H468</f>
        <v>0</v>
      </c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R468" s="232" t="s">
        <v>253</v>
      </c>
      <c r="AT468" s="232" t="s">
        <v>248</v>
      </c>
      <c r="AU468" s="232" t="s">
        <v>87</v>
      </c>
      <c r="AY468" s="19" t="s">
        <v>245</v>
      </c>
      <c r="BE468" s="233">
        <f>IF(N468="základní",J468,0)</f>
        <v>0</v>
      </c>
      <c r="BF468" s="233">
        <f>IF(N468="snížená",J468,0)</f>
        <v>0</v>
      </c>
      <c r="BG468" s="233">
        <f>IF(N468="zákl. přenesená",J468,0)</f>
        <v>0</v>
      </c>
      <c r="BH468" s="233">
        <f>IF(N468="sníž. přenesená",J468,0)</f>
        <v>0</v>
      </c>
      <c r="BI468" s="233">
        <f>IF(N468="nulová",J468,0)</f>
        <v>0</v>
      </c>
      <c r="BJ468" s="19" t="s">
        <v>85</v>
      </c>
      <c r="BK468" s="233">
        <f>ROUND(I468*H468,2)</f>
        <v>0</v>
      </c>
      <c r="BL468" s="19" t="s">
        <v>253</v>
      </c>
      <c r="BM468" s="232" t="s">
        <v>6447</v>
      </c>
    </row>
    <row r="469" s="2" customFormat="1">
      <c r="A469" s="40"/>
      <c r="B469" s="41"/>
      <c r="C469" s="42"/>
      <c r="D469" s="234" t="s">
        <v>255</v>
      </c>
      <c r="E469" s="42"/>
      <c r="F469" s="235" t="s">
        <v>6446</v>
      </c>
      <c r="G469" s="42"/>
      <c r="H469" s="42"/>
      <c r="I469" s="236"/>
      <c r="J469" s="42"/>
      <c r="K469" s="42"/>
      <c r="L469" s="46"/>
      <c r="M469" s="237"/>
      <c r="N469" s="238"/>
      <c r="O469" s="93"/>
      <c r="P469" s="93"/>
      <c r="Q469" s="93"/>
      <c r="R469" s="93"/>
      <c r="S469" s="93"/>
      <c r="T469" s="94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T469" s="19" t="s">
        <v>255</v>
      </c>
      <c r="AU469" s="19" t="s">
        <v>87</v>
      </c>
    </row>
    <row r="470" s="2" customFormat="1">
      <c r="A470" s="40"/>
      <c r="B470" s="41"/>
      <c r="C470" s="42"/>
      <c r="D470" s="296" t="s">
        <v>766</v>
      </c>
      <c r="E470" s="42"/>
      <c r="F470" s="297" t="s">
        <v>6448</v>
      </c>
      <c r="G470" s="42"/>
      <c r="H470" s="42"/>
      <c r="I470" s="236"/>
      <c r="J470" s="42"/>
      <c r="K470" s="42"/>
      <c r="L470" s="46"/>
      <c r="M470" s="237"/>
      <c r="N470" s="238"/>
      <c r="O470" s="93"/>
      <c r="P470" s="93"/>
      <c r="Q470" s="93"/>
      <c r="R470" s="93"/>
      <c r="S470" s="93"/>
      <c r="T470" s="94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T470" s="19" t="s">
        <v>766</v>
      </c>
      <c r="AU470" s="19" t="s">
        <v>87</v>
      </c>
    </row>
    <row r="471" s="14" customFormat="1">
      <c r="A471" s="14"/>
      <c r="B471" s="249"/>
      <c r="C471" s="250"/>
      <c r="D471" s="234" t="s">
        <v>257</v>
      </c>
      <c r="E471" s="251" t="s">
        <v>1</v>
      </c>
      <c r="F471" s="252" t="s">
        <v>6449</v>
      </c>
      <c r="G471" s="250"/>
      <c r="H471" s="253">
        <v>8.8000000000000007</v>
      </c>
      <c r="I471" s="254"/>
      <c r="J471" s="250"/>
      <c r="K471" s="250"/>
      <c r="L471" s="255"/>
      <c r="M471" s="256"/>
      <c r="N471" s="257"/>
      <c r="O471" s="257"/>
      <c r="P471" s="257"/>
      <c r="Q471" s="257"/>
      <c r="R471" s="257"/>
      <c r="S471" s="257"/>
      <c r="T471" s="258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9" t="s">
        <v>257</v>
      </c>
      <c r="AU471" s="259" t="s">
        <v>87</v>
      </c>
      <c r="AV471" s="14" t="s">
        <v>87</v>
      </c>
      <c r="AW471" s="14" t="s">
        <v>34</v>
      </c>
      <c r="AX471" s="14" t="s">
        <v>85</v>
      </c>
      <c r="AY471" s="259" t="s">
        <v>245</v>
      </c>
    </row>
    <row r="472" s="2" customFormat="1" ht="21.75" customHeight="1">
      <c r="A472" s="40"/>
      <c r="B472" s="41"/>
      <c r="C472" s="221" t="s">
        <v>3148</v>
      </c>
      <c r="D472" s="221" t="s">
        <v>248</v>
      </c>
      <c r="E472" s="222" t="s">
        <v>6450</v>
      </c>
      <c r="F472" s="223" t="s">
        <v>6451</v>
      </c>
      <c r="G472" s="224" t="s">
        <v>329</v>
      </c>
      <c r="H472" s="225">
        <v>100</v>
      </c>
      <c r="I472" s="226"/>
      <c r="J472" s="227">
        <f>ROUND(I472*H472,2)</f>
        <v>0</v>
      </c>
      <c r="K472" s="223" t="s">
        <v>764</v>
      </c>
      <c r="L472" s="46"/>
      <c r="M472" s="228" t="s">
        <v>1</v>
      </c>
      <c r="N472" s="229" t="s">
        <v>42</v>
      </c>
      <c r="O472" s="93"/>
      <c r="P472" s="230">
        <f>O472*H472</f>
        <v>0</v>
      </c>
      <c r="Q472" s="230">
        <v>0.00068999999999999997</v>
      </c>
      <c r="R472" s="230">
        <f>Q472*H472</f>
        <v>0.068999999999999992</v>
      </c>
      <c r="S472" s="230">
        <v>0</v>
      </c>
      <c r="T472" s="231">
        <f>S472*H472</f>
        <v>0</v>
      </c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R472" s="232" t="s">
        <v>594</v>
      </c>
      <c r="AT472" s="232" t="s">
        <v>248</v>
      </c>
      <c r="AU472" s="232" t="s">
        <v>87</v>
      </c>
      <c r="AY472" s="19" t="s">
        <v>245</v>
      </c>
      <c r="BE472" s="233">
        <f>IF(N472="základní",J472,0)</f>
        <v>0</v>
      </c>
      <c r="BF472" s="233">
        <f>IF(N472="snížená",J472,0)</f>
        <v>0</v>
      </c>
      <c r="BG472" s="233">
        <f>IF(N472="zákl. přenesená",J472,0)</f>
        <v>0</v>
      </c>
      <c r="BH472" s="233">
        <f>IF(N472="sníž. přenesená",J472,0)</f>
        <v>0</v>
      </c>
      <c r="BI472" s="233">
        <f>IF(N472="nulová",J472,0)</f>
        <v>0</v>
      </c>
      <c r="BJ472" s="19" t="s">
        <v>85</v>
      </c>
      <c r="BK472" s="233">
        <f>ROUND(I472*H472,2)</f>
        <v>0</v>
      </c>
      <c r="BL472" s="19" t="s">
        <v>594</v>
      </c>
      <c r="BM472" s="232" t="s">
        <v>6452</v>
      </c>
    </row>
    <row r="473" s="2" customFormat="1">
      <c r="A473" s="40"/>
      <c r="B473" s="41"/>
      <c r="C473" s="42"/>
      <c r="D473" s="234" t="s">
        <v>255</v>
      </c>
      <c r="E473" s="42"/>
      <c r="F473" s="235" t="s">
        <v>6453</v>
      </c>
      <c r="G473" s="42"/>
      <c r="H473" s="42"/>
      <c r="I473" s="236"/>
      <c r="J473" s="42"/>
      <c r="K473" s="42"/>
      <c r="L473" s="46"/>
      <c r="M473" s="237"/>
      <c r="N473" s="238"/>
      <c r="O473" s="93"/>
      <c r="P473" s="93"/>
      <c r="Q473" s="93"/>
      <c r="R473" s="93"/>
      <c r="S473" s="93"/>
      <c r="T473" s="94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T473" s="19" t="s">
        <v>255</v>
      </c>
      <c r="AU473" s="19" t="s">
        <v>87</v>
      </c>
    </row>
    <row r="474" s="2" customFormat="1">
      <c r="A474" s="40"/>
      <c r="B474" s="41"/>
      <c r="C474" s="42"/>
      <c r="D474" s="296" t="s">
        <v>766</v>
      </c>
      <c r="E474" s="42"/>
      <c r="F474" s="297" t="s">
        <v>6454</v>
      </c>
      <c r="G474" s="42"/>
      <c r="H474" s="42"/>
      <c r="I474" s="236"/>
      <c r="J474" s="42"/>
      <c r="K474" s="42"/>
      <c r="L474" s="46"/>
      <c r="M474" s="237"/>
      <c r="N474" s="238"/>
      <c r="O474" s="93"/>
      <c r="P474" s="93"/>
      <c r="Q474" s="93"/>
      <c r="R474" s="93"/>
      <c r="S474" s="93"/>
      <c r="T474" s="94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766</v>
      </c>
      <c r="AU474" s="19" t="s">
        <v>87</v>
      </c>
    </row>
    <row r="475" s="13" customFormat="1">
      <c r="A475" s="13"/>
      <c r="B475" s="239"/>
      <c r="C475" s="240"/>
      <c r="D475" s="234" t="s">
        <v>257</v>
      </c>
      <c r="E475" s="241" t="s">
        <v>1</v>
      </c>
      <c r="F475" s="242" t="s">
        <v>6455</v>
      </c>
      <c r="G475" s="240"/>
      <c r="H475" s="241" t="s">
        <v>1</v>
      </c>
      <c r="I475" s="243"/>
      <c r="J475" s="240"/>
      <c r="K475" s="240"/>
      <c r="L475" s="244"/>
      <c r="M475" s="245"/>
      <c r="N475" s="246"/>
      <c r="O475" s="246"/>
      <c r="P475" s="246"/>
      <c r="Q475" s="246"/>
      <c r="R475" s="246"/>
      <c r="S475" s="246"/>
      <c r="T475" s="247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8" t="s">
        <v>257</v>
      </c>
      <c r="AU475" s="248" t="s">
        <v>87</v>
      </c>
      <c r="AV475" s="13" t="s">
        <v>85</v>
      </c>
      <c r="AW475" s="13" t="s">
        <v>34</v>
      </c>
      <c r="AX475" s="13" t="s">
        <v>77</v>
      </c>
      <c r="AY475" s="248" t="s">
        <v>245</v>
      </c>
    </row>
    <row r="476" s="14" customFormat="1">
      <c r="A476" s="14"/>
      <c r="B476" s="249"/>
      <c r="C476" s="250"/>
      <c r="D476" s="234" t="s">
        <v>257</v>
      </c>
      <c r="E476" s="251" t="s">
        <v>1</v>
      </c>
      <c r="F476" s="252" t="s">
        <v>6456</v>
      </c>
      <c r="G476" s="250"/>
      <c r="H476" s="253">
        <v>100</v>
      </c>
      <c r="I476" s="254"/>
      <c r="J476" s="250"/>
      <c r="K476" s="250"/>
      <c r="L476" s="255"/>
      <c r="M476" s="256"/>
      <c r="N476" s="257"/>
      <c r="O476" s="257"/>
      <c r="P476" s="257"/>
      <c r="Q476" s="257"/>
      <c r="R476" s="257"/>
      <c r="S476" s="257"/>
      <c r="T476" s="258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9" t="s">
        <v>257</v>
      </c>
      <c r="AU476" s="259" t="s">
        <v>87</v>
      </c>
      <c r="AV476" s="14" t="s">
        <v>87</v>
      </c>
      <c r="AW476" s="14" t="s">
        <v>34</v>
      </c>
      <c r="AX476" s="14" t="s">
        <v>77</v>
      </c>
      <c r="AY476" s="259" t="s">
        <v>245</v>
      </c>
    </row>
    <row r="477" s="15" customFormat="1">
      <c r="A477" s="15"/>
      <c r="B477" s="260"/>
      <c r="C477" s="261"/>
      <c r="D477" s="234" t="s">
        <v>257</v>
      </c>
      <c r="E477" s="262" t="s">
        <v>1</v>
      </c>
      <c r="F477" s="263" t="s">
        <v>266</v>
      </c>
      <c r="G477" s="261"/>
      <c r="H477" s="264">
        <v>100</v>
      </c>
      <c r="I477" s="265"/>
      <c r="J477" s="261"/>
      <c r="K477" s="261"/>
      <c r="L477" s="266"/>
      <c r="M477" s="267"/>
      <c r="N477" s="268"/>
      <c r="O477" s="268"/>
      <c r="P477" s="268"/>
      <c r="Q477" s="268"/>
      <c r="R477" s="268"/>
      <c r="S477" s="268"/>
      <c r="T477" s="269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70" t="s">
        <v>257</v>
      </c>
      <c r="AU477" s="270" t="s">
        <v>87</v>
      </c>
      <c r="AV477" s="15" t="s">
        <v>253</v>
      </c>
      <c r="AW477" s="15" t="s">
        <v>34</v>
      </c>
      <c r="AX477" s="15" t="s">
        <v>85</v>
      </c>
      <c r="AY477" s="270" t="s">
        <v>245</v>
      </c>
    </row>
    <row r="478" s="12" customFormat="1" ht="22.8" customHeight="1">
      <c r="A478" s="12"/>
      <c r="B478" s="205"/>
      <c r="C478" s="206"/>
      <c r="D478" s="207" t="s">
        <v>76</v>
      </c>
      <c r="E478" s="219" t="s">
        <v>865</v>
      </c>
      <c r="F478" s="219" t="s">
        <v>3055</v>
      </c>
      <c r="G478" s="206"/>
      <c r="H478" s="206"/>
      <c r="I478" s="209"/>
      <c r="J478" s="220">
        <f>BK478</f>
        <v>0</v>
      </c>
      <c r="K478" s="206"/>
      <c r="L478" s="211"/>
      <c r="M478" s="212"/>
      <c r="N478" s="213"/>
      <c r="O478" s="213"/>
      <c r="P478" s="214">
        <f>SUM(P479:P516)</f>
        <v>0</v>
      </c>
      <c r="Q478" s="213"/>
      <c r="R478" s="214">
        <f>SUM(R479:R516)</f>
        <v>0</v>
      </c>
      <c r="S478" s="213"/>
      <c r="T478" s="215">
        <f>SUM(T479:T516)</f>
        <v>0</v>
      </c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R478" s="216" t="s">
        <v>253</v>
      </c>
      <c r="AT478" s="217" t="s">
        <v>76</v>
      </c>
      <c r="AU478" s="217" t="s">
        <v>85</v>
      </c>
      <c r="AY478" s="216" t="s">
        <v>245</v>
      </c>
      <c r="BK478" s="218">
        <f>SUM(BK479:BK516)</f>
        <v>0</v>
      </c>
    </row>
    <row r="479" s="2" customFormat="1" ht="16.5" customHeight="1">
      <c r="A479" s="40"/>
      <c r="B479" s="41"/>
      <c r="C479" s="221" t="s">
        <v>3156</v>
      </c>
      <c r="D479" s="221" t="s">
        <v>248</v>
      </c>
      <c r="E479" s="222" t="s">
        <v>4731</v>
      </c>
      <c r="F479" s="223" t="s">
        <v>4732</v>
      </c>
      <c r="G479" s="224" t="s">
        <v>545</v>
      </c>
      <c r="H479" s="225">
        <v>0.35199999999999998</v>
      </c>
      <c r="I479" s="226"/>
      <c r="J479" s="227">
        <f>ROUND(I479*H479,2)</f>
        <v>0</v>
      </c>
      <c r="K479" s="223" t="s">
        <v>764</v>
      </c>
      <c r="L479" s="46"/>
      <c r="M479" s="228" t="s">
        <v>1</v>
      </c>
      <c r="N479" s="229" t="s">
        <v>42</v>
      </c>
      <c r="O479" s="93"/>
      <c r="P479" s="230">
        <f>O479*H479</f>
        <v>0</v>
      </c>
      <c r="Q479" s="230">
        <v>0</v>
      </c>
      <c r="R479" s="230">
        <f>Q479*H479</f>
        <v>0</v>
      </c>
      <c r="S479" s="230">
        <v>0</v>
      </c>
      <c r="T479" s="231">
        <f>S479*H479</f>
        <v>0</v>
      </c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R479" s="232" t="s">
        <v>253</v>
      </c>
      <c r="AT479" s="232" t="s">
        <v>248</v>
      </c>
      <c r="AU479" s="232" t="s">
        <v>87</v>
      </c>
      <c r="AY479" s="19" t="s">
        <v>245</v>
      </c>
      <c r="BE479" s="233">
        <f>IF(N479="základní",J479,0)</f>
        <v>0</v>
      </c>
      <c r="BF479" s="233">
        <f>IF(N479="snížená",J479,0)</f>
        <v>0</v>
      </c>
      <c r="BG479" s="233">
        <f>IF(N479="zákl. přenesená",J479,0)</f>
        <v>0</v>
      </c>
      <c r="BH479" s="233">
        <f>IF(N479="sníž. přenesená",J479,0)</f>
        <v>0</v>
      </c>
      <c r="BI479" s="233">
        <f>IF(N479="nulová",J479,0)</f>
        <v>0</v>
      </c>
      <c r="BJ479" s="19" t="s">
        <v>85</v>
      </c>
      <c r="BK479" s="233">
        <f>ROUND(I479*H479,2)</f>
        <v>0</v>
      </c>
      <c r="BL479" s="19" t="s">
        <v>253</v>
      </c>
      <c r="BM479" s="232" t="s">
        <v>6457</v>
      </c>
    </row>
    <row r="480" s="2" customFormat="1">
      <c r="A480" s="40"/>
      <c r="B480" s="41"/>
      <c r="C480" s="42"/>
      <c r="D480" s="234" t="s">
        <v>255</v>
      </c>
      <c r="E480" s="42"/>
      <c r="F480" s="235" t="s">
        <v>4732</v>
      </c>
      <c r="G480" s="42"/>
      <c r="H480" s="42"/>
      <c r="I480" s="236"/>
      <c r="J480" s="42"/>
      <c r="K480" s="42"/>
      <c r="L480" s="46"/>
      <c r="M480" s="237"/>
      <c r="N480" s="238"/>
      <c r="O480" s="93"/>
      <c r="P480" s="93"/>
      <c r="Q480" s="93"/>
      <c r="R480" s="93"/>
      <c r="S480" s="93"/>
      <c r="T480" s="94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255</v>
      </c>
      <c r="AU480" s="19" t="s">
        <v>87</v>
      </c>
    </row>
    <row r="481" s="2" customFormat="1">
      <c r="A481" s="40"/>
      <c r="B481" s="41"/>
      <c r="C481" s="42"/>
      <c r="D481" s="296" t="s">
        <v>766</v>
      </c>
      <c r="E481" s="42"/>
      <c r="F481" s="297" t="s">
        <v>4735</v>
      </c>
      <c r="G481" s="42"/>
      <c r="H481" s="42"/>
      <c r="I481" s="236"/>
      <c r="J481" s="42"/>
      <c r="K481" s="42"/>
      <c r="L481" s="46"/>
      <c r="M481" s="237"/>
      <c r="N481" s="238"/>
      <c r="O481" s="93"/>
      <c r="P481" s="93"/>
      <c r="Q481" s="93"/>
      <c r="R481" s="93"/>
      <c r="S481" s="93"/>
      <c r="T481" s="94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T481" s="19" t="s">
        <v>766</v>
      </c>
      <c r="AU481" s="19" t="s">
        <v>87</v>
      </c>
    </row>
    <row r="482" s="14" customFormat="1">
      <c r="A482" s="14"/>
      <c r="B482" s="249"/>
      <c r="C482" s="250"/>
      <c r="D482" s="234" t="s">
        <v>257</v>
      </c>
      <c r="E482" s="251" t="s">
        <v>1</v>
      </c>
      <c r="F482" s="252" t="s">
        <v>6458</v>
      </c>
      <c r="G482" s="250"/>
      <c r="H482" s="253">
        <v>0.35199999999999998</v>
      </c>
      <c r="I482" s="254"/>
      <c r="J482" s="250"/>
      <c r="K482" s="250"/>
      <c r="L482" s="255"/>
      <c r="M482" s="256"/>
      <c r="N482" s="257"/>
      <c r="O482" s="257"/>
      <c r="P482" s="257"/>
      <c r="Q482" s="257"/>
      <c r="R482" s="257"/>
      <c r="S482" s="257"/>
      <c r="T482" s="258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9" t="s">
        <v>257</v>
      </c>
      <c r="AU482" s="259" t="s">
        <v>87</v>
      </c>
      <c r="AV482" s="14" t="s">
        <v>87</v>
      </c>
      <c r="AW482" s="14" t="s">
        <v>34</v>
      </c>
      <c r="AX482" s="14" t="s">
        <v>85</v>
      </c>
      <c r="AY482" s="259" t="s">
        <v>245</v>
      </c>
    </row>
    <row r="483" s="2" customFormat="1" ht="24.15" customHeight="1">
      <c r="A483" s="40"/>
      <c r="B483" s="41"/>
      <c r="C483" s="221" t="s">
        <v>3160</v>
      </c>
      <c r="D483" s="221" t="s">
        <v>248</v>
      </c>
      <c r="E483" s="222" t="s">
        <v>3059</v>
      </c>
      <c r="F483" s="223" t="s">
        <v>3060</v>
      </c>
      <c r="G483" s="224" t="s">
        <v>545</v>
      </c>
      <c r="H483" s="225">
        <v>63.887999999999998</v>
      </c>
      <c r="I483" s="226"/>
      <c r="J483" s="227">
        <f>ROUND(I483*H483,2)</f>
        <v>0</v>
      </c>
      <c r="K483" s="223" t="s">
        <v>764</v>
      </c>
      <c r="L483" s="46"/>
      <c r="M483" s="228" t="s">
        <v>1</v>
      </c>
      <c r="N483" s="229" t="s">
        <v>42</v>
      </c>
      <c r="O483" s="93"/>
      <c r="P483" s="230">
        <f>O483*H483</f>
        <v>0</v>
      </c>
      <c r="Q483" s="230">
        <v>0</v>
      </c>
      <c r="R483" s="230">
        <f>Q483*H483</f>
        <v>0</v>
      </c>
      <c r="S483" s="230">
        <v>0</v>
      </c>
      <c r="T483" s="231">
        <f>S483*H483</f>
        <v>0</v>
      </c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R483" s="232" t="s">
        <v>253</v>
      </c>
      <c r="AT483" s="232" t="s">
        <v>248</v>
      </c>
      <c r="AU483" s="232" t="s">
        <v>87</v>
      </c>
      <c r="AY483" s="19" t="s">
        <v>245</v>
      </c>
      <c r="BE483" s="233">
        <f>IF(N483="základní",J483,0)</f>
        <v>0</v>
      </c>
      <c r="BF483" s="233">
        <f>IF(N483="snížená",J483,0)</f>
        <v>0</v>
      </c>
      <c r="BG483" s="233">
        <f>IF(N483="zákl. přenesená",J483,0)</f>
        <v>0</v>
      </c>
      <c r="BH483" s="233">
        <f>IF(N483="sníž. přenesená",J483,0)</f>
        <v>0</v>
      </c>
      <c r="BI483" s="233">
        <f>IF(N483="nulová",J483,0)</f>
        <v>0</v>
      </c>
      <c r="BJ483" s="19" t="s">
        <v>85</v>
      </c>
      <c r="BK483" s="233">
        <f>ROUND(I483*H483,2)</f>
        <v>0</v>
      </c>
      <c r="BL483" s="19" t="s">
        <v>253</v>
      </c>
      <c r="BM483" s="232" t="s">
        <v>6459</v>
      </c>
    </row>
    <row r="484" s="2" customFormat="1">
      <c r="A484" s="40"/>
      <c r="B484" s="41"/>
      <c r="C484" s="42"/>
      <c r="D484" s="234" t="s">
        <v>255</v>
      </c>
      <c r="E484" s="42"/>
      <c r="F484" s="235" t="s">
        <v>3060</v>
      </c>
      <c r="G484" s="42"/>
      <c r="H484" s="42"/>
      <c r="I484" s="236"/>
      <c r="J484" s="42"/>
      <c r="K484" s="42"/>
      <c r="L484" s="46"/>
      <c r="M484" s="237"/>
      <c r="N484" s="238"/>
      <c r="O484" s="93"/>
      <c r="P484" s="93"/>
      <c r="Q484" s="93"/>
      <c r="R484" s="93"/>
      <c r="S484" s="93"/>
      <c r="T484" s="94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255</v>
      </c>
      <c r="AU484" s="19" t="s">
        <v>87</v>
      </c>
    </row>
    <row r="485" s="2" customFormat="1">
      <c r="A485" s="40"/>
      <c r="B485" s="41"/>
      <c r="C485" s="42"/>
      <c r="D485" s="296" t="s">
        <v>766</v>
      </c>
      <c r="E485" s="42"/>
      <c r="F485" s="297" t="s">
        <v>3063</v>
      </c>
      <c r="G485" s="42"/>
      <c r="H485" s="42"/>
      <c r="I485" s="236"/>
      <c r="J485" s="42"/>
      <c r="K485" s="42"/>
      <c r="L485" s="46"/>
      <c r="M485" s="237"/>
      <c r="N485" s="238"/>
      <c r="O485" s="93"/>
      <c r="P485" s="93"/>
      <c r="Q485" s="93"/>
      <c r="R485" s="93"/>
      <c r="S485" s="93"/>
      <c r="T485" s="94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766</v>
      </c>
      <c r="AU485" s="19" t="s">
        <v>87</v>
      </c>
    </row>
    <row r="486" s="14" customFormat="1">
      <c r="A486" s="14"/>
      <c r="B486" s="249"/>
      <c r="C486" s="250"/>
      <c r="D486" s="234" t="s">
        <v>257</v>
      </c>
      <c r="E486" s="251" t="s">
        <v>1</v>
      </c>
      <c r="F486" s="252" t="s">
        <v>6460</v>
      </c>
      <c r="G486" s="250"/>
      <c r="H486" s="253">
        <v>63.887999999999998</v>
      </c>
      <c r="I486" s="254"/>
      <c r="J486" s="250"/>
      <c r="K486" s="250"/>
      <c r="L486" s="255"/>
      <c r="M486" s="256"/>
      <c r="N486" s="257"/>
      <c r="O486" s="257"/>
      <c r="P486" s="257"/>
      <c r="Q486" s="257"/>
      <c r="R486" s="257"/>
      <c r="S486" s="257"/>
      <c r="T486" s="258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9" t="s">
        <v>257</v>
      </c>
      <c r="AU486" s="259" t="s">
        <v>87</v>
      </c>
      <c r="AV486" s="14" t="s">
        <v>87</v>
      </c>
      <c r="AW486" s="14" t="s">
        <v>34</v>
      </c>
      <c r="AX486" s="14" t="s">
        <v>85</v>
      </c>
      <c r="AY486" s="259" t="s">
        <v>245</v>
      </c>
    </row>
    <row r="487" s="2" customFormat="1" ht="24.15" customHeight="1">
      <c r="A487" s="40"/>
      <c r="B487" s="41"/>
      <c r="C487" s="221" t="s">
        <v>3167</v>
      </c>
      <c r="D487" s="221" t="s">
        <v>248</v>
      </c>
      <c r="E487" s="222" t="s">
        <v>3069</v>
      </c>
      <c r="F487" s="223" t="s">
        <v>3070</v>
      </c>
      <c r="G487" s="224" t="s">
        <v>545</v>
      </c>
      <c r="H487" s="225">
        <v>14.484</v>
      </c>
      <c r="I487" s="226"/>
      <c r="J487" s="227">
        <f>ROUND(I487*H487,2)</f>
        <v>0</v>
      </c>
      <c r="K487" s="223" t="s">
        <v>764</v>
      </c>
      <c r="L487" s="46"/>
      <c r="M487" s="228" t="s">
        <v>1</v>
      </c>
      <c r="N487" s="229" t="s">
        <v>42</v>
      </c>
      <c r="O487" s="93"/>
      <c r="P487" s="230">
        <f>O487*H487</f>
        <v>0</v>
      </c>
      <c r="Q487" s="230">
        <v>0</v>
      </c>
      <c r="R487" s="230">
        <f>Q487*H487</f>
        <v>0</v>
      </c>
      <c r="S487" s="230">
        <v>0</v>
      </c>
      <c r="T487" s="231">
        <f>S487*H487</f>
        <v>0</v>
      </c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R487" s="232" t="s">
        <v>253</v>
      </c>
      <c r="AT487" s="232" t="s">
        <v>248</v>
      </c>
      <c r="AU487" s="232" t="s">
        <v>87</v>
      </c>
      <c r="AY487" s="19" t="s">
        <v>245</v>
      </c>
      <c r="BE487" s="233">
        <f>IF(N487="základní",J487,0)</f>
        <v>0</v>
      </c>
      <c r="BF487" s="233">
        <f>IF(N487="snížená",J487,0)</f>
        <v>0</v>
      </c>
      <c r="BG487" s="233">
        <f>IF(N487="zákl. přenesená",J487,0)</f>
        <v>0</v>
      </c>
      <c r="BH487" s="233">
        <f>IF(N487="sníž. přenesená",J487,0)</f>
        <v>0</v>
      </c>
      <c r="BI487" s="233">
        <f>IF(N487="nulová",J487,0)</f>
        <v>0</v>
      </c>
      <c r="BJ487" s="19" t="s">
        <v>85</v>
      </c>
      <c r="BK487" s="233">
        <f>ROUND(I487*H487,2)</f>
        <v>0</v>
      </c>
      <c r="BL487" s="19" t="s">
        <v>253</v>
      </c>
      <c r="BM487" s="232" t="s">
        <v>6461</v>
      </c>
    </row>
    <row r="488" s="2" customFormat="1">
      <c r="A488" s="40"/>
      <c r="B488" s="41"/>
      <c r="C488" s="42"/>
      <c r="D488" s="234" t="s">
        <v>255</v>
      </c>
      <c r="E488" s="42"/>
      <c r="F488" s="235" t="s">
        <v>3070</v>
      </c>
      <c r="G488" s="42"/>
      <c r="H488" s="42"/>
      <c r="I488" s="236"/>
      <c r="J488" s="42"/>
      <c r="K488" s="42"/>
      <c r="L488" s="46"/>
      <c r="M488" s="237"/>
      <c r="N488" s="238"/>
      <c r="O488" s="93"/>
      <c r="P488" s="93"/>
      <c r="Q488" s="93"/>
      <c r="R488" s="93"/>
      <c r="S488" s="93"/>
      <c r="T488" s="94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T488" s="19" t="s">
        <v>255</v>
      </c>
      <c r="AU488" s="19" t="s">
        <v>87</v>
      </c>
    </row>
    <row r="489" s="2" customFormat="1">
      <c r="A489" s="40"/>
      <c r="B489" s="41"/>
      <c r="C489" s="42"/>
      <c r="D489" s="296" t="s">
        <v>766</v>
      </c>
      <c r="E489" s="42"/>
      <c r="F489" s="297" t="s">
        <v>3073</v>
      </c>
      <c r="G489" s="42"/>
      <c r="H489" s="42"/>
      <c r="I489" s="236"/>
      <c r="J489" s="42"/>
      <c r="K489" s="42"/>
      <c r="L489" s="46"/>
      <c r="M489" s="237"/>
      <c r="N489" s="238"/>
      <c r="O489" s="93"/>
      <c r="P489" s="93"/>
      <c r="Q489" s="93"/>
      <c r="R489" s="93"/>
      <c r="S489" s="93"/>
      <c r="T489" s="94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T489" s="19" t="s">
        <v>766</v>
      </c>
      <c r="AU489" s="19" t="s">
        <v>87</v>
      </c>
    </row>
    <row r="490" s="14" customFormat="1">
      <c r="A490" s="14"/>
      <c r="B490" s="249"/>
      <c r="C490" s="250"/>
      <c r="D490" s="234" t="s">
        <v>257</v>
      </c>
      <c r="E490" s="251" t="s">
        <v>1</v>
      </c>
      <c r="F490" s="252" t="s">
        <v>6462</v>
      </c>
      <c r="G490" s="250"/>
      <c r="H490" s="253">
        <v>14.484</v>
      </c>
      <c r="I490" s="254"/>
      <c r="J490" s="250"/>
      <c r="K490" s="250"/>
      <c r="L490" s="255"/>
      <c r="M490" s="256"/>
      <c r="N490" s="257"/>
      <c r="O490" s="257"/>
      <c r="P490" s="257"/>
      <c r="Q490" s="257"/>
      <c r="R490" s="257"/>
      <c r="S490" s="257"/>
      <c r="T490" s="258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9" t="s">
        <v>257</v>
      </c>
      <c r="AU490" s="259" t="s">
        <v>87</v>
      </c>
      <c r="AV490" s="14" t="s">
        <v>87</v>
      </c>
      <c r="AW490" s="14" t="s">
        <v>34</v>
      </c>
      <c r="AX490" s="14" t="s">
        <v>77</v>
      </c>
      <c r="AY490" s="259" t="s">
        <v>245</v>
      </c>
    </row>
    <row r="491" s="15" customFormat="1">
      <c r="A491" s="15"/>
      <c r="B491" s="260"/>
      <c r="C491" s="261"/>
      <c r="D491" s="234" t="s">
        <v>257</v>
      </c>
      <c r="E491" s="262" t="s">
        <v>1</v>
      </c>
      <c r="F491" s="263" t="s">
        <v>266</v>
      </c>
      <c r="G491" s="261"/>
      <c r="H491" s="264">
        <v>14.484</v>
      </c>
      <c r="I491" s="265"/>
      <c r="J491" s="261"/>
      <c r="K491" s="261"/>
      <c r="L491" s="266"/>
      <c r="M491" s="267"/>
      <c r="N491" s="268"/>
      <c r="O491" s="268"/>
      <c r="P491" s="268"/>
      <c r="Q491" s="268"/>
      <c r="R491" s="268"/>
      <c r="S491" s="268"/>
      <c r="T491" s="269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T491" s="270" t="s">
        <v>257</v>
      </c>
      <c r="AU491" s="270" t="s">
        <v>87</v>
      </c>
      <c r="AV491" s="15" t="s">
        <v>253</v>
      </c>
      <c r="AW491" s="15" t="s">
        <v>34</v>
      </c>
      <c r="AX491" s="15" t="s">
        <v>85</v>
      </c>
      <c r="AY491" s="270" t="s">
        <v>245</v>
      </c>
    </row>
    <row r="492" s="2" customFormat="1" ht="24.15" customHeight="1">
      <c r="A492" s="40"/>
      <c r="B492" s="41"/>
      <c r="C492" s="221" t="s">
        <v>3174</v>
      </c>
      <c r="D492" s="221" t="s">
        <v>248</v>
      </c>
      <c r="E492" s="222" t="s">
        <v>3881</v>
      </c>
      <c r="F492" s="223" t="s">
        <v>2690</v>
      </c>
      <c r="G492" s="224" t="s">
        <v>545</v>
      </c>
      <c r="H492" s="225">
        <v>6.7229999999999999</v>
      </c>
      <c r="I492" s="226"/>
      <c r="J492" s="227">
        <f>ROUND(I492*H492,2)</f>
        <v>0</v>
      </c>
      <c r="K492" s="223" t="s">
        <v>764</v>
      </c>
      <c r="L492" s="46"/>
      <c r="M492" s="228" t="s">
        <v>1</v>
      </c>
      <c r="N492" s="229" t="s">
        <v>42</v>
      </c>
      <c r="O492" s="93"/>
      <c r="P492" s="230">
        <f>O492*H492</f>
        <v>0</v>
      </c>
      <c r="Q492" s="230">
        <v>0</v>
      </c>
      <c r="R492" s="230">
        <f>Q492*H492</f>
        <v>0</v>
      </c>
      <c r="S492" s="230">
        <v>0</v>
      </c>
      <c r="T492" s="231">
        <f>S492*H492</f>
        <v>0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32" t="s">
        <v>253</v>
      </c>
      <c r="AT492" s="232" t="s">
        <v>248</v>
      </c>
      <c r="AU492" s="232" t="s">
        <v>87</v>
      </c>
      <c r="AY492" s="19" t="s">
        <v>245</v>
      </c>
      <c r="BE492" s="233">
        <f>IF(N492="základní",J492,0)</f>
        <v>0</v>
      </c>
      <c r="BF492" s="233">
        <f>IF(N492="snížená",J492,0)</f>
        <v>0</v>
      </c>
      <c r="BG492" s="233">
        <f>IF(N492="zákl. přenesená",J492,0)</f>
        <v>0</v>
      </c>
      <c r="BH492" s="233">
        <f>IF(N492="sníž. přenesená",J492,0)</f>
        <v>0</v>
      </c>
      <c r="BI492" s="233">
        <f>IF(N492="nulová",J492,0)</f>
        <v>0</v>
      </c>
      <c r="BJ492" s="19" t="s">
        <v>85</v>
      </c>
      <c r="BK492" s="233">
        <f>ROUND(I492*H492,2)</f>
        <v>0</v>
      </c>
      <c r="BL492" s="19" t="s">
        <v>253</v>
      </c>
      <c r="BM492" s="232" t="s">
        <v>6463</v>
      </c>
    </row>
    <row r="493" s="2" customFormat="1">
      <c r="A493" s="40"/>
      <c r="B493" s="41"/>
      <c r="C493" s="42"/>
      <c r="D493" s="234" t="s">
        <v>255</v>
      </c>
      <c r="E493" s="42"/>
      <c r="F493" s="235" t="s">
        <v>2690</v>
      </c>
      <c r="G493" s="42"/>
      <c r="H493" s="42"/>
      <c r="I493" s="236"/>
      <c r="J493" s="42"/>
      <c r="K493" s="42"/>
      <c r="L493" s="46"/>
      <c r="M493" s="237"/>
      <c r="N493" s="238"/>
      <c r="O493" s="93"/>
      <c r="P493" s="93"/>
      <c r="Q493" s="93"/>
      <c r="R493" s="93"/>
      <c r="S493" s="93"/>
      <c r="T493" s="94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255</v>
      </c>
      <c r="AU493" s="19" t="s">
        <v>87</v>
      </c>
    </row>
    <row r="494" s="2" customFormat="1">
      <c r="A494" s="40"/>
      <c r="B494" s="41"/>
      <c r="C494" s="42"/>
      <c r="D494" s="296" t="s">
        <v>766</v>
      </c>
      <c r="E494" s="42"/>
      <c r="F494" s="297" t="s">
        <v>3883</v>
      </c>
      <c r="G494" s="42"/>
      <c r="H494" s="42"/>
      <c r="I494" s="236"/>
      <c r="J494" s="42"/>
      <c r="K494" s="42"/>
      <c r="L494" s="46"/>
      <c r="M494" s="237"/>
      <c r="N494" s="238"/>
      <c r="O494" s="93"/>
      <c r="P494" s="93"/>
      <c r="Q494" s="93"/>
      <c r="R494" s="93"/>
      <c r="S494" s="93"/>
      <c r="T494" s="94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19" t="s">
        <v>766</v>
      </c>
      <c r="AU494" s="19" t="s">
        <v>87</v>
      </c>
    </row>
    <row r="495" s="14" customFormat="1">
      <c r="A495" s="14"/>
      <c r="B495" s="249"/>
      <c r="C495" s="250"/>
      <c r="D495" s="234" t="s">
        <v>257</v>
      </c>
      <c r="E495" s="251" t="s">
        <v>1</v>
      </c>
      <c r="F495" s="252" t="s">
        <v>6464</v>
      </c>
      <c r="G495" s="250"/>
      <c r="H495" s="253">
        <v>6.7229999999999999</v>
      </c>
      <c r="I495" s="254"/>
      <c r="J495" s="250"/>
      <c r="K495" s="250"/>
      <c r="L495" s="255"/>
      <c r="M495" s="256"/>
      <c r="N495" s="257"/>
      <c r="O495" s="257"/>
      <c r="P495" s="257"/>
      <c r="Q495" s="257"/>
      <c r="R495" s="257"/>
      <c r="S495" s="257"/>
      <c r="T495" s="258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9" t="s">
        <v>257</v>
      </c>
      <c r="AU495" s="259" t="s">
        <v>87</v>
      </c>
      <c r="AV495" s="14" t="s">
        <v>87</v>
      </c>
      <c r="AW495" s="14" t="s">
        <v>34</v>
      </c>
      <c r="AX495" s="14" t="s">
        <v>77</v>
      </c>
      <c r="AY495" s="259" t="s">
        <v>245</v>
      </c>
    </row>
    <row r="496" s="15" customFormat="1">
      <c r="A496" s="15"/>
      <c r="B496" s="260"/>
      <c r="C496" s="261"/>
      <c r="D496" s="234" t="s">
        <v>257</v>
      </c>
      <c r="E496" s="262" t="s">
        <v>1</v>
      </c>
      <c r="F496" s="263" t="s">
        <v>266</v>
      </c>
      <c r="G496" s="261"/>
      <c r="H496" s="264">
        <v>6.7229999999999999</v>
      </c>
      <c r="I496" s="265"/>
      <c r="J496" s="261"/>
      <c r="K496" s="261"/>
      <c r="L496" s="266"/>
      <c r="M496" s="267"/>
      <c r="N496" s="268"/>
      <c r="O496" s="268"/>
      <c r="P496" s="268"/>
      <c r="Q496" s="268"/>
      <c r="R496" s="268"/>
      <c r="S496" s="268"/>
      <c r="T496" s="269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70" t="s">
        <v>257</v>
      </c>
      <c r="AU496" s="270" t="s">
        <v>87</v>
      </c>
      <c r="AV496" s="15" t="s">
        <v>253</v>
      </c>
      <c r="AW496" s="15" t="s">
        <v>34</v>
      </c>
      <c r="AX496" s="15" t="s">
        <v>85</v>
      </c>
      <c r="AY496" s="270" t="s">
        <v>245</v>
      </c>
    </row>
    <row r="497" s="2" customFormat="1" ht="21.75" customHeight="1">
      <c r="A497" s="40"/>
      <c r="B497" s="41"/>
      <c r="C497" s="221" t="s">
        <v>459</v>
      </c>
      <c r="D497" s="221" t="s">
        <v>248</v>
      </c>
      <c r="E497" s="222" t="s">
        <v>3075</v>
      </c>
      <c r="F497" s="223" t="s">
        <v>3078</v>
      </c>
      <c r="G497" s="224" t="s">
        <v>545</v>
      </c>
      <c r="H497" s="225">
        <v>86.447000000000003</v>
      </c>
      <c r="I497" s="226"/>
      <c r="J497" s="227">
        <f>ROUND(I497*H497,2)</f>
        <v>0</v>
      </c>
      <c r="K497" s="223" t="s">
        <v>764</v>
      </c>
      <c r="L497" s="46"/>
      <c r="M497" s="228" t="s">
        <v>1</v>
      </c>
      <c r="N497" s="229" t="s">
        <v>42</v>
      </c>
      <c r="O497" s="93"/>
      <c r="P497" s="230">
        <f>O497*H497</f>
        <v>0</v>
      </c>
      <c r="Q497" s="230">
        <v>0</v>
      </c>
      <c r="R497" s="230">
        <f>Q497*H497</f>
        <v>0</v>
      </c>
      <c r="S497" s="230">
        <v>0</v>
      </c>
      <c r="T497" s="231">
        <f>S497*H497</f>
        <v>0</v>
      </c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R497" s="232" t="s">
        <v>253</v>
      </c>
      <c r="AT497" s="232" t="s">
        <v>248</v>
      </c>
      <c r="AU497" s="232" t="s">
        <v>87</v>
      </c>
      <c r="AY497" s="19" t="s">
        <v>245</v>
      </c>
      <c r="BE497" s="233">
        <f>IF(N497="základní",J497,0)</f>
        <v>0</v>
      </c>
      <c r="BF497" s="233">
        <f>IF(N497="snížená",J497,0)</f>
        <v>0</v>
      </c>
      <c r="BG497" s="233">
        <f>IF(N497="zákl. přenesená",J497,0)</f>
        <v>0</v>
      </c>
      <c r="BH497" s="233">
        <f>IF(N497="sníž. přenesená",J497,0)</f>
        <v>0</v>
      </c>
      <c r="BI497" s="233">
        <f>IF(N497="nulová",J497,0)</f>
        <v>0</v>
      </c>
      <c r="BJ497" s="19" t="s">
        <v>85</v>
      </c>
      <c r="BK497" s="233">
        <f>ROUND(I497*H497,2)</f>
        <v>0</v>
      </c>
      <c r="BL497" s="19" t="s">
        <v>253</v>
      </c>
      <c r="BM497" s="232" t="s">
        <v>6465</v>
      </c>
    </row>
    <row r="498" s="2" customFormat="1">
      <c r="A498" s="40"/>
      <c r="B498" s="41"/>
      <c r="C498" s="42"/>
      <c r="D498" s="234" t="s">
        <v>255</v>
      </c>
      <c r="E498" s="42"/>
      <c r="F498" s="235" t="s">
        <v>3078</v>
      </c>
      <c r="G498" s="42"/>
      <c r="H498" s="42"/>
      <c r="I498" s="236"/>
      <c r="J498" s="42"/>
      <c r="K498" s="42"/>
      <c r="L498" s="46"/>
      <c r="M498" s="237"/>
      <c r="N498" s="238"/>
      <c r="O498" s="93"/>
      <c r="P498" s="93"/>
      <c r="Q498" s="93"/>
      <c r="R498" s="93"/>
      <c r="S498" s="93"/>
      <c r="T498" s="94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T498" s="19" t="s">
        <v>255</v>
      </c>
      <c r="AU498" s="19" t="s">
        <v>87</v>
      </c>
    </row>
    <row r="499" s="2" customFormat="1">
      <c r="A499" s="40"/>
      <c r="B499" s="41"/>
      <c r="C499" s="42"/>
      <c r="D499" s="296" t="s">
        <v>766</v>
      </c>
      <c r="E499" s="42"/>
      <c r="F499" s="297" t="s">
        <v>3079</v>
      </c>
      <c r="G499" s="42"/>
      <c r="H499" s="42"/>
      <c r="I499" s="236"/>
      <c r="J499" s="42"/>
      <c r="K499" s="42"/>
      <c r="L499" s="46"/>
      <c r="M499" s="237"/>
      <c r="N499" s="238"/>
      <c r="O499" s="93"/>
      <c r="P499" s="93"/>
      <c r="Q499" s="93"/>
      <c r="R499" s="93"/>
      <c r="S499" s="93"/>
      <c r="T499" s="94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T499" s="19" t="s">
        <v>766</v>
      </c>
      <c r="AU499" s="19" t="s">
        <v>87</v>
      </c>
    </row>
    <row r="500" s="14" customFormat="1">
      <c r="A500" s="14"/>
      <c r="B500" s="249"/>
      <c r="C500" s="250"/>
      <c r="D500" s="234" t="s">
        <v>257</v>
      </c>
      <c r="E500" s="251" t="s">
        <v>1</v>
      </c>
      <c r="F500" s="252" t="s">
        <v>6466</v>
      </c>
      <c r="G500" s="250"/>
      <c r="H500" s="253">
        <v>6.7229999999999999</v>
      </c>
      <c r="I500" s="254"/>
      <c r="J500" s="250"/>
      <c r="K500" s="250"/>
      <c r="L500" s="255"/>
      <c r="M500" s="256"/>
      <c r="N500" s="257"/>
      <c r="O500" s="257"/>
      <c r="P500" s="257"/>
      <c r="Q500" s="257"/>
      <c r="R500" s="257"/>
      <c r="S500" s="257"/>
      <c r="T500" s="258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59" t="s">
        <v>257</v>
      </c>
      <c r="AU500" s="259" t="s">
        <v>87</v>
      </c>
      <c r="AV500" s="14" t="s">
        <v>87</v>
      </c>
      <c r="AW500" s="14" t="s">
        <v>34</v>
      </c>
      <c r="AX500" s="14" t="s">
        <v>77</v>
      </c>
      <c r="AY500" s="259" t="s">
        <v>245</v>
      </c>
    </row>
    <row r="501" s="14" customFormat="1">
      <c r="A501" s="14"/>
      <c r="B501" s="249"/>
      <c r="C501" s="250"/>
      <c r="D501" s="234" t="s">
        <v>257</v>
      </c>
      <c r="E501" s="251" t="s">
        <v>1</v>
      </c>
      <c r="F501" s="252" t="s">
        <v>6467</v>
      </c>
      <c r="G501" s="250"/>
      <c r="H501" s="253">
        <v>14.484</v>
      </c>
      <c r="I501" s="254"/>
      <c r="J501" s="250"/>
      <c r="K501" s="250"/>
      <c r="L501" s="255"/>
      <c r="M501" s="256"/>
      <c r="N501" s="257"/>
      <c r="O501" s="257"/>
      <c r="P501" s="257"/>
      <c r="Q501" s="257"/>
      <c r="R501" s="257"/>
      <c r="S501" s="257"/>
      <c r="T501" s="25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9" t="s">
        <v>257</v>
      </c>
      <c r="AU501" s="259" t="s">
        <v>87</v>
      </c>
      <c r="AV501" s="14" t="s">
        <v>87</v>
      </c>
      <c r="AW501" s="14" t="s">
        <v>34</v>
      </c>
      <c r="AX501" s="14" t="s">
        <v>77</v>
      </c>
      <c r="AY501" s="259" t="s">
        <v>245</v>
      </c>
    </row>
    <row r="502" s="14" customFormat="1">
      <c r="A502" s="14"/>
      <c r="B502" s="249"/>
      <c r="C502" s="250"/>
      <c r="D502" s="234" t="s">
        <v>257</v>
      </c>
      <c r="E502" s="251" t="s">
        <v>1</v>
      </c>
      <c r="F502" s="252" t="s">
        <v>6468</v>
      </c>
      <c r="G502" s="250"/>
      <c r="H502" s="253">
        <v>63.887999999999998</v>
      </c>
      <c r="I502" s="254"/>
      <c r="J502" s="250"/>
      <c r="K502" s="250"/>
      <c r="L502" s="255"/>
      <c r="M502" s="256"/>
      <c r="N502" s="257"/>
      <c r="O502" s="257"/>
      <c r="P502" s="257"/>
      <c r="Q502" s="257"/>
      <c r="R502" s="257"/>
      <c r="S502" s="257"/>
      <c r="T502" s="258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9" t="s">
        <v>257</v>
      </c>
      <c r="AU502" s="259" t="s">
        <v>87</v>
      </c>
      <c r="AV502" s="14" t="s">
        <v>87</v>
      </c>
      <c r="AW502" s="14" t="s">
        <v>34</v>
      </c>
      <c r="AX502" s="14" t="s">
        <v>77</v>
      </c>
      <c r="AY502" s="259" t="s">
        <v>245</v>
      </c>
    </row>
    <row r="503" s="14" customFormat="1">
      <c r="A503" s="14"/>
      <c r="B503" s="249"/>
      <c r="C503" s="250"/>
      <c r="D503" s="234" t="s">
        <v>257</v>
      </c>
      <c r="E503" s="251" t="s">
        <v>1</v>
      </c>
      <c r="F503" s="252" t="s">
        <v>6233</v>
      </c>
      <c r="G503" s="250"/>
      <c r="H503" s="253">
        <v>1</v>
      </c>
      <c r="I503" s="254"/>
      <c r="J503" s="250"/>
      <c r="K503" s="250"/>
      <c r="L503" s="255"/>
      <c r="M503" s="256"/>
      <c r="N503" s="257"/>
      <c r="O503" s="257"/>
      <c r="P503" s="257"/>
      <c r="Q503" s="257"/>
      <c r="R503" s="257"/>
      <c r="S503" s="257"/>
      <c r="T503" s="258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9" t="s">
        <v>257</v>
      </c>
      <c r="AU503" s="259" t="s">
        <v>87</v>
      </c>
      <c r="AV503" s="14" t="s">
        <v>87</v>
      </c>
      <c r="AW503" s="14" t="s">
        <v>34</v>
      </c>
      <c r="AX503" s="14" t="s">
        <v>77</v>
      </c>
      <c r="AY503" s="259" t="s">
        <v>245</v>
      </c>
    </row>
    <row r="504" s="14" customFormat="1">
      <c r="A504" s="14"/>
      <c r="B504" s="249"/>
      <c r="C504" s="250"/>
      <c r="D504" s="234" t="s">
        <v>257</v>
      </c>
      <c r="E504" s="251" t="s">
        <v>1</v>
      </c>
      <c r="F504" s="252" t="s">
        <v>6458</v>
      </c>
      <c r="G504" s="250"/>
      <c r="H504" s="253">
        <v>0.35199999999999998</v>
      </c>
      <c r="I504" s="254"/>
      <c r="J504" s="250"/>
      <c r="K504" s="250"/>
      <c r="L504" s="255"/>
      <c r="M504" s="256"/>
      <c r="N504" s="257"/>
      <c r="O504" s="257"/>
      <c r="P504" s="257"/>
      <c r="Q504" s="257"/>
      <c r="R504" s="257"/>
      <c r="S504" s="257"/>
      <c r="T504" s="258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9" t="s">
        <v>257</v>
      </c>
      <c r="AU504" s="259" t="s">
        <v>87</v>
      </c>
      <c r="AV504" s="14" t="s">
        <v>87</v>
      </c>
      <c r="AW504" s="14" t="s">
        <v>34</v>
      </c>
      <c r="AX504" s="14" t="s">
        <v>77</v>
      </c>
      <c r="AY504" s="259" t="s">
        <v>245</v>
      </c>
    </row>
    <row r="505" s="15" customFormat="1">
      <c r="A505" s="15"/>
      <c r="B505" s="260"/>
      <c r="C505" s="261"/>
      <c r="D505" s="234" t="s">
        <v>257</v>
      </c>
      <c r="E505" s="262" t="s">
        <v>1</v>
      </c>
      <c r="F505" s="263" t="s">
        <v>266</v>
      </c>
      <c r="G505" s="261"/>
      <c r="H505" s="264">
        <v>86.447000000000003</v>
      </c>
      <c r="I505" s="265"/>
      <c r="J505" s="261"/>
      <c r="K505" s="261"/>
      <c r="L505" s="266"/>
      <c r="M505" s="267"/>
      <c r="N505" s="268"/>
      <c r="O505" s="268"/>
      <c r="P505" s="268"/>
      <c r="Q505" s="268"/>
      <c r="R505" s="268"/>
      <c r="S505" s="268"/>
      <c r="T505" s="269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70" t="s">
        <v>257</v>
      </c>
      <c r="AU505" s="270" t="s">
        <v>87</v>
      </c>
      <c r="AV505" s="15" t="s">
        <v>253</v>
      </c>
      <c r="AW505" s="15" t="s">
        <v>34</v>
      </c>
      <c r="AX505" s="15" t="s">
        <v>85</v>
      </c>
      <c r="AY505" s="270" t="s">
        <v>245</v>
      </c>
    </row>
    <row r="506" s="2" customFormat="1" ht="24.15" customHeight="1">
      <c r="A506" s="40"/>
      <c r="B506" s="41"/>
      <c r="C506" s="221" t="s">
        <v>3188</v>
      </c>
      <c r="D506" s="221" t="s">
        <v>248</v>
      </c>
      <c r="E506" s="222" t="s">
        <v>3084</v>
      </c>
      <c r="F506" s="223" t="s">
        <v>3897</v>
      </c>
      <c r="G506" s="224" t="s">
        <v>545</v>
      </c>
      <c r="H506" s="225">
        <v>4235.9030000000002</v>
      </c>
      <c r="I506" s="226"/>
      <c r="J506" s="227">
        <f>ROUND(I506*H506,2)</f>
        <v>0</v>
      </c>
      <c r="K506" s="223" t="s">
        <v>764</v>
      </c>
      <c r="L506" s="46"/>
      <c r="M506" s="228" t="s">
        <v>1</v>
      </c>
      <c r="N506" s="229" t="s">
        <v>42</v>
      </c>
      <c r="O506" s="93"/>
      <c r="P506" s="230">
        <f>O506*H506</f>
        <v>0</v>
      </c>
      <c r="Q506" s="230">
        <v>0</v>
      </c>
      <c r="R506" s="230">
        <f>Q506*H506</f>
        <v>0</v>
      </c>
      <c r="S506" s="230">
        <v>0</v>
      </c>
      <c r="T506" s="231">
        <f>S506*H506</f>
        <v>0</v>
      </c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R506" s="232" t="s">
        <v>253</v>
      </c>
      <c r="AT506" s="232" t="s">
        <v>248</v>
      </c>
      <c r="AU506" s="232" t="s">
        <v>87</v>
      </c>
      <c r="AY506" s="19" t="s">
        <v>245</v>
      </c>
      <c r="BE506" s="233">
        <f>IF(N506="základní",J506,0)</f>
        <v>0</v>
      </c>
      <c r="BF506" s="233">
        <f>IF(N506="snížená",J506,0)</f>
        <v>0</v>
      </c>
      <c r="BG506" s="233">
        <f>IF(N506="zákl. přenesená",J506,0)</f>
        <v>0</v>
      </c>
      <c r="BH506" s="233">
        <f>IF(N506="sníž. přenesená",J506,0)</f>
        <v>0</v>
      </c>
      <c r="BI506" s="233">
        <f>IF(N506="nulová",J506,0)</f>
        <v>0</v>
      </c>
      <c r="BJ506" s="19" t="s">
        <v>85</v>
      </c>
      <c r="BK506" s="233">
        <f>ROUND(I506*H506,2)</f>
        <v>0</v>
      </c>
      <c r="BL506" s="19" t="s">
        <v>253</v>
      </c>
      <c r="BM506" s="232" t="s">
        <v>6469</v>
      </c>
    </row>
    <row r="507" s="2" customFormat="1">
      <c r="A507" s="40"/>
      <c r="B507" s="41"/>
      <c r="C507" s="42"/>
      <c r="D507" s="234" t="s">
        <v>255</v>
      </c>
      <c r="E507" s="42"/>
      <c r="F507" s="235" t="s">
        <v>3897</v>
      </c>
      <c r="G507" s="42"/>
      <c r="H507" s="42"/>
      <c r="I507" s="236"/>
      <c r="J507" s="42"/>
      <c r="K507" s="42"/>
      <c r="L507" s="46"/>
      <c r="M507" s="237"/>
      <c r="N507" s="238"/>
      <c r="O507" s="93"/>
      <c r="P507" s="93"/>
      <c r="Q507" s="93"/>
      <c r="R507" s="93"/>
      <c r="S507" s="93"/>
      <c r="T507" s="94"/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T507" s="19" t="s">
        <v>255</v>
      </c>
      <c r="AU507" s="19" t="s">
        <v>87</v>
      </c>
    </row>
    <row r="508" s="2" customFormat="1">
      <c r="A508" s="40"/>
      <c r="B508" s="41"/>
      <c r="C508" s="42"/>
      <c r="D508" s="296" t="s">
        <v>766</v>
      </c>
      <c r="E508" s="42"/>
      <c r="F508" s="297" t="s">
        <v>3088</v>
      </c>
      <c r="G508" s="42"/>
      <c r="H508" s="42"/>
      <c r="I508" s="236"/>
      <c r="J508" s="42"/>
      <c r="K508" s="42"/>
      <c r="L508" s="46"/>
      <c r="M508" s="237"/>
      <c r="N508" s="238"/>
      <c r="O508" s="93"/>
      <c r="P508" s="93"/>
      <c r="Q508" s="93"/>
      <c r="R508" s="93"/>
      <c r="S508" s="93"/>
      <c r="T508" s="94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T508" s="19" t="s">
        <v>766</v>
      </c>
      <c r="AU508" s="19" t="s">
        <v>87</v>
      </c>
    </row>
    <row r="509" s="14" customFormat="1">
      <c r="A509" s="14"/>
      <c r="B509" s="249"/>
      <c r="C509" s="250"/>
      <c r="D509" s="234" t="s">
        <v>257</v>
      </c>
      <c r="E509" s="251" t="s">
        <v>1</v>
      </c>
      <c r="F509" s="252" t="s">
        <v>6470</v>
      </c>
      <c r="G509" s="250"/>
      <c r="H509" s="253">
        <v>4235.9030000000002</v>
      </c>
      <c r="I509" s="254"/>
      <c r="J509" s="250"/>
      <c r="K509" s="250"/>
      <c r="L509" s="255"/>
      <c r="M509" s="256"/>
      <c r="N509" s="257"/>
      <c r="O509" s="257"/>
      <c r="P509" s="257"/>
      <c r="Q509" s="257"/>
      <c r="R509" s="257"/>
      <c r="S509" s="257"/>
      <c r="T509" s="258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9" t="s">
        <v>257</v>
      </c>
      <c r="AU509" s="259" t="s">
        <v>87</v>
      </c>
      <c r="AV509" s="14" t="s">
        <v>87</v>
      </c>
      <c r="AW509" s="14" t="s">
        <v>34</v>
      </c>
      <c r="AX509" s="14" t="s">
        <v>85</v>
      </c>
      <c r="AY509" s="259" t="s">
        <v>245</v>
      </c>
    </row>
    <row r="510" s="2" customFormat="1" ht="16.5" customHeight="1">
      <c r="A510" s="40"/>
      <c r="B510" s="41"/>
      <c r="C510" s="221" t="s">
        <v>3194</v>
      </c>
      <c r="D510" s="221" t="s">
        <v>248</v>
      </c>
      <c r="E510" s="222" t="s">
        <v>3091</v>
      </c>
      <c r="F510" s="223" t="s">
        <v>3094</v>
      </c>
      <c r="G510" s="224" t="s">
        <v>545</v>
      </c>
      <c r="H510" s="225">
        <v>86.447000000000003</v>
      </c>
      <c r="I510" s="226"/>
      <c r="J510" s="227">
        <f>ROUND(I510*H510,2)</f>
        <v>0</v>
      </c>
      <c r="K510" s="223" t="s">
        <v>764</v>
      </c>
      <c r="L510" s="46"/>
      <c r="M510" s="228" t="s">
        <v>1</v>
      </c>
      <c r="N510" s="229" t="s">
        <v>42</v>
      </c>
      <c r="O510" s="93"/>
      <c r="P510" s="230">
        <f>O510*H510</f>
        <v>0</v>
      </c>
      <c r="Q510" s="230">
        <v>0</v>
      </c>
      <c r="R510" s="230">
        <f>Q510*H510</f>
        <v>0</v>
      </c>
      <c r="S510" s="230">
        <v>0</v>
      </c>
      <c r="T510" s="231">
        <f>S510*H510</f>
        <v>0</v>
      </c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R510" s="232" t="s">
        <v>253</v>
      </c>
      <c r="AT510" s="232" t="s">
        <v>248</v>
      </c>
      <c r="AU510" s="232" t="s">
        <v>87</v>
      </c>
      <c r="AY510" s="19" t="s">
        <v>245</v>
      </c>
      <c r="BE510" s="233">
        <f>IF(N510="základní",J510,0)</f>
        <v>0</v>
      </c>
      <c r="BF510" s="233">
        <f>IF(N510="snížená",J510,0)</f>
        <v>0</v>
      </c>
      <c r="BG510" s="233">
        <f>IF(N510="zákl. přenesená",J510,0)</f>
        <v>0</v>
      </c>
      <c r="BH510" s="233">
        <f>IF(N510="sníž. přenesená",J510,0)</f>
        <v>0</v>
      </c>
      <c r="BI510" s="233">
        <f>IF(N510="nulová",J510,0)</f>
        <v>0</v>
      </c>
      <c r="BJ510" s="19" t="s">
        <v>85</v>
      </c>
      <c r="BK510" s="233">
        <f>ROUND(I510*H510,2)</f>
        <v>0</v>
      </c>
      <c r="BL510" s="19" t="s">
        <v>253</v>
      </c>
      <c r="BM510" s="232" t="s">
        <v>6471</v>
      </c>
    </row>
    <row r="511" s="2" customFormat="1">
      <c r="A511" s="40"/>
      <c r="B511" s="41"/>
      <c r="C511" s="42"/>
      <c r="D511" s="234" t="s">
        <v>255</v>
      </c>
      <c r="E511" s="42"/>
      <c r="F511" s="235" t="s">
        <v>3094</v>
      </c>
      <c r="G511" s="42"/>
      <c r="H511" s="42"/>
      <c r="I511" s="236"/>
      <c r="J511" s="42"/>
      <c r="K511" s="42"/>
      <c r="L511" s="46"/>
      <c r="M511" s="237"/>
      <c r="N511" s="238"/>
      <c r="O511" s="93"/>
      <c r="P511" s="93"/>
      <c r="Q511" s="93"/>
      <c r="R511" s="93"/>
      <c r="S511" s="93"/>
      <c r="T511" s="94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T511" s="19" t="s">
        <v>255</v>
      </c>
      <c r="AU511" s="19" t="s">
        <v>87</v>
      </c>
    </row>
    <row r="512" s="2" customFormat="1">
      <c r="A512" s="40"/>
      <c r="B512" s="41"/>
      <c r="C512" s="42"/>
      <c r="D512" s="296" t="s">
        <v>766</v>
      </c>
      <c r="E512" s="42"/>
      <c r="F512" s="297" t="s">
        <v>3095</v>
      </c>
      <c r="G512" s="42"/>
      <c r="H512" s="42"/>
      <c r="I512" s="236"/>
      <c r="J512" s="42"/>
      <c r="K512" s="42"/>
      <c r="L512" s="46"/>
      <c r="M512" s="237"/>
      <c r="N512" s="238"/>
      <c r="O512" s="93"/>
      <c r="P512" s="93"/>
      <c r="Q512" s="93"/>
      <c r="R512" s="93"/>
      <c r="S512" s="93"/>
      <c r="T512" s="94"/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T512" s="19" t="s">
        <v>766</v>
      </c>
      <c r="AU512" s="19" t="s">
        <v>87</v>
      </c>
    </row>
    <row r="513" s="14" customFormat="1">
      <c r="A513" s="14"/>
      <c r="B513" s="249"/>
      <c r="C513" s="250"/>
      <c r="D513" s="234" t="s">
        <v>257</v>
      </c>
      <c r="E513" s="251" t="s">
        <v>1</v>
      </c>
      <c r="F513" s="252" t="s">
        <v>6472</v>
      </c>
      <c r="G513" s="250"/>
      <c r="H513" s="253">
        <v>86.447000000000003</v>
      </c>
      <c r="I513" s="254"/>
      <c r="J513" s="250"/>
      <c r="K513" s="250"/>
      <c r="L513" s="255"/>
      <c r="M513" s="256"/>
      <c r="N513" s="257"/>
      <c r="O513" s="257"/>
      <c r="P513" s="257"/>
      <c r="Q513" s="257"/>
      <c r="R513" s="257"/>
      <c r="S513" s="257"/>
      <c r="T513" s="258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9" t="s">
        <v>257</v>
      </c>
      <c r="AU513" s="259" t="s">
        <v>87</v>
      </c>
      <c r="AV513" s="14" t="s">
        <v>87</v>
      </c>
      <c r="AW513" s="14" t="s">
        <v>34</v>
      </c>
      <c r="AX513" s="14" t="s">
        <v>85</v>
      </c>
      <c r="AY513" s="259" t="s">
        <v>245</v>
      </c>
    </row>
    <row r="514" s="2" customFormat="1" ht="24.15" customHeight="1">
      <c r="A514" s="40"/>
      <c r="B514" s="41"/>
      <c r="C514" s="221" t="s">
        <v>3446</v>
      </c>
      <c r="D514" s="221" t="s">
        <v>248</v>
      </c>
      <c r="E514" s="222" t="s">
        <v>3904</v>
      </c>
      <c r="F514" s="223" t="s">
        <v>3905</v>
      </c>
      <c r="G514" s="224" t="s">
        <v>545</v>
      </c>
      <c r="H514" s="225">
        <v>251.37000000000001</v>
      </c>
      <c r="I514" s="226"/>
      <c r="J514" s="227">
        <f>ROUND(I514*H514,2)</f>
        <v>0</v>
      </c>
      <c r="K514" s="223" t="s">
        <v>1</v>
      </c>
      <c r="L514" s="46"/>
      <c r="M514" s="228" t="s">
        <v>1</v>
      </c>
      <c r="N514" s="229" t="s">
        <v>42</v>
      </c>
      <c r="O514" s="93"/>
      <c r="P514" s="230">
        <f>O514*H514</f>
        <v>0</v>
      </c>
      <c r="Q514" s="230">
        <v>0</v>
      </c>
      <c r="R514" s="230">
        <f>Q514*H514</f>
        <v>0</v>
      </c>
      <c r="S514" s="230">
        <v>0</v>
      </c>
      <c r="T514" s="231">
        <f>S514*H514</f>
        <v>0</v>
      </c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R514" s="232" t="s">
        <v>253</v>
      </c>
      <c r="AT514" s="232" t="s">
        <v>248</v>
      </c>
      <c r="AU514" s="232" t="s">
        <v>87</v>
      </c>
      <c r="AY514" s="19" t="s">
        <v>245</v>
      </c>
      <c r="BE514" s="233">
        <f>IF(N514="základní",J514,0)</f>
        <v>0</v>
      </c>
      <c r="BF514" s="233">
        <f>IF(N514="snížená",J514,0)</f>
        <v>0</v>
      </c>
      <c r="BG514" s="233">
        <f>IF(N514="zákl. přenesená",J514,0)</f>
        <v>0</v>
      </c>
      <c r="BH514" s="233">
        <f>IF(N514="sníž. přenesená",J514,0)</f>
        <v>0</v>
      </c>
      <c r="BI514" s="233">
        <f>IF(N514="nulová",J514,0)</f>
        <v>0</v>
      </c>
      <c r="BJ514" s="19" t="s">
        <v>85</v>
      </c>
      <c r="BK514" s="233">
        <f>ROUND(I514*H514,2)</f>
        <v>0</v>
      </c>
      <c r="BL514" s="19" t="s">
        <v>253</v>
      </c>
      <c r="BM514" s="232" t="s">
        <v>6473</v>
      </c>
    </row>
    <row r="515" s="2" customFormat="1">
      <c r="A515" s="40"/>
      <c r="B515" s="41"/>
      <c r="C515" s="42"/>
      <c r="D515" s="234" t="s">
        <v>255</v>
      </c>
      <c r="E515" s="42"/>
      <c r="F515" s="235" t="s">
        <v>3905</v>
      </c>
      <c r="G515" s="42"/>
      <c r="H515" s="42"/>
      <c r="I515" s="236"/>
      <c r="J515" s="42"/>
      <c r="K515" s="42"/>
      <c r="L515" s="46"/>
      <c r="M515" s="237"/>
      <c r="N515" s="238"/>
      <c r="O515" s="93"/>
      <c r="P515" s="93"/>
      <c r="Q515" s="93"/>
      <c r="R515" s="93"/>
      <c r="S515" s="93"/>
      <c r="T515" s="94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T515" s="19" t="s">
        <v>255</v>
      </c>
      <c r="AU515" s="19" t="s">
        <v>87</v>
      </c>
    </row>
    <row r="516" s="14" customFormat="1">
      <c r="A516" s="14"/>
      <c r="B516" s="249"/>
      <c r="C516" s="250"/>
      <c r="D516" s="234" t="s">
        <v>257</v>
      </c>
      <c r="E516" s="251" t="s">
        <v>1</v>
      </c>
      <c r="F516" s="252" t="s">
        <v>6239</v>
      </c>
      <c r="G516" s="250"/>
      <c r="H516" s="253">
        <v>251.37000000000001</v>
      </c>
      <c r="I516" s="254"/>
      <c r="J516" s="250"/>
      <c r="K516" s="250"/>
      <c r="L516" s="255"/>
      <c r="M516" s="256"/>
      <c r="N516" s="257"/>
      <c r="O516" s="257"/>
      <c r="P516" s="257"/>
      <c r="Q516" s="257"/>
      <c r="R516" s="257"/>
      <c r="S516" s="257"/>
      <c r="T516" s="258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9" t="s">
        <v>257</v>
      </c>
      <c r="AU516" s="259" t="s">
        <v>87</v>
      </c>
      <c r="AV516" s="14" t="s">
        <v>87</v>
      </c>
      <c r="AW516" s="14" t="s">
        <v>34</v>
      </c>
      <c r="AX516" s="14" t="s">
        <v>85</v>
      </c>
      <c r="AY516" s="259" t="s">
        <v>245</v>
      </c>
    </row>
    <row r="517" s="12" customFormat="1" ht="22.8" customHeight="1">
      <c r="A517" s="12"/>
      <c r="B517" s="205"/>
      <c r="C517" s="206"/>
      <c r="D517" s="207" t="s">
        <v>76</v>
      </c>
      <c r="E517" s="219" t="s">
        <v>878</v>
      </c>
      <c r="F517" s="219" t="s">
        <v>879</v>
      </c>
      <c r="G517" s="206"/>
      <c r="H517" s="206"/>
      <c r="I517" s="209"/>
      <c r="J517" s="220">
        <f>BK517</f>
        <v>0</v>
      </c>
      <c r="K517" s="206"/>
      <c r="L517" s="211"/>
      <c r="M517" s="212"/>
      <c r="N517" s="213"/>
      <c r="O517" s="213"/>
      <c r="P517" s="214">
        <f>P518+SUM(P519:P521)</f>
        <v>0</v>
      </c>
      <c r="Q517" s="213"/>
      <c r="R517" s="214">
        <f>R518+SUM(R519:R521)</f>
        <v>0.15126000000000001</v>
      </c>
      <c r="S517" s="213"/>
      <c r="T517" s="215">
        <f>T518+SUM(T519:T521)</f>
        <v>0.35199999999999998</v>
      </c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R517" s="216" t="s">
        <v>253</v>
      </c>
      <c r="AT517" s="217" t="s">
        <v>76</v>
      </c>
      <c r="AU517" s="217" t="s">
        <v>85</v>
      </c>
      <c r="AY517" s="216" t="s">
        <v>245</v>
      </c>
      <c r="BK517" s="218">
        <f>BK518+SUM(BK519:BK521)</f>
        <v>0</v>
      </c>
    </row>
    <row r="518" s="2" customFormat="1" ht="24.15" customHeight="1">
      <c r="A518" s="40"/>
      <c r="B518" s="41"/>
      <c r="C518" s="221" t="s">
        <v>3449</v>
      </c>
      <c r="D518" s="221" t="s">
        <v>248</v>
      </c>
      <c r="E518" s="222" t="s">
        <v>880</v>
      </c>
      <c r="F518" s="223" t="s">
        <v>882</v>
      </c>
      <c r="G518" s="224" t="s">
        <v>545</v>
      </c>
      <c r="H518" s="225">
        <v>614.15599999999995</v>
      </c>
      <c r="I518" s="226"/>
      <c r="J518" s="227">
        <f>ROUND(I518*H518,2)</f>
        <v>0</v>
      </c>
      <c r="K518" s="223" t="s">
        <v>764</v>
      </c>
      <c r="L518" s="46"/>
      <c r="M518" s="228" t="s">
        <v>1</v>
      </c>
      <c r="N518" s="229" t="s">
        <v>42</v>
      </c>
      <c r="O518" s="93"/>
      <c r="P518" s="230">
        <f>O518*H518</f>
        <v>0</v>
      </c>
      <c r="Q518" s="230">
        <v>0</v>
      </c>
      <c r="R518" s="230">
        <f>Q518*H518</f>
        <v>0</v>
      </c>
      <c r="S518" s="230">
        <v>0</v>
      </c>
      <c r="T518" s="231">
        <f>S518*H518</f>
        <v>0</v>
      </c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R518" s="232" t="s">
        <v>253</v>
      </c>
      <c r="AT518" s="232" t="s">
        <v>248</v>
      </c>
      <c r="AU518" s="232" t="s">
        <v>87</v>
      </c>
      <c r="AY518" s="19" t="s">
        <v>245</v>
      </c>
      <c r="BE518" s="233">
        <f>IF(N518="základní",J518,0)</f>
        <v>0</v>
      </c>
      <c r="BF518" s="233">
        <f>IF(N518="snížená",J518,0)</f>
        <v>0</v>
      </c>
      <c r="BG518" s="233">
        <f>IF(N518="zákl. přenesená",J518,0)</f>
        <v>0</v>
      </c>
      <c r="BH518" s="233">
        <f>IF(N518="sníž. přenesená",J518,0)</f>
        <v>0</v>
      </c>
      <c r="BI518" s="233">
        <f>IF(N518="nulová",J518,0)</f>
        <v>0</v>
      </c>
      <c r="BJ518" s="19" t="s">
        <v>85</v>
      </c>
      <c r="BK518" s="233">
        <f>ROUND(I518*H518,2)</f>
        <v>0</v>
      </c>
      <c r="BL518" s="19" t="s">
        <v>253</v>
      </c>
      <c r="BM518" s="232" t="s">
        <v>6474</v>
      </c>
    </row>
    <row r="519" s="2" customFormat="1">
      <c r="A519" s="40"/>
      <c r="B519" s="41"/>
      <c r="C519" s="42"/>
      <c r="D519" s="234" t="s">
        <v>255</v>
      </c>
      <c r="E519" s="42"/>
      <c r="F519" s="235" t="s">
        <v>882</v>
      </c>
      <c r="G519" s="42"/>
      <c r="H519" s="42"/>
      <c r="I519" s="236"/>
      <c r="J519" s="42"/>
      <c r="K519" s="42"/>
      <c r="L519" s="46"/>
      <c r="M519" s="237"/>
      <c r="N519" s="238"/>
      <c r="O519" s="93"/>
      <c r="P519" s="93"/>
      <c r="Q519" s="93"/>
      <c r="R519" s="93"/>
      <c r="S519" s="93"/>
      <c r="T519" s="94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T519" s="19" t="s">
        <v>255</v>
      </c>
      <c r="AU519" s="19" t="s">
        <v>87</v>
      </c>
    </row>
    <row r="520" s="2" customFormat="1">
      <c r="A520" s="40"/>
      <c r="B520" s="41"/>
      <c r="C520" s="42"/>
      <c r="D520" s="296" t="s">
        <v>766</v>
      </c>
      <c r="E520" s="42"/>
      <c r="F520" s="297" t="s">
        <v>883</v>
      </c>
      <c r="G520" s="42"/>
      <c r="H520" s="42"/>
      <c r="I520" s="236"/>
      <c r="J520" s="42"/>
      <c r="K520" s="42"/>
      <c r="L520" s="46"/>
      <c r="M520" s="237"/>
      <c r="N520" s="238"/>
      <c r="O520" s="93"/>
      <c r="P520" s="93"/>
      <c r="Q520" s="93"/>
      <c r="R520" s="93"/>
      <c r="S520" s="93"/>
      <c r="T520" s="94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19" t="s">
        <v>766</v>
      </c>
      <c r="AU520" s="19" t="s">
        <v>87</v>
      </c>
    </row>
    <row r="521" s="12" customFormat="1" ht="20.88" customHeight="1">
      <c r="A521" s="12"/>
      <c r="B521" s="205"/>
      <c r="C521" s="206"/>
      <c r="D521" s="207" t="s">
        <v>76</v>
      </c>
      <c r="E521" s="219" t="s">
        <v>892</v>
      </c>
      <c r="F521" s="219" t="s">
        <v>893</v>
      </c>
      <c r="G521" s="206"/>
      <c r="H521" s="206"/>
      <c r="I521" s="209"/>
      <c r="J521" s="220">
        <f>BK521</f>
        <v>0</v>
      </c>
      <c r="K521" s="206"/>
      <c r="L521" s="211"/>
      <c r="M521" s="212"/>
      <c r="N521" s="213"/>
      <c r="O521" s="213"/>
      <c r="P521" s="214">
        <f>P522</f>
        <v>0</v>
      </c>
      <c r="Q521" s="213"/>
      <c r="R521" s="214">
        <f>R522</f>
        <v>0.15126000000000001</v>
      </c>
      <c r="S521" s="213"/>
      <c r="T521" s="215">
        <f>T522</f>
        <v>0.35199999999999998</v>
      </c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R521" s="216" t="s">
        <v>87</v>
      </c>
      <c r="AT521" s="217" t="s">
        <v>76</v>
      </c>
      <c r="AU521" s="217" t="s">
        <v>87</v>
      </c>
      <c r="AY521" s="216" t="s">
        <v>245</v>
      </c>
      <c r="BK521" s="218">
        <f>BK522</f>
        <v>0</v>
      </c>
    </row>
    <row r="522" s="17" customFormat="1" ht="20.88" customHeight="1">
      <c r="A522" s="17"/>
      <c r="B522" s="306"/>
      <c r="C522" s="307"/>
      <c r="D522" s="308" t="s">
        <v>76</v>
      </c>
      <c r="E522" s="308" t="s">
        <v>3103</v>
      </c>
      <c r="F522" s="308" t="s">
        <v>3104</v>
      </c>
      <c r="G522" s="307"/>
      <c r="H522" s="307"/>
      <c r="I522" s="309"/>
      <c r="J522" s="310">
        <f>BK522</f>
        <v>0</v>
      </c>
      <c r="K522" s="307"/>
      <c r="L522" s="311"/>
      <c r="M522" s="312"/>
      <c r="N522" s="313"/>
      <c r="O522" s="313"/>
      <c r="P522" s="314">
        <f>SUM(P523:P563)</f>
        <v>0</v>
      </c>
      <c r="Q522" s="313"/>
      <c r="R522" s="314">
        <f>SUM(R523:R563)</f>
        <v>0.15126000000000001</v>
      </c>
      <c r="S522" s="313"/>
      <c r="T522" s="315">
        <f>SUM(T523:T563)</f>
        <v>0.35199999999999998</v>
      </c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R522" s="316" t="s">
        <v>253</v>
      </c>
      <c r="AT522" s="317" t="s">
        <v>76</v>
      </c>
      <c r="AU522" s="317" t="s">
        <v>272</v>
      </c>
      <c r="AY522" s="316" t="s">
        <v>245</v>
      </c>
      <c r="BK522" s="318">
        <f>SUM(BK523:BK563)</f>
        <v>0</v>
      </c>
    </row>
    <row r="523" s="2" customFormat="1" ht="21.75" customHeight="1">
      <c r="A523" s="40"/>
      <c r="B523" s="41"/>
      <c r="C523" s="221" t="s">
        <v>3452</v>
      </c>
      <c r="D523" s="221" t="s">
        <v>248</v>
      </c>
      <c r="E523" s="222" t="s">
        <v>3106</v>
      </c>
      <c r="F523" s="223" t="s">
        <v>3911</v>
      </c>
      <c r="G523" s="224" t="s">
        <v>275</v>
      </c>
      <c r="H523" s="225">
        <v>106.72</v>
      </c>
      <c r="I523" s="226"/>
      <c r="J523" s="227">
        <f>ROUND(I523*H523,2)</f>
        <v>0</v>
      </c>
      <c r="K523" s="223" t="s">
        <v>764</v>
      </c>
      <c r="L523" s="46"/>
      <c r="M523" s="228" t="s">
        <v>1</v>
      </c>
      <c r="N523" s="229" t="s">
        <v>42</v>
      </c>
      <c r="O523" s="93"/>
      <c r="P523" s="230">
        <f>O523*H523</f>
        <v>0</v>
      </c>
      <c r="Q523" s="230">
        <v>0</v>
      </c>
      <c r="R523" s="230">
        <f>Q523*H523</f>
        <v>0</v>
      </c>
      <c r="S523" s="230">
        <v>0</v>
      </c>
      <c r="T523" s="231">
        <f>S523*H523</f>
        <v>0</v>
      </c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R523" s="232" t="s">
        <v>253</v>
      </c>
      <c r="AT523" s="232" t="s">
        <v>248</v>
      </c>
      <c r="AU523" s="232" t="s">
        <v>253</v>
      </c>
      <c r="AY523" s="19" t="s">
        <v>245</v>
      </c>
      <c r="BE523" s="233">
        <f>IF(N523="základní",J523,0)</f>
        <v>0</v>
      </c>
      <c r="BF523" s="233">
        <f>IF(N523="snížená",J523,0)</f>
        <v>0</v>
      </c>
      <c r="BG523" s="233">
        <f>IF(N523="zákl. přenesená",J523,0)</f>
        <v>0</v>
      </c>
      <c r="BH523" s="233">
        <f>IF(N523="sníž. přenesená",J523,0)</f>
        <v>0</v>
      </c>
      <c r="BI523" s="233">
        <f>IF(N523="nulová",J523,0)</f>
        <v>0</v>
      </c>
      <c r="BJ523" s="19" t="s">
        <v>85</v>
      </c>
      <c r="BK523" s="233">
        <f>ROUND(I523*H523,2)</f>
        <v>0</v>
      </c>
      <c r="BL523" s="19" t="s">
        <v>253</v>
      </c>
      <c r="BM523" s="232" t="s">
        <v>6475</v>
      </c>
    </row>
    <row r="524" s="2" customFormat="1">
      <c r="A524" s="40"/>
      <c r="B524" s="41"/>
      <c r="C524" s="42"/>
      <c r="D524" s="234" t="s">
        <v>255</v>
      </c>
      <c r="E524" s="42"/>
      <c r="F524" s="235" t="s">
        <v>3911</v>
      </c>
      <c r="G524" s="42"/>
      <c r="H524" s="42"/>
      <c r="I524" s="236"/>
      <c r="J524" s="42"/>
      <c r="K524" s="42"/>
      <c r="L524" s="46"/>
      <c r="M524" s="237"/>
      <c r="N524" s="238"/>
      <c r="O524" s="93"/>
      <c r="P524" s="93"/>
      <c r="Q524" s="93"/>
      <c r="R524" s="93"/>
      <c r="S524" s="93"/>
      <c r="T524" s="94"/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T524" s="19" t="s">
        <v>255</v>
      </c>
      <c r="AU524" s="19" t="s">
        <v>253</v>
      </c>
    </row>
    <row r="525" s="2" customFormat="1">
      <c r="A525" s="40"/>
      <c r="B525" s="41"/>
      <c r="C525" s="42"/>
      <c r="D525" s="296" t="s">
        <v>766</v>
      </c>
      <c r="E525" s="42"/>
      <c r="F525" s="297" t="s">
        <v>3110</v>
      </c>
      <c r="G525" s="42"/>
      <c r="H525" s="42"/>
      <c r="I525" s="236"/>
      <c r="J525" s="42"/>
      <c r="K525" s="42"/>
      <c r="L525" s="46"/>
      <c r="M525" s="237"/>
      <c r="N525" s="238"/>
      <c r="O525" s="93"/>
      <c r="P525" s="93"/>
      <c r="Q525" s="93"/>
      <c r="R525" s="93"/>
      <c r="S525" s="93"/>
      <c r="T525" s="94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19" t="s">
        <v>766</v>
      </c>
      <c r="AU525" s="19" t="s">
        <v>253</v>
      </c>
    </row>
    <row r="526" s="14" customFormat="1">
      <c r="A526" s="14"/>
      <c r="B526" s="249"/>
      <c r="C526" s="250"/>
      <c r="D526" s="234" t="s">
        <v>257</v>
      </c>
      <c r="E526" s="251" t="s">
        <v>1</v>
      </c>
      <c r="F526" s="252" t="s">
        <v>6476</v>
      </c>
      <c r="G526" s="250"/>
      <c r="H526" s="253">
        <v>50.399999999999999</v>
      </c>
      <c r="I526" s="254"/>
      <c r="J526" s="250"/>
      <c r="K526" s="250"/>
      <c r="L526" s="255"/>
      <c r="M526" s="256"/>
      <c r="N526" s="257"/>
      <c r="O526" s="257"/>
      <c r="P526" s="257"/>
      <c r="Q526" s="257"/>
      <c r="R526" s="257"/>
      <c r="S526" s="257"/>
      <c r="T526" s="258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9" t="s">
        <v>257</v>
      </c>
      <c r="AU526" s="259" t="s">
        <v>253</v>
      </c>
      <c r="AV526" s="14" t="s">
        <v>87</v>
      </c>
      <c r="AW526" s="14" t="s">
        <v>34</v>
      </c>
      <c r="AX526" s="14" t="s">
        <v>77</v>
      </c>
      <c r="AY526" s="259" t="s">
        <v>245</v>
      </c>
    </row>
    <row r="527" s="14" customFormat="1">
      <c r="A527" s="14"/>
      <c r="B527" s="249"/>
      <c r="C527" s="250"/>
      <c r="D527" s="234" t="s">
        <v>257</v>
      </c>
      <c r="E527" s="251" t="s">
        <v>1</v>
      </c>
      <c r="F527" s="252" t="s">
        <v>6477</v>
      </c>
      <c r="G527" s="250"/>
      <c r="H527" s="253">
        <v>28.16</v>
      </c>
      <c r="I527" s="254"/>
      <c r="J527" s="250"/>
      <c r="K527" s="250"/>
      <c r="L527" s="255"/>
      <c r="M527" s="256"/>
      <c r="N527" s="257"/>
      <c r="O527" s="257"/>
      <c r="P527" s="257"/>
      <c r="Q527" s="257"/>
      <c r="R527" s="257"/>
      <c r="S527" s="257"/>
      <c r="T527" s="25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9" t="s">
        <v>257</v>
      </c>
      <c r="AU527" s="259" t="s">
        <v>253</v>
      </c>
      <c r="AV527" s="14" t="s">
        <v>87</v>
      </c>
      <c r="AW527" s="14" t="s">
        <v>34</v>
      </c>
      <c r="AX527" s="14" t="s">
        <v>77</v>
      </c>
      <c r="AY527" s="259" t="s">
        <v>245</v>
      </c>
    </row>
    <row r="528" s="14" customFormat="1">
      <c r="A528" s="14"/>
      <c r="B528" s="249"/>
      <c r="C528" s="250"/>
      <c r="D528" s="234" t="s">
        <v>257</v>
      </c>
      <c r="E528" s="251" t="s">
        <v>1</v>
      </c>
      <c r="F528" s="252" t="s">
        <v>6477</v>
      </c>
      <c r="G528" s="250"/>
      <c r="H528" s="253">
        <v>28.16</v>
      </c>
      <c r="I528" s="254"/>
      <c r="J528" s="250"/>
      <c r="K528" s="250"/>
      <c r="L528" s="255"/>
      <c r="M528" s="256"/>
      <c r="N528" s="257"/>
      <c r="O528" s="257"/>
      <c r="P528" s="257"/>
      <c r="Q528" s="257"/>
      <c r="R528" s="257"/>
      <c r="S528" s="257"/>
      <c r="T528" s="258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9" t="s">
        <v>257</v>
      </c>
      <c r="AU528" s="259" t="s">
        <v>253</v>
      </c>
      <c r="AV528" s="14" t="s">
        <v>87</v>
      </c>
      <c r="AW528" s="14" t="s">
        <v>34</v>
      </c>
      <c r="AX528" s="14" t="s">
        <v>77</v>
      </c>
      <c r="AY528" s="259" t="s">
        <v>245</v>
      </c>
    </row>
    <row r="529" s="15" customFormat="1">
      <c r="A529" s="15"/>
      <c r="B529" s="260"/>
      <c r="C529" s="261"/>
      <c r="D529" s="234" t="s">
        <v>257</v>
      </c>
      <c r="E529" s="262" t="s">
        <v>1</v>
      </c>
      <c r="F529" s="263" t="s">
        <v>266</v>
      </c>
      <c r="G529" s="261"/>
      <c r="H529" s="264">
        <v>106.72</v>
      </c>
      <c r="I529" s="265"/>
      <c r="J529" s="261"/>
      <c r="K529" s="261"/>
      <c r="L529" s="266"/>
      <c r="M529" s="267"/>
      <c r="N529" s="268"/>
      <c r="O529" s="268"/>
      <c r="P529" s="268"/>
      <c r="Q529" s="268"/>
      <c r="R529" s="268"/>
      <c r="S529" s="268"/>
      <c r="T529" s="269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70" t="s">
        <v>257</v>
      </c>
      <c r="AU529" s="270" t="s">
        <v>253</v>
      </c>
      <c r="AV529" s="15" t="s">
        <v>253</v>
      </c>
      <c r="AW529" s="15" t="s">
        <v>34</v>
      </c>
      <c r="AX529" s="15" t="s">
        <v>85</v>
      </c>
      <c r="AY529" s="270" t="s">
        <v>245</v>
      </c>
    </row>
    <row r="530" s="2" customFormat="1" ht="16.5" customHeight="1">
      <c r="A530" s="40"/>
      <c r="B530" s="41"/>
      <c r="C530" s="283" t="s">
        <v>3454</v>
      </c>
      <c r="D530" s="283" t="s">
        <v>551</v>
      </c>
      <c r="E530" s="284" t="s">
        <v>3113</v>
      </c>
      <c r="F530" s="285" t="s">
        <v>3114</v>
      </c>
      <c r="G530" s="286" t="s">
        <v>545</v>
      </c>
      <c r="H530" s="287">
        <v>0.035999999999999997</v>
      </c>
      <c r="I530" s="288"/>
      <c r="J530" s="289">
        <f>ROUND(I530*H530,2)</f>
        <v>0</v>
      </c>
      <c r="K530" s="285" t="s">
        <v>764</v>
      </c>
      <c r="L530" s="290"/>
      <c r="M530" s="291" t="s">
        <v>1</v>
      </c>
      <c r="N530" s="292" t="s">
        <v>42</v>
      </c>
      <c r="O530" s="93"/>
      <c r="P530" s="230">
        <f>O530*H530</f>
        <v>0</v>
      </c>
      <c r="Q530" s="230">
        <v>1</v>
      </c>
      <c r="R530" s="230">
        <f>Q530*H530</f>
        <v>0.035999999999999997</v>
      </c>
      <c r="S530" s="230">
        <v>0</v>
      </c>
      <c r="T530" s="231">
        <f>S530*H530</f>
        <v>0</v>
      </c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R530" s="232" t="s">
        <v>326</v>
      </c>
      <c r="AT530" s="232" t="s">
        <v>551</v>
      </c>
      <c r="AU530" s="232" t="s">
        <v>253</v>
      </c>
      <c r="AY530" s="19" t="s">
        <v>245</v>
      </c>
      <c r="BE530" s="233">
        <f>IF(N530="základní",J530,0)</f>
        <v>0</v>
      </c>
      <c r="BF530" s="233">
        <f>IF(N530="snížená",J530,0)</f>
        <v>0</v>
      </c>
      <c r="BG530" s="233">
        <f>IF(N530="zákl. přenesená",J530,0)</f>
        <v>0</v>
      </c>
      <c r="BH530" s="233">
        <f>IF(N530="sníž. přenesená",J530,0)</f>
        <v>0</v>
      </c>
      <c r="BI530" s="233">
        <f>IF(N530="nulová",J530,0)</f>
        <v>0</v>
      </c>
      <c r="BJ530" s="19" t="s">
        <v>85</v>
      </c>
      <c r="BK530" s="233">
        <f>ROUND(I530*H530,2)</f>
        <v>0</v>
      </c>
      <c r="BL530" s="19" t="s">
        <v>253</v>
      </c>
      <c r="BM530" s="232" t="s">
        <v>6478</v>
      </c>
    </row>
    <row r="531" s="2" customFormat="1">
      <c r="A531" s="40"/>
      <c r="B531" s="41"/>
      <c r="C531" s="42"/>
      <c r="D531" s="234" t="s">
        <v>255</v>
      </c>
      <c r="E531" s="42"/>
      <c r="F531" s="235" t="s">
        <v>3114</v>
      </c>
      <c r="G531" s="42"/>
      <c r="H531" s="42"/>
      <c r="I531" s="236"/>
      <c r="J531" s="42"/>
      <c r="K531" s="42"/>
      <c r="L531" s="46"/>
      <c r="M531" s="237"/>
      <c r="N531" s="238"/>
      <c r="O531" s="93"/>
      <c r="P531" s="93"/>
      <c r="Q531" s="93"/>
      <c r="R531" s="93"/>
      <c r="S531" s="93"/>
      <c r="T531" s="94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19" t="s">
        <v>255</v>
      </c>
      <c r="AU531" s="19" t="s">
        <v>253</v>
      </c>
    </row>
    <row r="532" s="14" customFormat="1">
      <c r="A532" s="14"/>
      <c r="B532" s="249"/>
      <c r="C532" s="250"/>
      <c r="D532" s="234" t="s">
        <v>257</v>
      </c>
      <c r="E532" s="251" t="s">
        <v>1</v>
      </c>
      <c r="F532" s="252" t="s">
        <v>6479</v>
      </c>
      <c r="G532" s="250"/>
      <c r="H532" s="253">
        <v>0.035999999999999997</v>
      </c>
      <c r="I532" s="254"/>
      <c r="J532" s="250"/>
      <c r="K532" s="250"/>
      <c r="L532" s="255"/>
      <c r="M532" s="256"/>
      <c r="N532" s="257"/>
      <c r="O532" s="257"/>
      <c r="P532" s="257"/>
      <c r="Q532" s="257"/>
      <c r="R532" s="257"/>
      <c r="S532" s="257"/>
      <c r="T532" s="258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9" t="s">
        <v>257</v>
      </c>
      <c r="AU532" s="259" t="s">
        <v>253</v>
      </c>
      <c r="AV532" s="14" t="s">
        <v>87</v>
      </c>
      <c r="AW532" s="14" t="s">
        <v>34</v>
      </c>
      <c r="AX532" s="14" t="s">
        <v>77</v>
      </c>
      <c r="AY532" s="259" t="s">
        <v>245</v>
      </c>
    </row>
    <row r="533" s="15" customFormat="1">
      <c r="A533" s="15"/>
      <c r="B533" s="260"/>
      <c r="C533" s="261"/>
      <c r="D533" s="234" t="s">
        <v>257</v>
      </c>
      <c r="E533" s="262" t="s">
        <v>1</v>
      </c>
      <c r="F533" s="263" t="s">
        <v>266</v>
      </c>
      <c r="G533" s="261"/>
      <c r="H533" s="264">
        <v>0.035999999999999997</v>
      </c>
      <c r="I533" s="265"/>
      <c r="J533" s="261"/>
      <c r="K533" s="261"/>
      <c r="L533" s="266"/>
      <c r="M533" s="267"/>
      <c r="N533" s="268"/>
      <c r="O533" s="268"/>
      <c r="P533" s="268"/>
      <c r="Q533" s="268"/>
      <c r="R533" s="268"/>
      <c r="S533" s="268"/>
      <c r="T533" s="269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T533" s="270" t="s">
        <v>257</v>
      </c>
      <c r="AU533" s="270" t="s">
        <v>253</v>
      </c>
      <c r="AV533" s="15" t="s">
        <v>253</v>
      </c>
      <c r="AW533" s="15" t="s">
        <v>34</v>
      </c>
      <c r="AX533" s="15" t="s">
        <v>85</v>
      </c>
      <c r="AY533" s="270" t="s">
        <v>245</v>
      </c>
    </row>
    <row r="534" s="2" customFormat="1" ht="21.75" customHeight="1">
      <c r="A534" s="40"/>
      <c r="B534" s="41"/>
      <c r="C534" s="221" t="s">
        <v>3456</v>
      </c>
      <c r="D534" s="221" t="s">
        <v>248</v>
      </c>
      <c r="E534" s="222" t="s">
        <v>3118</v>
      </c>
      <c r="F534" s="223" t="s">
        <v>3918</v>
      </c>
      <c r="G534" s="224" t="s">
        <v>2717</v>
      </c>
      <c r="H534" s="225">
        <v>213.44</v>
      </c>
      <c r="I534" s="226"/>
      <c r="J534" s="227">
        <f>ROUND(I534*H534,2)</f>
        <v>0</v>
      </c>
      <c r="K534" s="223" t="s">
        <v>764</v>
      </c>
      <c r="L534" s="46"/>
      <c r="M534" s="228" t="s">
        <v>1</v>
      </c>
      <c r="N534" s="229" t="s">
        <v>42</v>
      </c>
      <c r="O534" s="93"/>
      <c r="P534" s="230">
        <f>O534*H534</f>
        <v>0</v>
      </c>
      <c r="Q534" s="230">
        <v>0</v>
      </c>
      <c r="R534" s="230">
        <f>Q534*H534</f>
        <v>0</v>
      </c>
      <c r="S534" s="230">
        <v>0</v>
      </c>
      <c r="T534" s="231">
        <f>S534*H534</f>
        <v>0</v>
      </c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R534" s="232" t="s">
        <v>253</v>
      </c>
      <c r="AT534" s="232" t="s">
        <v>248</v>
      </c>
      <c r="AU534" s="232" t="s">
        <v>253</v>
      </c>
      <c r="AY534" s="19" t="s">
        <v>245</v>
      </c>
      <c r="BE534" s="233">
        <f>IF(N534="základní",J534,0)</f>
        <v>0</v>
      </c>
      <c r="BF534" s="233">
        <f>IF(N534="snížená",J534,0)</f>
        <v>0</v>
      </c>
      <c r="BG534" s="233">
        <f>IF(N534="zákl. přenesená",J534,0)</f>
        <v>0</v>
      </c>
      <c r="BH534" s="233">
        <f>IF(N534="sníž. přenesená",J534,0)</f>
        <v>0</v>
      </c>
      <c r="BI534" s="233">
        <f>IF(N534="nulová",J534,0)</f>
        <v>0</v>
      </c>
      <c r="BJ534" s="19" t="s">
        <v>85</v>
      </c>
      <c r="BK534" s="233">
        <f>ROUND(I534*H534,2)</f>
        <v>0</v>
      </c>
      <c r="BL534" s="19" t="s">
        <v>253</v>
      </c>
      <c r="BM534" s="232" t="s">
        <v>6480</v>
      </c>
    </row>
    <row r="535" s="2" customFormat="1">
      <c r="A535" s="40"/>
      <c r="B535" s="41"/>
      <c r="C535" s="42"/>
      <c r="D535" s="234" t="s">
        <v>255</v>
      </c>
      <c r="E535" s="42"/>
      <c r="F535" s="235" t="s">
        <v>3918</v>
      </c>
      <c r="G535" s="42"/>
      <c r="H535" s="42"/>
      <c r="I535" s="236"/>
      <c r="J535" s="42"/>
      <c r="K535" s="42"/>
      <c r="L535" s="46"/>
      <c r="M535" s="237"/>
      <c r="N535" s="238"/>
      <c r="O535" s="93"/>
      <c r="P535" s="93"/>
      <c r="Q535" s="93"/>
      <c r="R535" s="93"/>
      <c r="S535" s="93"/>
      <c r="T535" s="94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T535" s="19" t="s">
        <v>255</v>
      </c>
      <c r="AU535" s="19" t="s">
        <v>253</v>
      </c>
    </row>
    <row r="536" s="2" customFormat="1">
      <c r="A536" s="40"/>
      <c r="B536" s="41"/>
      <c r="C536" s="42"/>
      <c r="D536" s="296" t="s">
        <v>766</v>
      </c>
      <c r="E536" s="42"/>
      <c r="F536" s="297" t="s">
        <v>3122</v>
      </c>
      <c r="G536" s="42"/>
      <c r="H536" s="42"/>
      <c r="I536" s="236"/>
      <c r="J536" s="42"/>
      <c r="K536" s="42"/>
      <c r="L536" s="46"/>
      <c r="M536" s="237"/>
      <c r="N536" s="238"/>
      <c r="O536" s="93"/>
      <c r="P536" s="93"/>
      <c r="Q536" s="93"/>
      <c r="R536" s="93"/>
      <c r="S536" s="93"/>
      <c r="T536" s="94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T536" s="19" t="s">
        <v>766</v>
      </c>
      <c r="AU536" s="19" t="s">
        <v>253</v>
      </c>
    </row>
    <row r="537" s="14" customFormat="1">
      <c r="A537" s="14"/>
      <c r="B537" s="249"/>
      <c r="C537" s="250"/>
      <c r="D537" s="234" t="s">
        <v>257</v>
      </c>
      <c r="E537" s="251" t="s">
        <v>1</v>
      </c>
      <c r="F537" s="252" t="s">
        <v>6481</v>
      </c>
      <c r="G537" s="250"/>
      <c r="H537" s="253">
        <v>100.8</v>
      </c>
      <c r="I537" s="254"/>
      <c r="J537" s="250"/>
      <c r="K537" s="250"/>
      <c r="L537" s="255"/>
      <c r="M537" s="256"/>
      <c r="N537" s="257"/>
      <c r="O537" s="257"/>
      <c r="P537" s="257"/>
      <c r="Q537" s="257"/>
      <c r="R537" s="257"/>
      <c r="S537" s="257"/>
      <c r="T537" s="25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9" t="s">
        <v>257</v>
      </c>
      <c r="AU537" s="259" t="s">
        <v>253</v>
      </c>
      <c r="AV537" s="14" t="s">
        <v>87</v>
      </c>
      <c r="AW537" s="14" t="s">
        <v>34</v>
      </c>
      <c r="AX537" s="14" t="s">
        <v>77</v>
      </c>
      <c r="AY537" s="259" t="s">
        <v>245</v>
      </c>
    </row>
    <row r="538" s="14" customFormat="1">
      <c r="A538" s="14"/>
      <c r="B538" s="249"/>
      <c r="C538" s="250"/>
      <c r="D538" s="234" t="s">
        <v>257</v>
      </c>
      <c r="E538" s="251" t="s">
        <v>1</v>
      </c>
      <c r="F538" s="252" t="s">
        <v>6482</v>
      </c>
      <c r="G538" s="250"/>
      <c r="H538" s="253">
        <v>56.32</v>
      </c>
      <c r="I538" s="254"/>
      <c r="J538" s="250"/>
      <c r="K538" s="250"/>
      <c r="L538" s="255"/>
      <c r="M538" s="256"/>
      <c r="N538" s="257"/>
      <c r="O538" s="257"/>
      <c r="P538" s="257"/>
      <c r="Q538" s="257"/>
      <c r="R538" s="257"/>
      <c r="S538" s="257"/>
      <c r="T538" s="258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9" t="s">
        <v>257</v>
      </c>
      <c r="AU538" s="259" t="s">
        <v>253</v>
      </c>
      <c r="AV538" s="14" t="s">
        <v>87</v>
      </c>
      <c r="AW538" s="14" t="s">
        <v>34</v>
      </c>
      <c r="AX538" s="14" t="s">
        <v>77</v>
      </c>
      <c r="AY538" s="259" t="s">
        <v>245</v>
      </c>
    </row>
    <row r="539" s="14" customFormat="1">
      <c r="A539" s="14"/>
      <c r="B539" s="249"/>
      <c r="C539" s="250"/>
      <c r="D539" s="234" t="s">
        <v>257</v>
      </c>
      <c r="E539" s="251" t="s">
        <v>1</v>
      </c>
      <c r="F539" s="252" t="s">
        <v>6482</v>
      </c>
      <c r="G539" s="250"/>
      <c r="H539" s="253">
        <v>56.32</v>
      </c>
      <c r="I539" s="254"/>
      <c r="J539" s="250"/>
      <c r="K539" s="250"/>
      <c r="L539" s="255"/>
      <c r="M539" s="256"/>
      <c r="N539" s="257"/>
      <c r="O539" s="257"/>
      <c r="P539" s="257"/>
      <c r="Q539" s="257"/>
      <c r="R539" s="257"/>
      <c r="S539" s="257"/>
      <c r="T539" s="258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9" t="s">
        <v>257</v>
      </c>
      <c r="AU539" s="259" t="s">
        <v>253</v>
      </c>
      <c r="AV539" s="14" t="s">
        <v>87</v>
      </c>
      <c r="AW539" s="14" t="s">
        <v>34</v>
      </c>
      <c r="AX539" s="14" t="s">
        <v>77</v>
      </c>
      <c r="AY539" s="259" t="s">
        <v>245</v>
      </c>
    </row>
    <row r="540" s="15" customFormat="1">
      <c r="A540" s="15"/>
      <c r="B540" s="260"/>
      <c r="C540" s="261"/>
      <c r="D540" s="234" t="s">
        <v>257</v>
      </c>
      <c r="E540" s="262" t="s">
        <v>1</v>
      </c>
      <c r="F540" s="263" t="s">
        <v>266</v>
      </c>
      <c r="G540" s="261"/>
      <c r="H540" s="264">
        <v>213.44</v>
      </c>
      <c r="I540" s="265"/>
      <c r="J540" s="261"/>
      <c r="K540" s="261"/>
      <c r="L540" s="266"/>
      <c r="M540" s="267"/>
      <c r="N540" s="268"/>
      <c r="O540" s="268"/>
      <c r="P540" s="268"/>
      <c r="Q540" s="268"/>
      <c r="R540" s="268"/>
      <c r="S540" s="268"/>
      <c r="T540" s="269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70" t="s">
        <v>257</v>
      </c>
      <c r="AU540" s="270" t="s">
        <v>253</v>
      </c>
      <c r="AV540" s="15" t="s">
        <v>253</v>
      </c>
      <c r="AW540" s="15" t="s">
        <v>34</v>
      </c>
      <c r="AX540" s="15" t="s">
        <v>85</v>
      </c>
      <c r="AY540" s="270" t="s">
        <v>245</v>
      </c>
    </row>
    <row r="541" s="2" customFormat="1" ht="16.5" customHeight="1">
      <c r="A541" s="40"/>
      <c r="B541" s="41"/>
      <c r="C541" s="283" t="s">
        <v>3458</v>
      </c>
      <c r="D541" s="283" t="s">
        <v>551</v>
      </c>
      <c r="E541" s="284" t="s">
        <v>3125</v>
      </c>
      <c r="F541" s="285" t="s">
        <v>3126</v>
      </c>
      <c r="G541" s="286" t="s">
        <v>545</v>
      </c>
      <c r="H541" s="287">
        <v>0.087999999999999995</v>
      </c>
      <c r="I541" s="288"/>
      <c r="J541" s="289">
        <f>ROUND(I541*H541,2)</f>
        <v>0</v>
      </c>
      <c r="K541" s="285" t="s">
        <v>764</v>
      </c>
      <c r="L541" s="290"/>
      <c r="M541" s="291" t="s">
        <v>1</v>
      </c>
      <c r="N541" s="292" t="s">
        <v>42</v>
      </c>
      <c r="O541" s="93"/>
      <c r="P541" s="230">
        <f>O541*H541</f>
        <v>0</v>
      </c>
      <c r="Q541" s="230">
        <v>1</v>
      </c>
      <c r="R541" s="230">
        <f>Q541*H541</f>
        <v>0.087999999999999995</v>
      </c>
      <c r="S541" s="230">
        <v>0</v>
      </c>
      <c r="T541" s="231">
        <f>S541*H541</f>
        <v>0</v>
      </c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R541" s="232" t="s">
        <v>326</v>
      </c>
      <c r="AT541" s="232" t="s">
        <v>551</v>
      </c>
      <c r="AU541" s="232" t="s">
        <v>253</v>
      </c>
      <c r="AY541" s="19" t="s">
        <v>245</v>
      </c>
      <c r="BE541" s="233">
        <f>IF(N541="základní",J541,0)</f>
        <v>0</v>
      </c>
      <c r="BF541" s="233">
        <f>IF(N541="snížená",J541,0)</f>
        <v>0</v>
      </c>
      <c r="BG541" s="233">
        <f>IF(N541="zákl. přenesená",J541,0)</f>
        <v>0</v>
      </c>
      <c r="BH541" s="233">
        <f>IF(N541="sníž. přenesená",J541,0)</f>
        <v>0</v>
      </c>
      <c r="BI541" s="233">
        <f>IF(N541="nulová",J541,0)</f>
        <v>0</v>
      </c>
      <c r="BJ541" s="19" t="s">
        <v>85</v>
      </c>
      <c r="BK541" s="233">
        <f>ROUND(I541*H541,2)</f>
        <v>0</v>
      </c>
      <c r="BL541" s="19" t="s">
        <v>253</v>
      </c>
      <c r="BM541" s="232" t="s">
        <v>6483</v>
      </c>
    </row>
    <row r="542" s="2" customFormat="1">
      <c r="A542" s="40"/>
      <c r="B542" s="41"/>
      <c r="C542" s="42"/>
      <c r="D542" s="234" t="s">
        <v>255</v>
      </c>
      <c r="E542" s="42"/>
      <c r="F542" s="235" t="s">
        <v>3126</v>
      </c>
      <c r="G542" s="42"/>
      <c r="H542" s="42"/>
      <c r="I542" s="236"/>
      <c r="J542" s="42"/>
      <c r="K542" s="42"/>
      <c r="L542" s="46"/>
      <c r="M542" s="237"/>
      <c r="N542" s="238"/>
      <c r="O542" s="93"/>
      <c r="P542" s="93"/>
      <c r="Q542" s="93"/>
      <c r="R542" s="93"/>
      <c r="S542" s="93"/>
      <c r="T542" s="94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T542" s="19" t="s">
        <v>255</v>
      </c>
      <c r="AU542" s="19" t="s">
        <v>253</v>
      </c>
    </row>
    <row r="543" s="14" customFormat="1">
      <c r="A543" s="14"/>
      <c r="B543" s="249"/>
      <c r="C543" s="250"/>
      <c r="D543" s="234" t="s">
        <v>257</v>
      </c>
      <c r="E543" s="251" t="s">
        <v>1</v>
      </c>
      <c r="F543" s="252" t="s">
        <v>6484</v>
      </c>
      <c r="G543" s="250"/>
      <c r="H543" s="253">
        <v>0.087999999999999995</v>
      </c>
      <c r="I543" s="254"/>
      <c r="J543" s="250"/>
      <c r="K543" s="250"/>
      <c r="L543" s="255"/>
      <c r="M543" s="256"/>
      <c r="N543" s="257"/>
      <c r="O543" s="257"/>
      <c r="P543" s="257"/>
      <c r="Q543" s="257"/>
      <c r="R543" s="257"/>
      <c r="S543" s="257"/>
      <c r="T543" s="258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59" t="s">
        <v>257</v>
      </c>
      <c r="AU543" s="259" t="s">
        <v>253</v>
      </c>
      <c r="AV543" s="14" t="s">
        <v>87</v>
      </c>
      <c r="AW543" s="14" t="s">
        <v>34</v>
      </c>
      <c r="AX543" s="14" t="s">
        <v>77</v>
      </c>
      <c r="AY543" s="259" t="s">
        <v>245</v>
      </c>
    </row>
    <row r="544" s="15" customFormat="1">
      <c r="A544" s="15"/>
      <c r="B544" s="260"/>
      <c r="C544" s="261"/>
      <c r="D544" s="234" t="s">
        <v>257</v>
      </c>
      <c r="E544" s="262" t="s">
        <v>1</v>
      </c>
      <c r="F544" s="263" t="s">
        <v>266</v>
      </c>
      <c r="G544" s="261"/>
      <c r="H544" s="264">
        <v>0.087999999999999995</v>
      </c>
      <c r="I544" s="265"/>
      <c r="J544" s="261"/>
      <c r="K544" s="261"/>
      <c r="L544" s="266"/>
      <c r="M544" s="267"/>
      <c r="N544" s="268"/>
      <c r="O544" s="268"/>
      <c r="P544" s="268"/>
      <c r="Q544" s="268"/>
      <c r="R544" s="268"/>
      <c r="S544" s="268"/>
      <c r="T544" s="269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70" t="s">
        <v>257</v>
      </c>
      <c r="AU544" s="270" t="s">
        <v>253</v>
      </c>
      <c r="AV544" s="15" t="s">
        <v>253</v>
      </c>
      <c r="AW544" s="15" t="s">
        <v>34</v>
      </c>
      <c r="AX544" s="15" t="s">
        <v>85</v>
      </c>
      <c r="AY544" s="270" t="s">
        <v>245</v>
      </c>
    </row>
    <row r="545" s="2" customFormat="1" ht="21.75" customHeight="1">
      <c r="A545" s="40"/>
      <c r="B545" s="41"/>
      <c r="C545" s="221" t="s">
        <v>3461</v>
      </c>
      <c r="D545" s="221" t="s">
        <v>248</v>
      </c>
      <c r="E545" s="222" t="s">
        <v>6253</v>
      </c>
      <c r="F545" s="223" t="s">
        <v>6254</v>
      </c>
      <c r="G545" s="224" t="s">
        <v>275</v>
      </c>
      <c r="H545" s="225">
        <v>32</v>
      </c>
      <c r="I545" s="226"/>
      <c r="J545" s="227">
        <f>ROUND(I545*H545,2)</f>
        <v>0</v>
      </c>
      <c r="K545" s="223" t="s">
        <v>764</v>
      </c>
      <c r="L545" s="46"/>
      <c r="M545" s="228" t="s">
        <v>1</v>
      </c>
      <c r="N545" s="229" t="s">
        <v>42</v>
      </c>
      <c r="O545" s="93"/>
      <c r="P545" s="230">
        <f>O545*H545</f>
        <v>0</v>
      </c>
      <c r="Q545" s="230">
        <v>0</v>
      </c>
      <c r="R545" s="230">
        <f>Q545*H545</f>
        <v>0</v>
      </c>
      <c r="S545" s="230">
        <v>0.010999999999999999</v>
      </c>
      <c r="T545" s="231">
        <f>S545*H545</f>
        <v>0.35199999999999998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32" t="s">
        <v>253</v>
      </c>
      <c r="AT545" s="232" t="s">
        <v>248</v>
      </c>
      <c r="AU545" s="232" t="s">
        <v>253</v>
      </c>
      <c r="AY545" s="19" t="s">
        <v>245</v>
      </c>
      <c r="BE545" s="233">
        <f>IF(N545="základní",J545,0)</f>
        <v>0</v>
      </c>
      <c r="BF545" s="233">
        <f>IF(N545="snížená",J545,0)</f>
        <v>0</v>
      </c>
      <c r="BG545" s="233">
        <f>IF(N545="zákl. přenesená",J545,0)</f>
        <v>0</v>
      </c>
      <c r="BH545" s="233">
        <f>IF(N545="sníž. přenesená",J545,0)</f>
        <v>0</v>
      </c>
      <c r="BI545" s="233">
        <f>IF(N545="nulová",J545,0)</f>
        <v>0</v>
      </c>
      <c r="BJ545" s="19" t="s">
        <v>85</v>
      </c>
      <c r="BK545" s="233">
        <f>ROUND(I545*H545,2)</f>
        <v>0</v>
      </c>
      <c r="BL545" s="19" t="s">
        <v>253</v>
      </c>
      <c r="BM545" s="232" t="s">
        <v>6485</v>
      </c>
    </row>
    <row r="546" s="2" customFormat="1">
      <c r="A546" s="40"/>
      <c r="B546" s="41"/>
      <c r="C546" s="42"/>
      <c r="D546" s="234" t="s">
        <v>255</v>
      </c>
      <c r="E546" s="42"/>
      <c r="F546" s="235" t="s">
        <v>6254</v>
      </c>
      <c r="G546" s="42"/>
      <c r="H546" s="42"/>
      <c r="I546" s="236"/>
      <c r="J546" s="42"/>
      <c r="K546" s="42"/>
      <c r="L546" s="46"/>
      <c r="M546" s="237"/>
      <c r="N546" s="238"/>
      <c r="O546" s="93"/>
      <c r="P546" s="93"/>
      <c r="Q546" s="93"/>
      <c r="R546" s="93"/>
      <c r="S546" s="93"/>
      <c r="T546" s="94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T546" s="19" t="s">
        <v>255</v>
      </c>
      <c r="AU546" s="19" t="s">
        <v>253</v>
      </c>
    </row>
    <row r="547" s="2" customFormat="1">
      <c r="A547" s="40"/>
      <c r="B547" s="41"/>
      <c r="C547" s="42"/>
      <c r="D547" s="296" t="s">
        <v>766</v>
      </c>
      <c r="E547" s="42"/>
      <c r="F547" s="297" t="s">
        <v>6256</v>
      </c>
      <c r="G547" s="42"/>
      <c r="H547" s="42"/>
      <c r="I547" s="236"/>
      <c r="J547" s="42"/>
      <c r="K547" s="42"/>
      <c r="L547" s="46"/>
      <c r="M547" s="237"/>
      <c r="N547" s="238"/>
      <c r="O547" s="93"/>
      <c r="P547" s="93"/>
      <c r="Q547" s="93"/>
      <c r="R547" s="93"/>
      <c r="S547" s="93"/>
      <c r="T547" s="94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T547" s="19" t="s">
        <v>766</v>
      </c>
      <c r="AU547" s="19" t="s">
        <v>253</v>
      </c>
    </row>
    <row r="548" s="14" customFormat="1">
      <c r="A548" s="14"/>
      <c r="B548" s="249"/>
      <c r="C548" s="250"/>
      <c r="D548" s="234" t="s">
        <v>257</v>
      </c>
      <c r="E548" s="251" t="s">
        <v>1</v>
      </c>
      <c r="F548" s="252" t="s">
        <v>6257</v>
      </c>
      <c r="G548" s="250"/>
      <c r="H548" s="253">
        <v>32</v>
      </c>
      <c r="I548" s="254"/>
      <c r="J548" s="250"/>
      <c r="K548" s="250"/>
      <c r="L548" s="255"/>
      <c r="M548" s="256"/>
      <c r="N548" s="257"/>
      <c r="O548" s="257"/>
      <c r="P548" s="257"/>
      <c r="Q548" s="257"/>
      <c r="R548" s="257"/>
      <c r="S548" s="257"/>
      <c r="T548" s="258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9" t="s">
        <v>257</v>
      </c>
      <c r="AU548" s="259" t="s">
        <v>253</v>
      </c>
      <c r="AV548" s="14" t="s">
        <v>87</v>
      </c>
      <c r="AW548" s="14" t="s">
        <v>34</v>
      </c>
      <c r="AX548" s="14" t="s">
        <v>85</v>
      </c>
      <c r="AY548" s="259" t="s">
        <v>245</v>
      </c>
    </row>
    <row r="549" s="2" customFormat="1" ht="16.5" customHeight="1">
      <c r="A549" s="40"/>
      <c r="B549" s="41"/>
      <c r="C549" s="221" t="s">
        <v>1547</v>
      </c>
      <c r="D549" s="221" t="s">
        <v>248</v>
      </c>
      <c r="E549" s="222" t="s">
        <v>3925</v>
      </c>
      <c r="F549" s="223" t="s">
        <v>3926</v>
      </c>
      <c r="G549" s="224" t="s">
        <v>275</v>
      </c>
      <c r="H549" s="225">
        <v>9.4000000000000004</v>
      </c>
      <c r="I549" s="226"/>
      <c r="J549" s="227">
        <f>ROUND(I549*H549,2)</f>
        <v>0</v>
      </c>
      <c r="K549" s="223" t="s">
        <v>764</v>
      </c>
      <c r="L549" s="46"/>
      <c r="M549" s="228" t="s">
        <v>1</v>
      </c>
      <c r="N549" s="229" t="s">
        <v>42</v>
      </c>
      <c r="O549" s="93"/>
      <c r="P549" s="230">
        <f>O549*H549</f>
        <v>0</v>
      </c>
      <c r="Q549" s="230">
        <v>0.00040000000000000002</v>
      </c>
      <c r="R549" s="230">
        <f>Q549*H549</f>
        <v>0.0037600000000000003</v>
      </c>
      <c r="S549" s="230">
        <v>0</v>
      </c>
      <c r="T549" s="231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32" t="s">
        <v>594</v>
      </c>
      <c r="AT549" s="232" t="s">
        <v>248</v>
      </c>
      <c r="AU549" s="232" t="s">
        <v>253</v>
      </c>
      <c r="AY549" s="19" t="s">
        <v>245</v>
      </c>
      <c r="BE549" s="233">
        <f>IF(N549="základní",J549,0)</f>
        <v>0</v>
      </c>
      <c r="BF549" s="233">
        <f>IF(N549="snížená",J549,0)</f>
        <v>0</v>
      </c>
      <c r="BG549" s="233">
        <f>IF(N549="zákl. přenesená",J549,0)</f>
        <v>0</v>
      </c>
      <c r="BH549" s="233">
        <f>IF(N549="sníž. přenesená",J549,0)</f>
        <v>0</v>
      </c>
      <c r="BI549" s="233">
        <f>IF(N549="nulová",J549,0)</f>
        <v>0</v>
      </c>
      <c r="BJ549" s="19" t="s">
        <v>85</v>
      </c>
      <c r="BK549" s="233">
        <f>ROUND(I549*H549,2)</f>
        <v>0</v>
      </c>
      <c r="BL549" s="19" t="s">
        <v>594</v>
      </c>
      <c r="BM549" s="232" t="s">
        <v>6486</v>
      </c>
    </row>
    <row r="550" s="2" customFormat="1">
      <c r="A550" s="40"/>
      <c r="B550" s="41"/>
      <c r="C550" s="42"/>
      <c r="D550" s="234" t="s">
        <v>255</v>
      </c>
      <c r="E550" s="42"/>
      <c r="F550" s="235" t="s">
        <v>4819</v>
      </c>
      <c r="G550" s="42"/>
      <c r="H550" s="42"/>
      <c r="I550" s="236"/>
      <c r="J550" s="42"/>
      <c r="K550" s="42"/>
      <c r="L550" s="46"/>
      <c r="M550" s="237"/>
      <c r="N550" s="238"/>
      <c r="O550" s="93"/>
      <c r="P550" s="93"/>
      <c r="Q550" s="93"/>
      <c r="R550" s="93"/>
      <c r="S550" s="93"/>
      <c r="T550" s="94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255</v>
      </c>
      <c r="AU550" s="19" t="s">
        <v>253</v>
      </c>
    </row>
    <row r="551" s="2" customFormat="1">
      <c r="A551" s="40"/>
      <c r="B551" s="41"/>
      <c r="C551" s="42"/>
      <c r="D551" s="296" t="s">
        <v>766</v>
      </c>
      <c r="E551" s="42"/>
      <c r="F551" s="297" t="s">
        <v>3928</v>
      </c>
      <c r="G551" s="42"/>
      <c r="H551" s="42"/>
      <c r="I551" s="236"/>
      <c r="J551" s="42"/>
      <c r="K551" s="42"/>
      <c r="L551" s="46"/>
      <c r="M551" s="237"/>
      <c r="N551" s="238"/>
      <c r="O551" s="93"/>
      <c r="P551" s="93"/>
      <c r="Q551" s="93"/>
      <c r="R551" s="93"/>
      <c r="S551" s="93"/>
      <c r="T551" s="94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T551" s="19" t="s">
        <v>766</v>
      </c>
      <c r="AU551" s="19" t="s">
        <v>253</v>
      </c>
    </row>
    <row r="552" s="13" customFormat="1">
      <c r="A552" s="13"/>
      <c r="B552" s="239"/>
      <c r="C552" s="240"/>
      <c r="D552" s="234" t="s">
        <v>257</v>
      </c>
      <c r="E552" s="241" t="s">
        <v>1</v>
      </c>
      <c r="F552" s="242" t="s">
        <v>6487</v>
      </c>
      <c r="G552" s="240"/>
      <c r="H552" s="241" t="s">
        <v>1</v>
      </c>
      <c r="I552" s="243"/>
      <c r="J552" s="240"/>
      <c r="K552" s="240"/>
      <c r="L552" s="244"/>
      <c r="M552" s="245"/>
      <c r="N552" s="246"/>
      <c r="O552" s="246"/>
      <c r="P552" s="246"/>
      <c r="Q552" s="246"/>
      <c r="R552" s="246"/>
      <c r="S552" s="246"/>
      <c r="T552" s="247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8" t="s">
        <v>257</v>
      </c>
      <c r="AU552" s="248" t="s">
        <v>253</v>
      </c>
      <c r="AV552" s="13" t="s">
        <v>85</v>
      </c>
      <c r="AW552" s="13" t="s">
        <v>34</v>
      </c>
      <c r="AX552" s="13" t="s">
        <v>77</v>
      </c>
      <c r="AY552" s="248" t="s">
        <v>245</v>
      </c>
    </row>
    <row r="553" s="13" customFormat="1">
      <c r="A553" s="13"/>
      <c r="B553" s="239"/>
      <c r="C553" s="240"/>
      <c r="D553" s="234" t="s">
        <v>257</v>
      </c>
      <c r="E553" s="241" t="s">
        <v>1</v>
      </c>
      <c r="F553" s="242" t="s">
        <v>6260</v>
      </c>
      <c r="G553" s="240"/>
      <c r="H553" s="241" t="s">
        <v>1</v>
      </c>
      <c r="I553" s="243"/>
      <c r="J553" s="240"/>
      <c r="K553" s="240"/>
      <c r="L553" s="244"/>
      <c r="M553" s="245"/>
      <c r="N553" s="246"/>
      <c r="O553" s="246"/>
      <c r="P553" s="246"/>
      <c r="Q553" s="246"/>
      <c r="R553" s="246"/>
      <c r="S553" s="246"/>
      <c r="T553" s="247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8" t="s">
        <v>257</v>
      </c>
      <c r="AU553" s="248" t="s">
        <v>253</v>
      </c>
      <c r="AV553" s="13" t="s">
        <v>85</v>
      </c>
      <c r="AW553" s="13" t="s">
        <v>34</v>
      </c>
      <c r="AX553" s="13" t="s">
        <v>77</v>
      </c>
      <c r="AY553" s="248" t="s">
        <v>245</v>
      </c>
    </row>
    <row r="554" s="14" customFormat="1">
      <c r="A554" s="14"/>
      <c r="B554" s="249"/>
      <c r="C554" s="250"/>
      <c r="D554" s="234" t="s">
        <v>257</v>
      </c>
      <c r="E554" s="251" t="s">
        <v>1</v>
      </c>
      <c r="F554" s="252" t="s">
        <v>6488</v>
      </c>
      <c r="G554" s="250"/>
      <c r="H554" s="253">
        <v>9.4000000000000004</v>
      </c>
      <c r="I554" s="254"/>
      <c r="J554" s="250"/>
      <c r="K554" s="250"/>
      <c r="L554" s="255"/>
      <c r="M554" s="256"/>
      <c r="N554" s="257"/>
      <c r="O554" s="257"/>
      <c r="P554" s="257"/>
      <c r="Q554" s="257"/>
      <c r="R554" s="257"/>
      <c r="S554" s="257"/>
      <c r="T554" s="258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9" t="s">
        <v>257</v>
      </c>
      <c r="AU554" s="259" t="s">
        <v>253</v>
      </c>
      <c r="AV554" s="14" t="s">
        <v>87</v>
      </c>
      <c r="AW554" s="14" t="s">
        <v>34</v>
      </c>
      <c r="AX554" s="14" t="s">
        <v>77</v>
      </c>
      <c r="AY554" s="259" t="s">
        <v>245</v>
      </c>
    </row>
    <row r="555" s="15" customFormat="1">
      <c r="A555" s="15"/>
      <c r="B555" s="260"/>
      <c r="C555" s="261"/>
      <c r="D555" s="234" t="s">
        <v>257</v>
      </c>
      <c r="E555" s="262" t="s">
        <v>1</v>
      </c>
      <c r="F555" s="263" t="s">
        <v>266</v>
      </c>
      <c r="G555" s="261"/>
      <c r="H555" s="264">
        <v>9.4000000000000004</v>
      </c>
      <c r="I555" s="265"/>
      <c r="J555" s="261"/>
      <c r="K555" s="261"/>
      <c r="L555" s="266"/>
      <c r="M555" s="267"/>
      <c r="N555" s="268"/>
      <c r="O555" s="268"/>
      <c r="P555" s="268"/>
      <c r="Q555" s="268"/>
      <c r="R555" s="268"/>
      <c r="S555" s="268"/>
      <c r="T555" s="269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70" t="s">
        <v>257</v>
      </c>
      <c r="AU555" s="270" t="s">
        <v>253</v>
      </c>
      <c r="AV555" s="15" t="s">
        <v>253</v>
      </c>
      <c r="AW555" s="15" t="s">
        <v>34</v>
      </c>
      <c r="AX555" s="15" t="s">
        <v>85</v>
      </c>
      <c r="AY555" s="270" t="s">
        <v>245</v>
      </c>
    </row>
    <row r="556" s="2" customFormat="1" ht="16.5" customHeight="1">
      <c r="A556" s="40"/>
      <c r="B556" s="41"/>
      <c r="C556" s="283" t="s">
        <v>3825</v>
      </c>
      <c r="D556" s="283" t="s">
        <v>551</v>
      </c>
      <c r="E556" s="284" t="s">
        <v>6262</v>
      </c>
      <c r="F556" s="285" t="s">
        <v>6263</v>
      </c>
      <c r="G556" s="286" t="s">
        <v>275</v>
      </c>
      <c r="H556" s="287">
        <v>9.4000000000000004</v>
      </c>
      <c r="I556" s="288"/>
      <c r="J556" s="289">
        <f>ROUND(I556*H556,2)</f>
        <v>0</v>
      </c>
      <c r="K556" s="285" t="s">
        <v>764</v>
      </c>
      <c r="L556" s="290"/>
      <c r="M556" s="291" t="s">
        <v>1</v>
      </c>
      <c r="N556" s="292" t="s">
        <v>42</v>
      </c>
      <c r="O556" s="93"/>
      <c r="P556" s="230">
        <f>O556*H556</f>
        <v>0</v>
      </c>
      <c r="Q556" s="230">
        <v>0.001</v>
      </c>
      <c r="R556" s="230">
        <f>Q556*H556</f>
        <v>0.0094000000000000004</v>
      </c>
      <c r="S556" s="230">
        <v>0</v>
      </c>
      <c r="T556" s="231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32" t="s">
        <v>594</v>
      </c>
      <c r="AT556" s="232" t="s">
        <v>551</v>
      </c>
      <c r="AU556" s="232" t="s">
        <v>253</v>
      </c>
      <c r="AY556" s="19" t="s">
        <v>245</v>
      </c>
      <c r="BE556" s="233">
        <f>IF(N556="základní",J556,0)</f>
        <v>0</v>
      </c>
      <c r="BF556" s="233">
        <f>IF(N556="snížená",J556,0)</f>
        <v>0</v>
      </c>
      <c r="BG556" s="233">
        <f>IF(N556="zákl. přenesená",J556,0)</f>
        <v>0</v>
      </c>
      <c r="BH556" s="233">
        <f>IF(N556="sníž. přenesená",J556,0)</f>
        <v>0</v>
      </c>
      <c r="BI556" s="233">
        <f>IF(N556="nulová",J556,0)</f>
        <v>0</v>
      </c>
      <c r="BJ556" s="19" t="s">
        <v>85</v>
      </c>
      <c r="BK556" s="233">
        <f>ROUND(I556*H556,2)</f>
        <v>0</v>
      </c>
      <c r="BL556" s="19" t="s">
        <v>594</v>
      </c>
      <c r="BM556" s="232" t="s">
        <v>6489</v>
      </c>
    </row>
    <row r="557" s="2" customFormat="1">
      <c r="A557" s="40"/>
      <c r="B557" s="41"/>
      <c r="C557" s="42"/>
      <c r="D557" s="234" t="s">
        <v>255</v>
      </c>
      <c r="E557" s="42"/>
      <c r="F557" s="235" t="s">
        <v>6263</v>
      </c>
      <c r="G557" s="42"/>
      <c r="H557" s="42"/>
      <c r="I557" s="236"/>
      <c r="J557" s="42"/>
      <c r="K557" s="42"/>
      <c r="L557" s="46"/>
      <c r="M557" s="237"/>
      <c r="N557" s="238"/>
      <c r="O557" s="93"/>
      <c r="P557" s="93"/>
      <c r="Q557" s="93"/>
      <c r="R557" s="93"/>
      <c r="S557" s="93"/>
      <c r="T557" s="94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255</v>
      </c>
      <c r="AU557" s="19" t="s">
        <v>253</v>
      </c>
    </row>
    <row r="558" s="2" customFormat="1" ht="16.5" customHeight="1">
      <c r="A558" s="40"/>
      <c r="B558" s="41"/>
      <c r="C558" s="283" t="s">
        <v>3828</v>
      </c>
      <c r="D558" s="283" t="s">
        <v>551</v>
      </c>
      <c r="E558" s="284" t="s">
        <v>6265</v>
      </c>
      <c r="F558" s="285" t="s">
        <v>6266</v>
      </c>
      <c r="G558" s="286" t="s">
        <v>275</v>
      </c>
      <c r="H558" s="287">
        <v>9.4000000000000004</v>
      </c>
      <c r="I558" s="288"/>
      <c r="J558" s="289">
        <f>ROUND(I558*H558,2)</f>
        <v>0</v>
      </c>
      <c r="K558" s="285" t="s">
        <v>764</v>
      </c>
      <c r="L558" s="290"/>
      <c r="M558" s="291" t="s">
        <v>1</v>
      </c>
      <c r="N558" s="292" t="s">
        <v>42</v>
      </c>
      <c r="O558" s="93"/>
      <c r="P558" s="230">
        <f>O558*H558</f>
        <v>0</v>
      </c>
      <c r="Q558" s="230">
        <v>0.0015</v>
      </c>
      <c r="R558" s="230">
        <f>Q558*H558</f>
        <v>0.014100000000000001</v>
      </c>
      <c r="S558" s="230">
        <v>0</v>
      </c>
      <c r="T558" s="231">
        <f>S558*H558</f>
        <v>0</v>
      </c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R558" s="232" t="s">
        <v>594</v>
      </c>
      <c r="AT558" s="232" t="s">
        <v>551</v>
      </c>
      <c r="AU558" s="232" t="s">
        <v>253</v>
      </c>
      <c r="AY558" s="19" t="s">
        <v>245</v>
      </c>
      <c r="BE558" s="233">
        <f>IF(N558="základní",J558,0)</f>
        <v>0</v>
      </c>
      <c r="BF558" s="233">
        <f>IF(N558="snížená",J558,0)</f>
        <v>0</v>
      </c>
      <c r="BG558" s="233">
        <f>IF(N558="zákl. přenesená",J558,0)</f>
        <v>0</v>
      </c>
      <c r="BH558" s="233">
        <f>IF(N558="sníž. přenesená",J558,0)</f>
        <v>0</v>
      </c>
      <c r="BI558" s="233">
        <f>IF(N558="nulová",J558,0)</f>
        <v>0</v>
      </c>
      <c r="BJ558" s="19" t="s">
        <v>85</v>
      </c>
      <c r="BK558" s="233">
        <f>ROUND(I558*H558,2)</f>
        <v>0</v>
      </c>
      <c r="BL558" s="19" t="s">
        <v>594</v>
      </c>
      <c r="BM558" s="232" t="s">
        <v>6490</v>
      </c>
    </row>
    <row r="559" s="2" customFormat="1">
      <c r="A559" s="40"/>
      <c r="B559" s="41"/>
      <c r="C559" s="42"/>
      <c r="D559" s="234" t="s">
        <v>255</v>
      </c>
      <c r="E559" s="42"/>
      <c r="F559" s="235" t="s">
        <v>6266</v>
      </c>
      <c r="G559" s="42"/>
      <c r="H559" s="42"/>
      <c r="I559" s="236"/>
      <c r="J559" s="42"/>
      <c r="K559" s="42"/>
      <c r="L559" s="46"/>
      <c r="M559" s="237"/>
      <c r="N559" s="238"/>
      <c r="O559" s="93"/>
      <c r="P559" s="93"/>
      <c r="Q559" s="93"/>
      <c r="R559" s="93"/>
      <c r="S559" s="93"/>
      <c r="T559" s="94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T559" s="19" t="s">
        <v>255</v>
      </c>
      <c r="AU559" s="19" t="s">
        <v>253</v>
      </c>
    </row>
    <row r="560" s="2" customFormat="1" ht="24.15" customHeight="1">
      <c r="A560" s="40"/>
      <c r="B560" s="41"/>
      <c r="C560" s="221" t="s">
        <v>3831</v>
      </c>
      <c r="D560" s="221" t="s">
        <v>248</v>
      </c>
      <c r="E560" s="222" t="s">
        <v>3143</v>
      </c>
      <c r="F560" s="223" t="s">
        <v>3990</v>
      </c>
      <c r="G560" s="224" t="s">
        <v>545</v>
      </c>
      <c r="H560" s="225">
        <v>0.151</v>
      </c>
      <c r="I560" s="226"/>
      <c r="J560" s="227">
        <f>ROUND(I560*H560,2)</f>
        <v>0</v>
      </c>
      <c r="K560" s="223" t="s">
        <v>764</v>
      </c>
      <c r="L560" s="46"/>
      <c r="M560" s="228" t="s">
        <v>1</v>
      </c>
      <c r="N560" s="229" t="s">
        <v>42</v>
      </c>
      <c r="O560" s="93"/>
      <c r="P560" s="230">
        <f>O560*H560</f>
        <v>0</v>
      </c>
      <c r="Q560" s="230">
        <v>0</v>
      </c>
      <c r="R560" s="230">
        <f>Q560*H560</f>
        <v>0</v>
      </c>
      <c r="S560" s="230">
        <v>0</v>
      </c>
      <c r="T560" s="231">
        <f>S560*H560</f>
        <v>0</v>
      </c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R560" s="232" t="s">
        <v>253</v>
      </c>
      <c r="AT560" s="232" t="s">
        <v>248</v>
      </c>
      <c r="AU560" s="232" t="s">
        <v>253</v>
      </c>
      <c r="AY560" s="19" t="s">
        <v>245</v>
      </c>
      <c r="BE560" s="233">
        <f>IF(N560="základní",J560,0)</f>
        <v>0</v>
      </c>
      <c r="BF560" s="233">
        <f>IF(N560="snížená",J560,0)</f>
        <v>0</v>
      </c>
      <c r="BG560" s="233">
        <f>IF(N560="zákl. přenesená",J560,0)</f>
        <v>0</v>
      </c>
      <c r="BH560" s="233">
        <f>IF(N560="sníž. přenesená",J560,0)</f>
        <v>0</v>
      </c>
      <c r="BI560" s="233">
        <f>IF(N560="nulová",J560,0)</f>
        <v>0</v>
      </c>
      <c r="BJ560" s="19" t="s">
        <v>85</v>
      </c>
      <c r="BK560" s="233">
        <f>ROUND(I560*H560,2)</f>
        <v>0</v>
      </c>
      <c r="BL560" s="19" t="s">
        <v>253</v>
      </c>
      <c r="BM560" s="232" t="s">
        <v>6491</v>
      </c>
    </row>
    <row r="561" s="2" customFormat="1">
      <c r="A561" s="40"/>
      <c r="B561" s="41"/>
      <c r="C561" s="42"/>
      <c r="D561" s="234" t="s">
        <v>255</v>
      </c>
      <c r="E561" s="42"/>
      <c r="F561" s="235" t="s">
        <v>3990</v>
      </c>
      <c r="G561" s="42"/>
      <c r="H561" s="42"/>
      <c r="I561" s="236"/>
      <c r="J561" s="42"/>
      <c r="K561" s="42"/>
      <c r="L561" s="46"/>
      <c r="M561" s="237"/>
      <c r="N561" s="238"/>
      <c r="O561" s="93"/>
      <c r="P561" s="93"/>
      <c r="Q561" s="93"/>
      <c r="R561" s="93"/>
      <c r="S561" s="93"/>
      <c r="T561" s="94"/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T561" s="19" t="s">
        <v>255</v>
      </c>
      <c r="AU561" s="19" t="s">
        <v>253</v>
      </c>
    </row>
    <row r="562" s="2" customFormat="1">
      <c r="A562" s="40"/>
      <c r="B562" s="41"/>
      <c r="C562" s="42"/>
      <c r="D562" s="296" t="s">
        <v>766</v>
      </c>
      <c r="E562" s="42"/>
      <c r="F562" s="297" t="s">
        <v>3147</v>
      </c>
      <c r="G562" s="42"/>
      <c r="H562" s="42"/>
      <c r="I562" s="236"/>
      <c r="J562" s="42"/>
      <c r="K562" s="42"/>
      <c r="L562" s="46"/>
      <c r="M562" s="237"/>
      <c r="N562" s="238"/>
      <c r="O562" s="93"/>
      <c r="P562" s="93"/>
      <c r="Q562" s="93"/>
      <c r="R562" s="93"/>
      <c r="S562" s="93"/>
      <c r="T562" s="94"/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T562" s="19" t="s">
        <v>766</v>
      </c>
      <c r="AU562" s="19" t="s">
        <v>253</v>
      </c>
    </row>
    <row r="563" s="14" customFormat="1">
      <c r="A563" s="14"/>
      <c r="B563" s="249"/>
      <c r="C563" s="250"/>
      <c r="D563" s="234" t="s">
        <v>257</v>
      </c>
      <c r="E563" s="251" t="s">
        <v>1</v>
      </c>
      <c r="F563" s="252" t="s">
        <v>6492</v>
      </c>
      <c r="G563" s="250"/>
      <c r="H563" s="253">
        <v>0.151</v>
      </c>
      <c r="I563" s="254"/>
      <c r="J563" s="250"/>
      <c r="K563" s="250"/>
      <c r="L563" s="255"/>
      <c r="M563" s="303"/>
      <c r="N563" s="304"/>
      <c r="O563" s="304"/>
      <c r="P563" s="304"/>
      <c r="Q563" s="304"/>
      <c r="R563" s="304"/>
      <c r="S563" s="304"/>
      <c r="T563" s="305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9" t="s">
        <v>257</v>
      </c>
      <c r="AU563" s="259" t="s">
        <v>253</v>
      </c>
      <c r="AV563" s="14" t="s">
        <v>87</v>
      </c>
      <c r="AW563" s="14" t="s">
        <v>34</v>
      </c>
      <c r="AX563" s="14" t="s">
        <v>85</v>
      </c>
      <c r="AY563" s="259" t="s">
        <v>245</v>
      </c>
    </row>
    <row r="564" s="2" customFormat="1" ht="6.96" customHeight="1">
      <c r="A564" s="40"/>
      <c r="B564" s="68"/>
      <c r="C564" s="69"/>
      <c r="D564" s="69"/>
      <c r="E564" s="69"/>
      <c r="F564" s="69"/>
      <c r="G564" s="69"/>
      <c r="H564" s="69"/>
      <c r="I564" s="69"/>
      <c r="J564" s="69"/>
      <c r="K564" s="69"/>
      <c r="L564" s="46"/>
      <c r="M564" s="40"/>
      <c r="O564" s="40"/>
      <c r="P564" s="40"/>
      <c r="Q564" s="40"/>
      <c r="R564" s="40"/>
      <c r="S564" s="40"/>
      <c r="T564" s="40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</row>
  </sheetData>
  <sheetProtection sheet="1" autoFilter="0" formatColumns="0" formatRows="0" objects="1" scenarios="1" spinCount="100000" saltValue="BZrLni/w0imtcNydSJk1H7s53D1QR7DUucqesfoliWDSXTaFfTOq6pCPl9e8Lf7sbJqx9w9iA9HLhe++Nqqksg==" hashValue="gTTi5Cf5u0yd9p43o64C5T7EVfA+caK20e0Jsl3BqLUXvNSzxRMMBQsZLwCxf0O4pznTvCJyIyAuLgPWuWW2gA==" algorithmName="SHA-512" password="CC35"/>
  <autoFilter ref="C127:K563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hyperlinks>
    <hyperlink ref="F133" r:id="rId1" display="https://podminky.urs.cz/item/CS_URS_2025_02/115101201"/>
    <hyperlink ref="F137" r:id="rId2" display="https://podminky.urs.cz/item/CS_URS_2025_02/115101301"/>
    <hyperlink ref="F141" r:id="rId3" display="https://podminky.urs.cz/item/CS_URS_2025_02/121151103"/>
    <hyperlink ref="F145" r:id="rId4" display="https://podminky.urs.cz/item/CS_URS_2025_02/122252502"/>
    <hyperlink ref="F151" r:id="rId5" display="https://podminky.urs.cz/item/CS_URS_2025_02/125703322"/>
    <hyperlink ref="F155" r:id="rId6" display="https://podminky.urs.cz/item/CS_URS_2025_02/151711111"/>
    <hyperlink ref="F159" r:id="rId7" display="https://podminky.urs.cz/item/CS_URS_2025_02/151711131"/>
    <hyperlink ref="F163" r:id="rId8" display="https://podminky.urs.cz/item/CS_URS_2025_02/151712111"/>
    <hyperlink ref="F170" r:id="rId9" display="https://podminky.urs.cz/item/CS_URS_2025_02/151712121"/>
    <hyperlink ref="F174" r:id="rId10" display="https://podminky.urs.cz/item/CS_URS_2025_02/151721111"/>
    <hyperlink ref="F183" r:id="rId11" display="https://podminky.urs.cz/item/CS_URS_2025_02/153111114"/>
    <hyperlink ref="F187" r:id="rId12" display="https://podminky.urs.cz/item/CS_URS_2025_02/153112122"/>
    <hyperlink ref="F191" r:id="rId13" display="https://podminky.urs.cz/item/CS_URS_2025_02/153113112"/>
    <hyperlink ref="F195" r:id="rId14" display="https://podminky.urs.cz/item/CS_URS_2025_02/153851133"/>
    <hyperlink ref="F199" r:id="rId15" display="https://podminky.urs.cz/item/CS_URS_2025_02/162751117"/>
    <hyperlink ref="F203" r:id="rId16" display="https://podminky.urs.cz/item/CS_URS_2025_02/162751119"/>
    <hyperlink ref="F207" r:id="rId17" display="https://podminky.urs.cz/item/CS_URS_2025_02/167151111"/>
    <hyperlink ref="F211" r:id="rId18" display="https://podminky.urs.cz/item/CS_URS_2025_02/171111111"/>
    <hyperlink ref="F215" r:id="rId19" display="https://podminky.urs.cz/item/CS_URS_2025_02/171151112"/>
    <hyperlink ref="F221" r:id="rId20" display="https://podminky.urs.cz/item/CS_URS_2025_02/171201231"/>
    <hyperlink ref="F225" r:id="rId21" display="https://podminky.urs.cz/item/CS_URS_2025_02/171251201"/>
    <hyperlink ref="F229" r:id="rId22" display="https://podminky.urs.cz/item/CS_URS_2025_02/181451312"/>
    <hyperlink ref="F236" r:id="rId23" display="https://podminky.urs.cz/item/CS_URS_2025_02/182151111"/>
    <hyperlink ref="F240" r:id="rId24" display="https://podminky.urs.cz/item/CS_URS_2025_02/182351023"/>
    <hyperlink ref="F247" r:id="rId25" display="https://podminky.urs.cz/item/CS_URS_2025_02/512531111"/>
    <hyperlink ref="F252" r:id="rId26" display="https://podminky.urs.cz/item/CS_URS_2025_02/226211213"/>
    <hyperlink ref="F263" r:id="rId27" display="https://podminky.urs.cz/item/CS_URS_2025_02/273321118"/>
    <hyperlink ref="F268" r:id="rId28" display="https://podminky.urs.cz/item/CS_URS_2025_02/273321191"/>
    <hyperlink ref="F272" r:id="rId29" display="https://podminky.urs.cz/item/CS_URS_2025_02/273354111"/>
    <hyperlink ref="F277" r:id="rId30" display="https://podminky.urs.cz/item/CS_URS_2025_02/273354211"/>
    <hyperlink ref="F281" r:id="rId31" display="https://podminky.urs.cz/item/CS_URS_2025_02/273361116"/>
    <hyperlink ref="F285" r:id="rId32" display="https://podminky.urs.cz/item/CS_URS_2025_02/273361412"/>
    <hyperlink ref="F291" r:id="rId33" display="https://podminky.urs.cz/item/CS_URS_2025_02/274311127"/>
    <hyperlink ref="F295" r:id="rId34" display="https://podminky.urs.cz/item/CS_URS_2025_02/274321118"/>
    <hyperlink ref="F301" r:id="rId35" display="https://podminky.urs.cz/item/CS_URS_2025_02/274321191"/>
    <hyperlink ref="F305" r:id="rId36" display="https://podminky.urs.cz/item/CS_URS_2025_02/274354111"/>
    <hyperlink ref="F310" r:id="rId37" display="https://podminky.urs.cz/item/CS_URS_2025_02/274354211"/>
    <hyperlink ref="F314" r:id="rId38" display="https://podminky.urs.cz/item/CS_URS_2025_02/291211111"/>
    <hyperlink ref="F322" r:id="rId39" display="https://podminky.urs.cz/item/CS_URS_2025_02/317321118"/>
    <hyperlink ref="F326" r:id="rId40" display="https://podminky.urs.cz/item/CS_URS_2025_02/317321191"/>
    <hyperlink ref="F330" r:id="rId41" display="https://podminky.urs.cz/item/CS_URS_2025_02/317353121"/>
    <hyperlink ref="F334" r:id="rId42" display="https://podminky.urs.cz/item/CS_URS_2025_02/317353221"/>
    <hyperlink ref="F338" r:id="rId43" display="https://podminky.urs.cz/item/CS_URS_2025_02/334213221"/>
    <hyperlink ref="F342" r:id="rId44" display="https://podminky.urs.cz/item/CS_URS_2025_02/334213911"/>
    <hyperlink ref="F345" r:id="rId45" display="https://podminky.urs.cz/item/CS_URS_2025_02/334213931"/>
    <hyperlink ref="F348" r:id="rId46" display="https://podminky.urs.cz/item/CS_URS_2025_02/334323218"/>
    <hyperlink ref="F353" r:id="rId47" display="https://podminky.urs.cz/item/CS_URS_2025_02/334323291"/>
    <hyperlink ref="F357" r:id="rId48" display="https://podminky.urs.cz/item/CS_URS_2025_02/334352111"/>
    <hyperlink ref="F364" r:id="rId49" display="https://podminky.urs.cz/item/CS_URS_2025_02/334352211"/>
    <hyperlink ref="F368" r:id="rId50" display="https://podminky.urs.cz/item/CS_URS_2025_02/360318112"/>
    <hyperlink ref="F372" r:id="rId51" display="https://podminky.urs.cz/item/CS_URS_2025_02/389121111"/>
    <hyperlink ref="F387" r:id="rId52" display="https://podminky.urs.cz/item/CS_URS_2025_02/451315114"/>
    <hyperlink ref="F391" r:id="rId53" display="https://podminky.urs.cz/item/CS_URS_2025_02/451315117"/>
    <hyperlink ref="F396" r:id="rId54" display="https://podminky.urs.cz/item/CS_URS_2025_02/451573111"/>
    <hyperlink ref="F400" r:id="rId55" display="https://podminky.urs.cz/item/CS_URS_2025_02/458501112"/>
    <hyperlink ref="F407" r:id="rId56" display="https://podminky.urs.cz/item/CS_URS_2025_02/464511111"/>
    <hyperlink ref="F412" r:id="rId57" display="https://podminky.urs.cz/item/CS_URS_2025_02/465513157"/>
    <hyperlink ref="F418" r:id="rId58" display="https://podminky.urs.cz/item/CS_URS_2025_02/511501111"/>
    <hyperlink ref="F422" r:id="rId59" display="https://podminky.urs.cz/item/CS_URS_2025_02/511501122"/>
    <hyperlink ref="F426" r:id="rId60" display="https://podminky.urs.cz/item/CS_URS_2025_02/564261011"/>
    <hyperlink ref="F434" r:id="rId61" display="https://podminky.urs.cz/item/CS_URS_2025_02/820521113"/>
    <hyperlink ref="F439" r:id="rId62" display="https://podminky.urs.cz/item/CS_URS_2025_02/916231213"/>
    <hyperlink ref="F448" r:id="rId63" display="https://podminky.urs.cz/item/CS_URS_2025_02/936942211"/>
    <hyperlink ref="F452" r:id="rId64" display="https://podminky.urs.cz/item/CS_URS_2025_02/961021112"/>
    <hyperlink ref="F457" r:id="rId65" display="https://podminky.urs.cz/item/CS_URS_2025_02/963041211"/>
    <hyperlink ref="F463" r:id="rId66" display="https://podminky.urs.cz/item/CS_URS_2025_02/963051111"/>
    <hyperlink ref="F470" r:id="rId67" display="https://podminky.urs.cz/item/CS_URS_2025_02/919551121"/>
    <hyperlink ref="F474" r:id="rId68" display="https://podminky.urs.cz/item/CS_URS_2025_02/985564112"/>
    <hyperlink ref="F481" r:id="rId69" display="https://podminky.urs.cz/item/CS_URS_2025_02/997013814"/>
    <hyperlink ref="F485" r:id="rId70" display="https://podminky.urs.cz/item/CS_URS_2025_02/997013861"/>
    <hyperlink ref="F489" r:id="rId71" display="https://podminky.urs.cz/item/CS_URS_2025_02/997013862"/>
    <hyperlink ref="F494" r:id="rId72" display="https://podminky.urs.cz/item/CS_URS_2025_02/997013873"/>
    <hyperlink ref="F499" r:id="rId73" display="https://podminky.urs.cz/item/CS_URS_2025_02/997211511"/>
    <hyperlink ref="F508" r:id="rId74" display="https://podminky.urs.cz/item/CS_URS_2025_02/997211519"/>
    <hyperlink ref="F512" r:id="rId75" display="https://podminky.urs.cz/item/CS_URS_2025_02/997211611"/>
    <hyperlink ref="F520" r:id="rId76" display="https://podminky.urs.cz/item/CS_URS_2025_02/998212111"/>
    <hyperlink ref="F525" r:id="rId77" display="https://podminky.urs.cz/item/CS_URS_2025_02/711112001"/>
    <hyperlink ref="F536" r:id="rId78" display="https://podminky.urs.cz/item/CS_URS_2025_02/711112002"/>
    <hyperlink ref="F547" r:id="rId79" display="https://podminky.urs.cz/item/CS_URS_2025_02/711141821"/>
    <hyperlink ref="F551" r:id="rId80" display="https://podminky.urs.cz/item/CS_URS_2025_02/711142559"/>
    <hyperlink ref="F562" r:id="rId81" display="https://podminky.urs.cz/item/CS_URS_2025_02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2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146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6493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ROUND(J128,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ROUND((SUM(BE128:BE543)),  2)</f>
        <v>0</v>
      </c>
      <c r="G33" s="40"/>
      <c r="H33" s="40"/>
      <c r="I33" s="158">
        <v>0.20999999999999999</v>
      </c>
      <c r="J33" s="157">
        <f>ROUND(((SUM(BE128:BE543))*I33),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ROUND((SUM(BF128:BF543)),  2)</f>
        <v>0</v>
      </c>
      <c r="G34" s="40"/>
      <c r="H34" s="40"/>
      <c r="I34" s="158">
        <v>0.12</v>
      </c>
      <c r="J34" s="157">
        <f>ROUND(((SUM(BF128:BF543))*I34),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ROUND((SUM(BG128:BG543)),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ROUND((SUM(BH128:BH543)),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ROUND((SUM(BI128:BI543)),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SO142.13.01 - Valašská Polanka - Vsetín, propustek v km 30.751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J128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J129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J130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J216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J319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J375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227</v>
      </c>
      <c r="E102" s="191"/>
      <c r="F102" s="191"/>
      <c r="G102" s="191"/>
      <c r="H102" s="191"/>
      <c r="I102" s="191"/>
      <c r="J102" s="192">
        <f>J406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6494</v>
      </c>
      <c r="E103" s="191"/>
      <c r="F103" s="191"/>
      <c r="G103" s="191"/>
      <c r="H103" s="191"/>
      <c r="I103" s="191"/>
      <c r="J103" s="192">
        <f>J428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755</v>
      </c>
      <c r="E104" s="191"/>
      <c r="F104" s="191"/>
      <c r="G104" s="191"/>
      <c r="H104" s="191"/>
      <c r="I104" s="191"/>
      <c r="J104" s="192">
        <f>J433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8"/>
      <c r="C105" s="189"/>
      <c r="D105" s="190" t="s">
        <v>4059</v>
      </c>
      <c r="E105" s="191"/>
      <c r="F105" s="191"/>
      <c r="G105" s="191"/>
      <c r="H105" s="191"/>
      <c r="I105" s="191"/>
      <c r="J105" s="192">
        <f>J464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8"/>
      <c r="C106" s="189"/>
      <c r="D106" s="190" t="s">
        <v>757</v>
      </c>
      <c r="E106" s="191"/>
      <c r="F106" s="191"/>
      <c r="G106" s="191"/>
      <c r="H106" s="191"/>
      <c r="I106" s="191"/>
      <c r="J106" s="192">
        <f>J502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4.88" customHeight="1">
      <c r="A107" s="10"/>
      <c r="B107" s="188"/>
      <c r="C107" s="189"/>
      <c r="D107" s="190" t="s">
        <v>5636</v>
      </c>
      <c r="E107" s="191"/>
      <c r="F107" s="191"/>
      <c r="G107" s="191"/>
      <c r="H107" s="191"/>
      <c r="I107" s="191"/>
      <c r="J107" s="192">
        <f>J506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21.84" customHeight="1">
      <c r="A108" s="10"/>
      <c r="B108" s="188"/>
      <c r="C108" s="189"/>
      <c r="D108" s="190" t="s">
        <v>3469</v>
      </c>
      <c r="E108" s="191"/>
      <c r="F108" s="191"/>
      <c r="G108" s="191"/>
      <c r="H108" s="191"/>
      <c r="I108" s="191"/>
      <c r="J108" s="192">
        <f>J533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hidden="1" s="2" customFormat="1" ht="6.96" customHeight="1">
      <c r="A110" s="40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hidden="1"/>
    <row r="112" hidden="1"/>
    <row r="113" hidden="1"/>
    <row r="114" s="2" customFormat="1" ht="6.96" customHeight="1">
      <c r="A114" s="40"/>
      <c r="B114" s="70"/>
      <c r="C114" s="71"/>
      <c r="D114" s="71"/>
      <c r="E114" s="71"/>
      <c r="F114" s="71"/>
      <c r="G114" s="71"/>
      <c r="H114" s="71"/>
      <c r="I114" s="71"/>
      <c r="J114" s="71"/>
      <c r="K114" s="71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24.96" customHeight="1">
      <c r="A115" s="40"/>
      <c r="B115" s="41"/>
      <c r="C115" s="25" t="s">
        <v>230</v>
      </c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2" customHeight="1">
      <c r="A117" s="40"/>
      <c r="B117" s="41"/>
      <c r="C117" s="34" t="s">
        <v>16</v>
      </c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6.5" customHeight="1">
      <c r="A118" s="40"/>
      <c r="B118" s="41"/>
      <c r="C118" s="42"/>
      <c r="D118" s="42"/>
      <c r="E118" s="177" t="str">
        <f>E7</f>
        <v>Cyklická obnova trati v úseku Vsetín – Horní Lideč</v>
      </c>
      <c r="F118" s="34"/>
      <c r="G118" s="34"/>
      <c r="H118" s="34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4" t="s">
        <v>191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6.5" customHeight="1">
      <c r="A120" s="40"/>
      <c r="B120" s="41"/>
      <c r="C120" s="42"/>
      <c r="D120" s="42"/>
      <c r="E120" s="78" t="str">
        <f>E9</f>
        <v>SO142.13.01 - Valašská Polanka - Vsetín, propustek v km 30.751</v>
      </c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6.96" customHeight="1">
      <c r="A121" s="40"/>
      <c r="B121" s="41"/>
      <c r="C121" s="42"/>
      <c r="D121" s="42"/>
      <c r="E121" s="42"/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4" t="s">
        <v>20</v>
      </c>
      <c r="D122" s="42"/>
      <c r="E122" s="42"/>
      <c r="F122" s="29" t="str">
        <f>F12</f>
        <v>Vsetín - Horní Lideč</v>
      </c>
      <c r="G122" s="42"/>
      <c r="H122" s="42"/>
      <c r="I122" s="34" t="s">
        <v>22</v>
      </c>
      <c r="J122" s="81" t="str">
        <f>IF(J12="","",J12)</f>
        <v>20. 11. 2025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6.96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5.15" customHeight="1">
      <c r="A124" s="40"/>
      <c r="B124" s="41"/>
      <c r="C124" s="34" t="s">
        <v>24</v>
      </c>
      <c r="D124" s="42"/>
      <c r="E124" s="42"/>
      <c r="F124" s="29" t="str">
        <f>E15</f>
        <v>Správa železnic s.o.</v>
      </c>
      <c r="G124" s="42"/>
      <c r="H124" s="42"/>
      <c r="I124" s="34" t="s">
        <v>32</v>
      </c>
      <c r="J124" s="38" t="str">
        <f>E21</f>
        <v xml:space="preserve"> </v>
      </c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4" t="s">
        <v>30</v>
      </c>
      <c r="D125" s="42"/>
      <c r="E125" s="42"/>
      <c r="F125" s="29" t="str">
        <f>IF(E18="","",E18)</f>
        <v>Vyplň údaj</v>
      </c>
      <c r="G125" s="42"/>
      <c r="H125" s="42"/>
      <c r="I125" s="34" t="s">
        <v>35</v>
      </c>
      <c r="J125" s="38" t="str">
        <f>E24</f>
        <v>Správa železnic s.o.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0.32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11" customFormat="1" ht="29.28" customHeight="1">
      <c r="A127" s="194"/>
      <c r="B127" s="195"/>
      <c r="C127" s="196" t="s">
        <v>231</v>
      </c>
      <c r="D127" s="197" t="s">
        <v>62</v>
      </c>
      <c r="E127" s="197" t="s">
        <v>58</v>
      </c>
      <c r="F127" s="197" t="s">
        <v>59</v>
      </c>
      <c r="G127" s="197" t="s">
        <v>232</v>
      </c>
      <c r="H127" s="197" t="s">
        <v>233</v>
      </c>
      <c r="I127" s="197" t="s">
        <v>234</v>
      </c>
      <c r="J127" s="197" t="s">
        <v>223</v>
      </c>
      <c r="K127" s="198" t="s">
        <v>235</v>
      </c>
      <c r="L127" s="199"/>
      <c r="M127" s="102" t="s">
        <v>1</v>
      </c>
      <c r="N127" s="103" t="s">
        <v>41</v>
      </c>
      <c r="O127" s="103" t="s">
        <v>236</v>
      </c>
      <c r="P127" s="103" t="s">
        <v>237</v>
      </c>
      <c r="Q127" s="103" t="s">
        <v>238</v>
      </c>
      <c r="R127" s="103" t="s">
        <v>239</v>
      </c>
      <c r="S127" s="103" t="s">
        <v>240</v>
      </c>
      <c r="T127" s="104" t="s">
        <v>241</v>
      </c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</row>
    <row r="128" s="2" customFormat="1" ht="22.8" customHeight="1">
      <c r="A128" s="40"/>
      <c r="B128" s="41"/>
      <c r="C128" s="109" t="s">
        <v>242</v>
      </c>
      <c r="D128" s="42"/>
      <c r="E128" s="42"/>
      <c r="F128" s="42"/>
      <c r="G128" s="42"/>
      <c r="H128" s="42"/>
      <c r="I128" s="42"/>
      <c r="J128" s="200">
        <f>BK128</f>
        <v>0</v>
      </c>
      <c r="K128" s="42"/>
      <c r="L128" s="46"/>
      <c r="M128" s="105"/>
      <c r="N128" s="201"/>
      <c r="O128" s="106"/>
      <c r="P128" s="202">
        <f>P129</f>
        <v>0</v>
      </c>
      <c r="Q128" s="106"/>
      <c r="R128" s="202">
        <f>R129</f>
        <v>912.35713756143991</v>
      </c>
      <c r="S128" s="106"/>
      <c r="T128" s="203">
        <f>T129</f>
        <v>438.17833999999999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76</v>
      </c>
      <c r="AU128" s="19" t="s">
        <v>225</v>
      </c>
      <c r="BK128" s="204">
        <f>BK129</f>
        <v>0</v>
      </c>
    </row>
    <row r="129" s="12" customFormat="1" ht="25.92" customHeight="1">
      <c r="A129" s="12"/>
      <c r="B129" s="205"/>
      <c r="C129" s="206"/>
      <c r="D129" s="207" t="s">
        <v>76</v>
      </c>
      <c r="E129" s="208" t="s">
        <v>243</v>
      </c>
      <c r="F129" s="208" t="s">
        <v>244</v>
      </c>
      <c r="G129" s="206"/>
      <c r="H129" s="206"/>
      <c r="I129" s="209"/>
      <c r="J129" s="210">
        <f>BK129</f>
        <v>0</v>
      </c>
      <c r="K129" s="206"/>
      <c r="L129" s="211"/>
      <c r="M129" s="212"/>
      <c r="N129" s="213"/>
      <c r="O129" s="213"/>
      <c r="P129" s="214">
        <f>P130+P216+P319+P375+P406+P428+P433+P464+P502</f>
        <v>0</v>
      </c>
      <c r="Q129" s="213"/>
      <c r="R129" s="214">
        <f>R130+R216+R319+R375+R406+R428+R433+R464+R502</f>
        <v>912.35713756143991</v>
      </c>
      <c r="S129" s="213"/>
      <c r="T129" s="215">
        <f>T130+T216+T319+T375+T406+T428+T433+T464+T502</f>
        <v>438.17833999999999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6" t="s">
        <v>253</v>
      </c>
      <c r="AT129" s="217" t="s">
        <v>76</v>
      </c>
      <c r="AU129" s="217" t="s">
        <v>77</v>
      </c>
      <c r="AY129" s="216" t="s">
        <v>245</v>
      </c>
      <c r="BK129" s="218">
        <f>BK130+BK216+BK319+BK375+BK406+BK428+BK433+BK464+BK502</f>
        <v>0</v>
      </c>
    </row>
    <row r="130" s="12" customFormat="1" ht="22.8" customHeight="1">
      <c r="A130" s="12"/>
      <c r="B130" s="205"/>
      <c r="C130" s="206"/>
      <c r="D130" s="207" t="s">
        <v>76</v>
      </c>
      <c r="E130" s="219" t="s">
        <v>85</v>
      </c>
      <c r="F130" s="219" t="s">
        <v>2649</v>
      </c>
      <c r="G130" s="206"/>
      <c r="H130" s="206"/>
      <c r="I130" s="209"/>
      <c r="J130" s="220">
        <f>BK130</f>
        <v>0</v>
      </c>
      <c r="K130" s="206"/>
      <c r="L130" s="211"/>
      <c r="M130" s="212"/>
      <c r="N130" s="213"/>
      <c r="O130" s="213"/>
      <c r="P130" s="214">
        <f>SUM(P131:P215)</f>
        <v>0</v>
      </c>
      <c r="Q130" s="213"/>
      <c r="R130" s="214">
        <f>SUM(R131:R215)</f>
        <v>24.921336168</v>
      </c>
      <c r="S130" s="213"/>
      <c r="T130" s="215">
        <f>SUM(T131:T215)</f>
        <v>219.672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6" t="s">
        <v>253</v>
      </c>
      <c r="AT130" s="217" t="s">
        <v>76</v>
      </c>
      <c r="AU130" s="217" t="s">
        <v>85</v>
      </c>
      <c r="AY130" s="216" t="s">
        <v>245</v>
      </c>
      <c r="BK130" s="218">
        <f>SUM(BK131:BK215)</f>
        <v>0</v>
      </c>
    </row>
    <row r="131" s="2" customFormat="1" ht="16.5" customHeight="1">
      <c r="A131" s="40"/>
      <c r="B131" s="41"/>
      <c r="C131" s="221" t="s">
        <v>272</v>
      </c>
      <c r="D131" s="221" t="s">
        <v>248</v>
      </c>
      <c r="E131" s="222" t="s">
        <v>6495</v>
      </c>
      <c r="F131" s="223" t="s">
        <v>6496</v>
      </c>
      <c r="G131" s="224" t="s">
        <v>317</v>
      </c>
      <c r="H131" s="225">
        <v>30</v>
      </c>
      <c r="I131" s="226"/>
      <c r="J131" s="227">
        <f>ROUND(I131*H131,2)</f>
        <v>0</v>
      </c>
      <c r="K131" s="223" t="s">
        <v>764</v>
      </c>
      <c r="L131" s="46"/>
      <c r="M131" s="228" t="s">
        <v>1</v>
      </c>
      <c r="N131" s="229" t="s">
        <v>42</v>
      </c>
      <c r="O131" s="93"/>
      <c r="P131" s="230">
        <f>O131*H131</f>
        <v>0</v>
      </c>
      <c r="Q131" s="230">
        <v>0.0219291816</v>
      </c>
      <c r="R131" s="230">
        <f>Q131*H131</f>
        <v>0.65787544799999997</v>
      </c>
      <c r="S131" s="230">
        <v>0</v>
      </c>
      <c r="T131" s="231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2" t="s">
        <v>253</v>
      </c>
      <c r="AT131" s="232" t="s">
        <v>248</v>
      </c>
      <c r="AU131" s="232" t="s">
        <v>87</v>
      </c>
      <c r="AY131" s="19" t="s">
        <v>245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9" t="s">
        <v>85</v>
      </c>
      <c r="BK131" s="233">
        <f>ROUND(I131*H131,2)</f>
        <v>0</v>
      </c>
      <c r="BL131" s="19" t="s">
        <v>253</v>
      </c>
      <c r="BM131" s="232" t="s">
        <v>6497</v>
      </c>
    </row>
    <row r="132" s="2" customFormat="1">
      <c r="A132" s="40"/>
      <c r="B132" s="41"/>
      <c r="C132" s="42"/>
      <c r="D132" s="234" t="s">
        <v>255</v>
      </c>
      <c r="E132" s="42"/>
      <c r="F132" s="235" t="s">
        <v>6496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255</v>
      </c>
      <c r="AU132" s="19" t="s">
        <v>87</v>
      </c>
    </row>
    <row r="133" s="2" customFormat="1">
      <c r="A133" s="40"/>
      <c r="B133" s="41"/>
      <c r="C133" s="42"/>
      <c r="D133" s="296" t="s">
        <v>766</v>
      </c>
      <c r="E133" s="42"/>
      <c r="F133" s="297" t="s">
        <v>6498</v>
      </c>
      <c r="G133" s="42"/>
      <c r="H133" s="42"/>
      <c r="I133" s="236"/>
      <c r="J133" s="42"/>
      <c r="K133" s="42"/>
      <c r="L133" s="46"/>
      <c r="M133" s="237"/>
      <c r="N133" s="238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766</v>
      </c>
      <c r="AU133" s="19" t="s">
        <v>87</v>
      </c>
    </row>
    <row r="134" s="14" customFormat="1">
      <c r="A134" s="14"/>
      <c r="B134" s="249"/>
      <c r="C134" s="250"/>
      <c r="D134" s="234" t="s">
        <v>257</v>
      </c>
      <c r="E134" s="251" t="s">
        <v>1</v>
      </c>
      <c r="F134" s="252" t="s">
        <v>6499</v>
      </c>
      <c r="G134" s="250"/>
      <c r="H134" s="253">
        <v>30</v>
      </c>
      <c r="I134" s="254"/>
      <c r="J134" s="250"/>
      <c r="K134" s="250"/>
      <c r="L134" s="255"/>
      <c r="M134" s="256"/>
      <c r="N134" s="257"/>
      <c r="O134" s="257"/>
      <c r="P134" s="257"/>
      <c r="Q134" s="257"/>
      <c r="R134" s="257"/>
      <c r="S134" s="257"/>
      <c r="T134" s="25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9" t="s">
        <v>257</v>
      </c>
      <c r="AU134" s="259" t="s">
        <v>87</v>
      </c>
      <c r="AV134" s="14" t="s">
        <v>87</v>
      </c>
      <c r="AW134" s="14" t="s">
        <v>34</v>
      </c>
      <c r="AX134" s="14" t="s">
        <v>85</v>
      </c>
      <c r="AY134" s="259" t="s">
        <v>245</v>
      </c>
    </row>
    <row r="135" s="2" customFormat="1" ht="16.5" customHeight="1">
      <c r="A135" s="40"/>
      <c r="B135" s="41"/>
      <c r="C135" s="221" t="s">
        <v>253</v>
      </c>
      <c r="D135" s="221" t="s">
        <v>248</v>
      </c>
      <c r="E135" s="222" t="s">
        <v>4081</v>
      </c>
      <c r="F135" s="223" t="s">
        <v>4084</v>
      </c>
      <c r="G135" s="224" t="s">
        <v>5268</v>
      </c>
      <c r="H135" s="225">
        <v>80</v>
      </c>
      <c r="I135" s="226"/>
      <c r="J135" s="227">
        <f>ROUND(I135*H135,2)</f>
        <v>0</v>
      </c>
      <c r="K135" s="223" t="s">
        <v>764</v>
      </c>
      <c r="L135" s="46"/>
      <c r="M135" s="228" t="s">
        <v>1</v>
      </c>
      <c r="N135" s="229" t="s">
        <v>42</v>
      </c>
      <c r="O135" s="93"/>
      <c r="P135" s="230">
        <f>O135*H135</f>
        <v>0</v>
      </c>
      <c r="Q135" s="230">
        <v>3.2634E-05</v>
      </c>
      <c r="R135" s="230">
        <f>Q135*H135</f>
        <v>0.00261072</v>
      </c>
      <c r="S135" s="230">
        <v>0</v>
      </c>
      <c r="T135" s="231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2" t="s">
        <v>253</v>
      </c>
      <c r="AT135" s="232" t="s">
        <v>248</v>
      </c>
      <c r="AU135" s="232" t="s">
        <v>87</v>
      </c>
      <c r="AY135" s="19" t="s">
        <v>245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9" t="s">
        <v>85</v>
      </c>
      <c r="BK135" s="233">
        <f>ROUND(I135*H135,2)</f>
        <v>0</v>
      </c>
      <c r="BL135" s="19" t="s">
        <v>253</v>
      </c>
      <c r="BM135" s="232" t="s">
        <v>6500</v>
      </c>
    </row>
    <row r="136" s="2" customFormat="1">
      <c r="A136" s="40"/>
      <c r="B136" s="41"/>
      <c r="C136" s="42"/>
      <c r="D136" s="234" t="s">
        <v>255</v>
      </c>
      <c r="E136" s="42"/>
      <c r="F136" s="235" t="s">
        <v>4084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255</v>
      </c>
      <c r="AU136" s="19" t="s">
        <v>87</v>
      </c>
    </row>
    <row r="137" s="2" customFormat="1">
      <c r="A137" s="40"/>
      <c r="B137" s="41"/>
      <c r="C137" s="42"/>
      <c r="D137" s="296" t="s">
        <v>766</v>
      </c>
      <c r="E137" s="42"/>
      <c r="F137" s="297" t="s">
        <v>4085</v>
      </c>
      <c r="G137" s="42"/>
      <c r="H137" s="42"/>
      <c r="I137" s="236"/>
      <c r="J137" s="42"/>
      <c r="K137" s="42"/>
      <c r="L137" s="46"/>
      <c r="M137" s="237"/>
      <c r="N137" s="238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766</v>
      </c>
      <c r="AU137" s="19" t="s">
        <v>87</v>
      </c>
    </row>
    <row r="138" s="14" customFormat="1">
      <c r="A138" s="14"/>
      <c r="B138" s="249"/>
      <c r="C138" s="250"/>
      <c r="D138" s="234" t="s">
        <v>257</v>
      </c>
      <c r="E138" s="251" t="s">
        <v>1</v>
      </c>
      <c r="F138" s="252" t="s">
        <v>6501</v>
      </c>
      <c r="G138" s="250"/>
      <c r="H138" s="253">
        <v>80</v>
      </c>
      <c r="I138" s="254"/>
      <c r="J138" s="250"/>
      <c r="K138" s="250"/>
      <c r="L138" s="255"/>
      <c r="M138" s="256"/>
      <c r="N138" s="257"/>
      <c r="O138" s="257"/>
      <c r="P138" s="257"/>
      <c r="Q138" s="257"/>
      <c r="R138" s="257"/>
      <c r="S138" s="257"/>
      <c r="T138" s="25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9" t="s">
        <v>257</v>
      </c>
      <c r="AU138" s="259" t="s">
        <v>87</v>
      </c>
      <c r="AV138" s="14" t="s">
        <v>87</v>
      </c>
      <c r="AW138" s="14" t="s">
        <v>34</v>
      </c>
      <c r="AX138" s="14" t="s">
        <v>85</v>
      </c>
      <c r="AY138" s="259" t="s">
        <v>245</v>
      </c>
    </row>
    <row r="139" s="2" customFormat="1" ht="24.15" customHeight="1">
      <c r="A139" s="40"/>
      <c r="B139" s="41"/>
      <c r="C139" s="221" t="s">
        <v>246</v>
      </c>
      <c r="D139" s="221" t="s">
        <v>248</v>
      </c>
      <c r="E139" s="222" t="s">
        <v>4087</v>
      </c>
      <c r="F139" s="223" t="s">
        <v>4091</v>
      </c>
      <c r="G139" s="224" t="s">
        <v>5270</v>
      </c>
      <c r="H139" s="225">
        <v>60</v>
      </c>
      <c r="I139" s="226"/>
      <c r="J139" s="227">
        <f>ROUND(I139*H139,2)</f>
        <v>0</v>
      </c>
      <c r="K139" s="223" t="s">
        <v>764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87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6502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4091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87</v>
      </c>
    </row>
    <row r="141" s="2" customFormat="1">
      <c r="A141" s="40"/>
      <c r="B141" s="41"/>
      <c r="C141" s="42"/>
      <c r="D141" s="296" t="s">
        <v>766</v>
      </c>
      <c r="E141" s="42"/>
      <c r="F141" s="297" t="s">
        <v>4092</v>
      </c>
      <c r="G141" s="42"/>
      <c r="H141" s="42"/>
      <c r="I141" s="236"/>
      <c r="J141" s="42"/>
      <c r="K141" s="42"/>
      <c r="L141" s="46"/>
      <c r="M141" s="237"/>
      <c r="N141" s="238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766</v>
      </c>
      <c r="AU141" s="19" t="s">
        <v>87</v>
      </c>
    </row>
    <row r="142" s="14" customFormat="1">
      <c r="A142" s="14"/>
      <c r="B142" s="249"/>
      <c r="C142" s="250"/>
      <c r="D142" s="234" t="s">
        <v>257</v>
      </c>
      <c r="E142" s="251" t="s">
        <v>1</v>
      </c>
      <c r="F142" s="252" t="s">
        <v>6503</v>
      </c>
      <c r="G142" s="250"/>
      <c r="H142" s="253">
        <v>60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257</v>
      </c>
      <c r="AU142" s="259" t="s">
        <v>87</v>
      </c>
      <c r="AV142" s="14" t="s">
        <v>87</v>
      </c>
      <c r="AW142" s="14" t="s">
        <v>34</v>
      </c>
      <c r="AX142" s="14" t="s">
        <v>85</v>
      </c>
      <c r="AY142" s="259" t="s">
        <v>245</v>
      </c>
    </row>
    <row r="143" s="2" customFormat="1" ht="16.5" customHeight="1">
      <c r="A143" s="40"/>
      <c r="B143" s="41"/>
      <c r="C143" s="221" t="s">
        <v>305</v>
      </c>
      <c r="D143" s="221" t="s">
        <v>248</v>
      </c>
      <c r="E143" s="222" t="s">
        <v>2650</v>
      </c>
      <c r="F143" s="223" t="s">
        <v>2651</v>
      </c>
      <c r="G143" s="224" t="s">
        <v>275</v>
      </c>
      <c r="H143" s="225">
        <v>120</v>
      </c>
      <c r="I143" s="226"/>
      <c r="J143" s="227">
        <f>ROUND(I143*H143,2)</f>
        <v>0</v>
      </c>
      <c r="K143" s="223" t="s">
        <v>764</v>
      </c>
      <c r="L143" s="46"/>
      <c r="M143" s="228" t="s">
        <v>1</v>
      </c>
      <c r="N143" s="229" t="s">
        <v>42</v>
      </c>
      <c r="O143" s="93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2" t="s">
        <v>253</v>
      </c>
      <c r="AT143" s="232" t="s">
        <v>248</v>
      </c>
      <c r="AU143" s="232" t="s">
        <v>87</v>
      </c>
      <c r="AY143" s="19" t="s">
        <v>245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9" t="s">
        <v>85</v>
      </c>
      <c r="BK143" s="233">
        <f>ROUND(I143*H143,2)</f>
        <v>0</v>
      </c>
      <c r="BL143" s="19" t="s">
        <v>253</v>
      </c>
      <c r="BM143" s="232" t="s">
        <v>6504</v>
      </c>
    </row>
    <row r="144" s="2" customFormat="1">
      <c r="A144" s="40"/>
      <c r="B144" s="41"/>
      <c r="C144" s="42"/>
      <c r="D144" s="234" t="s">
        <v>255</v>
      </c>
      <c r="E144" s="42"/>
      <c r="F144" s="235" t="s">
        <v>2651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255</v>
      </c>
      <c r="AU144" s="19" t="s">
        <v>87</v>
      </c>
    </row>
    <row r="145" s="2" customFormat="1">
      <c r="A145" s="40"/>
      <c r="B145" s="41"/>
      <c r="C145" s="42"/>
      <c r="D145" s="296" t="s">
        <v>766</v>
      </c>
      <c r="E145" s="42"/>
      <c r="F145" s="297" t="s">
        <v>2654</v>
      </c>
      <c r="G145" s="42"/>
      <c r="H145" s="42"/>
      <c r="I145" s="236"/>
      <c r="J145" s="42"/>
      <c r="K145" s="42"/>
      <c r="L145" s="46"/>
      <c r="M145" s="237"/>
      <c r="N145" s="238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766</v>
      </c>
      <c r="AU145" s="19" t="s">
        <v>87</v>
      </c>
    </row>
    <row r="146" s="14" customFormat="1">
      <c r="A146" s="14"/>
      <c r="B146" s="249"/>
      <c r="C146" s="250"/>
      <c r="D146" s="234" t="s">
        <v>257</v>
      </c>
      <c r="E146" s="251" t="s">
        <v>1</v>
      </c>
      <c r="F146" s="252" t="s">
        <v>6081</v>
      </c>
      <c r="G146" s="250"/>
      <c r="H146" s="253">
        <v>120</v>
      </c>
      <c r="I146" s="254"/>
      <c r="J146" s="250"/>
      <c r="K146" s="250"/>
      <c r="L146" s="255"/>
      <c r="M146" s="256"/>
      <c r="N146" s="257"/>
      <c r="O146" s="257"/>
      <c r="P146" s="257"/>
      <c r="Q146" s="257"/>
      <c r="R146" s="257"/>
      <c r="S146" s="257"/>
      <c r="T146" s="25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9" t="s">
        <v>257</v>
      </c>
      <c r="AU146" s="259" t="s">
        <v>87</v>
      </c>
      <c r="AV146" s="14" t="s">
        <v>87</v>
      </c>
      <c r="AW146" s="14" t="s">
        <v>34</v>
      </c>
      <c r="AX146" s="14" t="s">
        <v>85</v>
      </c>
      <c r="AY146" s="259" t="s">
        <v>245</v>
      </c>
    </row>
    <row r="147" s="2" customFormat="1" ht="24.15" customHeight="1">
      <c r="A147" s="40"/>
      <c r="B147" s="41"/>
      <c r="C147" s="221" t="s">
        <v>314</v>
      </c>
      <c r="D147" s="221" t="s">
        <v>248</v>
      </c>
      <c r="E147" s="222" t="s">
        <v>3477</v>
      </c>
      <c r="F147" s="223" t="s">
        <v>3478</v>
      </c>
      <c r="G147" s="224" t="s">
        <v>251</v>
      </c>
      <c r="H147" s="225">
        <v>404</v>
      </c>
      <c r="I147" s="226"/>
      <c r="J147" s="227">
        <f>ROUND(I147*H147,2)</f>
        <v>0</v>
      </c>
      <c r="K147" s="223" t="s">
        <v>764</v>
      </c>
      <c r="L147" s="46"/>
      <c r="M147" s="228" t="s">
        <v>1</v>
      </c>
      <c r="N147" s="229" t="s">
        <v>42</v>
      </c>
      <c r="O147" s="93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32" t="s">
        <v>253</v>
      </c>
      <c r="AT147" s="232" t="s">
        <v>248</v>
      </c>
      <c r="AU147" s="232" t="s">
        <v>87</v>
      </c>
      <c r="AY147" s="19" t="s">
        <v>245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9" t="s">
        <v>85</v>
      </c>
      <c r="BK147" s="233">
        <f>ROUND(I147*H147,2)</f>
        <v>0</v>
      </c>
      <c r="BL147" s="19" t="s">
        <v>253</v>
      </c>
      <c r="BM147" s="232" t="s">
        <v>6505</v>
      </c>
    </row>
    <row r="148" s="2" customFormat="1">
      <c r="A148" s="40"/>
      <c r="B148" s="41"/>
      <c r="C148" s="42"/>
      <c r="D148" s="234" t="s">
        <v>255</v>
      </c>
      <c r="E148" s="42"/>
      <c r="F148" s="235" t="s">
        <v>3478</v>
      </c>
      <c r="G148" s="42"/>
      <c r="H148" s="42"/>
      <c r="I148" s="236"/>
      <c r="J148" s="42"/>
      <c r="K148" s="42"/>
      <c r="L148" s="46"/>
      <c r="M148" s="237"/>
      <c r="N148" s="238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255</v>
      </c>
      <c r="AU148" s="19" t="s">
        <v>87</v>
      </c>
    </row>
    <row r="149" s="2" customFormat="1">
      <c r="A149" s="40"/>
      <c r="B149" s="41"/>
      <c r="C149" s="42"/>
      <c r="D149" s="296" t="s">
        <v>766</v>
      </c>
      <c r="E149" s="42"/>
      <c r="F149" s="297" t="s">
        <v>3480</v>
      </c>
      <c r="G149" s="42"/>
      <c r="H149" s="42"/>
      <c r="I149" s="236"/>
      <c r="J149" s="42"/>
      <c r="K149" s="42"/>
      <c r="L149" s="46"/>
      <c r="M149" s="237"/>
      <c r="N149" s="238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766</v>
      </c>
      <c r="AU149" s="19" t="s">
        <v>87</v>
      </c>
    </row>
    <row r="150" s="14" customFormat="1">
      <c r="A150" s="14"/>
      <c r="B150" s="249"/>
      <c r="C150" s="250"/>
      <c r="D150" s="234" t="s">
        <v>257</v>
      </c>
      <c r="E150" s="251" t="s">
        <v>1</v>
      </c>
      <c r="F150" s="252" t="s">
        <v>6506</v>
      </c>
      <c r="G150" s="250"/>
      <c r="H150" s="253">
        <v>186</v>
      </c>
      <c r="I150" s="254"/>
      <c r="J150" s="250"/>
      <c r="K150" s="250"/>
      <c r="L150" s="255"/>
      <c r="M150" s="256"/>
      <c r="N150" s="257"/>
      <c r="O150" s="257"/>
      <c r="P150" s="257"/>
      <c r="Q150" s="257"/>
      <c r="R150" s="257"/>
      <c r="S150" s="257"/>
      <c r="T150" s="25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9" t="s">
        <v>257</v>
      </c>
      <c r="AU150" s="259" t="s">
        <v>87</v>
      </c>
      <c r="AV150" s="14" t="s">
        <v>87</v>
      </c>
      <c r="AW150" s="14" t="s">
        <v>34</v>
      </c>
      <c r="AX150" s="14" t="s">
        <v>77</v>
      </c>
      <c r="AY150" s="259" t="s">
        <v>245</v>
      </c>
    </row>
    <row r="151" s="14" customFormat="1">
      <c r="A151" s="14"/>
      <c r="B151" s="249"/>
      <c r="C151" s="250"/>
      <c r="D151" s="234" t="s">
        <v>257</v>
      </c>
      <c r="E151" s="251" t="s">
        <v>1</v>
      </c>
      <c r="F151" s="252" t="s">
        <v>6507</v>
      </c>
      <c r="G151" s="250"/>
      <c r="H151" s="253">
        <v>218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257</v>
      </c>
      <c r="AU151" s="259" t="s">
        <v>87</v>
      </c>
      <c r="AV151" s="14" t="s">
        <v>87</v>
      </c>
      <c r="AW151" s="14" t="s">
        <v>34</v>
      </c>
      <c r="AX151" s="14" t="s">
        <v>77</v>
      </c>
      <c r="AY151" s="259" t="s">
        <v>245</v>
      </c>
    </row>
    <row r="152" s="15" customFormat="1">
      <c r="A152" s="15"/>
      <c r="B152" s="260"/>
      <c r="C152" s="261"/>
      <c r="D152" s="234" t="s">
        <v>257</v>
      </c>
      <c r="E152" s="262" t="s">
        <v>1</v>
      </c>
      <c r="F152" s="263" t="s">
        <v>266</v>
      </c>
      <c r="G152" s="261"/>
      <c r="H152" s="264">
        <v>404</v>
      </c>
      <c r="I152" s="265"/>
      <c r="J152" s="261"/>
      <c r="K152" s="261"/>
      <c r="L152" s="266"/>
      <c r="M152" s="267"/>
      <c r="N152" s="268"/>
      <c r="O152" s="268"/>
      <c r="P152" s="268"/>
      <c r="Q152" s="268"/>
      <c r="R152" s="268"/>
      <c r="S152" s="268"/>
      <c r="T152" s="269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70" t="s">
        <v>257</v>
      </c>
      <c r="AU152" s="270" t="s">
        <v>87</v>
      </c>
      <c r="AV152" s="15" t="s">
        <v>253</v>
      </c>
      <c r="AW152" s="15" t="s">
        <v>34</v>
      </c>
      <c r="AX152" s="15" t="s">
        <v>85</v>
      </c>
      <c r="AY152" s="270" t="s">
        <v>245</v>
      </c>
    </row>
    <row r="153" s="2" customFormat="1" ht="16.5" customHeight="1">
      <c r="A153" s="40"/>
      <c r="B153" s="41"/>
      <c r="C153" s="221" t="s">
        <v>326</v>
      </c>
      <c r="D153" s="221" t="s">
        <v>248</v>
      </c>
      <c r="E153" s="222" t="s">
        <v>3209</v>
      </c>
      <c r="F153" s="223" t="s">
        <v>3210</v>
      </c>
      <c r="G153" s="224" t="s">
        <v>251</v>
      </c>
      <c r="H153" s="225">
        <v>14</v>
      </c>
      <c r="I153" s="226"/>
      <c r="J153" s="227">
        <f>ROUND(I153*H153,2)</f>
        <v>0</v>
      </c>
      <c r="K153" s="223" t="s">
        <v>764</v>
      </c>
      <c r="L153" s="46"/>
      <c r="M153" s="228" t="s">
        <v>1</v>
      </c>
      <c r="N153" s="229" t="s">
        <v>42</v>
      </c>
      <c r="O153" s="93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2" t="s">
        <v>253</v>
      </c>
      <c r="AT153" s="232" t="s">
        <v>248</v>
      </c>
      <c r="AU153" s="232" t="s">
        <v>87</v>
      </c>
      <c r="AY153" s="19" t="s">
        <v>245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9" t="s">
        <v>85</v>
      </c>
      <c r="BK153" s="233">
        <f>ROUND(I153*H153,2)</f>
        <v>0</v>
      </c>
      <c r="BL153" s="19" t="s">
        <v>253</v>
      </c>
      <c r="BM153" s="232" t="s">
        <v>6508</v>
      </c>
    </row>
    <row r="154" s="2" customFormat="1">
      <c r="A154" s="40"/>
      <c r="B154" s="41"/>
      <c r="C154" s="42"/>
      <c r="D154" s="234" t="s">
        <v>255</v>
      </c>
      <c r="E154" s="42"/>
      <c r="F154" s="235" t="s">
        <v>3210</v>
      </c>
      <c r="G154" s="42"/>
      <c r="H154" s="42"/>
      <c r="I154" s="236"/>
      <c r="J154" s="42"/>
      <c r="K154" s="42"/>
      <c r="L154" s="46"/>
      <c r="M154" s="237"/>
      <c r="N154" s="238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255</v>
      </c>
      <c r="AU154" s="19" t="s">
        <v>87</v>
      </c>
    </row>
    <row r="155" s="2" customFormat="1">
      <c r="A155" s="40"/>
      <c r="B155" s="41"/>
      <c r="C155" s="42"/>
      <c r="D155" s="296" t="s">
        <v>766</v>
      </c>
      <c r="E155" s="42"/>
      <c r="F155" s="297" t="s">
        <v>3213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766</v>
      </c>
      <c r="AU155" s="19" t="s">
        <v>87</v>
      </c>
    </row>
    <row r="156" s="14" customFormat="1">
      <c r="A156" s="14"/>
      <c r="B156" s="249"/>
      <c r="C156" s="250"/>
      <c r="D156" s="234" t="s">
        <v>257</v>
      </c>
      <c r="E156" s="251" t="s">
        <v>1</v>
      </c>
      <c r="F156" s="252" t="s">
        <v>6509</v>
      </c>
      <c r="G156" s="250"/>
      <c r="H156" s="253">
        <v>14</v>
      </c>
      <c r="I156" s="254"/>
      <c r="J156" s="250"/>
      <c r="K156" s="250"/>
      <c r="L156" s="255"/>
      <c r="M156" s="256"/>
      <c r="N156" s="257"/>
      <c r="O156" s="257"/>
      <c r="P156" s="257"/>
      <c r="Q156" s="257"/>
      <c r="R156" s="257"/>
      <c r="S156" s="257"/>
      <c r="T156" s="25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9" t="s">
        <v>257</v>
      </c>
      <c r="AU156" s="259" t="s">
        <v>87</v>
      </c>
      <c r="AV156" s="14" t="s">
        <v>87</v>
      </c>
      <c r="AW156" s="14" t="s">
        <v>34</v>
      </c>
      <c r="AX156" s="14" t="s">
        <v>85</v>
      </c>
      <c r="AY156" s="259" t="s">
        <v>245</v>
      </c>
    </row>
    <row r="157" s="2" customFormat="1" ht="24.15" customHeight="1">
      <c r="A157" s="40"/>
      <c r="B157" s="41"/>
      <c r="C157" s="221" t="s">
        <v>335</v>
      </c>
      <c r="D157" s="221" t="s">
        <v>248</v>
      </c>
      <c r="E157" s="222" t="s">
        <v>2663</v>
      </c>
      <c r="F157" s="223" t="s">
        <v>3506</v>
      </c>
      <c r="G157" s="224" t="s">
        <v>3227</v>
      </c>
      <c r="H157" s="225">
        <v>388</v>
      </c>
      <c r="I157" s="226"/>
      <c r="J157" s="227">
        <f>ROUND(I157*H157,2)</f>
        <v>0</v>
      </c>
      <c r="K157" s="223" t="s">
        <v>764</v>
      </c>
      <c r="L157" s="46"/>
      <c r="M157" s="228" t="s">
        <v>1</v>
      </c>
      <c r="N157" s="229" t="s">
        <v>42</v>
      </c>
      <c r="O157" s="93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2" t="s">
        <v>594</v>
      </c>
      <c r="AT157" s="232" t="s">
        <v>248</v>
      </c>
      <c r="AU157" s="232" t="s">
        <v>87</v>
      </c>
      <c r="AY157" s="19" t="s">
        <v>245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9" t="s">
        <v>85</v>
      </c>
      <c r="BK157" s="233">
        <f>ROUND(I157*H157,2)</f>
        <v>0</v>
      </c>
      <c r="BL157" s="19" t="s">
        <v>594</v>
      </c>
      <c r="BM157" s="232" t="s">
        <v>6510</v>
      </c>
    </row>
    <row r="158" s="2" customFormat="1">
      <c r="A158" s="40"/>
      <c r="B158" s="41"/>
      <c r="C158" s="42"/>
      <c r="D158" s="234" t="s">
        <v>255</v>
      </c>
      <c r="E158" s="42"/>
      <c r="F158" s="235" t="s">
        <v>3506</v>
      </c>
      <c r="G158" s="42"/>
      <c r="H158" s="42"/>
      <c r="I158" s="236"/>
      <c r="J158" s="42"/>
      <c r="K158" s="42"/>
      <c r="L158" s="46"/>
      <c r="M158" s="237"/>
      <c r="N158" s="238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255</v>
      </c>
      <c r="AU158" s="19" t="s">
        <v>87</v>
      </c>
    </row>
    <row r="159" s="2" customFormat="1">
      <c r="A159" s="40"/>
      <c r="B159" s="41"/>
      <c r="C159" s="42"/>
      <c r="D159" s="296" t="s">
        <v>766</v>
      </c>
      <c r="E159" s="42"/>
      <c r="F159" s="297" t="s">
        <v>2667</v>
      </c>
      <c r="G159" s="42"/>
      <c r="H159" s="42"/>
      <c r="I159" s="236"/>
      <c r="J159" s="42"/>
      <c r="K159" s="42"/>
      <c r="L159" s="46"/>
      <c r="M159" s="237"/>
      <c r="N159" s="238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766</v>
      </c>
      <c r="AU159" s="19" t="s">
        <v>87</v>
      </c>
    </row>
    <row r="160" s="14" customFormat="1">
      <c r="A160" s="14"/>
      <c r="B160" s="249"/>
      <c r="C160" s="250"/>
      <c r="D160" s="234" t="s">
        <v>257</v>
      </c>
      <c r="E160" s="251" t="s">
        <v>1</v>
      </c>
      <c r="F160" s="252" t="s">
        <v>6511</v>
      </c>
      <c r="G160" s="250"/>
      <c r="H160" s="253">
        <v>388</v>
      </c>
      <c r="I160" s="254"/>
      <c r="J160" s="250"/>
      <c r="K160" s="250"/>
      <c r="L160" s="255"/>
      <c r="M160" s="256"/>
      <c r="N160" s="257"/>
      <c r="O160" s="257"/>
      <c r="P160" s="257"/>
      <c r="Q160" s="257"/>
      <c r="R160" s="257"/>
      <c r="S160" s="257"/>
      <c r="T160" s="25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9" t="s">
        <v>257</v>
      </c>
      <c r="AU160" s="259" t="s">
        <v>87</v>
      </c>
      <c r="AV160" s="14" t="s">
        <v>87</v>
      </c>
      <c r="AW160" s="14" t="s">
        <v>34</v>
      </c>
      <c r="AX160" s="14" t="s">
        <v>85</v>
      </c>
      <c r="AY160" s="259" t="s">
        <v>245</v>
      </c>
    </row>
    <row r="161" s="2" customFormat="1" ht="24.15" customHeight="1">
      <c r="A161" s="40"/>
      <c r="B161" s="41"/>
      <c r="C161" s="221" t="s">
        <v>341</v>
      </c>
      <c r="D161" s="221" t="s">
        <v>248</v>
      </c>
      <c r="E161" s="222" t="s">
        <v>2669</v>
      </c>
      <c r="F161" s="223" t="s">
        <v>2670</v>
      </c>
      <c r="G161" s="224" t="s">
        <v>251</v>
      </c>
      <c r="H161" s="225">
        <v>19012</v>
      </c>
      <c r="I161" s="226"/>
      <c r="J161" s="227">
        <f>ROUND(I161*H161,2)</f>
        <v>0</v>
      </c>
      <c r="K161" s="223" t="s">
        <v>764</v>
      </c>
      <c r="L161" s="46"/>
      <c r="M161" s="228" t="s">
        <v>1</v>
      </c>
      <c r="N161" s="229" t="s">
        <v>42</v>
      </c>
      <c r="O161" s="93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2" t="s">
        <v>594</v>
      </c>
      <c r="AT161" s="232" t="s">
        <v>248</v>
      </c>
      <c r="AU161" s="232" t="s">
        <v>87</v>
      </c>
      <c r="AY161" s="19" t="s">
        <v>245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9" t="s">
        <v>85</v>
      </c>
      <c r="BK161" s="233">
        <f>ROUND(I161*H161,2)</f>
        <v>0</v>
      </c>
      <c r="BL161" s="19" t="s">
        <v>594</v>
      </c>
      <c r="BM161" s="232" t="s">
        <v>6512</v>
      </c>
    </row>
    <row r="162" s="2" customFormat="1">
      <c r="A162" s="40"/>
      <c r="B162" s="41"/>
      <c r="C162" s="42"/>
      <c r="D162" s="234" t="s">
        <v>255</v>
      </c>
      <c r="E162" s="42"/>
      <c r="F162" s="235" t="s">
        <v>2670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255</v>
      </c>
      <c r="AU162" s="19" t="s">
        <v>87</v>
      </c>
    </row>
    <row r="163" s="2" customFormat="1">
      <c r="A163" s="40"/>
      <c r="B163" s="41"/>
      <c r="C163" s="42"/>
      <c r="D163" s="296" t="s">
        <v>766</v>
      </c>
      <c r="E163" s="42"/>
      <c r="F163" s="297" t="s">
        <v>2673</v>
      </c>
      <c r="G163" s="42"/>
      <c r="H163" s="42"/>
      <c r="I163" s="236"/>
      <c r="J163" s="42"/>
      <c r="K163" s="42"/>
      <c r="L163" s="46"/>
      <c r="M163" s="237"/>
      <c r="N163" s="238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766</v>
      </c>
      <c r="AU163" s="19" t="s">
        <v>87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6513</v>
      </c>
      <c r="G164" s="250"/>
      <c r="H164" s="253">
        <v>19012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85</v>
      </c>
      <c r="AY164" s="259" t="s">
        <v>245</v>
      </c>
    </row>
    <row r="165" s="2" customFormat="1" ht="16.5" customHeight="1">
      <c r="A165" s="40"/>
      <c r="B165" s="41"/>
      <c r="C165" s="221" t="s">
        <v>349</v>
      </c>
      <c r="D165" s="221" t="s">
        <v>248</v>
      </c>
      <c r="E165" s="222" t="s">
        <v>2675</v>
      </c>
      <c r="F165" s="223" t="s">
        <v>2676</v>
      </c>
      <c r="G165" s="224" t="s">
        <v>251</v>
      </c>
      <c r="H165" s="225">
        <v>388</v>
      </c>
      <c r="I165" s="226"/>
      <c r="J165" s="227">
        <f>ROUND(I165*H165,2)</f>
        <v>0</v>
      </c>
      <c r="K165" s="223" t="s">
        <v>764</v>
      </c>
      <c r="L165" s="46"/>
      <c r="M165" s="228" t="s">
        <v>1</v>
      </c>
      <c r="N165" s="229" t="s">
        <v>42</v>
      </c>
      <c r="O165" s="93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2" t="s">
        <v>594</v>
      </c>
      <c r="AT165" s="232" t="s">
        <v>248</v>
      </c>
      <c r="AU165" s="232" t="s">
        <v>87</v>
      </c>
      <c r="AY165" s="19" t="s">
        <v>245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9" t="s">
        <v>85</v>
      </c>
      <c r="BK165" s="233">
        <f>ROUND(I165*H165,2)</f>
        <v>0</v>
      </c>
      <c r="BL165" s="19" t="s">
        <v>594</v>
      </c>
      <c r="BM165" s="232" t="s">
        <v>6514</v>
      </c>
    </row>
    <row r="166" s="2" customFormat="1">
      <c r="A166" s="40"/>
      <c r="B166" s="41"/>
      <c r="C166" s="42"/>
      <c r="D166" s="234" t="s">
        <v>255</v>
      </c>
      <c r="E166" s="42"/>
      <c r="F166" s="235" t="s">
        <v>2676</v>
      </c>
      <c r="G166" s="42"/>
      <c r="H166" s="42"/>
      <c r="I166" s="236"/>
      <c r="J166" s="42"/>
      <c r="K166" s="42"/>
      <c r="L166" s="46"/>
      <c r="M166" s="237"/>
      <c r="N166" s="238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255</v>
      </c>
      <c r="AU166" s="19" t="s">
        <v>87</v>
      </c>
    </row>
    <row r="167" s="2" customFormat="1">
      <c r="A167" s="40"/>
      <c r="B167" s="41"/>
      <c r="C167" s="42"/>
      <c r="D167" s="296" t="s">
        <v>766</v>
      </c>
      <c r="E167" s="42"/>
      <c r="F167" s="297" t="s">
        <v>2679</v>
      </c>
      <c r="G167" s="42"/>
      <c r="H167" s="42"/>
      <c r="I167" s="236"/>
      <c r="J167" s="42"/>
      <c r="K167" s="42"/>
      <c r="L167" s="46"/>
      <c r="M167" s="237"/>
      <c r="N167" s="238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766</v>
      </c>
      <c r="AU167" s="19" t="s">
        <v>87</v>
      </c>
    </row>
    <row r="168" s="14" customFormat="1">
      <c r="A168" s="14"/>
      <c r="B168" s="249"/>
      <c r="C168" s="250"/>
      <c r="D168" s="234" t="s">
        <v>257</v>
      </c>
      <c r="E168" s="251" t="s">
        <v>1</v>
      </c>
      <c r="F168" s="252" t="s">
        <v>6515</v>
      </c>
      <c r="G168" s="250"/>
      <c r="H168" s="253">
        <v>388</v>
      </c>
      <c r="I168" s="254"/>
      <c r="J168" s="250"/>
      <c r="K168" s="250"/>
      <c r="L168" s="255"/>
      <c r="M168" s="256"/>
      <c r="N168" s="257"/>
      <c r="O168" s="257"/>
      <c r="P168" s="257"/>
      <c r="Q168" s="257"/>
      <c r="R168" s="257"/>
      <c r="S168" s="257"/>
      <c r="T168" s="25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9" t="s">
        <v>257</v>
      </c>
      <c r="AU168" s="259" t="s">
        <v>87</v>
      </c>
      <c r="AV168" s="14" t="s">
        <v>87</v>
      </c>
      <c r="AW168" s="14" t="s">
        <v>34</v>
      </c>
      <c r="AX168" s="14" t="s">
        <v>85</v>
      </c>
      <c r="AY168" s="259" t="s">
        <v>245</v>
      </c>
    </row>
    <row r="169" s="2" customFormat="1" ht="16.5" customHeight="1">
      <c r="A169" s="40"/>
      <c r="B169" s="41"/>
      <c r="C169" s="221" t="s">
        <v>8</v>
      </c>
      <c r="D169" s="221" t="s">
        <v>248</v>
      </c>
      <c r="E169" s="222" t="s">
        <v>3513</v>
      </c>
      <c r="F169" s="223" t="s">
        <v>3514</v>
      </c>
      <c r="G169" s="224" t="s">
        <v>275</v>
      </c>
      <c r="H169" s="225">
        <v>313</v>
      </c>
      <c r="I169" s="226"/>
      <c r="J169" s="227">
        <f>ROUND(I169*H169,2)</f>
        <v>0</v>
      </c>
      <c r="K169" s="223" t="s">
        <v>764</v>
      </c>
      <c r="L169" s="46"/>
      <c r="M169" s="228" t="s">
        <v>1</v>
      </c>
      <c r="N169" s="229" t="s">
        <v>42</v>
      </c>
      <c r="O169" s="93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2" t="s">
        <v>253</v>
      </c>
      <c r="AT169" s="232" t="s">
        <v>248</v>
      </c>
      <c r="AU169" s="232" t="s">
        <v>87</v>
      </c>
      <c r="AY169" s="19" t="s">
        <v>245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9" t="s">
        <v>85</v>
      </c>
      <c r="BK169" s="233">
        <f>ROUND(I169*H169,2)</f>
        <v>0</v>
      </c>
      <c r="BL169" s="19" t="s">
        <v>253</v>
      </c>
      <c r="BM169" s="232" t="s">
        <v>6516</v>
      </c>
    </row>
    <row r="170" s="2" customFormat="1">
      <c r="A170" s="40"/>
      <c r="B170" s="41"/>
      <c r="C170" s="42"/>
      <c r="D170" s="234" t="s">
        <v>255</v>
      </c>
      <c r="E170" s="42"/>
      <c r="F170" s="235" t="s">
        <v>3514</v>
      </c>
      <c r="G170" s="42"/>
      <c r="H170" s="42"/>
      <c r="I170" s="236"/>
      <c r="J170" s="42"/>
      <c r="K170" s="42"/>
      <c r="L170" s="46"/>
      <c r="M170" s="237"/>
      <c r="N170" s="238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255</v>
      </c>
      <c r="AU170" s="19" t="s">
        <v>87</v>
      </c>
    </row>
    <row r="171" s="2" customFormat="1">
      <c r="A171" s="40"/>
      <c r="B171" s="41"/>
      <c r="C171" s="42"/>
      <c r="D171" s="296" t="s">
        <v>766</v>
      </c>
      <c r="E171" s="42"/>
      <c r="F171" s="297" t="s">
        <v>3516</v>
      </c>
      <c r="G171" s="42"/>
      <c r="H171" s="42"/>
      <c r="I171" s="236"/>
      <c r="J171" s="42"/>
      <c r="K171" s="42"/>
      <c r="L171" s="46"/>
      <c r="M171" s="237"/>
      <c r="N171" s="238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766</v>
      </c>
      <c r="AU171" s="19" t="s">
        <v>87</v>
      </c>
    </row>
    <row r="172" s="14" customFormat="1">
      <c r="A172" s="14"/>
      <c r="B172" s="249"/>
      <c r="C172" s="250"/>
      <c r="D172" s="234" t="s">
        <v>257</v>
      </c>
      <c r="E172" s="251" t="s">
        <v>1</v>
      </c>
      <c r="F172" s="252" t="s">
        <v>6517</v>
      </c>
      <c r="G172" s="250"/>
      <c r="H172" s="253">
        <v>313</v>
      </c>
      <c r="I172" s="254"/>
      <c r="J172" s="250"/>
      <c r="K172" s="250"/>
      <c r="L172" s="255"/>
      <c r="M172" s="256"/>
      <c r="N172" s="257"/>
      <c r="O172" s="257"/>
      <c r="P172" s="257"/>
      <c r="Q172" s="257"/>
      <c r="R172" s="257"/>
      <c r="S172" s="257"/>
      <c r="T172" s="25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9" t="s">
        <v>257</v>
      </c>
      <c r="AU172" s="259" t="s">
        <v>87</v>
      </c>
      <c r="AV172" s="14" t="s">
        <v>87</v>
      </c>
      <c r="AW172" s="14" t="s">
        <v>34</v>
      </c>
      <c r="AX172" s="14" t="s">
        <v>85</v>
      </c>
      <c r="AY172" s="259" t="s">
        <v>245</v>
      </c>
    </row>
    <row r="173" s="2" customFormat="1" ht="16.5" customHeight="1">
      <c r="A173" s="40"/>
      <c r="B173" s="41"/>
      <c r="C173" s="221" t="s">
        <v>383</v>
      </c>
      <c r="D173" s="221" t="s">
        <v>248</v>
      </c>
      <c r="E173" s="222" t="s">
        <v>2681</v>
      </c>
      <c r="F173" s="223" t="s">
        <v>2682</v>
      </c>
      <c r="G173" s="224" t="s">
        <v>251</v>
      </c>
      <c r="H173" s="225">
        <v>30</v>
      </c>
      <c r="I173" s="226"/>
      <c r="J173" s="227">
        <f>ROUND(I173*H173,2)</f>
        <v>0</v>
      </c>
      <c r="K173" s="223" t="s">
        <v>764</v>
      </c>
      <c r="L173" s="46"/>
      <c r="M173" s="228" t="s">
        <v>1</v>
      </c>
      <c r="N173" s="229" t="s">
        <v>42</v>
      </c>
      <c r="O173" s="93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2" t="s">
        <v>253</v>
      </c>
      <c r="AT173" s="232" t="s">
        <v>248</v>
      </c>
      <c r="AU173" s="232" t="s">
        <v>87</v>
      </c>
      <c r="AY173" s="19" t="s">
        <v>245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9" t="s">
        <v>85</v>
      </c>
      <c r="BK173" s="233">
        <f>ROUND(I173*H173,2)</f>
        <v>0</v>
      </c>
      <c r="BL173" s="19" t="s">
        <v>253</v>
      </c>
      <c r="BM173" s="232" t="s">
        <v>6518</v>
      </c>
    </row>
    <row r="174" s="2" customFormat="1">
      <c r="A174" s="40"/>
      <c r="B174" s="41"/>
      <c r="C174" s="42"/>
      <c r="D174" s="234" t="s">
        <v>255</v>
      </c>
      <c r="E174" s="42"/>
      <c r="F174" s="235" t="s">
        <v>2682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255</v>
      </c>
      <c r="AU174" s="19" t="s">
        <v>87</v>
      </c>
    </row>
    <row r="175" s="2" customFormat="1">
      <c r="A175" s="40"/>
      <c r="B175" s="41"/>
      <c r="C175" s="42"/>
      <c r="D175" s="296" t="s">
        <v>766</v>
      </c>
      <c r="E175" s="42"/>
      <c r="F175" s="297" t="s">
        <v>2685</v>
      </c>
      <c r="G175" s="42"/>
      <c r="H175" s="42"/>
      <c r="I175" s="236"/>
      <c r="J175" s="42"/>
      <c r="K175" s="42"/>
      <c r="L175" s="46"/>
      <c r="M175" s="237"/>
      <c r="N175" s="238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766</v>
      </c>
      <c r="AU175" s="19" t="s">
        <v>87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6519</v>
      </c>
      <c r="G176" s="250"/>
      <c r="H176" s="253">
        <v>30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77</v>
      </c>
      <c r="AY176" s="259" t="s">
        <v>245</v>
      </c>
    </row>
    <row r="177" s="15" customFormat="1">
      <c r="A177" s="15"/>
      <c r="B177" s="260"/>
      <c r="C177" s="261"/>
      <c r="D177" s="234" t="s">
        <v>257</v>
      </c>
      <c r="E177" s="262" t="s">
        <v>1</v>
      </c>
      <c r="F177" s="263" t="s">
        <v>266</v>
      </c>
      <c r="G177" s="261"/>
      <c r="H177" s="264">
        <v>30</v>
      </c>
      <c r="I177" s="265"/>
      <c r="J177" s="261"/>
      <c r="K177" s="261"/>
      <c r="L177" s="266"/>
      <c r="M177" s="267"/>
      <c r="N177" s="268"/>
      <c r="O177" s="268"/>
      <c r="P177" s="268"/>
      <c r="Q177" s="268"/>
      <c r="R177" s="268"/>
      <c r="S177" s="268"/>
      <c r="T177" s="269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0" t="s">
        <v>257</v>
      </c>
      <c r="AU177" s="270" t="s">
        <v>87</v>
      </c>
      <c r="AV177" s="15" t="s">
        <v>253</v>
      </c>
      <c r="AW177" s="15" t="s">
        <v>34</v>
      </c>
      <c r="AX177" s="15" t="s">
        <v>85</v>
      </c>
      <c r="AY177" s="270" t="s">
        <v>245</v>
      </c>
    </row>
    <row r="178" s="2" customFormat="1" ht="16.5" customHeight="1">
      <c r="A178" s="40"/>
      <c r="B178" s="41"/>
      <c r="C178" s="221" t="s">
        <v>390</v>
      </c>
      <c r="D178" s="221" t="s">
        <v>248</v>
      </c>
      <c r="E178" s="222" t="s">
        <v>2687</v>
      </c>
      <c r="F178" s="223" t="s">
        <v>2688</v>
      </c>
      <c r="G178" s="224" t="s">
        <v>545</v>
      </c>
      <c r="H178" s="225">
        <v>814.79999999999995</v>
      </c>
      <c r="I178" s="226"/>
      <c r="J178" s="227">
        <f>ROUND(I178*H178,2)</f>
        <v>0</v>
      </c>
      <c r="K178" s="223" t="s">
        <v>764</v>
      </c>
      <c r="L178" s="46"/>
      <c r="M178" s="228" t="s">
        <v>1</v>
      </c>
      <c r="N178" s="229" t="s">
        <v>42</v>
      </c>
      <c r="O178" s="93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32" t="s">
        <v>594</v>
      </c>
      <c r="AT178" s="232" t="s">
        <v>248</v>
      </c>
      <c r="AU178" s="232" t="s">
        <v>87</v>
      </c>
      <c r="AY178" s="19" t="s">
        <v>245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9" t="s">
        <v>85</v>
      </c>
      <c r="BK178" s="233">
        <f>ROUND(I178*H178,2)</f>
        <v>0</v>
      </c>
      <c r="BL178" s="19" t="s">
        <v>594</v>
      </c>
      <c r="BM178" s="232" t="s">
        <v>6520</v>
      </c>
    </row>
    <row r="179" s="2" customFormat="1">
      <c r="A179" s="40"/>
      <c r="B179" s="41"/>
      <c r="C179" s="42"/>
      <c r="D179" s="234" t="s">
        <v>255</v>
      </c>
      <c r="E179" s="42"/>
      <c r="F179" s="235" t="s">
        <v>2688</v>
      </c>
      <c r="G179" s="42"/>
      <c r="H179" s="42"/>
      <c r="I179" s="236"/>
      <c r="J179" s="42"/>
      <c r="K179" s="42"/>
      <c r="L179" s="46"/>
      <c r="M179" s="237"/>
      <c r="N179" s="238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255</v>
      </c>
      <c r="AU179" s="19" t="s">
        <v>87</v>
      </c>
    </row>
    <row r="180" s="2" customFormat="1">
      <c r="A180" s="40"/>
      <c r="B180" s="41"/>
      <c r="C180" s="42"/>
      <c r="D180" s="296" t="s">
        <v>766</v>
      </c>
      <c r="E180" s="42"/>
      <c r="F180" s="297" t="s">
        <v>2691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766</v>
      </c>
      <c r="AU180" s="19" t="s">
        <v>87</v>
      </c>
    </row>
    <row r="181" s="14" customFormat="1">
      <c r="A181" s="14"/>
      <c r="B181" s="249"/>
      <c r="C181" s="250"/>
      <c r="D181" s="234" t="s">
        <v>257</v>
      </c>
      <c r="E181" s="251" t="s">
        <v>1</v>
      </c>
      <c r="F181" s="252" t="s">
        <v>6521</v>
      </c>
      <c r="G181" s="250"/>
      <c r="H181" s="253">
        <v>814.79999999999995</v>
      </c>
      <c r="I181" s="254"/>
      <c r="J181" s="250"/>
      <c r="K181" s="250"/>
      <c r="L181" s="255"/>
      <c r="M181" s="256"/>
      <c r="N181" s="257"/>
      <c r="O181" s="257"/>
      <c r="P181" s="257"/>
      <c r="Q181" s="257"/>
      <c r="R181" s="257"/>
      <c r="S181" s="257"/>
      <c r="T181" s="25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9" t="s">
        <v>257</v>
      </c>
      <c r="AU181" s="259" t="s">
        <v>87</v>
      </c>
      <c r="AV181" s="14" t="s">
        <v>87</v>
      </c>
      <c r="AW181" s="14" t="s">
        <v>34</v>
      </c>
      <c r="AX181" s="14" t="s">
        <v>85</v>
      </c>
      <c r="AY181" s="259" t="s">
        <v>245</v>
      </c>
    </row>
    <row r="182" s="2" customFormat="1" ht="24.15" customHeight="1">
      <c r="A182" s="40"/>
      <c r="B182" s="41"/>
      <c r="C182" s="221" t="s">
        <v>395</v>
      </c>
      <c r="D182" s="221" t="s">
        <v>248</v>
      </c>
      <c r="E182" s="222" t="s">
        <v>2693</v>
      </c>
      <c r="F182" s="223" t="s">
        <v>2696</v>
      </c>
      <c r="G182" s="224" t="s">
        <v>3227</v>
      </c>
      <c r="H182" s="225">
        <v>388</v>
      </c>
      <c r="I182" s="226"/>
      <c r="J182" s="227">
        <f>ROUND(I182*H182,2)</f>
        <v>0</v>
      </c>
      <c r="K182" s="223" t="s">
        <v>764</v>
      </c>
      <c r="L182" s="46"/>
      <c r="M182" s="228" t="s">
        <v>1</v>
      </c>
      <c r="N182" s="229" t="s">
        <v>42</v>
      </c>
      <c r="O182" s="93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2" t="s">
        <v>253</v>
      </c>
      <c r="AT182" s="232" t="s">
        <v>248</v>
      </c>
      <c r="AU182" s="232" t="s">
        <v>87</v>
      </c>
      <c r="AY182" s="19" t="s">
        <v>245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9" t="s">
        <v>85</v>
      </c>
      <c r="BK182" s="233">
        <f>ROUND(I182*H182,2)</f>
        <v>0</v>
      </c>
      <c r="BL182" s="19" t="s">
        <v>253</v>
      </c>
      <c r="BM182" s="232" t="s">
        <v>6522</v>
      </c>
    </row>
    <row r="183" s="2" customFormat="1">
      <c r="A183" s="40"/>
      <c r="B183" s="41"/>
      <c r="C183" s="42"/>
      <c r="D183" s="234" t="s">
        <v>255</v>
      </c>
      <c r="E183" s="42"/>
      <c r="F183" s="235" t="s">
        <v>2696</v>
      </c>
      <c r="G183" s="42"/>
      <c r="H183" s="42"/>
      <c r="I183" s="236"/>
      <c r="J183" s="42"/>
      <c r="K183" s="42"/>
      <c r="L183" s="46"/>
      <c r="M183" s="237"/>
      <c r="N183" s="238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255</v>
      </c>
      <c r="AU183" s="19" t="s">
        <v>87</v>
      </c>
    </row>
    <row r="184" s="2" customFormat="1">
      <c r="A184" s="40"/>
      <c r="B184" s="41"/>
      <c r="C184" s="42"/>
      <c r="D184" s="296" t="s">
        <v>766</v>
      </c>
      <c r="E184" s="42"/>
      <c r="F184" s="297" t="s">
        <v>2697</v>
      </c>
      <c r="G184" s="42"/>
      <c r="H184" s="42"/>
      <c r="I184" s="236"/>
      <c r="J184" s="42"/>
      <c r="K184" s="42"/>
      <c r="L184" s="46"/>
      <c r="M184" s="237"/>
      <c r="N184" s="238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766</v>
      </c>
      <c r="AU184" s="19" t="s">
        <v>87</v>
      </c>
    </row>
    <row r="185" s="14" customFormat="1">
      <c r="A185" s="14"/>
      <c r="B185" s="249"/>
      <c r="C185" s="250"/>
      <c r="D185" s="234" t="s">
        <v>257</v>
      </c>
      <c r="E185" s="251" t="s">
        <v>1</v>
      </c>
      <c r="F185" s="252" t="s">
        <v>6515</v>
      </c>
      <c r="G185" s="250"/>
      <c r="H185" s="253">
        <v>388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9" t="s">
        <v>257</v>
      </c>
      <c r="AU185" s="259" t="s">
        <v>87</v>
      </c>
      <c r="AV185" s="14" t="s">
        <v>87</v>
      </c>
      <c r="AW185" s="14" t="s">
        <v>34</v>
      </c>
      <c r="AX185" s="14" t="s">
        <v>85</v>
      </c>
      <c r="AY185" s="259" t="s">
        <v>245</v>
      </c>
    </row>
    <row r="186" s="2" customFormat="1" ht="16.5" customHeight="1">
      <c r="A186" s="40"/>
      <c r="B186" s="41"/>
      <c r="C186" s="221" t="s">
        <v>402</v>
      </c>
      <c r="D186" s="221" t="s">
        <v>248</v>
      </c>
      <c r="E186" s="222" t="s">
        <v>2698</v>
      </c>
      <c r="F186" s="223" t="s">
        <v>2701</v>
      </c>
      <c r="G186" s="224" t="s">
        <v>2717</v>
      </c>
      <c r="H186" s="225">
        <v>75</v>
      </c>
      <c r="I186" s="226"/>
      <c r="J186" s="227">
        <f>ROUND(I186*H186,2)</f>
        <v>0</v>
      </c>
      <c r="K186" s="223" t="s">
        <v>764</v>
      </c>
      <c r="L186" s="46"/>
      <c r="M186" s="228" t="s">
        <v>1</v>
      </c>
      <c r="N186" s="229" t="s">
        <v>42</v>
      </c>
      <c r="O186" s="93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2" t="s">
        <v>253</v>
      </c>
      <c r="AT186" s="232" t="s">
        <v>248</v>
      </c>
      <c r="AU186" s="232" t="s">
        <v>87</v>
      </c>
      <c r="AY186" s="19" t="s">
        <v>245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9" t="s">
        <v>85</v>
      </c>
      <c r="BK186" s="233">
        <f>ROUND(I186*H186,2)</f>
        <v>0</v>
      </c>
      <c r="BL186" s="19" t="s">
        <v>253</v>
      </c>
      <c r="BM186" s="232" t="s">
        <v>6523</v>
      </c>
    </row>
    <row r="187" s="2" customFormat="1">
      <c r="A187" s="40"/>
      <c r="B187" s="41"/>
      <c r="C187" s="42"/>
      <c r="D187" s="234" t="s">
        <v>255</v>
      </c>
      <c r="E187" s="42"/>
      <c r="F187" s="235" t="s">
        <v>2701</v>
      </c>
      <c r="G187" s="42"/>
      <c r="H187" s="42"/>
      <c r="I187" s="236"/>
      <c r="J187" s="42"/>
      <c r="K187" s="42"/>
      <c r="L187" s="46"/>
      <c r="M187" s="237"/>
      <c r="N187" s="238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255</v>
      </c>
      <c r="AU187" s="19" t="s">
        <v>87</v>
      </c>
    </row>
    <row r="188" s="2" customFormat="1">
      <c r="A188" s="40"/>
      <c r="B188" s="41"/>
      <c r="C188" s="42"/>
      <c r="D188" s="296" t="s">
        <v>766</v>
      </c>
      <c r="E188" s="42"/>
      <c r="F188" s="297" t="s">
        <v>2702</v>
      </c>
      <c r="G188" s="42"/>
      <c r="H188" s="42"/>
      <c r="I188" s="236"/>
      <c r="J188" s="42"/>
      <c r="K188" s="42"/>
      <c r="L188" s="46"/>
      <c r="M188" s="237"/>
      <c r="N188" s="238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766</v>
      </c>
      <c r="AU188" s="19" t="s">
        <v>87</v>
      </c>
    </row>
    <row r="189" s="14" customFormat="1">
      <c r="A189" s="14"/>
      <c r="B189" s="249"/>
      <c r="C189" s="250"/>
      <c r="D189" s="234" t="s">
        <v>257</v>
      </c>
      <c r="E189" s="251" t="s">
        <v>1</v>
      </c>
      <c r="F189" s="252" t="s">
        <v>6524</v>
      </c>
      <c r="G189" s="250"/>
      <c r="H189" s="253">
        <v>75</v>
      </c>
      <c r="I189" s="254"/>
      <c r="J189" s="250"/>
      <c r="K189" s="250"/>
      <c r="L189" s="255"/>
      <c r="M189" s="256"/>
      <c r="N189" s="257"/>
      <c r="O189" s="257"/>
      <c r="P189" s="257"/>
      <c r="Q189" s="257"/>
      <c r="R189" s="257"/>
      <c r="S189" s="257"/>
      <c r="T189" s="25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9" t="s">
        <v>257</v>
      </c>
      <c r="AU189" s="259" t="s">
        <v>87</v>
      </c>
      <c r="AV189" s="14" t="s">
        <v>87</v>
      </c>
      <c r="AW189" s="14" t="s">
        <v>34</v>
      </c>
      <c r="AX189" s="14" t="s">
        <v>85</v>
      </c>
      <c r="AY189" s="259" t="s">
        <v>245</v>
      </c>
    </row>
    <row r="190" s="2" customFormat="1" ht="16.5" customHeight="1">
      <c r="A190" s="40"/>
      <c r="B190" s="41"/>
      <c r="C190" s="283" t="s">
        <v>410</v>
      </c>
      <c r="D190" s="283" t="s">
        <v>551</v>
      </c>
      <c r="E190" s="284" t="s">
        <v>2704</v>
      </c>
      <c r="F190" s="285" t="s">
        <v>2705</v>
      </c>
      <c r="G190" s="286" t="s">
        <v>3231</v>
      </c>
      <c r="H190" s="287">
        <v>2.25</v>
      </c>
      <c r="I190" s="288"/>
      <c r="J190" s="289">
        <f>ROUND(I190*H190,2)</f>
        <v>0</v>
      </c>
      <c r="K190" s="285" t="s">
        <v>764</v>
      </c>
      <c r="L190" s="290"/>
      <c r="M190" s="291" t="s">
        <v>1</v>
      </c>
      <c r="N190" s="292" t="s">
        <v>42</v>
      </c>
      <c r="O190" s="93"/>
      <c r="P190" s="230">
        <f>O190*H190</f>
        <v>0</v>
      </c>
      <c r="Q190" s="230">
        <v>0.001</v>
      </c>
      <c r="R190" s="230">
        <f>Q190*H190</f>
        <v>0.0022500000000000003</v>
      </c>
      <c r="S190" s="230">
        <v>0</v>
      </c>
      <c r="T190" s="231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2" t="s">
        <v>326</v>
      </c>
      <c r="AT190" s="232" t="s">
        <v>551</v>
      </c>
      <c r="AU190" s="232" t="s">
        <v>87</v>
      </c>
      <c r="AY190" s="19" t="s">
        <v>245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9" t="s">
        <v>85</v>
      </c>
      <c r="BK190" s="233">
        <f>ROUND(I190*H190,2)</f>
        <v>0</v>
      </c>
      <c r="BL190" s="19" t="s">
        <v>253</v>
      </c>
      <c r="BM190" s="232" t="s">
        <v>6525</v>
      </c>
    </row>
    <row r="191" s="2" customFormat="1">
      <c r="A191" s="40"/>
      <c r="B191" s="41"/>
      <c r="C191" s="42"/>
      <c r="D191" s="234" t="s">
        <v>255</v>
      </c>
      <c r="E191" s="42"/>
      <c r="F191" s="235" t="s">
        <v>2705</v>
      </c>
      <c r="G191" s="42"/>
      <c r="H191" s="42"/>
      <c r="I191" s="236"/>
      <c r="J191" s="42"/>
      <c r="K191" s="42"/>
      <c r="L191" s="46"/>
      <c r="M191" s="237"/>
      <c r="N191" s="238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255</v>
      </c>
      <c r="AU191" s="19" t="s">
        <v>87</v>
      </c>
    </row>
    <row r="192" s="14" customFormat="1">
      <c r="A192" s="14"/>
      <c r="B192" s="249"/>
      <c r="C192" s="250"/>
      <c r="D192" s="234" t="s">
        <v>257</v>
      </c>
      <c r="E192" s="251" t="s">
        <v>1</v>
      </c>
      <c r="F192" s="252" t="s">
        <v>6124</v>
      </c>
      <c r="G192" s="250"/>
      <c r="H192" s="253">
        <v>2.25</v>
      </c>
      <c r="I192" s="254"/>
      <c r="J192" s="250"/>
      <c r="K192" s="250"/>
      <c r="L192" s="255"/>
      <c r="M192" s="256"/>
      <c r="N192" s="257"/>
      <c r="O192" s="257"/>
      <c r="P192" s="257"/>
      <c r="Q192" s="257"/>
      <c r="R192" s="257"/>
      <c r="S192" s="257"/>
      <c r="T192" s="25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9" t="s">
        <v>257</v>
      </c>
      <c r="AU192" s="259" t="s">
        <v>87</v>
      </c>
      <c r="AV192" s="14" t="s">
        <v>87</v>
      </c>
      <c r="AW192" s="14" t="s">
        <v>34</v>
      </c>
      <c r="AX192" s="14" t="s">
        <v>85</v>
      </c>
      <c r="AY192" s="259" t="s">
        <v>245</v>
      </c>
    </row>
    <row r="193" s="2" customFormat="1" ht="16.5" customHeight="1">
      <c r="A193" s="40"/>
      <c r="B193" s="41"/>
      <c r="C193" s="221" t="s">
        <v>419</v>
      </c>
      <c r="D193" s="221" t="s">
        <v>248</v>
      </c>
      <c r="E193" s="222" t="s">
        <v>2709</v>
      </c>
      <c r="F193" s="223" t="s">
        <v>2710</v>
      </c>
      <c r="G193" s="224" t="s">
        <v>275</v>
      </c>
      <c r="H193" s="225">
        <v>75</v>
      </c>
      <c r="I193" s="226"/>
      <c r="J193" s="227">
        <f>ROUND(I193*H193,2)</f>
        <v>0</v>
      </c>
      <c r="K193" s="223" t="s">
        <v>764</v>
      </c>
      <c r="L193" s="46"/>
      <c r="M193" s="228" t="s">
        <v>1</v>
      </c>
      <c r="N193" s="229" t="s">
        <v>42</v>
      </c>
      <c r="O193" s="93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32" t="s">
        <v>253</v>
      </c>
      <c r="AT193" s="232" t="s">
        <v>248</v>
      </c>
      <c r="AU193" s="232" t="s">
        <v>87</v>
      </c>
      <c r="AY193" s="19" t="s">
        <v>245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9" t="s">
        <v>85</v>
      </c>
      <c r="BK193" s="233">
        <f>ROUND(I193*H193,2)</f>
        <v>0</v>
      </c>
      <c r="BL193" s="19" t="s">
        <v>253</v>
      </c>
      <c r="BM193" s="232" t="s">
        <v>6526</v>
      </c>
    </row>
    <row r="194" s="2" customFormat="1">
      <c r="A194" s="40"/>
      <c r="B194" s="41"/>
      <c r="C194" s="42"/>
      <c r="D194" s="234" t="s">
        <v>255</v>
      </c>
      <c r="E194" s="42"/>
      <c r="F194" s="235" t="s">
        <v>2710</v>
      </c>
      <c r="G194" s="42"/>
      <c r="H194" s="42"/>
      <c r="I194" s="236"/>
      <c r="J194" s="42"/>
      <c r="K194" s="42"/>
      <c r="L194" s="46"/>
      <c r="M194" s="237"/>
      <c r="N194" s="238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255</v>
      </c>
      <c r="AU194" s="19" t="s">
        <v>87</v>
      </c>
    </row>
    <row r="195" s="2" customFormat="1">
      <c r="A195" s="40"/>
      <c r="B195" s="41"/>
      <c r="C195" s="42"/>
      <c r="D195" s="296" t="s">
        <v>766</v>
      </c>
      <c r="E195" s="42"/>
      <c r="F195" s="297" t="s">
        <v>2713</v>
      </c>
      <c r="G195" s="42"/>
      <c r="H195" s="42"/>
      <c r="I195" s="236"/>
      <c r="J195" s="42"/>
      <c r="K195" s="42"/>
      <c r="L195" s="46"/>
      <c r="M195" s="237"/>
      <c r="N195" s="238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766</v>
      </c>
      <c r="AU195" s="19" t="s">
        <v>87</v>
      </c>
    </row>
    <row r="196" s="14" customFormat="1">
      <c r="A196" s="14"/>
      <c r="B196" s="249"/>
      <c r="C196" s="250"/>
      <c r="D196" s="234" t="s">
        <v>257</v>
      </c>
      <c r="E196" s="251" t="s">
        <v>1</v>
      </c>
      <c r="F196" s="252" t="s">
        <v>6527</v>
      </c>
      <c r="G196" s="250"/>
      <c r="H196" s="253">
        <v>75</v>
      </c>
      <c r="I196" s="254"/>
      <c r="J196" s="250"/>
      <c r="K196" s="250"/>
      <c r="L196" s="255"/>
      <c r="M196" s="256"/>
      <c r="N196" s="257"/>
      <c r="O196" s="257"/>
      <c r="P196" s="257"/>
      <c r="Q196" s="257"/>
      <c r="R196" s="257"/>
      <c r="S196" s="257"/>
      <c r="T196" s="25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9" t="s">
        <v>257</v>
      </c>
      <c r="AU196" s="259" t="s">
        <v>87</v>
      </c>
      <c r="AV196" s="14" t="s">
        <v>87</v>
      </c>
      <c r="AW196" s="14" t="s">
        <v>34</v>
      </c>
      <c r="AX196" s="14" t="s">
        <v>85</v>
      </c>
      <c r="AY196" s="259" t="s">
        <v>245</v>
      </c>
    </row>
    <row r="197" s="2" customFormat="1" ht="24.15" customHeight="1">
      <c r="A197" s="40"/>
      <c r="B197" s="41"/>
      <c r="C197" s="221" t="s">
        <v>430</v>
      </c>
      <c r="D197" s="221" t="s">
        <v>248</v>
      </c>
      <c r="E197" s="222" t="s">
        <v>2715</v>
      </c>
      <c r="F197" s="223" t="s">
        <v>2719</v>
      </c>
      <c r="G197" s="224" t="s">
        <v>2717</v>
      </c>
      <c r="H197" s="225">
        <v>75</v>
      </c>
      <c r="I197" s="226"/>
      <c r="J197" s="227">
        <f>ROUND(I197*H197,2)</f>
        <v>0</v>
      </c>
      <c r="K197" s="223" t="s">
        <v>764</v>
      </c>
      <c r="L197" s="46"/>
      <c r="M197" s="228" t="s">
        <v>1</v>
      </c>
      <c r="N197" s="229" t="s">
        <v>42</v>
      </c>
      <c r="O197" s="93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2" t="s">
        <v>253</v>
      </c>
      <c r="AT197" s="232" t="s">
        <v>248</v>
      </c>
      <c r="AU197" s="232" t="s">
        <v>87</v>
      </c>
      <c r="AY197" s="19" t="s">
        <v>245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9" t="s">
        <v>85</v>
      </c>
      <c r="BK197" s="233">
        <f>ROUND(I197*H197,2)</f>
        <v>0</v>
      </c>
      <c r="BL197" s="19" t="s">
        <v>253</v>
      </c>
      <c r="BM197" s="232" t="s">
        <v>6528</v>
      </c>
    </row>
    <row r="198" s="2" customFormat="1">
      <c r="A198" s="40"/>
      <c r="B198" s="41"/>
      <c r="C198" s="42"/>
      <c r="D198" s="234" t="s">
        <v>255</v>
      </c>
      <c r="E198" s="42"/>
      <c r="F198" s="235" t="s">
        <v>2719</v>
      </c>
      <c r="G198" s="42"/>
      <c r="H198" s="42"/>
      <c r="I198" s="236"/>
      <c r="J198" s="42"/>
      <c r="K198" s="42"/>
      <c r="L198" s="46"/>
      <c r="M198" s="237"/>
      <c r="N198" s="238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255</v>
      </c>
      <c r="AU198" s="19" t="s">
        <v>87</v>
      </c>
    </row>
    <row r="199" s="2" customFormat="1">
      <c r="A199" s="40"/>
      <c r="B199" s="41"/>
      <c r="C199" s="42"/>
      <c r="D199" s="296" t="s">
        <v>766</v>
      </c>
      <c r="E199" s="42"/>
      <c r="F199" s="297" t="s">
        <v>2720</v>
      </c>
      <c r="G199" s="42"/>
      <c r="H199" s="42"/>
      <c r="I199" s="236"/>
      <c r="J199" s="42"/>
      <c r="K199" s="42"/>
      <c r="L199" s="46"/>
      <c r="M199" s="237"/>
      <c r="N199" s="238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766</v>
      </c>
      <c r="AU199" s="19" t="s">
        <v>87</v>
      </c>
    </row>
    <row r="200" s="14" customFormat="1">
      <c r="A200" s="14"/>
      <c r="B200" s="249"/>
      <c r="C200" s="250"/>
      <c r="D200" s="234" t="s">
        <v>257</v>
      </c>
      <c r="E200" s="251" t="s">
        <v>1</v>
      </c>
      <c r="F200" s="252" t="s">
        <v>6529</v>
      </c>
      <c r="G200" s="250"/>
      <c r="H200" s="253">
        <v>75</v>
      </c>
      <c r="I200" s="254"/>
      <c r="J200" s="250"/>
      <c r="K200" s="250"/>
      <c r="L200" s="255"/>
      <c r="M200" s="256"/>
      <c r="N200" s="257"/>
      <c r="O200" s="257"/>
      <c r="P200" s="257"/>
      <c r="Q200" s="257"/>
      <c r="R200" s="257"/>
      <c r="S200" s="257"/>
      <c r="T200" s="25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9" t="s">
        <v>257</v>
      </c>
      <c r="AU200" s="259" t="s">
        <v>87</v>
      </c>
      <c r="AV200" s="14" t="s">
        <v>87</v>
      </c>
      <c r="AW200" s="14" t="s">
        <v>34</v>
      </c>
      <c r="AX200" s="14" t="s">
        <v>85</v>
      </c>
      <c r="AY200" s="259" t="s">
        <v>245</v>
      </c>
    </row>
    <row r="201" s="2" customFormat="1" ht="16.5" customHeight="1">
      <c r="A201" s="40"/>
      <c r="B201" s="41"/>
      <c r="C201" s="283" t="s">
        <v>418</v>
      </c>
      <c r="D201" s="283" t="s">
        <v>551</v>
      </c>
      <c r="E201" s="284" t="s">
        <v>2722</v>
      </c>
      <c r="F201" s="285" t="s">
        <v>2723</v>
      </c>
      <c r="G201" s="286" t="s">
        <v>3531</v>
      </c>
      <c r="H201" s="287">
        <v>23.625</v>
      </c>
      <c r="I201" s="288"/>
      <c r="J201" s="289">
        <f>ROUND(I201*H201,2)</f>
        <v>0</v>
      </c>
      <c r="K201" s="285" t="s">
        <v>764</v>
      </c>
      <c r="L201" s="290"/>
      <c r="M201" s="291" t="s">
        <v>1</v>
      </c>
      <c r="N201" s="292" t="s">
        <v>42</v>
      </c>
      <c r="O201" s="93"/>
      <c r="P201" s="230">
        <f>O201*H201</f>
        <v>0</v>
      </c>
      <c r="Q201" s="230">
        <v>1</v>
      </c>
      <c r="R201" s="230">
        <f>Q201*H201</f>
        <v>23.625</v>
      </c>
      <c r="S201" s="230">
        <v>0</v>
      </c>
      <c r="T201" s="231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2" t="s">
        <v>326</v>
      </c>
      <c r="AT201" s="232" t="s">
        <v>551</v>
      </c>
      <c r="AU201" s="232" t="s">
        <v>87</v>
      </c>
      <c r="AY201" s="19" t="s">
        <v>245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9" t="s">
        <v>85</v>
      </c>
      <c r="BK201" s="233">
        <f>ROUND(I201*H201,2)</f>
        <v>0</v>
      </c>
      <c r="BL201" s="19" t="s">
        <v>253</v>
      </c>
      <c r="BM201" s="232" t="s">
        <v>6530</v>
      </c>
    </row>
    <row r="202" s="2" customFormat="1">
      <c r="A202" s="40"/>
      <c r="B202" s="41"/>
      <c r="C202" s="42"/>
      <c r="D202" s="234" t="s">
        <v>255</v>
      </c>
      <c r="E202" s="42"/>
      <c r="F202" s="235" t="s">
        <v>2723</v>
      </c>
      <c r="G202" s="42"/>
      <c r="H202" s="42"/>
      <c r="I202" s="236"/>
      <c r="J202" s="42"/>
      <c r="K202" s="42"/>
      <c r="L202" s="46"/>
      <c r="M202" s="237"/>
      <c r="N202" s="238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255</v>
      </c>
      <c r="AU202" s="19" t="s">
        <v>87</v>
      </c>
    </row>
    <row r="203" s="14" customFormat="1">
      <c r="A203" s="14"/>
      <c r="B203" s="249"/>
      <c r="C203" s="250"/>
      <c r="D203" s="234" t="s">
        <v>257</v>
      </c>
      <c r="E203" s="251" t="s">
        <v>1</v>
      </c>
      <c r="F203" s="252" t="s">
        <v>6531</v>
      </c>
      <c r="G203" s="250"/>
      <c r="H203" s="253">
        <v>23.625</v>
      </c>
      <c r="I203" s="254"/>
      <c r="J203" s="250"/>
      <c r="K203" s="250"/>
      <c r="L203" s="255"/>
      <c r="M203" s="256"/>
      <c r="N203" s="257"/>
      <c r="O203" s="257"/>
      <c r="P203" s="257"/>
      <c r="Q203" s="257"/>
      <c r="R203" s="257"/>
      <c r="S203" s="257"/>
      <c r="T203" s="25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9" t="s">
        <v>257</v>
      </c>
      <c r="AU203" s="259" t="s">
        <v>87</v>
      </c>
      <c r="AV203" s="14" t="s">
        <v>87</v>
      </c>
      <c r="AW203" s="14" t="s">
        <v>34</v>
      </c>
      <c r="AX203" s="14" t="s">
        <v>85</v>
      </c>
      <c r="AY203" s="259" t="s">
        <v>245</v>
      </c>
    </row>
    <row r="204" s="2" customFormat="1" ht="16.5" customHeight="1">
      <c r="A204" s="40"/>
      <c r="B204" s="41"/>
      <c r="C204" s="221" t="s">
        <v>7</v>
      </c>
      <c r="D204" s="221" t="s">
        <v>248</v>
      </c>
      <c r="E204" s="222" t="s">
        <v>3534</v>
      </c>
      <c r="F204" s="223" t="s">
        <v>3535</v>
      </c>
      <c r="G204" s="224" t="s">
        <v>251</v>
      </c>
      <c r="H204" s="225">
        <v>121.5</v>
      </c>
      <c r="I204" s="226"/>
      <c r="J204" s="227">
        <f>ROUND(I204*H204,2)</f>
        <v>0</v>
      </c>
      <c r="K204" s="223" t="s">
        <v>764</v>
      </c>
      <c r="L204" s="46"/>
      <c r="M204" s="228" t="s">
        <v>1</v>
      </c>
      <c r="N204" s="229" t="s">
        <v>42</v>
      </c>
      <c r="O204" s="93"/>
      <c r="P204" s="230">
        <f>O204*H204</f>
        <v>0</v>
      </c>
      <c r="Q204" s="230">
        <v>0</v>
      </c>
      <c r="R204" s="230">
        <f>Q204*H204</f>
        <v>0</v>
      </c>
      <c r="S204" s="230">
        <v>1.8080000000000001</v>
      </c>
      <c r="T204" s="231">
        <f>S204*H204</f>
        <v>219.672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232" t="s">
        <v>594</v>
      </c>
      <c r="AT204" s="232" t="s">
        <v>248</v>
      </c>
      <c r="AU204" s="232" t="s">
        <v>87</v>
      </c>
      <c r="AY204" s="19" t="s">
        <v>245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9" t="s">
        <v>85</v>
      </c>
      <c r="BK204" s="233">
        <f>ROUND(I204*H204,2)</f>
        <v>0</v>
      </c>
      <c r="BL204" s="19" t="s">
        <v>594</v>
      </c>
      <c r="BM204" s="232" t="s">
        <v>6532</v>
      </c>
    </row>
    <row r="205" s="2" customFormat="1">
      <c r="A205" s="40"/>
      <c r="B205" s="41"/>
      <c r="C205" s="42"/>
      <c r="D205" s="234" t="s">
        <v>255</v>
      </c>
      <c r="E205" s="42"/>
      <c r="F205" s="235" t="s">
        <v>3535</v>
      </c>
      <c r="G205" s="42"/>
      <c r="H205" s="42"/>
      <c r="I205" s="236"/>
      <c r="J205" s="42"/>
      <c r="K205" s="42"/>
      <c r="L205" s="46"/>
      <c r="M205" s="237"/>
      <c r="N205" s="238"/>
      <c r="O205" s="93"/>
      <c r="P205" s="93"/>
      <c r="Q205" s="93"/>
      <c r="R205" s="93"/>
      <c r="S205" s="93"/>
      <c r="T205" s="94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T205" s="19" t="s">
        <v>255</v>
      </c>
      <c r="AU205" s="19" t="s">
        <v>87</v>
      </c>
    </row>
    <row r="206" s="2" customFormat="1">
      <c r="A206" s="40"/>
      <c r="B206" s="41"/>
      <c r="C206" s="42"/>
      <c r="D206" s="296" t="s">
        <v>766</v>
      </c>
      <c r="E206" s="42"/>
      <c r="F206" s="297" t="s">
        <v>3537</v>
      </c>
      <c r="G206" s="42"/>
      <c r="H206" s="42"/>
      <c r="I206" s="236"/>
      <c r="J206" s="42"/>
      <c r="K206" s="42"/>
      <c r="L206" s="46"/>
      <c r="M206" s="237"/>
      <c r="N206" s="238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766</v>
      </c>
      <c r="AU206" s="19" t="s">
        <v>87</v>
      </c>
    </row>
    <row r="207" s="14" customFormat="1">
      <c r="A207" s="14"/>
      <c r="B207" s="249"/>
      <c r="C207" s="250"/>
      <c r="D207" s="234" t="s">
        <v>257</v>
      </c>
      <c r="E207" s="251" t="s">
        <v>1</v>
      </c>
      <c r="F207" s="252" t="s">
        <v>6533</v>
      </c>
      <c r="G207" s="250"/>
      <c r="H207" s="253">
        <v>121.5</v>
      </c>
      <c r="I207" s="254"/>
      <c r="J207" s="250"/>
      <c r="K207" s="250"/>
      <c r="L207" s="255"/>
      <c r="M207" s="256"/>
      <c r="N207" s="257"/>
      <c r="O207" s="257"/>
      <c r="P207" s="257"/>
      <c r="Q207" s="257"/>
      <c r="R207" s="257"/>
      <c r="S207" s="257"/>
      <c r="T207" s="25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9" t="s">
        <v>257</v>
      </c>
      <c r="AU207" s="259" t="s">
        <v>87</v>
      </c>
      <c r="AV207" s="14" t="s">
        <v>87</v>
      </c>
      <c r="AW207" s="14" t="s">
        <v>34</v>
      </c>
      <c r="AX207" s="14" t="s">
        <v>85</v>
      </c>
      <c r="AY207" s="259" t="s">
        <v>245</v>
      </c>
    </row>
    <row r="208" s="2" customFormat="1" ht="16.5" customHeight="1">
      <c r="A208" s="40"/>
      <c r="B208" s="41"/>
      <c r="C208" s="221" t="s">
        <v>452</v>
      </c>
      <c r="D208" s="221" t="s">
        <v>248</v>
      </c>
      <c r="E208" s="222" t="s">
        <v>3539</v>
      </c>
      <c r="F208" s="223" t="s">
        <v>3540</v>
      </c>
      <c r="G208" s="224" t="s">
        <v>317</v>
      </c>
      <c r="H208" s="225">
        <v>8</v>
      </c>
      <c r="I208" s="226"/>
      <c r="J208" s="227">
        <f>ROUND(I208*H208,2)</f>
        <v>0</v>
      </c>
      <c r="K208" s="223" t="s">
        <v>764</v>
      </c>
      <c r="L208" s="46"/>
      <c r="M208" s="228" t="s">
        <v>1</v>
      </c>
      <c r="N208" s="229" t="s">
        <v>42</v>
      </c>
      <c r="O208" s="93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2" t="s">
        <v>594</v>
      </c>
      <c r="AT208" s="232" t="s">
        <v>248</v>
      </c>
      <c r="AU208" s="232" t="s">
        <v>87</v>
      </c>
      <c r="AY208" s="19" t="s">
        <v>245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9" t="s">
        <v>85</v>
      </c>
      <c r="BK208" s="233">
        <f>ROUND(I208*H208,2)</f>
        <v>0</v>
      </c>
      <c r="BL208" s="19" t="s">
        <v>594</v>
      </c>
      <c r="BM208" s="232" t="s">
        <v>6534</v>
      </c>
    </row>
    <row r="209" s="2" customFormat="1">
      <c r="A209" s="40"/>
      <c r="B209" s="41"/>
      <c r="C209" s="42"/>
      <c r="D209" s="234" t="s">
        <v>255</v>
      </c>
      <c r="E209" s="42"/>
      <c r="F209" s="235" t="s">
        <v>3540</v>
      </c>
      <c r="G209" s="42"/>
      <c r="H209" s="42"/>
      <c r="I209" s="236"/>
      <c r="J209" s="42"/>
      <c r="K209" s="42"/>
      <c r="L209" s="46"/>
      <c r="M209" s="237"/>
      <c r="N209" s="238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255</v>
      </c>
      <c r="AU209" s="19" t="s">
        <v>87</v>
      </c>
    </row>
    <row r="210" s="2" customFormat="1">
      <c r="A210" s="40"/>
      <c r="B210" s="41"/>
      <c r="C210" s="42"/>
      <c r="D210" s="296" t="s">
        <v>766</v>
      </c>
      <c r="E210" s="42"/>
      <c r="F210" s="297" t="s">
        <v>3542</v>
      </c>
      <c r="G210" s="42"/>
      <c r="H210" s="42"/>
      <c r="I210" s="236"/>
      <c r="J210" s="42"/>
      <c r="K210" s="42"/>
      <c r="L210" s="46"/>
      <c r="M210" s="237"/>
      <c r="N210" s="238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766</v>
      </c>
      <c r="AU210" s="19" t="s">
        <v>87</v>
      </c>
    </row>
    <row r="211" s="14" customFormat="1">
      <c r="A211" s="14"/>
      <c r="B211" s="249"/>
      <c r="C211" s="250"/>
      <c r="D211" s="234" t="s">
        <v>257</v>
      </c>
      <c r="E211" s="251" t="s">
        <v>1</v>
      </c>
      <c r="F211" s="252" t="s">
        <v>6535</v>
      </c>
      <c r="G211" s="250"/>
      <c r="H211" s="253">
        <v>8</v>
      </c>
      <c r="I211" s="254"/>
      <c r="J211" s="250"/>
      <c r="K211" s="250"/>
      <c r="L211" s="255"/>
      <c r="M211" s="256"/>
      <c r="N211" s="257"/>
      <c r="O211" s="257"/>
      <c r="P211" s="257"/>
      <c r="Q211" s="257"/>
      <c r="R211" s="257"/>
      <c r="S211" s="257"/>
      <c r="T211" s="25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9" t="s">
        <v>257</v>
      </c>
      <c r="AU211" s="259" t="s">
        <v>87</v>
      </c>
      <c r="AV211" s="14" t="s">
        <v>87</v>
      </c>
      <c r="AW211" s="14" t="s">
        <v>34</v>
      </c>
      <c r="AX211" s="14" t="s">
        <v>85</v>
      </c>
      <c r="AY211" s="259" t="s">
        <v>245</v>
      </c>
    </row>
    <row r="212" s="2" customFormat="1" ht="16.5" customHeight="1">
      <c r="A212" s="40"/>
      <c r="B212" s="41"/>
      <c r="C212" s="283" t="s">
        <v>460</v>
      </c>
      <c r="D212" s="283" t="s">
        <v>551</v>
      </c>
      <c r="E212" s="284" t="s">
        <v>4214</v>
      </c>
      <c r="F212" s="285" t="s">
        <v>3545</v>
      </c>
      <c r="G212" s="286" t="s">
        <v>329</v>
      </c>
      <c r="H212" s="287">
        <v>8</v>
      </c>
      <c r="I212" s="288"/>
      <c r="J212" s="289">
        <f>ROUND(I212*H212,2)</f>
        <v>0</v>
      </c>
      <c r="K212" s="285" t="s">
        <v>1</v>
      </c>
      <c r="L212" s="290"/>
      <c r="M212" s="291" t="s">
        <v>1</v>
      </c>
      <c r="N212" s="292" t="s">
        <v>42</v>
      </c>
      <c r="O212" s="93"/>
      <c r="P212" s="230">
        <f>O212*H212</f>
        <v>0</v>
      </c>
      <c r="Q212" s="230">
        <v>0.059999999999999998</v>
      </c>
      <c r="R212" s="230">
        <f>Q212*H212</f>
        <v>0.47999999999999998</v>
      </c>
      <c r="S212" s="230">
        <v>0</v>
      </c>
      <c r="T212" s="231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32" t="s">
        <v>594</v>
      </c>
      <c r="AT212" s="232" t="s">
        <v>551</v>
      </c>
      <c r="AU212" s="232" t="s">
        <v>87</v>
      </c>
      <c r="AY212" s="19" t="s">
        <v>245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9" t="s">
        <v>85</v>
      </c>
      <c r="BK212" s="233">
        <f>ROUND(I212*H212,2)</f>
        <v>0</v>
      </c>
      <c r="BL212" s="19" t="s">
        <v>594</v>
      </c>
      <c r="BM212" s="232" t="s">
        <v>6536</v>
      </c>
    </row>
    <row r="213" s="2" customFormat="1">
      <c r="A213" s="40"/>
      <c r="B213" s="41"/>
      <c r="C213" s="42"/>
      <c r="D213" s="234" t="s">
        <v>255</v>
      </c>
      <c r="E213" s="42"/>
      <c r="F213" s="235" t="s">
        <v>3545</v>
      </c>
      <c r="G213" s="42"/>
      <c r="H213" s="42"/>
      <c r="I213" s="236"/>
      <c r="J213" s="42"/>
      <c r="K213" s="42"/>
      <c r="L213" s="46"/>
      <c r="M213" s="237"/>
      <c r="N213" s="238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255</v>
      </c>
      <c r="AU213" s="19" t="s">
        <v>87</v>
      </c>
    </row>
    <row r="214" s="2" customFormat="1" ht="16.5" customHeight="1">
      <c r="A214" s="40"/>
      <c r="B214" s="41"/>
      <c r="C214" s="283" t="s">
        <v>466</v>
      </c>
      <c r="D214" s="283" t="s">
        <v>551</v>
      </c>
      <c r="E214" s="284" t="s">
        <v>3547</v>
      </c>
      <c r="F214" s="285" t="s">
        <v>3548</v>
      </c>
      <c r="G214" s="286" t="s">
        <v>329</v>
      </c>
      <c r="H214" s="287">
        <v>16</v>
      </c>
      <c r="I214" s="288"/>
      <c r="J214" s="289">
        <f>ROUND(I214*H214,2)</f>
        <v>0</v>
      </c>
      <c r="K214" s="285" t="s">
        <v>1</v>
      </c>
      <c r="L214" s="290"/>
      <c r="M214" s="291" t="s">
        <v>1</v>
      </c>
      <c r="N214" s="292" t="s">
        <v>42</v>
      </c>
      <c r="O214" s="93"/>
      <c r="P214" s="230">
        <f>O214*H214</f>
        <v>0</v>
      </c>
      <c r="Q214" s="230">
        <v>0.0095999999999999992</v>
      </c>
      <c r="R214" s="230">
        <f>Q214*H214</f>
        <v>0.15359999999999999</v>
      </c>
      <c r="S214" s="230">
        <v>0</v>
      </c>
      <c r="T214" s="231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2" t="s">
        <v>594</v>
      </c>
      <c r="AT214" s="232" t="s">
        <v>551</v>
      </c>
      <c r="AU214" s="232" t="s">
        <v>87</v>
      </c>
      <c r="AY214" s="19" t="s">
        <v>245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9" t="s">
        <v>85</v>
      </c>
      <c r="BK214" s="233">
        <f>ROUND(I214*H214,2)</f>
        <v>0</v>
      </c>
      <c r="BL214" s="19" t="s">
        <v>594</v>
      </c>
      <c r="BM214" s="232" t="s">
        <v>6537</v>
      </c>
    </row>
    <row r="215" s="2" customFormat="1">
      <c r="A215" s="40"/>
      <c r="B215" s="41"/>
      <c r="C215" s="42"/>
      <c r="D215" s="234" t="s">
        <v>255</v>
      </c>
      <c r="E215" s="42"/>
      <c r="F215" s="235" t="s">
        <v>3548</v>
      </c>
      <c r="G215" s="42"/>
      <c r="H215" s="42"/>
      <c r="I215" s="236"/>
      <c r="J215" s="42"/>
      <c r="K215" s="42"/>
      <c r="L215" s="46"/>
      <c r="M215" s="237"/>
      <c r="N215" s="238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255</v>
      </c>
      <c r="AU215" s="19" t="s">
        <v>87</v>
      </c>
    </row>
    <row r="216" s="12" customFormat="1" ht="22.8" customHeight="1">
      <c r="A216" s="12"/>
      <c r="B216" s="205"/>
      <c r="C216" s="206"/>
      <c r="D216" s="207" t="s">
        <v>76</v>
      </c>
      <c r="E216" s="219" t="s">
        <v>87</v>
      </c>
      <c r="F216" s="219" t="s">
        <v>2726</v>
      </c>
      <c r="G216" s="206"/>
      <c r="H216" s="206"/>
      <c r="I216" s="209"/>
      <c r="J216" s="220">
        <f>BK216</f>
        <v>0</v>
      </c>
      <c r="K216" s="206"/>
      <c r="L216" s="211"/>
      <c r="M216" s="212"/>
      <c r="N216" s="213"/>
      <c r="O216" s="213"/>
      <c r="P216" s="214">
        <f>SUM(P217:P318)</f>
        <v>0</v>
      </c>
      <c r="Q216" s="213"/>
      <c r="R216" s="214">
        <f>SUM(R217:R318)</f>
        <v>62.174732463999995</v>
      </c>
      <c r="S216" s="213"/>
      <c r="T216" s="215">
        <f>SUM(T217:T318)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16" t="s">
        <v>85</v>
      </c>
      <c r="AT216" s="217" t="s">
        <v>76</v>
      </c>
      <c r="AU216" s="217" t="s">
        <v>85</v>
      </c>
      <c r="AY216" s="216" t="s">
        <v>245</v>
      </c>
      <c r="BK216" s="218">
        <f>SUM(BK217:BK318)</f>
        <v>0</v>
      </c>
    </row>
    <row r="217" s="2" customFormat="1" ht="24.15" customHeight="1">
      <c r="A217" s="40"/>
      <c r="B217" s="41"/>
      <c r="C217" s="221" t="s">
        <v>471</v>
      </c>
      <c r="D217" s="221" t="s">
        <v>248</v>
      </c>
      <c r="E217" s="222" t="s">
        <v>3482</v>
      </c>
      <c r="F217" s="223" t="s">
        <v>3483</v>
      </c>
      <c r="G217" s="224" t="s">
        <v>551</v>
      </c>
      <c r="H217" s="225">
        <v>129.80000000000001</v>
      </c>
      <c r="I217" s="226"/>
      <c r="J217" s="227">
        <f>ROUND(I217*H217,2)</f>
        <v>0</v>
      </c>
      <c r="K217" s="223" t="s">
        <v>764</v>
      </c>
      <c r="L217" s="46"/>
      <c r="M217" s="228" t="s">
        <v>1</v>
      </c>
      <c r="N217" s="229" t="s">
        <v>42</v>
      </c>
      <c r="O217" s="93"/>
      <c r="P217" s="230">
        <f>O217*H217</f>
        <v>0</v>
      </c>
      <c r="Q217" s="230">
        <v>0.0010166559999999999</v>
      </c>
      <c r="R217" s="230">
        <f>Q217*H217</f>
        <v>0.13196194880000001</v>
      </c>
      <c r="S217" s="230">
        <v>0</v>
      </c>
      <c r="T217" s="231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2" t="s">
        <v>253</v>
      </c>
      <c r="AT217" s="232" t="s">
        <v>248</v>
      </c>
      <c r="AU217" s="232" t="s">
        <v>87</v>
      </c>
      <c r="AY217" s="19" t="s">
        <v>245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9" t="s">
        <v>85</v>
      </c>
      <c r="BK217" s="233">
        <f>ROUND(I217*H217,2)</f>
        <v>0</v>
      </c>
      <c r="BL217" s="19" t="s">
        <v>253</v>
      </c>
      <c r="BM217" s="232" t="s">
        <v>6538</v>
      </c>
    </row>
    <row r="218" s="2" customFormat="1">
      <c r="A218" s="40"/>
      <c r="B218" s="41"/>
      <c r="C218" s="42"/>
      <c r="D218" s="234" t="s">
        <v>255</v>
      </c>
      <c r="E218" s="42"/>
      <c r="F218" s="235" t="s">
        <v>3483</v>
      </c>
      <c r="G218" s="42"/>
      <c r="H218" s="42"/>
      <c r="I218" s="236"/>
      <c r="J218" s="42"/>
      <c r="K218" s="42"/>
      <c r="L218" s="46"/>
      <c r="M218" s="237"/>
      <c r="N218" s="238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255</v>
      </c>
      <c r="AU218" s="19" t="s">
        <v>87</v>
      </c>
    </row>
    <row r="219" s="2" customFormat="1">
      <c r="A219" s="40"/>
      <c r="B219" s="41"/>
      <c r="C219" s="42"/>
      <c r="D219" s="296" t="s">
        <v>766</v>
      </c>
      <c r="E219" s="42"/>
      <c r="F219" s="297" t="s">
        <v>3485</v>
      </c>
      <c r="G219" s="42"/>
      <c r="H219" s="42"/>
      <c r="I219" s="236"/>
      <c r="J219" s="42"/>
      <c r="K219" s="42"/>
      <c r="L219" s="46"/>
      <c r="M219" s="237"/>
      <c r="N219" s="238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766</v>
      </c>
      <c r="AU219" s="19" t="s">
        <v>87</v>
      </c>
    </row>
    <row r="220" s="14" customFormat="1">
      <c r="A220" s="14"/>
      <c r="B220" s="249"/>
      <c r="C220" s="250"/>
      <c r="D220" s="234" t="s">
        <v>257</v>
      </c>
      <c r="E220" s="251" t="s">
        <v>1</v>
      </c>
      <c r="F220" s="252" t="s">
        <v>6539</v>
      </c>
      <c r="G220" s="250"/>
      <c r="H220" s="253">
        <v>129.80000000000001</v>
      </c>
      <c r="I220" s="254"/>
      <c r="J220" s="250"/>
      <c r="K220" s="250"/>
      <c r="L220" s="255"/>
      <c r="M220" s="256"/>
      <c r="N220" s="257"/>
      <c r="O220" s="257"/>
      <c r="P220" s="257"/>
      <c r="Q220" s="257"/>
      <c r="R220" s="257"/>
      <c r="S220" s="257"/>
      <c r="T220" s="25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9" t="s">
        <v>257</v>
      </c>
      <c r="AU220" s="259" t="s">
        <v>87</v>
      </c>
      <c r="AV220" s="14" t="s">
        <v>87</v>
      </c>
      <c r="AW220" s="14" t="s">
        <v>34</v>
      </c>
      <c r="AX220" s="14" t="s">
        <v>85</v>
      </c>
      <c r="AY220" s="259" t="s">
        <v>245</v>
      </c>
    </row>
    <row r="221" s="2" customFormat="1" ht="16.5" customHeight="1">
      <c r="A221" s="40"/>
      <c r="B221" s="41"/>
      <c r="C221" s="221" t="s">
        <v>218</v>
      </c>
      <c r="D221" s="221" t="s">
        <v>248</v>
      </c>
      <c r="E221" s="222" t="s">
        <v>3492</v>
      </c>
      <c r="F221" s="223" t="s">
        <v>3493</v>
      </c>
      <c r="G221" s="224" t="s">
        <v>317</v>
      </c>
      <c r="H221" s="225">
        <v>80</v>
      </c>
      <c r="I221" s="226"/>
      <c r="J221" s="227">
        <f>ROUND(I221*H221,2)</f>
        <v>0</v>
      </c>
      <c r="K221" s="223" t="s">
        <v>764</v>
      </c>
      <c r="L221" s="46"/>
      <c r="M221" s="228" t="s">
        <v>1</v>
      </c>
      <c r="N221" s="229" t="s">
        <v>42</v>
      </c>
      <c r="O221" s="93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32" t="s">
        <v>253</v>
      </c>
      <c r="AT221" s="232" t="s">
        <v>248</v>
      </c>
      <c r="AU221" s="232" t="s">
        <v>87</v>
      </c>
      <c r="AY221" s="19" t="s">
        <v>245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9" t="s">
        <v>85</v>
      </c>
      <c r="BK221" s="233">
        <f>ROUND(I221*H221,2)</f>
        <v>0</v>
      </c>
      <c r="BL221" s="19" t="s">
        <v>253</v>
      </c>
      <c r="BM221" s="232" t="s">
        <v>6540</v>
      </c>
    </row>
    <row r="222" s="2" customFormat="1">
      <c r="A222" s="40"/>
      <c r="B222" s="41"/>
      <c r="C222" s="42"/>
      <c r="D222" s="234" t="s">
        <v>255</v>
      </c>
      <c r="E222" s="42"/>
      <c r="F222" s="235" t="s">
        <v>3493</v>
      </c>
      <c r="G222" s="42"/>
      <c r="H222" s="42"/>
      <c r="I222" s="236"/>
      <c r="J222" s="42"/>
      <c r="K222" s="42"/>
      <c r="L222" s="46"/>
      <c r="M222" s="237"/>
      <c r="N222" s="238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255</v>
      </c>
      <c r="AU222" s="19" t="s">
        <v>87</v>
      </c>
    </row>
    <row r="223" s="2" customFormat="1">
      <c r="A223" s="40"/>
      <c r="B223" s="41"/>
      <c r="C223" s="42"/>
      <c r="D223" s="296" t="s">
        <v>766</v>
      </c>
      <c r="E223" s="42"/>
      <c r="F223" s="297" t="s">
        <v>3495</v>
      </c>
      <c r="G223" s="42"/>
      <c r="H223" s="42"/>
      <c r="I223" s="236"/>
      <c r="J223" s="42"/>
      <c r="K223" s="42"/>
      <c r="L223" s="46"/>
      <c r="M223" s="237"/>
      <c r="N223" s="238"/>
      <c r="O223" s="93"/>
      <c r="P223" s="93"/>
      <c r="Q223" s="93"/>
      <c r="R223" s="93"/>
      <c r="S223" s="93"/>
      <c r="T223" s="94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766</v>
      </c>
      <c r="AU223" s="19" t="s">
        <v>87</v>
      </c>
    </row>
    <row r="224" s="14" customFormat="1">
      <c r="A224" s="14"/>
      <c r="B224" s="249"/>
      <c r="C224" s="250"/>
      <c r="D224" s="234" t="s">
        <v>257</v>
      </c>
      <c r="E224" s="251" t="s">
        <v>1</v>
      </c>
      <c r="F224" s="252" t="s">
        <v>6541</v>
      </c>
      <c r="G224" s="250"/>
      <c r="H224" s="253">
        <v>80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9" t="s">
        <v>257</v>
      </c>
      <c r="AU224" s="259" t="s">
        <v>87</v>
      </c>
      <c r="AV224" s="14" t="s">
        <v>87</v>
      </c>
      <c r="AW224" s="14" t="s">
        <v>34</v>
      </c>
      <c r="AX224" s="14" t="s">
        <v>85</v>
      </c>
      <c r="AY224" s="259" t="s">
        <v>245</v>
      </c>
    </row>
    <row r="225" s="2" customFormat="1" ht="16.5" customHeight="1">
      <c r="A225" s="40"/>
      <c r="B225" s="41"/>
      <c r="C225" s="221" t="s">
        <v>482</v>
      </c>
      <c r="D225" s="221" t="s">
        <v>248</v>
      </c>
      <c r="E225" s="222" t="s">
        <v>4109</v>
      </c>
      <c r="F225" s="223" t="s">
        <v>4112</v>
      </c>
      <c r="G225" s="224" t="s">
        <v>551</v>
      </c>
      <c r="H225" s="225">
        <v>19.199999999999999</v>
      </c>
      <c r="I225" s="226"/>
      <c r="J225" s="227">
        <f>ROUND(I225*H225,2)</f>
        <v>0</v>
      </c>
      <c r="K225" s="223" t="s">
        <v>764</v>
      </c>
      <c r="L225" s="46"/>
      <c r="M225" s="228" t="s">
        <v>1</v>
      </c>
      <c r="N225" s="229" t="s">
        <v>42</v>
      </c>
      <c r="O225" s="93"/>
      <c r="P225" s="230">
        <f>O225*H225</f>
        <v>0</v>
      </c>
      <c r="Q225" s="230">
        <v>0.15478303600000001</v>
      </c>
      <c r="R225" s="230">
        <f>Q225*H225</f>
        <v>2.9718342912</v>
      </c>
      <c r="S225" s="230">
        <v>0</v>
      </c>
      <c r="T225" s="231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2" t="s">
        <v>253</v>
      </c>
      <c r="AT225" s="232" t="s">
        <v>248</v>
      </c>
      <c r="AU225" s="232" t="s">
        <v>87</v>
      </c>
      <c r="AY225" s="19" t="s">
        <v>245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9" t="s">
        <v>85</v>
      </c>
      <c r="BK225" s="233">
        <f>ROUND(I225*H225,2)</f>
        <v>0</v>
      </c>
      <c r="BL225" s="19" t="s">
        <v>253</v>
      </c>
      <c r="BM225" s="232" t="s">
        <v>6542</v>
      </c>
    </row>
    <row r="226" s="2" customFormat="1">
      <c r="A226" s="40"/>
      <c r="B226" s="41"/>
      <c r="C226" s="42"/>
      <c r="D226" s="234" t="s">
        <v>255</v>
      </c>
      <c r="E226" s="42"/>
      <c r="F226" s="235" t="s">
        <v>4112</v>
      </c>
      <c r="G226" s="42"/>
      <c r="H226" s="42"/>
      <c r="I226" s="236"/>
      <c r="J226" s="42"/>
      <c r="K226" s="42"/>
      <c r="L226" s="46"/>
      <c r="M226" s="237"/>
      <c r="N226" s="238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255</v>
      </c>
      <c r="AU226" s="19" t="s">
        <v>87</v>
      </c>
    </row>
    <row r="227" s="2" customFormat="1">
      <c r="A227" s="40"/>
      <c r="B227" s="41"/>
      <c r="C227" s="42"/>
      <c r="D227" s="296" t="s">
        <v>766</v>
      </c>
      <c r="E227" s="42"/>
      <c r="F227" s="297" t="s">
        <v>4113</v>
      </c>
      <c r="G227" s="42"/>
      <c r="H227" s="42"/>
      <c r="I227" s="236"/>
      <c r="J227" s="42"/>
      <c r="K227" s="42"/>
      <c r="L227" s="46"/>
      <c r="M227" s="237"/>
      <c r="N227" s="238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766</v>
      </c>
      <c r="AU227" s="19" t="s">
        <v>87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6091</v>
      </c>
      <c r="G228" s="250"/>
      <c r="H228" s="253">
        <v>19.199999999999999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85</v>
      </c>
      <c r="AY228" s="259" t="s">
        <v>245</v>
      </c>
    </row>
    <row r="229" s="2" customFormat="1" ht="16.5" customHeight="1">
      <c r="A229" s="40"/>
      <c r="B229" s="41"/>
      <c r="C229" s="283" t="s">
        <v>487</v>
      </c>
      <c r="D229" s="283" t="s">
        <v>551</v>
      </c>
      <c r="E229" s="284" t="s">
        <v>4115</v>
      </c>
      <c r="F229" s="285" t="s">
        <v>4116</v>
      </c>
      <c r="G229" s="286" t="s">
        <v>545</v>
      </c>
      <c r="H229" s="287">
        <v>0.13800000000000001</v>
      </c>
      <c r="I229" s="288"/>
      <c r="J229" s="289">
        <f>ROUND(I229*H229,2)</f>
        <v>0</v>
      </c>
      <c r="K229" s="285" t="s">
        <v>764</v>
      </c>
      <c r="L229" s="290"/>
      <c r="M229" s="291" t="s">
        <v>1</v>
      </c>
      <c r="N229" s="292" t="s">
        <v>42</v>
      </c>
      <c r="O229" s="93"/>
      <c r="P229" s="230">
        <f>O229*H229</f>
        <v>0</v>
      </c>
      <c r="Q229" s="230">
        <v>1</v>
      </c>
      <c r="R229" s="230">
        <f>Q229*H229</f>
        <v>0.13800000000000001</v>
      </c>
      <c r="S229" s="230">
        <v>0</v>
      </c>
      <c r="T229" s="231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32" t="s">
        <v>326</v>
      </c>
      <c r="AT229" s="232" t="s">
        <v>551</v>
      </c>
      <c r="AU229" s="232" t="s">
        <v>87</v>
      </c>
      <c r="AY229" s="19" t="s">
        <v>245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9" t="s">
        <v>85</v>
      </c>
      <c r="BK229" s="233">
        <f>ROUND(I229*H229,2)</f>
        <v>0</v>
      </c>
      <c r="BL229" s="19" t="s">
        <v>253</v>
      </c>
      <c r="BM229" s="232" t="s">
        <v>6543</v>
      </c>
    </row>
    <row r="230" s="2" customFormat="1">
      <c r="A230" s="40"/>
      <c r="B230" s="41"/>
      <c r="C230" s="42"/>
      <c r="D230" s="234" t="s">
        <v>255</v>
      </c>
      <c r="E230" s="42"/>
      <c r="F230" s="235" t="s">
        <v>4116</v>
      </c>
      <c r="G230" s="42"/>
      <c r="H230" s="42"/>
      <c r="I230" s="236"/>
      <c r="J230" s="42"/>
      <c r="K230" s="42"/>
      <c r="L230" s="46"/>
      <c r="M230" s="237"/>
      <c r="N230" s="238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255</v>
      </c>
      <c r="AU230" s="19" t="s">
        <v>87</v>
      </c>
    </row>
    <row r="231" s="14" customFormat="1">
      <c r="A231" s="14"/>
      <c r="B231" s="249"/>
      <c r="C231" s="250"/>
      <c r="D231" s="234" t="s">
        <v>257</v>
      </c>
      <c r="E231" s="251" t="s">
        <v>1</v>
      </c>
      <c r="F231" s="252" t="s">
        <v>6093</v>
      </c>
      <c r="G231" s="250"/>
      <c r="H231" s="253">
        <v>0.13800000000000001</v>
      </c>
      <c r="I231" s="254"/>
      <c r="J231" s="250"/>
      <c r="K231" s="250"/>
      <c r="L231" s="255"/>
      <c r="M231" s="256"/>
      <c r="N231" s="257"/>
      <c r="O231" s="257"/>
      <c r="P231" s="257"/>
      <c r="Q231" s="257"/>
      <c r="R231" s="257"/>
      <c r="S231" s="257"/>
      <c r="T231" s="25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9" t="s">
        <v>257</v>
      </c>
      <c r="AU231" s="259" t="s">
        <v>87</v>
      </c>
      <c r="AV231" s="14" t="s">
        <v>87</v>
      </c>
      <c r="AW231" s="14" t="s">
        <v>34</v>
      </c>
      <c r="AX231" s="14" t="s">
        <v>85</v>
      </c>
      <c r="AY231" s="259" t="s">
        <v>245</v>
      </c>
    </row>
    <row r="232" s="2" customFormat="1" ht="16.5" customHeight="1">
      <c r="A232" s="40"/>
      <c r="B232" s="41"/>
      <c r="C232" s="283" t="s">
        <v>497</v>
      </c>
      <c r="D232" s="283" t="s">
        <v>551</v>
      </c>
      <c r="E232" s="284" t="s">
        <v>4129</v>
      </c>
      <c r="F232" s="285" t="s">
        <v>4130</v>
      </c>
      <c r="G232" s="286" t="s">
        <v>545</v>
      </c>
      <c r="H232" s="287">
        <v>1.3460000000000001</v>
      </c>
      <c r="I232" s="288"/>
      <c r="J232" s="289">
        <f>ROUND(I232*H232,2)</f>
        <v>0</v>
      </c>
      <c r="K232" s="285" t="s">
        <v>764</v>
      </c>
      <c r="L232" s="290"/>
      <c r="M232" s="291" t="s">
        <v>1</v>
      </c>
      <c r="N232" s="292" t="s">
        <v>42</v>
      </c>
      <c r="O232" s="93"/>
      <c r="P232" s="230">
        <f>O232*H232</f>
        <v>0</v>
      </c>
      <c r="Q232" s="230">
        <v>1</v>
      </c>
      <c r="R232" s="230">
        <f>Q232*H232</f>
        <v>1.3460000000000001</v>
      </c>
      <c r="S232" s="230">
        <v>0</v>
      </c>
      <c r="T232" s="231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2" t="s">
        <v>326</v>
      </c>
      <c r="AT232" s="232" t="s">
        <v>551</v>
      </c>
      <c r="AU232" s="232" t="s">
        <v>87</v>
      </c>
      <c r="AY232" s="19" t="s">
        <v>245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9" t="s">
        <v>85</v>
      </c>
      <c r="BK232" s="233">
        <f>ROUND(I232*H232,2)</f>
        <v>0</v>
      </c>
      <c r="BL232" s="19" t="s">
        <v>253</v>
      </c>
      <c r="BM232" s="232" t="s">
        <v>6544</v>
      </c>
    </row>
    <row r="233" s="2" customFormat="1">
      <c r="A233" s="40"/>
      <c r="B233" s="41"/>
      <c r="C233" s="42"/>
      <c r="D233" s="234" t="s">
        <v>255</v>
      </c>
      <c r="E233" s="42"/>
      <c r="F233" s="235" t="s">
        <v>4130</v>
      </c>
      <c r="G233" s="42"/>
      <c r="H233" s="42"/>
      <c r="I233" s="236"/>
      <c r="J233" s="42"/>
      <c r="K233" s="42"/>
      <c r="L233" s="46"/>
      <c r="M233" s="237"/>
      <c r="N233" s="238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255</v>
      </c>
      <c r="AU233" s="19" t="s">
        <v>87</v>
      </c>
    </row>
    <row r="234" s="14" customFormat="1">
      <c r="A234" s="14"/>
      <c r="B234" s="249"/>
      <c r="C234" s="250"/>
      <c r="D234" s="234" t="s">
        <v>257</v>
      </c>
      <c r="E234" s="251" t="s">
        <v>1</v>
      </c>
      <c r="F234" s="252" t="s">
        <v>6545</v>
      </c>
      <c r="G234" s="250"/>
      <c r="H234" s="253">
        <v>0.158</v>
      </c>
      <c r="I234" s="254"/>
      <c r="J234" s="250"/>
      <c r="K234" s="250"/>
      <c r="L234" s="255"/>
      <c r="M234" s="256"/>
      <c r="N234" s="257"/>
      <c r="O234" s="257"/>
      <c r="P234" s="257"/>
      <c r="Q234" s="257"/>
      <c r="R234" s="257"/>
      <c r="S234" s="257"/>
      <c r="T234" s="25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9" t="s">
        <v>257</v>
      </c>
      <c r="AU234" s="259" t="s">
        <v>87</v>
      </c>
      <c r="AV234" s="14" t="s">
        <v>87</v>
      </c>
      <c r="AW234" s="14" t="s">
        <v>34</v>
      </c>
      <c r="AX234" s="14" t="s">
        <v>77</v>
      </c>
      <c r="AY234" s="259" t="s">
        <v>245</v>
      </c>
    </row>
    <row r="235" s="14" customFormat="1">
      <c r="A235" s="14"/>
      <c r="B235" s="249"/>
      <c r="C235" s="250"/>
      <c r="D235" s="234" t="s">
        <v>257</v>
      </c>
      <c r="E235" s="251" t="s">
        <v>1</v>
      </c>
      <c r="F235" s="252" t="s">
        <v>6096</v>
      </c>
      <c r="G235" s="250"/>
      <c r="H235" s="253">
        <v>1.1879999999999999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9" t="s">
        <v>257</v>
      </c>
      <c r="AU235" s="259" t="s">
        <v>87</v>
      </c>
      <c r="AV235" s="14" t="s">
        <v>87</v>
      </c>
      <c r="AW235" s="14" t="s">
        <v>34</v>
      </c>
      <c r="AX235" s="14" t="s">
        <v>77</v>
      </c>
      <c r="AY235" s="259" t="s">
        <v>245</v>
      </c>
    </row>
    <row r="236" s="15" customFormat="1">
      <c r="A236" s="15"/>
      <c r="B236" s="260"/>
      <c r="C236" s="261"/>
      <c r="D236" s="234" t="s">
        <v>257</v>
      </c>
      <c r="E236" s="262" t="s">
        <v>1</v>
      </c>
      <c r="F236" s="263" t="s">
        <v>266</v>
      </c>
      <c r="G236" s="261"/>
      <c r="H236" s="264">
        <v>1.3459999999999999</v>
      </c>
      <c r="I236" s="265"/>
      <c r="J236" s="261"/>
      <c r="K236" s="261"/>
      <c r="L236" s="266"/>
      <c r="M236" s="267"/>
      <c r="N236" s="268"/>
      <c r="O236" s="268"/>
      <c r="P236" s="268"/>
      <c r="Q236" s="268"/>
      <c r="R236" s="268"/>
      <c r="S236" s="268"/>
      <c r="T236" s="269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70" t="s">
        <v>257</v>
      </c>
      <c r="AU236" s="270" t="s">
        <v>87</v>
      </c>
      <c r="AV236" s="15" t="s">
        <v>253</v>
      </c>
      <c r="AW236" s="15" t="s">
        <v>34</v>
      </c>
      <c r="AX236" s="15" t="s">
        <v>85</v>
      </c>
      <c r="AY236" s="270" t="s">
        <v>245</v>
      </c>
    </row>
    <row r="237" s="2" customFormat="1" ht="16.5" customHeight="1">
      <c r="A237" s="40"/>
      <c r="B237" s="41"/>
      <c r="C237" s="221" t="s">
        <v>502</v>
      </c>
      <c r="D237" s="221" t="s">
        <v>248</v>
      </c>
      <c r="E237" s="222" t="s">
        <v>4119</v>
      </c>
      <c r="F237" s="223" t="s">
        <v>4122</v>
      </c>
      <c r="G237" s="224" t="s">
        <v>551</v>
      </c>
      <c r="H237" s="225">
        <v>19.199999999999999</v>
      </c>
      <c r="I237" s="226"/>
      <c r="J237" s="227">
        <f>ROUND(I237*H237,2)</f>
        <v>0</v>
      </c>
      <c r="K237" s="223" t="s">
        <v>764</v>
      </c>
      <c r="L237" s="46"/>
      <c r="M237" s="228" t="s">
        <v>1</v>
      </c>
      <c r="N237" s="229" t="s">
        <v>42</v>
      </c>
      <c r="O237" s="93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2" t="s">
        <v>253</v>
      </c>
      <c r="AT237" s="232" t="s">
        <v>248</v>
      </c>
      <c r="AU237" s="232" t="s">
        <v>87</v>
      </c>
      <c r="AY237" s="19" t="s">
        <v>245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9" t="s">
        <v>85</v>
      </c>
      <c r="BK237" s="233">
        <f>ROUND(I237*H237,2)</f>
        <v>0</v>
      </c>
      <c r="BL237" s="19" t="s">
        <v>253</v>
      </c>
      <c r="BM237" s="232" t="s">
        <v>6546</v>
      </c>
    </row>
    <row r="238" s="2" customFormat="1">
      <c r="A238" s="40"/>
      <c r="B238" s="41"/>
      <c r="C238" s="42"/>
      <c r="D238" s="234" t="s">
        <v>255</v>
      </c>
      <c r="E238" s="42"/>
      <c r="F238" s="235" t="s">
        <v>4122</v>
      </c>
      <c r="G238" s="42"/>
      <c r="H238" s="42"/>
      <c r="I238" s="236"/>
      <c r="J238" s="42"/>
      <c r="K238" s="42"/>
      <c r="L238" s="46"/>
      <c r="M238" s="237"/>
      <c r="N238" s="238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255</v>
      </c>
      <c r="AU238" s="19" t="s">
        <v>87</v>
      </c>
    </row>
    <row r="239" s="2" customFormat="1">
      <c r="A239" s="40"/>
      <c r="B239" s="41"/>
      <c r="C239" s="42"/>
      <c r="D239" s="296" t="s">
        <v>766</v>
      </c>
      <c r="E239" s="42"/>
      <c r="F239" s="297" t="s">
        <v>4123</v>
      </c>
      <c r="G239" s="42"/>
      <c r="H239" s="42"/>
      <c r="I239" s="236"/>
      <c r="J239" s="42"/>
      <c r="K239" s="42"/>
      <c r="L239" s="46"/>
      <c r="M239" s="237"/>
      <c r="N239" s="238"/>
      <c r="O239" s="93"/>
      <c r="P239" s="93"/>
      <c r="Q239" s="93"/>
      <c r="R239" s="93"/>
      <c r="S239" s="93"/>
      <c r="T239" s="94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766</v>
      </c>
      <c r="AU239" s="19" t="s">
        <v>87</v>
      </c>
    </row>
    <row r="240" s="14" customFormat="1">
      <c r="A240" s="14"/>
      <c r="B240" s="249"/>
      <c r="C240" s="250"/>
      <c r="D240" s="234" t="s">
        <v>257</v>
      </c>
      <c r="E240" s="251" t="s">
        <v>1</v>
      </c>
      <c r="F240" s="252" t="s">
        <v>6098</v>
      </c>
      <c r="G240" s="250"/>
      <c r="H240" s="253">
        <v>19.199999999999999</v>
      </c>
      <c r="I240" s="254"/>
      <c r="J240" s="250"/>
      <c r="K240" s="250"/>
      <c r="L240" s="255"/>
      <c r="M240" s="256"/>
      <c r="N240" s="257"/>
      <c r="O240" s="257"/>
      <c r="P240" s="257"/>
      <c r="Q240" s="257"/>
      <c r="R240" s="257"/>
      <c r="S240" s="257"/>
      <c r="T240" s="25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9" t="s">
        <v>257</v>
      </c>
      <c r="AU240" s="259" t="s">
        <v>87</v>
      </c>
      <c r="AV240" s="14" t="s">
        <v>87</v>
      </c>
      <c r="AW240" s="14" t="s">
        <v>34</v>
      </c>
      <c r="AX240" s="14" t="s">
        <v>85</v>
      </c>
      <c r="AY240" s="259" t="s">
        <v>245</v>
      </c>
    </row>
    <row r="241" s="2" customFormat="1" ht="21.75" customHeight="1">
      <c r="A241" s="40"/>
      <c r="B241" s="41"/>
      <c r="C241" s="221" t="s">
        <v>516</v>
      </c>
      <c r="D241" s="221" t="s">
        <v>248</v>
      </c>
      <c r="E241" s="222" t="s">
        <v>3487</v>
      </c>
      <c r="F241" s="223" t="s">
        <v>3488</v>
      </c>
      <c r="G241" s="224" t="s">
        <v>2717</v>
      </c>
      <c r="H241" s="225">
        <v>43</v>
      </c>
      <c r="I241" s="226"/>
      <c r="J241" s="227">
        <f>ROUND(I241*H241,2)</f>
        <v>0</v>
      </c>
      <c r="K241" s="223" t="s">
        <v>764</v>
      </c>
      <c r="L241" s="46"/>
      <c r="M241" s="228" t="s">
        <v>1</v>
      </c>
      <c r="N241" s="229" t="s">
        <v>42</v>
      </c>
      <c r="O241" s="93"/>
      <c r="P241" s="230">
        <f>O241*H241</f>
        <v>0</v>
      </c>
      <c r="Q241" s="230">
        <v>0.026394999999999998</v>
      </c>
      <c r="R241" s="230">
        <f>Q241*H241</f>
        <v>1.1349849999999999</v>
      </c>
      <c r="S241" s="230">
        <v>0</v>
      </c>
      <c r="T241" s="231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32" t="s">
        <v>253</v>
      </c>
      <c r="AT241" s="232" t="s">
        <v>248</v>
      </c>
      <c r="AU241" s="232" t="s">
        <v>87</v>
      </c>
      <c r="AY241" s="19" t="s">
        <v>245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9" t="s">
        <v>85</v>
      </c>
      <c r="BK241" s="233">
        <f>ROUND(I241*H241,2)</f>
        <v>0</v>
      </c>
      <c r="BL241" s="19" t="s">
        <v>253</v>
      </c>
      <c r="BM241" s="232" t="s">
        <v>6547</v>
      </c>
    </row>
    <row r="242" s="2" customFormat="1">
      <c r="A242" s="40"/>
      <c r="B242" s="41"/>
      <c r="C242" s="42"/>
      <c r="D242" s="234" t="s">
        <v>255</v>
      </c>
      <c r="E242" s="42"/>
      <c r="F242" s="235" t="s">
        <v>3488</v>
      </c>
      <c r="G242" s="42"/>
      <c r="H242" s="42"/>
      <c r="I242" s="236"/>
      <c r="J242" s="42"/>
      <c r="K242" s="42"/>
      <c r="L242" s="46"/>
      <c r="M242" s="237"/>
      <c r="N242" s="238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255</v>
      </c>
      <c r="AU242" s="19" t="s">
        <v>87</v>
      </c>
    </row>
    <row r="243" s="2" customFormat="1">
      <c r="A243" s="40"/>
      <c r="B243" s="41"/>
      <c r="C243" s="42"/>
      <c r="D243" s="296" t="s">
        <v>766</v>
      </c>
      <c r="E243" s="42"/>
      <c r="F243" s="297" t="s">
        <v>3490</v>
      </c>
      <c r="G243" s="42"/>
      <c r="H243" s="42"/>
      <c r="I243" s="236"/>
      <c r="J243" s="42"/>
      <c r="K243" s="42"/>
      <c r="L243" s="46"/>
      <c r="M243" s="237"/>
      <c r="N243" s="238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766</v>
      </c>
      <c r="AU243" s="19" t="s">
        <v>87</v>
      </c>
    </row>
    <row r="244" s="14" customFormat="1">
      <c r="A244" s="14"/>
      <c r="B244" s="249"/>
      <c r="C244" s="250"/>
      <c r="D244" s="234" t="s">
        <v>257</v>
      </c>
      <c r="E244" s="251" t="s">
        <v>1</v>
      </c>
      <c r="F244" s="252" t="s">
        <v>6548</v>
      </c>
      <c r="G244" s="250"/>
      <c r="H244" s="253">
        <v>43</v>
      </c>
      <c r="I244" s="254"/>
      <c r="J244" s="250"/>
      <c r="K244" s="250"/>
      <c r="L244" s="255"/>
      <c r="M244" s="256"/>
      <c r="N244" s="257"/>
      <c r="O244" s="257"/>
      <c r="P244" s="257"/>
      <c r="Q244" s="257"/>
      <c r="R244" s="257"/>
      <c r="S244" s="257"/>
      <c r="T244" s="25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9" t="s">
        <v>257</v>
      </c>
      <c r="AU244" s="259" t="s">
        <v>87</v>
      </c>
      <c r="AV244" s="14" t="s">
        <v>87</v>
      </c>
      <c r="AW244" s="14" t="s">
        <v>34</v>
      </c>
      <c r="AX244" s="14" t="s">
        <v>85</v>
      </c>
      <c r="AY244" s="259" t="s">
        <v>245</v>
      </c>
    </row>
    <row r="245" s="2" customFormat="1" ht="16.5" customHeight="1">
      <c r="A245" s="40"/>
      <c r="B245" s="41"/>
      <c r="C245" s="221" t="s">
        <v>522</v>
      </c>
      <c r="D245" s="221" t="s">
        <v>248</v>
      </c>
      <c r="E245" s="222" t="s">
        <v>4134</v>
      </c>
      <c r="F245" s="223" t="s">
        <v>4135</v>
      </c>
      <c r="G245" s="224" t="s">
        <v>329</v>
      </c>
      <c r="H245" s="225">
        <v>8</v>
      </c>
      <c r="I245" s="226"/>
      <c r="J245" s="227">
        <f>ROUND(I245*H245,2)</f>
        <v>0</v>
      </c>
      <c r="K245" s="223" t="s">
        <v>764</v>
      </c>
      <c r="L245" s="46"/>
      <c r="M245" s="228" t="s">
        <v>1</v>
      </c>
      <c r="N245" s="229" t="s">
        <v>42</v>
      </c>
      <c r="O245" s="93"/>
      <c r="P245" s="230">
        <f>O245*H245</f>
        <v>0</v>
      </c>
      <c r="Q245" s="230">
        <v>0.000200712</v>
      </c>
      <c r="R245" s="230">
        <f>Q245*H245</f>
        <v>0.001605696</v>
      </c>
      <c r="S245" s="230">
        <v>0</v>
      </c>
      <c r="T245" s="231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2" t="s">
        <v>253</v>
      </c>
      <c r="AT245" s="232" t="s">
        <v>248</v>
      </c>
      <c r="AU245" s="232" t="s">
        <v>87</v>
      </c>
      <c r="AY245" s="19" t="s">
        <v>245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9" t="s">
        <v>85</v>
      </c>
      <c r="BK245" s="233">
        <f>ROUND(I245*H245,2)</f>
        <v>0</v>
      </c>
      <c r="BL245" s="19" t="s">
        <v>253</v>
      </c>
      <c r="BM245" s="232" t="s">
        <v>6549</v>
      </c>
    </row>
    <row r="246" s="2" customFormat="1">
      <c r="A246" s="40"/>
      <c r="B246" s="41"/>
      <c r="C246" s="42"/>
      <c r="D246" s="234" t="s">
        <v>255</v>
      </c>
      <c r="E246" s="42"/>
      <c r="F246" s="235" t="s">
        <v>4135</v>
      </c>
      <c r="G246" s="42"/>
      <c r="H246" s="42"/>
      <c r="I246" s="236"/>
      <c r="J246" s="42"/>
      <c r="K246" s="42"/>
      <c r="L246" s="46"/>
      <c r="M246" s="237"/>
      <c r="N246" s="238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255</v>
      </c>
      <c r="AU246" s="19" t="s">
        <v>87</v>
      </c>
    </row>
    <row r="247" s="2" customFormat="1">
      <c r="A247" s="40"/>
      <c r="B247" s="41"/>
      <c r="C247" s="42"/>
      <c r="D247" s="296" t="s">
        <v>766</v>
      </c>
      <c r="E247" s="42"/>
      <c r="F247" s="297" t="s">
        <v>4138</v>
      </c>
      <c r="G247" s="42"/>
      <c r="H247" s="42"/>
      <c r="I247" s="236"/>
      <c r="J247" s="42"/>
      <c r="K247" s="42"/>
      <c r="L247" s="46"/>
      <c r="M247" s="237"/>
      <c r="N247" s="238"/>
      <c r="O247" s="93"/>
      <c r="P247" s="93"/>
      <c r="Q247" s="93"/>
      <c r="R247" s="93"/>
      <c r="S247" s="93"/>
      <c r="T247" s="94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766</v>
      </c>
      <c r="AU247" s="19" t="s">
        <v>87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6102</v>
      </c>
      <c r="G248" s="250"/>
      <c r="H248" s="253">
        <v>8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85</v>
      </c>
      <c r="AY248" s="259" t="s">
        <v>245</v>
      </c>
    </row>
    <row r="249" s="2" customFormat="1" ht="16.5" customHeight="1">
      <c r="A249" s="40"/>
      <c r="B249" s="41"/>
      <c r="C249" s="221" t="s">
        <v>528</v>
      </c>
      <c r="D249" s="221" t="s">
        <v>248</v>
      </c>
      <c r="E249" s="222" t="s">
        <v>4146</v>
      </c>
      <c r="F249" s="223" t="s">
        <v>4147</v>
      </c>
      <c r="G249" s="224" t="s">
        <v>275</v>
      </c>
      <c r="H249" s="225">
        <v>14.4</v>
      </c>
      <c r="I249" s="226"/>
      <c r="J249" s="227">
        <f>ROUND(I249*H249,2)</f>
        <v>0</v>
      </c>
      <c r="K249" s="223" t="s">
        <v>764</v>
      </c>
      <c r="L249" s="46"/>
      <c r="M249" s="228" t="s">
        <v>1</v>
      </c>
      <c r="N249" s="229" t="s">
        <v>42</v>
      </c>
      <c r="O249" s="93"/>
      <c r="P249" s="230">
        <f>O249*H249</f>
        <v>0</v>
      </c>
      <c r="Q249" s="230">
        <v>0</v>
      </c>
      <c r="R249" s="230">
        <f>Q249*H249</f>
        <v>0</v>
      </c>
      <c r="S249" s="230">
        <v>0</v>
      </c>
      <c r="T249" s="231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32" t="s">
        <v>253</v>
      </c>
      <c r="AT249" s="232" t="s">
        <v>248</v>
      </c>
      <c r="AU249" s="232" t="s">
        <v>87</v>
      </c>
      <c r="AY249" s="19" t="s">
        <v>245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9" t="s">
        <v>85</v>
      </c>
      <c r="BK249" s="233">
        <f>ROUND(I249*H249,2)</f>
        <v>0</v>
      </c>
      <c r="BL249" s="19" t="s">
        <v>253</v>
      </c>
      <c r="BM249" s="232" t="s">
        <v>6550</v>
      </c>
    </row>
    <row r="250" s="2" customFormat="1">
      <c r="A250" s="40"/>
      <c r="B250" s="41"/>
      <c r="C250" s="42"/>
      <c r="D250" s="234" t="s">
        <v>255</v>
      </c>
      <c r="E250" s="42"/>
      <c r="F250" s="235" t="s">
        <v>4147</v>
      </c>
      <c r="G250" s="42"/>
      <c r="H250" s="42"/>
      <c r="I250" s="236"/>
      <c r="J250" s="42"/>
      <c r="K250" s="42"/>
      <c r="L250" s="46"/>
      <c r="M250" s="237"/>
      <c r="N250" s="238"/>
      <c r="O250" s="93"/>
      <c r="P250" s="93"/>
      <c r="Q250" s="93"/>
      <c r="R250" s="93"/>
      <c r="S250" s="93"/>
      <c r="T250" s="94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255</v>
      </c>
      <c r="AU250" s="19" t="s">
        <v>87</v>
      </c>
    </row>
    <row r="251" s="2" customFormat="1">
      <c r="A251" s="40"/>
      <c r="B251" s="41"/>
      <c r="C251" s="42"/>
      <c r="D251" s="296" t="s">
        <v>766</v>
      </c>
      <c r="E251" s="42"/>
      <c r="F251" s="297" t="s">
        <v>4150</v>
      </c>
      <c r="G251" s="42"/>
      <c r="H251" s="42"/>
      <c r="I251" s="236"/>
      <c r="J251" s="42"/>
      <c r="K251" s="42"/>
      <c r="L251" s="46"/>
      <c r="M251" s="237"/>
      <c r="N251" s="238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766</v>
      </c>
      <c r="AU251" s="19" t="s">
        <v>87</v>
      </c>
    </row>
    <row r="252" s="14" customFormat="1">
      <c r="A252" s="14"/>
      <c r="B252" s="249"/>
      <c r="C252" s="250"/>
      <c r="D252" s="234" t="s">
        <v>257</v>
      </c>
      <c r="E252" s="251" t="s">
        <v>1</v>
      </c>
      <c r="F252" s="252" t="s">
        <v>6104</v>
      </c>
      <c r="G252" s="250"/>
      <c r="H252" s="253">
        <v>14.4</v>
      </c>
      <c r="I252" s="254"/>
      <c r="J252" s="250"/>
      <c r="K252" s="250"/>
      <c r="L252" s="255"/>
      <c r="M252" s="256"/>
      <c r="N252" s="257"/>
      <c r="O252" s="257"/>
      <c r="P252" s="257"/>
      <c r="Q252" s="257"/>
      <c r="R252" s="257"/>
      <c r="S252" s="257"/>
      <c r="T252" s="25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9" t="s">
        <v>257</v>
      </c>
      <c r="AU252" s="259" t="s">
        <v>87</v>
      </c>
      <c r="AV252" s="14" t="s">
        <v>87</v>
      </c>
      <c r="AW252" s="14" t="s">
        <v>34</v>
      </c>
      <c r="AX252" s="14" t="s">
        <v>85</v>
      </c>
      <c r="AY252" s="259" t="s">
        <v>245</v>
      </c>
    </row>
    <row r="253" s="2" customFormat="1" ht="21.75" customHeight="1">
      <c r="A253" s="40"/>
      <c r="B253" s="41"/>
      <c r="C253" s="221" t="s">
        <v>535</v>
      </c>
      <c r="D253" s="221" t="s">
        <v>248</v>
      </c>
      <c r="E253" s="222" t="s">
        <v>4152</v>
      </c>
      <c r="F253" s="223" t="s">
        <v>4153</v>
      </c>
      <c r="G253" s="224" t="s">
        <v>275</v>
      </c>
      <c r="H253" s="225">
        <v>14.4</v>
      </c>
      <c r="I253" s="226"/>
      <c r="J253" s="227">
        <f>ROUND(I253*H253,2)</f>
        <v>0</v>
      </c>
      <c r="K253" s="223" t="s">
        <v>764</v>
      </c>
      <c r="L253" s="46"/>
      <c r="M253" s="228" t="s">
        <v>1</v>
      </c>
      <c r="N253" s="229" t="s">
        <v>42</v>
      </c>
      <c r="O253" s="93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2" t="s">
        <v>253</v>
      </c>
      <c r="AT253" s="232" t="s">
        <v>248</v>
      </c>
      <c r="AU253" s="232" t="s">
        <v>87</v>
      </c>
      <c r="AY253" s="19" t="s">
        <v>245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9" t="s">
        <v>85</v>
      </c>
      <c r="BK253" s="233">
        <f>ROUND(I253*H253,2)</f>
        <v>0</v>
      </c>
      <c r="BL253" s="19" t="s">
        <v>253</v>
      </c>
      <c r="BM253" s="232" t="s">
        <v>6551</v>
      </c>
    </row>
    <row r="254" s="2" customFormat="1">
      <c r="A254" s="40"/>
      <c r="B254" s="41"/>
      <c r="C254" s="42"/>
      <c r="D254" s="234" t="s">
        <v>255</v>
      </c>
      <c r="E254" s="42"/>
      <c r="F254" s="235" t="s">
        <v>4153</v>
      </c>
      <c r="G254" s="42"/>
      <c r="H254" s="42"/>
      <c r="I254" s="236"/>
      <c r="J254" s="42"/>
      <c r="K254" s="42"/>
      <c r="L254" s="46"/>
      <c r="M254" s="237"/>
      <c r="N254" s="238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255</v>
      </c>
      <c r="AU254" s="19" t="s">
        <v>87</v>
      </c>
    </row>
    <row r="255" s="2" customFormat="1">
      <c r="A255" s="40"/>
      <c r="B255" s="41"/>
      <c r="C255" s="42"/>
      <c r="D255" s="296" t="s">
        <v>766</v>
      </c>
      <c r="E255" s="42"/>
      <c r="F255" s="297" t="s">
        <v>4156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766</v>
      </c>
      <c r="AU255" s="19" t="s">
        <v>87</v>
      </c>
    </row>
    <row r="256" s="14" customFormat="1">
      <c r="A256" s="14"/>
      <c r="B256" s="249"/>
      <c r="C256" s="250"/>
      <c r="D256" s="234" t="s">
        <v>257</v>
      </c>
      <c r="E256" s="251" t="s">
        <v>1</v>
      </c>
      <c r="F256" s="252" t="s">
        <v>6104</v>
      </c>
      <c r="G256" s="250"/>
      <c r="H256" s="253">
        <v>14.4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257</v>
      </c>
      <c r="AU256" s="259" t="s">
        <v>87</v>
      </c>
      <c r="AV256" s="14" t="s">
        <v>87</v>
      </c>
      <c r="AW256" s="14" t="s">
        <v>34</v>
      </c>
      <c r="AX256" s="14" t="s">
        <v>85</v>
      </c>
      <c r="AY256" s="259" t="s">
        <v>245</v>
      </c>
    </row>
    <row r="257" s="2" customFormat="1" ht="16.5" customHeight="1">
      <c r="A257" s="40"/>
      <c r="B257" s="41"/>
      <c r="C257" s="221" t="s">
        <v>542</v>
      </c>
      <c r="D257" s="221" t="s">
        <v>248</v>
      </c>
      <c r="E257" s="222" t="s">
        <v>4930</v>
      </c>
      <c r="F257" s="223" t="s">
        <v>4931</v>
      </c>
      <c r="G257" s="224" t="s">
        <v>317</v>
      </c>
      <c r="H257" s="225">
        <v>48</v>
      </c>
      <c r="I257" s="226"/>
      <c r="J257" s="227">
        <f>ROUND(I257*H257,2)</f>
        <v>0</v>
      </c>
      <c r="K257" s="223" t="s">
        <v>764</v>
      </c>
      <c r="L257" s="46"/>
      <c r="M257" s="228" t="s">
        <v>1</v>
      </c>
      <c r="N257" s="229" t="s">
        <v>42</v>
      </c>
      <c r="O257" s="93"/>
      <c r="P257" s="230">
        <f>O257*H257</f>
        <v>0</v>
      </c>
      <c r="Q257" s="230">
        <v>0.033019555999999999</v>
      </c>
      <c r="R257" s="230">
        <f>Q257*H257</f>
        <v>1.5849386879999998</v>
      </c>
      <c r="S257" s="230">
        <v>0</v>
      </c>
      <c r="T257" s="231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2" t="s">
        <v>594</v>
      </c>
      <c r="AT257" s="232" t="s">
        <v>248</v>
      </c>
      <c r="AU257" s="232" t="s">
        <v>87</v>
      </c>
      <c r="AY257" s="19" t="s">
        <v>245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9" t="s">
        <v>85</v>
      </c>
      <c r="BK257" s="233">
        <f>ROUND(I257*H257,2)</f>
        <v>0</v>
      </c>
      <c r="BL257" s="19" t="s">
        <v>594</v>
      </c>
      <c r="BM257" s="232" t="s">
        <v>6552</v>
      </c>
    </row>
    <row r="258" s="2" customFormat="1">
      <c r="A258" s="40"/>
      <c r="B258" s="41"/>
      <c r="C258" s="42"/>
      <c r="D258" s="234" t="s">
        <v>255</v>
      </c>
      <c r="E258" s="42"/>
      <c r="F258" s="235" t="s">
        <v>4931</v>
      </c>
      <c r="G258" s="42"/>
      <c r="H258" s="42"/>
      <c r="I258" s="236"/>
      <c r="J258" s="42"/>
      <c r="K258" s="42"/>
      <c r="L258" s="46"/>
      <c r="M258" s="237"/>
      <c r="N258" s="238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255</v>
      </c>
      <c r="AU258" s="19" t="s">
        <v>87</v>
      </c>
    </row>
    <row r="259" s="2" customFormat="1">
      <c r="A259" s="40"/>
      <c r="B259" s="41"/>
      <c r="C259" s="42"/>
      <c r="D259" s="296" t="s">
        <v>766</v>
      </c>
      <c r="E259" s="42"/>
      <c r="F259" s="297" t="s">
        <v>4933</v>
      </c>
      <c r="G259" s="42"/>
      <c r="H259" s="42"/>
      <c r="I259" s="236"/>
      <c r="J259" s="42"/>
      <c r="K259" s="42"/>
      <c r="L259" s="46"/>
      <c r="M259" s="237"/>
      <c r="N259" s="238"/>
      <c r="O259" s="93"/>
      <c r="P259" s="93"/>
      <c r="Q259" s="93"/>
      <c r="R259" s="93"/>
      <c r="S259" s="93"/>
      <c r="T259" s="94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766</v>
      </c>
      <c r="AU259" s="19" t="s">
        <v>87</v>
      </c>
    </row>
    <row r="260" s="14" customFormat="1">
      <c r="A260" s="14"/>
      <c r="B260" s="249"/>
      <c r="C260" s="250"/>
      <c r="D260" s="234" t="s">
        <v>257</v>
      </c>
      <c r="E260" s="251" t="s">
        <v>1</v>
      </c>
      <c r="F260" s="252" t="s">
        <v>6107</v>
      </c>
      <c r="G260" s="250"/>
      <c r="H260" s="253">
        <v>48</v>
      </c>
      <c r="I260" s="254"/>
      <c r="J260" s="250"/>
      <c r="K260" s="250"/>
      <c r="L260" s="255"/>
      <c r="M260" s="256"/>
      <c r="N260" s="257"/>
      <c r="O260" s="257"/>
      <c r="P260" s="257"/>
      <c r="Q260" s="257"/>
      <c r="R260" s="257"/>
      <c r="S260" s="257"/>
      <c r="T260" s="25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9" t="s">
        <v>257</v>
      </c>
      <c r="AU260" s="259" t="s">
        <v>87</v>
      </c>
      <c r="AV260" s="14" t="s">
        <v>87</v>
      </c>
      <c r="AW260" s="14" t="s">
        <v>34</v>
      </c>
      <c r="AX260" s="14" t="s">
        <v>85</v>
      </c>
      <c r="AY260" s="259" t="s">
        <v>245</v>
      </c>
    </row>
    <row r="261" s="2" customFormat="1" ht="16.5" customHeight="1">
      <c r="A261" s="40"/>
      <c r="B261" s="41"/>
      <c r="C261" s="221" t="s">
        <v>553</v>
      </c>
      <c r="D261" s="221" t="s">
        <v>248</v>
      </c>
      <c r="E261" s="222" t="s">
        <v>3568</v>
      </c>
      <c r="F261" s="223" t="s">
        <v>3569</v>
      </c>
      <c r="G261" s="224" t="s">
        <v>317</v>
      </c>
      <c r="H261" s="225">
        <v>129.80000000000001</v>
      </c>
      <c r="I261" s="226"/>
      <c r="J261" s="227">
        <f>ROUND(I261*H261,2)</f>
        <v>0</v>
      </c>
      <c r="K261" s="223" t="s">
        <v>764</v>
      </c>
      <c r="L261" s="46"/>
      <c r="M261" s="228" t="s">
        <v>1</v>
      </c>
      <c r="N261" s="229" t="s">
        <v>42</v>
      </c>
      <c r="O261" s="93"/>
      <c r="P261" s="230">
        <f>O261*H261</f>
        <v>0</v>
      </c>
      <c r="Q261" s="230">
        <v>0.00010021</v>
      </c>
      <c r="R261" s="230">
        <f>Q261*H261</f>
        <v>0.013007258000000002</v>
      </c>
      <c r="S261" s="230">
        <v>0</v>
      </c>
      <c r="T261" s="231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2" t="s">
        <v>253</v>
      </c>
      <c r="AT261" s="232" t="s">
        <v>248</v>
      </c>
      <c r="AU261" s="232" t="s">
        <v>87</v>
      </c>
      <c r="AY261" s="19" t="s">
        <v>245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9" t="s">
        <v>85</v>
      </c>
      <c r="BK261" s="233">
        <f>ROUND(I261*H261,2)</f>
        <v>0</v>
      </c>
      <c r="BL261" s="19" t="s">
        <v>253</v>
      </c>
      <c r="BM261" s="232" t="s">
        <v>6553</v>
      </c>
    </row>
    <row r="262" s="2" customFormat="1">
      <c r="A262" s="40"/>
      <c r="B262" s="41"/>
      <c r="C262" s="42"/>
      <c r="D262" s="234" t="s">
        <v>255</v>
      </c>
      <c r="E262" s="42"/>
      <c r="F262" s="235" t="s">
        <v>3569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255</v>
      </c>
      <c r="AU262" s="19" t="s">
        <v>87</v>
      </c>
    </row>
    <row r="263" s="2" customFormat="1">
      <c r="A263" s="40"/>
      <c r="B263" s="41"/>
      <c r="C263" s="42"/>
      <c r="D263" s="296" t="s">
        <v>766</v>
      </c>
      <c r="E263" s="42"/>
      <c r="F263" s="297" t="s">
        <v>3571</v>
      </c>
      <c r="G263" s="42"/>
      <c r="H263" s="42"/>
      <c r="I263" s="236"/>
      <c r="J263" s="42"/>
      <c r="K263" s="42"/>
      <c r="L263" s="46"/>
      <c r="M263" s="237"/>
      <c r="N263" s="238"/>
      <c r="O263" s="93"/>
      <c r="P263" s="93"/>
      <c r="Q263" s="93"/>
      <c r="R263" s="93"/>
      <c r="S263" s="93"/>
      <c r="T263" s="94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766</v>
      </c>
      <c r="AU263" s="19" t="s">
        <v>87</v>
      </c>
    </row>
    <row r="264" s="14" customFormat="1">
      <c r="A264" s="14"/>
      <c r="B264" s="249"/>
      <c r="C264" s="250"/>
      <c r="D264" s="234" t="s">
        <v>257</v>
      </c>
      <c r="E264" s="251" t="s">
        <v>1</v>
      </c>
      <c r="F264" s="252" t="s">
        <v>6554</v>
      </c>
      <c r="G264" s="250"/>
      <c r="H264" s="253">
        <v>129.80000000000001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9" t="s">
        <v>257</v>
      </c>
      <c r="AU264" s="259" t="s">
        <v>87</v>
      </c>
      <c r="AV264" s="14" t="s">
        <v>87</v>
      </c>
      <c r="AW264" s="14" t="s">
        <v>34</v>
      </c>
      <c r="AX264" s="14" t="s">
        <v>85</v>
      </c>
      <c r="AY264" s="259" t="s">
        <v>245</v>
      </c>
    </row>
    <row r="265" s="2" customFormat="1" ht="16.5" customHeight="1">
      <c r="A265" s="40"/>
      <c r="B265" s="41"/>
      <c r="C265" s="283" t="s">
        <v>561</v>
      </c>
      <c r="D265" s="283" t="s">
        <v>551</v>
      </c>
      <c r="E265" s="284" t="s">
        <v>4274</v>
      </c>
      <c r="F265" s="285" t="s">
        <v>4275</v>
      </c>
      <c r="G265" s="286" t="s">
        <v>3531</v>
      </c>
      <c r="H265" s="287">
        <v>3.0979999999999999</v>
      </c>
      <c r="I265" s="288"/>
      <c r="J265" s="289">
        <f>ROUND(I265*H265,2)</f>
        <v>0</v>
      </c>
      <c r="K265" s="285" t="s">
        <v>764</v>
      </c>
      <c r="L265" s="290"/>
      <c r="M265" s="291" t="s">
        <v>1</v>
      </c>
      <c r="N265" s="292" t="s">
        <v>42</v>
      </c>
      <c r="O265" s="93"/>
      <c r="P265" s="230">
        <f>O265*H265</f>
        <v>0</v>
      </c>
      <c r="Q265" s="230">
        <v>1</v>
      </c>
      <c r="R265" s="230">
        <f>Q265*H265</f>
        <v>3.0979999999999999</v>
      </c>
      <c r="S265" s="230">
        <v>0</v>
      </c>
      <c r="T265" s="231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2" t="s">
        <v>326</v>
      </c>
      <c r="AT265" s="232" t="s">
        <v>551</v>
      </c>
      <c r="AU265" s="232" t="s">
        <v>87</v>
      </c>
      <c r="AY265" s="19" t="s">
        <v>245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9" t="s">
        <v>85</v>
      </c>
      <c r="BK265" s="233">
        <f>ROUND(I265*H265,2)</f>
        <v>0</v>
      </c>
      <c r="BL265" s="19" t="s">
        <v>253</v>
      </c>
      <c r="BM265" s="232" t="s">
        <v>6555</v>
      </c>
    </row>
    <row r="266" s="2" customFormat="1">
      <c r="A266" s="40"/>
      <c r="B266" s="41"/>
      <c r="C266" s="42"/>
      <c r="D266" s="234" t="s">
        <v>255</v>
      </c>
      <c r="E266" s="42"/>
      <c r="F266" s="235" t="s">
        <v>4275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255</v>
      </c>
      <c r="AU266" s="19" t="s">
        <v>87</v>
      </c>
    </row>
    <row r="267" s="14" customFormat="1">
      <c r="A267" s="14"/>
      <c r="B267" s="249"/>
      <c r="C267" s="250"/>
      <c r="D267" s="234" t="s">
        <v>257</v>
      </c>
      <c r="E267" s="251" t="s">
        <v>1</v>
      </c>
      <c r="F267" s="252" t="s">
        <v>6556</v>
      </c>
      <c r="G267" s="250"/>
      <c r="H267" s="253">
        <v>3.0979999999999999</v>
      </c>
      <c r="I267" s="254"/>
      <c r="J267" s="250"/>
      <c r="K267" s="250"/>
      <c r="L267" s="255"/>
      <c r="M267" s="256"/>
      <c r="N267" s="257"/>
      <c r="O267" s="257"/>
      <c r="P267" s="257"/>
      <c r="Q267" s="257"/>
      <c r="R267" s="257"/>
      <c r="S267" s="257"/>
      <c r="T267" s="25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9" t="s">
        <v>257</v>
      </c>
      <c r="AU267" s="259" t="s">
        <v>87</v>
      </c>
      <c r="AV267" s="14" t="s">
        <v>87</v>
      </c>
      <c r="AW267" s="14" t="s">
        <v>34</v>
      </c>
      <c r="AX267" s="14" t="s">
        <v>85</v>
      </c>
      <c r="AY267" s="259" t="s">
        <v>245</v>
      </c>
    </row>
    <row r="268" s="2" customFormat="1" ht="16.5" customHeight="1">
      <c r="A268" s="40"/>
      <c r="B268" s="41"/>
      <c r="C268" s="283" t="s">
        <v>566</v>
      </c>
      <c r="D268" s="283" t="s">
        <v>551</v>
      </c>
      <c r="E268" s="284" t="s">
        <v>4278</v>
      </c>
      <c r="F268" s="285" t="s">
        <v>4279</v>
      </c>
      <c r="G268" s="286" t="s">
        <v>3227</v>
      </c>
      <c r="H268" s="287">
        <v>14.067</v>
      </c>
      <c r="I268" s="288"/>
      <c r="J268" s="289">
        <f>ROUND(I268*H268,2)</f>
        <v>0</v>
      </c>
      <c r="K268" s="285" t="s">
        <v>764</v>
      </c>
      <c r="L268" s="290"/>
      <c r="M268" s="291" t="s">
        <v>1</v>
      </c>
      <c r="N268" s="292" t="s">
        <v>42</v>
      </c>
      <c r="O268" s="93"/>
      <c r="P268" s="230">
        <f>O268*H268</f>
        <v>0</v>
      </c>
      <c r="Q268" s="230">
        <v>2.234</v>
      </c>
      <c r="R268" s="230">
        <f>Q268*H268</f>
        <v>31.425678000000001</v>
      </c>
      <c r="S268" s="230">
        <v>0</v>
      </c>
      <c r="T268" s="231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2" t="s">
        <v>326</v>
      </c>
      <c r="AT268" s="232" t="s">
        <v>551</v>
      </c>
      <c r="AU268" s="232" t="s">
        <v>87</v>
      </c>
      <c r="AY268" s="19" t="s">
        <v>245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9" t="s">
        <v>85</v>
      </c>
      <c r="BK268" s="233">
        <f>ROUND(I268*H268,2)</f>
        <v>0</v>
      </c>
      <c r="BL268" s="19" t="s">
        <v>253</v>
      </c>
      <c r="BM268" s="232" t="s">
        <v>6557</v>
      </c>
    </row>
    <row r="269" s="2" customFormat="1">
      <c r="A269" s="40"/>
      <c r="B269" s="41"/>
      <c r="C269" s="42"/>
      <c r="D269" s="234" t="s">
        <v>255</v>
      </c>
      <c r="E269" s="42"/>
      <c r="F269" s="235" t="s">
        <v>4279</v>
      </c>
      <c r="G269" s="42"/>
      <c r="H269" s="42"/>
      <c r="I269" s="236"/>
      <c r="J269" s="42"/>
      <c r="K269" s="42"/>
      <c r="L269" s="46"/>
      <c r="M269" s="237"/>
      <c r="N269" s="238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255</v>
      </c>
      <c r="AU269" s="19" t="s">
        <v>87</v>
      </c>
    </row>
    <row r="270" s="14" customFormat="1">
      <c r="A270" s="14"/>
      <c r="B270" s="249"/>
      <c r="C270" s="250"/>
      <c r="D270" s="234" t="s">
        <v>257</v>
      </c>
      <c r="E270" s="251" t="s">
        <v>1</v>
      </c>
      <c r="F270" s="252" t="s">
        <v>6140</v>
      </c>
      <c r="G270" s="250"/>
      <c r="H270" s="253">
        <v>14.067</v>
      </c>
      <c r="I270" s="254"/>
      <c r="J270" s="250"/>
      <c r="K270" s="250"/>
      <c r="L270" s="255"/>
      <c r="M270" s="256"/>
      <c r="N270" s="257"/>
      <c r="O270" s="257"/>
      <c r="P270" s="257"/>
      <c r="Q270" s="257"/>
      <c r="R270" s="257"/>
      <c r="S270" s="257"/>
      <c r="T270" s="25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9" t="s">
        <v>257</v>
      </c>
      <c r="AU270" s="259" t="s">
        <v>87</v>
      </c>
      <c r="AV270" s="14" t="s">
        <v>87</v>
      </c>
      <c r="AW270" s="14" t="s">
        <v>34</v>
      </c>
      <c r="AX270" s="14" t="s">
        <v>77</v>
      </c>
      <c r="AY270" s="259" t="s">
        <v>245</v>
      </c>
    </row>
    <row r="271" s="15" customFormat="1">
      <c r="A271" s="15"/>
      <c r="B271" s="260"/>
      <c r="C271" s="261"/>
      <c r="D271" s="234" t="s">
        <v>257</v>
      </c>
      <c r="E271" s="262" t="s">
        <v>1</v>
      </c>
      <c r="F271" s="263" t="s">
        <v>266</v>
      </c>
      <c r="G271" s="261"/>
      <c r="H271" s="264">
        <v>14.067</v>
      </c>
      <c r="I271" s="265"/>
      <c r="J271" s="261"/>
      <c r="K271" s="261"/>
      <c r="L271" s="266"/>
      <c r="M271" s="267"/>
      <c r="N271" s="268"/>
      <c r="O271" s="268"/>
      <c r="P271" s="268"/>
      <c r="Q271" s="268"/>
      <c r="R271" s="268"/>
      <c r="S271" s="268"/>
      <c r="T271" s="269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70" t="s">
        <v>257</v>
      </c>
      <c r="AU271" s="270" t="s">
        <v>87</v>
      </c>
      <c r="AV271" s="15" t="s">
        <v>253</v>
      </c>
      <c r="AW271" s="15" t="s">
        <v>34</v>
      </c>
      <c r="AX271" s="15" t="s">
        <v>85</v>
      </c>
      <c r="AY271" s="270" t="s">
        <v>245</v>
      </c>
    </row>
    <row r="272" s="2" customFormat="1" ht="16.5" customHeight="1">
      <c r="A272" s="40"/>
      <c r="B272" s="41"/>
      <c r="C272" s="221" t="s">
        <v>570</v>
      </c>
      <c r="D272" s="221" t="s">
        <v>248</v>
      </c>
      <c r="E272" s="222" t="s">
        <v>4988</v>
      </c>
      <c r="F272" s="223" t="s">
        <v>5674</v>
      </c>
      <c r="G272" s="224" t="s">
        <v>3227</v>
      </c>
      <c r="H272" s="225">
        <v>6.7999999999999998</v>
      </c>
      <c r="I272" s="226"/>
      <c r="J272" s="227">
        <f>ROUND(I272*H272,2)</f>
        <v>0</v>
      </c>
      <c r="K272" s="223" t="s">
        <v>764</v>
      </c>
      <c r="L272" s="46"/>
      <c r="M272" s="228" t="s">
        <v>1</v>
      </c>
      <c r="N272" s="229" t="s">
        <v>42</v>
      </c>
      <c r="O272" s="93"/>
      <c r="P272" s="230">
        <f>O272*H272</f>
        <v>0</v>
      </c>
      <c r="Q272" s="230">
        <v>2.550538</v>
      </c>
      <c r="R272" s="230">
        <f>Q272*H272</f>
        <v>17.343658399999999</v>
      </c>
      <c r="S272" s="230">
        <v>0</v>
      </c>
      <c r="T272" s="231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2" t="s">
        <v>253</v>
      </c>
      <c r="AT272" s="232" t="s">
        <v>248</v>
      </c>
      <c r="AU272" s="232" t="s">
        <v>87</v>
      </c>
      <c r="AY272" s="19" t="s">
        <v>245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9" t="s">
        <v>85</v>
      </c>
      <c r="BK272" s="233">
        <f>ROUND(I272*H272,2)</f>
        <v>0</v>
      </c>
      <c r="BL272" s="19" t="s">
        <v>253</v>
      </c>
      <c r="BM272" s="232" t="s">
        <v>6558</v>
      </c>
    </row>
    <row r="273" s="2" customFormat="1">
      <c r="A273" s="40"/>
      <c r="B273" s="41"/>
      <c r="C273" s="42"/>
      <c r="D273" s="234" t="s">
        <v>255</v>
      </c>
      <c r="E273" s="42"/>
      <c r="F273" s="235" t="s">
        <v>5674</v>
      </c>
      <c r="G273" s="42"/>
      <c r="H273" s="42"/>
      <c r="I273" s="236"/>
      <c r="J273" s="42"/>
      <c r="K273" s="42"/>
      <c r="L273" s="46"/>
      <c r="M273" s="237"/>
      <c r="N273" s="238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255</v>
      </c>
      <c r="AU273" s="19" t="s">
        <v>87</v>
      </c>
    </row>
    <row r="274" s="2" customFormat="1">
      <c r="A274" s="40"/>
      <c r="B274" s="41"/>
      <c r="C274" s="42"/>
      <c r="D274" s="296" t="s">
        <v>766</v>
      </c>
      <c r="E274" s="42"/>
      <c r="F274" s="297" t="s">
        <v>4991</v>
      </c>
      <c r="G274" s="42"/>
      <c r="H274" s="42"/>
      <c r="I274" s="236"/>
      <c r="J274" s="42"/>
      <c r="K274" s="42"/>
      <c r="L274" s="46"/>
      <c r="M274" s="237"/>
      <c r="N274" s="238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766</v>
      </c>
      <c r="AU274" s="19" t="s">
        <v>87</v>
      </c>
    </row>
    <row r="275" s="14" customFormat="1">
      <c r="A275" s="14"/>
      <c r="B275" s="249"/>
      <c r="C275" s="250"/>
      <c r="D275" s="234" t="s">
        <v>257</v>
      </c>
      <c r="E275" s="251" t="s">
        <v>1</v>
      </c>
      <c r="F275" s="252" t="s">
        <v>6559</v>
      </c>
      <c r="G275" s="250"/>
      <c r="H275" s="253">
        <v>6.7999999999999998</v>
      </c>
      <c r="I275" s="254"/>
      <c r="J275" s="250"/>
      <c r="K275" s="250"/>
      <c r="L275" s="255"/>
      <c r="M275" s="256"/>
      <c r="N275" s="257"/>
      <c r="O275" s="257"/>
      <c r="P275" s="257"/>
      <c r="Q275" s="257"/>
      <c r="R275" s="257"/>
      <c r="S275" s="257"/>
      <c r="T275" s="25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9" t="s">
        <v>257</v>
      </c>
      <c r="AU275" s="259" t="s">
        <v>87</v>
      </c>
      <c r="AV275" s="14" t="s">
        <v>87</v>
      </c>
      <c r="AW275" s="14" t="s">
        <v>34</v>
      </c>
      <c r="AX275" s="14" t="s">
        <v>77</v>
      </c>
      <c r="AY275" s="259" t="s">
        <v>245</v>
      </c>
    </row>
    <row r="276" s="15" customFormat="1">
      <c r="A276" s="15"/>
      <c r="B276" s="260"/>
      <c r="C276" s="261"/>
      <c r="D276" s="234" t="s">
        <v>257</v>
      </c>
      <c r="E276" s="262" t="s">
        <v>1</v>
      </c>
      <c r="F276" s="263" t="s">
        <v>266</v>
      </c>
      <c r="G276" s="261"/>
      <c r="H276" s="264">
        <v>6.7999999999999998</v>
      </c>
      <c r="I276" s="265"/>
      <c r="J276" s="261"/>
      <c r="K276" s="261"/>
      <c r="L276" s="266"/>
      <c r="M276" s="267"/>
      <c r="N276" s="268"/>
      <c r="O276" s="268"/>
      <c r="P276" s="268"/>
      <c r="Q276" s="268"/>
      <c r="R276" s="268"/>
      <c r="S276" s="268"/>
      <c r="T276" s="269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70" t="s">
        <v>257</v>
      </c>
      <c r="AU276" s="270" t="s">
        <v>87</v>
      </c>
      <c r="AV276" s="15" t="s">
        <v>253</v>
      </c>
      <c r="AW276" s="15" t="s">
        <v>34</v>
      </c>
      <c r="AX276" s="15" t="s">
        <v>85</v>
      </c>
      <c r="AY276" s="270" t="s">
        <v>245</v>
      </c>
    </row>
    <row r="277" s="2" customFormat="1" ht="21.75" customHeight="1">
      <c r="A277" s="40"/>
      <c r="B277" s="41"/>
      <c r="C277" s="221" t="s">
        <v>575</v>
      </c>
      <c r="D277" s="221" t="s">
        <v>248</v>
      </c>
      <c r="E277" s="222" t="s">
        <v>3582</v>
      </c>
      <c r="F277" s="223" t="s">
        <v>3583</v>
      </c>
      <c r="G277" s="224" t="s">
        <v>251</v>
      </c>
      <c r="H277" s="225">
        <v>6.7999999999999998</v>
      </c>
      <c r="I277" s="226"/>
      <c r="J277" s="227">
        <f>ROUND(I277*H277,2)</f>
        <v>0</v>
      </c>
      <c r="K277" s="223" t="s">
        <v>764</v>
      </c>
      <c r="L277" s="46"/>
      <c r="M277" s="228" t="s">
        <v>1</v>
      </c>
      <c r="N277" s="229" t="s">
        <v>42</v>
      </c>
      <c r="O277" s="93"/>
      <c r="P277" s="230">
        <f>O277*H277</f>
        <v>0</v>
      </c>
      <c r="Q277" s="230">
        <v>0</v>
      </c>
      <c r="R277" s="230">
        <f>Q277*H277</f>
        <v>0</v>
      </c>
      <c r="S277" s="230">
        <v>0</v>
      </c>
      <c r="T277" s="231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32" t="s">
        <v>253</v>
      </c>
      <c r="AT277" s="232" t="s">
        <v>248</v>
      </c>
      <c r="AU277" s="232" t="s">
        <v>87</v>
      </c>
      <c r="AY277" s="19" t="s">
        <v>245</v>
      </c>
      <c r="BE277" s="233">
        <f>IF(N277="základní",J277,0)</f>
        <v>0</v>
      </c>
      <c r="BF277" s="233">
        <f>IF(N277="snížená",J277,0)</f>
        <v>0</v>
      </c>
      <c r="BG277" s="233">
        <f>IF(N277="zákl. přenesená",J277,0)</f>
        <v>0</v>
      </c>
      <c r="BH277" s="233">
        <f>IF(N277="sníž. přenesená",J277,0)</f>
        <v>0</v>
      </c>
      <c r="BI277" s="233">
        <f>IF(N277="nulová",J277,0)</f>
        <v>0</v>
      </c>
      <c r="BJ277" s="19" t="s">
        <v>85</v>
      </c>
      <c r="BK277" s="233">
        <f>ROUND(I277*H277,2)</f>
        <v>0</v>
      </c>
      <c r="BL277" s="19" t="s">
        <v>253</v>
      </c>
      <c r="BM277" s="232" t="s">
        <v>6560</v>
      </c>
    </row>
    <row r="278" s="2" customFormat="1">
      <c r="A278" s="40"/>
      <c r="B278" s="41"/>
      <c r="C278" s="42"/>
      <c r="D278" s="234" t="s">
        <v>255</v>
      </c>
      <c r="E278" s="42"/>
      <c r="F278" s="235" t="s">
        <v>3583</v>
      </c>
      <c r="G278" s="42"/>
      <c r="H278" s="42"/>
      <c r="I278" s="236"/>
      <c r="J278" s="42"/>
      <c r="K278" s="42"/>
      <c r="L278" s="46"/>
      <c r="M278" s="237"/>
      <c r="N278" s="238"/>
      <c r="O278" s="93"/>
      <c r="P278" s="93"/>
      <c r="Q278" s="93"/>
      <c r="R278" s="93"/>
      <c r="S278" s="93"/>
      <c r="T278" s="94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255</v>
      </c>
      <c r="AU278" s="19" t="s">
        <v>87</v>
      </c>
    </row>
    <row r="279" s="2" customFormat="1">
      <c r="A279" s="40"/>
      <c r="B279" s="41"/>
      <c r="C279" s="42"/>
      <c r="D279" s="296" t="s">
        <v>766</v>
      </c>
      <c r="E279" s="42"/>
      <c r="F279" s="297" t="s">
        <v>3585</v>
      </c>
      <c r="G279" s="42"/>
      <c r="H279" s="42"/>
      <c r="I279" s="236"/>
      <c r="J279" s="42"/>
      <c r="K279" s="42"/>
      <c r="L279" s="46"/>
      <c r="M279" s="237"/>
      <c r="N279" s="238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766</v>
      </c>
      <c r="AU279" s="19" t="s">
        <v>87</v>
      </c>
    </row>
    <row r="280" s="14" customFormat="1">
      <c r="A280" s="14"/>
      <c r="B280" s="249"/>
      <c r="C280" s="250"/>
      <c r="D280" s="234" t="s">
        <v>257</v>
      </c>
      <c r="E280" s="251" t="s">
        <v>1</v>
      </c>
      <c r="F280" s="252" t="s">
        <v>6561</v>
      </c>
      <c r="G280" s="250"/>
      <c r="H280" s="253">
        <v>6.7999999999999998</v>
      </c>
      <c r="I280" s="254"/>
      <c r="J280" s="250"/>
      <c r="K280" s="250"/>
      <c r="L280" s="255"/>
      <c r="M280" s="256"/>
      <c r="N280" s="257"/>
      <c r="O280" s="257"/>
      <c r="P280" s="257"/>
      <c r="Q280" s="257"/>
      <c r="R280" s="257"/>
      <c r="S280" s="257"/>
      <c r="T280" s="25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9" t="s">
        <v>257</v>
      </c>
      <c r="AU280" s="259" t="s">
        <v>87</v>
      </c>
      <c r="AV280" s="14" t="s">
        <v>87</v>
      </c>
      <c r="AW280" s="14" t="s">
        <v>34</v>
      </c>
      <c r="AX280" s="14" t="s">
        <v>85</v>
      </c>
      <c r="AY280" s="259" t="s">
        <v>245</v>
      </c>
    </row>
    <row r="281" s="2" customFormat="1" ht="16.5" customHeight="1">
      <c r="A281" s="40"/>
      <c r="B281" s="41"/>
      <c r="C281" s="221" t="s">
        <v>579</v>
      </c>
      <c r="D281" s="221" t="s">
        <v>248</v>
      </c>
      <c r="E281" s="222" t="s">
        <v>4993</v>
      </c>
      <c r="F281" s="223" t="s">
        <v>5679</v>
      </c>
      <c r="G281" s="224" t="s">
        <v>2717</v>
      </c>
      <c r="H281" s="225">
        <v>5.6399999999999997</v>
      </c>
      <c r="I281" s="226"/>
      <c r="J281" s="227">
        <f>ROUND(I281*H281,2)</f>
        <v>0</v>
      </c>
      <c r="K281" s="223" t="s">
        <v>764</v>
      </c>
      <c r="L281" s="46"/>
      <c r="M281" s="228" t="s">
        <v>1</v>
      </c>
      <c r="N281" s="229" t="s">
        <v>42</v>
      </c>
      <c r="O281" s="93"/>
      <c r="P281" s="230">
        <f>O281*H281</f>
        <v>0</v>
      </c>
      <c r="Q281" s="230">
        <v>0.0012979999999999999</v>
      </c>
      <c r="R281" s="230">
        <f>Q281*H281</f>
        <v>0.0073207199999999993</v>
      </c>
      <c r="S281" s="230">
        <v>0</v>
      </c>
      <c r="T281" s="231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2" t="s">
        <v>253</v>
      </c>
      <c r="AT281" s="232" t="s">
        <v>248</v>
      </c>
      <c r="AU281" s="232" t="s">
        <v>87</v>
      </c>
      <c r="AY281" s="19" t="s">
        <v>245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9" t="s">
        <v>85</v>
      </c>
      <c r="BK281" s="233">
        <f>ROUND(I281*H281,2)</f>
        <v>0</v>
      </c>
      <c r="BL281" s="19" t="s">
        <v>253</v>
      </c>
      <c r="BM281" s="232" t="s">
        <v>6562</v>
      </c>
    </row>
    <row r="282" s="2" customFormat="1">
      <c r="A282" s="40"/>
      <c r="B282" s="41"/>
      <c r="C282" s="42"/>
      <c r="D282" s="234" t="s">
        <v>255</v>
      </c>
      <c r="E282" s="42"/>
      <c r="F282" s="235" t="s">
        <v>5679</v>
      </c>
      <c r="G282" s="42"/>
      <c r="H282" s="42"/>
      <c r="I282" s="236"/>
      <c r="J282" s="42"/>
      <c r="K282" s="42"/>
      <c r="L282" s="46"/>
      <c r="M282" s="237"/>
      <c r="N282" s="238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255</v>
      </c>
      <c r="AU282" s="19" t="s">
        <v>87</v>
      </c>
    </row>
    <row r="283" s="2" customFormat="1">
      <c r="A283" s="40"/>
      <c r="B283" s="41"/>
      <c r="C283" s="42"/>
      <c r="D283" s="296" t="s">
        <v>766</v>
      </c>
      <c r="E283" s="42"/>
      <c r="F283" s="297" t="s">
        <v>4996</v>
      </c>
      <c r="G283" s="42"/>
      <c r="H283" s="42"/>
      <c r="I283" s="236"/>
      <c r="J283" s="42"/>
      <c r="K283" s="42"/>
      <c r="L283" s="46"/>
      <c r="M283" s="237"/>
      <c r="N283" s="238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766</v>
      </c>
      <c r="AU283" s="19" t="s">
        <v>87</v>
      </c>
    </row>
    <row r="284" s="14" customFormat="1">
      <c r="A284" s="14"/>
      <c r="B284" s="249"/>
      <c r="C284" s="250"/>
      <c r="D284" s="234" t="s">
        <v>257</v>
      </c>
      <c r="E284" s="251" t="s">
        <v>1</v>
      </c>
      <c r="F284" s="252" t="s">
        <v>6563</v>
      </c>
      <c r="G284" s="250"/>
      <c r="H284" s="253">
        <v>5.6399999999999997</v>
      </c>
      <c r="I284" s="254"/>
      <c r="J284" s="250"/>
      <c r="K284" s="250"/>
      <c r="L284" s="255"/>
      <c r="M284" s="256"/>
      <c r="N284" s="257"/>
      <c r="O284" s="257"/>
      <c r="P284" s="257"/>
      <c r="Q284" s="257"/>
      <c r="R284" s="257"/>
      <c r="S284" s="257"/>
      <c r="T284" s="25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9" t="s">
        <v>257</v>
      </c>
      <c r="AU284" s="259" t="s">
        <v>87</v>
      </c>
      <c r="AV284" s="14" t="s">
        <v>87</v>
      </c>
      <c r="AW284" s="14" t="s">
        <v>34</v>
      </c>
      <c r="AX284" s="14" t="s">
        <v>77</v>
      </c>
      <c r="AY284" s="259" t="s">
        <v>245</v>
      </c>
    </row>
    <row r="285" s="15" customFormat="1">
      <c r="A285" s="15"/>
      <c r="B285" s="260"/>
      <c r="C285" s="261"/>
      <c r="D285" s="234" t="s">
        <v>257</v>
      </c>
      <c r="E285" s="262" t="s">
        <v>1</v>
      </c>
      <c r="F285" s="263" t="s">
        <v>266</v>
      </c>
      <c r="G285" s="261"/>
      <c r="H285" s="264">
        <v>5.6399999999999997</v>
      </c>
      <c r="I285" s="265"/>
      <c r="J285" s="261"/>
      <c r="K285" s="261"/>
      <c r="L285" s="266"/>
      <c r="M285" s="267"/>
      <c r="N285" s="268"/>
      <c r="O285" s="268"/>
      <c r="P285" s="268"/>
      <c r="Q285" s="268"/>
      <c r="R285" s="268"/>
      <c r="S285" s="268"/>
      <c r="T285" s="269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70" t="s">
        <v>257</v>
      </c>
      <c r="AU285" s="270" t="s">
        <v>87</v>
      </c>
      <c r="AV285" s="15" t="s">
        <v>253</v>
      </c>
      <c r="AW285" s="15" t="s">
        <v>34</v>
      </c>
      <c r="AX285" s="15" t="s">
        <v>85</v>
      </c>
      <c r="AY285" s="270" t="s">
        <v>245</v>
      </c>
    </row>
    <row r="286" s="2" customFormat="1" ht="16.5" customHeight="1">
      <c r="A286" s="40"/>
      <c r="B286" s="41"/>
      <c r="C286" s="221" t="s">
        <v>583</v>
      </c>
      <c r="D286" s="221" t="s">
        <v>248</v>
      </c>
      <c r="E286" s="222" t="s">
        <v>4999</v>
      </c>
      <c r="F286" s="223" t="s">
        <v>5682</v>
      </c>
      <c r="G286" s="224" t="s">
        <v>2717</v>
      </c>
      <c r="H286" s="225">
        <v>5.6399999999999997</v>
      </c>
      <c r="I286" s="226"/>
      <c r="J286" s="227">
        <f>ROUND(I286*H286,2)</f>
        <v>0</v>
      </c>
      <c r="K286" s="223" t="s">
        <v>764</v>
      </c>
      <c r="L286" s="46"/>
      <c r="M286" s="228" t="s">
        <v>1</v>
      </c>
      <c r="N286" s="229" t="s">
        <v>42</v>
      </c>
      <c r="O286" s="93"/>
      <c r="P286" s="230">
        <f>O286*H286</f>
        <v>0</v>
      </c>
      <c r="Q286" s="230">
        <v>3.6000000000000001E-05</v>
      </c>
      <c r="R286" s="230">
        <f>Q286*H286</f>
        <v>0.00020303999999999998</v>
      </c>
      <c r="S286" s="230">
        <v>0</v>
      </c>
      <c r="T286" s="231">
        <f>S286*H286</f>
        <v>0</v>
      </c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R286" s="232" t="s">
        <v>253</v>
      </c>
      <c r="AT286" s="232" t="s">
        <v>248</v>
      </c>
      <c r="AU286" s="232" t="s">
        <v>87</v>
      </c>
      <c r="AY286" s="19" t="s">
        <v>245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9" t="s">
        <v>85</v>
      </c>
      <c r="BK286" s="233">
        <f>ROUND(I286*H286,2)</f>
        <v>0</v>
      </c>
      <c r="BL286" s="19" t="s">
        <v>253</v>
      </c>
      <c r="BM286" s="232" t="s">
        <v>6564</v>
      </c>
    </row>
    <row r="287" s="2" customFormat="1">
      <c r="A287" s="40"/>
      <c r="B287" s="41"/>
      <c r="C287" s="42"/>
      <c r="D287" s="234" t="s">
        <v>255</v>
      </c>
      <c r="E287" s="42"/>
      <c r="F287" s="235" t="s">
        <v>5682</v>
      </c>
      <c r="G287" s="42"/>
      <c r="H287" s="42"/>
      <c r="I287" s="236"/>
      <c r="J287" s="42"/>
      <c r="K287" s="42"/>
      <c r="L287" s="46"/>
      <c r="M287" s="237"/>
      <c r="N287" s="238"/>
      <c r="O287" s="93"/>
      <c r="P287" s="93"/>
      <c r="Q287" s="93"/>
      <c r="R287" s="93"/>
      <c r="S287" s="93"/>
      <c r="T287" s="94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255</v>
      </c>
      <c r="AU287" s="19" t="s">
        <v>87</v>
      </c>
    </row>
    <row r="288" s="2" customFormat="1">
      <c r="A288" s="40"/>
      <c r="B288" s="41"/>
      <c r="C288" s="42"/>
      <c r="D288" s="296" t="s">
        <v>766</v>
      </c>
      <c r="E288" s="42"/>
      <c r="F288" s="297" t="s">
        <v>5002</v>
      </c>
      <c r="G288" s="42"/>
      <c r="H288" s="42"/>
      <c r="I288" s="236"/>
      <c r="J288" s="42"/>
      <c r="K288" s="42"/>
      <c r="L288" s="46"/>
      <c r="M288" s="237"/>
      <c r="N288" s="238"/>
      <c r="O288" s="93"/>
      <c r="P288" s="93"/>
      <c r="Q288" s="93"/>
      <c r="R288" s="93"/>
      <c r="S288" s="93"/>
      <c r="T288" s="94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766</v>
      </c>
      <c r="AU288" s="19" t="s">
        <v>87</v>
      </c>
    </row>
    <row r="289" s="14" customFormat="1">
      <c r="A289" s="14"/>
      <c r="B289" s="249"/>
      <c r="C289" s="250"/>
      <c r="D289" s="234" t="s">
        <v>257</v>
      </c>
      <c r="E289" s="251" t="s">
        <v>1</v>
      </c>
      <c r="F289" s="252" t="s">
        <v>6565</v>
      </c>
      <c r="G289" s="250"/>
      <c r="H289" s="253">
        <v>5.6399999999999997</v>
      </c>
      <c r="I289" s="254"/>
      <c r="J289" s="250"/>
      <c r="K289" s="250"/>
      <c r="L289" s="255"/>
      <c r="M289" s="256"/>
      <c r="N289" s="257"/>
      <c r="O289" s="257"/>
      <c r="P289" s="257"/>
      <c r="Q289" s="257"/>
      <c r="R289" s="257"/>
      <c r="S289" s="257"/>
      <c r="T289" s="258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9" t="s">
        <v>257</v>
      </c>
      <c r="AU289" s="259" t="s">
        <v>87</v>
      </c>
      <c r="AV289" s="14" t="s">
        <v>87</v>
      </c>
      <c r="AW289" s="14" t="s">
        <v>34</v>
      </c>
      <c r="AX289" s="14" t="s">
        <v>85</v>
      </c>
      <c r="AY289" s="259" t="s">
        <v>245</v>
      </c>
    </row>
    <row r="290" s="2" customFormat="1" ht="16.5" customHeight="1">
      <c r="A290" s="40"/>
      <c r="B290" s="41"/>
      <c r="C290" s="221" t="s">
        <v>587</v>
      </c>
      <c r="D290" s="221" t="s">
        <v>248</v>
      </c>
      <c r="E290" s="222" t="s">
        <v>5685</v>
      </c>
      <c r="F290" s="223" t="s">
        <v>5686</v>
      </c>
      <c r="G290" s="224" t="s">
        <v>3531</v>
      </c>
      <c r="H290" s="225">
        <v>1.8300000000000001</v>
      </c>
      <c r="I290" s="226"/>
      <c r="J290" s="227">
        <f>ROUND(I290*H290,2)</f>
        <v>0</v>
      </c>
      <c r="K290" s="223" t="s">
        <v>764</v>
      </c>
      <c r="L290" s="46"/>
      <c r="M290" s="228" t="s">
        <v>1</v>
      </c>
      <c r="N290" s="229" t="s">
        <v>42</v>
      </c>
      <c r="O290" s="93"/>
      <c r="P290" s="230">
        <f>O290*H290</f>
        <v>0</v>
      </c>
      <c r="Q290" s="230">
        <v>1.038303</v>
      </c>
      <c r="R290" s="230">
        <f>Q290*H290</f>
        <v>1.9000944900000001</v>
      </c>
      <c r="S290" s="230">
        <v>0</v>
      </c>
      <c r="T290" s="231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32" t="s">
        <v>253</v>
      </c>
      <c r="AT290" s="232" t="s">
        <v>248</v>
      </c>
      <c r="AU290" s="232" t="s">
        <v>87</v>
      </c>
      <c r="AY290" s="19" t="s">
        <v>245</v>
      </c>
      <c r="BE290" s="233">
        <f>IF(N290="základní",J290,0)</f>
        <v>0</v>
      </c>
      <c r="BF290" s="233">
        <f>IF(N290="snížená",J290,0)</f>
        <v>0</v>
      </c>
      <c r="BG290" s="233">
        <f>IF(N290="zákl. přenesená",J290,0)</f>
        <v>0</v>
      </c>
      <c r="BH290" s="233">
        <f>IF(N290="sníž. přenesená",J290,0)</f>
        <v>0</v>
      </c>
      <c r="BI290" s="233">
        <f>IF(N290="nulová",J290,0)</f>
        <v>0</v>
      </c>
      <c r="BJ290" s="19" t="s">
        <v>85</v>
      </c>
      <c r="BK290" s="233">
        <f>ROUND(I290*H290,2)</f>
        <v>0</v>
      </c>
      <c r="BL290" s="19" t="s">
        <v>253</v>
      </c>
      <c r="BM290" s="232" t="s">
        <v>6566</v>
      </c>
    </row>
    <row r="291" s="2" customFormat="1">
      <c r="A291" s="40"/>
      <c r="B291" s="41"/>
      <c r="C291" s="42"/>
      <c r="D291" s="234" t="s">
        <v>255</v>
      </c>
      <c r="E291" s="42"/>
      <c r="F291" s="235" t="s">
        <v>5686</v>
      </c>
      <c r="G291" s="42"/>
      <c r="H291" s="42"/>
      <c r="I291" s="236"/>
      <c r="J291" s="42"/>
      <c r="K291" s="42"/>
      <c r="L291" s="46"/>
      <c r="M291" s="237"/>
      <c r="N291" s="238"/>
      <c r="O291" s="93"/>
      <c r="P291" s="93"/>
      <c r="Q291" s="93"/>
      <c r="R291" s="93"/>
      <c r="S291" s="93"/>
      <c r="T291" s="94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255</v>
      </c>
      <c r="AU291" s="19" t="s">
        <v>87</v>
      </c>
    </row>
    <row r="292" s="2" customFormat="1">
      <c r="A292" s="40"/>
      <c r="B292" s="41"/>
      <c r="C292" s="42"/>
      <c r="D292" s="296" t="s">
        <v>766</v>
      </c>
      <c r="E292" s="42"/>
      <c r="F292" s="297" t="s">
        <v>5688</v>
      </c>
      <c r="G292" s="42"/>
      <c r="H292" s="42"/>
      <c r="I292" s="236"/>
      <c r="J292" s="42"/>
      <c r="K292" s="42"/>
      <c r="L292" s="46"/>
      <c r="M292" s="237"/>
      <c r="N292" s="238"/>
      <c r="O292" s="93"/>
      <c r="P292" s="93"/>
      <c r="Q292" s="93"/>
      <c r="R292" s="93"/>
      <c r="S292" s="93"/>
      <c r="T292" s="94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766</v>
      </c>
      <c r="AU292" s="19" t="s">
        <v>87</v>
      </c>
    </row>
    <row r="293" s="14" customFormat="1">
      <c r="A293" s="14"/>
      <c r="B293" s="249"/>
      <c r="C293" s="250"/>
      <c r="D293" s="234" t="s">
        <v>257</v>
      </c>
      <c r="E293" s="251" t="s">
        <v>1</v>
      </c>
      <c r="F293" s="252" t="s">
        <v>6567</v>
      </c>
      <c r="G293" s="250"/>
      <c r="H293" s="253">
        <v>1.8300000000000001</v>
      </c>
      <c r="I293" s="254"/>
      <c r="J293" s="250"/>
      <c r="K293" s="250"/>
      <c r="L293" s="255"/>
      <c r="M293" s="256"/>
      <c r="N293" s="257"/>
      <c r="O293" s="257"/>
      <c r="P293" s="257"/>
      <c r="Q293" s="257"/>
      <c r="R293" s="257"/>
      <c r="S293" s="257"/>
      <c r="T293" s="25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9" t="s">
        <v>257</v>
      </c>
      <c r="AU293" s="259" t="s">
        <v>87</v>
      </c>
      <c r="AV293" s="14" t="s">
        <v>87</v>
      </c>
      <c r="AW293" s="14" t="s">
        <v>34</v>
      </c>
      <c r="AX293" s="14" t="s">
        <v>85</v>
      </c>
      <c r="AY293" s="259" t="s">
        <v>245</v>
      </c>
    </row>
    <row r="294" s="2" customFormat="1" ht="16.5" customHeight="1">
      <c r="A294" s="40"/>
      <c r="B294" s="41"/>
      <c r="C294" s="221" t="s">
        <v>591</v>
      </c>
      <c r="D294" s="221" t="s">
        <v>248</v>
      </c>
      <c r="E294" s="222" t="s">
        <v>2740</v>
      </c>
      <c r="F294" s="223" t="s">
        <v>2743</v>
      </c>
      <c r="G294" s="224" t="s">
        <v>3531</v>
      </c>
      <c r="H294" s="225">
        <v>0.99399999999999999</v>
      </c>
      <c r="I294" s="226"/>
      <c r="J294" s="227">
        <f>ROUND(I294*H294,2)</f>
        <v>0</v>
      </c>
      <c r="K294" s="223" t="s">
        <v>764</v>
      </c>
      <c r="L294" s="46"/>
      <c r="M294" s="228" t="s">
        <v>1</v>
      </c>
      <c r="N294" s="229" t="s">
        <v>42</v>
      </c>
      <c r="O294" s="93"/>
      <c r="P294" s="230">
        <f>O294*H294</f>
        <v>0</v>
      </c>
      <c r="Q294" s="230">
        <v>1.0597380000000001</v>
      </c>
      <c r="R294" s="230">
        <f>Q294*H294</f>
        <v>1.0533795720000001</v>
      </c>
      <c r="S294" s="230">
        <v>0</v>
      </c>
      <c r="T294" s="231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2" t="s">
        <v>253</v>
      </c>
      <c r="AT294" s="232" t="s">
        <v>248</v>
      </c>
      <c r="AU294" s="232" t="s">
        <v>87</v>
      </c>
      <c r="AY294" s="19" t="s">
        <v>245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9" t="s">
        <v>85</v>
      </c>
      <c r="BK294" s="233">
        <f>ROUND(I294*H294,2)</f>
        <v>0</v>
      </c>
      <c r="BL294" s="19" t="s">
        <v>253</v>
      </c>
      <c r="BM294" s="232" t="s">
        <v>6568</v>
      </c>
    </row>
    <row r="295" s="2" customFormat="1">
      <c r="A295" s="40"/>
      <c r="B295" s="41"/>
      <c r="C295" s="42"/>
      <c r="D295" s="234" t="s">
        <v>255</v>
      </c>
      <c r="E295" s="42"/>
      <c r="F295" s="235" t="s">
        <v>2743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255</v>
      </c>
      <c r="AU295" s="19" t="s">
        <v>87</v>
      </c>
    </row>
    <row r="296" s="2" customFormat="1">
      <c r="A296" s="40"/>
      <c r="B296" s="41"/>
      <c r="C296" s="42"/>
      <c r="D296" s="296" t="s">
        <v>766</v>
      </c>
      <c r="E296" s="42"/>
      <c r="F296" s="297" t="s">
        <v>2744</v>
      </c>
      <c r="G296" s="42"/>
      <c r="H296" s="42"/>
      <c r="I296" s="236"/>
      <c r="J296" s="42"/>
      <c r="K296" s="42"/>
      <c r="L296" s="46"/>
      <c r="M296" s="237"/>
      <c r="N296" s="238"/>
      <c r="O296" s="93"/>
      <c r="P296" s="93"/>
      <c r="Q296" s="93"/>
      <c r="R296" s="93"/>
      <c r="S296" s="93"/>
      <c r="T296" s="94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766</v>
      </c>
      <c r="AU296" s="19" t="s">
        <v>87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6569</v>
      </c>
      <c r="G297" s="250"/>
      <c r="H297" s="253">
        <v>0.99399999999999999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85</v>
      </c>
      <c r="AY297" s="259" t="s">
        <v>245</v>
      </c>
    </row>
    <row r="298" s="2" customFormat="1" ht="16.5" customHeight="1">
      <c r="A298" s="40"/>
      <c r="B298" s="41"/>
      <c r="C298" s="221" t="s">
        <v>596</v>
      </c>
      <c r="D298" s="221" t="s">
        <v>248</v>
      </c>
      <c r="E298" s="222" t="s">
        <v>5694</v>
      </c>
      <c r="F298" s="223" t="s">
        <v>5695</v>
      </c>
      <c r="G298" s="224" t="s">
        <v>251</v>
      </c>
      <c r="H298" s="225">
        <v>7.7999999999999998</v>
      </c>
      <c r="I298" s="226"/>
      <c r="J298" s="227">
        <f>ROUND(I298*H298,2)</f>
        <v>0</v>
      </c>
      <c r="K298" s="223" t="s">
        <v>764</v>
      </c>
      <c r="L298" s="46"/>
      <c r="M298" s="228" t="s">
        <v>1</v>
      </c>
      <c r="N298" s="229" t="s">
        <v>42</v>
      </c>
      <c r="O298" s="93"/>
      <c r="P298" s="230">
        <f>O298*H298</f>
        <v>0</v>
      </c>
      <c r="Q298" s="230">
        <v>0</v>
      </c>
      <c r="R298" s="230">
        <f>Q298*H298</f>
        <v>0</v>
      </c>
      <c r="S298" s="230">
        <v>0</v>
      </c>
      <c r="T298" s="231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32" t="s">
        <v>253</v>
      </c>
      <c r="AT298" s="232" t="s">
        <v>248</v>
      </c>
      <c r="AU298" s="232" t="s">
        <v>87</v>
      </c>
      <c r="AY298" s="19" t="s">
        <v>245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9" t="s">
        <v>85</v>
      </c>
      <c r="BK298" s="233">
        <f>ROUND(I298*H298,2)</f>
        <v>0</v>
      </c>
      <c r="BL298" s="19" t="s">
        <v>253</v>
      </c>
      <c r="BM298" s="232" t="s">
        <v>6570</v>
      </c>
    </row>
    <row r="299" s="2" customFormat="1">
      <c r="A299" s="40"/>
      <c r="B299" s="41"/>
      <c r="C299" s="42"/>
      <c r="D299" s="234" t="s">
        <v>255</v>
      </c>
      <c r="E299" s="42"/>
      <c r="F299" s="235" t="s">
        <v>5695</v>
      </c>
      <c r="G299" s="42"/>
      <c r="H299" s="42"/>
      <c r="I299" s="236"/>
      <c r="J299" s="42"/>
      <c r="K299" s="42"/>
      <c r="L299" s="46"/>
      <c r="M299" s="237"/>
      <c r="N299" s="238"/>
      <c r="O299" s="93"/>
      <c r="P299" s="93"/>
      <c r="Q299" s="93"/>
      <c r="R299" s="93"/>
      <c r="S299" s="93"/>
      <c r="T299" s="94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255</v>
      </c>
      <c r="AU299" s="19" t="s">
        <v>87</v>
      </c>
    </row>
    <row r="300" s="2" customFormat="1">
      <c r="A300" s="40"/>
      <c r="B300" s="41"/>
      <c r="C300" s="42"/>
      <c r="D300" s="296" t="s">
        <v>766</v>
      </c>
      <c r="E300" s="42"/>
      <c r="F300" s="297" t="s">
        <v>5697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766</v>
      </c>
      <c r="AU300" s="19" t="s">
        <v>87</v>
      </c>
    </row>
    <row r="301" s="14" customFormat="1">
      <c r="A301" s="14"/>
      <c r="B301" s="249"/>
      <c r="C301" s="250"/>
      <c r="D301" s="234" t="s">
        <v>257</v>
      </c>
      <c r="E301" s="251" t="s">
        <v>1</v>
      </c>
      <c r="F301" s="252" t="s">
        <v>6571</v>
      </c>
      <c r="G301" s="250"/>
      <c r="H301" s="253">
        <v>7.7999999999999998</v>
      </c>
      <c r="I301" s="254"/>
      <c r="J301" s="250"/>
      <c r="K301" s="250"/>
      <c r="L301" s="255"/>
      <c r="M301" s="256"/>
      <c r="N301" s="257"/>
      <c r="O301" s="257"/>
      <c r="P301" s="257"/>
      <c r="Q301" s="257"/>
      <c r="R301" s="257"/>
      <c r="S301" s="257"/>
      <c r="T301" s="25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9" t="s">
        <v>257</v>
      </c>
      <c r="AU301" s="259" t="s">
        <v>87</v>
      </c>
      <c r="AV301" s="14" t="s">
        <v>87</v>
      </c>
      <c r="AW301" s="14" t="s">
        <v>34</v>
      </c>
      <c r="AX301" s="14" t="s">
        <v>77</v>
      </c>
      <c r="AY301" s="259" t="s">
        <v>245</v>
      </c>
    </row>
    <row r="302" s="15" customFormat="1">
      <c r="A302" s="15"/>
      <c r="B302" s="260"/>
      <c r="C302" s="261"/>
      <c r="D302" s="234" t="s">
        <v>257</v>
      </c>
      <c r="E302" s="262" t="s">
        <v>1</v>
      </c>
      <c r="F302" s="263" t="s">
        <v>266</v>
      </c>
      <c r="G302" s="261"/>
      <c r="H302" s="264">
        <v>7.7999999999999998</v>
      </c>
      <c r="I302" s="265"/>
      <c r="J302" s="261"/>
      <c r="K302" s="261"/>
      <c r="L302" s="266"/>
      <c r="M302" s="267"/>
      <c r="N302" s="268"/>
      <c r="O302" s="268"/>
      <c r="P302" s="268"/>
      <c r="Q302" s="268"/>
      <c r="R302" s="268"/>
      <c r="S302" s="268"/>
      <c r="T302" s="269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70" t="s">
        <v>257</v>
      </c>
      <c r="AU302" s="270" t="s">
        <v>87</v>
      </c>
      <c r="AV302" s="15" t="s">
        <v>253</v>
      </c>
      <c r="AW302" s="15" t="s">
        <v>34</v>
      </c>
      <c r="AX302" s="15" t="s">
        <v>85</v>
      </c>
      <c r="AY302" s="270" t="s">
        <v>245</v>
      </c>
    </row>
    <row r="303" s="2" customFormat="1" ht="24.15" customHeight="1">
      <c r="A303" s="40"/>
      <c r="B303" s="41"/>
      <c r="C303" s="221" t="s">
        <v>602</v>
      </c>
      <c r="D303" s="221" t="s">
        <v>248</v>
      </c>
      <c r="E303" s="222" t="s">
        <v>5701</v>
      </c>
      <c r="F303" s="223" t="s">
        <v>5702</v>
      </c>
      <c r="G303" s="224" t="s">
        <v>251</v>
      </c>
      <c r="H303" s="225">
        <v>7.7999999999999998</v>
      </c>
      <c r="I303" s="226"/>
      <c r="J303" s="227">
        <f>ROUND(I303*H303,2)</f>
        <v>0</v>
      </c>
      <c r="K303" s="223" t="s">
        <v>764</v>
      </c>
      <c r="L303" s="46"/>
      <c r="M303" s="228" t="s">
        <v>1</v>
      </c>
      <c r="N303" s="229" t="s">
        <v>42</v>
      </c>
      <c r="O303" s="93"/>
      <c r="P303" s="230">
        <f>O303*H303</f>
        <v>0</v>
      </c>
      <c r="Q303" s="230">
        <v>0</v>
      </c>
      <c r="R303" s="230">
        <f>Q303*H303</f>
        <v>0</v>
      </c>
      <c r="S303" s="230">
        <v>0</v>
      </c>
      <c r="T303" s="231">
        <f>S303*H303</f>
        <v>0</v>
      </c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R303" s="232" t="s">
        <v>253</v>
      </c>
      <c r="AT303" s="232" t="s">
        <v>248</v>
      </c>
      <c r="AU303" s="232" t="s">
        <v>87</v>
      </c>
      <c r="AY303" s="19" t="s">
        <v>245</v>
      </c>
      <c r="BE303" s="233">
        <f>IF(N303="základní",J303,0)</f>
        <v>0</v>
      </c>
      <c r="BF303" s="233">
        <f>IF(N303="snížená",J303,0)</f>
        <v>0</v>
      </c>
      <c r="BG303" s="233">
        <f>IF(N303="zákl. přenesená",J303,0)</f>
        <v>0</v>
      </c>
      <c r="BH303" s="233">
        <f>IF(N303="sníž. přenesená",J303,0)</f>
        <v>0</v>
      </c>
      <c r="BI303" s="233">
        <f>IF(N303="nulová",J303,0)</f>
        <v>0</v>
      </c>
      <c r="BJ303" s="19" t="s">
        <v>85</v>
      </c>
      <c r="BK303" s="233">
        <f>ROUND(I303*H303,2)</f>
        <v>0</v>
      </c>
      <c r="BL303" s="19" t="s">
        <v>253</v>
      </c>
      <c r="BM303" s="232" t="s">
        <v>6572</v>
      </c>
    </row>
    <row r="304" s="2" customFormat="1">
      <c r="A304" s="40"/>
      <c r="B304" s="41"/>
      <c r="C304" s="42"/>
      <c r="D304" s="234" t="s">
        <v>255</v>
      </c>
      <c r="E304" s="42"/>
      <c r="F304" s="235" t="s">
        <v>5702</v>
      </c>
      <c r="G304" s="42"/>
      <c r="H304" s="42"/>
      <c r="I304" s="236"/>
      <c r="J304" s="42"/>
      <c r="K304" s="42"/>
      <c r="L304" s="46"/>
      <c r="M304" s="237"/>
      <c r="N304" s="238"/>
      <c r="O304" s="93"/>
      <c r="P304" s="93"/>
      <c r="Q304" s="93"/>
      <c r="R304" s="93"/>
      <c r="S304" s="93"/>
      <c r="T304" s="94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9" t="s">
        <v>255</v>
      </c>
      <c r="AU304" s="19" t="s">
        <v>87</v>
      </c>
    </row>
    <row r="305" s="2" customFormat="1">
      <c r="A305" s="40"/>
      <c r="B305" s="41"/>
      <c r="C305" s="42"/>
      <c r="D305" s="296" t="s">
        <v>766</v>
      </c>
      <c r="E305" s="42"/>
      <c r="F305" s="297" t="s">
        <v>5704</v>
      </c>
      <c r="G305" s="42"/>
      <c r="H305" s="42"/>
      <c r="I305" s="236"/>
      <c r="J305" s="42"/>
      <c r="K305" s="42"/>
      <c r="L305" s="46"/>
      <c r="M305" s="237"/>
      <c r="N305" s="238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766</v>
      </c>
      <c r="AU305" s="19" t="s">
        <v>87</v>
      </c>
    </row>
    <row r="306" s="14" customFormat="1">
      <c r="A306" s="14"/>
      <c r="B306" s="249"/>
      <c r="C306" s="250"/>
      <c r="D306" s="234" t="s">
        <v>257</v>
      </c>
      <c r="E306" s="251" t="s">
        <v>1</v>
      </c>
      <c r="F306" s="252" t="s">
        <v>6573</v>
      </c>
      <c r="G306" s="250"/>
      <c r="H306" s="253">
        <v>7.7999999999999998</v>
      </c>
      <c r="I306" s="254"/>
      <c r="J306" s="250"/>
      <c r="K306" s="250"/>
      <c r="L306" s="255"/>
      <c r="M306" s="256"/>
      <c r="N306" s="257"/>
      <c r="O306" s="257"/>
      <c r="P306" s="257"/>
      <c r="Q306" s="257"/>
      <c r="R306" s="257"/>
      <c r="S306" s="257"/>
      <c r="T306" s="25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9" t="s">
        <v>257</v>
      </c>
      <c r="AU306" s="259" t="s">
        <v>87</v>
      </c>
      <c r="AV306" s="14" t="s">
        <v>87</v>
      </c>
      <c r="AW306" s="14" t="s">
        <v>34</v>
      </c>
      <c r="AX306" s="14" t="s">
        <v>85</v>
      </c>
      <c r="AY306" s="259" t="s">
        <v>245</v>
      </c>
    </row>
    <row r="307" s="2" customFormat="1" ht="16.5" customHeight="1">
      <c r="A307" s="40"/>
      <c r="B307" s="41"/>
      <c r="C307" s="221" t="s">
        <v>606</v>
      </c>
      <c r="D307" s="221" t="s">
        <v>248</v>
      </c>
      <c r="E307" s="222" t="s">
        <v>5706</v>
      </c>
      <c r="F307" s="223" t="s">
        <v>5707</v>
      </c>
      <c r="G307" s="224" t="s">
        <v>275</v>
      </c>
      <c r="H307" s="225">
        <v>18.039999999999999</v>
      </c>
      <c r="I307" s="226"/>
      <c r="J307" s="227">
        <f>ROUND(I307*H307,2)</f>
        <v>0</v>
      </c>
      <c r="K307" s="223" t="s">
        <v>764</v>
      </c>
      <c r="L307" s="46"/>
      <c r="M307" s="228" t="s">
        <v>1</v>
      </c>
      <c r="N307" s="229" t="s">
        <v>42</v>
      </c>
      <c r="O307" s="93"/>
      <c r="P307" s="230">
        <f>O307*H307</f>
        <v>0</v>
      </c>
      <c r="Q307" s="230">
        <v>0.0012979999999999999</v>
      </c>
      <c r="R307" s="230">
        <f>Q307*H307</f>
        <v>0.023415919999999996</v>
      </c>
      <c r="S307" s="230">
        <v>0</v>
      </c>
      <c r="T307" s="231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32" t="s">
        <v>253</v>
      </c>
      <c r="AT307" s="232" t="s">
        <v>248</v>
      </c>
      <c r="AU307" s="232" t="s">
        <v>87</v>
      </c>
      <c r="AY307" s="19" t="s">
        <v>245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9" t="s">
        <v>85</v>
      </c>
      <c r="BK307" s="233">
        <f>ROUND(I307*H307,2)</f>
        <v>0</v>
      </c>
      <c r="BL307" s="19" t="s">
        <v>253</v>
      </c>
      <c r="BM307" s="232" t="s">
        <v>6574</v>
      </c>
    </row>
    <row r="308" s="2" customFormat="1">
      <c r="A308" s="40"/>
      <c r="B308" s="41"/>
      <c r="C308" s="42"/>
      <c r="D308" s="234" t="s">
        <v>255</v>
      </c>
      <c r="E308" s="42"/>
      <c r="F308" s="235" t="s">
        <v>5707</v>
      </c>
      <c r="G308" s="42"/>
      <c r="H308" s="42"/>
      <c r="I308" s="236"/>
      <c r="J308" s="42"/>
      <c r="K308" s="42"/>
      <c r="L308" s="46"/>
      <c r="M308" s="237"/>
      <c r="N308" s="238"/>
      <c r="O308" s="93"/>
      <c r="P308" s="93"/>
      <c r="Q308" s="93"/>
      <c r="R308" s="93"/>
      <c r="S308" s="93"/>
      <c r="T308" s="94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255</v>
      </c>
      <c r="AU308" s="19" t="s">
        <v>87</v>
      </c>
    </row>
    <row r="309" s="2" customFormat="1">
      <c r="A309" s="40"/>
      <c r="B309" s="41"/>
      <c r="C309" s="42"/>
      <c r="D309" s="296" t="s">
        <v>766</v>
      </c>
      <c r="E309" s="42"/>
      <c r="F309" s="297" t="s">
        <v>5709</v>
      </c>
      <c r="G309" s="42"/>
      <c r="H309" s="42"/>
      <c r="I309" s="236"/>
      <c r="J309" s="42"/>
      <c r="K309" s="42"/>
      <c r="L309" s="46"/>
      <c r="M309" s="237"/>
      <c r="N309" s="238"/>
      <c r="O309" s="93"/>
      <c r="P309" s="93"/>
      <c r="Q309" s="93"/>
      <c r="R309" s="93"/>
      <c r="S309" s="93"/>
      <c r="T309" s="94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766</v>
      </c>
      <c r="AU309" s="19" t="s">
        <v>87</v>
      </c>
    </row>
    <row r="310" s="14" customFormat="1">
      <c r="A310" s="14"/>
      <c r="B310" s="249"/>
      <c r="C310" s="250"/>
      <c r="D310" s="234" t="s">
        <v>257</v>
      </c>
      <c r="E310" s="251" t="s">
        <v>1</v>
      </c>
      <c r="F310" s="252" t="s">
        <v>6575</v>
      </c>
      <c r="G310" s="250"/>
      <c r="H310" s="253">
        <v>18.039999999999999</v>
      </c>
      <c r="I310" s="254"/>
      <c r="J310" s="250"/>
      <c r="K310" s="250"/>
      <c r="L310" s="255"/>
      <c r="M310" s="256"/>
      <c r="N310" s="257"/>
      <c r="O310" s="257"/>
      <c r="P310" s="257"/>
      <c r="Q310" s="257"/>
      <c r="R310" s="257"/>
      <c r="S310" s="257"/>
      <c r="T310" s="25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9" t="s">
        <v>257</v>
      </c>
      <c r="AU310" s="259" t="s">
        <v>87</v>
      </c>
      <c r="AV310" s="14" t="s">
        <v>87</v>
      </c>
      <c r="AW310" s="14" t="s">
        <v>34</v>
      </c>
      <c r="AX310" s="14" t="s">
        <v>85</v>
      </c>
      <c r="AY310" s="259" t="s">
        <v>245</v>
      </c>
    </row>
    <row r="311" s="2" customFormat="1" ht="16.5" customHeight="1">
      <c r="A311" s="40"/>
      <c r="B311" s="41"/>
      <c r="C311" s="221" t="s">
        <v>610</v>
      </c>
      <c r="D311" s="221" t="s">
        <v>248</v>
      </c>
      <c r="E311" s="222" t="s">
        <v>5712</v>
      </c>
      <c r="F311" s="223" t="s">
        <v>5713</v>
      </c>
      <c r="G311" s="224" t="s">
        <v>275</v>
      </c>
      <c r="H311" s="225">
        <v>18.039999999999999</v>
      </c>
      <c r="I311" s="226"/>
      <c r="J311" s="227">
        <f>ROUND(I311*H311,2)</f>
        <v>0</v>
      </c>
      <c r="K311" s="223" t="s">
        <v>764</v>
      </c>
      <c r="L311" s="46"/>
      <c r="M311" s="228" t="s">
        <v>1</v>
      </c>
      <c r="N311" s="229" t="s">
        <v>42</v>
      </c>
      <c r="O311" s="93"/>
      <c r="P311" s="230">
        <f>O311*H311</f>
        <v>0</v>
      </c>
      <c r="Q311" s="230">
        <v>3.6000000000000001E-05</v>
      </c>
      <c r="R311" s="230">
        <f>Q311*H311</f>
        <v>0.00064943999999999993</v>
      </c>
      <c r="S311" s="230">
        <v>0</v>
      </c>
      <c r="T311" s="231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32" t="s">
        <v>253</v>
      </c>
      <c r="AT311" s="232" t="s">
        <v>248</v>
      </c>
      <c r="AU311" s="232" t="s">
        <v>87</v>
      </c>
      <c r="AY311" s="19" t="s">
        <v>245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9" t="s">
        <v>85</v>
      </c>
      <c r="BK311" s="233">
        <f>ROUND(I311*H311,2)</f>
        <v>0</v>
      </c>
      <c r="BL311" s="19" t="s">
        <v>253</v>
      </c>
      <c r="BM311" s="232" t="s">
        <v>6576</v>
      </c>
    </row>
    <row r="312" s="2" customFormat="1">
      <c r="A312" s="40"/>
      <c r="B312" s="41"/>
      <c r="C312" s="42"/>
      <c r="D312" s="234" t="s">
        <v>255</v>
      </c>
      <c r="E312" s="42"/>
      <c r="F312" s="235" t="s">
        <v>5713</v>
      </c>
      <c r="G312" s="42"/>
      <c r="H312" s="42"/>
      <c r="I312" s="236"/>
      <c r="J312" s="42"/>
      <c r="K312" s="42"/>
      <c r="L312" s="46"/>
      <c r="M312" s="237"/>
      <c r="N312" s="238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255</v>
      </c>
      <c r="AU312" s="19" t="s">
        <v>87</v>
      </c>
    </row>
    <row r="313" s="2" customFormat="1">
      <c r="A313" s="40"/>
      <c r="B313" s="41"/>
      <c r="C313" s="42"/>
      <c r="D313" s="296" t="s">
        <v>766</v>
      </c>
      <c r="E313" s="42"/>
      <c r="F313" s="297" t="s">
        <v>5715</v>
      </c>
      <c r="G313" s="42"/>
      <c r="H313" s="42"/>
      <c r="I313" s="236"/>
      <c r="J313" s="42"/>
      <c r="K313" s="42"/>
      <c r="L313" s="46"/>
      <c r="M313" s="237"/>
      <c r="N313" s="238"/>
      <c r="O313" s="93"/>
      <c r="P313" s="93"/>
      <c r="Q313" s="93"/>
      <c r="R313" s="93"/>
      <c r="S313" s="93"/>
      <c r="T313" s="94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9" t="s">
        <v>766</v>
      </c>
      <c r="AU313" s="19" t="s">
        <v>87</v>
      </c>
    </row>
    <row r="314" s="14" customFormat="1">
      <c r="A314" s="14"/>
      <c r="B314" s="249"/>
      <c r="C314" s="250"/>
      <c r="D314" s="234" t="s">
        <v>257</v>
      </c>
      <c r="E314" s="251" t="s">
        <v>1</v>
      </c>
      <c r="F314" s="252" t="s">
        <v>6577</v>
      </c>
      <c r="G314" s="250"/>
      <c r="H314" s="253">
        <v>18.039999999999999</v>
      </c>
      <c r="I314" s="254"/>
      <c r="J314" s="250"/>
      <c r="K314" s="250"/>
      <c r="L314" s="255"/>
      <c r="M314" s="256"/>
      <c r="N314" s="257"/>
      <c r="O314" s="257"/>
      <c r="P314" s="257"/>
      <c r="Q314" s="257"/>
      <c r="R314" s="257"/>
      <c r="S314" s="257"/>
      <c r="T314" s="25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9" t="s">
        <v>257</v>
      </c>
      <c r="AU314" s="259" t="s">
        <v>87</v>
      </c>
      <c r="AV314" s="14" t="s">
        <v>87</v>
      </c>
      <c r="AW314" s="14" t="s">
        <v>34</v>
      </c>
      <c r="AX314" s="14" t="s">
        <v>85</v>
      </c>
      <c r="AY314" s="259" t="s">
        <v>245</v>
      </c>
    </row>
    <row r="315" s="2" customFormat="1" ht="16.5" customHeight="1">
      <c r="A315" s="40"/>
      <c r="B315" s="41"/>
      <c r="C315" s="221" t="s">
        <v>614</v>
      </c>
      <c r="D315" s="221" t="s">
        <v>248</v>
      </c>
      <c r="E315" s="222" t="s">
        <v>3689</v>
      </c>
      <c r="F315" s="223" t="s">
        <v>3690</v>
      </c>
      <c r="G315" s="224" t="s">
        <v>2717</v>
      </c>
      <c r="H315" s="225">
        <v>35</v>
      </c>
      <c r="I315" s="226"/>
      <c r="J315" s="227">
        <f>ROUND(I315*H315,2)</f>
        <v>0</v>
      </c>
      <c r="K315" s="223" t="s">
        <v>764</v>
      </c>
      <c r="L315" s="46"/>
      <c r="M315" s="228" t="s">
        <v>1</v>
      </c>
      <c r="N315" s="229" t="s">
        <v>42</v>
      </c>
      <c r="O315" s="93"/>
      <c r="P315" s="230">
        <f>O315*H315</f>
        <v>0</v>
      </c>
      <c r="Q315" s="230">
        <v>0</v>
      </c>
      <c r="R315" s="230">
        <f>Q315*H315</f>
        <v>0</v>
      </c>
      <c r="S315" s="230">
        <v>0</v>
      </c>
      <c r="T315" s="231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32" t="s">
        <v>253</v>
      </c>
      <c r="AT315" s="232" t="s">
        <v>248</v>
      </c>
      <c r="AU315" s="232" t="s">
        <v>87</v>
      </c>
      <c r="AY315" s="19" t="s">
        <v>245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9" t="s">
        <v>85</v>
      </c>
      <c r="BK315" s="233">
        <f>ROUND(I315*H315,2)</f>
        <v>0</v>
      </c>
      <c r="BL315" s="19" t="s">
        <v>253</v>
      </c>
      <c r="BM315" s="232" t="s">
        <v>6578</v>
      </c>
    </row>
    <row r="316" s="2" customFormat="1">
      <c r="A316" s="40"/>
      <c r="B316" s="41"/>
      <c r="C316" s="42"/>
      <c r="D316" s="234" t="s">
        <v>255</v>
      </c>
      <c r="E316" s="42"/>
      <c r="F316" s="235" t="s">
        <v>3690</v>
      </c>
      <c r="G316" s="42"/>
      <c r="H316" s="42"/>
      <c r="I316" s="236"/>
      <c r="J316" s="42"/>
      <c r="K316" s="42"/>
      <c r="L316" s="46"/>
      <c r="M316" s="237"/>
      <c r="N316" s="238"/>
      <c r="O316" s="93"/>
      <c r="P316" s="93"/>
      <c r="Q316" s="93"/>
      <c r="R316" s="93"/>
      <c r="S316" s="93"/>
      <c r="T316" s="94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255</v>
      </c>
      <c r="AU316" s="19" t="s">
        <v>87</v>
      </c>
    </row>
    <row r="317" s="2" customFormat="1">
      <c r="A317" s="40"/>
      <c r="B317" s="41"/>
      <c r="C317" s="42"/>
      <c r="D317" s="296" t="s">
        <v>766</v>
      </c>
      <c r="E317" s="42"/>
      <c r="F317" s="297" t="s">
        <v>3692</v>
      </c>
      <c r="G317" s="42"/>
      <c r="H317" s="42"/>
      <c r="I317" s="236"/>
      <c r="J317" s="42"/>
      <c r="K317" s="42"/>
      <c r="L317" s="46"/>
      <c r="M317" s="237"/>
      <c r="N317" s="238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766</v>
      </c>
      <c r="AU317" s="19" t="s">
        <v>87</v>
      </c>
    </row>
    <row r="318" s="14" customFormat="1">
      <c r="A318" s="14"/>
      <c r="B318" s="249"/>
      <c r="C318" s="250"/>
      <c r="D318" s="234" t="s">
        <v>257</v>
      </c>
      <c r="E318" s="251" t="s">
        <v>1</v>
      </c>
      <c r="F318" s="252" t="s">
        <v>6579</v>
      </c>
      <c r="G318" s="250"/>
      <c r="H318" s="253">
        <v>35</v>
      </c>
      <c r="I318" s="254"/>
      <c r="J318" s="250"/>
      <c r="K318" s="250"/>
      <c r="L318" s="255"/>
      <c r="M318" s="256"/>
      <c r="N318" s="257"/>
      <c r="O318" s="257"/>
      <c r="P318" s="257"/>
      <c r="Q318" s="257"/>
      <c r="R318" s="257"/>
      <c r="S318" s="257"/>
      <c r="T318" s="25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9" t="s">
        <v>257</v>
      </c>
      <c r="AU318" s="259" t="s">
        <v>87</v>
      </c>
      <c r="AV318" s="14" t="s">
        <v>87</v>
      </c>
      <c r="AW318" s="14" t="s">
        <v>34</v>
      </c>
      <c r="AX318" s="14" t="s">
        <v>85</v>
      </c>
      <c r="AY318" s="259" t="s">
        <v>245</v>
      </c>
    </row>
    <row r="319" s="12" customFormat="1" ht="22.8" customHeight="1">
      <c r="A319" s="12"/>
      <c r="B319" s="205"/>
      <c r="C319" s="206"/>
      <c r="D319" s="207" t="s">
        <v>76</v>
      </c>
      <c r="E319" s="219" t="s">
        <v>272</v>
      </c>
      <c r="F319" s="219" t="s">
        <v>2769</v>
      </c>
      <c r="G319" s="206"/>
      <c r="H319" s="206"/>
      <c r="I319" s="209"/>
      <c r="J319" s="220">
        <f>BK319</f>
        <v>0</v>
      </c>
      <c r="K319" s="206"/>
      <c r="L319" s="211"/>
      <c r="M319" s="212"/>
      <c r="N319" s="213"/>
      <c r="O319" s="213"/>
      <c r="P319" s="214">
        <f>SUM(P320:P374)</f>
        <v>0</v>
      </c>
      <c r="Q319" s="213"/>
      <c r="R319" s="214">
        <f>SUM(R320:R374)</f>
        <v>40.095243575599994</v>
      </c>
      <c r="S319" s="213"/>
      <c r="T319" s="215">
        <f>SUM(T320:T374)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16" t="s">
        <v>253</v>
      </c>
      <c r="AT319" s="217" t="s">
        <v>76</v>
      </c>
      <c r="AU319" s="217" t="s">
        <v>85</v>
      </c>
      <c r="AY319" s="216" t="s">
        <v>245</v>
      </c>
      <c r="BK319" s="218">
        <f>SUM(BK320:BK374)</f>
        <v>0</v>
      </c>
    </row>
    <row r="320" s="2" customFormat="1" ht="16.5" customHeight="1">
      <c r="A320" s="40"/>
      <c r="B320" s="41"/>
      <c r="C320" s="221" t="s">
        <v>389</v>
      </c>
      <c r="D320" s="221" t="s">
        <v>248</v>
      </c>
      <c r="E320" s="222" t="s">
        <v>2770</v>
      </c>
      <c r="F320" s="223" t="s">
        <v>2771</v>
      </c>
      <c r="G320" s="224" t="s">
        <v>251</v>
      </c>
      <c r="H320" s="225">
        <v>1</v>
      </c>
      <c r="I320" s="226"/>
      <c r="J320" s="227">
        <f>ROUND(I320*H320,2)</f>
        <v>0</v>
      </c>
      <c r="K320" s="223" t="s">
        <v>764</v>
      </c>
      <c r="L320" s="46"/>
      <c r="M320" s="228" t="s">
        <v>1</v>
      </c>
      <c r="N320" s="229" t="s">
        <v>42</v>
      </c>
      <c r="O320" s="93"/>
      <c r="P320" s="230">
        <f>O320*H320</f>
        <v>0</v>
      </c>
      <c r="Q320" s="230">
        <v>0</v>
      </c>
      <c r="R320" s="230">
        <f>Q320*H320</f>
        <v>0</v>
      </c>
      <c r="S320" s="230">
        <v>0</v>
      </c>
      <c r="T320" s="231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32" t="s">
        <v>253</v>
      </c>
      <c r="AT320" s="232" t="s">
        <v>248</v>
      </c>
      <c r="AU320" s="232" t="s">
        <v>87</v>
      </c>
      <c r="AY320" s="19" t="s">
        <v>245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9" t="s">
        <v>85</v>
      </c>
      <c r="BK320" s="233">
        <f>ROUND(I320*H320,2)</f>
        <v>0</v>
      </c>
      <c r="BL320" s="19" t="s">
        <v>253</v>
      </c>
      <c r="BM320" s="232" t="s">
        <v>6580</v>
      </c>
    </row>
    <row r="321" s="2" customFormat="1">
      <c r="A321" s="40"/>
      <c r="B321" s="41"/>
      <c r="C321" s="42"/>
      <c r="D321" s="234" t="s">
        <v>255</v>
      </c>
      <c r="E321" s="42"/>
      <c r="F321" s="235" t="s">
        <v>2771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255</v>
      </c>
      <c r="AU321" s="19" t="s">
        <v>87</v>
      </c>
    </row>
    <row r="322" s="2" customFormat="1">
      <c r="A322" s="40"/>
      <c r="B322" s="41"/>
      <c r="C322" s="42"/>
      <c r="D322" s="296" t="s">
        <v>766</v>
      </c>
      <c r="E322" s="42"/>
      <c r="F322" s="297" t="s">
        <v>2774</v>
      </c>
      <c r="G322" s="42"/>
      <c r="H322" s="42"/>
      <c r="I322" s="236"/>
      <c r="J322" s="42"/>
      <c r="K322" s="42"/>
      <c r="L322" s="46"/>
      <c r="M322" s="237"/>
      <c r="N322" s="238"/>
      <c r="O322" s="93"/>
      <c r="P322" s="93"/>
      <c r="Q322" s="93"/>
      <c r="R322" s="93"/>
      <c r="S322" s="93"/>
      <c r="T322" s="94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766</v>
      </c>
      <c r="AU322" s="19" t="s">
        <v>87</v>
      </c>
    </row>
    <row r="323" s="14" customFormat="1">
      <c r="A323" s="14"/>
      <c r="B323" s="249"/>
      <c r="C323" s="250"/>
      <c r="D323" s="234" t="s">
        <v>257</v>
      </c>
      <c r="E323" s="251" t="s">
        <v>1</v>
      </c>
      <c r="F323" s="252" t="s">
        <v>6581</v>
      </c>
      <c r="G323" s="250"/>
      <c r="H323" s="253">
        <v>1</v>
      </c>
      <c r="I323" s="254"/>
      <c r="J323" s="250"/>
      <c r="K323" s="250"/>
      <c r="L323" s="255"/>
      <c r="M323" s="256"/>
      <c r="N323" s="257"/>
      <c r="O323" s="257"/>
      <c r="P323" s="257"/>
      <c r="Q323" s="257"/>
      <c r="R323" s="257"/>
      <c r="S323" s="257"/>
      <c r="T323" s="258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9" t="s">
        <v>257</v>
      </c>
      <c r="AU323" s="259" t="s">
        <v>87</v>
      </c>
      <c r="AV323" s="14" t="s">
        <v>87</v>
      </c>
      <c r="AW323" s="14" t="s">
        <v>34</v>
      </c>
      <c r="AX323" s="14" t="s">
        <v>85</v>
      </c>
      <c r="AY323" s="259" t="s">
        <v>245</v>
      </c>
    </row>
    <row r="324" s="2" customFormat="1" ht="16.5" customHeight="1">
      <c r="A324" s="40"/>
      <c r="B324" s="41"/>
      <c r="C324" s="221" t="s">
        <v>622</v>
      </c>
      <c r="D324" s="221" t="s">
        <v>248</v>
      </c>
      <c r="E324" s="222" t="s">
        <v>2777</v>
      </c>
      <c r="F324" s="223" t="s">
        <v>2778</v>
      </c>
      <c r="G324" s="224" t="s">
        <v>251</v>
      </c>
      <c r="H324" s="225">
        <v>1</v>
      </c>
      <c r="I324" s="226"/>
      <c r="J324" s="227">
        <f>ROUND(I324*H324,2)</f>
        <v>0</v>
      </c>
      <c r="K324" s="223" t="s">
        <v>764</v>
      </c>
      <c r="L324" s="46"/>
      <c r="M324" s="228" t="s">
        <v>1</v>
      </c>
      <c r="N324" s="229" t="s">
        <v>42</v>
      </c>
      <c r="O324" s="93"/>
      <c r="P324" s="230">
        <f>O324*H324</f>
        <v>0</v>
      </c>
      <c r="Q324" s="230">
        <v>0.048579999999999998</v>
      </c>
      <c r="R324" s="230">
        <f>Q324*H324</f>
        <v>0.048579999999999998</v>
      </c>
      <c r="S324" s="230">
        <v>0</v>
      </c>
      <c r="T324" s="231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32" t="s">
        <v>253</v>
      </c>
      <c r="AT324" s="232" t="s">
        <v>248</v>
      </c>
      <c r="AU324" s="232" t="s">
        <v>87</v>
      </c>
      <c r="AY324" s="19" t="s">
        <v>245</v>
      </c>
      <c r="BE324" s="233">
        <f>IF(N324="základní",J324,0)</f>
        <v>0</v>
      </c>
      <c r="BF324" s="233">
        <f>IF(N324="snížená",J324,0)</f>
        <v>0</v>
      </c>
      <c r="BG324" s="233">
        <f>IF(N324="zákl. přenesená",J324,0)</f>
        <v>0</v>
      </c>
      <c r="BH324" s="233">
        <f>IF(N324="sníž. přenesená",J324,0)</f>
        <v>0</v>
      </c>
      <c r="BI324" s="233">
        <f>IF(N324="nulová",J324,0)</f>
        <v>0</v>
      </c>
      <c r="BJ324" s="19" t="s">
        <v>85</v>
      </c>
      <c r="BK324" s="233">
        <f>ROUND(I324*H324,2)</f>
        <v>0</v>
      </c>
      <c r="BL324" s="19" t="s">
        <v>253</v>
      </c>
      <c r="BM324" s="232" t="s">
        <v>6582</v>
      </c>
    </row>
    <row r="325" s="2" customFormat="1">
      <c r="A325" s="40"/>
      <c r="B325" s="41"/>
      <c r="C325" s="42"/>
      <c r="D325" s="234" t="s">
        <v>255</v>
      </c>
      <c r="E325" s="42"/>
      <c r="F325" s="235" t="s">
        <v>2778</v>
      </c>
      <c r="G325" s="42"/>
      <c r="H325" s="42"/>
      <c r="I325" s="236"/>
      <c r="J325" s="42"/>
      <c r="K325" s="42"/>
      <c r="L325" s="46"/>
      <c r="M325" s="237"/>
      <c r="N325" s="238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255</v>
      </c>
      <c r="AU325" s="19" t="s">
        <v>87</v>
      </c>
    </row>
    <row r="326" s="2" customFormat="1">
      <c r="A326" s="40"/>
      <c r="B326" s="41"/>
      <c r="C326" s="42"/>
      <c r="D326" s="296" t="s">
        <v>766</v>
      </c>
      <c r="E326" s="42"/>
      <c r="F326" s="297" t="s">
        <v>2781</v>
      </c>
      <c r="G326" s="42"/>
      <c r="H326" s="42"/>
      <c r="I326" s="236"/>
      <c r="J326" s="42"/>
      <c r="K326" s="42"/>
      <c r="L326" s="46"/>
      <c r="M326" s="237"/>
      <c r="N326" s="238"/>
      <c r="O326" s="93"/>
      <c r="P326" s="93"/>
      <c r="Q326" s="93"/>
      <c r="R326" s="93"/>
      <c r="S326" s="93"/>
      <c r="T326" s="94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766</v>
      </c>
      <c r="AU326" s="19" t="s">
        <v>87</v>
      </c>
    </row>
    <row r="327" s="14" customFormat="1">
      <c r="A327" s="14"/>
      <c r="B327" s="249"/>
      <c r="C327" s="250"/>
      <c r="D327" s="234" t="s">
        <v>257</v>
      </c>
      <c r="E327" s="251" t="s">
        <v>1</v>
      </c>
      <c r="F327" s="252" t="s">
        <v>6583</v>
      </c>
      <c r="G327" s="250"/>
      <c r="H327" s="253">
        <v>1</v>
      </c>
      <c r="I327" s="254"/>
      <c r="J327" s="250"/>
      <c r="K327" s="250"/>
      <c r="L327" s="255"/>
      <c r="M327" s="256"/>
      <c r="N327" s="257"/>
      <c r="O327" s="257"/>
      <c r="P327" s="257"/>
      <c r="Q327" s="257"/>
      <c r="R327" s="257"/>
      <c r="S327" s="257"/>
      <c r="T327" s="25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9" t="s">
        <v>257</v>
      </c>
      <c r="AU327" s="259" t="s">
        <v>87</v>
      </c>
      <c r="AV327" s="14" t="s">
        <v>87</v>
      </c>
      <c r="AW327" s="14" t="s">
        <v>34</v>
      </c>
      <c r="AX327" s="14" t="s">
        <v>85</v>
      </c>
      <c r="AY327" s="259" t="s">
        <v>245</v>
      </c>
    </row>
    <row r="328" s="2" customFormat="1" ht="16.5" customHeight="1">
      <c r="A328" s="40"/>
      <c r="B328" s="41"/>
      <c r="C328" s="221" t="s">
        <v>626</v>
      </c>
      <c r="D328" s="221" t="s">
        <v>248</v>
      </c>
      <c r="E328" s="222" t="s">
        <v>2783</v>
      </c>
      <c r="F328" s="223" t="s">
        <v>2784</v>
      </c>
      <c r="G328" s="224" t="s">
        <v>275</v>
      </c>
      <c r="H328" s="225">
        <v>4.9130000000000003</v>
      </c>
      <c r="I328" s="226"/>
      <c r="J328" s="227">
        <f>ROUND(I328*H328,2)</f>
        <v>0</v>
      </c>
      <c r="K328" s="223" t="s">
        <v>764</v>
      </c>
      <c r="L328" s="46"/>
      <c r="M328" s="228" t="s">
        <v>1</v>
      </c>
      <c r="N328" s="229" t="s">
        <v>42</v>
      </c>
      <c r="O328" s="93"/>
      <c r="P328" s="230">
        <f>O328*H328</f>
        <v>0</v>
      </c>
      <c r="Q328" s="230">
        <v>0.041258200000000002</v>
      </c>
      <c r="R328" s="230">
        <f>Q328*H328</f>
        <v>0.20270153660000001</v>
      </c>
      <c r="S328" s="230">
        <v>0</v>
      </c>
      <c r="T328" s="231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32" t="s">
        <v>253</v>
      </c>
      <c r="AT328" s="232" t="s">
        <v>248</v>
      </c>
      <c r="AU328" s="232" t="s">
        <v>87</v>
      </c>
      <c r="AY328" s="19" t="s">
        <v>245</v>
      </c>
      <c r="BE328" s="233">
        <f>IF(N328="základní",J328,0)</f>
        <v>0</v>
      </c>
      <c r="BF328" s="233">
        <f>IF(N328="snížená",J328,0)</f>
        <v>0</v>
      </c>
      <c r="BG328" s="233">
        <f>IF(N328="zákl. přenesená",J328,0)</f>
        <v>0</v>
      </c>
      <c r="BH328" s="233">
        <f>IF(N328="sníž. přenesená",J328,0)</f>
        <v>0</v>
      </c>
      <c r="BI328" s="233">
        <f>IF(N328="nulová",J328,0)</f>
        <v>0</v>
      </c>
      <c r="BJ328" s="19" t="s">
        <v>85</v>
      </c>
      <c r="BK328" s="233">
        <f>ROUND(I328*H328,2)</f>
        <v>0</v>
      </c>
      <c r="BL328" s="19" t="s">
        <v>253</v>
      </c>
      <c r="BM328" s="232" t="s">
        <v>6584</v>
      </c>
    </row>
    <row r="329" s="2" customFormat="1">
      <c r="A329" s="40"/>
      <c r="B329" s="41"/>
      <c r="C329" s="42"/>
      <c r="D329" s="234" t="s">
        <v>255</v>
      </c>
      <c r="E329" s="42"/>
      <c r="F329" s="235" t="s">
        <v>2784</v>
      </c>
      <c r="G329" s="42"/>
      <c r="H329" s="42"/>
      <c r="I329" s="236"/>
      <c r="J329" s="42"/>
      <c r="K329" s="42"/>
      <c r="L329" s="46"/>
      <c r="M329" s="237"/>
      <c r="N329" s="238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255</v>
      </c>
      <c r="AU329" s="19" t="s">
        <v>87</v>
      </c>
    </row>
    <row r="330" s="2" customFormat="1">
      <c r="A330" s="40"/>
      <c r="B330" s="41"/>
      <c r="C330" s="42"/>
      <c r="D330" s="296" t="s">
        <v>766</v>
      </c>
      <c r="E330" s="42"/>
      <c r="F330" s="297" t="s">
        <v>2787</v>
      </c>
      <c r="G330" s="42"/>
      <c r="H330" s="42"/>
      <c r="I330" s="236"/>
      <c r="J330" s="42"/>
      <c r="K330" s="42"/>
      <c r="L330" s="46"/>
      <c r="M330" s="237"/>
      <c r="N330" s="238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766</v>
      </c>
      <c r="AU330" s="19" t="s">
        <v>87</v>
      </c>
    </row>
    <row r="331" s="14" customFormat="1">
      <c r="A331" s="14"/>
      <c r="B331" s="249"/>
      <c r="C331" s="250"/>
      <c r="D331" s="234" t="s">
        <v>257</v>
      </c>
      <c r="E331" s="251" t="s">
        <v>1</v>
      </c>
      <c r="F331" s="252" t="s">
        <v>6585</v>
      </c>
      <c r="G331" s="250"/>
      <c r="H331" s="253">
        <v>4.9130000000000003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257</v>
      </c>
      <c r="AU331" s="259" t="s">
        <v>87</v>
      </c>
      <c r="AV331" s="14" t="s">
        <v>87</v>
      </c>
      <c r="AW331" s="14" t="s">
        <v>34</v>
      </c>
      <c r="AX331" s="14" t="s">
        <v>85</v>
      </c>
      <c r="AY331" s="259" t="s">
        <v>245</v>
      </c>
    </row>
    <row r="332" s="2" customFormat="1" ht="16.5" customHeight="1">
      <c r="A332" s="40"/>
      <c r="B332" s="41"/>
      <c r="C332" s="221" t="s">
        <v>630</v>
      </c>
      <c r="D332" s="221" t="s">
        <v>248</v>
      </c>
      <c r="E332" s="222" t="s">
        <v>2790</v>
      </c>
      <c r="F332" s="223" t="s">
        <v>2791</v>
      </c>
      <c r="G332" s="224" t="s">
        <v>275</v>
      </c>
      <c r="H332" s="225">
        <v>4.9130000000000003</v>
      </c>
      <c r="I332" s="226"/>
      <c r="J332" s="227">
        <f>ROUND(I332*H332,2)</f>
        <v>0</v>
      </c>
      <c r="K332" s="223" t="s">
        <v>764</v>
      </c>
      <c r="L332" s="46"/>
      <c r="M332" s="228" t="s">
        <v>1</v>
      </c>
      <c r="N332" s="229" t="s">
        <v>42</v>
      </c>
      <c r="O332" s="93"/>
      <c r="P332" s="230">
        <f>O332*H332</f>
        <v>0</v>
      </c>
      <c r="Q332" s="230">
        <v>1.5E-05</v>
      </c>
      <c r="R332" s="230">
        <f>Q332*H332</f>
        <v>7.3695000000000005E-05</v>
      </c>
      <c r="S332" s="230">
        <v>0</v>
      </c>
      <c r="T332" s="231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32" t="s">
        <v>253</v>
      </c>
      <c r="AT332" s="232" t="s">
        <v>248</v>
      </c>
      <c r="AU332" s="232" t="s">
        <v>87</v>
      </c>
      <c r="AY332" s="19" t="s">
        <v>245</v>
      </c>
      <c r="BE332" s="233">
        <f>IF(N332="základní",J332,0)</f>
        <v>0</v>
      </c>
      <c r="BF332" s="233">
        <f>IF(N332="snížená",J332,0)</f>
        <v>0</v>
      </c>
      <c r="BG332" s="233">
        <f>IF(N332="zákl. přenesená",J332,0)</f>
        <v>0</v>
      </c>
      <c r="BH332" s="233">
        <f>IF(N332="sníž. přenesená",J332,0)</f>
        <v>0</v>
      </c>
      <c r="BI332" s="233">
        <f>IF(N332="nulová",J332,0)</f>
        <v>0</v>
      </c>
      <c r="BJ332" s="19" t="s">
        <v>85</v>
      </c>
      <c r="BK332" s="233">
        <f>ROUND(I332*H332,2)</f>
        <v>0</v>
      </c>
      <c r="BL332" s="19" t="s">
        <v>253</v>
      </c>
      <c r="BM332" s="232" t="s">
        <v>6586</v>
      </c>
    </row>
    <row r="333" s="2" customFormat="1">
      <c r="A333" s="40"/>
      <c r="B333" s="41"/>
      <c r="C333" s="42"/>
      <c r="D333" s="234" t="s">
        <v>255</v>
      </c>
      <c r="E333" s="42"/>
      <c r="F333" s="235" t="s">
        <v>2791</v>
      </c>
      <c r="G333" s="42"/>
      <c r="H333" s="42"/>
      <c r="I333" s="236"/>
      <c r="J333" s="42"/>
      <c r="K333" s="42"/>
      <c r="L333" s="46"/>
      <c r="M333" s="237"/>
      <c r="N333" s="238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255</v>
      </c>
      <c r="AU333" s="19" t="s">
        <v>87</v>
      </c>
    </row>
    <row r="334" s="2" customFormat="1">
      <c r="A334" s="40"/>
      <c r="B334" s="41"/>
      <c r="C334" s="42"/>
      <c r="D334" s="296" t="s">
        <v>766</v>
      </c>
      <c r="E334" s="42"/>
      <c r="F334" s="297" t="s">
        <v>2794</v>
      </c>
      <c r="G334" s="42"/>
      <c r="H334" s="42"/>
      <c r="I334" s="236"/>
      <c r="J334" s="42"/>
      <c r="K334" s="42"/>
      <c r="L334" s="46"/>
      <c r="M334" s="237"/>
      <c r="N334" s="238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766</v>
      </c>
      <c r="AU334" s="19" t="s">
        <v>87</v>
      </c>
    </row>
    <row r="335" s="14" customFormat="1">
      <c r="A335" s="14"/>
      <c r="B335" s="249"/>
      <c r="C335" s="250"/>
      <c r="D335" s="234" t="s">
        <v>257</v>
      </c>
      <c r="E335" s="251" t="s">
        <v>1</v>
      </c>
      <c r="F335" s="252" t="s">
        <v>6587</v>
      </c>
      <c r="G335" s="250"/>
      <c r="H335" s="253">
        <v>4.9130000000000003</v>
      </c>
      <c r="I335" s="254"/>
      <c r="J335" s="250"/>
      <c r="K335" s="250"/>
      <c r="L335" s="255"/>
      <c r="M335" s="256"/>
      <c r="N335" s="257"/>
      <c r="O335" s="257"/>
      <c r="P335" s="257"/>
      <c r="Q335" s="257"/>
      <c r="R335" s="257"/>
      <c r="S335" s="257"/>
      <c r="T335" s="25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9" t="s">
        <v>257</v>
      </c>
      <c r="AU335" s="259" t="s">
        <v>87</v>
      </c>
      <c r="AV335" s="14" t="s">
        <v>87</v>
      </c>
      <c r="AW335" s="14" t="s">
        <v>34</v>
      </c>
      <c r="AX335" s="14" t="s">
        <v>85</v>
      </c>
      <c r="AY335" s="259" t="s">
        <v>245</v>
      </c>
    </row>
    <row r="336" s="2" customFormat="1" ht="16.5" customHeight="1">
      <c r="A336" s="40"/>
      <c r="B336" s="41"/>
      <c r="C336" s="221" t="s">
        <v>634</v>
      </c>
      <c r="D336" s="221" t="s">
        <v>248</v>
      </c>
      <c r="E336" s="222" t="s">
        <v>2802</v>
      </c>
      <c r="F336" s="223" t="s">
        <v>2805</v>
      </c>
      <c r="G336" s="224" t="s">
        <v>3227</v>
      </c>
      <c r="H336" s="225">
        <v>13.699999999999999</v>
      </c>
      <c r="I336" s="226"/>
      <c r="J336" s="227">
        <f>ROUND(I336*H336,2)</f>
        <v>0</v>
      </c>
      <c r="K336" s="223" t="s">
        <v>764</v>
      </c>
      <c r="L336" s="46"/>
      <c r="M336" s="228" t="s">
        <v>1</v>
      </c>
      <c r="N336" s="229" t="s">
        <v>42</v>
      </c>
      <c r="O336" s="93"/>
      <c r="P336" s="230">
        <f>O336*H336</f>
        <v>0</v>
      </c>
      <c r="Q336" s="230">
        <v>2.5020899999999999</v>
      </c>
      <c r="R336" s="230">
        <f>Q336*H336</f>
        <v>34.278632999999999</v>
      </c>
      <c r="S336" s="230">
        <v>0</v>
      </c>
      <c r="T336" s="231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32" t="s">
        <v>253</v>
      </c>
      <c r="AT336" s="232" t="s">
        <v>248</v>
      </c>
      <c r="AU336" s="232" t="s">
        <v>87</v>
      </c>
      <c r="AY336" s="19" t="s">
        <v>245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9" t="s">
        <v>85</v>
      </c>
      <c r="BK336" s="233">
        <f>ROUND(I336*H336,2)</f>
        <v>0</v>
      </c>
      <c r="BL336" s="19" t="s">
        <v>253</v>
      </c>
      <c r="BM336" s="232" t="s">
        <v>6588</v>
      </c>
    </row>
    <row r="337" s="2" customFormat="1">
      <c r="A337" s="40"/>
      <c r="B337" s="41"/>
      <c r="C337" s="42"/>
      <c r="D337" s="234" t="s">
        <v>255</v>
      </c>
      <c r="E337" s="42"/>
      <c r="F337" s="235" t="s">
        <v>2805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255</v>
      </c>
      <c r="AU337" s="19" t="s">
        <v>87</v>
      </c>
    </row>
    <row r="338" s="2" customFormat="1">
      <c r="A338" s="40"/>
      <c r="B338" s="41"/>
      <c r="C338" s="42"/>
      <c r="D338" s="296" t="s">
        <v>766</v>
      </c>
      <c r="E338" s="42"/>
      <c r="F338" s="297" t="s">
        <v>2806</v>
      </c>
      <c r="G338" s="42"/>
      <c r="H338" s="42"/>
      <c r="I338" s="236"/>
      <c r="J338" s="42"/>
      <c r="K338" s="42"/>
      <c r="L338" s="46"/>
      <c r="M338" s="237"/>
      <c r="N338" s="238"/>
      <c r="O338" s="93"/>
      <c r="P338" s="93"/>
      <c r="Q338" s="93"/>
      <c r="R338" s="93"/>
      <c r="S338" s="93"/>
      <c r="T338" s="94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766</v>
      </c>
      <c r="AU338" s="19" t="s">
        <v>87</v>
      </c>
    </row>
    <row r="339" s="14" customFormat="1">
      <c r="A339" s="14"/>
      <c r="B339" s="249"/>
      <c r="C339" s="250"/>
      <c r="D339" s="234" t="s">
        <v>257</v>
      </c>
      <c r="E339" s="251" t="s">
        <v>1</v>
      </c>
      <c r="F339" s="252" t="s">
        <v>6589</v>
      </c>
      <c r="G339" s="250"/>
      <c r="H339" s="253">
        <v>7.5999999999999996</v>
      </c>
      <c r="I339" s="254"/>
      <c r="J339" s="250"/>
      <c r="K339" s="250"/>
      <c r="L339" s="255"/>
      <c r="M339" s="256"/>
      <c r="N339" s="257"/>
      <c r="O339" s="257"/>
      <c r="P339" s="257"/>
      <c r="Q339" s="257"/>
      <c r="R339" s="257"/>
      <c r="S339" s="257"/>
      <c r="T339" s="25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9" t="s">
        <v>257</v>
      </c>
      <c r="AU339" s="259" t="s">
        <v>87</v>
      </c>
      <c r="AV339" s="14" t="s">
        <v>87</v>
      </c>
      <c r="AW339" s="14" t="s">
        <v>34</v>
      </c>
      <c r="AX339" s="14" t="s">
        <v>77</v>
      </c>
      <c r="AY339" s="259" t="s">
        <v>245</v>
      </c>
    </row>
    <row r="340" s="14" customFormat="1">
      <c r="A340" s="14"/>
      <c r="B340" s="249"/>
      <c r="C340" s="250"/>
      <c r="D340" s="234" t="s">
        <v>257</v>
      </c>
      <c r="E340" s="251" t="s">
        <v>1</v>
      </c>
      <c r="F340" s="252" t="s">
        <v>6590</v>
      </c>
      <c r="G340" s="250"/>
      <c r="H340" s="253">
        <v>6.0999999999999996</v>
      </c>
      <c r="I340" s="254"/>
      <c r="J340" s="250"/>
      <c r="K340" s="250"/>
      <c r="L340" s="255"/>
      <c r="M340" s="256"/>
      <c r="N340" s="257"/>
      <c r="O340" s="257"/>
      <c r="P340" s="257"/>
      <c r="Q340" s="257"/>
      <c r="R340" s="257"/>
      <c r="S340" s="257"/>
      <c r="T340" s="25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9" t="s">
        <v>257</v>
      </c>
      <c r="AU340" s="259" t="s">
        <v>87</v>
      </c>
      <c r="AV340" s="14" t="s">
        <v>87</v>
      </c>
      <c r="AW340" s="14" t="s">
        <v>34</v>
      </c>
      <c r="AX340" s="14" t="s">
        <v>77</v>
      </c>
      <c r="AY340" s="259" t="s">
        <v>245</v>
      </c>
    </row>
    <row r="341" s="15" customFormat="1">
      <c r="A341" s="15"/>
      <c r="B341" s="260"/>
      <c r="C341" s="261"/>
      <c r="D341" s="234" t="s">
        <v>257</v>
      </c>
      <c r="E341" s="262" t="s">
        <v>1</v>
      </c>
      <c r="F341" s="263" t="s">
        <v>266</v>
      </c>
      <c r="G341" s="261"/>
      <c r="H341" s="264">
        <v>13.699999999999999</v>
      </c>
      <c r="I341" s="265"/>
      <c r="J341" s="261"/>
      <c r="K341" s="261"/>
      <c r="L341" s="266"/>
      <c r="M341" s="267"/>
      <c r="N341" s="268"/>
      <c r="O341" s="268"/>
      <c r="P341" s="268"/>
      <c r="Q341" s="268"/>
      <c r="R341" s="268"/>
      <c r="S341" s="268"/>
      <c r="T341" s="269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70" t="s">
        <v>257</v>
      </c>
      <c r="AU341" s="270" t="s">
        <v>87</v>
      </c>
      <c r="AV341" s="15" t="s">
        <v>253</v>
      </c>
      <c r="AW341" s="15" t="s">
        <v>34</v>
      </c>
      <c r="AX341" s="15" t="s">
        <v>85</v>
      </c>
      <c r="AY341" s="270" t="s">
        <v>245</v>
      </c>
    </row>
    <row r="342" s="2" customFormat="1" ht="16.5" customHeight="1">
      <c r="A342" s="40"/>
      <c r="B342" s="41"/>
      <c r="C342" s="221" t="s">
        <v>638</v>
      </c>
      <c r="D342" s="221" t="s">
        <v>248</v>
      </c>
      <c r="E342" s="222" t="s">
        <v>2808</v>
      </c>
      <c r="F342" s="223" t="s">
        <v>2809</v>
      </c>
      <c r="G342" s="224" t="s">
        <v>251</v>
      </c>
      <c r="H342" s="225">
        <v>13.699999999999999</v>
      </c>
      <c r="I342" s="226"/>
      <c r="J342" s="227">
        <f>ROUND(I342*H342,2)</f>
        <v>0</v>
      </c>
      <c r="K342" s="223" t="s">
        <v>764</v>
      </c>
      <c r="L342" s="46"/>
      <c r="M342" s="228" t="s">
        <v>1</v>
      </c>
      <c r="N342" s="229" t="s">
        <v>42</v>
      </c>
      <c r="O342" s="93"/>
      <c r="P342" s="230">
        <f>O342*H342</f>
        <v>0</v>
      </c>
      <c r="Q342" s="230">
        <v>0</v>
      </c>
      <c r="R342" s="230">
        <f>Q342*H342</f>
        <v>0</v>
      </c>
      <c r="S342" s="230">
        <v>0</v>
      </c>
      <c r="T342" s="231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32" t="s">
        <v>253</v>
      </c>
      <c r="AT342" s="232" t="s">
        <v>248</v>
      </c>
      <c r="AU342" s="232" t="s">
        <v>87</v>
      </c>
      <c r="AY342" s="19" t="s">
        <v>245</v>
      </c>
      <c r="BE342" s="233">
        <f>IF(N342="základní",J342,0)</f>
        <v>0</v>
      </c>
      <c r="BF342" s="233">
        <f>IF(N342="snížená",J342,0)</f>
        <v>0</v>
      </c>
      <c r="BG342" s="233">
        <f>IF(N342="zákl. přenesená",J342,0)</f>
        <v>0</v>
      </c>
      <c r="BH342" s="233">
        <f>IF(N342="sníž. přenesená",J342,0)</f>
        <v>0</v>
      </c>
      <c r="BI342" s="233">
        <f>IF(N342="nulová",J342,0)</f>
        <v>0</v>
      </c>
      <c r="BJ342" s="19" t="s">
        <v>85</v>
      </c>
      <c r="BK342" s="233">
        <f>ROUND(I342*H342,2)</f>
        <v>0</v>
      </c>
      <c r="BL342" s="19" t="s">
        <v>253</v>
      </c>
      <c r="BM342" s="232" t="s">
        <v>6591</v>
      </c>
    </row>
    <row r="343" s="2" customFormat="1">
      <c r="A343" s="40"/>
      <c r="B343" s="41"/>
      <c r="C343" s="42"/>
      <c r="D343" s="234" t="s">
        <v>255</v>
      </c>
      <c r="E343" s="42"/>
      <c r="F343" s="235" t="s">
        <v>2809</v>
      </c>
      <c r="G343" s="42"/>
      <c r="H343" s="42"/>
      <c r="I343" s="236"/>
      <c r="J343" s="42"/>
      <c r="K343" s="42"/>
      <c r="L343" s="46"/>
      <c r="M343" s="237"/>
      <c r="N343" s="238"/>
      <c r="O343" s="93"/>
      <c r="P343" s="93"/>
      <c r="Q343" s="93"/>
      <c r="R343" s="93"/>
      <c r="S343" s="93"/>
      <c r="T343" s="94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255</v>
      </c>
      <c r="AU343" s="19" t="s">
        <v>87</v>
      </c>
    </row>
    <row r="344" s="2" customFormat="1">
      <c r="A344" s="40"/>
      <c r="B344" s="41"/>
      <c r="C344" s="42"/>
      <c r="D344" s="296" t="s">
        <v>766</v>
      </c>
      <c r="E344" s="42"/>
      <c r="F344" s="297" t="s">
        <v>2812</v>
      </c>
      <c r="G344" s="42"/>
      <c r="H344" s="42"/>
      <c r="I344" s="236"/>
      <c r="J344" s="42"/>
      <c r="K344" s="42"/>
      <c r="L344" s="46"/>
      <c r="M344" s="237"/>
      <c r="N344" s="238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766</v>
      </c>
      <c r="AU344" s="19" t="s">
        <v>87</v>
      </c>
    </row>
    <row r="345" s="14" customFormat="1">
      <c r="A345" s="14"/>
      <c r="B345" s="249"/>
      <c r="C345" s="250"/>
      <c r="D345" s="234" t="s">
        <v>257</v>
      </c>
      <c r="E345" s="251" t="s">
        <v>1</v>
      </c>
      <c r="F345" s="252" t="s">
        <v>6592</v>
      </c>
      <c r="G345" s="250"/>
      <c r="H345" s="253">
        <v>13.699999999999999</v>
      </c>
      <c r="I345" s="254"/>
      <c r="J345" s="250"/>
      <c r="K345" s="250"/>
      <c r="L345" s="255"/>
      <c r="M345" s="256"/>
      <c r="N345" s="257"/>
      <c r="O345" s="257"/>
      <c r="P345" s="257"/>
      <c r="Q345" s="257"/>
      <c r="R345" s="257"/>
      <c r="S345" s="257"/>
      <c r="T345" s="258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9" t="s">
        <v>257</v>
      </c>
      <c r="AU345" s="259" t="s">
        <v>87</v>
      </c>
      <c r="AV345" s="14" t="s">
        <v>87</v>
      </c>
      <c r="AW345" s="14" t="s">
        <v>34</v>
      </c>
      <c r="AX345" s="14" t="s">
        <v>85</v>
      </c>
      <c r="AY345" s="259" t="s">
        <v>245</v>
      </c>
    </row>
    <row r="346" s="2" customFormat="1" ht="16.5" customHeight="1">
      <c r="A346" s="40"/>
      <c r="B346" s="41"/>
      <c r="C346" s="221" t="s">
        <v>642</v>
      </c>
      <c r="D346" s="221" t="s">
        <v>248</v>
      </c>
      <c r="E346" s="222" t="s">
        <v>2814</v>
      </c>
      <c r="F346" s="223" t="s">
        <v>5728</v>
      </c>
      <c r="G346" s="224" t="s">
        <v>2717</v>
      </c>
      <c r="H346" s="225">
        <v>44.340000000000003</v>
      </c>
      <c r="I346" s="226"/>
      <c r="J346" s="227">
        <f>ROUND(I346*H346,2)</f>
        <v>0</v>
      </c>
      <c r="K346" s="223" t="s">
        <v>764</v>
      </c>
      <c r="L346" s="46"/>
      <c r="M346" s="228" t="s">
        <v>1</v>
      </c>
      <c r="N346" s="229" t="s">
        <v>42</v>
      </c>
      <c r="O346" s="93"/>
      <c r="P346" s="230">
        <f>O346*H346</f>
        <v>0</v>
      </c>
      <c r="Q346" s="230">
        <v>0.0011756</v>
      </c>
      <c r="R346" s="230">
        <f>Q346*H346</f>
        <v>0.052126103999999999</v>
      </c>
      <c r="S346" s="230">
        <v>0</v>
      </c>
      <c r="T346" s="231">
        <f>S346*H346</f>
        <v>0</v>
      </c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R346" s="232" t="s">
        <v>253</v>
      </c>
      <c r="AT346" s="232" t="s">
        <v>248</v>
      </c>
      <c r="AU346" s="232" t="s">
        <v>87</v>
      </c>
      <c r="AY346" s="19" t="s">
        <v>245</v>
      </c>
      <c r="BE346" s="233">
        <f>IF(N346="základní",J346,0)</f>
        <v>0</v>
      </c>
      <c r="BF346" s="233">
        <f>IF(N346="snížená",J346,0)</f>
        <v>0</v>
      </c>
      <c r="BG346" s="233">
        <f>IF(N346="zákl. přenesená",J346,0)</f>
        <v>0</v>
      </c>
      <c r="BH346" s="233">
        <f>IF(N346="sníž. přenesená",J346,0)</f>
        <v>0</v>
      </c>
      <c r="BI346" s="233">
        <f>IF(N346="nulová",J346,0)</f>
        <v>0</v>
      </c>
      <c r="BJ346" s="19" t="s">
        <v>85</v>
      </c>
      <c r="BK346" s="233">
        <f>ROUND(I346*H346,2)</f>
        <v>0</v>
      </c>
      <c r="BL346" s="19" t="s">
        <v>253</v>
      </c>
      <c r="BM346" s="232" t="s">
        <v>6593</v>
      </c>
    </row>
    <row r="347" s="2" customFormat="1">
      <c r="A347" s="40"/>
      <c r="B347" s="41"/>
      <c r="C347" s="42"/>
      <c r="D347" s="234" t="s">
        <v>255</v>
      </c>
      <c r="E347" s="42"/>
      <c r="F347" s="235" t="s">
        <v>5728</v>
      </c>
      <c r="G347" s="42"/>
      <c r="H347" s="42"/>
      <c r="I347" s="236"/>
      <c r="J347" s="42"/>
      <c r="K347" s="42"/>
      <c r="L347" s="46"/>
      <c r="M347" s="237"/>
      <c r="N347" s="238"/>
      <c r="O347" s="93"/>
      <c r="P347" s="93"/>
      <c r="Q347" s="93"/>
      <c r="R347" s="93"/>
      <c r="S347" s="93"/>
      <c r="T347" s="94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T347" s="19" t="s">
        <v>255</v>
      </c>
      <c r="AU347" s="19" t="s">
        <v>87</v>
      </c>
    </row>
    <row r="348" s="2" customFormat="1">
      <c r="A348" s="40"/>
      <c r="B348" s="41"/>
      <c r="C348" s="42"/>
      <c r="D348" s="296" t="s">
        <v>766</v>
      </c>
      <c r="E348" s="42"/>
      <c r="F348" s="297" t="s">
        <v>2818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766</v>
      </c>
      <c r="AU348" s="19" t="s">
        <v>87</v>
      </c>
    </row>
    <row r="349" s="14" customFormat="1">
      <c r="A349" s="14"/>
      <c r="B349" s="249"/>
      <c r="C349" s="250"/>
      <c r="D349" s="234" t="s">
        <v>257</v>
      </c>
      <c r="E349" s="251" t="s">
        <v>1</v>
      </c>
      <c r="F349" s="252" t="s">
        <v>6594</v>
      </c>
      <c r="G349" s="250"/>
      <c r="H349" s="253">
        <v>23.460000000000001</v>
      </c>
      <c r="I349" s="254"/>
      <c r="J349" s="250"/>
      <c r="K349" s="250"/>
      <c r="L349" s="255"/>
      <c r="M349" s="256"/>
      <c r="N349" s="257"/>
      <c r="O349" s="257"/>
      <c r="P349" s="257"/>
      <c r="Q349" s="257"/>
      <c r="R349" s="257"/>
      <c r="S349" s="257"/>
      <c r="T349" s="25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9" t="s">
        <v>257</v>
      </c>
      <c r="AU349" s="259" t="s">
        <v>87</v>
      </c>
      <c r="AV349" s="14" t="s">
        <v>87</v>
      </c>
      <c r="AW349" s="14" t="s">
        <v>34</v>
      </c>
      <c r="AX349" s="14" t="s">
        <v>77</v>
      </c>
      <c r="AY349" s="259" t="s">
        <v>245</v>
      </c>
    </row>
    <row r="350" s="14" customFormat="1">
      <c r="A350" s="14"/>
      <c r="B350" s="249"/>
      <c r="C350" s="250"/>
      <c r="D350" s="234" t="s">
        <v>257</v>
      </c>
      <c r="E350" s="251" t="s">
        <v>1</v>
      </c>
      <c r="F350" s="252" t="s">
        <v>6595</v>
      </c>
      <c r="G350" s="250"/>
      <c r="H350" s="253">
        <v>30.960000000000001</v>
      </c>
      <c r="I350" s="254"/>
      <c r="J350" s="250"/>
      <c r="K350" s="250"/>
      <c r="L350" s="255"/>
      <c r="M350" s="256"/>
      <c r="N350" s="257"/>
      <c r="O350" s="257"/>
      <c r="P350" s="257"/>
      <c r="Q350" s="257"/>
      <c r="R350" s="257"/>
      <c r="S350" s="257"/>
      <c r="T350" s="258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9" t="s">
        <v>257</v>
      </c>
      <c r="AU350" s="259" t="s">
        <v>87</v>
      </c>
      <c r="AV350" s="14" t="s">
        <v>87</v>
      </c>
      <c r="AW350" s="14" t="s">
        <v>34</v>
      </c>
      <c r="AX350" s="14" t="s">
        <v>77</v>
      </c>
      <c r="AY350" s="259" t="s">
        <v>245</v>
      </c>
    </row>
    <row r="351" s="14" customFormat="1">
      <c r="A351" s="14"/>
      <c r="B351" s="249"/>
      <c r="C351" s="250"/>
      <c r="D351" s="234" t="s">
        <v>257</v>
      </c>
      <c r="E351" s="251" t="s">
        <v>1</v>
      </c>
      <c r="F351" s="252" t="s">
        <v>6596</v>
      </c>
      <c r="G351" s="250"/>
      <c r="H351" s="253">
        <v>-10.08</v>
      </c>
      <c r="I351" s="254"/>
      <c r="J351" s="250"/>
      <c r="K351" s="250"/>
      <c r="L351" s="255"/>
      <c r="M351" s="256"/>
      <c r="N351" s="257"/>
      <c r="O351" s="257"/>
      <c r="P351" s="257"/>
      <c r="Q351" s="257"/>
      <c r="R351" s="257"/>
      <c r="S351" s="257"/>
      <c r="T351" s="25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9" t="s">
        <v>257</v>
      </c>
      <c r="AU351" s="259" t="s">
        <v>87</v>
      </c>
      <c r="AV351" s="14" t="s">
        <v>87</v>
      </c>
      <c r="AW351" s="14" t="s">
        <v>34</v>
      </c>
      <c r="AX351" s="14" t="s">
        <v>77</v>
      </c>
      <c r="AY351" s="259" t="s">
        <v>245</v>
      </c>
    </row>
    <row r="352" s="15" customFormat="1">
      <c r="A352" s="15"/>
      <c r="B352" s="260"/>
      <c r="C352" s="261"/>
      <c r="D352" s="234" t="s">
        <v>257</v>
      </c>
      <c r="E352" s="262" t="s">
        <v>1</v>
      </c>
      <c r="F352" s="263" t="s">
        <v>266</v>
      </c>
      <c r="G352" s="261"/>
      <c r="H352" s="264">
        <v>44.340000000000003</v>
      </c>
      <c r="I352" s="265"/>
      <c r="J352" s="261"/>
      <c r="K352" s="261"/>
      <c r="L352" s="266"/>
      <c r="M352" s="267"/>
      <c r="N352" s="268"/>
      <c r="O352" s="268"/>
      <c r="P352" s="268"/>
      <c r="Q352" s="268"/>
      <c r="R352" s="268"/>
      <c r="S352" s="268"/>
      <c r="T352" s="269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70" t="s">
        <v>257</v>
      </c>
      <c r="AU352" s="270" t="s">
        <v>87</v>
      </c>
      <c r="AV352" s="15" t="s">
        <v>253</v>
      </c>
      <c r="AW352" s="15" t="s">
        <v>34</v>
      </c>
      <c r="AX352" s="15" t="s">
        <v>85</v>
      </c>
      <c r="AY352" s="270" t="s">
        <v>245</v>
      </c>
    </row>
    <row r="353" s="2" customFormat="1" ht="16.5" customHeight="1">
      <c r="A353" s="40"/>
      <c r="B353" s="41"/>
      <c r="C353" s="221" t="s">
        <v>646</v>
      </c>
      <c r="D353" s="221" t="s">
        <v>248</v>
      </c>
      <c r="E353" s="222" t="s">
        <v>2820</v>
      </c>
      <c r="F353" s="223" t="s">
        <v>5732</v>
      </c>
      <c r="G353" s="224" t="s">
        <v>2717</v>
      </c>
      <c r="H353" s="225">
        <v>44.340000000000003</v>
      </c>
      <c r="I353" s="226"/>
      <c r="J353" s="227">
        <f>ROUND(I353*H353,2)</f>
        <v>0</v>
      </c>
      <c r="K353" s="223" t="s">
        <v>764</v>
      </c>
      <c r="L353" s="46"/>
      <c r="M353" s="228" t="s">
        <v>1</v>
      </c>
      <c r="N353" s="229" t="s">
        <v>42</v>
      </c>
      <c r="O353" s="93"/>
      <c r="P353" s="230">
        <f>O353*H353</f>
        <v>0</v>
      </c>
      <c r="Q353" s="230">
        <v>3.6000000000000001E-05</v>
      </c>
      <c r="R353" s="230">
        <f>Q353*H353</f>
        <v>0.0015962400000000001</v>
      </c>
      <c r="S353" s="230">
        <v>0</v>
      </c>
      <c r="T353" s="231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32" t="s">
        <v>253</v>
      </c>
      <c r="AT353" s="232" t="s">
        <v>248</v>
      </c>
      <c r="AU353" s="232" t="s">
        <v>87</v>
      </c>
      <c r="AY353" s="19" t="s">
        <v>245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9" t="s">
        <v>85</v>
      </c>
      <c r="BK353" s="233">
        <f>ROUND(I353*H353,2)</f>
        <v>0</v>
      </c>
      <c r="BL353" s="19" t="s">
        <v>253</v>
      </c>
      <c r="BM353" s="232" t="s">
        <v>6597</v>
      </c>
    </row>
    <row r="354" s="2" customFormat="1">
      <c r="A354" s="40"/>
      <c r="B354" s="41"/>
      <c r="C354" s="42"/>
      <c r="D354" s="234" t="s">
        <v>255</v>
      </c>
      <c r="E354" s="42"/>
      <c r="F354" s="235" t="s">
        <v>5732</v>
      </c>
      <c r="G354" s="42"/>
      <c r="H354" s="42"/>
      <c r="I354" s="236"/>
      <c r="J354" s="42"/>
      <c r="K354" s="42"/>
      <c r="L354" s="46"/>
      <c r="M354" s="237"/>
      <c r="N354" s="238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255</v>
      </c>
      <c r="AU354" s="19" t="s">
        <v>87</v>
      </c>
    </row>
    <row r="355" s="2" customFormat="1">
      <c r="A355" s="40"/>
      <c r="B355" s="41"/>
      <c r="C355" s="42"/>
      <c r="D355" s="296" t="s">
        <v>766</v>
      </c>
      <c r="E355" s="42"/>
      <c r="F355" s="297" t="s">
        <v>2824</v>
      </c>
      <c r="G355" s="42"/>
      <c r="H355" s="42"/>
      <c r="I355" s="236"/>
      <c r="J355" s="42"/>
      <c r="K355" s="42"/>
      <c r="L355" s="46"/>
      <c r="M355" s="237"/>
      <c r="N355" s="238"/>
      <c r="O355" s="93"/>
      <c r="P355" s="93"/>
      <c r="Q355" s="93"/>
      <c r="R355" s="93"/>
      <c r="S355" s="93"/>
      <c r="T355" s="94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766</v>
      </c>
      <c r="AU355" s="19" t="s">
        <v>87</v>
      </c>
    </row>
    <row r="356" s="14" customFormat="1">
      <c r="A356" s="14"/>
      <c r="B356" s="249"/>
      <c r="C356" s="250"/>
      <c r="D356" s="234" t="s">
        <v>257</v>
      </c>
      <c r="E356" s="251" t="s">
        <v>1</v>
      </c>
      <c r="F356" s="252" t="s">
        <v>6598</v>
      </c>
      <c r="G356" s="250"/>
      <c r="H356" s="253">
        <v>44.340000000000003</v>
      </c>
      <c r="I356" s="254"/>
      <c r="J356" s="250"/>
      <c r="K356" s="250"/>
      <c r="L356" s="255"/>
      <c r="M356" s="256"/>
      <c r="N356" s="257"/>
      <c r="O356" s="257"/>
      <c r="P356" s="257"/>
      <c r="Q356" s="257"/>
      <c r="R356" s="257"/>
      <c r="S356" s="257"/>
      <c r="T356" s="25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9" t="s">
        <v>257</v>
      </c>
      <c r="AU356" s="259" t="s">
        <v>87</v>
      </c>
      <c r="AV356" s="14" t="s">
        <v>87</v>
      </c>
      <c r="AW356" s="14" t="s">
        <v>34</v>
      </c>
      <c r="AX356" s="14" t="s">
        <v>85</v>
      </c>
      <c r="AY356" s="259" t="s">
        <v>245</v>
      </c>
    </row>
    <row r="357" s="2" customFormat="1" ht="16.5" customHeight="1">
      <c r="A357" s="40"/>
      <c r="B357" s="41"/>
      <c r="C357" s="221" t="s">
        <v>650</v>
      </c>
      <c r="D357" s="221" t="s">
        <v>248</v>
      </c>
      <c r="E357" s="222" t="s">
        <v>5735</v>
      </c>
      <c r="F357" s="223" t="s">
        <v>5736</v>
      </c>
      <c r="G357" s="224" t="s">
        <v>3841</v>
      </c>
      <c r="H357" s="225">
        <v>8</v>
      </c>
      <c r="I357" s="226"/>
      <c r="J357" s="227">
        <f>ROUND(I357*H357,2)</f>
        <v>0</v>
      </c>
      <c r="K357" s="223" t="s">
        <v>764</v>
      </c>
      <c r="L357" s="46"/>
      <c r="M357" s="228" t="s">
        <v>1</v>
      </c>
      <c r="N357" s="229" t="s">
        <v>42</v>
      </c>
      <c r="O357" s="93"/>
      <c r="P357" s="230">
        <f>O357*H357</f>
        <v>0</v>
      </c>
      <c r="Q357" s="230">
        <v>0.144006</v>
      </c>
      <c r="R357" s="230">
        <f>Q357*H357</f>
        <v>1.152048</v>
      </c>
      <c r="S357" s="230">
        <v>0</v>
      </c>
      <c r="T357" s="231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32" t="s">
        <v>253</v>
      </c>
      <c r="AT357" s="232" t="s">
        <v>248</v>
      </c>
      <c r="AU357" s="232" t="s">
        <v>87</v>
      </c>
      <c r="AY357" s="19" t="s">
        <v>245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9" t="s">
        <v>85</v>
      </c>
      <c r="BK357" s="233">
        <f>ROUND(I357*H357,2)</f>
        <v>0</v>
      </c>
      <c r="BL357" s="19" t="s">
        <v>253</v>
      </c>
      <c r="BM357" s="232" t="s">
        <v>6599</v>
      </c>
    </row>
    <row r="358" s="2" customFormat="1">
      <c r="A358" s="40"/>
      <c r="B358" s="41"/>
      <c r="C358" s="42"/>
      <c r="D358" s="234" t="s">
        <v>255</v>
      </c>
      <c r="E358" s="42"/>
      <c r="F358" s="235" t="s">
        <v>5736</v>
      </c>
      <c r="G358" s="42"/>
      <c r="H358" s="42"/>
      <c r="I358" s="236"/>
      <c r="J358" s="42"/>
      <c r="K358" s="42"/>
      <c r="L358" s="46"/>
      <c r="M358" s="237"/>
      <c r="N358" s="238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255</v>
      </c>
      <c r="AU358" s="19" t="s">
        <v>87</v>
      </c>
    </row>
    <row r="359" s="2" customFormat="1">
      <c r="A359" s="40"/>
      <c r="B359" s="41"/>
      <c r="C359" s="42"/>
      <c r="D359" s="296" t="s">
        <v>766</v>
      </c>
      <c r="E359" s="42"/>
      <c r="F359" s="297" t="s">
        <v>5738</v>
      </c>
      <c r="G359" s="42"/>
      <c r="H359" s="42"/>
      <c r="I359" s="236"/>
      <c r="J359" s="42"/>
      <c r="K359" s="42"/>
      <c r="L359" s="46"/>
      <c r="M359" s="237"/>
      <c r="N359" s="238"/>
      <c r="O359" s="93"/>
      <c r="P359" s="93"/>
      <c r="Q359" s="93"/>
      <c r="R359" s="93"/>
      <c r="S359" s="93"/>
      <c r="T359" s="94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766</v>
      </c>
      <c r="AU359" s="19" t="s">
        <v>87</v>
      </c>
    </row>
    <row r="360" s="14" customFormat="1">
      <c r="A360" s="14"/>
      <c r="B360" s="249"/>
      <c r="C360" s="250"/>
      <c r="D360" s="234" t="s">
        <v>257</v>
      </c>
      <c r="E360" s="251" t="s">
        <v>1</v>
      </c>
      <c r="F360" s="252" t="s">
        <v>6600</v>
      </c>
      <c r="G360" s="250"/>
      <c r="H360" s="253">
        <v>8</v>
      </c>
      <c r="I360" s="254"/>
      <c r="J360" s="250"/>
      <c r="K360" s="250"/>
      <c r="L360" s="255"/>
      <c r="M360" s="256"/>
      <c r="N360" s="257"/>
      <c r="O360" s="257"/>
      <c r="P360" s="257"/>
      <c r="Q360" s="257"/>
      <c r="R360" s="257"/>
      <c r="S360" s="257"/>
      <c r="T360" s="25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9" t="s">
        <v>257</v>
      </c>
      <c r="AU360" s="259" t="s">
        <v>87</v>
      </c>
      <c r="AV360" s="14" t="s">
        <v>87</v>
      </c>
      <c r="AW360" s="14" t="s">
        <v>34</v>
      </c>
      <c r="AX360" s="14" t="s">
        <v>85</v>
      </c>
      <c r="AY360" s="259" t="s">
        <v>245</v>
      </c>
    </row>
    <row r="361" s="2" customFormat="1" ht="16.5" customHeight="1">
      <c r="A361" s="40"/>
      <c r="B361" s="41"/>
      <c r="C361" s="283" t="s">
        <v>654</v>
      </c>
      <c r="D361" s="283" t="s">
        <v>551</v>
      </c>
      <c r="E361" s="284" t="s">
        <v>6601</v>
      </c>
      <c r="F361" s="285" t="s">
        <v>6602</v>
      </c>
      <c r="G361" s="286" t="s">
        <v>329</v>
      </c>
      <c r="H361" s="287">
        <v>3</v>
      </c>
      <c r="I361" s="288"/>
      <c r="J361" s="289">
        <f>ROUND(I361*H361,2)</f>
        <v>0</v>
      </c>
      <c r="K361" s="285" t="s">
        <v>1</v>
      </c>
      <c r="L361" s="290"/>
      <c r="M361" s="291" t="s">
        <v>1</v>
      </c>
      <c r="N361" s="292" t="s">
        <v>42</v>
      </c>
      <c r="O361" s="93"/>
      <c r="P361" s="230">
        <f>O361*H361</f>
        <v>0</v>
      </c>
      <c r="Q361" s="230">
        <v>1.4510000000000001</v>
      </c>
      <c r="R361" s="230">
        <f>Q361*H361</f>
        <v>4.3529999999999998</v>
      </c>
      <c r="S361" s="230">
        <v>0</v>
      </c>
      <c r="T361" s="231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32" t="s">
        <v>326</v>
      </c>
      <c r="AT361" s="232" t="s">
        <v>551</v>
      </c>
      <c r="AU361" s="232" t="s">
        <v>87</v>
      </c>
      <c r="AY361" s="19" t="s">
        <v>245</v>
      </c>
      <c r="BE361" s="233">
        <f>IF(N361="základní",J361,0)</f>
        <v>0</v>
      </c>
      <c r="BF361" s="233">
        <f>IF(N361="snížená",J361,0)</f>
        <v>0</v>
      </c>
      <c r="BG361" s="233">
        <f>IF(N361="zákl. přenesená",J361,0)</f>
        <v>0</v>
      </c>
      <c r="BH361" s="233">
        <f>IF(N361="sníž. přenesená",J361,0)</f>
        <v>0</v>
      </c>
      <c r="BI361" s="233">
        <f>IF(N361="nulová",J361,0)</f>
        <v>0</v>
      </c>
      <c r="BJ361" s="19" t="s">
        <v>85</v>
      </c>
      <c r="BK361" s="233">
        <f>ROUND(I361*H361,2)</f>
        <v>0</v>
      </c>
      <c r="BL361" s="19" t="s">
        <v>253</v>
      </c>
      <c r="BM361" s="232" t="s">
        <v>6603</v>
      </c>
    </row>
    <row r="362" s="2" customFormat="1">
      <c r="A362" s="40"/>
      <c r="B362" s="41"/>
      <c r="C362" s="42"/>
      <c r="D362" s="234" t="s">
        <v>255</v>
      </c>
      <c r="E362" s="42"/>
      <c r="F362" s="235" t="s">
        <v>6602</v>
      </c>
      <c r="G362" s="42"/>
      <c r="H362" s="42"/>
      <c r="I362" s="236"/>
      <c r="J362" s="42"/>
      <c r="K362" s="42"/>
      <c r="L362" s="46"/>
      <c r="M362" s="237"/>
      <c r="N362" s="238"/>
      <c r="O362" s="93"/>
      <c r="P362" s="93"/>
      <c r="Q362" s="93"/>
      <c r="R362" s="93"/>
      <c r="S362" s="93"/>
      <c r="T362" s="94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255</v>
      </c>
      <c r="AU362" s="19" t="s">
        <v>87</v>
      </c>
    </row>
    <row r="363" s="14" customFormat="1">
      <c r="A363" s="14"/>
      <c r="B363" s="249"/>
      <c r="C363" s="250"/>
      <c r="D363" s="234" t="s">
        <v>257</v>
      </c>
      <c r="E363" s="251" t="s">
        <v>1</v>
      </c>
      <c r="F363" s="252" t="s">
        <v>6604</v>
      </c>
      <c r="G363" s="250"/>
      <c r="H363" s="253">
        <v>3</v>
      </c>
      <c r="I363" s="254"/>
      <c r="J363" s="250"/>
      <c r="K363" s="250"/>
      <c r="L363" s="255"/>
      <c r="M363" s="256"/>
      <c r="N363" s="257"/>
      <c r="O363" s="257"/>
      <c r="P363" s="257"/>
      <c r="Q363" s="257"/>
      <c r="R363" s="257"/>
      <c r="S363" s="257"/>
      <c r="T363" s="258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9" t="s">
        <v>257</v>
      </c>
      <c r="AU363" s="259" t="s">
        <v>87</v>
      </c>
      <c r="AV363" s="14" t="s">
        <v>87</v>
      </c>
      <c r="AW363" s="14" t="s">
        <v>34</v>
      </c>
      <c r="AX363" s="14" t="s">
        <v>85</v>
      </c>
      <c r="AY363" s="259" t="s">
        <v>245</v>
      </c>
    </row>
    <row r="364" s="2" customFormat="1" ht="16.5" customHeight="1">
      <c r="A364" s="40"/>
      <c r="B364" s="41"/>
      <c r="C364" s="283" t="s">
        <v>658</v>
      </c>
      <c r="D364" s="283" t="s">
        <v>551</v>
      </c>
      <c r="E364" s="284" t="s">
        <v>6605</v>
      </c>
      <c r="F364" s="285" t="s">
        <v>6606</v>
      </c>
      <c r="G364" s="286" t="s">
        <v>329</v>
      </c>
      <c r="H364" s="287">
        <v>3</v>
      </c>
      <c r="I364" s="288"/>
      <c r="J364" s="289">
        <f>ROUND(I364*H364,2)</f>
        <v>0</v>
      </c>
      <c r="K364" s="285" t="s">
        <v>1</v>
      </c>
      <c r="L364" s="290"/>
      <c r="M364" s="291" t="s">
        <v>1</v>
      </c>
      <c r="N364" s="292" t="s">
        <v>42</v>
      </c>
      <c r="O364" s="93"/>
      <c r="P364" s="230">
        <f>O364*H364</f>
        <v>0</v>
      </c>
      <c r="Q364" s="230">
        <v>0</v>
      </c>
      <c r="R364" s="230">
        <f>Q364*H364</f>
        <v>0</v>
      </c>
      <c r="S364" s="230">
        <v>0</v>
      </c>
      <c r="T364" s="231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32" t="s">
        <v>326</v>
      </c>
      <c r="AT364" s="232" t="s">
        <v>551</v>
      </c>
      <c r="AU364" s="232" t="s">
        <v>87</v>
      </c>
      <c r="AY364" s="19" t="s">
        <v>245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9" t="s">
        <v>85</v>
      </c>
      <c r="BK364" s="233">
        <f>ROUND(I364*H364,2)</f>
        <v>0</v>
      </c>
      <c r="BL364" s="19" t="s">
        <v>253</v>
      </c>
      <c r="BM364" s="232" t="s">
        <v>6607</v>
      </c>
    </row>
    <row r="365" s="2" customFormat="1">
      <c r="A365" s="40"/>
      <c r="B365" s="41"/>
      <c r="C365" s="42"/>
      <c r="D365" s="234" t="s">
        <v>255</v>
      </c>
      <c r="E365" s="42"/>
      <c r="F365" s="235" t="s">
        <v>6606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255</v>
      </c>
      <c r="AU365" s="19" t="s">
        <v>87</v>
      </c>
    </row>
    <row r="366" s="14" customFormat="1">
      <c r="A366" s="14"/>
      <c r="B366" s="249"/>
      <c r="C366" s="250"/>
      <c r="D366" s="234" t="s">
        <v>257</v>
      </c>
      <c r="E366" s="251" t="s">
        <v>1</v>
      </c>
      <c r="F366" s="252" t="s">
        <v>6608</v>
      </c>
      <c r="G366" s="250"/>
      <c r="H366" s="253">
        <v>3</v>
      </c>
      <c r="I366" s="254"/>
      <c r="J366" s="250"/>
      <c r="K366" s="250"/>
      <c r="L366" s="255"/>
      <c r="M366" s="256"/>
      <c r="N366" s="257"/>
      <c r="O366" s="257"/>
      <c r="P366" s="257"/>
      <c r="Q366" s="257"/>
      <c r="R366" s="257"/>
      <c r="S366" s="257"/>
      <c r="T366" s="25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9" t="s">
        <v>257</v>
      </c>
      <c r="AU366" s="259" t="s">
        <v>87</v>
      </c>
      <c r="AV366" s="14" t="s">
        <v>87</v>
      </c>
      <c r="AW366" s="14" t="s">
        <v>34</v>
      </c>
      <c r="AX366" s="14" t="s">
        <v>85</v>
      </c>
      <c r="AY366" s="259" t="s">
        <v>245</v>
      </c>
    </row>
    <row r="367" s="2" customFormat="1" ht="16.5" customHeight="1">
      <c r="A367" s="40"/>
      <c r="B367" s="41"/>
      <c r="C367" s="283" t="s">
        <v>666</v>
      </c>
      <c r="D367" s="283" t="s">
        <v>551</v>
      </c>
      <c r="E367" s="284" t="s">
        <v>6609</v>
      </c>
      <c r="F367" s="285" t="s">
        <v>6610</v>
      </c>
      <c r="G367" s="286" t="s">
        <v>329</v>
      </c>
      <c r="H367" s="287">
        <v>1</v>
      </c>
      <c r="I367" s="288"/>
      <c r="J367" s="289">
        <f>ROUND(I367*H367,2)</f>
        <v>0</v>
      </c>
      <c r="K367" s="285" t="s">
        <v>1</v>
      </c>
      <c r="L367" s="290"/>
      <c r="M367" s="291" t="s">
        <v>1</v>
      </c>
      <c r="N367" s="292" t="s">
        <v>42</v>
      </c>
      <c r="O367" s="93"/>
      <c r="P367" s="230">
        <f>O367*H367</f>
        <v>0</v>
      </c>
      <c r="Q367" s="230">
        <v>0</v>
      </c>
      <c r="R367" s="230">
        <f>Q367*H367</f>
        <v>0</v>
      </c>
      <c r="S367" s="230">
        <v>0</v>
      </c>
      <c r="T367" s="231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32" t="s">
        <v>326</v>
      </c>
      <c r="AT367" s="232" t="s">
        <v>551</v>
      </c>
      <c r="AU367" s="232" t="s">
        <v>87</v>
      </c>
      <c r="AY367" s="19" t="s">
        <v>245</v>
      </c>
      <c r="BE367" s="233">
        <f>IF(N367="základní",J367,0)</f>
        <v>0</v>
      </c>
      <c r="BF367" s="233">
        <f>IF(N367="snížená",J367,0)</f>
        <v>0</v>
      </c>
      <c r="BG367" s="233">
        <f>IF(N367="zákl. přenesená",J367,0)</f>
        <v>0</v>
      </c>
      <c r="BH367" s="233">
        <f>IF(N367="sníž. přenesená",J367,0)</f>
        <v>0</v>
      </c>
      <c r="BI367" s="233">
        <f>IF(N367="nulová",J367,0)</f>
        <v>0</v>
      </c>
      <c r="BJ367" s="19" t="s">
        <v>85</v>
      </c>
      <c r="BK367" s="233">
        <f>ROUND(I367*H367,2)</f>
        <v>0</v>
      </c>
      <c r="BL367" s="19" t="s">
        <v>253</v>
      </c>
      <c r="BM367" s="232" t="s">
        <v>6611</v>
      </c>
    </row>
    <row r="368" s="2" customFormat="1">
      <c r="A368" s="40"/>
      <c r="B368" s="41"/>
      <c r="C368" s="42"/>
      <c r="D368" s="234" t="s">
        <v>255</v>
      </c>
      <c r="E368" s="42"/>
      <c r="F368" s="235" t="s">
        <v>6610</v>
      </c>
      <c r="G368" s="42"/>
      <c r="H368" s="42"/>
      <c r="I368" s="236"/>
      <c r="J368" s="42"/>
      <c r="K368" s="42"/>
      <c r="L368" s="46"/>
      <c r="M368" s="237"/>
      <c r="N368" s="238"/>
      <c r="O368" s="93"/>
      <c r="P368" s="93"/>
      <c r="Q368" s="93"/>
      <c r="R368" s="93"/>
      <c r="S368" s="93"/>
      <c r="T368" s="94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9" t="s">
        <v>255</v>
      </c>
      <c r="AU368" s="19" t="s">
        <v>87</v>
      </c>
    </row>
    <row r="369" s="2" customFormat="1" ht="16.5" customHeight="1">
      <c r="A369" s="40"/>
      <c r="B369" s="41"/>
      <c r="C369" s="283" t="s">
        <v>675</v>
      </c>
      <c r="D369" s="283" t="s">
        <v>551</v>
      </c>
      <c r="E369" s="284" t="s">
        <v>6612</v>
      </c>
      <c r="F369" s="285" t="s">
        <v>6613</v>
      </c>
      <c r="G369" s="286" t="s">
        <v>329</v>
      </c>
      <c r="H369" s="287">
        <v>1</v>
      </c>
      <c r="I369" s="288"/>
      <c r="J369" s="289">
        <f>ROUND(I369*H369,2)</f>
        <v>0</v>
      </c>
      <c r="K369" s="285" t="s">
        <v>1</v>
      </c>
      <c r="L369" s="290"/>
      <c r="M369" s="291" t="s">
        <v>1</v>
      </c>
      <c r="N369" s="292" t="s">
        <v>42</v>
      </c>
      <c r="O369" s="93"/>
      <c r="P369" s="230">
        <f>O369*H369</f>
        <v>0</v>
      </c>
      <c r="Q369" s="230">
        <v>0</v>
      </c>
      <c r="R369" s="230">
        <f>Q369*H369</f>
        <v>0</v>
      </c>
      <c r="S369" s="230">
        <v>0</v>
      </c>
      <c r="T369" s="231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32" t="s">
        <v>326</v>
      </c>
      <c r="AT369" s="232" t="s">
        <v>551</v>
      </c>
      <c r="AU369" s="232" t="s">
        <v>87</v>
      </c>
      <c r="AY369" s="19" t="s">
        <v>245</v>
      </c>
      <c r="BE369" s="233">
        <f>IF(N369="základní",J369,0)</f>
        <v>0</v>
      </c>
      <c r="BF369" s="233">
        <f>IF(N369="snížená",J369,0)</f>
        <v>0</v>
      </c>
      <c r="BG369" s="233">
        <f>IF(N369="zákl. přenesená",J369,0)</f>
        <v>0</v>
      </c>
      <c r="BH369" s="233">
        <f>IF(N369="sníž. přenesená",J369,0)</f>
        <v>0</v>
      </c>
      <c r="BI369" s="233">
        <f>IF(N369="nulová",J369,0)</f>
        <v>0</v>
      </c>
      <c r="BJ369" s="19" t="s">
        <v>85</v>
      </c>
      <c r="BK369" s="233">
        <f>ROUND(I369*H369,2)</f>
        <v>0</v>
      </c>
      <c r="BL369" s="19" t="s">
        <v>253</v>
      </c>
      <c r="BM369" s="232" t="s">
        <v>6614</v>
      </c>
    </row>
    <row r="370" s="2" customFormat="1">
      <c r="A370" s="40"/>
      <c r="B370" s="41"/>
      <c r="C370" s="42"/>
      <c r="D370" s="234" t="s">
        <v>255</v>
      </c>
      <c r="E370" s="42"/>
      <c r="F370" s="235" t="s">
        <v>6613</v>
      </c>
      <c r="G370" s="42"/>
      <c r="H370" s="42"/>
      <c r="I370" s="236"/>
      <c r="J370" s="42"/>
      <c r="K370" s="42"/>
      <c r="L370" s="46"/>
      <c r="M370" s="237"/>
      <c r="N370" s="238"/>
      <c r="O370" s="93"/>
      <c r="P370" s="93"/>
      <c r="Q370" s="93"/>
      <c r="R370" s="93"/>
      <c r="S370" s="93"/>
      <c r="T370" s="94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255</v>
      </c>
      <c r="AU370" s="19" t="s">
        <v>87</v>
      </c>
    </row>
    <row r="371" s="2" customFormat="1" ht="16.5" customHeight="1">
      <c r="A371" s="40"/>
      <c r="B371" s="41"/>
      <c r="C371" s="221" t="s">
        <v>690</v>
      </c>
      <c r="D371" s="221" t="s">
        <v>248</v>
      </c>
      <c r="E371" s="222" t="s">
        <v>2944</v>
      </c>
      <c r="F371" s="223" t="s">
        <v>2947</v>
      </c>
      <c r="G371" s="224" t="s">
        <v>3841</v>
      </c>
      <c r="H371" s="225">
        <v>1</v>
      </c>
      <c r="I371" s="226"/>
      <c r="J371" s="227">
        <f>ROUND(I371*H371,2)</f>
        <v>0</v>
      </c>
      <c r="K371" s="223" t="s">
        <v>764</v>
      </c>
      <c r="L371" s="46"/>
      <c r="M371" s="228" t="s">
        <v>1</v>
      </c>
      <c r="N371" s="229" t="s">
        <v>42</v>
      </c>
      <c r="O371" s="93"/>
      <c r="P371" s="230">
        <f>O371*H371</f>
        <v>0</v>
      </c>
      <c r="Q371" s="230">
        <v>0.0064850000000000003</v>
      </c>
      <c r="R371" s="230">
        <f>Q371*H371</f>
        <v>0.0064850000000000003</v>
      </c>
      <c r="S371" s="230">
        <v>0</v>
      </c>
      <c r="T371" s="231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32" t="s">
        <v>253</v>
      </c>
      <c r="AT371" s="232" t="s">
        <v>248</v>
      </c>
      <c r="AU371" s="232" t="s">
        <v>87</v>
      </c>
      <c r="AY371" s="19" t="s">
        <v>245</v>
      </c>
      <c r="BE371" s="233">
        <f>IF(N371="základní",J371,0)</f>
        <v>0</v>
      </c>
      <c r="BF371" s="233">
        <f>IF(N371="snížená",J371,0)</f>
        <v>0</v>
      </c>
      <c r="BG371" s="233">
        <f>IF(N371="zákl. přenesená",J371,0)</f>
        <v>0</v>
      </c>
      <c r="BH371" s="233">
        <f>IF(N371="sníž. přenesená",J371,0)</f>
        <v>0</v>
      </c>
      <c r="BI371" s="233">
        <f>IF(N371="nulová",J371,0)</f>
        <v>0</v>
      </c>
      <c r="BJ371" s="19" t="s">
        <v>85</v>
      </c>
      <c r="BK371" s="233">
        <f>ROUND(I371*H371,2)</f>
        <v>0</v>
      </c>
      <c r="BL371" s="19" t="s">
        <v>253</v>
      </c>
      <c r="BM371" s="232" t="s">
        <v>6615</v>
      </c>
    </row>
    <row r="372" s="2" customFormat="1">
      <c r="A372" s="40"/>
      <c r="B372" s="41"/>
      <c r="C372" s="42"/>
      <c r="D372" s="234" t="s">
        <v>255</v>
      </c>
      <c r="E372" s="42"/>
      <c r="F372" s="235" t="s">
        <v>2947</v>
      </c>
      <c r="G372" s="42"/>
      <c r="H372" s="42"/>
      <c r="I372" s="236"/>
      <c r="J372" s="42"/>
      <c r="K372" s="42"/>
      <c r="L372" s="46"/>
      <c r="M372" s="237"/>
      <c r="N372" s="238"/>
      <c r="O372" s="93"/>
      <c r="P372" s="93"/>
      <c r="Q372" s="93"/>
      <c r="R372" s="93"/>
      <c r="S372" s="93"/>
      <c r="T372" s="94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255</v>
      </c>
      <c r="AU372" s="19" t="s">
        <v>87</v>
      </c>
    </row>
    <row r="373" s="2" customFormat="1">
      <c r="A373" s="40"/>
      <c r="B373" s="41"/>
      <c r="C373" s="42"/>
      <c r="D373" s="296" t="s">
        <v>766</v>
      </c>
      <c r="E373" s="42"/>
      <c r="F373" s="297" t="s">
        <v>2948</v>
      </c>
      <c r="G373" s="42"/>
      <c r="H373" s="42"/>
      <c r="I373" s="236"/>
      <c r="J373" s="42"/>
      <c r="K373" s="42"/>
      <c r="L373" s="46"/>
      <c r="M373" s="237"/>
      <c r="N373" s="238"/>
      <c r="O373" s="93"/>
      <c r="P373" s="93"/>
      <c r="Q373" s="93"/>
      <c r="R373" s="93"/>
      <c r="S373" s="93"/>
      <c r="T373" s="94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766</v>
      </c>
      <c r="AU373" s="19" t="s">
        <v>87</v>
      </c>
    </row>
    <row r="374" s="14" customFormat="1">
      <c r="A374" s="14"/>
      <c r="B374" s="249"/>
      <c r="C374" s="250"/>
      <c r="D374" s="234" t="s">
        <v>257</v>
      </c>
      <c r="E374" s="251" t="s">
        <v>1</v>
      </c>
      <c r="F374" s="252" t="s">
        <v>6616</v>
      </c>
      <c r="G374" s="250"/>
      <c r="H374" s="253">
        <v>1</v>
      </c>
      <c r="I374" s="254"/>
      <c r="J374" s="250"/>
      <c r="K374" s="250"/>
      <c r="L374" s="255"/>
      <c r="M374" s="256"/>
      <c r="N374" s="257"/>
      <c r="O374" s="257"/>
      <c r="P374" s="257"/>
      <c r="Q374" s="257"/>
      <c r="R374" s="257"/>
      <c r="S374" s="257"/>
      <c r="T374" s="25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9" t="s">
        <v>257</v>
      </c>
      <c r="AU374" s="259" t="s">
        <v>87</v>
      </c>
      <c r="AV374" s="14" t="s">
        <v>87</v>
      </c>
      <c r="AW374" s="14" t="s">
        <v>34</v>
      </c>
      <c r="AX374" s="14" t="s">
        <v>85</v>
      </c>
      <c r="AY374" s="259" t="s">
        <v>245</v>
      </c>
    </row>
    <row r="375" s="12" customFormat="1" ht="22.8" customHeight="1">
      <c r="A375" s="12"/>
      <c r="B375" s="205"/>
      <c r="C375" s="206"/>
      <c r="D375" s="207" t="s">
        <v>76</v>
      </c>
      <c r="E375" s="219" t="s">
        <v>253</v>
      </c>
      <c r="F375" s="219" t="s">
        <v>761</v>
      </c>
      <c r="G375" s="206"/>
      <c r="H375" s="206"/>
      <c r="I375" s="209"/>
      <c r="J375" s="220">
        <f>BK375</f>
        <v>0</v>
      </c>
      <c r="K375" s="206"/>
      <c r="L375" s="211"/>
      <c r="M375" s="212"/>
      <c r="N375" s="213"/>
      <c r="O375" s="213"/>
      <c r="P375" s="214">
        <f>SUM(P376:P405)</f>
        <v>0</v>
      </c>
      <c r="Q375" s="213"/>
      <c r="R375" s="214">
        <f>SUM(R376:R405)</f>
        <v>264.30260093000004</v>
      </c>
      <c r="S375" s="213"/>
      <c r="T375" s="215">
        <f>SUM(T376:T405)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16" t="s">
        <v>253</v>
      </c>
      <c r="AT375" s="217" t="s">
        <v>76</v>
      </c>
      <c r="AU375" s="217" t="s">
        <v>85</v>
      </c>
      <c r="AY375" s="216" t="s">
        <v>245</v>
      </c>
      <c r="BK375" s="218">
        <f>SUM(BK376:BK405)</f>
        <v>0</v>
      </c>
    </row>
    <row r="376" s="2" customFormat="1" ht="16.5" customHeight="1">
      <c r="A376" s="40"/>
      <c r="B376" s="41"/>
      <c r="C376" s="221" t="s">
        <v>700</v>
      </c>
      <c r="D376" s="221" t="s">
        <v>248</v>
      </c>
      <c r="E376" s="222" t="s">
        <v>2746</v>
      </c>
      <c r="F376" s="223" t="s">
        <v>2747</v>
      </c>
      <c r="G376" s="224" t="s">
        <v>251</v>
      </c>
      <c r="H376" s="225">
        <v>1.1200000000000001</v>
      </c>
      <c r="I376" s="226"/>
      <c r="J376" s="227">
        <f>ROUND(I376*H376,2)</f>
        <v>0</v>
      </c>
      <c r="K376" s="223" t="s">
        <v>764</v>
      </c>
      <c r="L376" s="46"/>
      <c r="M376" s="228" t="s">
        <v>1</v>
      </c>
      <c r="N376" s="229" t="s">
        <v>42</v>
      </c>
      <c r="O376" s="93"/>
      <c r="P376" s="230">
        <f>O376*H376</f>
        <v>0</v>
      </c>
      <c r="Q376" s="230">
        <v>0</v>
      </c>
      <c r="R376" s="230">
        <f>Q376*H376</f>
        <v>0</v>
      </c>
      <c r="S376" s="230">
        <v>0</v>
      </c>
      <c r="T376" s="231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32" t="s">
        <v>253</v>
      </c>
      <c r="AT376" s="232" t="s">
        <v>248</v>
      </c>
      <c r="AU376" s="232" t="s">
        <v>87</v>
      </c>
      <c r="AY376" s="19" t="s">
        <v>245</v>
      </c>
      <c r="BE376" s="233">
        <f>IF(N376="základní",J376,0)</f>
        <v>0</v>
      </c>
      <c r="BF376" s="233">
        <f>IF(N376="snížená",J376,0)</f>
        <v>0</v>
      </c>
      <c r="BG376" s="233">
        <f>IF(N376="zákl. přenesená",J376,0)</f>
        <v>0</v>
      </c>
      <c r="BH376" s="233">
        <f>IF(N376="sníž. přenesená",J376,0)</f>
        <v>0</v>
      </c>
      <c r="BI376" s="233">
        <f>IF(N376="nulová",J376,0)</f>
        <v>0</v>
      </c>
      <c r="BJ376" s="19" t="s">
        <v>85</v>
      </c>
      <c r="BK376" s="233">
        <f>ROUND(I376*H376,2)</f>
        <v>0</v>
      </c>
      <c r="BL376" s="19" t="s">
        <v>253</v>
      </c>
      <c r="BM376" s="232" t="s">
        <v>6617</v>
      </c>
    </row>
    <row r="377" s="2" customFormat="1">
      <c r="A377" s="40"/>
      <c r="B377" s="41"/>
      <c r="C377" s="42"/>
      <c r="D377" s="234" t="s">
        <v>255</v>
      </c>
      <c r="E377" s="42"/>
      <c r="F377" s="235" t="s">
        <v>2747</v>
      </c>
      <c r="G377" s="42"/>
      <c r="H377" s="42"/>
      <c r="I377" s="236"/>
      <c r="J377" s="42"/>
      <c r="K377" s="42"/>
      <c r="L377" s="46"/>
      <c r="M377" s="237"/>
      <c r="N377" s="238"/>
      <c r="O377" s="93"/>
      <c r="P377" s="93"/>
      <c r="Q377" s="93"/>
      <c r="R377" s="93"/>
      <c r="S377" s="93"/>
      <c r="T377" s="94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T377" s="19" t="s">
        <v>255</v>
      </c>
      <c r="AU377" s="19" t="s">
        <v>87</v>
      </c>
    </row>
    <row r="378" s="2" customFormat="1">
      <c r="A378" s="40"/>
      <c r="B378" s="41"/>
      <c r="C378" s="42"/>
      <c r="D378" s="296" t="s">
        <v>766</v>
      </c>
      <c r="E378" s="42"/>
      <c r="F378" s="297" t="s">
        <v>2750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766</v>
      </c>
      <c r="AU378" s="19" t="s">
        <v>87</v>
      </c>
    </row>
    <row r="379" s="14" customFormat="1">
      <c r="A379" s="14"/>
      <c r="B379" s="249"/>
      <c r="C379" s="250"/>
      <c r="D379" s="234" t="s">
        <v>257</v>
      </c>
      <c r="E379" s="251" t="s">
        <v>1</v>
      </c>
      <c r="F379" s="252" t="s">
        <v>6153</v>
      </c>
      <c r="G379" s="250"/>
      <c r="H379" s="253">
        <v>1.1200000000000001</v>
      </c>
      <c r="I379" s="254"/>
      <c r="J379" s="250"/>
      <c r="K379" s="250"/>
      <c r="L379" s="255"/>
      <c r="M379" s="256"/>
      <c r="N379" s="257"/>
      <c r="O379" s="257"/>
      <c r="P379" s="257"/>
      <c r="Q379" s="257"/>
      <c r="R379" s="257"/>
      <c r="S379" s="257"/>
      <c r="T379" s="258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9" t="s">
        <v>257</v>
      </c>
      <c r="AU379" s="259" t="s">
        <v>87</v>
      </c>
      <c r="AV379" s="14" t="s">
        <v>87</v>
      </c>
      <c r="AW379" s="14" t="s">
        <v>34</v>
      </c>
      <c r="AX379" s="14" t="s">
        <v>85</v>
      </c>
      <c r="AY379" s="259" t="s">
        <v>245</v>
      </c>
    </row>
    <row r="380" s="2" customFormat="1" ht="16.5" customHeight="1">
      <c r="A380" s="40"/>
      <c r="B380" s="41"/>
      <c r="C380" s="221" t="s">
        <v>706</v>
      </c>
      <c r="D380" s="221" t="s">
        <v>248</v>
      </c>
      <c r="E380" s="222" t="s">
        <v>4503</v>
      </c>
      <c r="F380" s="223" t="s">
        <v>5084</v>
      </c>
      <c r="G380" s="224" t="s">
        <v>3227</v>
      </c>
      <c r="H380" s="225">
        <v>92.984999999999999</v>
      </c>
      <c r="I380" s="226"/>
      <c r="J380" s="227">
        <f>ROUND(I380*H380,2)</f>
        <v>0</v>
      </c>
      <c r="K380" s="223" t="s">
        <v>764</v>
      </c>
      <c r="L380" s="46"/>
      <c r="M380" s="228" t="s">
        <v>1</v>
      </c>
      <c r="N380" s="229" t="s">
        <v>42</v>
      </c>
      <c r="O380" s="93"/>
      <c r="P380" s="230">
        <f>O380*H380</f>
        <v>0</v>
      </c>
      <c r="Q380" s="230">
        <v>2.4500000000000002</v>
      </c>
      <c r="R380" s="230">
        <f>Q380*H380</f>
        <v>227.81325000000001</v>
      </c>
      <c r="S380" s="230">
        <v>0</v>
      </c>
      <c r="T380" s="231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32" t="s">
        <v>253</v>
      </c>
      <c r="AT380" s="232" t="s">
        <v>248</v>
      </c>
      <c r="AU380" s="232" t="s">
        <v>87</v>
      </c>
      <c r="AY380" s="19" t="s">
        <v>245</v>
      </c>
      <c r="BE380" s="233">
        <f>IF(N380="základní",J380,0)</f>
        <v>0</v>
      </c>
      <c r="BF380" s="233">
        <f>IF(N380="snížená",J380,0)</f>
        <v>0</v>
      </c>
      <c r="BG380" s="233">
        <f>IF(N380="zákl. přenesená",J380,0)</f>
        <v>0</v>
      </c>
      <c r="BH380" s="233">
        <f>IF(N380="sníž. přenesená",J380,0)</f>
        <v>0</v>
      </c>
      <c r="BI380" s="233">
        <f>IF(N380="nulová",J380,0)</f>
        <v>0</v>
      </c>
      <c r="BJ380" s="19" t="s">
        <v>85</v>
      </c>
      <c r="BK380" s="233">
        <f>ROUND(I380*H380,2)</f>
        <v>0</v>
      </c>
      <c r="BL380" s="19" t="s">
        <v>253</v>
      </c>
      <c r="BM380" s="232" t="s">
        <v>6618</v>
      </c>
    </row>
    <row r="381" s="2" customFormat="1">
      <c r="A381" s="40"/>
      <c r="B381" s="41"/>
      <c r="C381" s="42"/>
      <c r="D381" s="234" t="s">
        <v>255</v>
      </c>
      <c r="E381" s="42"/>
      <c r="F381" s="235" t="s">
        <v>5084</v>
      </c>
      <c r="G381" s="42"/>
      <c r="H381" s="42"/>
      <c r="I381" s="236"/>
      <c r="J381" s="42"/>
      <c r="K381" s="42"/>
      <c r="L381" s="46"/>
      <c r="M381" s="237"/>
      <c r="N381" s="238"/>
      <c r="O381" s="93"/>
      <c r="P381" s="93"/>
      <c r="Q381" s="93"/>
      <c r="R381" s="93"/>
      <c r="S381" s="93"/>
      <c r="T381" s="94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T381" s="19" t="s">
        <v>255</v>
      </c>
      <c r="AU381" s="19" t="s">
        <v>87</v>
      </c>
    </row>
    <row r="382" s="2" customFormat="1">
      <c r="A382" s="40"/>
      <c r="B382" s="41"/>
      <c r="C382" s="42"/>
      <c r="D382" s="296" t="s">
        <v>766</v>
      </c>
      <c r="E382" s="42"/>
      <c r="F382" s="297" t="s">
        <v>4507</v>
      </c>
      <c r="G382" s="42"/>
      <c r="H382" s="42"/>
      <c r="I382" s="236"/>
      <c r="J382" s="42"/>
      <c r="K382" s="42"/>
      <c r="L382" s="46"/>
      <c r="M382" s="237"/>
      <c r="N382" s="238"/>
      <c r="O382" s="93"/>
      <c r="P382" s="93"/>
      <c r="Q382" s="93"/>
      <c r="R382" s="93"/>
      <c r="S382" s="93"/>
      <c r="T382" s="94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766</v>
      </c>
      <c r="AU382" s="19" t="s">
        <v>87</v>
      </c>
    </row>
    <row r="383" s="14" customFormat="1">
      <c r="A383" s="14"/>
      <c r="B383" s="249"/>
      <c r="C383" s="250"/>
      <c r="D383" s="234" t="s">
        <v>257</v>
      </c>
      <c r="E383" s="251" t="s">
        <v>1</v>
      </c>
      <c r="F383" s="252" t="s">
        <v>6619</v>
      </c>
      <c r="G383" s="250"/>
      <c r="H383" s="253">
        <v>39.899999999999999</v>
      </c>
      <c r="I383" s="254"/>
      <c r="J383" s="250"/>
      <c r="K383" s="250"/>
      <c r="L383" s="255"/>
      <c r="M383" s="256"/>
      <c r="N383" s="257"/>
      <c r="O383" s="257"/>
      <c r="P383" s="257"/>
      <c r="Q383" s="257"/>
      <c r="R383" s="257"/>
      <c r="S383" s="257"/>
      <c r="T383" s="258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9" t="s">
        <v>257</v>
      </c>
      <c r="AU383" s="259" t="s">
        <v>87</v>
      </c>
      <c r="AV383" s="14" t="s">
        <v>87</v>
      </c>
      <c r="AW383" s="14" t="s">
        <v>34</v>
      </c>
      <c r="AX383" s="14" t="s">
        <v>77</v>
      </c>
      <c r="AY383" s="259" t="s">
        <v>245</v>
      </c>
    </row>
    <row r="384" s="14" customFormat="1">
      <c r="A384" s="14"/>
      <c r="B384" s="249"/>
      <c r="C384" s="250"/>
      <c r="D384" s="234" t="s">
        <v>257</v>
      </c>
      <c r="E384" s="251" t="s">
        <v>1</v>
      </c>
      <c r="F384" s="252" t="s">
        <v>6620</v>
      </c>
      <c r="G384" s="250"/>
      <c r="H384" s="253">
        <v>33.659999999999997</v>
      </c>
      <c r="I384" s="254"/>
      <c r="J384" s="250"/>
      <c r="K384" s="250"/>
      <c r="L384" s="255"/>
      <c r="M384" s="256"/>
      <c r="N384" s="257"/>
      <c r="O384" s="257"/>
      <c r="P384" s="257"/>
      <c r="Q384" s="257"/>
      <c r="R384" s="257"/>
      <c r="S384" s="257"/>
      <c r="T384" s="25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9" t="s">
        <v>257</v>
      </c>
      <c r="AU384" s="259" t="s">
        <v>87</v>
      </c>
      <c r="AV384" s="14" t="s">
        <v>87</v>
      </c>
      <c r="AW384" s="14" t="s">
        <v>34</v>
      </c>
      <c r="AX384" s="14" t="s">
        <v>77</v>
      </c>
      <c r="AY384" s="259" t="s">
        <v>245</v>
      </c>
    </row>
    <row r="385" s="14" customFormat="1">
      <c r="A385" s="14"/>
      <c r="B385" s="249"/>
      <c r="C385" s="250"/>
      <c r="D385" s="234" t="s">
        <v>257</v>
      </c>
      <c r="E385" s="251" t="s">
        <v>1</v>
      </c>
      <c r="F385" s="252" t="s">
        <v>6621</v>
      </c>
      <c r="G385" s="250"/>
      <c r="H385" s="253">
        <v>19.425000000000001</v>
      </c>
      <c r="I385" s="254"/>
      <c r="J385" s="250"/>
      <c r="K385" s="250"/>
      <c r="L385" s="255"/>
      <c r="M385" s="256"/>
      <c r="N385" s="257"/>
      <c r="O385" s="257"/>
      <c r="P385" s="257"/>
      <c r="Q385" s="257"/>
      <c r="R385" s="257"/>
      <c r="S385" s="257"/>
      <c r="T385" s="25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9" t="s">
        <v>257</v>
      </c>
      <c r="AU385" s="259" t="s">
        <v>87</v>
      </c>
      <c r="AV385" s="14" t="s">
        <v>87</v>
      </c>
      <c r="AW385" s="14" t="s">
        <v>34</v>
      </c>
      <c r="AX385" s="14" t="s">
        <v>77</v>
      </c>
      <c r="AY385" s="259" t="s">
        <v>245</v>
      </c>
    </row>
    <row r="386" s="15" customFormat="1">
      <c r="A386" s="15"/>
      <c r="B386" s="260"/>
      <c r="C386" s="261"/>
      <c r="D386" s="234" t="s">
        <v>257</v>
      </c>
      <c r="E386" s="262" t="s">
        <v>1</v>
      </c>
      <c r="F386" s="263" t="s">
        <v>266</v>
      </c>
      <c r="G386" s="261"/>
      <c r="H386" s="264">
        <v>92.984999999999999</v>
      </c>
      <c r="I386" s="265"/>
      <c r="J386" s="261"/>
      <c r="K386" s="261"/>
      <c r="L386" s="266"/>
      <c r="M386" s="267"/>
      <c r="N386" s="268"/>
      <c r="O386" s="268"/>
      <c r="P386" s="268"/>
      <c r="Q386" s="268"/>
      <c r="R386" s="268"/>
      <c r="S386" s="268"/>
      <c r="T386" s="269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70" t="s">
        <v>257</v>
      </c>
      <c r="AU386" s="270" t="s">
        <v>87</v>
      </c>
      <c r="AV386" s="15" t="s">
        <v>253</v>
      </c>
      <c r="AW386" s="15" t="s">
        <v>34</v>
      </c>
      <c r="AX386" s="15" t="s">
        <v>85</v>
      </c>
      <c r="AY386" s="270" t="s">
        <v>245</v>
      </c>
    </row>
    <row r="387" s="2" customFormat="1" ht="16.5" customHeight="1">
      <c r="A387" s="40"/>
      <c r="B387" s="41"/>
      <c r="C387" s="221" t="s">
        <v>712</v>
      </c>
      <c r="D387" s="221" t="s">
        <v>248</v>
      </c>
      <c r="E387" s="222" t="s">
        <v>5768</v>
      </c>
      <c r="F387" s="223" t="s">
        <v>5769</v>
      </c>
      <c r="G387" s="224" t="s">
        <v>251</v>
      </c>
      <c r="H387" s="225">
        <v>3.6000000000000001</v>
      </c>
      <c r="I387" s="226"/>
      <c r="J387" s="227">
        <f>ROUND(I387*H387,2)</f>
        <v>0</v>
      </c>
      <c r="K387" s="223" t="s">
        <v>764</v>
      </c>
      <c r="L387" s="46"/>
      <c r="M387" s="228" t="s">
        <v>1</v>
      </c>
      <c r="N387" s="229" t="s">
        <v>42</v>
      </c>
      <c r="O387" s="93"/>
      <c r="P387" s="230">
        <f>O387*H387</f>
        <v>0</v>
      </c>
      <c r="Q387" s="230">
        <v>1.8480000000000001</v>
      </c>
      <c r="R387" s="230">
        <f>Q387*H387</f>
        <v>6.6528</v>
      </c>
      <c r="S387" s="230">
        <v>0</v>
      </c>
      <c r="T387" s="231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32" t="s">
        <v>594</v>
      </c>
      <c r="AT387" s="232" t="s">
        <v>248</v>
      </c>
      <c r="AU387" s="232" t="s">
        <v>87</v>
      </c>
      <c r="AY387" s="19" t="s">
        <v>245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9" t="s">
        <v>85</v>
      </c>
      <c r="BK387" s="233">
        <f>ROUND(I387*H387,2)</f>
        <v>0</v>
      </c>
      <c r="BL387" s="19" t="s">
        <v>594</v>
      </c>
      <c r="BM387" s="232" t="s">
        <v>6622</v>
      </c>
    </row>
    <row r="388" s="2" customFormat="1">
      <c r="A388" s="40"/>
      <c r="B388" s="41"/>
      <c r="C388" s="42"/>
      <c r="D388" s="234" t="s">
        <v>255</v>
      </c>
      <c r="E388" s="42"/>
      <c r="F388" s="235" t="s">
        <v>5769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255</v>
      </c>
      <c r="AU388" s="19" t="s">
        <v>87</v>
      </c>
    </row>
    <row r="389" s="2" customFormat="1">
      <c r="A389" s="40"/>
      <c r="B389" s="41"/>
      <c r="C389" s="42"/>
      <c r="D389" s="296" t="s">
        <v>766</v>
      </c>
      <c r="E389" s="42"/>
      <c r="F389" s="297" t="s">
        <v>5771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766</v>
      </c>
      <c r="AU389" s="19" t="s">
        <v>87</v>
      </c>
    </row>
    <row r="390" s="14" customFormat="1">
      <c r="A390" s="14"/>
      <c r="B390" s="249"/>
      <c r="C390" s="250"/>
      <c r="D390" s="234" t="s">
        <v>257</v>
      </c>
      <c r="E390" s="251" t="s">
        <v>1</v>
      </c>
      <c r="F390" s="252" t="s">
        <v>6623</v>
      </c>
      <c r="G390" s="250"/>
      <c r="H390" s="253">
        <v>3.6000000000000001</v>
      </c>
      <c r="I390" s="254"/>
      <c r="J390" s="250"/>
      <c r="K390" s="250"/>
      <c r="L390" s="255"/>
      <c r="M390" s="256"/>
      <c r="N390" s="257"/>
      <c r="O390" s="257"/>
      <c r="P390" s="257"/>
      <c r="Q390" s="257"/>
      <c r="R390" s="257"/>
      <c r="S390" s="257"/>
      <c r="T390" s="258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9" t="s">
        <v>257</v>
      </c>
      <c r="AU390" s="259" t="s">
        <v>87</v>
      </c>
      <c r="AV390" s="14" t="s">
        <v>87</v>
      </c>
      <c r="AW390" s="14" t="s">
        <v>34</v>
      </c>
      <c r="AX390" s="14" t="s">
        <v>77</v>
      </c>
      <c r="AY390" s="259" t="s">
        <v>245</v>
      </c>
    </row>
    <row r="391" s="15" customFormat="1">
      <c r="A391" s="15"/>
      <c r="B391" s="260"/>
      <c r="C391" s="261"/>
      <c r="D391" s="234" t="s">
        <v>257</v>
      </c>
      <c r="E391" s="262" t="s">
        <v>1</v>
      </c>
      <c r="F391" s="263" t="s">
        <v>266</v>
      </c>
      <c r="G391" s="261"/>
      <c r="H391" s="264">
        <v>3.6000000000000001</v>
      </c>
      <c r="I391" s="265"/>
      <c r="J391" s="261"/>
      <c r="K391" s="261"/>
      <c r="L391" s="266"/>
      <c r="M391" s="267"/>
      <c r="N391" s="268"/>
      <c r="O391" s="268"/>
      <c r="P391" s="268"/>
      <c r="Q391" s="268"/>
      <c r="R391" s="268"/>
      <c r="S391" s="268"/>
      <c r="T391" s="269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70" t="s">
        <v>257</v>
      </c>
      <c r="AU391" s="270" t="s">
        <v>87</v>
      </c>
      <c r="AV391" s="15" t="s">
        <v>253</v>
      </c>
      <c r="AW391" s="15" t="s">
        <v>34</v>
      </c>
      <c r="AX391" s="15" t="s">
        <v>85</v>
      </c>
      <c r="AY391" s="270" t="s">
        <v>245</v>
      </c>
    </row>
    <row r="392" s="2" customFormat="1" ht="24.15" customHeight="1">
      <c r="A392" s="40"/>
      <c r="B392" s="41"/>
      <c r="C392" s="221" t="s">
        <v>717</v>
      </c>
      <c r="D392" s="221" t="s">
        <v>248</v>
      </c>
      <c r="E392" s="222" t="s">
        <v>2852</v>
      </c>
      <c r="F392" s="223" t="s">
        <v>3712</v>
      </c>
      <c r="G392" s="224" t="s">
        <v>2717</v>
      </c>
      <c r="H392" s="225">
        <v>25.07</v>
      </c>
      <c r="I392" s="226"/>
      <c r="J392" s="227">
        <f>ROUND(I392*H392,2)</f>
        <v>0</v>
      </c>
      <c r="K392" s="223" t="s">
        <v>764</v>
      </c>
      <c r="L392" s="46"/>
      <c r="M392" s="228" t="s">
        <v>1</v>
      </c>
      <c r="N392" s="229" t="s">
        <v>42</v>
      </c>
      <c r="O392" s="93"/>
      <c r="P392" s="230">
        <f>O392*H392</f>
        <v>0</v>
      </c>
      <c r="Q392" s="230">
        <v>1.031199</v>
      </c>
      <c r="R392" s="230">
        <f>Q392*H392</f>
        <v>25.852158929999998</v>
      </c>
      <c r="S392" s="230">
        <v>0</v>
      </c>
      <c r="T392" s="231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232" t="s">
        <v>253</v>
      </c>
      <c r="AT392" s="232" t="s">
        <v>248</v>
      </c>
      <c r="AU392" s="232" t="s">
        <v>87</v>
      </c>
      <c r="AY392" s="19" t="s">
        <v>245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9" t="s">
        <v>85</v>
      </c>
      <c r="BK392" s="233">
        <f>ROUND(I392*H392,2)</f>
        <v>0</v>
      </c>
      <c r="BL392" s="19" t="s">
        <v>253</v>
      </c>
      <c r="BM392" s="232" t="s">
        <v>6624</v>
      </c>
    </row>
    <row r="393" s="2" customFormat="1">
      <c r="A393" s="40"/>
      <c r="B393" s="41"/>
      <c r="C393" s="42"/>
      <c r="D393" s="234" t="s">
        <v>255</v>
      </c>
      <c r="E393" s="42"/>
      <c r="F393" s="235" t="s">
        <v>3712</v>
      </c>
      <c r="G393" s="42"/>
      <c r="H393" s="42"/>
      <c r="I393" s="236"/>
      <c r="J393" s="42"/>
      <c r="K393" s="42"/>
      <c r="L393" s="46"/>
      <c r="M393" s="237"/>
      <c r="N393" s="238"/>
      <c r="O393" s="93"/>
      <c r="P393" s="93"/>
      <c r="Q393" s="93"/>
      <c r="R393" s="93"/>
      <c r="S393" s="93"/>
      <c r="T393" s="94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9" t="s">
        <v>255</v>
      </c>
      <c r="AU393" s="19" t="s">
        <v>87</v>
      </c>
    </row>
    <row r="394" s="2" customFormat="1">
      <c r="A394" s="40"/>
      <c r="B394" s="41"/>
      <c r="C394" s="42"/>
      <c r="D394" s="296" t="s">
        <v>766</v>
      </c>
      <c r="E394" s="42"/>
      <c r="F394" s="297" t="s">
        <v>2856</v>
      </c>
      <c r="G394" s="42"/>
      <c r="H394" s="42"/>
      <c r="I394" s="236"/>
      <c r="J394" s="42"/>
      <c r="K394" s="42"/>
      <c r="L394" s="46"/>
      <c r="M394" s="237"/>
      <c r="N394" s="238"/>
      <c r="O394" s="93"/>
      <c r="P394" s="93"/>
      <c r="Q394" s="93"/>
      <c r="R394" s="93"/>
      <c r="S394" s="93"/>
      <c r="T394" s="94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766</v>
      </c>
      <c r="AU394" s="19" t="s">
        <v>87</v>
      </c>
    </row>
    <row r="395" s="14" customFormat="1">
      <c r="A395" s="14"/>
      <c r="B395" s="249"/>
      <c r="C395" s="250"/>
      <c r="D395" s="234" t="s">
        <v>257</v>
      </c>
      <c r="E395" s="251" t="s">
        <v>1</v>
      </c>
      <c r="F395" s="252" t="s">
        <v>6625</v>
      </c>
      <c r="G395" s="250"/>
      <c r="H395" s="253">
        <v>25.07</v>
      </c>
      <c r="I395" s="254"/>
      <c r="J395" s="250"/>
      <c r="K395" s="250"/>
      <c r="L395" s="255"/>
      <c r="M395" s="256"/>
      <c r="N395" s="257"/>
      <c r="O395" s="257"/>
      <c r="P395" s="257"/>
      <c r="Q395" s="257"/>
      <c r="R395" s="257"/>
      <c r="S395" s="257"/>
      <c r="T395" s="25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9" t="s">
        <v>257</v>
      </c>
      <c r="AU395" s="259" t="s">
        <v>87</v>
      </c>
      <c r="AV395" s="14" t="s">
        <v>87</v>
      </c>
      <c r="AW395" s="14" t="s">
        <v>34</v>
      </c>
      <c r="AX395" s="14" t="s">
        <v>77</v>
      </c>
      <c r="AY395" s="259" t="s">
        <v>245</v>
      </c>
    </row>
    <row r="396" s="15" customFormat="1">
      <c r="A396" s="15"/>
      <c r="B396" s="260"/>
      <c r="C396" s="261"/>
      <c r="D396" s="234" t="s">
        <v>257</v>
      </c>
      <c r="E396" s="262" t="s">
        <v>1</v>
      </c>
      <c r="F396" s="263" t="s">
        <v>266</v>
      </c>
      <c r="G396" s="261"/>
      <c r="H396" s="264">
        <v>25.07</v>
      </c>
      <c r="I396" s="265"/>
      <c r="J396" s="261"/>
      <c r="K396" s="261"/>
      <c r="L396" s="266"/>
      <c r="M396" s="267"/>
      <c r="N396" s="268"/>
      <c r="O396" s="268"/>
      <c r="P396" s="268"/>
      <c r="Q396" s="268"/>
      <c r="R396" s="268"/>
      <c r="S396" s="268"/>
      <c r="T396" s="269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70" t="s">
        <v>257</v>
      </c>
      <c r="AU396" s="270" t="s">
        <v>87</v>
      </c>
      <c r="AV396" s="15" t="s">
        <v>253</v>
      </c>
      <c r="AW396" s="15" t="s">
        <v>34</v>
      </c>
      <c r="AX396" s="15" t="s">
        <v>85</v>
      </c>
      <c r="AY396" s="270" t="s">
        <v>245</v>
      </c>
    </row>
    <row r="397" s="2" customFormat="1" ht="16.5" customHeight="1">
      <c r="A397" s="40"/>
      <c r="B397" s="41"/>
      <c r="C397" s="221" t="s">
        <v>725</v>
      </c>
      <c r="D397" s="221" t="s">
        <v>248</v>
      </c>
      <c r="E397" s="222" t="s">
        <v>2914</v>
      </c>
      <c r="F397" s="223" t="s">
        <v>2915</v>
      </c>
      <c r="G397" s="224" t="s">
        <v>317</v>
      </c>
      <c r="H397" s="225">
        <v>20</v>
      </c>
      <c r="I397" s="226"/>
      <c r="J397" s="227">
        <f>ROUND(I397*H397,2)</f>
        <v>0</v>
      </c>
      <c r="K397" s="223" t="s">
        <v>764</v>
      </c>
      <c r="L397" s="46"/>
      <c r="M397" s="228" t="s">
        <v>1</v>
      </c>
      <c r="N397" s="229" t="s">
        <v>42</v>
      </c>
      <c r="O397" s="93"/>
      <c r="P397" s="230">
        <f>O397*H397</f>
        <v>0</v>
      </c>
      <c r="Q397" s="230">
        <v>0.14041960000000001</v>
      </c>
      <c r="R397" s="230">
        <f>Q397*H397</f>
        <v>2.808392</v>
      </c>
      <c r="S397" s="230">
        <v>0</v>
      </c>
      <c r="T397" s="231">
        <f>S397*H397</f>
        <v>0</v>
      </c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R397" s="232" t="s">
        <v>253</v>
      </c>
      <c r="AT397" s="232" t="s">
        <v>248</v>
      </c>
      <c r="AU397" s="232" t="s">
        <v>87</v>
      </c>
      <c r="AY397" s="19" t="s">
        <v>245</v>
      </c>
      <c r="BE397" s="233">
        <f>IF(N397="základní",J397,0)</f>
        <v>0</v>
      </c>
      <c r="BF397" s="233">
        <f>IF(N397="snížená",J397,0)</f>
        <v>0</v>
      </c>
      <c r="BG397" s="233">
        <f>IF(N397="zákl. přenesená",J397,0)</f>
        <v>0</v>
      </c>
      <c r="BH397" s="233">
        <f>IF(N397="sníž. přenesená",J397,0)</f>
        <v>0</v>
      </c>
      <c r="BI397" s="233">
        <f>IF(N397="nulová",J397,0)</f>
        <v>0</v>
      </c>
      <c r="BJ397" s="19" t="s">
        <v>85</v>
      </c>
      <c r="BK397" s="233">
        <f>ROUND(I397*H397,2)</f>
        <v>0</v>
      </c>
      <c r="BL397" s="19" t="s">
        <v>253</v>
      </c>
      <c r="BM397" s="232" t="s">
        <v>6626</v>
      </c>
    </row>
    <row r="398" s="2" customFormat="1">
      <c r="A398" s="40"/>
      <c r="B398" s="41"/>
      <c r="C398" s="42"/>
      <c r="D398" s="234" t="s">
        <v>255</v>
      </c>
      <c r="E398" s="42"/>
      <c r="F398" s="235" t="s">
        <v>2915</v>
      </c>
      <c r="G398" s="42"/>
      <c r="H398" s="42"/>
      <c r="I398" s="236"/>
      <c r="J398" s="42"/>
      <c r="K398" s="42"/>
      <c r="L398" s="46"/>
      <c r="M398" s="237"/>
      <c r="N398" s="238"/>
      <c r="O398" s="93"/>
      <c r="P398" s="93"/>
      <c r="Q398" s="93"/>
      <c r="R398" s="93"/>
      <c r="S398" s="93"/>
      <c r="T398" s="94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T398" s="19" t="s">
        <v>255</v>
      </c>
      <c r="AU398" s="19" t="s">
        <v>87</v>
      </c>
    </row>
    <row r="399" s="2" customFormat="1">
      <c r="A399" s="40"/>
      <c r="B399" s="41"/>
      <c r="C399" s="42"/>
      <c r="D399" s="296" t="s">
        <v>766</v>
      </c>
      <c r="E399" s="42"/>
      <c r="F399" s="297" t="s">
        <v>2918</v>
      </c>
      <c r="G399" s="42"/>
      <c r="H399" s="42"/>
      <c r="I399" s="236"/>
      <c r="J399" s="42"/>
      <c r="K399" s="42"/>
      <c r="L399" s="46"/>
      <c r="M399" s="237"/>
      <c r="N399" s="238"/>
      <c r="O399" s="93"/>
      <c r="P399" s="93"/>
      <c r="Q399" s="93"/>
      <c r="R399" s="93"/>
      <c r="S399" s="93"/>
      <c r="T399" s="94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766</v>
      </c>
      <c r="AU399" s="19" t="s">
        <v>87</v>
      </c>
    </row>
    <row r="400" s="14" customFormat="1">
      <c r="A400" s="14"/>
      <c r="B400" s="249"/>
      <c r="C400" s="250"/>
      <c r="D400" s="234" t="s">
        <v>257</v>
      </c>
      <c r="E400" s="251" t="s">
        <v>1</v>
      </c>
      <c r="F400" s="252" t="s">
        <v>6627</v>
      </c>
      <c r="G400" s="250"/>
      <c r="H400" s="253">
        <v>11.25</v>
      </c>
      <c r="I400" s="254"/>
      <c r="J400" s="250"/>
      <c r="K400" s="250"/>
      <c r="L400" s="255"/>
      <c r="M400" s="256"/>
      <c r="N400" s="257"/>
      <c r="O400" s="257"/>
      <c r="P400" s="257"/>
      <c r="Q400" s="257"/>
      <c r="R400" s="257"/>
      <c r="S400" s="257"/>
      <c r="T400" s="258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9" t="s">
        <v>257</v>
      </c>
      <c r="AU400" s="259" t="s">
        <v>87</v>
      </c>
      <c r="AV400" s="14" t="s">
        <v>87</v>
      </c>
      <c r="AW400" s="14" t="s">
        <v>34</v>
      </c>
      <c r="AX400" s="14" t="s">
        <v>77</v>
      </c>
      <c r="AY400" s="259" t="s">
        <v>245</v>
      </c>
    </row>
    <row r="401" s="14" customFormat="1">
      <c r="A401" s="14"/>
      <c r="B401" s="249"/>
      <c r="C401" s="250"/>
      <c r="D401" s="234" t="s">
        <v>257</v>
      </c>
      <c r="E401" s="251" t="s">
        <v>1</v>
      </c>
      <c r="F401" s="252" t="s">
        <v>6628</v>
      </c>
      <c r="G401" s="250"/>
      <c r="H401" s="253">
        <v>8.75</v>
      </c>
      <c r="I401" s="254"/>
      <c r="J401" s="250"/>
      <c r="K401" s="250"/>
      <c r="L401" s="255"/>
      <c r="M401" s="256"/>
      <c r="N401" s="257"/>
      <c r="O401" s="257"/>
      <c r="P401" s="257"/>
      <c r="Q401" s="257"/>
      <c r="R401" s="257"/>
      <c r="S401" s="257"/>
      <c r="T401" s="258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9" t="s">
        <v>257</v>
      </c>
      <c r="AU401" s="259" t="s">
        <v>87</v>
      </c>
      <c r="AV401" s="14" t="s">
        <v>87</v>
      </c>
      <c r="AW401" s="14" t="s">
        <v>34</v>
      </c>
      <c r="AX401" s="14" t="s">
        <v>77</v>
      </c>
      <c r="AY401" s="259" t="s">
        <v>245</v>
      </c>
    </row>
    <row r="402" s="15" customFormat="1">
      <c r="A402" s="15"/>
      <c r="B402" s="260"/>
      <c r="C402" s="261"/>
      <c r="D402" s="234" t="s">
        <v>257</v>
      </c>
      <c r="E402" s="262" t="s">
        <v>1</v>
      </c>
      <c r="F402" s="263" t="s">
        <v>266</v>
      </c>
      <c r="G402" s="261"/>
      <c r="H402" s="264">
        <v>20</v>
      </c>
      <c r="I402" s="265"/>
      <c r="J402" s="261"/>
      <c r="K402" s="261"/>
      <c r="L402" s="266"/>
      <c r="M402" s="267"/>
      <c r="N402" s="268"/>
      <c r="O402" s="268"/>
      <c r="P402" s="268"/>
      <c r="Q402" s="268"/>
      <c r="R402" s="268"/>
      <c r="S402" s="268"/>
      <c r="T402" s="269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70" t="s">
        <v>257</v>
      </c>
      <c r="AU402" s="270" t="s">
        <v>87</v>
      </c>
      <c r="AV402" s="15" t="s">
        <v>253</v>
      </c>
      <c r="AW402" s="15" t="s">
        <v>34</v>
      </c>
      <c r="AX402" s="15" t="s">
        <v>85</v>
      </c>
      <c r="AY402" s="270" t="s">
        <v>245</v>
      </c>
    </row>
    <row r="403" s="2" customFormat="1" ht="16.5" customHeight="1">
      <c r="A403" s="40"/>
      <c r="B403" s="41"/>
      <c r="C403" s="283" t="s">
        <v>732</v>
      </c>
      <c r="D403" s="283" t="s">
        <v>551</v>
      </c>
      <c r="E403" s="284" t="s">
        <v>3782</v>
      </c>
      <c r="F403" s="285" t="s">
        <v>3783</v>
      </c>
      <c r="G403" s="286" t="s">
        <v>317</v>
      </c>
      <c r="H403" s="287">
        <v>21</v>
      </c>
      <c r="I403" s="288"/>
      <c r="J403" s="289">
        <f>ROUND(I403*H403,2)</f>
        <v>0</v>
      </c>
      <c r="K403" s="285" t="s">
        <v>764</v>
      </c>
      <c r="L403" s="290"/>
      <c r="M403" s="291" t="s">
        <v>1</v>
      </c>
      <c r="N403" s="292" t="s">
        <v>42</v>
      </c>
      <c r="O403" s="93"/>
      <c r="P403" s="230">
        <f>O403*H403</f>
        <v>0</v>
      </c>
      <c r="Q403" s="230">
        <v>0.056000000000000001</v>
      </c>
      <c r="R403" s="230">
        <f>Q403*H403</f>
        <v>1.1759999999999999</v>
      </c>
      <c r="S403" s="230">
        <v>0</v>
      </c>
      <c r="T403" s="231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32" t="s">
        <v>326</v>
      </c>
      <c r="AT403" s="232" t="s">
        <v>551</v>
      </c>
      <c r="AU403" s="232" t="s">
        <v>87</v>
      </c>
      <c r="AY403" s="19" t="s">
        <v>245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9" t="s">
        <v>85</v>
      </c>
      <c r="BK403" s="233">
        <f>ROUND(I403*H403,2)</f>
        <v>0</v>
      </c>
      <c r="BL403" s="19" t="s">
        <v>253</v>
      </c>
      <c r="BM403" s="232" t="s">
        <v>6629</v>
      </c>
    </row>
    <row r="404" s="2" customFormat="1">
      <c r="A404" s="40"/>
      <c r="B404" s="41"/>
      <c r="C404" s="42"/>
      <c r="D404" s="234" t="s">
        <v>255</v>
      </c>
      <c r="E404" s="42"/>
      <c r="F404" s="235" t="s">
        <v>3783</v>
      </c>
      <c r="G404" s="42"/>
      <c r="H404" s="42"/>
      <c r="I404" s="236"/>
      <c r="J404" s="42"/>
      <c r="K404" s="42"/>
      <c r="L404" s="46"/>
      <c r="M404" s="237"/>
      <c r="N404" s="238"/>
      <c r="O404" s="93"/>
      <c r="P404" s="93"/>
      <c r="Q404" s="93"/>
      <c r="R404" s="93"/>
      <c r="S404" s="93"/>
      <c r="T404" s="94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255</v>
      </c>
      <c r="AU404" s="19" t="s">
        <v>87</v>
      </c>
    </row>
    <row r="405" s="14" customFormat="1">
      <c r="A405" s="14"/>
      <c r="B405" s="249"/>
      <c r="C405" s="250"/>
      <c r="D405" s="234" t="s">
        <v>257</v>
      </c>
      <c r="E405" s="251" t="s">
        <v>1</v>
      </c>
      <c r="F405" s="252" t="s">
        <v>6630</v>
      </c>
      <c r="G405" s="250"/>
      <c r="H405" s="253">
        <v>21</v>
      </c>
      <c r="I405" s="254"/>
      <c r="J405" s="250"/>
      <c r="K405" s="250"/>
      <c r="L405" s="255"/>
      <c r="M405" s="256"/>
      <c r="N405" s="257"/>
      <c r="O405" s="257"/>
      <c r="P405" s="257"/>
      <c r="Q405" s="257"/>
      <c r="R405" s="257"/>
      <c r="S405" s="257"/>
      <c r="T405" s="258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9" t="s">
        <v>257</v>
      </c>
      <c r="AU405" s="259" t="s">
        <v>87</v>
      </c>
      <c r="AV405" s="14" t="s">
        <v>87</v>
      </c>
      <c r="AW405" s="14" t="s">
        <v>34</v>
      </c>
      <c r="AX405" s="14" t="s">
        <v>85</v>
      </c>
      <c r="AY405" s="259" t="s">
        <v>245</v>
      </c>
    </row>
    <row r="406" s="12" customFormat="1" ht="22.8" customHeight="1">
      <c r="A406" s="12"/>
      <c r="B406" s="205"/>
      <c r="C406" s="206"/>
      <c r="D406" s="207" t="s">
        <v>76</v>
      </c>
      <c r="E406" s="219" t="s">
        <v>246</v>
      </c>
      <c r="F406" s="219" t="s">
        <v>247</v>
      </c>
      <c r="G406" s="206"/>
      <c r="H406" s="206"/>
      <c r="I406" s="209"/>
      <c r="J406" s="220">
        <f>BK406</f>
        <v>0</v>
      </c>
      <c r="K406" s="206"/>
      <c r="L406" s="211"/>
      <c r="M406" s="212"/>
      <c r="N406" s="213"/>
      <c r="O406" s="213"/>
      <c r="P406" s="214">
        <f>SUM(P407:P427)</f>
        <v>0</v>
      </c>
      <c r="Q406" s="213"/>
      <c r="R406" s="214">
        <f>SUM(R407:R427)</f>
        <v>509.57925660000001</v>
      </c>
      <c r="S406" s="213"/>
      <c r="T406" s="215">
        <f>SUM(T407:T427)</f>
        <v>0</v>
      </c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R406" s="216" t="s">
        <v>85</v>
      </c>
      <c r="AT406" s="217" t="s">
        <v>76</v>
      </c>
      <c r="AU406" s="217" t="s">
        <v>85</v>
      </c>
      <c r="AY406" s="216" t="s">
        <v>245</v>
      </c>
      <c r="BK406" s="218">
        <f>SUM(BK407:BK427)</f>
        <v>0</v>
      </c>
    </row>
    <row r="407" s="2" customFormat="1" ht="16.5" customHeight="1">
      <c r="A407" s="40"/>
      <c r="B407" s="41"/>
      <c r="C407" s="221" t="s">
        <v>745</v>
      </c>
      <c r="D407" s="221" t="s">
        <v>248</v>
      </c>
      <c r="E407" s="222" t="s">
        <v>3715</v>
      </c>
      <c r="F407" s="223" t="s">
        <v>3716</v>
      </c>
      <c r="G407" s="224" t="s">
        <v>251</v>
      </c>
      <c r="H407" s="225">
        <v>254.59999999999999</v>
      </c>
      <c r="I407" s="226"/>
      <c r="J407" s="227">
        <f>ROUND(I407*H407,2)</f>
        <v>0</v>
      </c>
      <c r="K407" s="223" t="s">
        <v>764</v>
      </c>
      <c r="L407" s="46"/>
      <c r="M407" s="228" t="s">
        <v>1</v>
      </c>
      <c r="N407" s="229" t="s">
        <v>42</v>
      </c>
      <c r="O407" s="93"/>
      <c r="P407" s="230">
        <f>O407*H407</f>
        <v>0</v>
      </c>
      <c r="Q407" s="230">
        <v>1.964</v>
      </c>
      <c r="R407" s="230">
        <f>Q407*H407</f>
        <v>500.03440000000001</v>
      </c>
      <c r="S407" s="230">
        <v>0</v>
      </c>
      <c r="T407" s="231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32" t="s">
        <v>594</v>
      </c>
      <c r="AT407" s="232" t="s">
        <v>248</v>
      </c>
      <c r="AU407" s="232" t="s">
        <v>87</v>
      </c>
      <c r="AY407" s="19" t="s">
        <v>245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9" t="s">
        <v>85</v>
      </c>
      <c r="BK407" s="233">
        <f>ROUND(I407*H407,2)</f>
        <v>0</v>
      </c>
      <c r="BL407" s="19" t="s">
        <v>594</v>
      </c>
      <c r="BM407" s="232" t="s">
        <v>6631</v>
      </c>
    </row>
    <row r="408" s="2" customFormat="1">
      <c r="A408" s="40"/>
      <c r="B408" s="41"/>
      <c r="C408" s="42"/>
      <c r="D408" s="234" t="s">
        <v>255</v>
      </c>
      <c r="E408" s="42"/>
      <c r="F408" s="235" t="s">
        <v>3716</v>
      </c>
      <c r="G408" s="42"/>
      <c r="H408" s="42"/>
      <c r="I408" s="236"/>
      <c r="J408" s="42"/>
      <c r="K408" s="42"/>
      <c r="L408" s="46"/>
      <c r="M408" s="237"/>
      <c r="N408" s="238"/>
      <c r="O408" s="93"/>
      <c r="P408" s="93"/>
      <c r="Q408" s="93"/>
      <c r="R408" s="93"/>
      <c r="S408" s="93"/>
      <c r="T408" s="94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9" t="s">
        <v>255</v>
      </c>
      <c r="AU408" s="19" t="s">
        <v>87</v>
      </c>
    </row>
    <row r="409" s="2" customFormat="1">
      <c r="A409" s="40"/>
      <c r="B409" s="41"/>
      <c r="C409" s="42"/>
      <c r="D409" s="296" t="s">
        <v>766</v>
      </c>
      <c r="E409" s="42"/>
      <c r="F409" s="297" t="s">
        <v>3718</v>
      </c>
      <c r="G409" s="42"/>
      <c r="H409" s="42"/>
      <c r="I409" s="236"/>
      <c r="J409" s="42"/>
      <c r="K409" s="42"/>
      <c r="L409" s="46"/>
      <c r="M409" s="237"/>
      <c r="N409" s="238"/>
      <c r="O409" s="93"/>
      <c r="P409" s="93"/>
      <c r="Q409" s="93"/>
      <c r="R409" s="93"/>
      <c r="S409" s="93"/>
      <c r="T409" s="94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766</v>
      </c>
      <c r="AU409" s="19" t="s">
        <v>87</v>
      </c>
    </row>
    <row r="410" s="14" customFormat="1">
      <c r="A410" s="14"/>
      <c r="B410" s="249"/>
      <c r="C410" s="250"/>
      <c r="D410" s="234" t="s">
        <v>257</v>
      </c>
      <c r="E410" s="251" t="s">
        <v>1</v>
      </c>
      <c r="F410" s="252" t="s">
        <v>6632</v>
      </c>
      <c r="G410" s="250"/>
      <c r="H410" s="253">
        <v>254.59999999999999</v>
      </c>
      <c r="I410" s="254"/>
      <c r="J410" s="250"/>
      <c r="K410" s="250"/>
      <c r="L410" s="255"/>
      <c r="M410" s="256"/>
      <c r="N410" s="257"/>
      <c r="O410" s="257"/>
      <c r="P410" s="257"/>
      <c r="Q410" s="257"/>
      <c r="R410" s="257"/>
      <c r="S410" s="257"/>
      <c r="T410" s="25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9" t="s">
        <v>257</v>
      </c>
      <c r="AU410" s="259" t="s">
        <v>87</v>
      </c>
      <c r="AV410" s="14" t="s">
        <v>87</v>
      </c>
      <c r="AW410" s="14" t="s">
        <v>34</v>
      </c>
      <c r="AX410" s="14" t="s">
        <v>85</v>
      </c>
      <c r="AY410" s="259" t="s">
        <v>245</v>
      </c>
    </row>
    <row r="411" s="2" customFormat="1" ht="16.5" customHeight="1">
      <c r="A411" s="40"/>
      <c r="B411" s="41"/>
      <c r="C411" s="221" t="s">
        <v>2465</v>
      </c>
      <c r="D411" s="221" t="s">
        <v>248</v>
      </c>
      <c r="E411" s="222" t="s">
        <v>4512</v>
      </c>
      <c r="F411" s="223" t="s">
        <v>4513</v>
      </c>
      <c r="G411" s="224" t="s">
        <v>275</v>
      </c>
      <c r="H411" s="225">
        <v>254.59999999999999</v>
      </c>
      <c r="I411" s="226"/>
      <c r="J411" s="227">
        <f>ROUND(I411*H411,2)</f>
        <v>0</v>
      </c>
      <c r="K411" s="223" t="s">
        <v>764</v>
      </c>
      <c r="L411" s="46"/>
      <c r="M411" s="228" t="s">
        <v>1</v>
      </c>
      <c r="N411" s="229" t="s">
        <v>42</v>
      </c>
      <c r="O411" s="93"/>
      <c r="P411" s="230">
        <f>O411*H411</f>
        <v>0</v>
      </c>
      <c r="Q411" s="230">
        <v>0.037170000000000002</v>
      </c>
      <c r="R411" s="230">
        <f>Q411*H411</f>
        <v>9.4634820000000008</v>
      </c>
      <c r="S411" s="230">
        <v>0</v>
      </c>
      <c r="T411" s="231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32" t="s">
        <v>594</v>
      </c>
      <c r="AT411" s="232" t="s">
        <v>248</v>
      </c>
      <c r="AU411" s="232" t="s">
        <v>87</v>
      </c>
      <c r="AY411" s="19" t="s">
        <v>245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9" t="s">
        <v>85</v>
      </c>
      <c r="BK411" s="233">
        <f>ROUND(I411*H411,2)</f>
        <v>0</v>
      </c>
      <c r="BL411" s="19" t="s">
        <v>594</v>
      </c>
      <c r="BM411" s="232" t="s">
        <v>6633</v>
      </c>
    </row>
    <row r="412" s="2" customFormat="1">
      <c r="A412" s="40"/>
      <c r="B412" s="41"/>
      <c r="C412" s="42"/>
      <c r="D412" s="234" t="s">
        <v>255</v>
      </c>
      <c r="E412" s="42"/>
      <c r="F412" s="235" t="s">
        <v>4513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255</v>
      </c>
      <c r="AU412" s="19" t="s">
        <v>87</v>
      </c>
    </row>
    <row r="413" s="2" customFormat="1">
      <c r="A413" s="40"/>
      <c r="B413" s="41"/>
      <c r="C413" s="42"/>
      <c r="D413" s="296" t="s">
        <v>766</v>
      </c>
      <c r="E413" s="42"/>
      <c r="F413" s="297" t="s">
        <v>4516</v>
      </c>
      <c r="G413" s="42"/>
      <c r="H413" s="42"/>
      <c r="I413" s="236"/>
      <c r="J413" s="42"/>
      <c r="K413" s="42"/>
      <c r="L413" s="46"/>
      <c r="M413" s="237"/>
      <c r="N413" s="238"/>
      <c r="O413" s="93"/>
      <c r="P413" s="93"/>
      <c r="Q413" s="93"/>
      <c r="R413" s="93"/>
      <c r="S413" s="93"/>
      <c r="T413" s="94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766</v>
      </c>
      <c r="AU413" s="19" t="s">
        <v>87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6634</v>
      </c>
      <c r="G414" s="250"/>
      <c r="H414" s="253">
        <v>254.59999999999999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87</v>
      </c>
      <c r="AV414" s="14" t="s">
        <v>87</v>
      </c>
      <c r="AW414" s="14" t="s">
        <v>34</v>
      </c>
      <c r="AX414" s="14" t="s">
        <v>85</v>
      </c>
      <c r="AY414" s="259" t="s">
        <v>245</v>
      </c>
    </row>
    <row r="415" s="2" customFormat="1" ht="16.5" customHeight="1">
      <c r="A415" s="40"/>
      <c r="B415" s="41"/>
      <c r="C415" s="221" t="s">
        <v>974</v>
      </c>
      <c r="D415" s="221" t="s">
        <v>248</v>
      </c>
      <c r="E415" s="222" t="s">
        <v>6635</v>
      </c>
      <c r="F415" s="223" t="s">
        <v>6636</v>
      </c>
      <c r="G415" s="224" t="s">
        <v>545</v>
      </c>
      <c r="H415" s="225">
        <v>0.035999999999999997</v>
      </c>
      <c r="I415" s="226"/>
      <c r="J415" s="227">
        <f>ROUND(I415*H415,2)</f>
        <v>0</v>
      </c>
      <c r="K415" s="223" t="s">
        <v>764</v>
      </c>
      <c r="L415" s="46"/>
      <c r="M415" s="228" t="s">
        <v>1</v>
      </c>
      <c r="N415" s="229" t="s">
        <v>42</v>
      </c>
      <c r="O415" s="93"/>
      <c r="P415" s="230">
        <f>O415*H415</f>
        <v>0</v>
      </c>
      <c r="Q415" s="230">
        <v>0</v>
      </c>
      <c r="R415" s="230">
        <f>Q415*H415</f>
        <v>0</v>
      </c>
      <c r="S415" s="230">
        <v>0</v>
      </c>
      <c r="T415" s="231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32" t="s">
        <v>594</v>
      </c>
      <c r="AT415" s="232" t="s">
        <v>248</v>
      </c>
      <c r="AU415" s="232" t="s">
        <v>87</v>
      </c>
      <c r="AY415" s="19" t="s">
        <v>245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9" t="s">
        <v>85</v>
      </c>
      <c r="BK415" s="233">
        <f>ROUND(I415*H415,2)</f>
        <v>0</v>
      </c>
      <c r="BL415" s="19" t="s">
        <v>594</v>
      </c>
      <c r="BM415" s="232" t="s">
        <v>6637</v>
      </c>
    </row>
    <row r="416" s="2" customFormat="1">
      <c r="A416" s="40"/>
      <c r="B416" s="41"/>
      <c r="C416" s="42"/>
      <c r="D416" s="234" t="s">
        <v>255</v>
      </c>
      <c r="E416" s="42"/>
      <c r="F416" s="235" t="s">
        <v>6636</v>
      </c>
      <c r="G416" s="42"/>
      <c r="H416" s="42"/>
      <c r="I416" s="236"/>
      <c r="J416" s="42"/>
      <c r="K416" s="42"/>
      <c r="L416" s="46"/>
      <c r="M416" s="237"/>
      <c r="N416" s="238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255</v>
      </c>
      <c r="AU416" s="19" t="s">
        <v>87</v>
      </c>
    </row>
    <row r="417" s="2" customFormat="1">
      <c r="A417" s="40"/>
      <c r="B417" s="41"/>
      <c r="C417" s="42"/>
      <c r="D417" s="296" t="s">
        <v>766</v>
      </c>
      <c r="E417" s="42"/>
      <c r="F417" s="297" t="s">
        <v>6638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766</v>
      </c>
      <c r="AU417" s="19" t="s">
        <v>87</v>
      </c>
    </row>
    <row r="418" s="14" customFormat="1">
      <c r="A418" s="14"/>
      <c r="B418" s="249"/>
      <c r="C418" s="250"/>
      <c r="D418" s="234" t="s">
        <v>257</v>
      </c>
      <c r="E418" s="251" t="s">
        <v>1</v>
      </c>
      <c r="F418" s="252" t="s">
        <v>6639</v>
      </c>
      <c r="G418" s="250"/>
      <c r="H418" s="253">
        <v>0.035999999999999997</v>
      </c>
      <c r="I418" s="254"/>
      <c r="J418" s="250"/>
      <c r="K418" s="250"/>
      <c r="L418" s="255"/>
      <c r="M418" s="256"/>
      <c r="N418" s="257"/>
      <c r="O418" s="257"/>
      <c r="P418" s="257"/>
      <c r="Q418" s="257"/>
      <c r="R418" s="257"/>
      <c r="S418" s="257"/>
      <c r="T418" s="25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9" t="s">
        <v>257</v>
      </c>
      <c r="AU418" s="259" t="s">
        <v>87</v>
      </c>
      <c r="AV418" s="14" t="s">
        <v>87</v>
      </c>
      <c r="AW418" s="14" t="s">
        <v>34</v>
      </c>
      <c r="AX418" s="14" t="s">
        <v>85</v>
      </c>
      <c r="AY418" s="259" t="s">
        <v>245</v>
      </c>
    </row>
    <row r="419" s="2" customFormat="1" ht="16.5" customHeight="1">
      <c r="A419" s="40"/>
      <c r="B419" s="41"/>
      <c r="C419" s="283" t="s">
        <v>3068</v>
      </c>
      <c r="D419" s="283" t="s">
        <v>551</v>
      </c>
      <c r="E419" s="284" t="s">
        <v>6640</v>
      </c>
      <c r="F419" s="285" t="s">
        <v>6641</v>
      </c>
      <c r="G419" s="286" t="s">
        <v>275</v>
      </c>
      <c r="H419" s="287">
        <v>2.3210000000000002</v>
      </c>
      <c r="I419" s="288"/>
      <c r="J419" s="289">
        <f>ROUND(I419*H419,2)</f>
        <v>0</v>
      </c>
      <c r="K419" s="285" t="s">
        <v>764</v>
      </c>
      <c r="L419" s="290"/>
      <c r="M419" s="291" t="s">
        <v>1</v>
      </c>
      <c r="N419" s="292" t="s">
        <v>42</v>
      </c>
      <c r="O419" s="93"/>
      <c r="P419" s="230">
        <f>O419*H419</f>
        <v>0</v>
      </c>
      <c r="Q419" s="230">
        <v>0.0235</v>
      </c>
      <c r="R419" s="230">
        <f>Q419*H419</f>
        <v>0.054543500000000002</v>
      </c>
      <c r="S419" s="230">
        <v>0</v>
      </c>
      <c r="T419" s="231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32" t="s">
        <v>326</v>
      </c>
      <c r="AT419" s="232" t="s">
        <v>551</v>
      </c>
      <c r="AU419" s="232" t="s">
        <v>87</v>
      </c>
      <c r="AY419" s="19" t="s">
        <v>245</v>
      </c>
      <c r="BE419" s="233">
        <f>IF(N419="základní",J419,0)</f>
        <v>0</v>
      </c>
      <c r="BF419" s="233">
        <f>IF(N419="snížená",J419,0)</f>
        <v>0</v>
      </c>
      <c r="BG419" s="233">
        <f>IF(N419="zákl. přenesená",J419,0)</f>
        <v>0</v>
      </c>
      <c r="BH419" s="233">
        <f>IF(N419="sníž. přenesená",J419,0)</f>
        <v>0</v>
      </c>
      <c r="BI419" s="233">
        <f>IF(N419="nulová",J419,0)</f>
        <v>0</v>
      </c>
      <c r="BJ419" s="19" t="s">
        <v>85</v>
      </c>
      <c r="BK419" s="233">
        <f>ROUND(I419*H419,2)</f>
        <v>0</v>
      </c>
      <c r="BL419" s="19" t="s">
        <v>253</v>
      </c>
      <c r="BM419" s="232" t="s">
        <v>6642</v>
      </c>
    </row>
    <row r="420" s="2" customFormat="1">
      <c r="A420" s="40"/>
      <c r="B420" s="41"/>
      <c r="C420" s="42"/>
      <c r="D420" s="234" t="s">
        <v>255</v>
      </c>
      <c r="E420" s="42"/>
      <c r="F420" s="235" t="s">
        <v>6641</v>
      </c>
      <c r="G420" s="42"/>
      <c r="H420" s="42"/>
      <c r="I420" s="236"/>
      <c r="J420" s="42"/>
      <c r="K420" s="42"/>
      <c r="L420" s="46"/>
      <c r="M420" s="237"/>
      <c r="N420" s="238"/>
      <c r="O420" s="93"/>
      <c r="P420" s="93"/>
      <c r="Q420" s="93"/>
      <c r="R420" s="93"/>
      <c r="S420" s="93"/>
      <c r="T420" s="94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19" t="s">
        <v>255</v>
      </c>
      <c r="AU420" s="19" t="s">
        <v>87</v>
      </c>
    </row>
    <row r="421" s="13" customFormat="1">
      <c r="A421" s="13"/>
      <c r="B421" s="239"/>
      <c r="C421" s="240"/>
      <c r="D421" s="234" t="s">
        <v>257</v>
      </c>
      <c r="E421" s="241" t="s">
        <v>1</v>
      </c>
      <c r="F421" s="242" t="s">
        <v>6643</v>
      </c>
      <c r="G421" s="240"/>
      <c r="H421" s="241" t="s">
        <v>1</v>
      </c>
      <c r="I421" s="243"/>
      <c r="J421" s="240"/>
      <c r="K421" s="240"/>
      <c r="L421" s="244"/>
      <c r="M421" s="245"/>
      <c r="N421" s="246"/>
      <c r="O421" s="246"/>
      <c r="P421" s="246"/>
      <c r="Q421" s="246"/>
      <c r="R421" s="246"/>
      <c r="S421" s="246"/>
      <c r="T421" s="247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8" t="s">
        <v>257</v>
      </c>
      <c r="AU421" s="248" t="s">
        <v>87</v>
      </c>
      <c r="AV421" s="13" t="s">
        <v>85</v>
      </c>
      <c r="AW421" s="13" t="s">
        <v>34</v>
      </c>
      <c r="AX421" s="13" t="s">
        <v>77</v>
      </c>
      <c r="AY421" s="248" t="s">
        <v>245</v>
      </c>
    </row>
    <row r="422" s="14" customFormat="1">
      <c r="A422" s="14"/>
      <c r="B422" s="249"/>
      <c r="C422" s="250"/>
      <c r="D422" s="234" t="s">
        <v>257</v>
      </c>
      <c r="E422" s="251" t="s">
        <v>1</v>
      </c>
      <c r="F422" s="252" t="s">
        <v>6644</v>
      </c>
      <c r="G422" s="250"/>
      <c r="H422" s="253">
        <v>2.3210000000000002</v>
      </c>
      <c r="I422" s="254"/>
      <c r="J422" s="250"/>
      <c r="K422" s="250"/>
      <c r="L422" s="255"/>
      <c r="M422" s="256"/>
      <c r="N422" s="257"/>
      <c r="O422" s="257"/>
      <c r="P422" s="257"/>
      <c r="Q422" s="257"/>
      <c r="R422" s="257"/>
      <c r="S422" s="257"/>
      <c r="T422" s="258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9" t="s">
        <v>257</v>
      </c>
      <c r="AU422" s="259" t="s">
        <v>87</v>
      </c>
      <c r="AV422" s="14" t="s">
        <v>87</v>
      </c>
      <c r="AW422" s="14" t="s">
        <v>34</v>
      </c>
      <c r="AX422" s="14" t="s">
        <v>77</v>
      </c>
      <c r="AY422" s="259" t="s">
        <v>245</v>
      </c>
    </row>
    <row r="423" s="15" customFormat="1">
      <c r="A423" s="15"/>
      <c r="B423" s="260"/>
      <c r="C423" s="261"/>
      <c r="D423" s="234" t="s">
        <v>257</v>
      </c>
      <c r="E423" s="262" t="s">
        <v>1</v>
      </c>
      <c r="F423" s="263" t="s">
        <v>266</v>
      </c>
      <c r="G423" s="261"/>
      <c r="H423" s="264">
        <v>2.3210000000000002</v>
      </c>
      <c r="I423" s="265"/>
      <c r="J423" s="261"/>
      <c r="K423" s="261"/>
      <c r="L423" s="266"/>
      <c r="M423" s="267"/>
      <c r="N423" s="268"/>
      <c r="O423" s="268"/>
      <c r="P423" s="268"/>
      <c r="Q423" s="268"/>
      <c r="R423" s="268"/>
      <c r="S423" s="268"/>
      <c r="T423" s="269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70" t="s">
        <v>257</v>
      </c>
      <c r="AU423" s="270" t="s">
        <v>87</v>
      </c>
      <c r="AV423" s="15" t="s">
        <v>253</v>
      </c>
      <c r="AW423" s="15" t="s">
        <v>34</v>
      </c>
      <c r="AX423" s="15" t="s">
        <v>85</v>
      </c>
      <c r="AY423" s="270" t="s">
        <v>245</v>
      </c>
    </row>
    <row r="424" s="2" customFormat="1" ht="16.5" customHeight="1">
      <c r="A424" s="40"/>
      <c r="B424" s="41"/>
      <c r="C424" s="283" t="s">
        <v>458</v>
      </c>
      <c r="D424" s="283" t="s">
        <v>551</v>
      </c>
      <c r="E424" s="284" t="s">
        <v>6645</v>
      </c>
      <c r="F424" s="285" t="s">
        <v>6646</v>
      </c>
      <c r="G424" s="286" t="s">
        <v>317</v>
      </c>
      <c r="H424" s="287">
        <v>5.2610000000000001</v>
      </c>
      <c r="I424" s="288"/>
      <c r="J424" s="289">
        <f>ROUND(I424*H424,2)</f>
        <v>0</v>
      </c>
      <c r="K424" s="285" t="s">
        <v>1</v>
      </c>
      <c r="L424" s="290"/>
      <c r="M424" s="291" t="s">
        <v>1</v>
      </c>
      <c r="N424" s="292" t="s">
        <v>42</v>
      </c>
      <c r="O424" s="93"/>
      <c r="P424" s="230">
        <f>O424*H424</f>
        <v>0</v>
      </c>
      <c r="Q424" s="230">
        <v>0.0051000000000000004</v>
      </c>
      <c r="R424" s="230">
        <f>Q424*H424</f>
        <v>0.026831100000000004</v>
      </c>
      <c r="S424" s="230">
        <v>0</v>
      </c>
      <c r="T424" s="231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32" t="s">
        <v>326</v>
      </c>
      <c r="AT424" s="232" t="s">
        <v>551</v>
      </c>
      <c r="AU424" s="232" t="s">
        <v>87</v>
      </c>
      <c r="AY424" s="19" t="s">
        <v>245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9" t="s">
        <v>85</v>
      </c>
      <c r="BK424" s="233">
        <f>ROUND(I424*H424,2)</f>
        <v>0</v>
      </c>
      <c r="BL424" s="19" t="s">
        <v>253</v>
      </c>
      <c r="BM424" s="232" t="s">
        <v>6647</v>
      </c>
    </row>
    <row r="425" s="2" customFormat="1">
      <c r="A425" s="40"/>
      <c r="B425" s="41"/>
      <c r="C425" s="42"/>
      <c r="D425" s="234" t="s">
        <v>255</v>
      </c>
      <c r="E425" s="42"/>
      <c r="F425" s="235" t="s">
        <v>6646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255</v>
      </c>
      <c r="AU425" s="19" t="s">
        <v>87</v>
      </c>
    </row>
    <row r="426" s="14" customFormat="1">
      <c r="A426" s="14"/>
      <c r="B426" s="249"/>
      <c r="C426" s="250"/>
      <c r="D426" s="234" t="s">
        <v>257</v>
      </c>
      <c r="E426" s="251" t="s">
        <v>1</v>
      </c>
      <c r="F426" s="252" t="s">
        <v>6648</v>
      </c>
      <c r="G426" s="250"/>
      <c r="H426" s="253">
        <v>5.2610000000000001</v>
      </c>
      <c r="I426" s="254"/>
      <c r="J426" s="250"/>
      <c r="K426" s="250"/>
      <c r="L426" s="255"/>
      <c r="M426" s="256"/>
      <c r="N426" s="257"/>
      <c r="O426" s="257"/>
      <c r="P426" s="257"/>
      <c r="Q426" s="257"/>
      <c r="R426" s="257"/>
      <c r="S426" s="257"/>
      <c r="T426" s="258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9" t="s">
        <v>257</v>
      </c>
      <c r="AU426" s="259" t="s">
        <v>87</v>
      </c>
      <c r="AV426" s="14" t="s">
        <v>87</v>
      </c>
      <c r="AW426" s="14" t="s">
        <v>34</v>
      </c>
      <c r="AX426" s="14" t="s">
        <v>77</v>
      </c>
      <c r="AY426" s="259" t="s">
        <v>245</v>
      </c>
    </row>
    <row r="427" s="15" customFormat="1">
      <c r="A427" s="15"/>
      <c r="B427" s="260"/>
      <c r="C427" s="261"/>
      <c r="D427" s="234" t="s">
        <v>257</v>
      </c>
      <c r="E427" s="262" t="s">
        <v>1</v>
      </c>
      <c r="F427" s="263" t="s">
        <v>266</v>
      </c>
      <c r="G427" s="261"/>
      <c r="H427" s="264">
        <v>5.2610000000000001</v>
      </c>
      <c r="I427" s="265"/>
      <c r="J427" s="261"/>
      <c r="K427" s="261"/>
      <c r="L427" s="266"/>
      <c r="M427" s="267"/>
      <c r="N427" s="268"/>
      <c r="O427" s="268"/>
      <c r="P427" s="268"/>
      <c r="Q427" s="268"/>
      <c r="R427" s="268"/>
      <c r="S427" s="268"/>
      <c r="T427" s="269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70" t="s">
        <v>257</v>
      </c>
      <c r="AU427" s="270" t="s">
        <v>87</v>
      </c>
      <c r="AV427" s="15" t="s">
        <v>253</v>
      </c>
      <c r="AW427" s="15" t="s">
        <v>34</v>
      </c>
      <c r="AX427" s="15" t="s">
        <v>85</v>
      </c>
      <c r="AY427" s="270" t="s">
        <v>245</v>
      </c>
    </row>
    <row r="428" s="12" customFormat="1" ht="22.8" customHeight="1">
      <c r="A428" s="12"/>
      <c r="B428" s="205"/>
      <c r="C428" s="206"/>
      <c r="D428" s="207" t="s">
        <v>76</v>
      </c>
      <c r="E428" s="219" t="s">
        <v>326</v>
      </c>
      <c r="F428" s="219" t="s">
        <v>6649</v>
      </c>
      <c r="G428" s="206"/>
      <c r="H428" s="206"/>
      <c r="I428" s="209"/>
      <c r="J428" s="220">
        <f>BK428</f>
        <v>0</v>
      </c>
      <c r="K428" s="206"/>
      <c r="L428" s="211"/>
      <c r="M428" s="212"/>
      <c r="N428" s="213"/>
      <c r="O428" s="213"/>
      <c r="P428" s="214">
        <f>SUM(P429:P432)</f>
        <v>0</v>
      </c>
      <c r="Q428" s="213"/>
      <c r="R428" s="214">
        <f>SUM(R429:R432)</f>
        <v>0.0045599999999999998</v>
      </c>
      <c r="S428" s="213"/>
      <c r="T428" s="215">
        <f>SUM(T429:T432)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216" t="s">
        <v>253</v>
      </c>
      <c r="AT428" s="217" t="s">
        <v>76</v>
      </c>
      <c r="AU428" s="217" t="s">
        <v>85</v>
      </c>
      <c r="AY428" s="216" t="s">
        <v>245</v>
      </c>
      <c r="BK428" s="218">
        <f>SUM(BK429:BK432)</f>
        <v>0</v>
      </c>
    </row>
    <row r="429" s="2" customFormat="1" ht="24.15" customHeight="1">
      <c r="A429" s="40"/>
      <c r="B429" s="41"/>
      <c r="C429" s="221" t="s">
        <v>3083</v>
      </c>
      <c r="D429" s="221" t="s">
        <v>248</v>
      </c>
      <c r="E429" s="222" t="s">
        <v>6650</v>
      </c>
      <c r="F429" s="223" t="s">
        <v>6651</v>
      </c>
      <c r="G429" s="224" t="s">
        <v>3841</v>
      </c>
      <c r="H429" s="225">
        <v>6</v>
      </c>
      <c r="I429" s="226"/>
      <c r="J429" s="227">
        <f>ROUND(I429*H429,2)</f>
        <v>0</v>
      </c>
      <c r="K429" s="223" t="s">
        <v>764</v>
      </c>
      <c r="L429" s="46"/>
      <c r="M429" s="228" t="s">
        <v>1</v>
      </c>
      <c r="N429" s="229" t="s">
        <v>42</v>
      </c>
      <c r="O429" s="93"/>
      <c r="P429" s="230">
        <f>O429*H429</f>
        <v>0</v>
      </c>
      <c r="Q429" s="230">
        <v>0.00076000000000000004</v>
      </c>
      <c r="R429" s="230">
        <f>Q429*H429</f>
        <v>0.0045599999999999998</v>
      </c>
      <c r="S429" s="230">
        <v>0</v>
      </c>
      <c r="T429" s="231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32" t="s">
        <v>253</v>
      </c>
      <c r="AT429" s="232" t="s">
        <v>248</v>
      </c>
      <c r="AU429" s="232" t="s">
        <v>87</v>
      </c>
      <c r="AY429" s="19" t="s">
        <v>245</v>
      </c>
      <c r="BE429" s="233">
        <f>IF(N429="základní",J429,0)</f>
        <v>0</v>
      </c>
      <c r="BF429" s="233">
        <f>IF(N429="snížená",J429,0)</f>
        <v>0</v>
      </c>
      <c r="BG429" s="233">
        <f>IF(N429="zákl. přenesená",J429,0)</f>
        <v>0</v>
      </c>
      <c r="BH429" s="233">
        <f>IF(N429="sníž. přenesená",J429,0)</f>
        <v>0</v>
      </c>
      <c r="BI429" s="233">
        <f>IF(N429="nulová",J429,0)</f>
        <v>0</v>
      </c>
      <c r="BJ429" s="19" t="s">
        <v>85</v>
      </c>
      <c r="BK429" s="233">
        <f>ROUND(I429*H429,2)</f>
        <v>0</v>
      </c>
      <c r="BL429" s="19" t="s">
        <v>253</v>
      </c>
      <c r="BM429" s="232" t="s">
        <v>6652</v>
      </c>
    </row>
    <row r="430" s="2" customFormat="1">
      <c r="A430" s="40"/>
      <c r="B430" s="41"/>
      <c r="C430" s="42"/>
      <c r="D430" s="234" t="s">
        <v>255</v>
      </c>
      <c r="E430" s="42"/>
      <c r="F430" s="235" t="s">
        <v>6651</v>
      </c>
      <c r="G430" s="42"/>
      <c r="H430" s="42"/>
      <c r="I430" s="236"/>
      <c r="J430" s="42"/>
      <c r="K430" s="42"/>
      <c r="L430" s="46"/>
      <c r="M430" s="237"/>
      <c r="N430" s="238"/>
      <c r="O430" s="93"/>
      <c r="P430" s="93"/>
      <c r="Q430" s="93"/>
      <c r="R430" s="93"/>
      <c r="S430" s="93"/>
      <c r="T430" s="94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255</v>
      </c>
      <c r="AU430" s="19" t="s">
        <v>87</v>
      </c>
    </row>
    <row r="431" s="2" customFormat="1">
      <c r="A431" s="40"/>
      <c r="B431" s="41"/>
      <c r="C431" s="42"/>
      <c r="D431" s="296" t="s">
        <v>766</v>
      </c>
      <c r="E431" s="42"/>
      <c r="F431" s="297" t="s">
        <v>6653</v>
      </c>
      <c r="G431" s="42"/>
      <c r="H431" s="42"/>
      <c r="I431" s="236"/>
      <c r="J431" s="42"/>
      <c r="K431" s="42"/>
      <c r="L431" s="46"/>
      <c r="M431" s="237"/>
      <c r="N431" s="238"/>
      <c r="O431" s="93"/>
      <c r="P431" s="93"/>
      <c r="Q431" s="93"/>
      <c r="R431" s="93"/>
      <c r="S431" s="93"/>
      <c r="T431" s="94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766</v>
      </c>
      <c r="AU431" s="19" t="s">
        <v>87</v>
      </c>
    </row>
    <row r="432" s="14" customFormat="1">
      <c r="A432" s="14"/>
      <c r="B432" s="249"/>
      <c r="C432" s="250"/>
      <c r="D432" s="234" t="s">
        <v>257</v>
      </c>
      <c r="E432" s="251" t="s">
        <v>6654</v>
      </c>
      <c r="F432" s="252" t="s">
        <v>305</v>
      </c>
      <c r="G432" s="250"/>
      <c r="H432" s="253">
        <v>6</v>
      </c>
      <c r="I432" s="254"/>
      <c r="J432" s="250"/>
      <c r="K432" s="250"/>
      <c r="L432" s="255"/>
      <c r="M432" s="256"/>
      <c r="N432" s="257"/>
      <c r="O432" s="257"/>
      <c r="P432" s="257"/>
      <c r="Q432" s="257"/>
      <c r="R432" s="257"/>
      <c r="S432" s="257"/>
      <c r="T432" s="258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9" t="s">
        <v>257</v>
      </c>
      <c r="AU432" s="259" t="s">
        <v>87</v>
      </c>
      <c r="AV432" s="14" t="s">
        <v>87</v>
      </c>
      <c r="AW432" s="14" t="s">
        <v>34</v>
      </c>
      <c r="AX432" s="14" t="s">
        <v>85</v>
      </c>
      <c r="AY432" s="259" t="s">
        <v>245</v>
      </c>
    </row>
    <row r="433" s="12" customFormat="1" ht="22.8" customHeight="1">
      <c r="A433" s="12"/>
      <c r="B433" s="205"/>
      <c r="C433" s="206"/>
      <c r="D433" s="207" t="s">
        <v>76</v>
      </c>
      <c r="E433" s="219" t="s">
        <v>335</v>
      </c>
      <c r="F433" s="219" t="s">
        <v>831</v>
      </c>
      <c r="G433" s="206"/>
      <c r="H433" s="206"/>
      <c r="I433" s="209"/>
      <c r="J433" s="220">
        <f>BK433</f>
        <v>0</v>
      </c>
      <c r="K433" s="206"/>
      <c r="L433" s="211"/>
      <c r="M433" s="212"/>
      <c r="N433" s="213"/>
      <c r="O433" s="213"/>
      <c r="P433" s="214">
        <f>SUM(P434:P463)</f>
        <v>0</v>
      </c>
      <c r="Q433" s="213"/>
      <c r="R433" s="214">
        <f>SUM(R434:R463)</f>
        <v>11.108878283840001</v>
      </c>
      <c r="S433" s="213"/>
      <c r="T433" s="215">
        <f>SUM(T434:T463)</f>
        <v>218.50633999999999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216" t="s">
        <v>253</v>
      </c>
      <c r="AT433" s="217" t="s">
        <v>76</v>
      </c>
      <c r="AU433" s="217" t="s">
        <v>85</v>
      </c>
      <c r="AY433" s="216" t="s">
        <v>245</v>
      </c>
      <c r="BK433" s="218">
        <f>SUM(BK434:BK463)</f>
        <v>0</v>
      </c>
    </row>
    <row r="434" s="2" customFormat="1" ht="21.75" customHeight="1">
      <c r="A434" s="40"/>
      <c r="B434" s="41"/>
      <c r="C434" s="221" t="s">
        <v>3090</v>
      </c>
      <c r="D434" s="221" t="s">
        <v>248</v>
      </c>
      <c r="E434" s="222" t="s">
        <v>6253</v>
      </c>
      <c r="F434" s="223" t="s">
        <v>6254</v>
      </c>
      <c r="G434" s="224" t="s">
        <v>275</v>
      </c>
      <c r="H434" s="225">
        <v>32</v>
      </c>
      <c r="I434" s="226"/>
      <c r="J434" s="227">
        <f>ROUND(I434*H434,2)</f>
        <v>0</v>
      </c>
      <c r="K434" s="223" t="s">
        <v>764</v>
      </c>
      <c r="L434" s="46"/>
      <c r="M434" s="228" t="s">
        <v>1</v>
      </c>
      <c r="N434" s="229" t="s">
        <v>42</v>
      </c>
      <c r="O434" s="93"/>
      <c r="P434" s="230">
        <f>O434*H434</f>
        <v>0</v>
      </c>
      <c r="Q434" s="230">
        <v>0</v>
      </c>
      <c r="R434" s="230">
        <f>Q434*H434</f>
        <v>0</v>
      </c>
      <c r="S434" s="230">
        <v>0.010999999999999999</v>
      </c>
      <c r="T434" s="231">
        <f>S434*H434</f>
        <v>0.35199999999999998</v>
      </c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R434" s="232" t="s">
        <v>253</v>
      </c>
      <c r="AT434" s="232" t="s">
        <v>248</v>
      </c>
      <c r="AU434" s="232" t="s">
        <v>87</v>
      </c>
      <c r="AY434" s="19" t="s">
        <v>245</v>
      </c>
      <c r="BE434" s="233">
        <f>IF(N434="základní",J434,0)</f>
        <v>0</v>
      </c>
      <c r="BF434" s="233">
        <f>IF(N434="snížená",J434,0)</f>
        <v>0</v>
      </c>
      <c r="BG434" s="233">
        <f>IF(N434="zákl. přenesená",J434,0)</f>
        <v>0</v>
      </c>
      <c r="BH434" s="233">
        <f>IF(N434="sníž. přenesená",J434,0)</f>
        <v>0</v>
      </c>
      <c r="BI434" s="233">
        <f>IF(N434="nulová",J434,0)</f>
        <v>0</v>
      </c>
      <c r="BJ434" s="19" t="s">
        <v>85</v>
      </c>
      <c r="BK434" s="233">
        <f>ROUND(I434*H434,2)</f>
        <v>0</v>
      </c>
      <c r="BL434" s="19" t="s">
        <v>253</v>
      </c>
      <c r="BM434" s="232" t="s">
        <v>6655</v>
      </c>
    </row>
    <row r="435" s="2" customFormat="1">
      <c r="A435" s="40"/>
      <c r="B435" s="41"/>
      <c r="C435" s="42"/>
      <c r="D435" s="234" t="s">
        <v>255</v>
      </c>
      <c r="E435" s="42"/>
      <c r="F435" s="235" t="s">
        <v>6254</v>
      </c>
      <c r="G435" s="42"/>
      <c r="H435" s="42"/>
      <c r="I435" s="236"/>
      <c r="J435" s="42"/>
      <c r="K435" s="42"/>
      <c r="L435" s="46"/>
      <c r="M435" s="237"/>
      <c r="N435" s="238"/>
      <c r="O435" s="93"/>
      <c r="P435" s="93"/>
      <c r="Q435" s="93"/>
      <c r="R435" s="93"/>
      <c r="S435" s="93"/>
      <c r="T435" s="94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255</v>
      </c>
      <c r="AU435" s="19" t="s">
        <v>87</v>
      </c>
    </row>
    <row r="436" s="2" customFormat="1">
      <c r="A436" s="40"/>
      <c r="B436" s="41"/>
      <c r="C436" s="42"/>
      <c r="D436" s="296" t="s">
        <v>766</v>
      </c>
      <c r="E436" s="42"/>
      <c r="F436" s="297" t="s">
        <v>6256</v>
      </c>
      <c r="G436" s="42"/>
      <c r="H436" s="42"/>
      <c r="I436" s="236"/>
      <c r="J436" s="42"/>
      <c r="K436" s="42"/>
      <c r="L436" s="46"/>
      <c r="M436" s="237"/>
      <c r="N436" s="238"/>
      <c r="O436" s="93"/>
      <c r="P436" s="93"/>
      <c r="Q436" s="93"/>
      <c r="R436" s="93"/>
      <c r="S436" s="93"/>
      <c r="T436" s="94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766</v>
      </c>
      <c r="AU436" s="19" t="s">
        <v>87</v>
      </c>
    </row>
    <row r="437" s="14" customFormat="1">
      <c r="A437" s="14"/>
      <c r="B437" s="249"/>
      <c r="C437" s="250"/>
      <c r="D437" s="234" t="s">
        <v>257</v>
      </c>
      <c r="E437" s="251" t="s">
        <v>1</v>
      </c>
      <c r="F437" s="252" t="s">
        <v>6257</v>
      </c>
      <c r="G437" s="250"/>
      <c r="H437" s="253">
        <v>32</v>
      </c>
      <c r="I437" s="254"/>
      <c r="J437" s="250"/>
      <c r="K437" s="250"/>
      <c r="L437" s="255"/>
      <c r="M437" s="256"/>
      <c r="N437" s="257"/>
      <c r="O437" s="257"/>
      <c r="P437" s="257"/>
      <c r="Q437" s="257"/>
      <c r="R437" s="257"/>
      <c r="S437" s="257"/>
      <c r="T437" s="258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9" t="s">
        <v>257</v>
      </c>
      <c r="AU437" s="259" t="s">
        <v>87</v>
      </c>
      <c r="AV437" s="14" t="s">
        <v>87</v>
      </c>
      <c r="AW437" s="14" t="s">
        <v>34</v>
      </c>
      <c r="AX437" s="14" t="s">
        <v>85</v>
      </c>
      <c r="AY437" s="259" t="s">
        <v>245</v>
      </c>
    </row>
    <row r="438" s="2" customFormat="1" ht="16.5" customHeight="1">
      <c r="A438" s="40"/>
      <c r="B438" s="41"/>
      <c r="C438" s="221" t="s">
        <v>3101</v>
      </c>
      <c r="D438" s="221" t="s">
        <v>248</v>
      </c>
      <c r="E438" s="222" t="s">
        <v>5796</v>
      </c>
      <c r="F438" s="223" t="s">
        <v>5797</v>
      </c>
      <c r="G438" s="224" t="s">
        <v>6016</v>
      </c>
      <c r="H438" s="225">
        <v>1</v>
      </c>
      <c r="I438" s="226"/>
      <c r="J438" s="227">
        <f>ROUND(I438*H438,2)</f>
        <v>0</v>
      </c>
      <c r="K438" s="223" t="s">
        <v>1</v>
      </c>
      <c r="L438" s="46"/>
      <c r="M438" s="228" t="s">
        <v>1</v>
      </c>
      <c r="N438" s="229" t="s">
        <v>42</v>
      </c>
      <c r="O438" s="93"/>
      <c r="P438" s="230">
        <f>O438*H438</f>
        <v>0</v>
      </c>
      <c r="Q438" s="230">
        <v>0</v>
      </c>
      <c r="R438" s="230">
        <f>Q438*H438</f>
        <v>0</v>
      </c>
      <c r="S438" s="230">
        <v>0</v>
      </c>
      <c r="T438" s="231">
        <f>S438*H438</f>
        <v>0</v>
      </c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R438" s="232" t="s">
        <v>253</v>
      </c>
      <c r="AT438" s="232" t="s">
        <v>248</v>
      </c>
      <c r="AU438" s="232" t="s">
        <v>87</v>
      </c>
      <c r="AY438" s="19" t="s">
        <v>245</v>
      </c>
      <c r="BE438" s="233">
        <f>IF(N438="základní",J438,0)</f>
        <v>0</v>
      </c>
      <c r="BF438" s="233">
        <f>IF(N438="snížená",J438,0)</f>
        <v>0</v>
      </c>
      <c r="BG438" s="233">
        <f>IF(N438="zákl. přenesená",J438,0)</f>
        <v>0</v>
      </c>
      <c r="BH438" s="233">
        <f>IF(N438="sníž. přenesená",J438,0)</f>
        <v>0</v>
      </c>
      <c r="BI438" s="233">
        <f>IF(N438="nulová",J438,0)</f>
        <v>0</v>
      </c>
      <c r="BJ438" s="19" t="s">
        <v>85</v>
      </c>
      <c r="BK438" s="233">
        <f>ROUND(I438*H438,2)</f>
        <v>0</v>
      </c>
      <c r="BL438" s="19" t="s">
        <v>253</v>
      </c>
      <c r="BM438" s="232" t="s">
        <v>6656</v>
      </c>
    </row>
    <row r="439" s="2" customFormat="1">
      <c r="A439" s="40"/>
      <c r="B439" s="41"/>
      <c r="C439" s="42"/>
      <c r="D439" s="234" t="s">
        <v>255</v>
      </c>
      <c r="E439" s="42"/>
      <c r="F439" s="235" t="s">
        <v>5797</v>
      </c>
      <c r="G439" s="42"/>
      <c r="H439" s="42"/>
      <c r="I439" s="236"/>
      <c r="J439" s="42"/>
      <c r="K439" s="42"/>
      <c r="L439" s="46"/>
      <c r="M439" s="237"/>
      <c r="N439" s="238"/>
      <c r="O439" s="93"/>
      <c r="P439" s="93"/>
      <c r="Q439" s="93"/>
      <c r="R439" s="93"/>
      <c r="S439" s="93"/>
      <c r="T439" s="94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T439" s="19" t="s">
        <v>255</v>
      </c>
      <c r="AU439" s="19" t="s">
        <v>87</v>
      </c>
    </row>
    <row r="440" s="2" customFormat="1" ht="16.5" customHeight="1">
      <c r="A440" s="40"/>
      <c r="B440" s="41"/>
      <c r="C440" s="221" t="s">
        <v>3105</v>
      </c>
      <c r="D440" s="221" t="s">
        <v>248</v>
      </c>
      <c r="E440" s="222" t="s">
        <v>5160</v>
      </c>
      <c r="F440" s="223" t="s">
        <v>5161</v>
      </c>
      <c r="G440" s="224" t="s">
        <v>251</v>
      </c>
      <c r="H440" s="225">
        <v>18.265999999999998</v>
      </c>
      <c r="I440" s="226"/>
      <c r="J440" s="227">
        <f>ROUND(I440*H440,2)</f>
        <v>0</v>
      </c>
      <c r="K440" s="223" t="s">
        <v>764</v>
      </c>
      <c r="L440" s="46"/>
      <c r="M440" s="228" t="s">
        <v>1</v>
      </c>
      <c r="N440" s="229" t="s">
        <v>42</v>
      </c>
      <c r="O440" s="93"/>
      <c r="P440" s="230">
        <f>O440*H440</f>
        <v>0</v>
      </c>
      <c r="Q440" s="230">
        <v>0.12</v>
      </c>
      <c r="R440" s="230">
        <f>Q440*H440</f>
        <v>2.1919199999999996</v>
      </c>
      <c r="S440" s="230">
        <v>2.4900000000000002</v>
      </c>
      <c r="T440" s="231">
        <f>S440*H440</f>
        <v>45.482340000000001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32" t="s">
        <v>253</v>
      </c>
      <c r="AT440" s="232" t="s">
        <v>248</v>
      </c>
      <c r="AU440" s="232" t="s">
        <v>87</v>
      </c>
      <c r="AY440" s="19" t="s">
        <v>245</v>
      </c>
      <c r="BE440" s="233">
        <f>IF(N440="základní",J440,0)</f>
        <v>0</v>
      </c>
      <c r="BF440" s="233">
        <f>IF(N440="snížená",J440,0)</f>
        <v>0</v>
      </c>
      <c r="BG440" s="233">
        <f>IF(N440="zákl. přenesená",J440,0)</f>
        <v>0</v>
      </c>
      <c r="BH440" s="233">
        <f>IF(N440="sníž. přenesená",J440,0)</f>
        <v>0</v>
      </c>
      <c r="BI440" s="233">
        <f>IF(N440="nulová",J440,0)</f>
        <v>0</v>
      </c>
      <c r="BJ440" s="19" t="s">
        <v>85</v>
      </c>
      <c r="BK440" s="233">
        <f>ROUND(I440*H440,2)</f>
        <v>0</v>
      </c>
      <c r="BL440" s="19" t="s">
        <v>253</v>
      </c>
      <c r="BM440" s="232" t="s">
        <v>6657</v>
      </c>
    </row>
    <row r="441" s="2" customFormat="1">
      <c r="A441" s="40"/>
      <c r="B441" s="41"/>
      <c r="C441" s="42"/>
      <c r="D441" s="234" t="s">
        <v>255</v>
      </c>
      <c r="E441" s="42"/>
      <c r="F441" s="235" t="s">
        <v>5161</v>
      </c>
      <c r="G441" s="42"/>
      <c r="H441" s="42"/>
      <c r="I441" s="236"/>
      <c r="J441" s="42"/>
      <c r="K441" s="42"/>
      <c r="L441" s="46"/>
      <c r="M441" s="237"/>
      <c r="N441" s="238"/>
      <c r="O441" s="93"/>
      <c r="P441" s="93"/>
      <c r="Q441" s="93"/>
      <c r="R441" s="93"/>
      <c r="S441" s="93"/>
      <c r="T441" s="94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255</v>
      </c>
      <c r="AU441" s="19" t="s">
        <v>87</v>
      </c>
    </row>
    <row r="442" s="2" customFormat="1">
      <c r="A442" s="40"/>
      <c r="B442" s="41"/>
      <c r="C442" s="42"/>
      <c r="D442" s="296" t="s">
        <v>766</v>
      </c>
      <c r="E442" s="42"/>
      <c r="F442" s="297" t="s">
        <v>5163</v>
      </c>
      <c r="G442" s="42"/>
      <c r="H442" s="42"/>
      <c r="I442" s="236"/>
      <c r="J442" s="42"/>
      <c r="K442" s="42"/>
      <c r="L442" s="46"/>
      <c r="M442" s="237"/>
      <c r="N442" s="238"/>
      <c r="O442" s="93"/>
      <c r="P442" s="93"/>
      <c r="Q442" s="93"/>
      <c r="R442" s="93"/>
      <c r="S442" s="93"/>
      <c r="T442" s="94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766</v>
      </c>
      <c r="AU442" s="19" t="s">
        <v>87</v>
      </c>
    </row>
    <row r="443" s="14" customFormat="1">
      <c r="A443" s="14"/>
      <c r="B443" s="249"/>
      <c r="C443" s="250"/>
      <c r="D443" s="234" t="s">
        <v>257</v>
      </c>
      <c r="E443" s="251" t="s">
        <v>1</v>
      </c>
      <c r="F443" s="252" t="s">
        <v>6658</v>
      </c>
      <c r="G443" s="250"/>
      <c r="H443" s="253">
        <v>4.8159999999999998</v>
      </c>
      <c r="I443" s="254"/>
      <c r="J443" s="250"/>
      <c r="K443" s="250"/>
      <c r="L443" s="255"/>
      <c r="M443" s="256"/>
      <c r="N443" s="257"/>
      <c r="O443" s="257"/>
      <c r="P443" s="257"/>
      <c r="Q443" s="257"/>
      <c r="R443" s="257"/>
      <c r="S443" s="257"/>
      <c r="T443" s="258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9" t="s">
        <v>257</v>
      </c>
      <c r="AU443" s="259" t="s">
        <v>87</v>
      </c>
      <c r="AV443" s="14" t="s">
        <v>87</v>
      </c>
      <c r="AW443" s="14" t="s">
        <v>34</v>
      </c>
      <c r="AX443" s="14" t="s">
        <v>77</v>
      </c>
      <c r="AY443" s="259" t="s">
        <v>245</v>
      </c>
    </row>
    <row r="444" s="14" customFormat="1">
      <c r="A444" s="14"/>
      <c r="B444" s="249"/>
      <c r="C444" s="250"/>
      <c r="D444" s="234" t="s">
        <v>257</v>
      </c>
      <c r="E444" s="251" t="s">
        <v>1</v>
      </c>
      <c r="F444" s="252" t="s">
        <v>6659</v>
      </c>
      <c r="G444" s="250"/>
      <c r="H444" s="253">
        <v>8.4000000000000004</v>
      </c>
      <c r="I444" s="254"/>
      <c r="J444" s="250"/>
      <c r="K444" s="250"/>
      <c r="L444" s="255"/>
      <c r="M444" s="256"/>
      <c r="N444" s="257"/>
      <c r="O444" s="257"/>
      <c r="P444" s="257"/>
      <c r="Q444" s="257"/>
      <c r="R444" s="257"/>
      <c r="S444" s="257"/>
      <c r="T444" s="258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9" t="s">
        <v>257</v>
      </c>
      <c r="AU444" s="259" t="s">
        <v>87</v>
      </c>
      <c r="AV444" s="14" t="s">
        <v>87</v>
      </c>
      <c r="AW444" s="14" t="s">
        <v>34</v>
      </c>
      <c r="AX444" s="14" t="s">
        <v>77</v>
      </c>
      <c r="AY444" s="259" t="s">
        <v>245</v>
      </c>
    </row>
    <row r="445" s="14" customFormat="1">
      <c r="A445" s="14"/>
      <c r="B445" s="249"/>
      <c r="C445" s="250"/>
      <c r="D445" s="234" t="s">
        <v>257</v>
      </c>
      <c r="E445" s="251" t="s">
        <v>1</v>
      </c>
      <c r="F445" s="252" t="s">
        <v>6660</v>
      </c>
      <c r="G445" s="250"/>
      <c r="H445" s="253">
        <v>5.0499999999999998</v>
      </c>
      <c r="I445" s="254"/>
      <c r="J445" s="250"/>
      <c r="K445" s="250"/>
      <c r="L445" s="255"/>
      <c r="M445" s="256"/>
      <c r="N445" s="257"/>
      <c r="O445" s="257"/>
      <c r="P445" s="257"/>
      <c r="Q445" s="257"/>
      <c r="R445" s="257"/>
      <c r="S445" s="257"/>
      <c r="T445" s="258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9" t="s">
        <v>257</v>
      </c>
      <c r="AU445" s="259" t="s">
        <v>87</v>
      </c>
      <c r="AV445" s="14" t="s">
        <v>87</v>
      </c>
      <c r="AW445" s="14" t="s">
        <v>34</v>
      </c>
      <c r="AX445" s="14" t="s">
        <v>77</v>
      </c>
      <c r="AY445" s="259" t="s">
        <v>245</v>
      </c>
    </row>
    <row r="446" s="15" customFormat="1">
      <c r="A446" s="15"/>
      <c r="B446" s="260"/>
      <c r="C446" s="261"/>
      <c r="D446" s="234" t="s">
        <v>257</v>
      </c>
      <c r="E446" s="262" t="s">
        <v>1</v>
      </c>
      <c r="F446" s="263" t="s">
        <v>266</v>
      </c>
      <c r="G446" s="261"/>
      <c r="H446" s="264">
        <v>18.266000000000002</v>
      </c>
      <c r="I446" s="265"/>
      <c r="J446" s="261"/>
      <c r="K446" s="261"/>
      <c r="L446" s="266"/>
      <c r="M446" s="267"/>
      <c r="N446" s="268"/>
      <c r="O446" s="268"/>
      <c r="P446" s="268"/>
      <c r="Q446" s="268"/>
      <c r="R446" s="268"/>
      <c r="S446" s="268"/>
      <c r="T446" s="269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70" t="s">
        <v>257</v>
      </c>
      <c r="AU446" s="270" t="s">
        <v>87</v>
      </c>
      <c r="AV446" s="15" t="s">
        <v>253</v>
      </c>
      <c r="AW446" s="15" t="s">
        <v>34</v>
      </c>
      <c r="AX446" s="15" t="s">
        <v>85</v>
      </c>
      <c r="AY446" s="270" t="s">
        <v>245</v>
      </c>
    </row>
    <row r="447" s="2" customFormat="1" ht="16.5" customHeight="1">
      <c r="A447" s="40"/>
      <c r="B447" s="41"/>
      <c r="C447" s="221" t="s">
        <v>3112</v>
      </c>
      <c r="D447" s="221" t="s">
        <v>248</v>
      </c>
      <c r="E447" s="222" t="s">
        <v>5805</v>
      </c>
      <c r="F447" s="223" t="s">
        <v>5806</v>
      </c>
      <c r="G447" s="224" t="s">
        <v>251</v>
      </c>
      <c r="H447" s="225">
        <v>58.600000000000001</v>
      </c>
      <c r="I447" s="226"/>
      <c r="J447" s="227">
        <f>ROUND(I447*H447,2)</f>
        <v>0</v>
      </c>
      <c r="K447" s="223" t="s">
        <v>764</v>
      </c>
      <c r="L447" s="46"/>
      <c r="M447" s="228" t="s">
        <v>1</v>
      </c>
      <c r="N447" s="229" t="s">
        <v>42</v>
      </c>
      <c r="O447" s="93"/>
      <c r="P447" s="230">
        <f>O447*H447</f>
        <v>0</v>
      </c>
      <c r="Q447" s="230">
        <v>0.12</v>
      </c>
      <c r="R447" s="230">
        <f>Q447*H447</f>
        <v>7.032</v>
      </c>
      <c r="S447" s="230">
        <v>2.2000000000000002</v>
      </c>
      <c r="T447" s="231">
        <f>S447*H447</f>
        <v>128.92000000000002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32" t="s">
        <v>253</v>
      </c>
      <c r="AT447" s="232" t="s">
        <v>248</v>
      </c>
      <c r="AU447" s="232" t="s">
        <v>87</v>
      </c>
      <c r="AY447" s="19" t="s">
        <v>245</v>
      </c>
      <c r="BE447" s="233">
        <f>IF(N447="základní",J447,0)</f>
        <v>0</v>
      </c>
      <c r="BF447" s="233">
        <f>IF(N447="snížená",J447,0)</f>
        <v>0</v>
      </c>
      <c r="BG447" s="233">
        <f>IF(N447="zákl. přenesená",J447,0)</f>
        <v>0</v>
      </c>
      <c r="BH447" s="233">
        <f>IF(N447="sníž. přenesená",J447,0)</f>
        <v>0</v>
      </c>
      <c r="BI447" s="233">
        <f>IF(N447="nulová",J447,0)</f>
        <v>0</v>
      </c>
      <c r="BJ447" s="19" t="s">
        <v>85</v>
      </c>
      <c r="BK447" s="233">
        <f>ROUND(I447*H447,2)</f>
        <v>0</v>
      </c>
      <c r="BL447" s="19" t="s">
        <v>253</v>
      </c>
      <c r="BM447" s="232" t="s">
        <v>6661</v>
      </c>
    </row>
    <row r="448" s="2" customFormat="1">
      <c r="A448" s="40"/>
      <c r="B448" s="41"/>
      <c r="C448" s="42"/>
      <c r="D448" s="234" t="s">
        <v>255</v>
      </c>
      <c r="E448" s="42"/>
      <c r="F448" s="235" t="s">
        <v>5806</v>
      </c>
      <c r="G448" s="42"/>
      <c r="H448" s="42"/>
      <c r="I448" s="236"/>
      <c r="J448" s="42"/>
      <c r="K448" s="42"/>
      <c r="L448" s="46"/>
      <c r="M448" s="237"/>
      <c r="N448" s="238"/>
      <c r="O448" s="93"/>
      <c r="P448" s="93"/>
      <c r="Q448" s="93"/>
      <c r="R448" s="93"/>
      <c r="S448" s="93"/>
      <c r="T448" s="94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T448" s="19" t="s">
        <v>255</v>
      </c>
      <c r="AU448" s="19" t="s">
        <v>87</v>
      </c>
    </row>
    <row r="449" s="2" customFormat="1">
      <c r="A449" s="40"/>
      <c r="B449" s="41"/>
      <c r="C449" s="42"/>
      <c r="D449" s="296" t="s">
        <v>766</v>
      </c>
      <c r="E449" s="42"/>
      <c r="F449" s="297" t="s">
        <v>5808</v>
      </c>
      <c r="G449" s="42"/>
      <c r="H449" s="42"/>
      <c r="I449" s="236"/>
      <c r="J449" s="42"/>
      <c r="K449" s="42"/>
      <c r="L449" s="46"/>
      <c r="M449" s="237"/>
      <c r="N449" s="238"/>
      <c r="O449" s="93"/>
      <c r="P449" s="93"/>
      <c r="Q449" s="93"/>
      <c r="R449" s="93"/>
      <c r="S449" s="93"/>
      <c r="T449" s="94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T449" s="19" t="s">
        <v>766</v>
      </c>
      <c r="AU449" s="19" t="s">
        <v>87</v>
      </c>
    </row>
    <row r="450" s="14" customFormat="1">
      <c r="A450" s="14"/>
      <c r="B450" s="249"/>
      <c r="C450" s="250"/>
      <c r="D450" s="234" t="s">
        <v>257</v>
      </c>
      <c r="E450" s="251" t="s">
        <v>1</v>
      </c>
      <c r="F450" s="252" t="s">
        <v>6662</v>
      </c>
      <c r="G450" s="250"/>
      <c r="H450" s="253">
        <v>25.600000000000001</v>
      </c>
      <c r="I450" s="254"/>
      <c r="J450" s="250"/>
      <c r="K450" s="250"/>
      <c r="L450" s="255"/>
      <c r="M450" s="256"/>
      <c r="N450" s="257"/>
      <c r="O450" s="257"/>
      <c r="P450" s="257"/>
      <c r="Q450" s="257"/>
      <c r="R450" s="257"/>
      <c r="S450" s="257"/>
      <c r="T450" s="258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9" t="s">
        <v>257</v>
      </c>
      <c r="AU450" s="259" t="s">
        <v>87</v>
      </c>
      <c r="AV450" s="14" t="s">
        <v>87</v>
      </c>
      <c r="AW450" s="14" t="s">
        <v>34</v>
      </c>
      <c r="AX450" s="14" t="s">
        <v>77</v>
      </c>
      <c r="AY450" s="259" t="s">
        <v>245</v>
      </c>
    </row>
    <row r="451" s="14" customFormat="1">
      <c r="A451" s="14"/>
      <c r="B451" s="249"/>
      <c r="C451" s="250"/>
      <c r="D451" s="234" t="s">
        <v>257</v>
      </c>
      <c r="E451" s="251" t="s">
        <v>1</v>
      </c>
      <c r="F451" s="252" t="s">
        <v>6663</v>
      </c>
      <c r="G451" s="250"/>
      <c r="H451" s="253">
        <v>33</v>
      </c>
      <c r="I451" s="254"/>
      <c r="J451" s="250"/>
      <c r="K451" s="250"/>
      <c r="L451" s="255"/>
      <c r="M451" s="256"/>
      <c r="N451" s="257"/>
      <c r="O451" s="257"/>
      <c r="P451" s="257"/>
      <c r="Q451" s="257"/>
      <c r="R451" s="257"/>
      <c r="S451" s="257"/>
      <c r="T451" s="258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9" t="s">
        <v>257</v>
      </c>
      <c r="AU451" s="259" t="s">
        <v>87</v>
      </c>
      <c r="AV451" s="14" t="s">
        <v>87</v>
      </c>
      <c r="AW451" s="14" t="s">
        <v>34</v>
      </c>
      <c r="AX451" s="14" t="s">
        <v>77</v>
      </c>
      <c r="AY451" s="259" t="s">
        <v>245</v>
      </c>
    </row>
    <row r="452" s="15" customFormat="1">
      <c r="A452" s="15"/>
      <c r="B452" s="260"/>
      <c r="C452" s="261"/>
      <c r="D452" s="234" t="s">
        <v>257</v>
      </c>
      <c r="E452" s="262" t="s">
        <v>1</v>
      </c>
      <c r="F452" s="263" t="s">
        <v>266</v>
      </c>
      <c r="G452" s="261"/>
      <c r="H452" s="264">
        <v>58.600000000000001</v>
      </c>
      <c r="I452" s="265"/>
      <c r="J452" s="261"/>
      <c r="K452" s="261"/>
      <c r="L452" s="266"/>
      <c r="M452" s="267"/>
      <c r="N452" s="268"/>
      <c r="O452" s="268"/>
      <c r="P452" s="268"/>
      <c r="Q452" s="268"/>
      <c r="R452" s="268"/>
      <c r="S452" s="268"/>
      <c r="T452" s="269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70" t="s">
        <v>257</v>
      </c>
      <c r="AU452" s="270" t="s">
        <v>87</v>
      </c>
      <c r="AV452" s="15" t="s">
        <v>253</v>
      </c>
      <c r="AW452" s="15" t="s">
        <v>34</v>
      </c>
      <c r="AX452" s="15" t="s">
        <v>85</v>
      </c>
      <c r="AY452" s="270" t="s">
        <v>245</v>
      </c>
    </row>
    <row r="453" s="2" customFormat="1" ht="16.5" customHeight="1">
      <c r="A453" s="40"/>
      <c r="B453" s="41"/>
      <c r="C453" s="221" t="s">
        <v>3117</v>
      </c>
      <c r="D453" s="221" t="s">
        <v>248</v>
      </c>
      <c r="E453" s="222" t="s">
        <v>2982</v>
      </c>
      <c r="F453" s="223" t="s">
        <v>2985</v>
      </c>
      <c r="G453" s="224" t="s">
        <v>3227</v>
      </c>
      <c r="H453" s="225">
        <v>15.470000000000001</v>
      </c>
      <c r="I453" s="226"/>
      <c r="J453" s="227">
        <f>ROUND(I453*H453,2)</f>
        <v>0</v>
      </c>
      <c r="K453" s="223" t="s">
        <v>764</v>
      </c>
      <c r="L453" s="46"/>
      <c r="M453" s="228" t="s">
        <v>1</v>
      </c>
      <c r="N453" s="229" t="s">
        <v>42</v>
      </c>
      <c r="O453" s="93"/>
      <c r="P453" s="230">
        <f>O453*H453</f>
        <v>0</v>
      </c>
      <c r="Q453" s="230">
        <v>0.121711072</v>
      </c>
      <c r="R453" s="230">
        <f>Q453*H453</f>
        <v>1.8828702838400002</v>
      </c>
      <c r="S453" s="230">
        <v>2.3999999999999999</v>
      </c>
      <c r="T453" s="231">
        <f>S453*H453</f>
        <v>37.128</v>
      </c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R453" s="232" t="s">
        <v>253</v>
      </c>
      <c r="AT453" s="232" t="s">
        <v>248</v>
      </c>
      <c r="AU453" s="232" t="s">
        <v>87</v>
      </c>
      <c r="AY453" s="19" t="s">
        <v>245</v>
      </c>
      <c r="BE453" s="233">
        <f>IF(N453="základní",J453,0)</f>
        <v>0</v>
      </c>
      <c r="BF453" s="233">
        <f>IF(N453="snížená",J453,0)</f>
        <v>0</v>
      </c>
      <c r="BG453" s="233">
        <f>IF(N453="zákl. přenesená",J453,0)</f>
        <v>0</v>
      </c>
      <c r="BH453" s="233">
        <f>IF(N453="sníž. přenesená",J453,0)</f>
        <v>0</v>
      </c>
      <c r="BI453" s="233">
        <f>IF(N453="nulová",J453,0)</f>
        <v>0</v>
      </c>
      <c r="BJ453" s="19" t="s">
        <v>85</v>
      </c>
      <c r="BK453" s="233">
        <f>ROUND(I453*H453,2)</f>
        <v>0</v>
      </c>
      <c r="BL453" s="19" t="s">
        <v>253</v>
      </c>
      <c r="BM453" s="232" t="s">
        <v>6664</v>
      </c>
    </row>
    <row r="454" s="2" customFormat="1">
      <c r="A454" s="40"/>
      <c r="B454" s="41"/>
      <c r="C454" s="42"/>
      <c r="D454" s="234" t="s">
        <v>255</v>
      </c>
      <c r="E454" s="42"/>
      <c r="F454" s="235" t="s">
        <v>2985</v>
      </c>
      <c r="G454" s="42"/>
      <c r="H454" s="42"/>
      <c r="I454" s="236"/>
      <c r="J454" s="42"/>
      <c r="K454" s="42"/>
      <c r="L454" s="46"/>
      <c r="M454" s="237"/>
      <c r="N454" s="238"/>
      <c r="O454" s="93"/>
      <c r="P454" s="93"/>
      <c r="Q454" s="93"/>
      <c r="R454" s="93"/>
      <c r="S454" s="93"/>
      <c r="T454" s="94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T454" s="19" t="s">
        <v>255</v>
      </c>
      <c r="AU454" s="19" t="s">
        <v>87</v>
      </c>
    </row>
    <row r="455" s="2" customFormat="1">
      <c r="A455" s="40"/>
      <c r="B455" s="41"/>
      <c r="C455" s="42"/>
      <c r="D455" s="296" t="s">
        <v>766</v>
      </c>
      <c r="E455" s="42"/>
      <c r="F455" s="297" t="s">
        <v>2986</v>
      </c>
      <c r="G455" s="42"/>
      <c r="H455" s="42"/>
      <c r="I455" s="236"/>
      <c r="J455" s="42"/>
      <c r="K455" s="42"/>
      <c r="L455" s="46"/>
      <c r="M455" s="237"/>
      <c r="N455" s="238"/>
      <c r="O455" s="93"/>
      <c r="P455" s="93"/>
      <c r="Q455" s="93"/>
      <c r="R455" s="93"/>
      <c r="S455" s="93"/>
      <c r="T455" s="94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766</v>
      </c>
      <c r="AU455" s="19" t="s">
        <v>87</v>
      </c>
    </row>
    <row r="456" s="14" customFormat="1">
      <c r="A456" s="14"/>
      <c r="B456" s="249"/>
      <c r="C456" s="250"/>
      <c r="D456" s="234" t="s">
        <v>257</v>
      </c>
      <c r="E456" s="251" t="s">
        <v>1</v>
      </c>
      <c r="F456" s="252" t="s">
        <v>6665</v>
      </c>
      <c r="G456" s="250"/>
      <c r="H456" s="253">
        <v>3.4399999999999999</v>
      </c>
      <c r="I456" s="254"/>
      <c r="J456" s="250"/>
      <c r="K456" s="250"/>
      <c r="L456" s="255"/>
      <c r="M456" s="256"/>
      <c r="N456" s="257"/>
      <c r="O456" s="257"/>
      <c r="P456" s="257"/>
      <c r="Q456" s="257"/>
      <c r="R456" s="257"/>
      <c r="S456" s="257"/>
      <c r="T456" s="258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9" t="s">
        <v>257</v>
      </c>
      <c r="AU456" s="259" t="s">
        <v>87</v>
      </c>
      <c r="AV456" s="14" t="s">
        <v>87</v>
      </c>
      <c r="AW456" s="14" t="s">
        <v>34</v>
      </c>
      <c r="AX456" s="14" t="s">
        <v>77</v>
      </c>
      <c r="AY456" s="259" t="s">
        <v>245</v>
      </c>
    </row>
    <row r="457" s="14" customFormat="1">
      <c r="A457" s="14"/>
      <c r="B457" s="249"/>
      <c r="C457" s="250"/>
      <c r="D457" s="234" t="s">
        <v>257</v>
      </c>
      <c r="E457" s="251" t="s">
        <v>1</v>
      </c>
      <c r="F457" s="252" t="s">
        <v>6666</v>
      </c>
      <c r="G457" s="250"/>
      <c r="H457" s="253">
        <v>2.5800000000000001</v>
      </c>
      <c r="I457" s="254"/>
      <c r="J457" s="250"/>
      <c r="K457" s="250"/>
      <c r="L457" s="255"/>
      <c r="M457" s="256"/>
      <c r="N457" s="257"/>
      <c r="O457" s="257"/>
      <c r="P457" s="257"/>
      <c r="Q457" s="257"/>
      <c r="R457" s="257"/>
      <c r="S457" s="257"/>
      <c r="T457" s="258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9" t="s">
        <v>257</v>
      </c>
      <c r="AU457" s="259" t="s">
        <v>87</v>
      </c>
      <c r="AV457" s="14" t="s">
        <v>87</v>
      </c>
      <c r="AW457" s="14" t="s">
        <v>34</v>
      </c>
      <c r="AX457" s="14" t="s">
        <v>77</v>
      </c>
      <c r="AY457" s="259" t="s">
        <v>245</v>
      </c>
    </row>
    <row r="458" s="14" customFormat="1">
      <c r="A458" s="14"/>
      <c r="B458" s="249"/>
      <c r="C458" s="250"/>
      <c r="D458" s="234" t="s">
        <v>257</v>
      </c>
      <c r="E458" s="251" t="s">
        <v>1</v>
      </c>
      <c r="F458" s="252" t="s">
        <v>6667</v>
      </c>
      <c r="G458" s="250"/>
      <c r="H458" s="253">
        <v>9.4499999999999993</v>
      </c>
      <c r="I458" s="254"/>
      <c r="J458" s="250"/>
      <c r="K458" s="250"/>
      <c r="L458" s="255"/>
      <c r="M458" s="256"/>
      <c r="N458" s="257"/>
      <c r="O458" s="257"/>
      <c r="P458" s="257"/>
      <c r="Q458" s="257"/>
      <c r="R458" s="257"/>
      <c r="S458" s="257"/>
      <c r="T458" s="258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9" t="s">
        <v>257</v>
      </c>
      <c r="AU458" s="259" t="s">
        <v>87</v>
      </c>
      <c r="AV458" s="14" t="s">
        <v>87</v>
      </c>
      <c r="AW458" s="14" t="s">
        <v>34</v>
      </c>
      <c r="AX458" s="14" t="s">
        <v>77</v>
      </c>
      <c r="AY458" s="259" t="s">
        <v>245</v>
      </c>
    </row>
    <row r="459" s="15" customFormat="1">
      <c r="A459" s="15"/>
      <c r="B459" s="260"/>
      <c r="C459" s="261"/>
      <c r="D459" s="234" t="s">
        <v>257</v>
      </c>
      <c r="E459" s="262" t="s">
        <v>1</v>
      </c>
      <c r="F459" s="263" t="s">
        <v>266</v>
      </c>
      <c r="G459" s="261"/>
      <c r="H459" s="264">
        <v>15.469999999999999</v>
      </c>
      <c r="I459" s="265"/>
      <c r="J459" s="261"/>
      <c r="K459" s="261"/>
      <c r="L459" s="266"/>
      <c r="M459" s="267"/>
      <c r="N459" s="268"/>
      <c r="O459" s="268"/>
      <c r="P459" s="268"/>
      <c r="Q459" s="268"/>
      <c r="R459" s="268"/>
      <c r="S459" s="268"/>
      <c r="T459" s="269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70" t="s">
        <v>257</v>
      </c>
      <c r="AU459" s="270" t="s">
        <v>87</v>
      </c>
      <c r="AV459" s="15" t="s">
        <v>253</v>
      </c>
      <c r="AW459" s="15" t="s">
        <v>34</v>
      </c>
      <c r="AX459" s="15" t="s">
        <v>85</v>
      </c>
      <c r="AY459" s="270" t="s">
        <v>245</v>
      </c>
    </row>
    <row r="460" s="2" customFormat="1" ht="16.5" customHeight="1">
      <c r="A460" s="40"/>
      <c r="B460" s="41"/>
      <c r="C460" s="221" t="s">
        <v>3124</v>
      </c>
      <c r="D460" s="221" t="s">
        <v>248</v>
      </c>
      <c r="E460" s="222" t="s">
        <v>6668</v>
      </c>
      <c r="F460" s="223" t="s">
        <v>6669</v>
      </c>
      <c r="G460" s="224" t="s">
        <v>329</v>
      </c>
      <c r="H460" s="225">
        <v>36</v>
      </c>
      <c r="I460" s="226"/>
      <c r="J460" s="227">
        <f>ROUND(I460*H460,2)</f>
        <v>0</v>
      </c>
      <c r="K460" s="223" t="s">
        <v>764</v>
      </c>
      <c r="L460" s="46"/>
      <c r="M460" s="228" t="s">
        <v>1</v>
      </c>
      <c r="N460" s="229" t="s">
        <v>42</v>
      </c>
      <c r="O460" s="93"/>
      <c r="P460" s="230">
        <f>O460*H460</f>
        <v>0</v>
      </c>
      <c r="Q460" s="230">
        <v>5.8E-05</v>
      </c>
      <c r="R460" s="230">
        <f>Q460*H460</f>
        <v>0.002088</v>
      </c>
      <c r="S460" s="230">
        <v>0.184</v>
      </c>
      <c r="T460" s="231">
        <f>S460*H460</f>
        <v>6.6239999999999997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32" t="s">
        <v>253</v>
      </c>
      <c r="AT460" s="232" t="s">
        <v>248</v>
      </c>
      <c r="AU460" s="232" t="s">
        <v>87</v>
      </c>
      <c r="AY460" s="19" t="s">
        <v>245</v>
      </c>
      <c r="BE460" s="233">
        <f>IF(N460="základní",J460,0)</f>
        <v>0</v>
      </c>
      <c r="BF460" s="233">
        <f>IF(N460="snížená",J460,0)</f>
        <v>0</v>
      </c>
      <c r="BG460" s="233">
        <f>IF(N460="zákl. přenesená",J460,0)</f>
        <v>0</v>
      </c>
      <c r="BH460" s="233">
        <f>IF(N460="sníž. přenesená",J460,0)</f>
        <v>0</v>
      </c>
      <c r="BI460" s="233">
        <f>IF(N460="nulová",J460,0)</f>
        <v>0</v>
      </c>
      <c r="BJ460" s="19" t="s">
        <v>85</v>
      </c>
      <c r="BK460" s="233">
        <f>ROUND(I460*H460,2)</f>
        <v>0</v>
      </c>
      <c r="BL460" s="19" t="s">
        <v>253</v>
      </c>
      <c r="BM460" s="232" t="s">
        <v>6670</v>
      </c>
    </row>
    <row r="461" s="2" customFormat="1">
      <c r="A461" s="40"/>
      <c r="B461" s="41"/>
      <c r="C461" s="42"/>
      <c r="D461" s="234" t="s">
        <v>255</v>
      </c>
      <c r="E461" s="42"/>
      <c r="F461" s="235" t="s">
        <v>6669</v>
      </c>
      <c r="G461" s="42"/>
      <c r="H461" s="42"/>
      <c r="I461" s="236"/>
      <c r="J461" s="42"/>
      <c r="K461" s="42"/>
      <c r="L461" s="46"/>
      <c r="M461" s="237"/>
      <c r="N461" s="238"/>
      <c r="O461" s="93"/>
      <c r="P461" s="93"/>
      <c r="Q461" s="93"/>
      <c r="R461" s="93"/>
      <c r="S461" s="93"/>
      <c r="T461" s="94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255</v>
      </c>
      <c r="AU461" s="19" t="s">
        <v>87</v>
      </c>
    </row>
    <row r="462" s="2" customFormat="1">
      <c r="A462" s="40"/>
      <c r="B462" s="41"/>
      <c r="C462" s="42"/>
      <c r="D462" s="296" t="s">
        <v>766</v>
      </c>
      <c r="E462" s="42"/>
      <c r="F462" s="297" t="s">
        <v>6671</v>
      </c>
      <c r="G462" s="42"/>
      <c r="H462" s="42"/>
      <c r="I462" s="236"/>
      <c r="J462" s="42"/>
      <c r="K462" s="42"/>
      <c r="L462" s="46"/>
      <c r="M462" s="237"/>
      <c r="N462" s="238"/>
      <c r="O462" s="93"/>
      <c r="P462" s="93"/>
      <c r="Q462" s="93"/>
      <c r="R462" s="93"/>
      <c r="S462" s="93"/>
      <c r="T462" s="94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T462" s="19" t="s">
        <v>766</v>
      </c>
      <c r="AU462" s="19" t="s">
        <v>87</v>
      </c>
    </row>
    <row r="463" s="14" customFormat="1">
      <c r="A463" s="14"/>
      <c r="B463" s="249"/>
      <c r="C463" s="250"/>
      <c r="D463" s="234" t="s">
        <v>257</v>
      </c>
      <c r="E463" s="251" t="s">
        <v>1</v>
      </c>
      <c r="F463" s="252" t="s">
        <v>6672</v>
      </c>
      <c r="G463" s="250"/>
      <c r="H463" s="253">
        <v>36</v>
      </c>
      <c r="I463" s="254"/>
      <c r="J463" s="250"/>
      <c r="K463" s="250"/>
      <c r="L463" s="255"/>
      <c r="M463" s="256"/>
      <c r="N463" s="257"/>
      <c r="O463" s="257"/>
      <c r="P463" s="257"/>
      <c r="Q463" s="257"/>
      <c r="R463" s="257"/>
      <c r="S463" s="257"/>
      <c r="T463" s="258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9" t="s">
        <v>257</v>
      </c>
      <c r="AU463" s="259" t="s">
        <v>87</v>
      </c>
      <c r="AV463" s="14" t="s">
        <v>87</v>
      </c>
      <c r="AW463" s="14" t="s">
        <v>34</v>
      </c>
      <c r="AX463" s="14" t="s">
        <v>85</v>
      </c>
      <c r="AY463" s="259" t="s">
        <v>245</v>
      </c>
    </row>
    <row r="464" s="12" customFormat="1" ht="22.8" customHeight="1">
      <c r="A464" s="12"/>
      <c r="B464" s="205"/>
      <c r="C464" s="206"/>
      <c r="D464" s="207" t="s">
        <v>76</v>
      </c>
      <c r="E464" s="219" t="s">
        <v>865</v>
      </c>
      <c r="F464" s="219" t="s">
        <v>3055</v>
      </c>
      <c r="G464" s="206"/>
      <c r="H464" s="206"/>
      <c r="I464" s="209"/>
      <c r="J464" s="220">
        <f>BK464</f>
        <v>0</v>
      </c>
      <c r="K464" s="206"/>
      <c r="L464" s="211"/>
      <c r="M464" s="212"/>
      <c r="N464" s="213"/>
      <c r="O464" s="213"/>
      <c r="P464" s="214">
        <f>SUM(P465:P501)</f>
        <v>0</v>
      </c>
      <c r="Q464" s="213"/>
      <c r="R464" s="214">
        <f>SUM(R465:R501)</f>
        <v>0</v>
      </c>
      <c r="S464" s="213"/>
      <c r="T464" s="215">
        <f>SUM(T465:T501)</f>
        <v>0</v>
      </c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R464" s="216" t="s">
        <v>253</v>
      </c>
      <c r="AT464" s="217" t="s">
        <v>76</v>
      </c>
      <c r="AU464" s="217" t="s">
        <v>85</v>
      </c>
      <c r="AY464" s="216" t="s">
        <v>245</v>
      </c>
      <c r="BK464" s="218">
        <f>SUM(BK465:BK501)</f>
        <v>0</v>
      </c>
    </row>
    <row r="465" s="2" customFormat="1" ht="16.5" customHeight="1">
      <c r="A465" s="40"/>
      <c r="B465" s="41"/>
      <c r="C465" s="221" t="s">
        <v>3129</v>
      </c>
      <c r="D465" s="221" t="s">
        <v>248</v>
      </c>
      <c r="E465" s="222" t="s">
        <v>4731</v>
      </c>
      <c r="F465" s="223" t="s">
        <v>4732</v>
      </c>
      <c r="G465" s="224" t="s">
        <v>545</v>
      </c>
      <c r="H465" s="225">
        <v>0.5</v>
      </c>
      <c r="I465" s="226"/>
      <c r="J465" s="227">
        <f>ROUND(I465*H465,2)</f>
        <v>0</v>
      </c>
      <c r="K465" s="223" t="s">
        <v>764</v>
      </c>
      <c r="L465" s="46"/>
      <c r="M465" s="228" t="s">
        <v>1</v>
      </c>
      <c r="N465" s="229" t="s">
        <v>42</v>
      </c>
      <c r="O465" s="93"/>
      <c r="P465" s="230">
        <f>O465*H465</f>
        <v>0</v>
      </c>
      <c r="Q465" s="230">
        <v>0</v>
      </c>
      <c r="R465" s="230">
        <f>Q465*H465</f>
        <v>0</v>
      </c>
      <c r="S465" s="230">
        <v>0</v>
      </c>
      <c r="T465" s="231">
        <f>S465*H465</f>
        <v>0</v>
      </c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R465" s="232" t="s">
        <v>253</v>
      </c>
      <c r="AT465" s="232" t="s">
        <v>248</v>
      </c>
      <c r="AU465" s="232" t="s">
        <v>87</v>
      </c>
      <c r="AY465" s="19" t="s">
        <v>245</v>
      </c>
      <c r="BE465" s="233">
        <f>IF(N465="základní",J465,0)</f>
        <v>0</v>
      </c>
      <c r="BF465" s="233">
        <f>IF(N465="snížená",J465,0)</f>
        <v>0</v>
      </c>
      <c r="BG465" s="233">
        <f>IF(N465="zákl. přenesená",J465,0)</f>
        <v>0</v>
      </c>
      <c r="BH465" s="233">
        <f>IF(N465="sníž. přenesená",J465,0)</f>
        <v>0</v>
      </c>
      <c r="BI465" s="233">
        <f>IF(N465="nulová",J465,0)</f>
        <v>0</v>
      </c>
      <c r="BJ465" s="19" t="s">
        <v>85</v>
      </c>
      <c r="BK465" s="233">
        <f>ROUND(I465*H465,2)</f>
        <v>0</v>
      </c>
      <c r="BL465" s="19" t="s">
        <v>253</v>
      </c>
      <c r="BM465" s="232" t="s">
        <v>6673</v>
      </c>
    </row>
    <row r="466" s="2" customFormat="1">
      <c r="A466" s="40"/>
      <c r="B466" s="41"/>
      <c r="C466" s="42"/>
      <c r="D466" s="234" t="s">
        <v>255</v>
      </c>
      <c r="E466" s="42"/>
      <c r="F466" s="235" t="s">
        <v>4732</v>
      </c>
      <c r="G466" s="42"/>
      <c r="H466" s="42"/>
      <c r="I466" s="236"/>
      <c r="J466" s="42"/>
      <c r="K466" s="42"/>
      <c r="L466" s="46"/>
      <c r="M466" s="237"/>
      <c r="N466" s="238"/>
      <c r="O466" s="93"/>
      <c r="P466" s="93"/>
      <c r="Q466" s="93"/>
      <c r="R466" s="93"/>
      <c r="S466" s="93"/>
      <c r="T466" s="94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T466" s="19" t="s">
        <v>255</v>
      </c>
      <c r="AU466" s="19" t="s">
        <v>87</v>
      </c>
    </row>
    <row r="467" s="2" customFormat="1">
      <c r="A467" s="40"/>
      <c r="B467" s="41"/>
      <c r="C467" s="42"/>
      <c r="D467" s="296" t="s">
        <v>766</v>
      </c>
      <c r="E467" s="42"/>
      <c r="F467" s="297" t="s">
        <v>4735</v>
      </c>
      <c r="G467" s="42"/>
      <c r="H467" s="42"/>
      <c r="I467" s="236"/>
      <c r="J467" s="42"/>
      <c r="K467" s="42"/>
      <c r="L467" s="46"/>
      <c r="M467" s="237"/>
      <c r="N467" s="238"/>
      <c r="O467" s="93"/>
      <c r="P467" s="93"/>
      <c r="Q467" s="93"/>
      <c r="R467" s="93"/>
      <c r="S467" s="93"/>
      <c r="T467" s="94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766</v>
      </c>
      <c r="AU467" s="19" t="s">
        <v>87</v>
      </c>
    </row>
    <row r="468" s="14" customFormat="1">
      <c r="A468" s="14"/>
      <c r="B468" s="249"/>
      <c r="C468" s="250"/>
      <c r="D468" s="234" t="s">
        <v>257</v>
      </c>
      <c r="E468" s="251" t="s">
        <v>1</v>
      </c>
      <c r="F468" s="252" t="s">
        <v>6222</v>
      </c>
      <c r="G468" s="250"/>
      <c r="H468" s="253">
        <v>0.5</v>
      </c>
      <c r="I468" s="254"/>
      <c r="J468" s="250"/>
      <c r="K468" s="250"/>
      <c r="L468" s="255"/>
      <c r="M468" s="256"/>
      <c r="N468" s="257"/>
      <c r="O468" s="257"/>
      <c r="P468" s="257"/>
      <c r="Q468" s="257"/>
      <c r="R468" s="257"/>
      <c r="S468" s="257"/>
      <c r="T468" s="25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9" t="s">
        <v>257</v>
      </c>
      <c r="AU468" s="259" t="s">
        <v>87</v>
      </c>
      <c r="AV468" s="14" t="s">
        <v>87</v>
      </c>
      <c r="AW468" s="14" t="s">
        <v>34</v>
      </c>
      <c r="AX468" s="14" t="s">
        <v>85</v>
      </c>
      <c r="AY468" s="259" t="s">
        <v>245</v>
      </c>
    </row>
    <row r="469" s="2" customFormat="1" ht="24.15" customHeight="1">
      <c r="A469" s="40"/>
      <c r="B469" s="41"/>
      <c r="C469" s="221" t="s">
        <v>3136</v>
      </c>
      <c r="D469" s="221" t="s">
        <v>248</v>
      </c>
      <c r="E469" s="222" t="s">
        <v>3059</v>
      </c>
      <c r="F469" s="223" t="s">
        <v>3060</v>
      </c>
      <c r="G469" s="224" t="s">
        <v>545</v>
      </c>
      <c r="H469" s="225">
        <v>128.91999999999999</v>
      </c>
      <c r="I469" s="226"/>
      <c r="J469" s="227">
        <f>ROUND(I469*H469,2)</f>
        <v>0</v>
      </c>
      <c r="K469" s="223" t="s">
        <v>764</v>
      </c>
      <c r="L469" s="46"/>
      <c r="M469" s="228" t="s">
        <v>1</v>
      </c>
      <c r="N469" s="229" t="s">
        <v>42</v>
      </c>
      <c r="O469" s="93"/>
      <c r="P469" s="230">
        <f>O469*H469</f>
        <v>0</v>
      </c>
      <c r="Q469" s="230">
        <v>0</v>
      </c>
      <c r="R469" s="230">
        <f>Q469*H469</f>
        <v>0</v>
      </c>
      <c r="S469" s="230">
        <v>0</v>
      </c>
      <c r="T469" s="231">
        <f>S469*H469</f>
        <v>0</v>
      </c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R469" s="232" t="s">
        <v>253</v>
      </c>
      <c r="AT469" s="232" t="s">
        <v>248</v>
      </c>
      <c r="AU469" s="232" t="s">
        <v>87</v>
      </c>
      <c r="AY469" s="19" t="s">
        <v>245</v>
      </c>
      <c r="BE469" s="233">
        <f>IF(N469="základní",J469,0)</f>
        <v>0</v>
      </c>
      <c r="BF469" s="233">
        <f>IF(N469="snížená",J469,0)</f>
        <v>0</v>
      </c>
      <c r="BG469" s="233">
        <f>IF(N469="zákl. přenesená",J469,0)</f>
        <v>0</v>
      </c>
      <c r="BH469" s="233">
        <f>IF(N469="sníž. přenesená",J469,0)</f>
        <v>0</v>
      </c>
      <c r="BI469" s="233">
        <f>IF(N469="nulová",J469,0)</f>
        <v>0</v>
      </c>
      <c r="BJ469" s="19" t="s">
        <v>85</v>
      </c>
      <c r="BK469" s="233">
        <f>ROUND(I469*H469,2)</f>
        <v>0</v>
      </c>
      <c r="BL469" s="19" t="s">
        <v>253</v>
      </c>
      <c r="BM469" s="232" t="s">
        <v>6674</v>
      </c>
    </row>
    <row r="470" s="2" customFormat="1">
      <c r="A470" s="40"/>
      <c r="B470" s="41"/>
      <c r="C470" s="42"/>
      <c r="D470" s="234" t="s">
        <v>255</v>
      </c>
      <c r="E470" s="42"/>
      <c r="F470" s="235" t="s">
        <v>3060</v>
      </c>
      <c r="G470" s="42"/>
      <c r="H470" s="42"/>
      <c r="I470" s="236"/>
      <c r="J470" s="42"/>
      <c r="K470" s="42"/>
      <c r="L470" s="46"/>
      <c r="M470" s="237"/>
      <c r="N470" s="238"/>
      <c r="O470" s="93"/>
      <c r="P470" s="93"/>
      <c r="Q470" s="93"/>
      <c r="R470" s="93"/>
      <c r="S470" s="93"/>
      <c r="T470" s="94"/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T470" s="19" t="s">
        <v>255</v>
      </c>
      <c r="AU470" s="19" t="s">
        <v>87</v>
      </c>
    </row>
    <row r="471" s="2" customFormat="1">
      <c r="A471" s="40"/>
      <c r="B471" s="41"/>
      <c r="C471" s="42"/>
      <c r="D471" s="296" t="s">
        <v>766</v>
      </c>
      <c r="E471" s="42"/>
      <c r="F471" s="297" t="s">
        <v>3063</v>
      </c>
      <c r="G471" s="42"/>
      <c r="H471" s="42"/>
      <c r="I471" s="236"/>
      <c r="J471" s="42"/>
      <c r="K471" s="42"/>
      <c r="L471" s="46"/>
      <c r="M471" s="237"/>
      <c r="N471" s="238"/>
      <c r="O471" s="93"/>
      <c r="P471" s="93"/>
      <c r="Q471" s="93"/>
      <c r="R471" s="93"/>
      <c r="S471" s="93"/>
      <c r="T471" s="94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766</v>
      </c>
      <c r="AU471" s="19" t="s">
        <v>87</v>
      </c>
    </row>
    <row r="472" s="14" customFormat="1">
      <c r="A472" s="14"/>
      <c r="B472" s="249"/>
      <c r="C472" s="250"/>
      <c r="D472" s="234" t="s">
        <v>257</v>
      </c>
      <c r="E472" s="251" t="s">
        <v>1</v>
      </c>
      <c r="F472" s="252" t="s">
        <v>6675</v>
      </c>
      <c r="G472" s="250"/>
      <c r="H472" s="253">
        <v>128.91999999999999</v>
      </c>
      <c r="I472" s="254"/>
      <c r="J472" s="250"/>
      <c r="K472" s="250"/>
      <c r="L472" s="255"/>
      <c r="M472" s="256"/>
      <c r="N472" s="257"/>
      <c r="O472" s="257"/>
      <c r="P472" s="257"/>
      <c r="Q472" s="257"/>
      <c r="R472" s="257"/>
      <c r="S472" s="257"/>
      <c r="T472" s="258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9" t="s">
        <v>257</v>
      </c>
      <c r="AU472" s="259" t="s">
        <v>87</v>
      </c>
      <c r="AV472" s="14" t="s">
        <v>87</v>
      </c>
      <c r="AW472" s="14" t="s">
        <v>34</v>
      </c>
      <c r="AX472" s="14" t="s">
        <v>85</v>
      </c>
      <c r="AY472" s="259" t="s">
        <v>245</v>
      </c>
    </row>
    <row r="473" s="2" customFormat="1" ht="24.15" customHeight="1">
      <c r="A473" s="40"/>
      <c r="B473" s="41"/>
      <c r="C473" s="221" t="s">
        <v>3142</v>
      </c>
      <c r="D473" s="221" t="s">
        <v>248</v>
      </c>
      <c r="E473" s="222" t="s">
        <v>3069</v>
      </c>
      <c r="F473" s="223" t="s">
        <v>3070</v>
      </c>
      <c r="G473" s="224" t="s">
        <v>545</v>
      </c>
      <c r="H473" s="225">
        <v>37.128</v>
      </c>
      <c r="I473" s="226"/>
      <c r="J473" s="227">
        <f>ROUND(I473*H473,2)</f>
        <v>0</v>
      </c>
      <c r="K473" s="223" t="s">
        <v>764</v>
      </c>
      <c r="L473" s="46"/>
      <c r="M473" s="228" t="s">
        <v>1</v>
      </c>
      <c r="N473" s="229" t="s">
        <v>42</v>
      </c>
      <c r="O473" s="93"/>
      <c r="P473" s="230">
        <f>O473*H473</f>
        <v>0</v>
      </c>
      <c r="Q473" s="230">
        <v>0</v>
      </c>
      <c r="R473" s="230">
        <f>Q473*H473</f>
        <v>0</v>
      </c>
      <c r="S473" s="230">
        <v>0</v>
      </c>
      <c r="T473" s="231">
        <f>S473*H473</f>
        <v>0</v>
      </c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R473" s="232" t="s">
        <v>253</v>
      </c>
      <c r="AT473" s="232" t="s">
        <v>248</v>
      </c>
      <c r="AU473" s="232" t="s">
        <v>87</v>
      </c>
      <c r="AY473" s="19" t="s">
        <v>245</v>
      </c>
      <c r="BE473" s="233">
        <f>IF(N473="základní",J473,0)</f>
        <v>0</v>
      </c>
      <c r="BF473" s="233">
        <f>IF(N473="snížená",J473,0)</f>
        <v>0</v>
      </c>
      <c r="BG473" s="233">
        <f>IF(N473="zákl. přenesená",J473,0)</f>
        <v>0</v>
      </c>
      <c r="BH473" s="233">
        <f>IF(N473="sníž. přenesená",J473,0)</f>
        <v>0</v>
      </c>
      <c r="BI473" s="233">
        <f>IF(N473="nulová",J473,0)</f>
        <v>0</v>
      </c>
      <c r="BJ473" s="19" t="s">
        <v>85</v>
      </c>
      <c r="BK473" s="233">
        <f>ROUND(I473*H473,2)</f>
        <v>0</v>
      </c>
      <c r="BL473" s="19" t="s">
        <v>253</v>
      </c>
      <c r="BM473" s="232" t="s">
        <v>6676</v>
      </c>
    </row>
    <row r="474" s="2" customFormat="1">
      <c r="A474" s="40"/>
      <c r="B474" s="41"/>
      <c r="C474" s="42"/>
      <c r="D474" s="234" t="s">
        <v>255</v>
      </c>
      <c r="E474" s="42"/>
      <c r="F474" s="235" t="s">
        <v>3070</v>
      </c>
      <c r="G474" s="42"/>
      <c r="H474" s="42"/>
      <c r="I474" s="236"/>
      <c r="J474" s="42"/>
      <c r="K474" s="42"/>
      <c r="L474" s="46"/>
      <c r="M474" s="237"/>
      <c r="N474" s="238"/>
      <c r="O474" s="93"/>
      <c r="P474" s="93"/>
      <c r="Q474" s="93"/>
      <c r="R474" s="93"/>
      <c r="S474" s="93"/>
      <c r="T474" s="94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255</v>
      </c>
      <c r="AU474" s="19" t="s">
        <v>87</v>
      </c>
    </row>
    <row r="475" s="2" customFormat="1">
      <c r="A475" s="40"/>
      <c r="B475" s="41"/>
      <c r="C475" s="42"/>
      <c r="D475" s="296" t="s">
        <v>766</v>
      </c>
      <c r="E475" s="42"/>
      <c r="F475" s="297" t="s">
        <v>3073</v>
      </c>
      <c r="G475" s="42"/>
      <c r="H475" s="42"/>
      <c r="I475" s="236"/>
      <c r="J475" s="42"/>
      <c r="K475" s="42"/>
      <c r="L475" s="46"/>
      <c r="M475" s="237"/>
      <c r="N475" s="238"/>
      <c r="O475" s="93"/>
      <c r="P475" s="93"/>
      <c r="Q475" s="93"/>
      <c r="R475" s="93"/>
      <c r="S475" s="93"/>
      <c r="T475" s="94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T475" s="19" t="s">
        <v>766</v>
      </c>
      <c r="AU475" s="19" t="s">
        <v>87</v>
      </c>
    </row>
    <row r="476" s="14" customFormat="1">
      <c r="A476" s="14"/>
      <c r="B476" s="249"/>
      <c r="C476" s="250"/>
      <c r="D476" s="234" t="s">
        <v>257</v>
      </c>
      <c r="E476" s="251" t="s">
        <v>1</v>
      </c>
      <c r="F476" s="252" t="s">
        <v>6677</v>
      </c>
      <c r="G476" s="250"/>
      <c r="H476" s="253">
        <v>37.128</v>
      </c>
      <c r="I476" s="254"/>
      <c r="J476" s="250"/>
      <c r="K476" s="250"/>
      <c r="L476" s="255"/>
      <c r="M476" s="256"/>
      <c r="N476" s="257"/>
      <c r="O476" s="257"/>
      <c r="P476" s="257"/>
      <c r="Q476" s="257"/>
      <c r="R476" s="257"/>
      <c r="S476" s="257"/>
      <c r="T476" s="258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9" t="s">
        <v>257</v>
      </c>
      <c r="AU476" s="259" t="s">
        <v>87</v>
      </c>
      <c r="AV476" s="14" t="s">
        <v>87</v>
      </c>
      <c r="AW476" s="14" t="s">
        <v>34</v>
      </c>
      <c r="AX476" s="14" t="s">
        <v>77</v>
      </c>
      <c r="AY476" s="259" t="s">
        <v>245</v>
      </c>
    </row>
    <row r="477" s="15" customFormat="1">
      <c r="A477" s="15"/>
      <c r="B477" s="260"/>
      <c r="C477" s="261"/>
      <c r="D477" s="234" t="s">
        <v>257</v>
      </c>
      <c r="E477" s="262" t="s">
        <v>1</v>
      </c>
      <c r="F477" s="263" t="s">
        <v>266</v>
      </c>
      <c r="G477" s="261"/>
      <c r="H477" s="264">
        <v>37.128</v>
      </c>
      <c r="I477" s="265"/>
      <c r="J477" s="261"/>
      <c r="K477" s="261"/>
      <c r="L477" s="266"/>
      <c r="M477" s="267"/>
      <c r="N477" s="268"/>
      <c r="O477" s="268"/>
      <c r="P477" s="268"/>
      <c r="Q477" s="268"/>
      <c r="R477" s="268"/>
      <c r="S477" s="268"/>
      <c r="T477" s="269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70" t="s">
        <v>257</v>
      </c>
      <c r="AU477" s="270" t="s">
        <v>87</v>
      </c>
      <c r="AV477" s="15" t="s">
        <v>253</v>
      </c>
      <c r="AW477" s="15" t="s">
        <v>34</v>
      </c>
      <c r="AX477" s="15" t="s">
        <v>85</v>
      </c>
      <c r="AY477" s="270" t="s">
        <v>245</v>
      </c>
    </row>
    <row r="478" s="2" customFormat="1" ht="24.15" customHeight="1">
      <c r="A478" s="40"/>
      <c r="B478" s="41"/>
      <c r="C478" s="221" t="s">
        <v>3148</v>
      </c>
      <c r="D478" s="221" t="s">
        <v>248</v>
      </c>
      <c r="E478" s="222" t="s">
        <v>3881</v>
      </c>
      <c r="F478" s="223" t="s">
        <v>2690</v>
      </c>
      <c r="G478" s="224" t="s">
        <v>545</v>
      </c>
      <c r="H478" s="225">
        <v>45.664999999999999</v>
      </c>
      <c r="I478" s="226"/>
      <c r="J478" s="227">
        <f>ROUND(I478*H478,2)</f>
        <v>0</v>
      </c>
      <c r="K478" s="223" t="s">
        <v>764</v>
      </c>
      <c r="L478" s="46"/>
      <c r="M478" s="228" t="s">
        <v>1</v>
      </c>
      <c r="N478" s="229" t="s">
        <v>42</v>
      </c>
      <c r="O478" s="93"/>
      <c r="P478" s="230">
        <f>O478*H478</f>
        <v>0</v>
      </c>
      <c r="Q478" s="230">
        <v>0</v>
      </c>
      <c r="R478" s="230">
        <f>Q478*H478</f>
        <v>0</v>
      </c>
      <c r="S478" s="230">
        <v>0</v>
      </c>
      <c r="T478" s="231">
        <f>S478*H478</f>
        <v>0</v>
      </c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R478" s="232" t="s">
        <v>253</v>
      </c>
      <c r="AT478" s="232" t="s">
        <v>248</v>
      </c>
      <c r="AU478" s="232" t="s">
        <v>87</v>
      </c>
      <c r="AY478" s="19" t="s">
        <v>245</v>
      </c>
      <c r="BE478" s="233">
        <f>IF(N478="základní",J478,0)</f>
        <v>0</v>
      </c>
      <c r="BF478" s="233">
        <f>IF(N478="snížená",J478,0)</f>
        <v>0</v>
      </c>
      <c r="BG478" s="233">
        <f>IF(N478="zákl. přenesená",J478,0)</f>
        <v>0</v>
      </c>
      <c r="BH478" s="233">
        <f>IF(N478="sníž. přenesená",J478,0)</f>
        <v>0</v>
      </c>
      <c r="BI478" s="233">
        <f>IF(N478="nulová",J478,0)</f>
        <v>0</v>
      </c>
      <c r="BJ478" s="19" t="s">
        <v>85</v>
      </c>
      <c r="BK478" s="233">
        <f>ROUND(I478*H478,2)</f>
        <v>0</v>
      </c>
      <c r="BL478" s="19" t="s">
        <v>253</v>
      </c>
      <c r="BM478" s="232" t="s">
        <v>6678</v>
      </c>
    </row>
    <row r="479" s="2" customFormat="1">
      <c r="A479" s="40"/>
      <c r="B479" s="41"/>
      <c r="C479" s="42"/>
      <c r="D479" s="234" t="s">
        <v>255</v>
      </c>
      <c r="E479" s="42"/>
      <c r="F479" s="235" t="s">
        <v>2690</v>
      </c>
      <c r="G479" s="42"/>
      <c r="H479" s="42"/>
      <c r="I479" s="236"/>
      <c r="J479" s="42"/>
      <c r="K479" s="42"/>
      <c r="L479" s="46"/>
      <c r="M479" s="237"/>
      <c r="N479" s="238"/>
      <c r="O479" s="93"/>
      <c r="P479" s="93"/>
      <c r="Q479" s="93"/>
      <c r="R479" s="93"/>
      <c r="S479" s="93"/>
      <c r="T479" s="94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T479" s="19" t="s">
        <v>255</v>
      </c>
      <c r="AU479" s="19" t="s">
        <v>87</v>
      </c>
    </row>
    <row r="480" s="2" customFormat="1">
      <c r="A480" s="40"/>
      <c r="B480" s="41"/>
      <c r="C480" s="42"/>
      <c r="D480" s="296" t="s">
        <v>766</v>
      </c>
      <c r="E480" s="42"/>
      <c r="F480" s="297" t="s">
        <v>3883</v>
      </c>
      <c r="G480" s="42"/>
      <c r="H480" s="42"/>
      <c r="I480" s="236"/>
      <c r="J480" s="42"/>
      <c r="K480" s="42"/>
      <c r="L480" s="46"/>
      <c r="M480" s="237"/>
      <c r="N480" s="238"/>
      <c r="O480" s="93"/>
      <c r="P480" s="93"/>
      <c r="Q480" s="93"/>
      <c r="R480" s="93"/>
      <c r="S480" s="93"/>
      <c r="T480" s="94"/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T480" s="19" t="s">
        <v>766</v>
      </c>
      <c r="AU480" s="19" t="s">
        <v>87</v>
      </c>
    </row>
    <row r="481" s="14" customFormat="1">
      <c r="A481" s="14"/>
      <c r="B481" s="249"/>
      <c r="C481" s="250"/>
      <c r="D481" s="234" t="s">
        <v>257</v>
      </c>
      <c r="E481" s="251" t="s">
        <v>1</v>
      </c>
      <c r="F481" s="252" t="s">
        <v>6679</v>
      </c>
      <c r="G481" s="250"/>
      <c r="H481" s="253">
        <v>45.664999999999999</v>
      </c>
      <c r="I481" s="254"/>
      <c r="J481" s="250"/>
      <c r="K481" s="250"/>
      <c r="L481" s="255"/>
      <c r="M481" s="256"/>
      <c r="N481" s="257"/>
      <c r="O481" s="257"/>
      <c r="P481" s="257"/>
      <c r="Q481" s="257"/>
      <c r="R481" s="257"/>
      <c r="S481" s="257"/>
      <c r="T481" s="258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9" t="s">
        <v>257</v>
      </c>
      <c r="AU481" s="259" t="s">
        <v>87</v>
      </c>
      <c r="AV481" s="14" t="s">
        <v>87</v>
      </c>
      <c r="AW481" s="14" t="s">
        <v>34</v>
      </c>
      <c r="AX481" s="14" t="s">
        <v>77</v>
      </c>
      <c r="AY481" s="259" t="s">
        <v>245</v>
      </c>
    </row>
    <row r="482" s="15" customFormat="1">
      <c r="A482" s="15"/>
      <c r="B482" s="260"/>
      <c r="C482" s="261"/>
      <c r="D482" s="234" t="s">
        <v>257</v>
      </c>
      <c r="E482" s="262" t="s">
        <v>1</v>
      </c>
      <c r="F482" s="263" t="s">
        <v>266</v>
      </c>
      <c r="G482" s="261"/>
      <c r="H482" s="264">
        <v>45.664999999999999</v>
      </c>
      <c r="I482" s="265"/>
      <c r="J482" s="261"/>
      <c r="K482" s="261"/>
      <c r="L482" s="266"/>
      <c r="M482" s="267"/>
      <c r="N482" s="268"/>
      <c r="O482" s="268"/>
      <c r="P482" s="268"/>
      <c r="Q482" s="268"/>
      <c r="R482" s="268"/>
      <c r="S482" s="268"/>
      <c r="T482" s="269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70" t="s">
        <v>257</v>
      </c>
      <c r="AU482" s="270" t="s">
        <v>87</v>
      </c>
      <c r="AV482" s="15" t="s">
        <v>253</v>
      </c>
      <c r="AW482" s="15" t="s">
        <v>34</v>
      </c>
      <c r="AX482" s="15" t="s">
        <v>85</v>
      </c>
      <c r="AY482" s="270" t="s">
        <v>245</v>
      </c>
    </row>
    <row r="483" s="2" customFormat="1" ht="21.75" customHeight="1">
      <c r="A483" s="40"/>
      <c r="B483" s="41"/>
      <c r="C483" s="221" t="s">
        <v>3156</v>
      </c>
      <c r="D483" s="221" t="s">
        <v>248</v>
      </c>
      <c r="E483" s="222" t="s">
        <v>3075</v>
      </c>
      <c r="F483" s="223" t="s">
        <v>3078</v>
      </c>
      <c r="G483" s="224" t="s">
        <v>3531</v>
      </c>
      <c r="H483" s="225">
        <v>214.91300000000001</v>
      </c>
      <c r="I483" s="226"/>
      <c r="J483" s="227">
        <f>ROUND(I483*H483,2)</f>
        <v>0</v>
      </c>
      <c r="K483" s="223" t="s">
        <v>764</v>
      </c>
      <c r="L483" s="46"/>
      <c r="M483" s="228" t="s">
        <v>1</v>
      </c>
      <c r="N483" s="229" t="s">
        <v>42</v>
      </c>
      <c r="O483" s="93"/>
      <c r="P483" s="230">
        <f>O483*H483</f>
        <v>0</v>
      </c>
      <c r="Q483" s="230">
        <v>0</v>
      </c>
      <c r="R483" s="230">
        <f>Q483*H483</f>
        <v>0</v>
      </c>
      <c r="S483" s="230">
        <v>0</v>
      </c>
      <c r="T483" s="231">
        <f>S483*H483</f>
        <v>0</v>
      </c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R483" s="232" t="s">
        <v>253</v>
      </c>
      <c r="AT483" s="232" t="s">
        <v>248</v>
      </c>
      <c r="AU483" s="232" t="s">
        <v>87</v>
      </c>
      <c r="AY483" s="19" t="s">
        <v>245</v>
      </c>
      <c r="BE483" s="233">
        <f>IF(N483="základní",J483,0)</f>
        <v>0</v>
      </c>
      <c r="BF483" s="233">
        <f>IF(N483="snížená",J483,0)</f>
        <v>0</v>
      </c>
      <c r="BG483" s="233">
        <f>IF(N483="zákl. přenesená",J483,0)</f>
        <v>0</v>
      </c>
      <c r="BH483" s="233">
        <f>IF(N483="sníž. přenesená",J483,0)</f>
        <v>0</v>
      </c>
      <c r="BI483" s="233">
        <f>IF(N483="nulová",J483,0)</f>
        <v>0</v>
      </c>
      <c r="BJ483" s="19" t="s">
        <v>85</v>
      </c>
      <c r="BK483" s="233">
        <f>ROUND(I483*H483,2)</f>
        <v>0</v>
      </c>
      <c r="BL483" s="19" t="s">
        <v>253</v>
      </c>
      <c r="BM483" s="232" t="s">
        <v>6680</v>
      </c>
    </row>
    <row r="484" s="2" customFormat="1">
      <c r="A484" s="40"/>
      <c r="B484" s="41"/>
      <c r="C484" s="42"/>
      <c r="D484" s="234" t="s">
        <v>255</v>
      </c>
      <c r="E484" s="42"/>
      <c r="F484" s="235" t="s">
        <v>3078</v>
      </c>
      <c r="G484" s="42"/>
      <c r="H484" s="42"/>
      <c r="I484" s="236"/>
      <c r="J484" s="42"/>
      <c r="K484" s="42"/>
      <c r="L484" s="46"/>
      <c r="M484" s="237"/>
      <c r="N484" s="238"/>
      <c r="O484" s="93"/>
      <c r="P484" s="93"/>
      <c r="Q484" s="93"/>
      <c r="R484" s="93"/>
      <c r="S484" s="93"/>
      <c r="T484" s="94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255</v>
      </c>
      <c r="AU484" s="19" t="s">
        <v>87</v>
      </c>
    </row>
    <row r="485" s="2" customFormat="1">
      <c r="A485" s="40"/>
      <c r="B485" s="41"/>
      <c r="C485" s="42"/>
      <c r="D485" s="296" t="s">
        <v>766</v>
      </c>
      <c r="E485" s="42"/>
      <c r="F485" s="297" t="s">
        <v>3079</v>
      </c>
      <c r="G485" s="42"/>
      <c r="H485" s="42"/>
      <c r="I485" s="236"/>
      <c r="J485" s="42"/>
      <c r="K485" s="42"/>
      <c r="L485" s="46"/>
      <c r="M485" s="237"/>
      <c r="N485" s="238"/>
      <c r="O485" s="93"/>
      <c r="P485" s="93"/>
      <c r="Q485" s="93"/>
      <c r="R485" s="93"/>
      <c r="S485" s="93"/>
      <c r="T485" s="94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766</v>
      </c>
      <c r="AU485" s="19" t="s">
        <v>87</v>
      </c>
    </row>
    <row r="486" s="14" customFormat="1">
      <c r="A486" s="14"/>
      <c r="B486" s="249"/>
      <c r="C486" s="250"/>
      <c r="D486" s="234" t="s">
        <v>257</v>
      </c>
      <c r="E486" s="251" t="s">
        <v>1</v>
      </c>
      <c r="F486" s="252" t="s">
        <v>6681</v>
      </c>
      <c r="G486" s="250"/>
      <c r="H486" s="253">
        <v>45.664999999999999</v>
      </c>
      <c r="I486" s="254"/>
      <c r="J486" s="250"/>
      <c r="K486" s="250"/>
      <c r="L486" s="255"/>
      <c r="M486" s="256"/>
      <c r="N486" s="257"/>
      <c r="O486" s="257"/>
      <c r="P486" s="257"/>
      <c r="Q486" s="257"/>
      <c r="R486" s="257"/>
      <c r="S486" s="257"/>
      <c r="T486" s="258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9" t="s">
        <v>257</v>
      </c>
      <c r="AU486" s="259" t="s">
        <v>87</v>
      </c>
      <c r="AV486" s="14" t="s">
        <v>87</v>
      </c>
      <c r="AW486" s="14" t="s">
        <v>34</v>
      </c>
      <c r="AX486" s="14" t="s">
        <v>77</v>
      </c>
      <c r="AY486" s="259" t="s">
        <v>245</v>
      </c>
    </row>
    <row r="487" s="14" customFormat="1">
      <c r="A487" s="14"/>
      <c r="B487" s="249"/>
      <c r="C487" s="250"/>
      <c r="D487" s="234" t="s">
        <v>257</v>
      </c>
      <c r="E487" s="251" t="s">
        <v>1</v>
      </c>
      <c r="F487" s="252" t="s">
        <v>6682</v>
      </c>
      <c r="G487" s="250"/>
      <c r="H487" s="253">
        <v>37.128</v>
      </c>
      <c r="I487" s="254"/>
      <c r="J487" s="250"/>
      <c r="K487" s="250"/>
      <c r="L487" s="255"/>
      <c r="M487" s="256"/>
      <c r="N487" s="257"/>
      <c r="O487" s="257"/>
      <c r="P487" s="257"/>
      <c r="Q487" s="257"/>
      <c r="R487" s="257"/>
      <c r="S487" s="257"/>
      <c r="T487" s="258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9" t="s">
        <v>257</v>
      </c>
      <c r="AU487" s="259" t="s">
        <v>87</v>
      </c>
      <c r="AV487" s="14" t="s">
        <v>87</v>
      </c>
      <c r="AW487" s="14" t="s">
        <v>34</v>
      </c>
      <c r="AX487" s="14" t="s">
        <v>77</v>
      </c>
      <c r="AY487" s="259" t="s">
        <v>245</v>
      </c>
    </row>
    <row r="488" s="14" customFormat="1">
      <c r="A488" s="14"/>
      <c r="B488" s="249"/>
      <c r="C488" s="250"/>
      <c r="D488" s="234" t="s">
        <v>257</v>
      </c>
      <c r="E488" s="251" t="s">
        <v>1</v>
      </c>
      <c r="F488" s="252" t="s">
        <v>6683</v>
      </c>
      <c r="G488" s="250"/>
      <c r="H488" s="253">
        <v>128.91999999999999</v>
      </c>
      <c r="I488" s="254"/>
      <c r="J488" s="250"/>
      <c r="K488" s="250"/>
      <c r="L488" s="255"/>
      <c r="M488" s="256"/>
      <c r="N488" s="257"/>
      <c r="O488" s="257"/>
      <c r="P488" s="257"/>
      <c r="Q488" s="257"/>
      <c r="R488" s="257"/>
      <c r="S488" s="257"/>
      <c r="T488" s="258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59" t="s">
        <v>257</v>
      </c>
      <c r="AU488" s="259" t="s">
        <v>87</v>
      </c>
      <c r="AV488" s="14" t="s">
        <v>87</v>
      </c>
      <c r="AW488" s="14" t="s">
        <v>34</v>
      </c>
      <c r="AX488" s="14" t="s">
        <v>77</v>
      </c>
      <c r="AY488" s="259" t="s">
        <v>245</v>
      </c>
    </row>
    <row r="489" s="14" customFormat="1">
      <c r="A489" s="14"/>
      <c r="B489" s="249"/>
      <c r="C489" s="250"/>
      <c r="D489" s="234" t="s">
        <v>257</v>
      </c>
      <c r="E489" s="251" t="s">
        <v>1</v>
      </c>
      <c r="F489" s="252" t="s">
        <v>6684</v>
      </c>
      <c r="G489" s="250"/>
      <c r="H489" s="253">
        <v>3.2000000000000002</v>
      </c>
      <c r="I489" s="254"/>
      <c r="J489" s="250"/>
      <c r="K489" s="250"/>
      <c r="L489" s="255"/>
      <c r="M489" s="256"/>
      <c r="N489" s="257"/>
      <c r="O489" s="257"/>
      <c r="P489" s="257"/>
      <c r="Q489" s="257"/>
      <c r="R489" s="257"/>
      <c r="S489" s="257"/>
      <c r="T489" s="258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9" t="s">
        <v>257</v>
      </c>
      <c r="AU489" s="259" t="s">
        <v>87</v>
      </c>
      <c r="AV489" s="14" t="s">
        <v>87</v>
      </c>
      <c r="AW489" s="14" t="s">
        <v>34</v>
      </c>
      <c r="AX489" s="14" t="s">
        <v>77</v>
      </c>
      <c r="AY489" s="259" t="s">
        <v>245</v>
      </c>
    </row>
    <row r="490" s="15" customFormat="1">
      <c r="A490" s="15"/>
      <c r="B490" s="260"/>
      <c r="C490" s="261"/>
      <c r="D490" s="234" t="s">
        <v>257</v>
      </c>
      <c r="E490" s="262" t="s">
        <v>1</v>
      </c>
      <c r="F490" s="263" t="s">
        <v>266</v>
      </c>
      <c r="G490" s="261"/>
      <c r="H490" s="264">
        <v>214.91299999999998</v>
      </c>
      <c r="I490" s="265"/>
      <c r="J490" s="261"/>
      <c r="K490" s="261"/>
      <c r="L490" s="266"/>
      <c r="M490" s="267"/>
      <c r="N490" s="268"/>
      <c r="O490" s="268"/>
      <c r="P490" s="268"/>
      <c r="Q490" s="268"/>
      <c r="R490" s="268"/>
      <c r="S490" s="268"/>
      <c r="T490" s="269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T490" s="270" t="s">
        <v>257</v>
      </c>
      <c r="AU490" s="270" t="s">
        <v>87</v>
      </c>
      <c r="AV490" s="15" t="s">
        <v>253</v>
      </c>
      <c r="AW490" s="15" t="s">
        <v>34</v>
      </c>
      <c r="AX490" s="15" t="s">
        <v>85</v>
      </c>
      <c r="AY490" s="270" t="s">
        <v>245</v>
      </c>
    </row>
    <row r="491" s="2" customFormat="1" ht="24.15" customHeight="1">
      <c r="A491" s="40"/>
      <c r="B491" s="41"/>
      <c r="C491" s="221" t="s">
        <v>3160</v>
      </c>
      <c r="D491" s="221" t="s">
        <v>248</v>
      </c>
      <c r="E491" s="222" t="s">
        <v>3084</v>
      </c>
      <c r="F491" s="223" t="s">
        <v>3897</v>
      </c>
      <c r="G491" s="224" t="s">
        <v>3531</v>
      </c>
      <c r="H491" s="225">
        <v>10422.937</v>
      </c>
      <c r="I491" s="226"/>
      <c r="J491" s="227">
        <f>ROUND(I491*H491,2)</f>
        <v>0</v>
      </c>
      <c r="K491" s="223" t="s">
        <v>764</v>
      </c>
      <c r="L491" s="46"/>
      <c r="M491" s="228" t="s">
        <v>1</v>
      </c>
      <c r="N491" s="229" t="s">
        <v>42</v>
      </c>
      <c r="O491" s="93"/>
      <c r="P491" s="230">
        <f>O491*H491</f>
        <v>0</v>
      </c>
      <c r="Q491" s="230">
        <v>0</v>
      </c>
      <c r="R491" s="230">
        <f>Q491*H491</f>
        <v>0</v>
      </c>
      <c r="S491" s="230">
        <v>0</v>
      </c>
      <c r="T491" s="231">
        <f>S491*H491</f>
        <v>0</v>
      </c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R491" s="232" t="s">
        <v>253</v>
      </c>
      <c r="AT491" s="232" t="s">
        <v>248</v>
      </c>
      <c r="AU491" s="232" t="s">
        <v>87</v>
      </c>
      <c r="AY491" s="19" t="s">
        <v>245</v>
      </c>
      <c r="BE491" s="233">
        <f>IF(N491="základní",J491,0)</f>
        <v>0</v>
      </c>
      <c r="BF491" s="233">
        <f>IF(N491="snížená",J491,0)</f>
        <v>0</v>
      </c>
      <c r="BG491" s="233">
        <f>IF(N491="zákl. přenesená",J491,0)</f>
        <v>0</v>
      </c>
      <c r="BH491" s="233">
        <f>IF(N491="sníž. přenesená",J491,0)</f>
        <v>0</v>
      </c>
      <c r="BI491" s="233">
        <f>IF(N491="nulová",J491,0)</f>
        <v>0</v>
      </c>
      <c r="BJ491" s="19" t="s">
        <v>85</v>
      </c>
      <c r="BK491" s="233">
        <f>ROUND(I491*H491,2)</f>
        <v>0</v>
      </c>
      <c r="BL491" s="19" t="s">
        <v>253</v>
      </c>
      <c r="BM491" s="232" t="s">
        <v>6685</v>
      </c>
    </row>
    <row r="492" s="2" customFormat="1">
      <c r="A492" s="40"/>
      <c r="B492" s="41"/>
      <c r="C492" s="42"/>
      <c r="D492" s="234" t="s">
        <v>255</v>
      </c>
      <c r="E492" s="42"/>
      <c r="F492" s="235" t="s">
        <v>3897</v>
      </c>
      <c r="G492" s="42"/>
      <c r="H492" s="42"/>
      <c r="I492" s="236"/>
      <c r="J492" s="42"/>
      <c r="K492" s="42"/>
      <c r="L492" s="46"/>
      <c r="M492" s="237"/>
      <c r="N492" s="238"/>
      <c r="O492" s="93"/>
      <c r="P492" s="93"/>
      <c r="Q492" s="93"/>
      <c r="R492" s="93"/>
      <c r="S492" s="93"/>
      <c r="T492" s="94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T492" s="19" t="s">
        <v>255</v>
      </c>
      <c r="AU492" s="19" t="s">
        <v>87</v>
      </c>
    </row>
    <row r="493" s="2" customFormat="1">
      <c r="A493" s="40"/>
      <c r="B493" s="41"/>
      <c r="C493" s="42"/>
      <c r="D493" s="296" t="s">
        <v>766</v>
      </c>
      <c r="E493" s="42"/>
      <c r="F493" s="297" t="s">
        <v>3088</v>
      </c>
      <c r="G493" s="42"/>
      <c r="H493" s="42"/>
      <c r="I493" s="236"/>
      <c r="J493" s="42"/>
      <c r="K493" s="42"/>
      <c r="L493" s="46"/>
      <c r="M493" s="237"/>
      <c r="N493" s="238"/>
      <c r="O493" s="93"/>
      <c r="P493" s="93"/>
      <c r="Q493" s="93"/>
      <c r="R493" s="93"/>
      <c r="S493" s="93"/>
      <c r="T493" s="94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766</v>
      </c>
      <c r="AU493" s="19" t="s">
        <v>87</v>
      </c>
    </row>
    <row r="494" s="14" customFormat="1">
      <c r="A494" s="14"/>
      <c r="B494" s="249"/>
      <c r="C494" s="250"/>
      <c r="D494" s="234" t="s">
        <v>257</v>
      </c>
      <c r="E494" s="251" t="s">
        <v>1</v>
      </c>
      <c r="F494" s="252" t="s">
        <v>6686</v>
      </c>
      <c r="G494" s="250"/>
      <c r="H494" s="253">
        <v>10422.937</v>
      </c>
      <c r="I494" s="254"/>
      <c r="J494" s="250"/>
      <c r="K494" s="250"/>
      <c r="L494" s="255"/>
      <c r="M494" s="256"/>
      <c r="N494" s="257"/>
      <c r="O494" s="257"/>
      <c r="P494" s="257"/>
      <c r="Q494" s="257"/>
      <c r="R494" s="257"/>
      <c r="S494" s="257"/>
      <c r="T494" s="258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9" t="s">
        <v>257</v>
      </c>
      <c r="AU494" s="259" t="s">
        <v>87</v>
      </c>
      <c r="AV494" s="14" t="s">
        <v>87</v>
      </c>
      <c r="AW494" s="14" t="s">
        <v>34</v>
      </c>
      <c r="AX494" s="14" t="s">
        <v>85</v>
      </c>
      <c r="AY494" s="259" t="s">
        <v>245</v>
      </c>
    </row>
    <row r="495" s="2" customFormat="1" ht="16.5" customHeight="1">
      <c r="A495" s="40"/>
      <c r="B495" s="41"/>
      <c r="C495" s="221" t="s">
        <v>3167</v>
      </c>
      <c r="D495" s="221" t="s">
        <v>248</v>
      </c>
      <c r="E495" s="222" t="s">
        <v>3091</v>
      </c>
      <c r="F495" s="223" t="s">
        <v>3094</v>
      </c>
      <c r="G495" s="224" t="s">
        <v>3531</v>
      </c>
      <c r="H495" s="225">
        <v>212.71299999999999</v>
      </c>
      <c r="I495" s="226"/>
      <c r="J495" s="227">
        <f>ROUND(I495*H495,2)</f>
        <v>0</v>
      </c>
      <c r="K495" s="223" t="s">
        <v>764</v>
      </c>
      <c r="L495" s="46"/>
      <c r="M495" s="228" t="s">
        <v>1</v>
      </c>
      <c r="N495" s="229" t="s">
        <v>42</v>
      </c>
      <c r="O495" s="93"/>
      <c r="P495" s="230">
        <f>O495*H495</f>
        <v>0</v>
      </c>
      <c r="Q495" s="230">
        <v>0</v>
      </c>
      <c r="R495" s="230">
        <f>Q495*H495</f>
        <v>0</v>
      </c>
      <c r="S495" s="230">
        <v>0</v>
      </c>
      <c r="T495" s="231">
        <f>S495*H495</f>
        <v>0</v>
      </c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R495" s="232" t="s">
        <v>253</v>
      </c>
      <c r="AT495" s="232" t="s">
        <v>248</v>
      </c>
      <c r="AU495" s="232" t="s">
        <v>87</v>
      </c>
      <c r="AY495" s="19" t="s">
        <v>245</v>
      </c>
      <c r="BE495" s="233">
        <f>IF(N495="základní",J495,0)</f>
        <v>0</v>
      </c>
      <c r="BF495" s="233">
        <f>IF(N495="snížená",J495,0)</f>
        <v>0</v>
      </c>
      <c r="BG495" s="233">
        <f>IF(N495="zákl. přenesená",J495,0)</f>
        <v>0</v>
      </c>
      <c r="BH495" s="233">
        <f>IF(N495="sníž. přenesená",J495,0)</f>
        <v>0</v>
      </c>
      <c r="BI495" s="233">
        <f>IF(N495="nulová",J495,0)</f>
        <v>0</v>
      </c>
      <c r="BJ495" s="19" t="s">
        <v>85</v>
      </c>
      <c r="BK495" s="233">
        <f>ROUND(I495*H495,2)</f>
        <v>0</v>
      </c>
      <c r="BL495" s="19" t="s">
        <v>253</v>
      </c>
      <c r="BM495" s="232" t="s">
        <v>6687</v>
      </c>
    </row>
    <row r="496" s="2" customFormat="1">
      <c r="A496" s="40"/>
      <c r="B496" s="41"/>
      <c r="C496" s="42"/>
      <c r="D496" s="234" t="s">
        <v>255</v>
      </c>
      <c r="E496" s="42"/>
      <c r="F496" s="235" t="s">
        <v>3094</v>
      </c>
      <c r="G496" s="42"/>
      <c r="H496" s="42"/>
      <c r="I496" s="236"/>
      <c r="J496" s="42"/>
      <c r="K496" s="42"/>
      <c r="L496" s="46"/>
      <c r="M496" s="237"/>
      <c r="N496" s="238"/>
      <c r="O496" s="93"/>
      <c r="P496" s="93"/>
      <c r="Q496" s="93"/>
      <c r="R496" s="93"/>
      <c r="S496" s="93"/>
      <c r="T496" s="94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255</v>
      </c>
      <c r="AU496" s="19" t="s">
        <v>87</v>
      </c>
    </row>
    <row r="497" s="2" customFormat="1">
      <c r="A497" s="40"/>
      <c r="B497" s="41"/>
      <c r="C497" s="42"/>
      <c r="D497" s="296" t="s">
        <v>766</v>
      </c>
      <c r="E497" s="42"/>
      <c r="F497" s="297" t="s">
        <v>3095</v>
      </c>
      <c r="G497" s="42"/>
      <c r="H497" s="42"/>
      <c r="I497" s="236"/>
      <c r="J497" s="42"/>
      <c r="K497" s="42"/>
      <c r="L497" s="46"/>
      <c r="M497" s="237"/>
      <c r="N497" s="238"/>
      <c r="O497" s="93"/>
      <c r="P497" s="93"/>
      <c r="Q497" s="93"/>
      <c r="R497" s="93"/>
      <c r="S497" s="93"/>
      <c r="T497" s="94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T497" s="19" t="s">
        <v>766</v>
      </c>
      <c r="AU497" s="19" t="s">
        <v>87</v>
      </c>
    </row>
    <row r="498" s="14" customFormat="1">
      <c r="A498" s="14"/>
      <c r="B498" s="249"/>
      <c r="C498" s="250"/>
      <c r="D498" s="234" t="s">
        <v>257</v>
      </c>
      <c r="E498" s="251" t="s">
        <v>1</v>
      </c>
      <c r="F498" s="252" t="s">
        <v>6688</v>
      </c>
      <c r="G498" s="250"/>
      <c r="H498" s="253">
        <v>212.71299999999999</v>
      </c>
      <c r="I498" s="254"/>
      <c r="J498" s="250"/>
      <c r="K498" s="250"/>
      <c r="L498" s="255"/>
      <c r="M498" s="256"/>
      <c r="N498" s="257"/>
      <c r="O498" s="257"/>
      <c r="P498" s="257"/>
      <c r="Q498" s="257"/>
      <c r="R498" s="257"/>
      <c r="S498" s="257"/>
      <c r="T498" s="258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9" t="s">
        <v>257</v>
      </c>
      <c r="AU498" s="259" t="s">
        <v>87</v>
      </c>
      <c r="AV498" s="14" t="s">
        <v>87</v>
      </c>
      <c r="AW498" s="14" t="s">
        <v>34</v>
      </c>
      <c r="AX498" s="14" t="s">
        <v>85</v>
      </c>
      <c r="AY498" s="259" t="s">
        <v>245</v>
      </c>
    </row>
    <row r="499" s="2" customFormat="1" ht="24.15" customHeight="1">
      <c r="A499" s="40"/>
      <c r="B499" s="41"/>
      <c r="C499" s="221" t="s">
        <v>3174</v>
      </c>
      <c r="D499" s="221" t="s">
        <v>248</v>
      </c>
      <c r="E499" s="222" t="s">
        <v>3904</v>
      </c>
      <c r="F499" s="223" t="s">
        <v>3905</v>
      </c>
      <c r="G499" s="224" t="s">
        <v>545</v>
      </c>
      <c r="H499" s="225">
        <v>255.15000000000001</v>
      </c>
      <c r="I499" s="226"/>
      <c r="J499" s="227">
        <f>ROUND(I499*H499,2)</f>
        <v>0</v>
      </c>
      <c r="K499" s="223" t="s">
        <v>1</v>
      </c>
      <c r="L499" s="46"/>
      <c r="M499" s="228" t="s">
        <v>1</v>
      </c>
      <c r="N499" s="229" t="s">
        <v>42</v>
      </c>
      <c r="O499" s="93"/>
      <c r="P499" s="230">
        <f>O499*H499</f>
        <v>0</v>
      </c>
      <c r="Q499" s="230">
        <v>0</v>
      </c>
      <c r="R499" s="230">
        <f>Q499*H499</f>
        <v>0</v>
      </c>
      <c r="S499" s="230">
        <v>0</v>
      </c>
      <c r="T499" s="231">
        <f>S499*H499</f>
        <v>0</v>
      </c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R499" s="232" t="s">
        <v>253</v>
      </c>
      <c r="AT499" s="232" t="s">
        <v>248</v>
      </c>
      <c r="AU499" s="232" t="s">
        <v>87</v>
      </c>
      <c r="AY499" s="19" t="s">
        <v>245</v>
      </c>
      <c r="BE499" s="233">
        <f>IF(N499="základní",J499,0)</f>
        <v>0</v>
      </c>
      <c r="BF499" s="233">
        <f>IF(N499="snížená",J499,0)</f>
        <v>0</v>
      </c>
      <c r="BG499" s="233">
        <f>IF(N499="zákl. přenesená",J499,0)</f>
        <v>0</v>
      </c>
      <c r="BH499" s="233">
        <f>IF(N499="sníž. přenesená",J499,0)</f>
        <v>0</v>
      </c>
      <c r="BI499" s="233">
        <f>IF(N499="nulová",J499,0)</f>
        <v>0</v>
      </c>
      <c r="BJ499" s="19" t="s">
        <v>85</v>
      </c>
      <c r="BK499" s="233">
        <f>ROUND(I499*H499,2)</f>
        <v>0</v>
      </c>
      <c r="BL499" s="19" t="s">
        <v>253</v>
      </c>
      <c r="BM499" s="232" t="s">
        <v>6689</v>
      </c>
    </row>
    <row r="500" s="2" customFormat="1">
      <c r="A500" s="40"/>
      <c r="B500" s="41"/>
      <c r="C500" s="42"/>
      <c r="D500" s="234" t="s">
        <v>255</v>
      </c>
      <c r="E500" s="42"/>
      <c r="F500" s="235" t="s">
        <v>3905</v>
      </c>
      <c r="G500" s="42"/>
      <c r="H500" s="42"/>
      <c r="I500" s="236"/>
      <c r="J500" s="42"/>
      <c r="K500" s="42"/>
      <c r="L500" s="46"/>
      <c r="M500" s="237"/>
      <c r="N500" s="238"/>
      <c r="O500" s="93"/>
      <c r="P500" s="93"/>
      <c r="Q500" s="93"/>
      <c r="R500" s="93"/>
      <c r="S500" s="93"/>
      <c r="T500" s="94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255</v>
      </c>
      <c r="AU500" s="19" t="s">
        <v>87</v>
      </c>
    </row>
    <row r="501" s="14" customFormat="1">
      <c r="A501" s="14"/>
      <c r="B501" s="249"/>
      <c r="C501" s="250"/>
      <c r="D501" s="234" t="s">
        <v>257</v>
      </c>
      <c r="E501" s="251" t="s">
        <v>1</v>
      </c>
      <c r="F501" s="252" t="s">
        <v>6690</v>
      </c>
      <c r="G501" s="250"/>
      <c r="H501" s="253">
        <v>255.15000000000001</v>
      </c>
      <c r="I501" s="254"/>
      <c r="J501" s="250"/>
      <c r="K501" s="250"/>
      <c r="L501" s="255"/>
      <c r="M501" s="256"/>
      <c r="N501" s="257"/>
      <c r="O501" s="257"/>
      <c r="P501" s="257"/>
      <c r="Q501" s="257"/>
      <c r="R501" s="257"/>
      <c r="S501" s="257"/>
      <c r="T501" s="25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9" t="s">
        <v>257</v>
      </c>
      <c r="AU501" s="259" t="s">
        <v>87</v>
      </c>
      <c r="AV501" s="14" t="s">
        <v>87</v>
      </c>
      <c r="AW501" s="14" t="s">
        <v>34</v>
      </c>
      <c r="AX501" s="14" t="s">
        <v>85</v>
      </c>
      <c r="AY501" s="259" t="s">
        <v>245</v>
      </c>
    </row>
    <row r="502" s="12" customFormat="1" ht="22.8" customHeight="1">
      <c r="A502" s="12"/>
      <c r="B502" s="205"/>
      <c r="C502" s="206"/>
      <c r="D502" s="207" t="s">
        <v>76</v>
      </c>
      <c r="E502" s="219" t="s">
        <v>878</v>
      </c>
      <c r="F502" s="219" t="s">
        <v>879</v>
      </c>
      <c r="G502" s="206"/>
      <c r="H502" s="206"/>
      <c r="I502" s="209"/>
      <c r="J502" s="220">
        <f>BK502</f>
        <v>0</v>
      </c>
      <c r="K502" s="206"/>
      <c r="L502" s="211"/>
      <c r="M502" s="212"/>
      <c r="N502" s="213"/>
      <c r="O502" s="213"/>
      <c r="P502" s="214">
        <f>P503+SUM(P504:P506)</f>
        <v>0</v>
      </c>
      <c r="Q502" s="213"/>
      <c r="R502" s="214">
        <f>R503+SUM(R504:R506)</f>
        <v>0.17052954000000001</v>
      </c>
      <c r="S502" s="213"/>
      <c r="T502" s="215">
        <f>T503+SUM(T504:T506)</f>
        <v>0</v>
      </c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R502" s="216" t="s">
        <v>253</v>
      </c>
      <c r="AT502" s="217" t="s">
        <v>76</v>
      </c>
      <c r="AU502" s="217" t="s">
        <v>85</v>
      </c>
      <c r="AY502" s="216" t="s">
        <v>245</v>
      </c>
      <c r="BK502" s="218">
        <f>BK503+SUM(BK504:BK506)</f>
        <v>0</v>
      </c>
    </row>
    <row r="503" s="2" customFormat="1" ht="24.15" customHeight="1">
      <c r="A503" s="40"/>
      <c r="B503" s="41"/>
      <c r="C503" s="221" t="s">
        <v>459</v>
      </c>
      <c r="D503" s="221" t="s">
        <v>248</v>
      </c>
      <c r="E503" s="222" t="s">
        <v>880</v>
      </c>
      <c r="F503" s="223" t="s">
        <v>882</v>
      </c>
      <c r="G503" s="224" t="s">
        <v>3531</v>
      </c>
      <c r="H503" s="225">
        <v>919.06600000000003</v>
      </c>
      <c r="I503" s="226"/>
      <c r="J503" s="227">
        <f>ROUND(I503*H503,2)</f>
        <v>0</v>
      </c>
      <c r="K503" s="223" t="s">
        <v>764</v>
      </c>
      <c r="L503" s="46"/>
      <c r="M503" s="228" t="s">
        <v>1</v>
      </c>
      <c r="N503" s="229" t="s">
        <v>42</v>
      </c>
      <c r="O503" s="93"/>
      <c r="P503" s="230">
        <f>O503*H503</f>
        <v>0</v>
      </c>
      <c r="Q503" s="230">
        <v>0</v>
      </c>
      <c r="R503" s="230">
        <f>Q503*H503</f>
        <v>0</v>
      </c>
      <c r="S503" s="230">
        <v>0</v>
      </c>
      <c r="T503" s="231">
        <f>S503*H503</f>
        <v>0</v>
      </c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R503" s="232" t="s">
        <v>253</v>
      </c>
      <c r="AT503" s="232" t="s">
        <v>248</v>
      </c>
      <c r="AU503" s="232" t="s">
        <v>87</v>
      </c>
      <c r="AY503" s="19" t="s">
        <v>245</v>
      </c>
      <c r="BE503" s="233">
        <f>IF(N503="základní",J503,0)</f>
        <v>0</v>
      </c>
      <c r="BF503" s="233">
        <f>IF(N503="snížená",J503,0)</f>
        <v>0</v>
      </c>
      <c r="BG503" s="233">
        <f>IF(N503="zákl. přenesená",J503,0)</f>
        <v>0</v>
      </c>
      <c r="BH503" s="233">
        <f>IF(N503="sníž. přenesená",J503,0)</f>
        <v>0</v>
      </c>
      <c r="BI503" s="233">
        <f>IF(N503="nulová",J503,0)</f>
        <v>0</v>
      </c>
      <c r="BJ503" s="19" t="s">
        <v>85</v>
      </c>
      <c r="BK503" s="233">
        <f>ROUND(I503*H503,2)</f>
        <v>0</v>
      </c>
      <c r="BL503" s="19" t="s">
        <v>253</v>
      </c>
      <c r="BM503" s="232" t="s">
        <v>6691</v>
      </c>
    </row>
    <row r="504" s="2" customFormat="1">
      <c r="A504" s="40"/>
      <c r="B504" s="41"/>
      <c r="C504" s="42"/>
      <c r="D504" s="234" t="s">
        <v>255</v>
      </c>
      <c r="E504" s="42"/>
      <c r="F504" s="235" t="s">
        <v>882</v>
      </c>
      <c r="G504" s="42"/>
      <c r="H504" s="42"/>
      <c r="I504" s="236"/>
      <c r="J504" s="42"/>
      <c r="K504" s="42"/>
      <c r="L504" s="46"/>
      <c r="M504" s="237"/>
      <c r="N504" s="238"/>
      <c r="O504" s="93"/>
      <c r="P504" s="93"/>
      <c r="Q504" s="93"/>
      <c r="R504" s="93"/>
      <c r="S504" s="93"/>
      <c r="T504" s="94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255</v>
      </c>
      <c r="AU504" s="19" t="s">
        <v>87</v>
      </c>
    </row>
    <row r="505" s="2" customFormat="1">
      <c r="A505" s="40"/>
      <c r="B505" s="41"/>
      <c r="C505" s="42"/>
      <c r="D505" s="296" t="s">
        <v>766</v>
      </c>
      <c r="E505" s="42"/>
      <c r="F505" s="297" t="s">
        <v>883</v>
      </c>
      <c r="G505" s="42"/>
      <c r="H505" s="42"/>
      <c r="I505" s="236"/>
      <c r="J505" s="42"/>
      <c r="K505" s="42"/>
      <c r="L505" s="46"/>
      <c r="M505" s="237"/>
      <c r="N505" s="238"/>
      <c r="O505" s="93"/>
      <c r="P505" s="93"/>
      <c r="Q505" s="93"/>
      <c r="R505" s="93"/>
      <c r="S505" s="93"/>
      <c r="T505" s="94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19" t="s">
        <v>766</v>
      </c>
      <c r="AU505" s="19" t="s">
        <v>87</v>
      </c>
    </row>
    <row r="506" s="12" customFormat="1" ht="20.88" customHeight="1">
      <c r="A506" s="12"/>
      <c r="B506" s="205"/>
      <c r="C506" s="206"/>
      <c r="D506" s="207" t="s">
        <v>76</v>
      </c>
      <c r="E506" s="219" t="s">
        <v>3103</v>
      </c>
      <c r="F506" s="219" t="s">
        <v>3104</v>
      </c>
      <c r="G506" s="206"/>
      <c r="H506" s="206"/>
      <c r="I506" s="209"/>
      <c r="J506" s="220">
        <f>BK506</f>
        <v>0</v>
      </c>
      <c r="K506" s="206"/>
      <c r="L506" s="211"/>
      <c r="M506" s="212"/>
      <c r="N506" s="213"/>
      <c r="O506" s="213"/>
      <c r="P506" s="214">
        <f>P507+SUM(P508:P533)</f>
        <v>0</v>
      </c>
      <c r="Q506" s="213"/>
      <c r="R506" s="214">
        <f>R507+SUM(R508:R533)</f>
        <v>0.17052954000000001</v>
      </c>
      <c r="S506" s="213"/>
      <c r="T506" s="215">
        <f>T507+SUM(T508:T533)</f>
        <v>0</v>
      </c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R506" s="216" t="s">
        <v>253</v>
      </c>
      <c r="AT506" s="217" t="s">
        <v>76</v>
      </c>
      <c r="AU506" s="217" t="s">
        <v>87</v>
      </c>
      <c r="AY506" s="216" t="s">
        <v>245</v>
      </c>
      <c r="BK506" s="218">
        <f>BK507+SUM(BK508:BK533)</f>
        <v>0</v>
      </c>
    </row>
    <row r="507" s="2" customFormat="1" ht="21.75" customHeight="1">
      <c r="A507" s="40"/>
      <c r="B507" s="41"/>
      <c r="C507" s="221" t="s">
        <v>3188</v>
      </c>
      <c r="D507" s="221" t="s">
        <v>248</v>
      </c>
      <c r="E507" s="222" t="s">
        <v>3106</v>
      </c>
      <c r="F507" s="223" t="s">
        <v>3911</v>
      </c>
      <c r="G507" s="224" t="s">
        <v>2717</v>
      </c>
      <c r="H507" s="225">
        <v>99.954999999999998</v>
      </c>
      <c r="I507" s="226"/>
      <c r="J507" s="227">
        <f>ROUND(I507*H507,2)</f>
        <v>0</v>
      </c>
      <c r="K507" s="223" t="s">
        <v>764</v>
      </c>
      <c r="L507" s="46"/>
      <c r="M507" s="228" t="s">
        <v>1</v>
      </c>
      <c r="N507" s="229" t="s">
        <v>42</v>
      </c>
      <c r="O507" s="93"/>
      <c r="P507" s="230">
        <f>O507*H507</f>
        <v>0</v>
      </c>
      <c r="Q507" s="230">
        <v>0</v>
      </c>
      <c r="R507" s="230">
        <f>Q507*H507</f>
        <v>0</v>
      </c>
      <c r="S507" s="230">
        <v>0</v>
      </c>
      <c r="T507" s="231">
        <f>S507*H507</f>
        <v>0</v>
      </c>
      <c r="U507" s="40"/>
      <c r="V507" s="40"/>
      <c r="W507" s="40"/>
      <c r="X507" s="40"/>
      <c r="Y507" s="40"/>
      <c r="Z507" s="40"/>
      <c r="AA507" s="40"/>
      <c r="AB507" s="40"/>
      <c r="AC507" s="40"/>
      <c r="AD507" s="40"/>
      <c r="AE507" s="40"/>
      <c r="AR507" s="232" t="s">
        <v>253</v>
      </c>
      <c r="AT507" s="232" t="s">
        <v>248</v>
      </c>
      <c r="AU507" s="232" t="s">
        <v>272</v>
      </c>
      <c r="AY507" s="19" t="s">
        <v>245</v>
      </c>
      <c r="BE507" s="233">
        <f>IF(N507="základní",J507,0)</f>
        <v>0</v>
      </c>
      <c r="BF507" s="233">
        <f>IF(N507="snížená",J507,0)</f>
        <v>0</v>
      </c>
      <c r="BG507" s="233">
        <f>IF(N507="zákl. přenesená",J507,0)</f>
        <v>0</v>
      </c>
      <c r="BH507" s="233">
        <f>IF(N507="sníž. přenesená",J507,0)</f>
        <v>0</v>
      </c>
      <c r="BI507" s="233">
        <f>IF(N507="nulová",J507,0)</f>
        <v>0</v>
      </c>
      <c r="BJ507" s="19" t="s">
        <v>85</v>
      </c>
      <c r="BK507" s="233">
        <f>ROUND(I507*H507,2)</f>
        <v>0</v>
      </c>
      <c r="BL507" s="19" t="s">
        <v>253</v>
      </c>
      <c r="BM507" s="232" t="s">
        <v>6692</v>
      </c>
    </row>
    <row r="508" s="2" customFormat="1">
      <c r="A508" s="40"/>
      <c r="B508" s="41"/>
      <c r="C508" s="42"/>
      <c r="D508" s="234" t="s">
        <v>255</v>
      </c>
      <c r="E508" s="42"/>
      <c r="F508" s="235" t="s">
        <v>3911</v>
      </c>
      <c r="G508" s="42"/>
      <c r="H508" s="42"/>
      <c r="I508" s="236"/>
      <c r="J508" s="42"/>
      <c r="K508" s="42"/>
      <c r="L508" s="46"/>
      <c r="M508" s="237"/>
      <c r="N508" s="238"/>
      <c r="O508" s="93"/>
      <c r="P508" s="93"/>
      <c r="Q508" s="93"/>
      <c r="R508" s="93"/>
      <c r="S508" s="93"/>
      <c r="T508" s="94"/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T508" s="19" t="s">
        <v>255</v>
      </c>
      <c r="AU508" s="19" t="s">
        <v>272</v>
      </c>
    </row>
    <row r="509" s="2" customFormat="1">
      <c r="A509" s="40"/>
      <c r="B509" s="41"/>
      <c r="C509" s="42"/>
      <c r="D509" s="296" t="s">
        <v>766</v>
      </c>
      <c r="E509" s="42"/>
      <c r="F509" s="297" t="s">
        <v>3110</v>
      </c>
      <c r="G509" s="42"/>
      <c r="H509" s="42"/>
      <c r="I509" s="236"/>
      <c r="J509" s="42"/>
      <c r="K509" s="42"/>
      <c r="L509" s="46"/>
      <c r="M509" s="237"/>
      <c r="N509" s="238"/>
      <c r="O509" s="93"/>
      <c r="P509" s="93"/>
      <c r="Q509" s="93"/>
      <c r="R509" s="93"/>
      <c r="S509" s="93"/>
      <c r="T509" s="94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T509" s="19" t="s">
        <v>766</v>
      </c>
      <c r="AU509" s="19" t="s">
        <v>272</v>
      </c>
    </row>
    <row r="510" s="14" customFormat="1">
      <c r="A510" s="14"/>
      <c r="B510" s="249"/>
      <c r="C510" s="250"/>
      <c r="D510" s="234" t="s">
        <v>257</v>
      </c>
      <c r="E510" s="251" t="s">
        <v>1</v>
      </c>
      <c r="F510" s="252" t="s">
        <v>6693</v>
      </c>
      <c r="G510" s="250"/>
      <c r="H510" s="253">
        <v>58.704999999999998</v>
      </c>
      <c r="I510" s="254"/>
      <c r="J510" s="250"/>
      <c r="K510" s="250"/>
      <c r="L510" s="255"/>
      <c r="M510" s="256"/>
      <c r="N510" s="257"/>
      <c r="O510" s="257"/>
      <c r="P510" s="257"/>
      <c r="Q510" s="257"/>
      <c r="R510" s="257"/>
      <c r="S510" s="257"/>
      <c r="T510" s="258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9" t="s">
        <v>257</v>
      </c>
      <c r="AU510" s="259" t="s">
        <v>272</v>
      </c>
      <c r="AV510" s="14" t="s">
        <v>87</v>
      </c>
      <c r="AW510" s="14" t="s">
        <v>34</v>
      </c>
      <c r="AX510" s="14" t="s">
        <v>77</v>
      </c>
      <c r="AY510" s="259" t="s">
        <v>245</v>
      </c>
    </row>
    <row r="511" s="14" customFormat="1">
      <c r="A511" s="14"/>
      <c r="B511" s="249"/>
      <c r="C511" s="250"/>
      <c r="D511" s="234" t="s">
        <v>257</v>
      </c>
      <c r="E511" s="251" t="s">
        <v>1</v>
      </c>
      <c r="F511" s="252" t="s">
        <v>6694</v>
      </c>
      <c r="G511" s="250"/>
      <c r="H511" s="253">
        <v>24.57</v>
      </c>
      <c r="I511" s="254"/>
      <c r="J511" s="250"/>
      <c r="K511" s="250"/>
      <c r="L511" s="255"/>
      <c r="M511" s="256"/>
      <c r="N511" s="257"/>
      <c r="O511" s="257"/>
      <c r="P511" s="257"/>
      <c r="Q511" s="257"/>
      <c r="R511" s="257"/>
      <c r="S511" s="257"/>
      <c r="T511" s="258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9" t="s">
        <v>257</v>
      </c>
      <c r="AU511" s="259" t="s">
        <v>272</v>
      </c>
      <c r="AV511" s="14" t="s">
        <v>87</v>
      </c>
      <c r="AW511" s="14" t="s">
        <v>34</v>
      </c>
      <c r="AX511" s="14" t="s">
        <v>77</v>
      </c>
      <c r="AY511" s="259" t="s">
        <v>245</v>
      </c>
    </row>
    <row r="512" s="14" customFormat="1">
      <c r="A512" s="14"/>
      <c r="B512" s="249"/>
      <c r="C512" s="250"/>
      <c r="D512" s="234" t="s">
        <v>257</v>
      </c>
      <c r="E512" s="251" t="s">
        <v>1</v>
      </c>
      <c r="F512" s="252" t="s">
        <v>6695</v>
      </c>
      <c r="G512" s="250"/>
      <c r="H512" s="253">
        <v>16.68</v>
      </c>
      <c r="I512" s="254"/>
      <c r="J512" s="250"/>
      <c r="K512" s="250"/>
      <c r="L512" s="255"/>
      <c r="M512" s="256"/>
      <c r="N512" s="257"/>
      <c r="O512" s="257"/>
      <c r="P512" s="257"/>
      <c r="Q512" s="257"/>
      <c r="R512" s="257"/>
      <c r="S512" s="257"/>
      <c r="T512" s="258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9" t="s">
        <v>257</v>
      </c>
      <c r="AU512" s="259" t="s">
        <v>272</v>
      </c>
      <c r="AV512" s="14" t="s">
        <v>87</v>
      </c>
      <c r="AW512" s="14" t="s">
        <v>34</v>
      </c>
      <c r="AX512" s="14" t="s">
        <v>77</v>
      </c>
      <c r="AY512" s="259" t="s">
        <v>245</v>
      </c>
    </row>
    <row r="513" s="15" customFormat="1">
      <c r="A513" s="15"/>
      <c r="B513" s="260"/>
      <c r="C513" s="261"/>
      <c r="D513" s="234" t="s">
        <v>257</v>
      </c>
      <c r="E513" s="262" t="s">
        <v>1</v>
      </c>
      <c r="F513" s="263" t="s">
        <v>266</v>
      </c>
      <c r="G513" s="261"/>
      <c r="H513" s="264">
        <v>99.955000000000013</v>
      </c>
      <c r="I513" s="265"/>
      <c r="J513" s="261"/>
      <c r="K513" s="261"/>
      <c r="L513" s="266"/>
      <c r="M513" s="267"/>
      <c r="N513" s="268"/>
      <c r="O513" s="268"/>
      <c r="P513" s="268"/>
      <c r="Q513" s="268"/>
      <c r="R513" s="268"/>
      <c r="S513" s="268"/>
      <c r="T513" s="269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70" t="s">
        <v>257</v>
      </c>
      <c r="AU513" s="270" t="s">
        <v>272</v>
      </c>
      <c r="AV513" s="15" t="s">
        <v>253</v>
      </c>
      <c r="AW513" s="15" t="s">
        <v>34</v>
      </c>
      <c r="AX513" s="15" t="s">
        <v>85</v>
      </c>
      <c r="AY513" s="270" t="s">
        <v>245</v>
      </c>
    </row>
    <row r="514" s="2" customFormat="1" ht="16.5" customHeight="1">
      <c r="A514" s="40"/>
      <c r="B514" s="41"/>
      <c r="C514" s="283" t="s">
        <v>3194</v>
      </c>
      <c r="D514" s="283" t="s">
        <v>551</v>
      </c>
      <c r="E514" s="284" t="s">
        <v>3113</v>
      </c>
      <c r="F514" s="285" t="s">
        <v>3114</v>
      </c>
      <c r="G514" s="286" t="s">
        <v>3531</v>
      </c>
      <c r="H514" s="287">
        <v>0.034000000000000002</v>
      </c>
      <c r="I514" s="288"/>
      <c r="J514" s="289">
        <f>ROUND(I514*H514,2)</f>
        <v>0</v>
      </c>
      <c r="K514" s="285" t="s">
        <v>764</v>
      </c>
      <c r="L514" s="290"/>
      <c r="M514" s="291" t="s">
        <v>1</v>
      </c>
      <c r="N514" s="292" t="s">
        <v>42</v>
      </c>
      <c r="O514" s="93"/>
      <c r="P514" s="230">
        <f>O514*H514</f>
        <v>0</v>
      </c>
      <c r="Q514" s="230">
        <v>1</v>
      </c>
      <c r="R514" s="230">
        <f>Q514*H514</f>
        <v>0.034000000000000002</v>
      </c>
      <c r="S514" s="230">
        <v>0</v>
      </c>
      <c r="T514" s="231">
        <f>S514*H514</f>
        <v>0</v>
      </c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R514" s="232" t="s">
        <v>326</v>
      </c>
      <c r="AT514" s="232" t="s">
        <v>551</v>
      </c>
      <c r="AU514" s="232" t="s">
        <v>272</v>
      </c>
      <c r="AY514" s="19" t="s">
        <v>245</v>
      </c>
      <c r="BE514" s="233">
        <f>IF(N514="základní",J514,0)</f>
        <v>0</v>
      </c>
      <c r="BF514" s="233">
        <f>IF(N514="snížená",J514,0)</f>
        <v>0</v>
      </c>
      <c r="BG514" s="233">
        <f>IF(N514="zákl. přenesená",J514,0)</f>
        <v>0</v>
      </c>
      <c r="BH514" s="233">
        <f>IF(N514="sníž. přenesená",J514,0)</f>
        <v>0</v>
      </c>
      <c r="BI514" s="233">
        <f>IF(N514="nulová",J514,0)</f>
        <v>0</v>
      </c>
      <c r="BJ514" s="19" t="s">
        <v>85</v>
      </c>
      <c r="BK514" s="233">
        <f>ROUND(I514*H514,2)</f>
        <v>0</v>
      </c>
      <c r="BL514" s="19" t="s">
        <v>253</v>
      </c>
      <c r="BM514" s="232" t="s">
        <v>6696</v>
      </c>
    </row>
    <row r="515" s="2" customFormat="1">
      <c r="A515" s="40"/>
      <c r="B515" s="41"/>
      <c r="C515" s="42"/>
      <c r="D515" s="234" t="s">
        <v>255</v>
      </c>
      <c r="E515" s="42"/>
      <c r="F515" s="235" t="s">
        <v>3114</v>
      </c>
      <c r="G515" s="42"/>
      <c r="H515" s="42"/>
      <c r="I515" s="236"/>
      <c r="J515" s="42"/>
      <c r="K515" s="42"/>
      <c r="L515" s="46"/>
      <c r="M515" s="237"/>
      <c r="N515" s="238"/>
      <c r="O515" s="93"/>
      <c r="P515" s="93"/>
      <c r="Q515" s="93"/>
      <c r="R515" s="93"/>
      <c r="S515" s="93"/>
      <c r="T515" s="94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T515" s="19" t="s">
        <v>255</v>
      </c>
      <c r="AU515" s="19" t="s">
        <v>272</v>
      </c>
    </row>
    <row r="516" s="14" customFormat="1">
      <c r="A516" s="14"/>
      <c r="B516" s="249"/>
      <c r="C516" s="250"/>
      <c r="D516" s="234" t="s">
        <v>257</v>
      </c>
      <c r="E516" s="251" t="s">
        <v>1</v>
      </c>
      <c r="F516" s="252" t="s">
        <v>6697</v>
      </c>
      <c r="G516" s="250"/>
      <c r="H516" s="253">
        <v>0.034000000000000002</v>
      </c>
      <c r="I516" s="254"/>
      <c r="J516" s="250"/>
      <c r="K516" s="250"/>
      <c r="L516" s="255"/>
      <c r="M516" s="256"/>
      <c r="N516" s="257"/>
      <c r="O516" s="257"/>
      <c r="P516" s="257"/>
      <c r="Q516" s="257"/>
      <c r="R516" s="257"/>
      <c r="S516" s="257"/>
      <c r="T516" s="258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9" t="s">
        <v>257</v>
      </c>
      <c r="AU516" s="259" t="s">
        <v>272</v>
      </c>
      <c r="AV516" s="14" t="s">
        <v>87</v>
      </c>
      <c r="AW516" s="14" t="s">
        <v>34</v>
      </c>
      <c r="AX516" s="14" t="s">
        <v>77</v>
      </c>
      <c r="AY516" s="259" t="s">
        <v>245</v>
      </c>
    </row>
    <row r="517" s="15" customFormat="1">
      <c r="A517" s="15"/>
      <c r="B517" s="260"/>
      <c r="C517" s="261"/>
      <c r="D517" s="234" t="s">
        <v>257</v>
      </c>
      <c r="E517" s="262" t="s">
        <v>1</v>
      </c>
      <c r="F517" s="263" t="s">
        <v>266</v>
      </c>
      <c r="G517" s="261"/>
      <c r="H517" s="264">
        <v>0.034000000000000002</v>
      </c>
      <c r="I517" s="265"/>
      <c r="J517" s="261"/>
      <c r="K517" s="261"/>
      <c r="L517" s="266"/>
      <c r="M517" s="267"/>
      <c r="N517" s="268"/>
      <c r="O517" s="268"/>
      <c r="P517" s="268"/>
      <c r="Q517" s="268"/>
      <c r="R517" s="268"/>
      <c r="S517" s="268"/>
      <c r="T517" s="269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70" t="s">
        <v>257</v>
      </c>
      <c r="AU517" s="270" t="s">
        <v>272</v>
      </c>
      <c r="AV517" s="15" t="s">
        <v>253</v>
      </c>
      <c r="AW517" s="15" t="s">
        <v>34</v>
      </c>
      <c r="AX517" s="15" t="s">
        <v>85</v>
      </c>
      <c r="AY517" s="270" t="s">
        <v>245</v>
      </c>
    </row>
    <row r="518" s="2" customFormat="1" ht="21.75" customHeight="1">
      <c r="A518" s="40"/>
      <c r="B518" s="41"/>
      <c r="C518" s="221" t="s">
        <v>3446</v>
      </c>
      <c r="D518" s="221" t="s">
        <v>248</v>
      </c>
      <c r="E518" s="222" t="s">
        <v>3118</v>
      </c>
      <c r="F518" s="223" t="s">
        <v>3918</v>
      </c>
      <c r="G518" s="224" t="s">
        <v>2717</v>
      </c>
      <c r="H518" s="225">
        <v>199.91</v>
      </c>
      <c r="I518" s="226"/>
      <c r="J518" s="227">
        <f>ROUND(I518*H518,2)</f>
        <v>0</v>
      </c>
      <c r="K518" s="223" t="s">
        <v>764</v>
      </c>
      <c r="L518" s="46"/>
      <c r="M518" s="228" t="s">
        <v>1</v>
      </c>
      <c r="N518" s="229" t="s">
        <v>42</v>
      </c>
      <c r="O518" s="93"/>
      <c r="P518" s="230">
        <f>O518*H518</f>
        <v>0</v>
      </c>
      <c r="Q518" s="230">
        <v>0</v>
      </c>
      <c r="R518" s="230">
        <f>Q518*H518</f>
        <v>0</v>
      </c>
      <c r="S518" s="230">
        <v>0</v>
      </c>
      <c r="T518" s="231">
        <f>S518*H518</f>
        <v>0</v>
      </c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R518" s="232" t="s">
        <v>253</v>
      </c>
      <c r="AT518" s="232" t="s">
        <v>248</v>
      </c>
      <c r="AU518" s="232" t="s">
        <v>272</v>
      </c>
      <c r="AY518" s="19" t="s">
        <v>245</v>
      </c>
      <c r="BE518" s="233">
        <f>IF(N518="základní",J518,0)</f>
        <v>0</v>
      </c>
      <c r="BF518" s="233">
        <f>IF(N518="snížená",J518,0)</f>
        <v>0</v>
      </c>
      <c r="BG518" s="233">
        <f>IF(N518="zákl. přenesená",J518,0)</f>
        <v>0</v>
      </c>
      <c r="BH518" s="233">
        <f>IF(N518="sníž. přenesená",J518,0)</f>
        <v>0</v>
      </c>
      <c r="BI518" s="233">
        <f>IF(N518="nulová",J518,0)</f>
        <v>0</v>
      </c>
      <c r="BJ518" s="19" t="s">
        <v>85</v>
      </c>
      <c r="BK518" s="233">
        <f>ROUND(I518*H518,2)</f>
        <v>0</v>
      </c>
      <c r="BL518" s="19" t="s">
        <v>253</v>
      </c>
      <c r="BM518" s="232" t="s">
        <v>6698</v>
      </c>
    </row>
    <row r="519" s="2" customFormat="1">
      <c r="A519" s="40"/>
      <c r="B519" s="41"/>
      <c r="C519" s="42"/>
      <c r="D519" s="234" t="s">
        <v>255</v>
      </c>
      <c r="E519" s="42"/>
      <c r="F519" s="235" t="s">
        <v>3918</v>
      </c>
      <c r="G519" s="42"/>
      <c r="H519" s="42"/>
      <c r="I519" s="236"/>
      <c r="J519" s="42"/>
      <c r="K519" s="42"/>
      <c r="L519" s="46"/>
      <c r="M519" s="237"/>
      <c r="N519" s="238"/>
      <c r="O519" s="93"/>
      <c r="P519" s="93"/>
      <c r="Q519" s="93"/>
      <c r="R519" s="93"/>
      <c r="S519" s="93"/>
      <c r="T519" s="94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T519" s="19" t="s">
        <v>255</v>
      </c>
      <c r="AU519" s="19" t="s">
        <v>272</v>
      </c>
    </row>
    <row r="520" s="2" customFormat="1">
      <c r="A520" s="40"/>
      <c r="B520" s="41"/>
      <c r="C520" s="42"/>
      <c r="D520" s="296" t="s">
        <v>766</v>
      </c>
      <c r="E520" s="42"/>
      <c r="F520" s="297" t="s">
        <v>3122</v>
      </c>
      <c r="G520" s="42"/>
      <c r="H520" s="42"/>
      <c r="I520" s="236"/>
      <c r="J520" s="42"/>
      <c r="K520" s="42"/>
      <c r="L520" s="46"/>
      <c r="M520" s="237"/>
      <c r="N520" s="238"/>
      <c r="O520" s="93"/>
      <c r="P520" s="93"/>
      <c r="Q520" s="93"/>
      <c r="R520" s="93"/>
      <c r="S520" s="93"/>
      <c r="T520" s="94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19" t="s">
        <v>766</v>
      </c>
      <c r="AU520" s="19" t="s">
        <v>272</v>
      </c>
    </row>
    <row r="521" s="14" customFormat="1">
      <c r="A521" s="14"/>
      <c r="B521" s="249"/>
      <c r="C521" s="250"/>
      <c r="D521" s="234" t="s">
        <v>257</v>
      </c>
      <c r="E521" s="251" t="s">
        <v>1</v>
      </c>
      <c r="F521" s="252" t="s">
        <v>6699</v>
      </c>
      <c r="G521" s="250"/>
      <c r="H521" s="253">
        <v>117.41</v>
      </c>
      <c r="I521" s="254"/>
      <c r="J521" s="250"/>
      <c r="K521" s="250"/>
      <c r="L521" s="255"/>
      <c r="M521" s="256"/>
      <c r="N521" s="257"/>
      <c r="O521" s="257"/>
      <c r="P521" s="257"/>
      <c r="Q521" s="257"/>
      <c r="R521" s="257"/>
      <c r="S521" s="257"/>
      <c r="T521" s="258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9" t="s">
        <v>257</v>
      </c>
      <c r="AU521" s="259" t="s">
        <v>272</v>
      </c>
      <c r="AV521" s="14" t="s">
        <v>87</v>
      </c>
      <c r="AW521" s="14" t="s">
        <v>34</v>
      </c>
      <c r="AX521" s="14" t="s">
        <v>77</v>
      </c>
      <c r="AY521" s="259" t="s">
        <v>245</v>
      </c>
    </row>
    <row r="522" s="14" customFormat="1">
      <c r="A522" s="14"/>
      <c r="B522" s="249"/>
      <c r="C522" s="250"/>
      <c r="D522" s="234" t="s">
        <v>257</v>
      </c>
      <c r="E522" s="251" t="s">
        <v>1</v>
      </c>
      <c r="F522" s="252" t="s">
        <v>6700</v>
      </c>
      <c r="G522" s="250"/>
      <c r="H522" s="253">
        <v>49.140000000000001</v>
      </c>
      <c r="I522" s="254"/>
      <c r="J522" s="250"/>
      <c r="K522" s="250"/>
      <c r="L522" s="255"/>
      <c r="M522" s="256"/>
      <c r="N522" s="257"/>
      <c r="O522" s="257"/>
      <c r="P522" s="257"/>
      <c r="Q522" s="257"/>
      <c r="R522" s="257"/>
      <c r="S522" s="257"/>
      <c r="T522" s="258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9" t="s">
        <v>257</v>
      </c>
      <c r="AU522" s="259" t="s">
        <v>272</v>
      </c>
      <c r="AV522" s="14" t="s">
        <v>87</v>
      </c>
      <c r="AW522" s="14" t="s">
        <v>34</v>
      </c>
      <c r="AX522" s="14" t="s">
        <v>77</v>
      </c>
      <c r="AY522" s="259" t="s">
        <v>245</v>
      </c>
    </row>
    <row r="523" s="14" customFormat="1">
      <c r="A523" s="14"/>
      <c r="B523" s="249"/>
      <c r="C523" s="250"/>
      <c r="D523" s="234" t="s">
        <v>257</v>
      </c>
      <c r="E523" s="251" t="s">
        <v>1</v>
      </c>
      <c r="F523" s="252" t="s">
        <v>6701</v>
      </c>
      <c r="G523" s="250"/>
      <c r="H523" s="253">
        <v>33.359999999999999</v>
      </c>
      <c r="I523" s="254"/>
      <c r="J523" s="250"/>
      <c r="K523" s="250"/>
      <c r="L523" s="255"/>
      <c r="M523" s="256"/>
      <c r="N523" s="257"/>
      <c r="O523" s="257"/>
      <c r="P523" s="257"/>
      <c r="Q523" s="257"/>
      <c r="R523" s="257"/>
      <c r="S523" s="257"/>
      <c r="T523" s="258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9" t="s">
        <v>257</v>
      </c>
      <c r="AU523" s="259" t="s">
        <v>272</v>
      </c>
      <c r="AV523" s="14" t="s">
        <v>87</v>
      </c>
      <c r="AW523" s="14" t="s">
        <v>34</v>
      </c>
      <c r="AX523" s="14" t="s">
        <v>77</v>
      </c>
      <c r="AY523" s="259" t="s">
        <v>245</v>
      </c>
    </row>
    <row r="524" s="15" customFormat="1">
      <c r="A524" s="15"/>
      <c r="B524" s="260"/>
      <c r="C524" s="261"/>
      <c r="D524" s="234" t="s">
        <v>257</v>
      </c>
      <c r="E524" s="262" t="s">
        <v>1</v>
      </c>
      <c r="F524" s="263" t="s">
        <v>266</v>
      </c>
      <c r="G524" s="261"/>
      <c r="H524" s="264">
        <v>199.91000000000003</v>
      </c>
      <c r="I524" s="265"/>
      <c r="J524" s="261"/>
      <c r="K524" s="261"/>
      <c r="L524" s="266"/>
      <c r="M524" s="267"/>
      <c r="N524" s="268"/>
      <c r="O524" s="268"/>
      <c r="P524" s="268"/>
      <c r="Q524" s="268"/>
      <c r="R524" s="268"/>
      <c r="S524" s="268"/>
      <c r="T524" s="269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70" t="s">
        <v>257</v>
      </c>
      <c r="AU524" s="270" t="s">
        <v>272</v>
      </c>
      <c r="AV524" s="15" t="s">
        <v>253</v>
      </c>
      <c r="AW524" s="15" t="s">
        <v>34</v>
      </c>
      <c r="AX524" s="15" t="s">
        <v>85</v>
      </c>
      <c r="AY524" s="270" t="s">
        <v>245</v>
      </c>
    </row>
    <row r="525" s="2" customFormat="1" ht="16.5" customHeight="1">
      <c r="A525" s="40"/>
      <c r="B525" s="41"/>
      <c r="C525" s="283" t="s">
        <v>3449</v>
      </c>
      <c r="D525" s="283" t="s">
        <v>551</v>
      </c>
      <c r="E525" s="284" t="s">
        <v>3125</v>
      </c>
      <c r="F525" s="285" t="s">
        <v>3126</v>
      </c>
      <c r="G525" s="286" t="s">
        <v>3531</v>
      </c>
      <c r="H525" s="287">
        <v>0.082000000000000003</v>
      </c>
      <c r="I525" s="288"/>
      <c r="J525" s="289">
        <f>ROUND(I525*H525,2)</f>
        <v>0</v>
      </c>
      <c r="K525" s="285" t="s">
        <v>764</v>
      </c>
      <c r="L525" s="290"/>
      <c r="M525" s="291" t="s">
        <v>1</v>
      </c>
      <c r="N525" s="292" t="s">
        <v>42</v>
      </c>
      <c r="O525" s="93"/>
      <c r="P525" s="230">
        <f>O525*H525</f>
        <v>0</v>
      </c>
      <c r="Q525" s="230">
        <v>1</v>
      </c>
      <c r="R525" s="230">
        <f>Q525*H525</f>
        <v>0.082000000000000003</v>
      </c>
      <c r="S525" s="230">
        <v>0</v>
      </c>
      <c r="T525" s="231">
        <f>S525*H525</f>
        <v>0</v>
      </c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R525" s="232" t="s">
        <v>326</v>
      </c>
      <c r="AT525" s="232" t="s">
        <v>551</v>
      </c>
      <c r="AU525" s="232" t="s">
        <v>272</v>
      </c>
      <c r="AY525" s="19" t="s">
        <v>245</v>
      </c>
      <c r="BE525" s="233">
        <f>IF(N525="základní",J525,0)</f>
        <v>0</v>
      </c>
      <c r="BF525" s="233">
        <f>IF(N525="snížená",J525,0)</f>
        <v>0</v>
      </c>
      <c r="BG525" s="233">
        <f>IF(N525="zákl. přenesená",J525,0)</f>
        <v>0</v>
      </c>
      <c r="BH525" s="233">
        <f>IF(N525="sníž. přenesená",J525,0)</f>
        <v>0</v>
      </c>
      <c r="BI525" s="233">
        <f>IF(N525="nulová",J525,0)</f>
        <v>0</v>
      </c>
      <c r="BJ525" s="19" t="s">
        <v>85</v>
      </c>
      <c r="BK525" s="233">
        <f>ROUND(I525*H525,2)</f>
        <v>0</v>
      </c>
      <c r="BL525" s="19" t="s">
        <v>253</v>
      </c>
      <c r="BM525" s="232" t="s">
        <v>6702</v>
      </c>
    </row>
    <row r="526" s="2" customFormat="1">
      <c r="A526" s="40"/>
      <c r="B526" s="41"/>
      <c r="C526" s="42"/>
      <c r="D526" s="234" t="s">
        <v>255</v>
      </c>
      <c r="E526" s="42"/>
      <c r="F526" s="235" t="s">
        <v>3126</v>
      </c>
      <c r="G526" s="42"/>
      <c r="H526" s="42"/>
      <c r="I526" s="236"/>
      <c r="J526" s="42"/>
      <c r="K526" s="42"/>
      <c r="L526" s="46"/>
      <c r="M526" s="237"/>
      <c r="N526" s="238"/>
      <c r="O526" s="93"/>
      <c r="P526" s="93"/>
      <c r="Q526" s="93"/>
      <c r="R526" s="93"/>
      <c r="S526" s="93"/>
      <c r="T526" s="94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T526" s="19" t="s">
        <v>255</v>
      </c>
      <c r="AU526" s="19" t="s">
        <v>272</v>
      </c>
    </row>
    <row r="527" s="14" customFormat="1">
      <c r="A527" s="14"/>
      <c r="B527" s="249"/>
      <c r="C527" s="250"/>
      <c r="D527" s="234" t="s">
        <v>257</v>
      </c>
      <c r="E527" s="251" t="s">
        <v>1</v>
      </c>
      <c r="F527" s="252" t="s">
        <v>6703</v>
      </c>
      <c r="G527" s="250"/>
      <c r="H527" s="253">
        <v>0.082000000000000003</v>
      </c>
      <c r="I527" s="254"/>
      <c r="J527" s="250"/>
      <c r="K527" s="250"/>
      <c r="L527" s="255"/>
      <c r="M527" s="256"/>
      <c r="N527" s="257"/>
      <c r="O527" s="257"/>
      <c r="P527" s="257"/>
      <c r="Q527" s="257"/>
      <c r="R527" s="257"/>
      <c r="S527" s="257"/>
      <c r="T527" s="25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9" t="s">
        <v>257</v>
      </c>
      <c r="AU527" s="259" t="s">
        <v>272</v>
      </c>
      <c r="AV527" s="14" t="s">
        <v>87</v>
      </c>
      <c r="AW527" s="14" t="s">
        <v>34</v>
      </c>
      <c r="AX527" s="14" t="s">
        <v>77</v>
      </c>
      <c r="AY527" s="259" t="s">
        <v>245</v>
      </c>
    </row>
    <row r="528" s="15" customFormat="1">
      <c r="A528" s="15"/>
      <c r="B528" s="260"/>
      <c r="C528" s="261"/>
      <c r="D528" s="234" t="s">
        <v>257</v>
      </c>
      <c r="E528" s="262" t="s">
        <v>1</v>
      </c>
      <c r="F528" s="263" t="s">
        <v>266</v>
      </c>
      <c r="G528" s="261"/>
      <c r="H528" s="264">
        <v>0.082000000000000003</v>
      </c>
      <c r="I528" s="265"/>
      <c r="J528" s="261"/>
      <c r="K528" s="261"/>
      <c r="L528" s="266"/>
      <c r="M528" s="267"/>
      <c r="N528" s="268"/>
      <c r="O528" s="268"/>
      <c r="P528" s="268"/>
      <c r="Q528" s="268"/>
      <c r="R528" s="268"/>
      <c r="S528" s="268"/>
      <c r="T528" s="269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T528" s="270" t="s">
        <v>257</v>
      </c>
      <c r="AU528" s="270" t="s">
        <v>272</v>
      </c>
      <c r="AV528" s="15" t="s">
        <v>253</v>
      </c>
      <c r="AW528" s="15" t="s">
        <v>34</v>
      </c>
      <c r="AX528" s="15" t="s">
        <v>85</v>
      </c>
      <c r="AY528" s="270" t="s">
        <v>245</v>
      </c>
    </row>
    <row r="529" s="2" customFormat="1" ht="24.15" customHeight="1">
      <c r="A529" s="40"/>
      <c r="B529" s="41"/>
      <c r="C529" s="221" t="s">
        <v>3452</v>
      </c>
      <c r="D529" s="221" t="s">
        <v>248</v>
      </c>
      <c r="E529" s="222" t="s">
        <v>3143</v>
      </c>
      <c r="F529" s="223" t="s">
        <v>3990</v>
      </c>
      <c r="G529" s="224" t="s">
        <v>3531</v>
      </c>
      <c r="H529" s="225">
        <v>0.14000000000000001</v>
      </c>
      <c r="I529" s="226"/>
      <c r="J529" s="227">
        <f>ROUND(I529*H529,2)</f>
        <v>0</v>
      </c>
      <c r="K529" s="223" t="s">
        <v>764</v>
      </c>
      <c r="L529" s="46"/>
      <c r="M529" s="228" t="s">
        <v>1</v>
      </c>
      <c r="N529" s="229" t="s">
        <v>42</v>
      </c>
      <c r="O529" s="93"/>
      <c r="P529" s="230">
        <f>O529*H529</f>
        <v>0</v>
      </c>
      <c r="Q529" s="230">
        <v>0</v>
      </c>
      <c r="R529" s="230">
        <f>Q529*H529</f>
        <v>0</v>
      </c>
      <c r="S529" s="230">
        <v>0</v>
      </c>
      <c r="T529" s="231">
        <f>S529*H529</f>
        <v>0</v>
      </c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R529" s="232" t="s">
        <v>253</v>
      </c>
      <c r="AT529" s="232" t="s">
        <v>248</v>
      </c>
      <c r="AU529" s="232" t="s">
        <v>272</v>
      </c>
      <c r="AY529" s="19" t="s">
        <v>245</v>
      </c>
      <c r="BE529" s="233">
        <f>IF(N529="základní",J529,0)</f>
        <v>0</v>
      </c>
      <c r="BF529" s="233">
        <f>IF(N529="snížená",J529,0)</f>
        <v>0</v>
      </c>
      <c r="BG529" s="233">
        <f>IF(N529="zákl. přenesená",J529,0)</f>
        <v>0</v>
      </c>
      <c r="BH529" s="233">
        <f>IF(N529="sníž. přenesená",J529,0)</f>
        <v>0</v>
      </c>
      <c r="BI529" s="233">
        <f>IF(N529="nulová",J529,0)</f>
        <v>0</v>
      </c>
      <c r="BJ529" s="19" t="s">
        <v>85</v>
      </c>
      <c r="BK529" s="233">
        <f>ROUND(I529*H529,2)</f>
        <v>0</v>
      </c>
      <c r="BL529" s="19" t="s">
        <v>253</v>
      </c>
      <c r="BM529" s="232" t="s">
        <v>6704</v>
      </c>
    </row>
    <row r="530" s="2" customFormat="1">
      <c r="A530" s="40"/>
      <c r="B530" s="41"/>
      <c r="C530" s="42"/>
      <c r="D530" s="234" t="s">
        <v>255</v>
      </c>
      <c r="E530" s="42"/>
      <c r="F530" s="235" t="s">
        <v>3990</v>
      </c>
      <c r="G530" s="42"/>
      <c r="H530" s="42"/>
      <c r="I530" s="236"/>
      <c r="J530" s="42"/>
      <c r="K530" s="42"/>
      <c r="L530" s="46"/>
      <c r="M530" s="237"/>
      <c r="N530" s="238"/>
      <c r="O530" s="93"/>
      <c r="P530" s="93"/>
      <c r="Q530" s="93"/>
      <c r="R530" s="93"/>
      <c r="S530" s="93"/>
      <c r="T530" s="94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T530" s="19" t="s">
        <v>255</v>
      </c>
      <c r="AU530" s="19" t="s">
        <v>272</v>
      </c>
    </row>
    <row r="531" s="2" customFormat="1">
      <c r="A531" s="40"/>
      <c r="B531" s="41"/>
      <c r="C531" s="42"/>
      <c r="D531" s="296" t="s">
        <v>766</v>
      </c>
      <c r="E531" s="42"/>
      <c r="F531" s="297" t="s">
        <v>3147</v>
      </c>
      <c r="G531" s="42"/>
      <c r="H531" s="42"/>
      <c r="I531" s="236"/>
      <c r="J531" s="42"/>
      <c r="K531" s="42"/>
      <c r="L531" s="46"/>
      <c r="M531" s="237"/>
      <c r="N531" s="238"/>
      <c r="O531" s="93"/>
      <c r="P531" s="93"/>
      <c r="Q531" s="93"/>
      <c r="R531" s="93"/>
      <c r="S531" s="93"/>
      <c r="T531" s="94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19" t="s">
        <v>766</v>
      </c>
      <c r="AU531" s="19" t="s">
        <v>272</v>
      </c>
    </row>
    <row r="532" s="14" customFormat="1">
      <c r="A532" s="14"/>
      <c r="B532" s="249"/>
      <c r="C532" s="250"/>
      <c r="D532" s="234" t="s">
        <v>257</v>
      </c>
      <c r="E532" s="251" t="s">
        <v>1</v>
      </c>
      <c r="F532" s="252" t="s">
        <v>5850</v>
      </c>
      <c r="G532" s="250"/>
      <c r="H532" s="253">
        <v>0.14000000000000001</v>
      </c>
      <c r="I532" s="254"/>
      <c r="J532" s="250"/>
      <c r="K532" s="250"/>
      <c r="L532" s="255"/>
      <c r="M532" s="256"/>
      <c r="N532" s="257"/>
      <c r="O532" s="257"/>
      <c r="P532" s="257"/>
      <c r="Q532" s="257"/>
      <c r="R532" s="257"/>
      <c r="S532" s="257"/>
      <c r="T532" s="258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9" t="s">
        <v>257</v>
      </c>
      <c r="AU532" s="259" t="s">
        <v>272</v>
      </c>
      <c r="AV532" s="14" t="s">
        <v>87</v>
      </c>
      <c r="AW532" s="14" t="s">
        <v>34</v>
      </c>
      <c r="AX532" s="14" t="s">
        <v>85</v>
      </c>
      <c r="AY532" s="259" t="s">
        <v>245</v>
      </c>
    </row>
    <row r="533" s="17" customFormat="1" ht="20.88" customHeight="1">
      <c r="A533" s="17"/>
      <c r="B533" s="306"/>
      <c r="C533" s="307"/>
      <c r="D533" s="308" t="s">
        <v>76</v>
      </c>
      <c r="E533" s="308" t="s">
        <v>4010</v>
      </c>
      <c r="F533" s="308" t="s">
        <v>4011</v>
      </c>
      <c r="G533" s="307"/>
      <c r="H533" s="307"/>
      <c r="I533" s="309"/>
      <c r="J533" s="310">
        <f>BK533</f>
        <v>0</v>
      </c>
      <c r="K533" s="307"/>
      <c r="L533" s="311"/>
      <c r="M533" s="312"/>
      <c r="N533" s="313"/>
      <c r="O533" s="313"/>
      <c r="P533" s="314">
        <f>SUM(P534:P543)</f>
        <v>0</v>
      </c>
      <c r="Q533" s="313"/>
      <c r="R533" s="314">
        <f>SUM(R534:R543)</f>
        <v>0.054529539999999994</v>
      </c>
      <c r="S533" s="313"/>
      <c r="T533" s="315">
        <f>SUM(T534:T543)</f>
        <v>0</v>
      </c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R533" s="316" t="s">
        <v>253</v>
      </c>
      <c r="AT533" s="317" t="s">
        <v>76</v>
      </c>
      <c r="AU533" s="317" t="s">
        <v>272</v>
      </c>
      <c r="AY533" s="316" t="s">
        <v>245</v>
      </c>
      <c r="BK533" s="318">
        <f>SUM(BK534:BK543)</f>
        <v>0</v>
      </c>
    </row>
    <row r="534" s="2" customFormat="1" ht="24.15" customHeight="1">
      <c r="A534" s="40"/>
      <c r="B534" s="41"/>
      <c r="C534" s="221" t="s">
        <v>3454</v>
      </c>
      <c r="D534" s="221" t="s">
        <v>248</v>
      </c>
      <c r="E534" s="222" t="s">
        <v>6705</v>
      </c>
      <c r="F534" s="223" t="s">
        <v>6706</v>
      </c>
      <c r="G534" s="224" t="s">
        <v>2717</v>
      </c>
      <c r="H534" s="225">
        <v>2.21</v>
      </c>
      <c r="I534" s="226"/>
      <c r="J534" s="227">
        <f>ROUND(I534*H534,2)</f>
        <v>0</v>
      </c>
      <c r="K534" s="223" t="s">
        <v>764</v>
      </c>
      <c r="L534" s="46"/>
      <c r="M534" s="228" t="s">
        <v>1</v>
      </c>
      <c r="N534" s="229" t="s">
        <v>42</v>
      </c>
      <c r="O534" s="93"/>
      <c r="P534" s="230">
        <f>O534*H534</f>
        <v>0</v>
      </c>
      <c r="Q534" s="230">
        <v>0.00067400000000000001</v>
      </c>
      <c r="R534" s="230">
        <f>Q534*H534</f>
        <v>0.0014895399999999999</v>
      </c>
      <c r="S534" s="230">
        <v>0</v>
      </c>
      <c r="T534" s="231">
        <f>S534*H534</f>
        <v>0</v>
      </c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R534" s="232" t="s">
        <v>253</v>
      </c>
      <c r="AT534" s="232" t="s">
        <v>248</v>
      </c>
      <c r="AU534" s="232" t="s">
        <v>253</v>
      </c>
      <c r="AY534" s="19" t="s">
        <v>245</v>
      </c>
      <c r="BE534" s="233">
        <f>IF(N534="základní",J534,0)</f>
        <v>0</v>
      </c>
      <c r="BF534" s="233">
        <f>IF(N534="snížená",J534,0)</f>
        <v>0</v>
      </c>
      <c r="BG534" s="233">
        <f>IF(N534="zákl. přenesená",J534,0)</f>
        <v>0</v>
      </c>
      <c r="BH534" s="233">
        <f>IF(N534="sníž. přenesená",J534,0)</f>
        <v>0</v>
      </c>
      <c r="BI534" s="233">
        <f>IF(N534="nulová",J534,0)</f>
        <v>0</v>
      </c>
      <c r="BJ534" s="19" t="s">
        <v>85</v>
      </c>
      <c r="BK534" s="233">
        <f>ROUND(I534*H534,2)</f>
        <v>0</v>
      </c>
      <c r="BL534" s="19" t="s">
        <v>253</v>
      </c>
      <c r="BM534" s="232" t="s">
        <v>6707</v>
      </c>
    </row>
    <row r="535" s="2" customFormat="1">
      <c r="A535" s="40"/>
      <c r="B535" s="41"/>
      <c r="C535" s="42"/>
      <c r="D535" s="234" t="s">
        <v>255</v>
      </c>
      <c r="E535" s="42"/>
      <c r="F535" s="235" t="s">
        <v>6706</v>
      </c>
      <c r="G535" s="42"/>
      <c r="H535" s="42"/>
      <c r="I535" s="236"/>
      <c r="J535" s="42"/>
      <c r="K535" s="42"/>
      <c r="L535" s="46"/>
      <c r="M535" s="237"/>
      <c r="N535" s="238"/>
      <c r="O535" s="93"/>
      <c r="P535" s="93"/>
      <c r="Q535" s="93"/>
      <c r="R535" s="93"/>
      <c r="S535" s="93"/>
      <c r="T535" s="94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T535" s="19" t="s">
        <v>255</v>
      </c>
      <c r="AU535" s="19" t="s">
        <v>253</v>
      </c>
    </row>
    <row r="536" s="2" customFormat="1">
      <c r="A536" s="40"/>
      <c r="B536" s="41"/>
      <c r="C536" s="42"/>
      <c r="D536" s="296" t="s">
        <v>766</v>
      </c>
      <c r="E536" s="42"/>
      <c r="F536" s="297" t="s">
        <v>6708</v>
      </c>
      <c r="G536" s="42"/>
      <c r="H536" s="42"/>
      <c r="I536" s="236"/>
      <c r="J536" s="42"/>
      <c r="K536" s="42"/>
      <c r="L536" s="46"/>
      <c r="M536" s="237"/>
      <c r="N536" s="238"/>
      <c r="O536" s="93"/>
      <c r="P536" s="93"/>
      <c r="Q536" s="93"/>
      <c r="R536" s="93"/>
      <c r="S536" s="93"/>
      <c r="T536" s="94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T536" s="19" t="s">
        <v>766</v>
      </c>
      <c r="AU536" s="19" t="s">
        <v>253</v>
      </c>
    </row>
    <row r="537" s="14" customFormat="1">
      <c r="A537" s="14"/>
      <c r="B537" s="249"/>
      <c r="C537" s="250"/>
      <c r="D537" s="234" t="s">
        <v>257</v>
      </c>
      <c r="E537" s="251" t="s">
        <v>1</v>
      </c>
      <c r="F537" s="252" t="s">
        <v>6709</v>
      </c>
      <c r="G537" s="250"/>
      <c r="H537" s="253">
        <v>2.21</v>
      </c>
      <c r="I537" s="254"/>
      <c r="J537" s="250"/>
      <c r="K537" s="250"/>
      <c r="L537" s="255"/>
      <c r="M537" s="256"/>
      <c r="N537" s="257"/>
      <c r="O537" s="257"/>
      <c r="P537" s="257"/>
      <c r="Q537" s="257"/>
      <c r="R537" s="257"/>
      <c r="S537" s="257"/>
      <c r="T537" s="25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9" t="s">
        <v>257</v>
      </c>
      <c r="AU537" s="259" t="s">
        <v>253</v>
      </c>
      <c r="AV537" s="14" t="s">
        <v>87</v>
      </c>
      <c r="AW537" s="14" t="s">
        <v>34</v>
      </c>
      <c r="AX537" s="14" t="s">
        <v>85</v>
      </c>
      <c r="AY537" s="259" t="s">
        <v>245</v>
      </c>
    </row>
    <row r="538" s="2" customFormat="1" ht="16.5" customHeight="1">
      <c r="A538" s="40"/>
      <c r="B538" s="41"/>
      <c r="C538" s="283" t="s">
        <v>3456</v>
      </c>
      <c r="D538" s="283" t="s">
        <v>551</v>
      </c>
      <c r="E538" s="284" t="s">
        <v>6710</v>
      </c>
      <c r="F538" s="285" t="s">
        <v>6711</v>
      </c>
      <c r="G538" s="286" t="s">
        <v>2717</v>
      </c>
      <c r="H538" s="287">
        <v>2.21</v>
      </c>
      <c r="I538" s="288"/>
      <c r="J538" s="289">
        <f>ROUND(I538*H538,2)</f>
        <v>0</v>
      </c>
      <c r="K538" s="285" t="s">
        <v>764</v>
      </c>
      <c r="L538" s="290"/>
      <c r="M538" s="291" t="s">
        <v>1</v>
      </c>
      <c r="N538" s="292" t="s">
        <v>42</v>
      </c>
      <c r="O538" s="93"/>
      <c r="P538" s="230">
        <f>O538*H538</f>
        <v>0</v>
      </c>
      <c r="Q538" s="230">
        <v>0.024</v>
      </c>
      <c r="R538" s="230">
        <f>Q538*H538</f>
        <v>0.053039999999999997</v>
      </c>
      <c r="S538" s="230">
        <v>0</v>
      </c>
      <c r="T538" s="231">
        <f>S538*H538</f>
        <v>0</v>
      </c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R538" s="232" t="s">
        <v>326</v>
      </c>
      <c r="AT538" s="232" t="s">
        <v>551</v>
      </c>
      <c r="AU538" s="232" t="s">
        <v>253</v>
      </c>
      <c r="AY538" s="19" t="s">
        <v>245</v>
      </c>
      <c r="BE538" s="233">
        <f>IF(N538="základní",J538,0)</f>
        <v>0</v>
      </c>
      <c r="BF538" s="233">
        <f>IF(N538="snížená",J538,0)</f>
        <v>0</v>
      </c>
      <c r="BG538" s="233">
        <f>IF(N538="zákl. přenesená",J538,0)</f>
        <v>0</v>
      </c>
      <c r="BH538" s="233">
        <f>IF(N538="sníž. přenesená",J538,0)</f>
        <v>0</v>
      </c>
      <c r="BI538" s="233">
        <f>IF(N538="nulová",J538,0)</f>
        <v>0</v>
      </c>
      <c r="BJ538" s="19" t="s">
        <v>85</v>
      </c>
      <c r="BK538" s="233">
        <f>ROUND(I538*H538,2)</f>
        <v>0</v>
      </c>
      <c r="BL538" s="19" t="s">
        <v>253</v>
      </c>
      <c r="BM538" s="232" t="s">
        <v>6712</v>
      </c>
    </row>
    <row r="539" s="2" customFormat="1">
      <c r="A539" s="40"/>
      <c r="B539" s="41"/>
      <c r="C539" s="42"/>
      <c r="D539" s="234" t="s">
        <v>255</v>
      </c>
      <c r="E539" s="42"/>
      <c r="F539" s="235" t="s">
        <v>6711</v>
      </c>
      <c r="G539" s="42"/>
      <c r="H539" s="42"/>
      <c r="I539" s="236"/>
      <c r="J539" s="42"/>
      <c r="K539" s="42"/>
      <c r="L539" s="46"/>
      <c r="M539" s="237"/>
      <c r="N539" s="238"/>
      <c r="O539" s="93"/>
      <c r="P539" s="93"/>
      <c r="Q539" s="93"/>
      <c r="R539" s="93"/>
      <c r="S539" s="93"/>
      <c r="T539" s="94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T539" s="19" t="s">
        <v>255</v>
      </c>
      <c r="AU539" s="19" t="s">
        <v>253</v>
      </c>
    </row>
    <row r="540" s="14" customFormat="1">
      <c r="A540" s="14"/>
      <c r="B540" s="249"/>
      <c r="C540" s="250"/>
      <c r="D540" s="234" t="s">
        <v>257</v>
      </c>
      <c r="E540" s="251" t="s">
        <v>1</v>
      </c>
      <c r="F540" s="252" t="s">
        <v>6709</v>
      </c>
      <c r="G540" s="250"/>
      <c r="H540" s="253">
        <v>2.21</v>
      </c>
      <c r="I540" s="254"/>
      <c r="J540" s="250"/>
      <c r="K540" s="250"/>
      <c r="L540" s="255"/>
      <c r="M540" s="256"/>
      <c r="N540" s="257"/>
      <c r="O540" s="257"/>
      <c r="P540" s="257"/>
      <c r="Q540" s="257"/>
      <c r="R540" s="257"/>
      <c r="S540" s="257"/>
      <c r="T540" s="258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59" t="s">
        <v>257</v>
      </c>
      <c r="AU540" s="259" t="s">
        <v>253</v>
      </c>
      <c r="AV540" s="14" t="s">
        <v>87</v>
      </c>
      <c r="AW540" s="14" t="s">
        <v>34</v>
      </c>
      <c r="AX540" s="14" t="s">
        <v>85</v>
      </c>
      <c r="AY540" s="259" t="s">
        <v>245</v>
      </c>
    </row>
    <row r="541" s="2" customFormat="1" ht="16.5" customHeight="1">
      <c r="A541" s="40"/>
      <c r="B541" s="41"/>
      <c r="C541" s="221" t="s">
        <v>3458</v>
      </c>
      <c r="D541" s="221" t="s">
        <v>248</v>
      </c>
      <c r="E541" s="222" t="s">
        <v>4030</v>
      </c>
      <c r="F541" s="223" t="s">
        <v>4031</v>
      </c>
      <c r="G541" s="224" t="s">
        <v>545</v>
      </c>
      <c r="H541" s="225">
        <v>0.055</v>
      </c>
      <c r="I541" s="226"/>
      <c r="J541" s="227">
        <f>ROUND(I541*H541,2)</f>
        <v>0</v>
      </c>
      <c r="K541" s="223" t="s">
        <v>764</v>
      </c>
      <c r="L541" s="46"/>
      <c r="M541" s="228" t="s">
        <v>1</v>
      </c>
      <c r="N541" s="229" t="s">
        <v>42</v>
      </c>
      <c r="O541" s="93"/>
      <c r="P541" s="230">
        <f>O541*H541</f>
        <v>0</v>
      </c>
      <c r="Q541" s="230">
        <v>0</v>
      </c>
      <c r="R541" s="230">
        <f>Q541*H541</f>
        <v>0</v>
      </c>
      <c r="S541" s="230">
        <v>0</v>
      </c>
      <c r="T541" s="231">
        <f>S541*H541</f>
        <v>0</v>
      </c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R541" s="232" t="s">
        <v>594</v>
      </c>
      <c r="AT541" s="232" t="s">
        <v>248</v>
      </c>
      <c r="AU541" s="232" t="s">
        <v>253</v>
      </c>
      <c r="AY541" s="19" t="s">
        <v>245</v>
      </c>
      <c r="BE541" s="233">
        <f>IF(N541="základní",J541,0)</f>
        <v>0</v>
      </c>
      <c r="BF541" s="233">
        <f>IF(N541="snížená",J541,0)</f>
        <v>0</v>
      </c>
      <c r="BG541" s="233">
        <f>IF(N541="zákl. přenesená",J541,0)</f>
        <v>0</v>
      </c>
      <c r="BH541" s="233">
        <f>IF(N541="sníž. přenesená",J541,0)</f>
        <v>0</v>
      </c>
      <c r="BI541" s="233">
        <f>IF(N541="nulová",J541,0)</f>
        <v>0</v>
      </c>
      <c r="BJ541" s="19" t="s">
        <v>85</v>
      </c>
      <c r="BK541" s="233">
        <f>ROUND(I541*H541,2)</f>
        <v>0</v>
      </c>
      <c r="BL541" s="19" t="s">
        <v>594</v>
      </c>
      <c r="BM541" s="232" t="s">
        <v>6713</v>
      </c>
    </row>
    <row r="542" s="2" customFormat="1">
      <c r="A542" s="40"/>
      <c r="B542" s="41"/>
      <c r="C542" s="42"/>
      <c r="D542" s="234" t="s">
        <v>255</v>
      </c>
      <c r="E542" s="42"/>
      <c r="F542" s="235" t="s">
        <v>4033</v>
      </c>
      <c r="G542" s="42"/>
      <c r="H542" s="42"/>
      <c r="I542" s="236"/>
      <c r="J542" s="42"/>
      <c r="K542" s="42"/>
      <c r="L542" s="46"/>
      <c r="M542" s="237"/>
      <c r="N542" s="238"/>
      <c r="O542" s="93"/>
      <c r="P542" s="93"/>
      <c r="Q542" s="93"/>
      <c r="R542" s="93"/>
      <c r="S542" s="93"/>
      <c r="T542" s="94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T542" s="19" t="s">
        <v>255</v>
      </c>
      <c r="AU542" s="19" t="s">
        <v>253</v>
      </c>
    </row>
    <row r="543" s="2" customFormat="1">
      <c r="A543" s="40"/>
      <c r="B543" s="41"/>
      <c r="C543" s="42"/>
      <c r="D543" s="296" t="s">
        <v>766</v>
      </c>
      <c r="E543" s="42"/>
      <c r="F543" s="297" t="s">
        <v>4034</v>
      </c>
      <c r="G543" s="42"/>
      <c r="H543" s="42"/>
      <c r="I543" s="236"/>
      <c r="J543" s="42"/>
      <c r="K543" s="42"/>
      <c r="L543" s="46"/>
      <c r="M543" s="298"/>
      <c r="N543" s="299"/>
      <c r="O543" s="300"/>
      <c r="P543" s="300"/>
      <c r="Q543" s="300"/>
      <c r="R543" s="300"/>
      <c r="S543" s="300"/>
      <c r="T543" s="301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T543" s="19" t="s">
        <v>766</v>
      </c>
      <c r="AU543" s="19" t="s">
        <v>253</v>
      </c>
    </row>
    <row r="544" s="2" customFormat="1" ht="6.96" customHeight="1">
      <c r="A544" s="40"/>
      <c r="B544" s="68"/>
      <c r="C544" s="69"/>
      <c r="D544" s="69"/>
      <c r="E544" s="69"/>
      <c r="F544" s="69"/>
      <c r="G544" s="69"/>
      <c r="H544" s="69"/>
      <c r="I544" s="69"/>
      <c r="J544" s="69"/>
      <c r="K544" s="69"/>
      <c r="L544" s="46"/>
      <c r="M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</row>
  </sheetData>
  <sheetProtection sheet="1" autoFilter="0" formatColumns="0" formatRows="0" objects="1" scenarios="1" spinCount="100000" saltValue="76EpSEJ70s/zy1xpvcnGuOk0Zt1cSRsHb5fN4oz+xXWEm8m3CyUUu0mhmMRXmERjfDuOOU+vYMTh5p+PXq/tHg==" hashValue="7M0Vj8Ag40INdSRHBDCd8k1dumTQzJhV6jAnP0iIzCU59Ki5vSwjYx6EnLCgpYxgQpKs7WRayBrPzkx4Rqq1kw==" algorithmName="SHA-512" password="CC35"/>
  <autoFilter ref="C127:K543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hyperlinks>
    <hyperlink ref="F133" r:id="rId1" display="https://podminky.urs.cz/item/CS_URS_2025_02/115001105"/>
    <hyperlink ref="F137" r:id="rId2" display="https://podminky.urs.cz/item/CS_URS_2025_02/115101201"/>
    <hyperlink ref="F141" r:id="rId3" display="https://podminky.urs.cz/item/CS_URS_2025_02/115101301"/>
    <hyperlink ref="F145" r:id="rId4" display="https://podminky.urs.cz/item/CS_URS_2025_02/121151103"/>
    <hyperlink ref="F149" r:id="rId5" display="https://podminky.urs.cz/item/CS_URS_2025_02/122252502"/>
    <hyperlink ref="F155" r:id="rId6" display="https://podminky.urs.cz/item/CS_URS_2025_02/125703322"/>
    <hyperlink ref="F159" r:id="rId7" display="https://podminky.urs.cz/item/CS_URS_2025_02/162751117"/>
    <hyperlink ref="F163" r:id="rId8" display="https://podminky.urs.cz/item/CS_URS_2025_02/162751119"/>
    <hyperlink ref="F167" r:id="rId9" display="https://podminky.urs.cz/item/CS_URS_2025_02/167151111"/>
    <hyperlink ref="F171" r:id="rId10" display="https://podminky.urs.cz/item/CS_URS_2025_02/171111111"/>
    <hyperlink ref="F175" r:id="rId11" display="https://podminky.urs.cz/item/CS_URS_2025_02/171151112"/>
    <hyperlink ref="F180" r:id="rId12" display="https://podminky.urs.cz/item/CS_URS_2025_02/171201231"/>
    <hyperlink ref="F184" r:id="rId13" display="https://podminky.urs.cz/item/CS_URS_2025_02/171251201"/>
    <hyperlink ref="F188" r:id="rId14" display="https://podminky.urs.cz/item/CS_URS_2025_02/181451312"/>
    <hyperlink ref="F195" r:id="rId15" display="https://podminky.urs.cz/item/CS_URS_2025_02/182151111"/>
    <hyperlink ref="F199" r:id="rId16" display="https://podminky.urs.cz/item/CS_URS_2025_02/182351023"/>
    <hyperlink ref="F206" r:id="rId17" display="https://podminky.urs.cz/item/CS_URS_2025_02/512531111"/>
    <hyperlink ref="F210" r:id="rId18" display="https://podminky.urs.cz/item/CS_URS_2025_02/742110104"/>
    <hyperlink ref="F219" r:id="rId19" display="https://podminky.urs.cz/item/CS_URS_2025_02/151711111"/>
    <hyperlink ref="F223" r:id="rId20" display="https://podminky.urs.cz/item/CS_URS_2025_02/151711131"/>
    <hyperlink ref="F227" r:id="rId21" display="https://podminky.urs.cz/item/CS_URS_2025_02/151712111"/>
    <hyperlink ref="F239" r:id="rId22" display="https://podminky.urs.cz/item/CS_URS_2025_02/151712121"/>
    <hyperlink ref="F243" r:id="rId23" display="https://podminky.urs.cz/item/CS_URS_2025_02/151721111"/>
    <hyperlink ref="F247" r:id="rId24" display="https://podminky.urs.cz/item/CS_URS_2025_02/153111114"/>
    <hyperlink ref="F251" r:id="rId25" display="https://podminky.urs.cz/item/CS_URS_2025_02/153112122"/>
    <hyperlink ref="F255" r:id="rId26" display="https://podminky.urs.cz/item/CS_URS_2025_02/153113112"/>
    <hyperlink ref="F259" r:id="rId27" display="https://podminky.urs.cz/item/CS_URS_2025_02/153851133"/>
    <hyperlink ref="F263" r:id="rId28" display="https://podminky.urs.cz/item/CS_URS_2025_02/226211213"/>
    <hyperlink ref="F274" r:id="rId29" display="https://podminky.urs.cz/item/CS_URS_2025_02/273321118"/>
    <hyperlink ref="F279" r:id="rId30" display="https://podminky.urs.cz/item/CS_URS_2025_02/273321191"/>
    <hyperlink ref="F283" r:id="rId31" display="https://podminky.urs.cz/item/CS_URS_2025_02/273354111"/>
    <hyperlink ref="F288" r:id="rId32" display="https://podminky.urs.cz/item/CS_URS_2025_02/273354211"/>
    <hyperlink ref="F292" r:id="rId33" display="https://podminky.urs.cz/item/CS_URS_2025_02/273361116"/>
    <hyperlink ref="F296" r:id="rId34" display="https://podminky.urs.cz/item/CS_URS_2025_02/273361412"/>
    <hyperlink ref="F300" r:id="rId35" display="https://podminky.urs.cz/item/CS_URS_2025_02/274321118"/>
    <hyperlink ref="F305" r:id="rId36" display="https://podminky.urs.cz/item/CS_URS_2025_02/274321191"/>
    <hyperlink ref="F309" r:id="rId37" display="https://podminky.urs.cz/item/CS_URS_2025_02/274354111"/>
    <hyperlink ref="F313" r:id="rId38" display="https://podminky.urs.cz/item/CS_URS_2025_02/274354211"/>
    <hyperlink ref="F317" r:id="rId39" display="https://podminky.urs.cz/item/CS_URS_2025_02/451315114"/>
    <hyperlink ref="F322" r:id="rId40" display="https://podminky.urs.cz/item/CS_URS_2025_02/317321118"/>
    <hyperlink ref="F326" r:id="rId41" display="https://podminky.urs.cz/item/CS_URS_2025_02/317321191"/>
    <hyperlink ref="F330" r:id="rId42" display="https://podminky.urs.cz/item/CS_URS_2025_02/317353121"/>
    <hyperlink ref="F334" r:id="rId43" display="https://podminky.urs.cz/item/CS_URS_2025_02/317353221"/>
    <hyperlink ref="F338" r:id="rId44" display="https://podminky.urs.cz/item/CS_URS_2025_02/334323218"/>
    <hyperlink ref="F344" r:id="rId45" display="https://podminky.urs.cz/item/CS_URS_2025_02/334323291"/>
    <hyperlink ref="F348" r:id="rId46" display="https://podminky.urs.cz/item/CS_URS_2025_02/334352111"/>
    <hyperlink ref="F355" r:id="rId47" display="https://podminky.urs.cz/item/CS_URS_2025_02/334352211"/>
    <hyperlink ref="F359" r:id="rId48" display="https://podminky.urs.cz/item/CS_URS_2025_02/389121111"/>
    <hyperlink ref="F373" r:id="rId49" display="https://podminky.urs.cz/item/CS_URS_2025_02/936942211"/>
    <hyperlink ref="F378" r:id="rId50" display="https://podminky.urs.cz/item/CS_URS_2025_02/274311127"/>
    <hyperlink ref="F382" r:id="rId51" display="https://podminky.urs.cz/item/CS_URS_2025_02/458501112"/>
    <hyperlink ref="F389" r:id="rId52" display="https://podminky.urs.cz/item/CS_URS_2025_02/464511111"/>
    <hyperlink ref="F394" r:id="rId53" display="https://podminky.urs.cz/item/CS_URS_2025_02/465513157"/>
    <hyperlink ref="F399" r:id="rId54" display="https://podminky.urs.cz/item/CS_URS_2025_02/916231213"/>
    <hyperlink ref="F409" r:id="rId55" display="https://podminky.urs.cz/item/CS_URS_2025_02/511501111"/>
    <hyperlink ref="F413" r:id="rId56" display="https://podminky.urs.cz/item/CS_URS_2025_02/511501122"/>
    <hyperlink ref="F417" r:id="rId57" display="https://podminky.urs.cz/item/CS_URS_2025_02/953946111"/>
    <hyperlink ref="F431" r:id="rId58" display="https://podminky.urs.cz/item/CS_URS_2025_02/899503111"/>
    <hyperlink ref="F436" r:id="rId59" display="https://podminky.urs.cz/item/CS_URS_2025_02/711141821"/>
    <hyperlink ref="F442" r:id="rId60" display="https://podminky.urs.cz/item/CS_URS_2025_02/961021112"/>
    <hyperlink ref="F449" r:id="rId61" display="https://podminky.urs.cz/item/CS_URS_2025_02/963041211"/>
    <hyperlink ref="F455" r:id="rId62" display="https://podminky.urs.cz/item/CS_URS_2025_02/963051111"/>
    <hyperlink ref="F462" r:id="rId63" display="https://podminky.urs.cz/item/CS_URS_2025_02/966077121"/>
    <hyperlink ref="F467" r:id="rId64" display="https://podminky.urs.cz/item/CS_URS_2025_02/997013814"/>
    <hyperlink ref="F471" r:id="rId65" display="https://podminky.urs.cz/item/CS_URS_2025_02/997013861"/>
    <hyperlink ref="F475" r:id="rId66" display="https://podminky.urs.cz/item/CS_URS_2025_02/997013862"/>
    <hyperlink ref="F480" r:id="rId67" display="https://podminky.urs.cz/item/CS_URS_2025_02/997013873"/>
    <hyperlink ref="F485" r:id="rId68" display="https://podminky.urs.cz/item/CS_URS_2025_02/997211511"/>
    <hyperlink ref="F493" r:id="rId69" display="https://podminky.urs.cz/item/CS_URS_2025_02/997211519"/>
    <hyperlink ref="F497" r:id="rId70" display="https://podminky.urs.cz/item/CS_URS_2025_02/997211611"/>
    <hyperlink ref="F505" r:id="rId71" display="https://podminky.urs.cz/item/CS_URS_2025_02/998212111"/>
    <hyperlink ref="F509" r:id="rId72" display="https://podminky.urs.cz/item/CS_URS_2025_02/711112001"/>
    <hyperlink ref="F520" r:id="rId73" display="https://podminky.urs.cz/item/CS_URS_2025_02/711112002"/>
    <hyperlink ref="F531" r:id="rId74" display="https://podminky.urs.cz/item/CS_URS_2025_02/998711101"/>
    <hyperlink ref="F536" r:id="rId75" display="https://podminky.urs.cz/item/CS_URS_2025_02/767591013"/>
    <hyperlink ref="F543" r:id="rId76" display="https://podminky.urs.cz/item/CS_URS_2025_02/998767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7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149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6714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ROUND(J129,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ROUND((SUM(BE129:BE573)),  2)</f>
        <v>0</v>
      </c>
      <c r="G33" s="40"/>
      <c r="H33" s="40"/>
      <c r="I33" s="158">
        <v>0.20999999999999999</v>
      </c>
      <c r="J33" s="157">
        <f>ROUND(((SUM(BE129:BE573))*I33),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ROUND((SUM(BF129:BF573)),  2)</f>
        <v>0</v>
      </c>
      <c r="G34" s="40"/>
      <c r="H34" s="40"/>
      <c r="I34" s="158">
        <v>0.12</v>
      </c>
      <c r="J34" s="157">
        <f>ROUND(((SUM(BF129:BF573))*I34),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ROUND((SUM(BG129:BG573)),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ROUND((SUM(BH129:BH573)),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ROUND((SUM(BI129:BI573)),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SO142.13.02 - Valašská Polanka - Vsetín, propustek v km 30.994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J129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J130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J131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J268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J327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J379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227</v>
      </c>
      <c r="E102" s="191"/>
      <c r="F102" s="191"/>
      <c r="G102" s="191"/>
      <c r="H102" s="191"/>
      <c r="I102" s="191"/>
      <c r="J102" s="192">
        <f>J406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6494</v>
      </c>
      <c r="E103" s="191"/>
      <c r="F103" s="191"/>
      <c r="G103" s="191"/>
      <c r="H103" s="191"/>
      <c r="I103" s="191"/>
      <c r="J103" s="192">
        <f>J415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755</v>
      </c>
      <c r="E104" s="191"/>
      <c r="F104" s="191"/>
      <c r="G104" s="191"/>
      <c r="H104" s="191"/>
      <c r="I104" s="191"/>
      <c r="J104" s="192">
        <f>J420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8"/>
      <c r="C105" s="189"/>
      <c r="D105" s="190" t="s">
        <v>4059</v>
      </c>
      <c r="E105" s="191"/>
      <c r="F105" s="191"/>
      <c r="G105" s="191"/>
      <c r="H105" s="191"/>
      <c r="I105" s="191"/>
      <c r="J105" s="192">
        <f>J474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8"/>
      <c r="C106" s="189"/>
      <c r="D106" s="190" t="s">
        <v>757</v>
      </c>
      <c r="E106" s="191"/>
      <c r="F106" s="191"/>
      <c r="G106" s="191"/>
      <c r="H106" s="191"/>
      <c r="I106" s="191"/>
      <c r="J106" s="192">
        <f>J515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4.88" customHeight="1">
      <c r="A107" s="10"/>
      <c r="B107" s="188"/>
      <c r="C107" s="189"/>
      <c r="D107" s="190" t="s">
        <v>2646</v>
      </c>
      <c r="E107" s="191"/>
      <c r="F107" s="191"/>
      <c r="G107" s="191"/>
      <c r="H107" s="191"/>
      <c r="I107" s="191"/>
      <c r="J107" s="192">
        <f>J519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21.84" customHeight="1">
      <c r="A108" s="10"/>
      <c r="B108" s="188"/>
      <c r="C108" s="189"/>
      <c r="D108" s="190" t="s">
        <v>2647</v>
      </c>
      <c r="E108" s="191"/>
      <c r="F108" s="191"/>
      <c r="G108" s="191"/>
      <c r="H108" s="191"/>
      <c r="I108" s="191"/>
      <c r="J108" s="192">
        <f>J520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21.84" customHeight="1">
      <c r="A109" s="10"/>
      <c r="B109" s="188"/>
      <c r="C109" s="189"/>
      <c r="D109" s="190" t="s">
        <v>3469</v>
      </c>
      <c r="E109" s="191"/>
      <c r="F109" s="191"/>
      <c r="G109" s="191"/>
      <c r="H109" s="191"/>
      <c r="I109" s="191"/>
      <c r="J109" s="192">
        <f>J563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2" customFormat="1" ht="21.84" customHeight="1">
      <c r="A110" s="40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hidden="1" s="2" customFormat="1" ht="6.96" customHeight="1">
      <c r="A111" s="40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hidden="1"/>
    <row r="113" hidden="1"/>
    <row r="114" hidden="1"/>
    <row r="115" s="2" customFormat="1" ht="6.96" customHeight="1">
      <c r="A115" s="40"/>
      <c r="B115" s="70"/>
      <c r="C115" s="71"/>
      <c r="D115" s="71"/>
      <c r="E115" s="71"/>
      <c r="F115" s="71"/>
      <c r="G115" s="71"/>
      <c r="H115" s="71"/>
      <c r="I115" s="71"/>
      <c r="J115" s="71"/>
      <c r="K115" s="71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24.96" customHeight="1">
      <c r="A116" s="40"/>
      <c r="B116" s="41"/>
      <c r="C116" s="25" t="s">
        <v>230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6.96" customHeight="1">
      <c r="A117" s="40"/>
      <c r="B117" s="41"/>
      <c r="C117" s="42"/>
      <c r="D117" s="42"/>
      <c r="E117" s="42"/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2" customHeight="1">
      <c r="A118" s="40"/>
      <c r="B118" s="41"/>
      <c r="C118" s="34" t="s">
        <v>16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6.5" customHeight="1">
      <c r="A119" s="40"/>
      <c r="B119" s="41"/>
      <c r="C119" s="42"/>
      <c r="D119" s="42"/>
      <c r="E119" s="177" t="str">
        <f>E7</f>
        <v>Cyklická obnova trati v úseku Vsetín – Horní Lideč</v>
      </c>
      <c r="F119" s="34"/>
      <c r="G119" s="34"/>
      <c r="H119" s="34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4" t="s">
        <v>191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78" t="str">
        <f>E9</f>
        <v>SO142.13.02 - Valašská Polanka - Vsetín, propustek v km 30.994</v>
      </c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6.96" customHeight="1">
      <c r="A122" s="40"/>
      <c r="B122" s="41"/>
      <c r="C122" s="42"/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2" customHeight="1">
      <c r="A123" s="40"/>
      <c r="B123" s="41"/>
      <c r="C123" s="34" t="s">
        <v>20</v>
      </c>
      <c r="D123" s="42"/>
      <c r="E123" s="42"/>
      <c r="F123" s="29" t="str">
        <f>F12</f>
        <v>Vsetín - Horní Lideč</v>
      </c>
      <c r="G123" s="42"/>
      <c r="H123" s="42"/>
      <c r="I123" s="34" t="s">
        <v>22</v>
      </c>
      <c r="J123" s="81" t="str">
        <f>IF(J12="","",J12)</f>
        <v>20. 11. 2025</v>
      </c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5.15" customHeight="1">
      <c r="A125" s="40"/>
      <c r="B125" s="41"/>
      <c r="C125" s="34" t="s">
        <v>24</v>
      </c>
      <c r="D125" s="42"/>
      <c r="E125" s="42"/>
      <c r="F125" s="29" t="str">
        <f>E15</f>
        <v>Správa železnic s.o.</v>
      </c>
      <c r="G125" s="42"/>
      <c r="H125" s="42"/>
      <c r="I125" s="34" t="s">
        <v>32</v>
      </c>
      <c r="J125" s="38" t="str">
        <f>E21</f>
        <v xml:space="preserve"> 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5.15" customHeight="1">
      <c r="A126" s="40"/>
      <c r="B126" s="41"/>
      <c r="C126" s="34" t="s">
        <v>30</v>
      </c>
      <c r="D126" s="42"/>
      <c r="E126" s="42"/>
      <c r="F126" s="29" t="str">
        <f>IF(E18="","",E18)</f>
        <v>Vyplň údaj</v>
      </c>
      <c r="G126" s="42"/>
      <c r="H126" s="42"/>
      <c r="I126" s="34" t="s">
        <v>35</v>
      </c>
      <c r="J126" s="38" t="str">
        <f>E24</f>
        <v>Správa železnic s.o.</v>
      </c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0.32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11" customFormat="1" ht="29.28" customHeight="1">
      <c r="A128" s="194"/>
      <c r="B128" s="195"/>
      <c r="C128" s="196" t="s">
        <v>231</v>
      </c>
      <c r="D128" s="197" t="s">
        <v>62</v>
      </c>
      <c r="E128" s="197" t="s">
        <v>58</v>
      </c>
      <c r="F128" s="197" t="s">
        <v>59</v>
      </c>
      <c r="G128" s="197" t="s">
        <v>232</v>
      </c>
      <c r="H128" s="197" t="s">
        <v>233</v>
      </c>
      <c r="I128" s="197" t="s">
        <v>234</v>
      </c>
      <c r="J128" s="197" t="s">
        <v>223</v>
      </c>
      <c r="K128" s="198" t="s">
        <v>235</v>
      </c>
      <c r="L128" s="199"/>
      <c r="M128" s="102" t="s">
        <v>1</v>
      </c>
      <c r="N128" s="103" t="s">
        <v>41</v>
      </c>
      <c r="O128" s="103" t="s">
        <v>236</v>
      </c>
      <c r="P128" s="103" t="s">
        <v>237</v>
      </c>
      <c r="Q128" s="103" t="s">
        <v>238</v>
      </c>
      <c r="R128" s="103" t="s">
        <v>239</v>
      </c>
      <c r="S128" s="103" t="s">
        <v>240</v>
      </c>
      <c r="T128" s="104" t="s">
        <v>241</v>
      </c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</row>
    <row r="129" s="2" customFormat="1" ht="22.8" customHeight="1">
      <c r="A129" s="40"/>
      <c r="B129" s="41"/>
      <c r="C129" s="109" t="s">
        <v>242</v>
      </c>
      <c r="D129" s="42"/>
      <c r="E129" s="42"/>
      <c r="F129" s="42"/>
      <c r="G129" s="42"/>
      <c r="H129" s="42"/>
      <c r="I129" s="42"/>
      <c r="J129" s="200">
        <f>BK129</f>
        <v>0</v>
      </c>
      <c r="K129" s="42"/>
      <c r="L129" s="46"/>
      <c r="M129" s="105"/>
      <c r="N129" s="201"/>
      <c r="O129" s="106"/>
      <c r="P129" s="202">
        <f>P130</f>
        <v>0</v>
      </c>
      <c r="Q129" s="106"/>
      <c r="R129" s="202">
        <f>R130</f>
        <v>646.5273876896</v>
      </c>
      <c r="S129" s="106"/>
      <c r="T129" s="203">
        <f>T130</f>
        <v>412.04859999999996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76</v>
      </c>
      <c r="AU129" s="19" t="s">
        <v>225</v>
      </c>
      <c r="BK129" s="204">
        <f>BK130</f>
        <v>0</v>
      </c>
    </row>
    <row r="130" s="12" customFormat="1" ht="25.92" customHeight="1">
      <c r="A130" s="12"/>
      <c r="B130" s="205"/>
      <c r="C130" s="206"/>
      <c r="D130" s="207" t="s">
        <v>76</v>
      </c>
      <c r="E130" s="208" t="s">
        <v>243</v>
      </c>
      <c r="F130" s="208" t="s">
        <v>244</v>
      </c>
      <c r="G130" s="206"/>
      <c r="H130" s="206"/>
      <c r="I130" s="209"/>
      <c r="J130" s="210">
        <f>BK130</f>
        <v>0</v>
      </c>
      <c r="K130" s="206"/>
      <c r="L130" s="211"/>
      <c r="M130" s="212"/>
      <c r="N130" s="213"/>
      <c r="O130" s="213"/>
      <c r="P130" s="214">
        <f>P131+P268+P327+P379+P406+P415+P420+P474+P515</f>
        <v>0</v>
      </c>
      <c r="Q130" s="213"/>
      <c r="R130" s="214">
        <f>R131+R268+R327+R379+R406+R415+R420+R474+R515</f>
        <v>646.5273876896</v>
      </c>
      <c r="S130" s="213"/>
      <c r="T130" s="215">
        <f>T131+T268+T327+T379+T406+T415+T420+T474+T515</f>
        <v>412.04859999999996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6" t="s">
        <v>253</v>
      </c>
      <c r="AT130" s="217" t="s">
        <v>76</v>
      </c>
      <c r="AU130" s="217" t="s">
        <v>77</v>
      </c>
      <c r="AY130" s="216" t="s">
        <v>245</v>
      </c>
      <c r="BK130" s="218">
        <f>BK131+BK268+BK327+BK379+BK406+BK415+BK420+BK474+BK515</f>
        <v>0</v>
      </c>
    </row>
    <row r="131" s="12" customFormat="1" ht="22.8" customHeight="1">
      <c r="A131" s="12"/>
      <c r="B131" s="205"/>
      <c r="C131" s="206"/>
      <c r="D131" s="207" t="s">
        <v>76</v>
      </c>
      <c r="E131" s="219" t="s">
        <v>85</v>
      </c>
      <c r="F131" s="219" t="s">
        <v>2649</v>
      </c>
      <c r="G131" s="206"/>
      <c r="H131" s="206"/>
      <c r="I131" s="209"/>
      <c r="J131" s="220">
        <f>BK131</f>
        <v>0</v>
      </c>
      <c r="K131" s="206"/>
      <c r="L131" s="211"/>
      <c r="M131" s="212"/>
      <c r="N131" s="213"/>
      <c r="O131" s="213"/>
      <c r="P131" s="214">
        <f>SUM(P132:P267)</f>
        <v>0</v>
      </c>
      <c r="Q131" s="213"/>
      <c r="R131" s="214">
        <f>SUM(R132:R267)</f>
        <v>30.052842720000001</v>
      </c>
      <c r="S131" s="213"/>
      <c r="T131" s="215">
        <f>SUM(T132:T267)</f>
        <v>219.672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6" t="s">
        <v>253</v>
      </c>
      <c r="AT131" s="217" t="s">
        <v>76</v>
      </c>
      <c r="AU131" s="217" t="s">
        <v>85</v>
      </c>
      <c r="AY131" s="216" t="s">
        <v>245</v>
      </c>
      <c r="BK131" s="218">
        <f>SUM(BK132:BK267)</f>
        <v>0</v>
      </c>
    </row>
    <row r="132" s="2" customFormat="1" ht="16.5" customHeight="1">
      <c r="A132" s="40"/>
      <c r="B132" s="41"/>
      <c r="C132" s="221" t="s">
        <v>272</v>
      </c>
      <c r="D132" s="221" t="s">
        <v>248</v>
      </c>
      <c r="E132" s="222" t="s">
        <v>6495</v>
      </c>
      <c r="F132" s="223" t="s">
        <v>6496</v>
      </c>
      <c r="G132" s="224" t="s">
        <v>317</v>
      </c>
      <c r="H132" s="225">
        <v>30</v>
      </c>
      <c r="I132" s="226"/>
      <c r="J132" s="227">
        <f>ROUND(I132*H132,2)</f>
        <v>0</v>
      </c>
      <c r="K132" s="223" t="s">
        <v>764</v>
      </c>
      <c r="L132" s="46"/>
      <c r="M132" s="228" t="s">
        <v>1</v>
      </c>
      <c r="N132" s="229" t="s">
        <v>42</v>
      </c>
      <c r="O132" s="93"/>
      <c r="P132" s="230">
        <f>O132*H132</f>
        <v>0</v>
      </c>
      <c r="Q132" s="230">
        <v>0.0219291816</v>
      </c>
      <c r="R132" s="230">
        <f>Q132*H132</f>
        <v>0.65787544799999997</v>
      </c>
      <c r="S132" s="230">
        <v>0</v>
      </c>
      <c r="T132" s="231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2" t="s">
        <v>253</v>
      </c>
      <c r="AT132" s="232" t="s">
        <v>248</v>
      </c>
      <c r="AU132" s="232" t="s">
        <v>87</v>
      </c>
      <c r="AY132" s="19" t="s">
        <v>245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9" t="s">
        <v>85</v>
      </c>
      <c r="BK132" s="233">
        <f>ROUND(I132*H132,2)</f>
        <v>0</v>
      </c>
      <c r="BL132" s="19" t="s">
        <v>253</v>
      </c>
      <c r="BM132" s="232" t="s">
        <v>6715</v>
      </c>
    </row>
    <row r="133" s="2" customFormat="1">
      <c r="A133" s="40"/>
      <c r="B133" s="41"/>
      <c r="C133" s="42"/>
      <c r="D133" s="234" t="s">
        <v>255</v>
      </c>
      <c r="E133" s="42"/>
      <c r="F133" s="235" t="s">
        <v>6496</v>
      </c>
      <c r="G133" s="42"/>
      <c r="H133" s="42"/>
      <c r="I133" s="236"/>
      <c r="J133" s="42"/>
      <c r="K133" s="42"/>
      <c r="L133" s="46"/>
      <c r="M133" s="237"/>
      <c r="N133" s="238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255</v>
      </c>
      <c r="AU133" s="19" t="s">
        <v>87</v>
      </c>
    </row>
    <row r="134" s="2" customFormat="1">
      <c r="A134" s="40"/>
      <c r="B134" s="41"/>
      <c r="C134" s="42"/>
      <c r="D134" s="296" t="s">
        <v>766</v>
      </c>
      <c r="E134" s="42"/>
      <c r="F134" s="297" t="s">
        <v>6498</v>
      </c>
      <c r="G134" s="42"/>
      <c r="H134" s="42"/>
      <c r="I134" s="236"/>
      <c r="J134" s="42"/>
      <c r="K134" s="42"/>
      <c r="L134" s="46"/>
      <c r="M134" s="237"/>
      <c r="N134" s="238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766</v>
      </c>
      <c r="AU134" s="19" t="s">
        <v>87</v>
      </c>
    </row>
    <row r="135" s="14" customFormat="1">
      <c r="A135" s="14"/>
      <c r="B135" s="249"/>
      <c r="C135" s="250"/>
      <c r="D135" s="234" t="s">
        <v>257</v>
      </c>
      <c r="E135" s="251" t="s">
        <v>1</v>
      </c>
      <c r="F135" s="252" t="s">
        <v>6499</v>
      </c>
      <c r="G135" s="250"/>
      <c r="H135" s="253">
        <v>30</v>
      </c>
      <c r="I135" s="254"/>
      <c r="J135" s="250"/>
      <c r="K135" s="250"/>
      <c r="L135" s="255"/>
      <c r="M135" s="256"/>
      <c r="N135" s="257"/>
      <c r="O135" s="257"/>
      <c r="P135" s="257"/>
      <c r="Q135" s="257"/>
      <c r="R135" s="257"/>
      <c r="S135" s="257"/>
      <c r="T135" s="25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9" t="s">
        <v>257</v>
      </c>
      <c r="AU135" s="259" t="s">
        <v>87</v>
      </c>
      <c r="AV135" s="14" t="s">
        <v>87</v>
      </c>
      <c r="AW135" s="14" t="s">
        <v>34</v>
      </c>
      <c r="AX135" s="14" t="s">
        <v>85</v>
      </c>
      <c r="AY135" s="259" t="s">
        <v>245</v>
      </c>
    </row>
    <row r="136" s="2" customFormat="1" ht="16.5" customHeight="1">
      <c r="A136" s="40"/>
      <c r="B136" s="41"/>
      <c r="C136" s="221" t="s">
        <v>253</v>
      </c>
      <c r="D136" s="221" t="s">
        <v>248</v>
      </c>
      <c r="E136" s="222" t="s">
        <v>6716</v>
      </c>
      <c r="F136" s="223" t="s">
        <v>6717</v>
      </c>
      <c r="G136" s="224" t="s">
        <v>2760</v>
      </c>
      <c r="H136" s="225">
        <v>80</v>
      </c>
      <c r="I136" s="226"/>
      <c r="J136" s="227">
        <f>ROUND(I136*H136,2)</f>
        <v>0</v>
      </c>
      <c r="K136" s="223" t="s">
        <v>764</v>
      </c>
      <c r="L136" s="46"/>
      <c r="M136" s="228" t="s">
        <v>1</v>
      </c>
      <c r="N136" s="229" t="s">
        <v>42</v>
      </c>
      <c r="O136" s="93"/>
      <c r="P136" s="230">
        <f>O136*H136</f>
        <v>0</v>
      </c>
      <c r="Q136" s="230">
        <v>4.07925E-05</v>
      </c>
      <c r="R136" s="230">
        <f>Q136*H136</f>
        <v>0.0032634000000000001</v>
      </c>
      <c r="S136" s="230">
        <v>0</v>
      </c>
      <c r="T136" s="231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32" t="s">
        <v>253</v>
      </c>
      <c r="AT136" s="232" t="s">
        <v>248</v>
      </c>
      <c r="AU136" s="232" t="s">
        <v>87</v>
      </c>
      <c r="AY136" s="19" t="s">
        <v>245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9" t="s">
        <v>85</v>
      </c>
      <c r="BK136" s="233">
        <f>ROUND(I136*H136,2)</f>
        <v>0</v>
      </c>
      <c r="BL136" s="19" t="s">
        <v>253</v>
      </c>
      <c r="BM136" s="232" t="s">
        <v>6718</v>
      </c>
    </row>
    <row r="137" s="2" customFormat="1">
      <c r="A137" s="40"/>
      <c r="B137" s="41"/>
      <c r="C137" s="42"/>
      <c r="D137" s="234" t="s">
        <v>255</v>
      </c>
      <c r="E137" s="42"/>
      <c r="F137" s="235" t="s">
        <v>6717</v>
      </c>
      <c r="G137" s="42"/>
      <c r="H137" s="42"/>
      <c r="I137" s="236"/>
      <c r="J137" s="42"/>
      <c r="K137" s="42"/>
      <c r="L137" s="46"/>
      <c r="M137" s="237"/>
      <c r="N137" s="238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255</v>
      </c>
      <c r="AU137" s="19" t="s">
        <v>87</v>
      </c>
    </row>
    <row r="138" s="2" customFormat="1">
      <c r="A138" s="40"/>
      <c r="B138" s="41"/>
      <c r="C138" s="42"/>
      <c r="D138" s="296" t="s">
        <v>766</v>
      </c>
      <c r="E138" s="42"/>
      <c r="F138" s="297" t="s">
        <v>6719</v>
      </c>
      <c r="G138" s="42"/>
      <c r="H138" s="42"/>
      <c r="I138" s="236"/>
      <c r="J138" s="42"/>
      <c r="K138" s="42"/>
      <c r="L138" s="46"/>
      <c r="M138" s="237"/>
      <c r="N138" s="238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766</v>
      </c>
      <c r="AU138" s="19" t="s">
        <v>87</v>
      </c>
    </row>
    <row r="139" s="14" customFormat="1">
      <c r="A139" s="14"/>
      <c r="B139" s="249"/>
      <c r="C139" s="250"/>
      <c r="D139" s="234" t="s">
        <v>257</v>
      </c>
      <c r="E139" s="251" t="s">
        <v>1</v>
      </c>
      <c r="F139" s="252" t="s">
        <v>6501</v>
      </c>
      <c r="G139" s="250"/>
      <c r="H139" s="253">
        <v>80</v>
      </c>
      <c r="I139" s="254"/>
      <c r="J139" s="250"/>
      <c r="K139" s="250"/>
      <c r="L139" s="255"/>
      <c r="M139" s="256"/>
      <c r="N139" s="257"/>
      <c r="O139" s="257"/>
      <c r="P139" s="257"/>
      <c r="Q139" s="257"/>
      <c r="R139" s="257"/>
      <c r="S139" s="257"/>
      <c r="T139" s="25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9" t="s">
        <v>257</v>
      </c>
      <c r="AU139" s="259" t="s">
        <v>87</v>
      </c>
      <c r="AV139" s="14" t="s">
        <v>87</v>
      </c>
      <c r="AW139" s="14" t="s">
        <v>34</v>
      </c>
      <c r="AX139" s="14" t="s">
        <v>85</v>
      </c>
      <c r="AY139" s="259" t="s">
        <v>245</v>
      </c>
    </row>
    <row r="140" s="2" customFormat="1" ht="16.5" customHeight="1">
      <c r="A140" s="40"/>
      <c r="B140" s="41"/>
      <c r="C140" s="221" t="s">
        <v>246</v>
      </c>
      <c r="D140" s="221" t="s">
        <v>248</v>
      </c>
      <c r="E140" s="222" t="s">
        <v>6720</v>
      </c>
      <c r="F140" s="223" t="s">
        <v>6721</v>
      </c>
      <c r="G140" s="224" t="s">
        <v>4089</v>
      </c>
      <c r="H140" s="225">
        <v>60</v>
      </c>
      <c r="I140" s="226"/>
      <c r="J140" s="227">
        <f>ROUND(I140*H140,2)</f>
        <v>0</v>
      </c>
      <c r="K140" s="223" t="s">
        <v>764</v>
      </c>
      <c r="L140" s="46"/>
      <c r="M140" s="228" t="s">
        <v>1</v>
      </c>
      <c r="N140" s="229" t="s">
        <v>42</v>
      </c>
      <c r="O140" s="93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32" t="s">
        <v>253</v>
      </c>
      <c r="AT140" s="232" t="s">
        <v>248</v>
      </c>
      <c r="AU140" s="232" t="s">
        <v>87</v>
      </c>
      <c r="AY140" s="19" t="s">
        <v>245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9" t="s">
        <v>85</v>
      </c>
      <c r="BK140" s="233">
        <f>ROUND(I140*H140,2)</f>
        <v>0</v>
      </c>
      <c r="BL140" s="19" t="s">
        <v>253</v>
      </c>
      <c r="BM140" s="232" t="s">
        <v>6722</v>
      </c>
    </row>
    <row r="141" s="2" customFormat="1">
      <c r="A141" s="40"/>
      <c r="B141" s="41"/>
      <c r="C141" s="42"/>
      <c r="D141" s="234" t="s">
        <v>255</v>
      </c>
      <c r="E141" s="42"/>
      <c r="F141" s="235" t="s">
        <v>6721</v>
      </c>
      <c r="G141" s="42"/>
      <c r="H141" s="42"/>
      <c r="I141" s="236"/>
      <c r="J141" s="42"/>
      <c r="K141" s="42"/>
      <c r="L141" s="46"/>
      <c r="M141" s="237"/>
      <c r="N141" s="238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255</v>
      </c>
      <c r="AU141" s="19" t="s">
        <v>87</v>
      </c>
    </row>
    <row r="142" s="2" customFormat="1">
      <c r="A142" s="40"/>
      <c r="B142" s="41"/>
      <c r="C142" s="42"/>
      <c r="D142" s="296" t="s">
        <v>766</v>
      </c>
      <c r="E142" s="42"/>
      <c r="F142" s="297" t="s">
        <v>6723</v>
      </c>
      <c r="G142" s="42"/>
      <c r="H142" s="42"/>
      <c r="I142" s="236"/>
      <c r="J142" s="42"/>
      <c r="K142" s="42"/>
      <c r="L142" s="46"/>
      <c r="M142" s="237"/>
      <c r="N142" s="238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766</v>
      </c>
      <c r="AU142" s="19" t="s">
        <v>87</v>
      </c>
    </row>
    <row r="143" s="14" customFormat="1">
      <c r="A143" s="14"/>
      <c r="B143" s="249"/>
      <c r="C143" s="250"/>
      <c r="D143" s="234" t="s">
        <v>257</v>
      </c>
      <c r="E143" s="251" t="s">
        <v>1</v>
      </c>
      <c r="F143" s="252" t="s">
        <v>6503</v>
      </c>
      <c r="G143" s="250"/>
      <c r="H143" s="253">
        <v>60</v>
      </c>
      <c r="I143" s="254"/>
      <c r="J143" s="250"/>
      <c r="K143" s="250"/>
      <c r="L143" s="255"/>
      <c r="M143" s="256"/>
      <c r="N143" s="257"/>
      <c r="O143" s="257"/>
      <c r="P143" s="257"/>
      <c r="Q143" s="257"/>
      <c r="R143" s="257"/>
      <c r="S143" s="257"/>
      <c r="T143" s="25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9" t="s">
        <v>257</v>
      </c>
      <c r="AU143" s="259" t="s">
        <v>87</v>
      </c>
      <c r="AV143" s="14" t="s">
        <v>87</v>
      </c>
      <c r="AW143" s="14" t="s">
        <v>34</v>
      </c>
      <c r="AX143" s="14" t="s">
        <v>85</v>
      </c>
      <c r="AY143" s="259" t="s">
        <v>245</v>
      </c>
    </row>
    <row r="144" s="2" customFormat="1" ht="16.5" customHeight="1">
      <c r="A144" s="40"/>
      <c r="B144" s="41"/>
      <c r="C144" s="221" t="s">
        <v>305</v>
      </c>
      <c r="D144" s="221" t="s">
        <v>248</v>
      </c>
      <c r="E144" s="222" t="s">
        <v>2650</v>
      </c>
      <c r="F144" s="223" t="s">
        <v>2651</v>
      </c>
      <c r="G144" s="224" t="s">
        <v>275</v>
      </c>
      <c r="H144" s="225">
        <v>120</v>
      </c>
      <c r="I144" s="226"/>
      <c r="J144" s="227">
        <f>ROUND(I144*H144,2)</f>
        <v>0</v>
      </c>
      <c r="K144" s="223" t="s">
        <v>764</v>
      </c>
      <c r="L144" s="46"/>
      <c r="M144" s="228" t="s">
        <v>1</v>
      </c>
      <c r="N144" s="229" t="s">
        <v>42</v>
      </c>
      <c r="O144" s="93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2" t="s">
        <v>253</v>
      </c>
      <c r="AT144" s="232" t="s">
        <v>248</v>
      </c>
      <c r="AU144" s="232" t="s">
        <v>87</v>
      </c>
      <c r="AY144" s="19" t="s">
        <v>245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9" t="s">
        <v>85</v>
      </c>
      <c r="BK144" s="233">
        <f>ROUND(I144*H144,2)</f>
        <v>0</v>
      </c>
      <c r="BL144" s="19" t="s">
        <v>253</v>
      </c>
      <c r="BM144" s="232" t="s">
        <v>6724</v>
      </c>
    </row>
    <row r="145" s="2" customFormat="1">
      <c r="A145" s="40"/>
      <c r="B145" s="41"/>
      <c r="C145" s="42"/>
      <c r="D145" s="234" t="s">
        <v>255</v>
      </c>
      <c r="E145" s="42"/>
      <c r="F145" s="235" t="s">
        <v>2651</v>
      </c>
      <c r="G145" s="42"/>
      <c r="H145" s="42"/>
      <c r="I145" s="236"/>
      <c r="J145" s="42"/>
      <c r="K145" s="42"/>
      <c r="L145" s="46"/>
      <c r="M145" s="237"/>
      <c r="N145" s="238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255</v>
      </c>
      <c r="AU145" s="19" t="s">
        <v>87</v>
      </c>
    </row>
    <row r="146" s="2" customFormat="1">
      <c r="A146" s="40"/>
      <c r="B146" s="41"/>
      <c r="C146" s="42"/>
      <c r="D146" s="296" t="s">
        <v>766</v>
      </c>
      <c r="E146" s="42"/>
      <c r="F146" s="297" t="s">
        <v>2654</v>
      </c>
      <c r="G146" s="42"/>
      <c r="H146" s="42"/>
      <c r="I146" s="236"/>
      <c r="J146" s="42"/>
      <c r="K146" s="42"/>
      <c r="L146" s="46"/>
      <c r="M146" s="237"/>
      <c r="N146" s="238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766</v>
      </c>
      <c r="AU146" s="19" t="s">
        <v>87</v>
      </c>
    </row>
    <row r="147" s="14" customFormat="1">
      <c r="A147" s="14"/>
      <c r="B147" s="249"/>
      <c r="C147" s="250"/>
      <c r="D147" s="234" t="s">
        <v>257</v>
      </c>
      <c r="E147" s="251" t="s">
        <v>1</v>
      </c>
      <c r="F147" s="252" t="s">
        <v>6081</v>
      </c>
      <c r="G147" s="250"/>
      <c r="H147" s="253">
        <v>120</v>
      </c>
      <c r="I147" s="254"/>
      <c r="J147" s="250"/>
      <c r="K147" s="250"/>
      <c r="L147" s="255"/>
      <c r="M147" s="256"/>
      <c r="N147" s="257"/>
      <c r="O147" s="257"/>
      <c r="P147" s="257"/>
      <c r="Q147" s="257"/>
      <c r="R147" s="257"/>
      <c r="S147" s="257"/>
      <c r="T147" s="25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9" t="s">
        <v>257</v>
      </c>
      <c r="AU147" s="259" t="s">
        <v>87</v>
      </c>
      <c r="AV147" s="14" t="s">
        <v>87</v>
      </c>
      <c r="AW147" s="14" t="s">
        <v>34</v>
      </c>
      <c r="AX147" s="14" t="s">
        <v>85</v>
      </c>
      <c r="AY147" s="259" t="s">
        <v>245</v>
      </c>
    </row>
    <row r="148" s="2" customFormat="1" ht="24.15" customHeight="1">
      <c r="A148" s="40"/>
      <c r="B148" s="41"/>
      <c r="C148" s="221" t="s">
        <v>314</v>
      </c>
      <c r="D148" s="221" t="s">
        <v>248</v>
      </c>
      <c r="E148" s="222" t="s">
        <v>3477</v>
      </c>
      <c r="F148" s="223" t="s">
        <v>3478</v>
      </c>
      <c r="G148" s="224" t="s">
        <v>251</v>
      </c>
      <c r="H148" s="225">
        <v>409</v>
      </c>
      <c r="I148" s="226"/>
      <c r="J148" s="227">
        <f>ROUND(I148*H148,2)</f>
        <v>0</v>
      </c>
      <c r="K148" s="223" t="s">
        <v>764</v>
      </c>
      <c r="L148" s="46"/>
      <c r="M148" s="228" t="s">
        <v>1</v>
      </c>
      <c r="N148" s="229" t="s">
        <v>42</v>
      </c>
      <c r="O148" s="93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32" t="s">
        <v>253</v>
      </c>
      <c r="AT148" s="232" t="s">
        <v>248</v>
      </c>
      <c r="AU148" s="232" t="s">
        <v>87</v>
      </c>
      <c r="AY148" s="19" t="s">
        <v>245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9" t="s">
        <v>85</v>
      </c>
      <c r="BK148" s="233">
        <f>ROUND(I148*H148,2)</f>
        <v>0</v>
      </c>
      <c r="BL148" s="19" t="s">
        <v>253</v>
      </c>
      <c r="BM148" s="232" t="s">
        <v>6725</v>
      </c>
    </row>
    <row r="149" s="2" customFormat="1">
      <c r="A149" s="40"/>
      <c r="B149" s="41"/>
      <c r="C149" s="42"/>
      <c r="D149" s="234" t="s">
        <v>255</v>
      </c>
      <c r="E149" s="42"/>
      <c r="F149" s="235" t="s">
        <v>3478</v>
      </c>
      <c r="G149" s="42"/>
      <c r="H149" s="42"/>
      <c r="I149" s="236"/>
      <c r="J149" s="42"/>
      <c r="K149" s="42"/>
      <c r="L149" s="46"/>
      <c r="M149" s="237"/>
      <c r="N149" s="238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255</v>
      </c>
      <c r="AU149" s="19" t="s">
        <v>87</v>
      </c>
    </row>
    <row r="150" s="2" customFormat="1">
      <c r="A150" s="40"/>
      <c r="B150" s="41"/>
      <c r="C150" s="42"/>
      <c r="D150" s="296" t="s">
        <v>766</v>
      </c>
      <c r="E150" s="42"/>
      <c r="F150" s="297" t="s">
        <v>3480</v>
      </c>
      <c r="G150" s="42"/>
      <c r="H150" s="42"/>
      <c r="I150" s="236"/>
      <c r="J150" s="42"/>
      <c r="K150" s="42"/>
      <c r="L150" s="46"/>
      <c r="M150" s="237"/>
      <c r="N150" s="238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766</v>
      </c>
      <c r="AU150" s="19" t="s">
        <v>87</v>
      </c>
    </row>
    <row r="151" s="14" customFormat="1">
      <c r="A151" s="14"/>
      <c r="B151" s="249"/>
      <c r="C151" s="250"/>
      <c r="D151" s="234" t="s">
        <v>257</v>
      </c>
      <c r="E151" s="251" t="s">
        <v>1</v>
      </c>
      <c r="F151" s="252" t="s">
        <v>6726</v>
      </c>
      <c r="G151" s="250"/>
      <c r="H151" s="253">
        <v>200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257</v>
      </c>
      <c r="AU151" s="259" t="s">
        <v>87</v>
      </c>
      <c r="AV151" s="14" t="s">
        <v>87</v>
      </c>
      <c r="AW151" s="14" t="s">
        <v>34</v>
      </c>
      <c r="AX151" s="14" t="s">
        <v>77</v>
      </c>
      <c r="AY151" s="259" t="s">
        <v>245</v>
      </c>
    </row>
    <row r="152" s="14" customFormat="1">
      <c r="A152" s="14"/>
      <c r="B152" s="249"/>
      <c r="C152" s="250"/>
      <c r="D152" s="234" t="s">
        <v>257</v>
      </c>
      <c r="E152" s="251" t="s">
        <v>1</v>
      </c>
      <c r="F152" s="252" t="s">
        <v>6727</v>
      </c>
      <c r="G152" s="250"/>
      <c r="H152" s="253">
        <v>209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257</v>
      </c>
      <c r="AU152" s="259" t="s">
        <v>87</v>
      </c>
      <c r="AV152" s="14" t="s">
        <v>87</v>
      </c>
      <c r="AW152" s="14" t="s">
        <v>34</v>
      </c>
      <c r="AX152" s="14" t="s">
        <v>77</v>
      </c>
      <c r="AY152" s="259" t="s">
        <v>245</v>
      </c>
    </row>
    <row r="153" s="15" customFormat="1">
      <c r="A153" s="15"/>
      <c r="B153" s="260"/>
      <c r="C153" s="261"/>
      <c r="D153" s="234" t="s">
        <v>257</v>
      </c>
      <c r="E153" s="262" t="s">
        <v>1</v>
      </c>
      <c r="F153" s="263" t="s">
        <v>266</v>
      </c>
      <c r="G153" s="261"/>
      <c r="H153" s="264">
        <v>409</v>
      </c>
      <c r="I153" s="265"/>
      <c r="J153" s="261"/>
      <c r="K153" s="261"/>
      <c r="L153" s="266"/>
      <c r="M153" s="267"/>
      <c r="N153" s="268"/>
      <c r="O153" s="268"/>
      <c r="P153" s="268"/>
      <c r="Q153" s="268"/>
      <c r="R153" s="268"/>
      <c r="S153" s="268"/>
      <c r="T153" s="269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70" t="s">
        <v>257</v>
      </c>
      <c r="AU153" s="270" t="s">
        <v>87</v>
      </c>
      <c r="AV153" s="15" t="s">
        <v>253</v>
      </c>
      <c r="AW153" s="15" t="s">
        <v>34</v>
      </c>
      <c r="AX153" s="15" t="s">
        <v>85</v>
      </c>
      <c r="AY153" s="270" t="s">
        <v>245</v>
      </c>
    </row>
    <row r="154" s="2" customFormat="1" ht="16.5" customHeight="1">
      <c r="A154" s="40"/>
      <c r="B154" s="41"/>
      <c r="C154" s="221" t="s">
        <v>326</v>
      </c>
      <c r="D154" s="221" t="s">
        <v>248</v>
      </c>
      <c r="E154" s="222" t="s">
        <v>3209</v>
      </c>
      <c r="F154" s="223" t="s">
        <v>3210</v>
      </c>
      <c r="G154" s="224" t="s">
        <v>251</v>
      </c>
      <c r="H154" s="225">
        <v>14</v>
      </c>
      <c r="I154" s="226"/>
      <c r="J154" s="227">
        <f>ROUND(I154*H154,2)</f>
        <v>0</v>
      </c>
      <c r="K154" s="223" t="s">
        <v>764</v>
      </c>
      <c r="L154" s="46"/>
      <c r="M154" s="228" t="s">
        <v>1</v>
      </c>
      <c r="N154" s="229" t="s">
        <v>42</v>
      </c>
      <c r="O154" s="93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2" t="s">
        <v>253</v>
      </c>
      <c r="AT154" s="232" t="s">
        <v>248</v>
      </c>
      <c r="AU154" s="232" t="s">
        <v>87</v>
      </c>
      <c r="AY154" s="19" t="s">
        <v>245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9" t="s">
        <v>85</v>
      </c>
      <c r="BK154" s="233">
        <f>ROUND(I154*H154,2)</f>
        <v>0</v>
      </c>
      <c r="BL154" s="19" t="s">
        <v>253</v>
      </c>
      <c r="BM154" s="232" t="s">
        <v>6728</v>
      </c>
    </row>
    <row r="155" s="2" customFormat="1">
      <c r="A155" s="40"/>
      <c r="B155" s="41"/>
      <c r="C155" s="42"/>
      <c r="D155" s="234" t="s">
        <v>255</v>
      </c>
      <c r="E155" s="42"/>
      <c r="F155" s="235" t="s">
        <v>3210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255</v>
      </c>
      <c r="AU155" s="19" t="s">
        <v>87</v>
      </c>
    </row>
    <row r="156" s="2" customFormat="1">
      <c r="A156" s="40"/>
      <c r="B156" s="41"/>
      <c r="C156" s="42"/>
      <c r="D156" s="296" t="s">
        <v>766</v>
      </c>
      <c r="E156" s="42"/>
      <c r="F156" s="297" t="s">
        <v>3213</v>
      </c>
      <c r="G156" s="42"/>
      <c r="H156" s="42"/>
      <c r="I156" s="236"/>
      <c r="J156" s="42"/>
      <c r="K156" s="42"/>
      <c r="L156" s="46"/>
      <c r="M156" s="237"/>
      <c r="N156" s="238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766</v>
      </c>
      <c r="AU156" s="19" t="s">
        <v>87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6509</v>
      </c>
      <c r="G157" s="250"/>
      <c r="H157" s="253">
        <v>14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85</v>
      </c>
      <c r="AY157" s="259" t="s">
        <v>245</v>
      </c>
    </row>
    <row r="158" s="2" customFormat="1" ht="24.15" customHeight="1">
      <c r="A158" s="40"/>
      <c r="B158" s="41"/>
      <c r="C158" s="221" t="s">
        <v>335</v>
      </c>
      <c r="D158" s="221" t="s">
        <v>248</v>
      </c>
      <c r="E158" s="222" t="s">
        <v>3482</v>
      </c>
      <c r="F158" s="223" t="s">
        <v>3483</v>
      </c>
      <c r="G158" s="224" t="s">
        <v>551</v>
      </c>
      <c r="H158" s="225">
        <v>137.80000000000001</v>
      </c>
      <c r="I158" s="226"/>
      <c r="J158" s="227">
        <f>ROUND(I158*H158,2)</f>
        <v>0</v>
      </c>
      <c r="K158" s="223" t="s">
        <v>764</v>
      </c>
      <c r="L158" s="46"/>
      <c r="M158" s="228" t="s">
        <v>1</v>
      </c>
      <c r="N158" s="229" t="s">
        <v>42</v>
      </c>
      <c r="O158" s="93"/>
      <c r="P158" s="230">
        <f>O158*H158</f>
        <v>0</v>
      </c>
      <c r="Q158" s="230">
        <v>0.0010166559999999999</v>
      </c>
      <c r="R158" s="230">
        <f>Q158*H158</f>
        <v>0.14009519679999999</v>
      </c>
      <c r="S158" s="230">
        <v>0</v>
      </c>
      <c r="T158" s="231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2" t="s">
        <v>253</v>
      </c>
      <c r="AT158" s="232" t="s">
        <v>248</v>
      </c>
      <c r="AU158" s="232" t="s">
        <v>87</v>
      </c>
      <c r="AY158" s="19" t="s">
        <v>245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9" t="s">
        <v>85</v>
      </c>
      <c r="BK158" s="233">
        <f>ROUND(I158*H158,2)</f>
        <v>0</v>
      </c>
      <c r="BL158" s="19" t="s">
        <v>253</v>
      </c>
      <c r="BM158" s="232" t="s">
        <v>6729</v>
      </c>
    </row>
    <row r="159" s="2" customFormat="1">
      <c r="A159" s="40"/>
      <c r="B159" s="41"/>
      <c r="C159" s="42"/>
      <c r="D159" s="234" t="s">
        <v>255</v>
      </c>
      <c r="E159" s="42"/>
      <c r="F159" s="235" t="s">
        <v>3483</v>
      </c>
      <c r="G159" s="42"/>
      <c r="H159" s="42"/>
      <c r="I159" s="236"/>
      <c r="J159" s="42"/>
      <c r="K159" s="42"/>
      <c r="L159" s="46"/>
      <c r="M159" s="237"/>
      <c r="N159" s="238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255</v>
      </c>
      <c r="AU159" s="19" t="s">
        <v>87</v>
      </c>
    </row>
    <row r="160" s="2" customFormat="1">
      <c r="A160" s="40"/>
      <c r="B160" s="41"/>
      <c r="C160" s="42"/>
      <c r="D160" s="296" t="s">
        <v>766</v>
      </c>
      <c r="E160" s="42"/>
      <c r="F160" s="297" t="s">
        <v>3485</v>
      </c>
      <c r="G160" s="42"/>
      <c r="H160" s="42"/>
      <c r="I160" s="236"/>
      <c r="J160" s="42"/>
      <c r="K160" s="42"/>
      <c r="L160" s="46"/>
      <c r="M160" s="237"/>
      <c r="N160" s="238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766</v>
      </c>
      <c r="AU160" s="19" t="s">
        <v>87</v>
      </c>
    </row>
    <row r="161" s="14" customFormat="1">
      <c r="A161" s="14"/>
      <c r="B161" s="249"/>
      <c r="C161" s="250"/>
      <c r="D161" s="234" t="s">
        <v>257</v>
      </c>
      <c r="E161" s="251" t="s">
        <v>1</v>
      </c>
      <c r="F161" s="252" t="s">
        <v>6730</v>
      </c>
      <c r="G161" s="250"/>
      <c r="H161" s="253">
        <v>137.80000000000001</v>
      </c>
      <c r="I161" s="254"/>
      <c r="J161" s="250"/>
      <c r="K161" s="250"/>
      <c r="L161" s="255"/>
      <c r="M161" s="256"/>
      <c r="N161" s="257"/>
      <c r="O161" s="257"/>
      <c r="P161" s="257"/>
      <c r="Q161" s="257"/>
      <c r="R161" s="257"/>
      <c r="S161" s="257"/>
      <c r="T161" s="25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9" t="s">
        <v>257</v>
      </c>
      <c r="AU161" s="259" t="s">
        <v>87</v>
      </c>
      <c r="AV161" s="14" t="s">
        <v>87</v>
      </c>
      <c r="AW161" s="14" t="s">
        <v>34</v>
      </c>
      <c r="AX161" s="14" t="s">
        <v>85</v>
      </c>
      <c r="AY161" s="259" t="s">
        <v>245</v>
      </c>
    </row>
    <row r="162" s="2" customFormat="1" ht="16.5" customHeight="1">
      <c r="A162" s="40"/>
      <c r="B162" s="41"/>
      <c r="C162" s="221" t="s">
        <v>341</v>
      </c>
      <c r="D162" s="221" t="s">
        <v>248</v>
      </c>
      <c r="E162" s="222" t="s">
        <v>3492</v>
      </c>
      <c r="F162" s="223" t="s">
        <v>3493</v>
      </c>
      <c r="G162" s="224" t="s">
        <v>317</v>
      </c>
      <c r="H162" s="225">
        <v>88</v>
      </c>
      <c r="I162" s="226"/>
      <c r="J162" s="227">
        <f>ROUND(I162*H162,2)</f>
        <v>0</v>
      </c>
      <c r="K162" s="223" t="s">
        <v>764</v>
      </c>
      <c r="L162" s="46"/>
      <c r="M162" s="228" t="s">
        <v>1</v>
      </c>
      <c r="N162" s="229" t="s">
        <v>42</v>
      </c>
      <c r="O162" s="93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2" t="s">
        <v>253</v>
      </c>
      <c r="AT162" s="232" t="s">
        <v>248</v>
      </c>
      <c r="AU162" s="232" t="s">
        <v>87</v>
      </c>
      <c r="AY162" s="19" t="s">
        <v>245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9" t="s">
        <v>85</v>
      </c>
      <c r="BK162" s="233">
        <f>ROUND(I162*H162,2)</f>
        <v>0</v>
      </c>
      <c r="BL162" s="19" t="s">
        <v>253</v>
      </c>
      <c r="BM162" s="232" t="s">
        <v>6731</v>
      </c>
    </row>
    <row r="163" s="2" customFormat="1">
      <c r="A163" s="40"/>
      <c r="B163" s="41"/>
      <c r="C163" s="42"/>
      <c r="D163" s="234" t="s">
        <v>255</v>
      </c>
      <c r="E163" s="42"/>
      <c r="F163" s="235" t="s">
        <v>3493</v>
      </c>
      <c r="G163" s="42"/>
      <c r="H163" s="42"/>
      <c r="I163" s="236"/>
      <c r="J163" s="42"/>
      <c r="K163" s="42"/>
      <c r="L163" s="46"/>
      <c r="M163" s="237"/>
      <c r="N163" s="238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255</v>
      </c>
      <c r="AU163" s="19" t="s">
        <v>87</v>
      </c>
    </row>
    <row r="164" s="2" customFormat="1">
      <c r="A164" s="40"/>
      <c r="B164" s="41"/>
      <c r="C164" s="42"/>
      <c r="D164" s="296" t="s">
        <v>766</v>
      </c>
      <c r="E164" s="42"/>
      <c r="F164" s="297" t="s">
        <v>3495</v>
      </c>
      <c r="G164" s="42"/>
      <c r="H164" s="42"/>
      <c r="I164" s="236"/>
      <c r="J164" s="42"/>
      <c r="K164" s="42"/>
      <c r="L164" s="46"/>
      <c r="M164" s="237"/>
      <c r="N164" s="238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766</v>
      </c>
      <c r="AU164" s="19" t="s">
        <v>87</v>
      </c>
    </row>
    <row r="165" s="14" customFormat="1">
      <c r="A165" s="14"/>
      <c r="B165" s="249"/>
      <c r="C165" s="250"/>
      <c r="D165" s="234" t="s">
        <v>257</v>
      </c>
      <c r="E165" s="251" t="s">
        <v>1</v>
      </c>
      <c r="F165" s="252" t="s">
        <v>6732</v>
      </c>
      <c r="G165" s="250"/>
      <c r="H165" s="253">
        <v>88</v>
      </c>
      <c r="I165" s="254"/>
      <c r="J165" s="250"/>
      <c r="K165" s="250"/>
      <c r="L165" s="255"/>
      <c r="M165" s="256"/>
      <c r="N165" s="257"/>
      <c r="O165" s="257"/>
      <c r="P165" s="257"/>
      <c r="Q165" s="257"/>
      <c r="R165" s="257"/>
      <c r="S165" s="257"/>
      <c r="T165" s="25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9" t="s">
        <v>257</v>
      </c>
      <c r="AU165" s="259" t="s">
        <v>87</v>
      </c>
      <c r="AV165" s="14" t="s">
        <v>87</v>
      </c>
      <c r="AW165" s="14" t="s">
        <v>34</v>
      </c>
      <c r="AX165" s="14" t="s">
        <v>85</v>
      </c>
      <c r="AY165" s="259" t="s">
        <v>245</v>
      </c>
    </row>
    <row r="166" s="2" customFormat="1" ht="16.5" customHeight="1">
      <c r="A166" s="40"/>
      <c r="B166" s="41"/>
      <c r="C166" s="221" t="s">
        <v>349</v>
      </c>
      <c r="D166" s="221" t="s">
        <v>248</v>
      </c>
      <c r="E166" s="222" t="s">
        <v>4109</v>
      </c>
      <c r="F166" s="223" t="s">
        <v>4112</v>
      </c>
      <c r="G166" s="224" t="s">
        <v>317</v>
      </c>
      <c r="H166" s="225">
        <v>19.199999999999999</v>
      </c>
      <c r="I166" s="226"/>
      <c r="J166" s="227">
        <f>ROUND(I166*H166,2)</f>
        <v>0</v>
      </c>
      <c r="K166" s="223" t="s">
        <v>764</v>
      </c>
      <c r="L166" s="46"/>
      <c r="M166" s="228" t="s">
        <v>1</v>
      </c>
      <c r="N166" s="229" t="s">
        <v>42</v>
      </c>
      <c r="O166" s="93"/>
      <c r="P166" s="230">
        <f>O166*H166</f>
        <v>0</v>
      </c>
      <c r="Q166" s="230">
        <v>0.15478303600000001</v>
      </c>
      <c r="R166" s="230">
        <f>Q166*H166</f>
        <v>2.9718342912</v>
      </c>
      <c r="S166" s="230">
        <v>0</v>
      </c>
      <c r="T166" s="231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2" t="s">
        <v>253</v>
      </c>
      <c r="AT166" s="232" t="s">
        <v>248</v>
      </c>
      <c r="AU166" s="232" t="s">
        <v>87</v>
      </c>
      <c r="AY166" s="19" t="s">
        <v>245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9" t="s">
        <v>85</v>
      </c>
      <c r="BK166" s="233">
        <f>ROUND(I166*H166,2)</f>
        <v>0</v>
      </c>
      <c r="BL166" s="19" t="s">
        <v>253</v>
      </c>
      <c r="BM166" s="232" t="s">
        <v>6733</v>
      </c>
    </row>
    <row r="167" s="2" customFormat="1">
      <c r="A167" s="40"/>
      <c r="B167" s="41"/>
      <c r="C167" s="42"/>
      <c r="D167" s="234" t="s">
        <v>255</v>
      </c>
      <c r="E167" s="42"/>
      <c r="F167" s="235" t="s">
        <v>4112</v>
      </c>
      <c r="G167" s="42"/>
      <c r="H167" s="42"/>
      <c r="I167" s="236"/>
      <c r="J167" s="42"/>
      <c r="K167" s="42"/>
      <c r="L167" s="46"/>
      <c r="M167" s="237"/>
      <c r="N167" s="238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255</v>
      </c>
      <c r="AU167" s="19" t="s">
        <v>87</v>
      </c>
    </row>
    <row r="168" s="2" customFormat="1">
      <c r="A168" s="40"/>
      <c r="B168" s="41"/>
      <c r="C168" s="42"/>
      <c r="D168" s="296" t="s">
        <v>766</v>
      </c>
      <c r="E168" s="42"/>
      <c r="F168" s="297" t="s">
        <v>4113</v>
      </c>
      <c r="G168" s="42"/>
      <c r="H168" s="42"/>
      <c r="I168" s="236"/>
      <c r="J168" s="42"/>
      <c r="K168" s="42"/>
      <c r="L168" s="46"/>
      <c r="M168" s="237"/>
      <c r="N168" s="238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766</v>
      </c>
      <c r="AU168" s="19" t="s">
        <v>87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6091</v>
      </c>
      <c r="G169" s="250"/>
      <c r="H169" s="253">
        <v>19.199999999999999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85</v>
      </c>
      <c r="AY169" s="259" t="s">
        <v>245</v>
      </c>
    </row>
    <row r="170" s="2" customFormat="1" ht="16.5" customHeight="1">
      <c r="A170" s="40"/>
      <c r="B170" s="41"/>
      <c r="C170" s="283" t="s">
        <v>8</v>
      </c>
      <c r="D170" s="283" t="s">
        <v>551</v>
      </c>
      <c r="E170" s="284" t="s">
        <v>4115</v>
      </c>
      <c r="F170" s="285" t="s">
        <v>4116</v>
      </c>
      <c r="G170" s="286" t="s">
        <v>545</v>
      </c>
      <c r="H170" s="287">
        <v>0.14199999999999999</v>
      </c>
      <c r="I170" s="288"/>
      <c r="J170" s="289">
        <f>ROUND(I170*H170,2)</f>
        <v>0</v>
      </c>
      <c r="K170" s="285" t="s">
        <v>764</v>
      </c>
      <c r="L170" s="290"/>
      <c r="M170" s="291" t="s">
        <v>1</v>
      </c>
      <c r="N170" s="292" t="s">
        <v>42</v>
      </c>
      <c r="O170" s="93"/>
      <c r="P170" s="230">
        <f>O170*H170</f>
        <v>0</v>
      </c>
      <c r="Q170" s="230">
        <v>1</v>
      </c>
      <c r="R170" s="230">
        <f>Q170*H170</f>
        <v>0.14199999999999999</v>
      </c>
      <c r="S170" s="230">
        <v>0</v>
      </c>
      <c r="T170" s="231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2" t="s">
        <v>326</v>
      </c>
      <c r="AT170" s="232" t="s">
        <v>551</v>
      </c>
      <c r="AU170" s="232" t="s">
        <v>87</v>
      </c>
      <c r="AY170" s="19" t="s">
        <v>245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9" t="s">
        <v>85</v>
      </c>
      <c r="BK170" s="233">
        <f>ROUND(I170*H170,2)</f>
        <v>0</v>
      </c>
      <c r="BL170" s="19" t="s">
        <v>253</v>
      </c>
      <c r="BM170" s="232" t="s">
        <v>6734</v>
      </c>
    </row>
    <row r="171" s="2" customFormat="1">
      <c r="A171" s="40"/>
      <c r="B171" s="41"/>
      <c r="C171" s="42"/>
      <c r="D171" s="234" t="s">
        <v>255</v>
      </c>
      <c r="E171" s="42"/>
      <c r="F171" s="235" t="s">
        <v>4116</v>
      </c>
      <c r="G171" s="42"/>
      <c r="H171" s="42"/>
      <c r="I171" s="236"/>
      <c r="J171" s="42"/>
      <c r="K171" s="42"/>
      <c r="L171" s="46"/>
      <c r="M171" s="237"/>
      <c r="N171" s="238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255</v>
      </c>
      <c r="AU171" s="19" t="s">
        <v>87</v>
      </c>
    </row>
    <row r="172" s="14" customFormat="1">
      <c r="A172" s="14"/>
      <c r="B172" s="249"/>
      <c r="C172" s="250"/>
      <c r="D172" s="234" t="s">
        <v>257</v>
      </c>
      <c r="E172" s="251" t="s">
        <v>1</v>
      </c>
      <c r="F172" s="252" t="s">
        <v>6735</v>
      </c>
      <c r="G172" s="250"/>
      <c r="H172" s="253">
        <v>0.14199999999999999</v>
      </c>
      <c r="I172" s="254"/>
      <c r="J172" s="250"/>
      <c r="K172" s="250"/>
      <c r="L172" s="255"/>
      <c r="M172" s="256"/>
      <c r="N172" s="257"/>
      <c r="O172" s="257"/>
      <c r="P172" s="257"/>
      <c r="Q172" s="257"/>
      <c r="R172" s="257"/>
      <c r="S172" s="257"/>
      <c r="T172" s="25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9" t="s">
        <v>257</v>
      </c>
      <c r="AU172" s="259" t="s">
        <v>87</v>
      </c>
      <c r="AV172" s="14" t="s">
        <v>87</v>
      </c>
      <c r="AW172" s="14" t="s">
        <v>34</v>
      </c>
      <c r="AX172" s="14" t="s">
        <v>85</v>
      </c>
      <c r="AY172" s="259" t="s">
        <v>245</v>
      </c>
    </row>
    <row r="173" s="2" customFormat="1" ht="16.5" customHeight="1">
      <c r="A173" s="40"/>
      <c r="B173" s="41"/>
      <c r="C173" s="283" t="s">
        <v>383</v>
      </c>
      <c r="D173" s="283" t="s">
        <v>551</v>
      </c>
      <c r="E173" s="284" t="s">
        <v>4129</v>
      </c>
      <c r="F173" s="285" t="s">
        <v>4130</v>
      </c>
      <c r="G173" s="286" t="s">
        <v>545</v>
      </c>
      <c r="H173" s="287">
        <v>1.379</v>
      </c>
      <c r="I173" s="288"/>
      <c r="J173" s="289">
        <f>ROUND(I173*H173,2)</f>
        <v>0</v>
      </c>
      <c r="K173" s="285" t="s">
        <v>764</v>
      </c>
      <c r="L173" s="290"/>
      <c r="M173" s="291" t="s">
        <v>1</v>
      </c>
      <c r="N173" s="292" t="s">
        <v>42</v>
      </c>
      <c r="O173" s="93"/>
      <c r="P173" s="230">
        <f>O173*H173</f>
        <v>0</v>
      </c>
      <c r="Q173" s="230">
        <v>1</v>
      </c>
      <c r="R173" s="230">
        <f>Q173*H173</f>
        <v>1.379</v>
      </c>
      <c r="S173" s="230">
        <v>0</v>
      </c>
      <c r="T173" s="231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2" t="s">
        <v>326</v>
      </c>
      <c r="AT173" s="232" t="s">
        <v>551</v>
      </c>
      <c r="AU173" s="232" t="s">
        <v>87</v>
      </c>
      <c r="AY173" s="19" t="s">
        <v>245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9" t="s">
        <v>85</v>
      </c>
      <c r="BK173" s="233">
        <f>ROUND(I173*H173,2)</f>
        <v>0</v>
      </c>
      <c r="BL173" s="19" t="s">
        <v>253</v>
      </c>
      <c r="BM173" s="232" t="s">
        <v>6736</v>
      </c>
    </row>
    <row r="174" s="2" customFormat="1">
      <c r="A174" s="40"/>
      <c r="B174" s="41"/>
      <c r="C174" s="42"/>
      <c r="D174" s="234" t="s">
        <v>255</v>
      </c>
      <c r="E174" s="42"/>
      <c r="F174" s="235" t="s">
        <v>4130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255</v>
      </c>
      <c r="AU174" s="19" t="s">
        <v>87</v>
      </c>
    </row>
    <row r="175" s="14" customFormat="1">
      <c r="A175" s="14"/>
      <c r="B175" s="249"/>
      <c r="C175" s="250"/>
      <c r="D175" s="234" t="s">
        <v>257</v>
      </c>
      <c r="E175" s="251" t="s">
        <v>1</v>
      </c>
      <c r="F175" s="252" t="s">
        <v>6737</v>
      </c>
      <c r="G175" s="250"/>
      <c r="H175" s="253">
        <v>0.191</v>
      </c>
      <c r="I175" s="254"/>
      <c r="J175" s="250"/>
      <c r="K175" s="250"/>
      <c r="L175" s="255"/>
      <c r="M175" s="256"/>
      <c r="N175" s="257"/>
      <c r="O175" s="257"/>
      <c r="P175" s="257"/>
      <c r="Q175" s="257"/>
      <c r="R175" s="257"/>
      <c r="S175" s="257"/>
      <c r="T175" s="25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9" t="s">
        <v>257</v>
      </c>
      <c r="AU175" s="259" t="s">
        <v>87</v>
      </c>
      <c r="AV175" s="14" t="s">
        <v>87</v>
      </c>
      <c r="AW175" s="14" t="s">
        <v>34</v>
      </c>
      <c r="AX175" s="14" t="s">
        <v>77</v>
      </c>
      <c r="AY175" s="259" t="s">
        <v>245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6096</v>
      </c>
      <c r="G176" s="250"/>
      <c r="H176" s="253">
        <v>1.1879999999999999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77</v>
      </c>
      <c r="AY176" s="259" t="s">
        <v>245</v>
      </c>
    </row>
    <row r="177" s="15" customFormat="1">
      <c r="A177" s="15"/>
      <c r="B177" s="260"/>
      <c r="C177" s="261"/>
      <c r="D177" s="234" t="s">
        <v>257</v>
      </c>
      <c r="E177" s="262" t="s">
        <v>1</v>
      </c>
      <c r="F177" s="263" t="s">
        <v>266</v>
      </c>
      <c r="G177" s="261"/>
      <c r="H177" s="264">
        <v>1.379</v>
      </c>
      <c r="I177" s="265"/>
      <c r="J177" s="261"/>
      <c r="K177" s="261"/>
      <c r="L177" s="266"/>
      <c r="M177" s="267"/>
      <c r="N177" s="268"/>
      <c r="O177" s="268"/>
      <c r="P177" s="268"/>
      <c r="Q177" s="268"/>
      <c r="R177" s="268"/>
      <c r="S177" s="268"/>
      <c r="T177" s="269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0" t="s">
        <v>257</v>
      </c>
      <c r="AU177" s="270" t="s">
        <v>87</v>
      </c>
      <c r="AV177" s="15" t="s">
        <v>253</v>
      </c>
      <c r="AW177" s="15" t="s">
        <v>34</v>
      </c>
      <c r="AX177" s="15" t="s">
        <v>85</v>
      </c>
      <c r="AY177" s="270" t="s">
        <v>245</v>
      </c>
    </row>
    <row r="178" s="2" customFormat="1" ht="16.5" customHeight="1">
      <c r="A178" s="40"/>
      <c r="B178" s="41"/>
      <c r="C178" s="221" t="s">
        <v>390</v>
      </c>
      <c r="D178" s="221" t="s">
        <v>248</v>
      </c>
      <c r="E178" s="222" t="s">
        <v>4119</v>
      </c>
      <c r="F178" s="223" t="s">
        <v>4122</v>
      </c>
      <c r="G178" s="224" t="s">
        <v>317</v>
      </c>
      <c r="H178" s="225">
        <v>19.199999999999999</v>
      </c>
      <c r="I178" s="226"/>
      <c r="J178" s="227">
        <f>ROUND(I178*H178,2)</f>
        <v>0</v>
      </c>
      <c r="K178" s="223" t="s">
        <v>764</v>
      </c>
      <c r="L178" s="46"/>
      <c r="M178" s="228" t="s">
        <v>1</v>
      </c>
      <c r="N178" s="229" t="s">
        <v>42</v>
      </c>
      <c r="O178" s="93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32" t="s">
        <v>253</v>
      </c>
      <c r="AT178" s="232" t="s">
        <v>248</v>
      </c>
      <c r="AU178" s="232" t="s">
        <v>87</v>
      </c>
      <c r="AY178" s="19" t="s">
        <v>245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9" t="s">
        <v>85</v>
      </c>
      <c r="BK178" s="233">
        <f>ROUND(I178*H178,2)</f>
        <v>0</v>
      </c>
      <c r="BL178" s="19" t="s">
        <v>253</v>
      </c>
      <c r="BM178" s="232" t="s">
        <v>6738</v>
      </c>
    </row>
    <row r="179" s="2" customFormat="1">
      <c r="A179" s="40"/>
      <c r="B179" s="41"/>
      <c r="C179" s="42"/>
      <c r="D179" s="234" t="s">
        <v>255</v>
      </c>
      <c r="E179" s="42"/>
      <c r="F179" s="235" t="s">
        <v>4122</v>
      </c>
      <c r="G179" s="42"/>
      <c r="H179" s="42"/>
      <c r="I179" s="236"/>
      <c r="J179" s="42"/>
      <c r="K179" s="42"/>
      <c r="L179" s="46"/>
      <c r="M179" s="237"/>
      <c r="N179" s="238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255</v>
      </c>
      <c r="AU179" s="19" t="s">
        <v>87</v>
      </c>
    </row>
    <row r="180" s="2" customFormat="1">
      <c r="A180" s="40"/>
      <c r="B180" s="41"/>
      <c r="C180" s="42"/>
      <c r="D180" s="296" t="s">
        <v>766</v>
      </c>
      <c r="E180" s="42"/>
      <c r="F180" s="297" t="s">
        <v>4123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766</v>
      </c>
      <c r="AU180" s="19" t="s">
        <v>87</v>
      </c>
    </row>
    <row r="181" s="14" customFormat="1">
      <c r="A181" s="14"/>
      <c r="B181" s="249"/>
      <c r="C181" s="250"/>
      <c r="D181" s="234" t="s">
        <v>257</v>
      </c>
      <c r="E181" s="251" t="s">
        <v>1</v>
      </c>
      <c r="F181" s="252" t="s">
        <v>6098</v>
      </c>
      <c r="G181" s="250"/>
      <c r="H181" s="253">
        <v>19.199999999999999</v>
      </c>
      <c r="I181" s="254"/>
      <c r="J181" s="250"/>
      <c r="K181" s="250"/>
      <c r="L181" s="255"/>
      <c r="M181" s="256"/>
      <c r="N181" s="257"/>
      <c r="O181" s="257"/>
      <c r="P181" s="257"/>
      <c r="Q181" s="257"/>
      <c r="R181" s="257"/>
      <c r="S181" s="257"/>
      <c r="T181" s="25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9" t="s">
        <v>257</v>
      </c>
      <c r="AU181" s="259" t="s">
        <v>87</v>
      </c>
      <c r="AV181" s="14" t="s">
        <v>87</v>
      </c>
      <c r="AW181" s="14" t="s">
        <v>34</v>
      </c>
      <c r="AX181" s="14" t="s">
        <v>85</v>
      </c>
      <c r="AY181" s="259" t="s">
        <v>245</v>
      </c>
    </row>
    <row r="182" s="2" customFormat="1" ht="21.75" customHeight="1">
      <c r="A182" s="40"/>
      <c r="B182" s="41"/>
      <c r="C182" s="221" t="s">
        <v>395</v>
      </c>
      <c r="D182" s="221" t="s">
        <v>248</v>
      </c>
      <c r="E182" s="222" t="s">
        <v>3487</v>
      </c>
      <c r="F182" s="223" t="s">
        <v>3488</v>
      </c>
      <c r="G182" s="224" t="s">
        <v>2717</v>
      </c>
      <c r="H182" s="225">
        <v>44</v>
      </c>
      <c r="I182" s="226"/>
      <c r="J182" s="227">
        <f>ROUND(I182*H182,2)</f>
        <v>0</v>
      </c>
      <c r="K182" s="223" t="s">
        <v>764</v>
      </c>
      <c r="L182" s="46"/>
      <c r="M182" s="228" t="s">
        <v>1</v>
      </c>
      <c r="N182" s="229" t="s">
        <v>42</v>
      </c>
      <c r="O182" s="93"/>
      <c r="P182" s="230">
        <f>O182*H182</f>
        <v>0</v>
      </c>
      <c r="Q182" s="230">
        <v>0.026394999999999998</v>
      </c>
      <c r="R182" s="230">
        <f>Q182*H182</f>
        <v>1.1613799999999999</v>
      </c>
      <c r="S182" s="230">
        <v>0</v>
      </c>
      <c r="T182" s="231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2" t="s">
        <v>253</v>
      </c>
      <c r="AT182" s="232" t="s">
        <v>248</v>
      </c>
      <c r="AU182" s="232" t="s">
        <v>87</v>
      </c>
      <c r="AY182" s="19" t="s">
        <v>245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9" t="s">
        <v>85</v>
      </c>
      <c r="BK182" s="233">
        <f>ROUND(I182*H182,2)</f>
        <v>0</v>
      </c>
      <c r="BL182" s="19" t="s">
        <v>253</v>
      </c>
      <c r="BM182" s="232" t="s">
        <v>6739</v>
      </c>
    </row>
    <row r="183" s="2" customFormat="1">
      <c r="A183" s="40"/>
      <c r="B183" s="41"/>
      <c r="C183" s="42"/>
      <c r="D183" s="234" t="s">
        <v>255</v>
      </c>
      <c r="E183" s="42"/>
      <c r="F183" s="235" t="s">
        <v>3488</v>
      </c>
      <c r="G183" s="42"/>
      <c r="H183" s="42"/>
      <c r="I183" s="236"/>
      <c r="J183" s="42"/>
      <c r="K183" s="42"/>
      <c r="L183" s="46"/>
      <c r="M183" s="237"/>
      <c r="N183" s="238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255</v>
      </c>
      <c r="AU183" s="19" t="s">
        <v>87</v>
      </c>
    </row>
    <row r="184" s="2" customFormat="1">
      <c r="A184" s="40"/>
      <c r="B184" s="41"/>
      <c r="C184" s="42"/>
      <c r="D184" s="296" t="s">
        <v>766</v>
      </c>
      <c r="E184" s="42"/>
      <c r="F184" s="297" t="s">
        <v>3490</v>
      </c>
      <c r="G184" s="42"/>
      <c r="H184" s="42"/>
      <c r="I184" s="236"/>
      <c r="J184" s="42"/>
      <c r="K184" s="42"/>
      <c r="L184" s="46"/>
      <c r="M184" s="237"/>
      <c r="N184" s="238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766</v>
      </c>
      <c r="AU184" s="19" t="s">
        <v>87</v>
      </c>
    </row>
    <row r="185" s="14" customFormat="1">
      <c r="A185" s="14"/>
      <c r="B185" s="249"/>
      <c r="C185" s="250"/>
      <c r="D185" s="234" t="s">
        <v>257</v>
      </c>
      <c r="E185" s="251" t="s">
        <v>1</v>
      </c>
      <c r="F185" s="252" t="s">
        <v>6740</v>
      </c>
      <c r="G185" s="250"/>
      <c r="H185" s="253">
        <v>44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9" t="s">
        <v>257</v>
      </c>
      <c r="AU185" s="259" t="s">
        <v>87</v>
      </c>
      <c r="AV185" s="14" t="s">
        <v>87</v>
      </c>
      <c r="AW185" s="14" t="s">
        <v>34</v>
      </c>
      <c r="AX185" s="14" t="s">
        <v>85</v>
      </c>
      <c r="AY185" s="259" t="s">
        <v>245</v>
      </c>
    </row>
    <row r="186" s="2" customFormat="1" ht="16.5" customHeight="1">
      <c r="A186" s="40"/>
      <c r="B186" s="41"/>
      <c r="C186" s="221" t="s">
        <v>402</v>
      </c>
      <c r="D186" s="221" t="s">
        <v>248</v>
      </c>
      <c r="E186" s="222" t="s">
        <v>4134</v>
      </c>
      <c r="F186" s="223" t="s">
        <v>4135</v>
      </c>
      <c r="G186" s="224" t="s">
        <v>329</v>
      </c>
      <c r="H186" s="225">
        <v>8</v>
      </c>
      <c r="I186" s="226"/>
      <c r="J186" s="227">
        <f>ROUND(I186*H186,2)</f>
        <v>0</v>
      </c>
      <c r="K186" s="223" t="s">
        <v>764</v>
      </c>
      <c r="L186" s="46"/>
      <c r="M186" s="228" t="s">
        <v>1</v>
      </c>
      <c r="N186" s="229" t="s">
        <v>42</v>
      </c>
      <c r="O186" s="93"/>
      <c r="P186" s="230">
        <f>O186*H186</f>
        <v>0</v>
      </c>
      <c r="Q186" s="230">
        <v>0.000200712</v>
      </c>
      <c r="R186" s="230">
        <f>Q186*H186</f>
        <v>0.001605696</v>
      </c>
      <c r="S186" s="230">
        <v>0</v>
      </c>
      <c r="T186" s="231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2" t="s">
        <v>253</v>
      </c>
      <c r="AT186" s="232" t="s">
        <v>248</v>
      </c>
      <c r="AU186" s="232" t="s">
        <v>87</v>
      </c>
      <c r="AY186" s="19" t="s">
        <v>245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9" t="s">
        <v>85</v>
      </c>
      <c r="BK186" s="233">
        <f>ROUND(I186*H186,2)</f>
        <v>0</v>
      </c>
      <c r="BL186" s="19" t="s">
        <v>253</v>
      </c>
      <c r="BM186" s="232" t="s">
        <v>6741</v>
      </c>
    </row>
    <row r="187" s="2" customFormat="1">
      <c r="A187" s="40"/>
      <c r="B187" s="41"/>
      <c r="C187" s="42"/>
      <c r="D187" s="234" t="s">
        <v>255</v>
      </c>
      <c r="E187" s="42"/>
      <c r="F187" s="235" t="s">
        <v>4135</v>
      </c>
      <c r="G187" s="42"/>
      <c r="H187" s="42"/>
      <c r="I187" s="236"/>
      <c r="J187" s="42"/>
      <c r="K187" s="42"/>
      <c r="L187" s="46"/>
      <c r="M187" s="237"/>
      <c r="N187" s="238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255</v>
      </c>
      <c r="AU187" s="19" t="s">
        <v>87</v>
      </c>
    </row>
    <row r="188" s="2" customFormat="1">
      <c r="A188" s="40"/>
      <c r="B188" s="41"/>
      <c r="C188" s="42"/>
      <c r="D188" s="296" t="s">
        <v>766</v>
      </c>
      <c r="E188" s="42"/>
      <c r="F188" s="297" t="s">
        <v>4138</v>
      </c>
      <c r="G188" s="42"/>
      <c r="H188" s="42"/>
      <c r="I188" s="236"/>
      <c r="J188" s="42"/>
      <c r="K188" s="42"/>
      <c r="L188" s="46"/>
      <c r="M188" s="237"/>
      <c r="N188" s="238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766</v>
      </c>
      <c r="AU188" s="19" t="s">
        <v>87</v>
      </c>
    </row>
    <row r="189" s="14" customFormat="1">
      <c r="A189" s="14"/>
      <c r="B189" s="249"/>
      <c r="C189" s="250"/>
      <c r="D189" s="234" t="s">
        <v>257</v>
      </c>
      <c r="E189" s="251" t="s">
        <v>1</v>
      </c>
      <c r="F189" s="252" t="s">
        <v>6102</v>
      </c>
      <c r="G189" s="250"/>
      <c r="H189" s="253">
        <v>8</v>
      </c>
      <c r="I189" s="254"/>
      <c r="J189" s="250"/>
      <c r="K189" s="250"/>
      <c r="L189" s="255"/>
      <c r="M189" s="256"/>
      <c r="N189" s="257"/>
      <c r="O189" s="257"/>
      <c r="P189" s="257"/>
      <c r="Q189" s="257"/>
      <c r="R189" s="257"/>
      <c r="S189" s="257"/>
      <c r="T189" s="25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9" t="s">
        <v>257</v>
      </c>
      <c r="AU189" s="259" t="s">
        <v>87</v>
      </c>
      <c r="AV189" s="14" t="s">
        <v>87</v>
      </c>
      <c r="AW189" s="14" t="s">
        <v>34</v>
      </c>
      <c r="AX189" s="14" t="s">
        <v>85</v>
      </c>
      <c r="AY189" s="259" t="s">
        <v>245</v>
      </c>
    </row>
    <row r="190" s="2" customFormat="1" ht="16.5" customHeight="1">
      <c r="A190" s="40"/>
      <c r="B190" s="41"/>
      <c r="C190" s="221" t="s">
        <v>410</v>
      </c>
      <c r="D190" s="221" t="s">
        <v>248</v>
      </c>
      <c r="E190" s="222" t="s">
        <v>4146</v>
      </c>
      <c r="F190" s="223" t="s">
        <v>4147</v>
      </c>
      <c r="G190" s="224" t="s">
        <v>275</v>
      </c>
      <c r="H190" s="225">
        <v>14.4</v>
      </c>
      <c r="I190" s="226"/>
      <c r="J190" s="227">
        <f>ROUND(I190*H190,2)</f>
        <v>0</v>
      </c>
      <c r="K190" s="223" t="s">
        <v>764</v>
      </c>
      <c r="L190" s="46"/>
      <c r="M190" s="228" t="s">
        <v>1</v>
      </c>
      <c r="N190" s="229" t="s">
        <v>42</v>
      </c>
      <c r="O190" s="93"/>
      <c r="P190" s="230">
        <f>O190*H190</f>
        <v>0</v>
      </c>
      <c r="Q190" s="230">
        <v>0</v>
      </c>
      <c r="R190" s="230">
        <f>Q190*H190</f>
        <v>0</v>
      </c>
      <c r="S190" s="230">
        <v>0</v>
      </c>
      <c r="T190" s="231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2" t="s">
        <v>253</v>
      </c>
      <c r="AT190" s="232" t="s">
        <v>248</v>
      </c>
      <c r="AU190" s="232" t="s">
        <v>87</v>
      </c>
      <c r="AY190" s="19" t="s">
        <v>245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9" t="s">
        <v>85</v>
      </c>
      <c r="BK190" s="233">
        <f>ROUND(I190*H190,2)</f>
        <v>0</v>
      </c>
      <c r="BL190" s="19" t="s">
        <v>253</v>
      </c>
      <c r="BM190" s="232" t="s">
        <v>6742</v>
      </c>
    </row>
    <row r="191" s="2" customFormat="1">
      <c r="A191" s="40"/>
      <c r="B191" s="41"/>
      <c r="C191" s="42"/>
      <c r="D191" s="234" t="s">
        <v>255</v>
      </c>
      <c r="E191" s="42"/>
      <c r="F191" s="235" t="s">
        <v>4147</v>
      </c>
      <c r="G191" s="42"/>
      <c r="H191" s="42"/>
      <c r="I191" s="236"/>
      <c r="J191" s="42"/>
      <c r="K191" s="42"/>
      <c r="L191" s="46"/>
      <c r="M191" s="237"/>
      <c r="N191" s="238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255</v>
      </c>
      <c r="AU191" s="19" t="s">
        <v>87</v>
      </c>
    </row>
    <row r="192" s="2" customFormat="1">
      <c r="A192" s="40"/>
      <c r="B192" s="41"/>
      <c r="C192" s="42"/>
      <c r="D192" s="296" t="s">
        <v>766</v>
      </c>
      <c r="E192" s="42"/>
      <c r="F192" s="297" t="s">
        <v>4150</v>
      </c>
      <c r="G192" s="42"/>
      <c r="H192" s="42"/>
      <c r="I192" s="236"/>
      <c r="J192" s="42"/>
      <c r="K192" s="42"/>
      <c r="L192" s="46"/>
      <c r="M192" s="237"/>
      <c r="N192" s="238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766</v>
      </c>
      <c r="AU192" s="19" t="s">
        <v>87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6104</v>
      </c>
      <c r="G193" s="250"/>
      <c r="H193" s="253">
        <v>14.4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87</v>
      </c>
      <c r="AV193" s="14" t="s">
        <v>87</v>
      </c>
      <c r="AW193" s="14" t="s">
        <v>34</v>
      </c>
      <c r="AX193" s="14" t="s">
        <v>85</v>
      </c>
      <c r="AY193" s="259" t="s">
        <v>245</v>
      </c>
    </row>
    <row r="194" s="2" customFormat="1" ht="21.75" customHeight="1">
      <c r="A194" s="40"/>
      <c r="B194" s="41"/>
      <c r="C194" s="221" t="s">
        <v>419</v>
      </c>
      <c r="D194" s="221" t="s">
        <v>248</v>
      </c>
      <c r="E194" s="222" t="s">
        <v>4152</v>
      </c>
      <c r="F194" s="223" t="s">
        <v>4153</v>
      </c>
      <c r="G194" s="224" t="s">
        <v>275</v>
      </c>
      <c r="H194" s="225">
        <v>14.4</v>
      </c>
      <c r="I194" s="226"/>
      <c r="J194" s="227">
        <f>ROUND(I194*H194,2)</f>
        <v>0</v>
      </c>
      <c r="K194" s="223" t="s">
        <v>764</v>
      </c>
      <c r="L194" s="46"/>
      <c r="M194" s="228" t="s">
        <v>1</v>
      </c>
      <c r="N194" s="229" t="s">
        <v>42</v>
      </c>
      <c r="O194" s="93"/>
      <c r="P194" s="230">
        <f>O194*H194</f>
        <v>0</v>
      </c>
      <c r="Q194" s="230">
        <v>0</v>
      </c>
      <c r="R194" s="230">
        <f>Q194*H194</f>
        <v>0</v>
      </c>
      <c r="S194" s="230">
        <v>0</v>
      </c>
      <c r="T194" s="231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2" t="s">
        <v>253</v>
      </c>
      <c r="AT194" s="232" t="s">
        <v>248</v>
      </c>
      <c r="AU194" s="232" t="s">
        <v>87</v>
      </c>
      <c r="AY194" s="19" t="s">
        <v>245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9" t="s">
        <v>85</v>
      </c>
      <c r="BK194" s="233">
        <f>ROUND(I194*H194,2)</f>
        <v>0</v>
      </c>
      <c r="BL194" s="19" t="s">
        <v>253</v>
      </c>
      <c r="BM194" s="232" t="s">
        <v>6743</v>
      </c>
    </row>
    <row r="195" s="2" customFormat="1">
      <c r="A195" s="40"/>
      <c r="B195" s="41"/>
      <c r="C195" s="42"/>
      <c r="D195" s="234" t="s">
        <v>255</v>
      </c>
      <c r="E195" s="42"/>
      <c r="F195" s="235" t="s">
        <v>4153</v>
      </c>
      <c r="G195" s="42"/>
      <c r="H195" s="42"/>
      <c r="I195" s="236"/>
      <c r="J195" s="42"/>
      <c r="K195" s="42"/>
      <c r="L195" s="46"/>
      <c r="M195" s="237"/>
      <c r="N195" s="238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255</v>
      </c>
      <c r="AU195" s="19" t="s">
        <v>87</v>
      </c>
    </row>
    <row r="196" s="2" customFormat="1">
      <c r="A196" s="40"/>
      <c r="B196" s="41"/>
      <c r="C196" s="42"/>
      <c r="D196" s="296" t="s">
        <v>766</v>
      </c>
      <c r="E196" s="42"/>
      <c r="F196" s="297" t="s">
        <v>4156</v>
      </c>
      <c r="G196" s="42"/>
      <c r="H196" s="42"/>
      <c r="I196" s="236"/>
      <c r="J196" s="42"/>
      <c r="K196" s="42"/>
      <c r="L196" s="46"/>
      <c r="M196" s="237"/>
      <c r="N196" s="238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766</v>
      </c>
      <c r="AU196" s="19" t="s">
        <v>87</v>
      </c>
    </row>
    <row r="197" s="14" customFormat="1">
      <c r="A197" s="14"/>
      <c r="B197" s="249"/>
      <c r="C197" s="250"/>
      <c r="D197" s="234" t="s">
        <v>257</v>
      </c>
      <c r="E197" s="251" t="s">
        <v>1</v>
      </c>
      <c r="F197" s="252" t="s">
        <v>6104</v>
      </c>
      <c r="G197" s="250"/>
      <c r="H197" s="253">
        <v>14.4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257</v>
      </c>
      <c r="AU197" s="259" t="s">
        <v>87</v>
      </c>
      <c r="AV197" s="14" t="s">
        <v>87</v>
      </c>
      <c r="AW197" s="14" t="s">
        <v>34</v>
      </c>
      <c r="AX197" s="14" t="s">
        <v>85</v>
      </c>
      <c r="AY197" s="259" t="s">
        <v>245</v>
      </c>
    </row>
    <row r="198" s="2" customFormat="1" ht="16.5" customHeight="1">
      <c r="A198" s="40"/>
      <c r="B198" s="41"/>
      <c r="C198" s="221" t="s">
        <v>430</v>
      </c>
      <c r="D198" s="221" t="s">
        <v>248</v>
      </c>
      <c r="E198" s="222" t="s">
        <v>4930</v>
      </c>
      <c r="F198" s="223" t="s">
        <v>4931</v>
      </c>
      <c r="G198" s="224" t="s">
        <v>317</v>
      </c>
      <c r="H198" s="225">
        <v>48</v>
      </c>
      <c r="I198" s="226"/>
      <c r="J198" s="227">
        <f>ROUND(I198*H198,2)</f>
        <v>0</v>
      </c>
      <c r="K198" s="223" t="s">
        <v>764</v>
      </c>
      <c r="L198" s="46"/>
      <c r="M198" s="228" t="s">
        <v>1</v>
      </c>
      <c r="N198" s="229" t="s">
        <v>42</v>
      </c>
      <c r="O198" s="93"/>
      <c r="P198" s="230">
        <f>O198*H198</f>
        <v>0</v>
      </c>
      <c r="Q198" s="230">
        <v>0.033019555999999999</v>
      </c>
      <c r="R198" s="230">
        <f>Q198*H198</f>
        <v>1.5849386879999998</v>
      </c>
      <c r="S198" s="230">
        <v>0</v>
      </c>
      <c r="T198" s="231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2" t="s">
        <v>594</v>
      </c>
      <c r="AT198" s="232" t="s">
        <v>248</v>
      </c>
      <c r="AU198" s="232" t="s">
        <v>87</v>
      </c>
      <c r="AY198" s="19" t="s">
        <v>245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9" t="s">
        <v>85</v>
      </c>
      <c r="BK198" s="233">
        <f>ROUND(I198*H198,2)</f>
        <v>0</v>
      </c>
      <c r="BL198" s="19" t="s">
        <v>594</v>
      </c>
      <c r="BM198" s="232" t="s">
        <v>6744</v>
      </c>
    </row>
    <row r="199" s="2" customFormat="1">
      <c r="A199" s="40"/>
      <c r="B199" s="41"/>
      <c r="C199" s="42"/>
      <c r="D199" s="234" t="s">
        <v>255</v>
      </c>
      <c r="E199" s="42"/>
      <c r="F199" s="235" t="s">
        <v>4931</v>
      </c>
      <c r="G199" s="42"/>
      <c r="H199" s="42"/>
      <c r="I199" s="236"/>
      <c r="J199" s="42"/>
      <c r="K199" s="42"/>
      <c r="L199" s="46"/>
      <c r="M199" s="237"/>
      <c r="N199" s="238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255</v>
      </c>
      <c r="AU199" s="19" t="s">
        <v>87</v>
      </c>
    </row>
    <row r="200" s="2" customFormat="1">
      <c r="A200" s="40"/>
      <c r="B200" s="41"/>
      <c r="C200" s="42"/>
      <c r="D200" s="296" t="s">
        <v>766</v>
      </c>
      <c r="E200" s="42"/>
      <c r="F200" s="297" t="s">
        <v>4933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766</v>
      </c>
      <c r="AU200" s="19" t="s">
        <v>87</v>
      </c>
    </row>
    <row r="201" s="14" customFormat="1">
      <c r="A201" s="14"/>
      <c r="B201" s="249"/>
      <c r="C201" s="250"/>
      <c r="D201" s="234" t="s">
        <v>257</v>
      </c>
      <c r="E201" s="251" t="s">
        <v>1</v>
      </c>
      <c r="F201" s="252" t="s">
        <v>6107</v>
      </c>
      <c r="G201" s="250"/>
      <c r="H201" s="253">
        <v>48</v>
      </c>
      <c r="I201" s="254"/>
      <c r="J201" s="250"/>
      <c r="K201" s="250"/>
      <c r="L201" s="255"/>
      <c r="M201" s="256"/>
      <c r="N201" s="257"/>
      <c r="O201" s="257"/>
      <c r="P201" s="257"/>
      <c r="Q201" s="257"/>
      <c r="R201" s="257"/>
      <c r="S201" s="257"/>
      <c r="T201" s="25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9" t="s">
        <v>257</v>
      </c>
      <c r="AU201" s="259" t="s">
        <v>87</v>
      </c>
      <c r="AV201" s="14" t="s">
        <v>87</v>
      </c>
      <c r="AW201" s="14" t="s">
        <v>34</v>
      </c>
      <c r="AX201" s="14" t="s">
        <v>85</v>
      </c>
      <c r="AY201" s="259" t="s">
        <v>245</v>
      </c>
    </row>
    <row r="202" s="2" customFormat="1" ht="24.15" customHeight="1">
      <c r="A202" s="40"/>
      <c r="B202" s="41"/>
      <c r="C202" s="221" t="s">
        <v>418</v>
      </c>
      <c r="D202" s="221" t="s">
        <v>248</v>
      </c>
      <c r="E202" s="222" t="s">
        <v>2663</v>
      </c>
      <c r="F202" s="223" t="s">
        <v>3506</v>
      </c>
      <c r="G202" s="224" t="s">
        <v>3227</v>
      </c>
      <c r="H202" s="225">
        <v>393</v>
      </c>
      <c r="I202" s="226"/>
      <c r="J202" s="227">
        <f>ROUND(I202*H202,2)</f>
        <v>0</v>
      </c>
      <c r="K202" s="223" t="s">
        <v>764</v>
      </c>
      <c r="L202" s="46"/>
      <c r="M202" s="228" t="s">
        <v>1</v>
      </c>
      <c r="N202" s="229" t="s">
        <v>42</v>
      </c>
      <c r="O202" s="93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2" t="s">
        <v>594</v>
      </c>
      <c r="AT202" s="232" t="s">
        <v>248</v>
      </c>
      <c r="AU202" s="232" t="s">
        <v>87</v>
      </c>
      <c r="AY202" s="19" t="s">
        <v>245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9" t="s">
        <v>85</v>
      </c>
      <c r="BK202" s="233">
        <f>ROUND(I202*H202,2)</f>
        <v>0</v>
      </c>
      <c r="BL202" s="19" t="s">
        <v>594</v>
      </c>
      <c r="BM202" s="232" t="s">
        <v>6745</v>
      </c>
    </row>
    <row r="203" s="2" customFormat="1">
      <c r="A203" s="40"/>
      <c r="B203" s="41"/>
      <c r="C203" s="42"/>
      <c r="D203" s="234" t="s">
        <v>255</v>
      </c>
      <c r="E203" s="42"/>
      <c r="F203" s="235" t="s">
        <v>3506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255</v>
      </c>
      <c r="AU203" s="19" t="s">
        <v>87</v>
      </c>
    </row>
    <row r="204" s="2" customFormat="1">
      <c r="A204" s="40"/>
      <c r="B204" s="41"/>
      <c r="C204" s="42"/>
      <c r="D204" s="296" t="s">
        <v>766</v>
      </c>
      <c r="E204" s="42"/>
      <c r="F204" s="297" t="s">
        <v>2667</v>
      </c>
      <c r="G204" s="42"/>
      <c r="H204" s="42"/>
      <c r="I204" s="236"/>
      <c r="J204" s="42"/>
      <c r="K204" s="42"/>
      <c r="L204" s="46"/>
      <c r="M204" s="237"/>
      <c r="N204" s="238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766</v>
      </c>
      <c r="AU204" s="19" t="s">
        <v>87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6746</v>
      </c>
      <c r="G205" s="250"/>
      <c r="H205" s="253">
        <v>393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85</v>
      </c>
      <c r="AY205" s="259" t="s">
        <v>245</v>
      </c>
    </row>
    <row r="206" s="2" customFormat="1" ht="24.15" customHeight="1">
      <c r="A206" s="40"/>
      <c r="B206" s="41"/>
      <c r="C206" s="221" t="s">
        <v>7</v>
      </c>
      <c r="D206" s="221" t="s">
        <v>248</v>
      </c>
      <c r="E206" s="222" t="s">
        <v>2669</v>
      </c>
      <c r="F206" s="223" t="s">
        <v>2670</v>
      </c>
      <c r="G206" s="224" t="s">
        <v>251</v>
      </c>
      <c r="H206" s="225">
        <v>19257</v>
      </c>
      <c r="I206" s="226"/>
      <c r="J206" s="227">
        <f>ROUND(I206*H206,2)</f>
        <v>0</v>
      </c>
      <c r="K206" s="223" t="s">
        <v>764</v>
      </c>
      <c r="L206" s="46"/>
      <c r="M206" s="228" t="s">
        <v>1</v>
      </c>
      <c r="N206" s="229" t="s">
        <v>42</v>
      </c>
      <c r="O206" s="93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2" t="s">
        <v>594</v>
      </c>
      <c r="AT206" s="232" t="s">
        <v>248</v>
      </c>
      <c r="AU206" s="232" t="s">
        <v>87</v>
      </c>
      <c r="AY206" s="19" t="s">
        <v>245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9" t="s">
        <v>85</v>
      </c>
      <c r="BK206" s="233">
        <f>ROUND(I206*H206,2)</f>
        <v>0</v>
      </c>
      <c r="BL206" s="19" t="s">
        <v>594</v>
      </c>
      <c r="BM206" s="232" t="s">
        <v>6747</v>
      </c>
    </row>
    <row r="207" s="2" customFormat="1">
      <c r="A207" s="40"/>
      <c r="B207" s="41"/>
      <c r="C207" s="42"/>
      <c r="D207" s="234" t="s">
        <v>255</v>
      </c>
      <c r="E207" s="42"/>
      <c r="F207" s="235" t="s">
        <v>2670</v>
      </c>
      <c r="G207" s="42"/>
      <c r="H207" s="42"/>
      <c r="I207" s="236"/>
      <c r="J207" s="42"/>
      <c r="K207" s="42"/>
      <c r="L207" s="46"/>
      <c r="M207" s="237"/>
      <c r="N207" s="238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255</v>
      </c>
      <c r="AU207" s="19" t="s">
        <v>87</v>
      </c>
    </row>
    <row r="208" s="2" customFormat="1">
      <c r="A208" s="40"/>
      <c r="B208" s="41"/>
      <c r="C208" s="42"/>
      <c r="D208" s="296" t="s">
        <v>766</v>
      </c>
      <c r="E208" s="42"/>
      <c r="F208" s="297" t="s">
        <v>2673</v>
      </c>
      <c r="G208" s="42"/>
      <c r="H208" s="42"/>
      <c r="I208" s="236"/>
      <c r="J208" s="42"/>
      <c r="K208" s="42"/>
      <c r="L208" s="46"/>
      <c r="M208" s="237"/>
      <c r="N208" s="238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766</v>
      </c>
      <c r="AU208" s="19" t="s">
        <v>87</v>
      </c>
    </row>
    <row r="209" s="14" customFormat="1">
      <c r="A209" s="14"/>
      <c r="B209" s="249"/>
      <c r="C209" s="250"/>
      <c r="D209" s="234" t="s">
        <v>257</v>
      </c>
      <c r="E209" s="251" t="s">
        <v>1</v>
      </c>
      <c r="F209" s="252" t="s">
        <v>6748</v>
      </c>
      <c r="G209" s="250"/>
      <c r="H209" s="253">
        <v>19257</v>
      </c>
      <c r="I209" s="254"/>
      <c r="J209" s="250"/>
      <c r="K209" s="250"/>
      <c r="L209" s="255"/>
      <c r="M209" s="256"/>
      <c r="N209" s="257"/>
      <c r="O209" s="257"/>
      <c r="P209" s="257"/>
      <c r="Q209" s="257"/>
      <c r="R209" s="257"/>
      <c r="S209" s="257"/>
      <c r="T209" s="25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9" t="s">
        <v>257</v>
      </c>
      <c r="AU209" s="259" t="s">
        <v>87</v>
      </c>
      <c r="AV209" s="14" t="s">
        <v>87</v>
      </c>
      <c r="AW209" s="14" t="s">
        <v>34</v>
      </c>
      <c r="AX209" s="14" t="s">
        <v>85</v>
      </c>
      <c r="AY209" s="259" t="s">
        <v>245</v>
      </c>
    </row>
    <row r="210" s="2" customFormat="1" ht="16.5" customHeight="1">
      <c r="A210" s="40"/>
      <c r="B210" s="41"/>
      <c r="C210" s="221" t="s">
        <v>452</v>
      </c>
      <c r="D210" s="221" t="s">
        <v>248</v>
      </c>
      <c r="E210" s="222" t="s">
        <v>2675</v>
      </c>
      <c r="F210" s="223" t="s">
        <v>2676</v>
      </c>
      <c r="G210" s="224" t="s">
        <v>251</v>
      </c>
      <c r="H210" s="225">
        <v>393</v>
      </c>
      <c r="I210" s="226"/>
      <c r="J210" s="227">
        <f>ROUND(I210*H210,2)</f>
        <v>0</v>
      </c>
      <c r="K210" s="223" t="s">
        <v>764</v>
      </c>
      <c r="L210" s="46"/>
      <c r="M210" s="228" t="s">
        <v>1</v>
      </c>
      <c r="N210" s="229" t="s">
        <v>42</v>
      </c>
      <c r="O210" s="93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2" t="s">
        <v>594</v>
      </c>
      <c r="AT210" s="232" t="s">
        <v>248</v>
      </c>
      <c r="AU210" s="232" t="s">
        <v>87</v>
      </c>
      <c r="AY210" s="19" t="s">
        <v>245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9" t="s">
        <v>85</v>
      </c>
      <c r="BK210" s="233">
        <f>ROUND(I210*H210,2)</f>
        <v>0</v>
      </c>
      <c r="BL210" s="19" t="s">
        <v>594</v>
      </c>
      <c r="BM210" s="232" t="s">
        <v>6749</v>
      </c>
    </row>
    <row r="211" s="2" customFormat="1">
      <c r="A211" s="40"/>
      <c r="B211" s="41"/>
      <c r="C211" s="42"/>
      <c r="D211" s="234" t="s">
        <v>255</v>
      </c>
      <c r="E211" s="42"/>
      <c r="F211" s="235" t="s">
        <v>2676</v>
      </c>
      <c r="G211" s="42"/>
      <c r="H211" s="42"/>
      <c r="I211" s="236"/>
      <c r="J211" s="42"/>
      <c r="K211" s="42"/>
      <c r="L211" s="46"/>
      <c r="M211" s="237"/>
      <c r="N211" s="238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255</v>
      </c>
      <c r="AU211" s="19" t="s">
        <v>87</v>
      </c>
    </row>
    <row r="212" s="2" customFormat="1">
      <c r="A212" s="40"/>
      <c r="B212" s="41"/>
      <c r="C212" s="42"/>
      <c r="D212" s="296" t="s">
        <v>766</v>
      </c>
      <c r="E212" s="42"/>
      <c r="F212" s="297" t="s">
        <v>2679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766</v>
      </c>
      <c r="AU212" s="19" t="s">
        <v>87</v>
      </c>
    </row>
    <row r="213" s="14" customFormat="1">
      <c r="A213" s="14"/>
      <c r="B213" s="249"/>
      <c r="C213" s="250"/>
      <c r="D213" s="234" t="s">
        <v>257</v>
      </c>
      <c r="E213" s="251" t="s">
        <v>1</v>
      </c>
      <c r="F213" s="252" t="s">
        <v>6750</v>
      </c>
      <c r="G213" s="250"/>
      <c r="H213" s="253">
        <v>393</v>
      </c>
      <c r="I213" s="254"/>
      <c r="J213" s="250"/>
      <c r="K213" s="250"/>
      <c r="L213" s="255"/>
      <c r="M213" s="256"/>
      <c r="N213" s="257"/>
      <c r="O213" s="257"/>
      <c r="P213" s="257"/>
      <c r="Q213" s="257"/>
      <c r="R213" s="257"/>
      <c r="S213" s="257"/>
      <c r="T213" s="25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9" t="s">
        <v>257</v>
      </c>
      <c r="AU213" s="259" t="s">
        <v>87</v>
      </c>
      <c r="AV213" s="14" t="s">
        <v>87</v>
      </c>
      <c r="AW213" s="14" t="s">
        <v>34</v>
      </c>
      <c r="AX213" s="14" t="s">
        <v>85</v>
      </c>
      <c r="AY213" s="259" t="s">
        <v>245</v>
      </c>
    </row>
    <row r="214" s="2" customFormat="1" ht="16.5" customHeight="1">
      <c r="A214" s="40"/>
      <c r="B214" s="41"/>
      <c r="C214" s="221" t="s">
        <v>460</v>
      </c>
      <c r="D214" s="221" t="s">
        <v>248</v>
      </c>
      <c r="E214" s="222" t="s">
        <v>3513</v>
      </c>
      <c r="F214" s="223" t="s">
        <v>3514</v>
      </c>
      <c r="G214" s="224" t="s">
        <v>275</v>
      </c>
      <c r="H214" s="225">
        <v>318.30000000000001</v>
      </c>
      <c r="I214" s="226"/>
      <c r="J214" s="227">
        <f>ROUND(I214*H214,2)</f>
        <v>0</v>
      </c>
      <c r="K214" s="223" t="s">
        <v>764</v>
      </c>
      <c r="L214" s="46"/>
      <c r="M214" s="228" t="s">
        <v>1</v>
      </c>
      <c r="N214" s="229" t="s">
        <v>42</v>
      </c>
      <c r="O214" s="93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2" t="s">
        <v>253</v>
      </c>
      <c r="AT214" s="232" t="s">
        <v>248</v>
      </c>
      <c r="AU214" s="232" t="s">
        <v>87</v>
      </c>
      <c r="AY214" s="19" t="s">
        <v>245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9" t="s">
        <v>85</v>
      </c>
      <c r="BK214" s="233">
        <f>ROUND(I214*H214,2)</f>
        <v>0</v>
      </c>
      <c r="BL214" s="19" t="s">
        <v>253</v>
      </c>
      <c r="BM214" s="232" t="s">
        <v>6751</v>
      </c>
    </row>
    <row r="215" s="2" customFormat="1">
      <c r="A215" s="40"/>
      <c r="B215" s="41"/>
      <c r="C215" s="42"/>
      <c r="D215" s="234" t="s">
        <v>255</v>
      </c>
      <c r="E215" s="42"/>
      <c r="F215" s="235" t="s">
        <v>3514</v>
      </c>
      <c r="G215" s="42"/>
      <c r="H215" s="42"/>
      <c r="I215" s="236"/>
      <c r="J215" s="42"/>
      <c r="K215" s="42"/>
      <c r="L215" s="46"/>
      <c r="M215" s="237"/>
      <c r="N215" s="238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255</v>
      </c>
      <c r="AU215" s="19" t="s">
        <v>87</v>
      </c>
    </row>
    <row r="216" s="2" customFormat="1">
      <c r="A216" s="40"/>
      <c r="B216" s="41"/>
      <c r="C216" s="42"/>
      <c r="D216" s="296" t="s">
        <v>766</v>
      </c>
      <c r="E216" s="42"/>
      <c r="F216" s="297" t="s">
        <v>3516</v>
      </c>
      <c r="G216" s="42"/>
      <c r="H216" s="42"/>
      <c r="I216" s="236"/>
      <c r="J216" s="42"/>
      <c r="K216" s="42"/>
      <c r="L216" s="46"/>
      <c r="M216" s="237"/>
      <c r="N216" s="238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766</v>
      </c>
      <c r="AU216" s="19" t="s">
        <v>87</v>
      </c>
    </row>
    <row r="217" s="14" customFormat="1">
      <c r="A217" s="14"/>
      <c r="B217" s="249"/>
      <c r="C217" s="250"/>
      <c r="D217" s="234" t="s">
        <v>257</v>
      </c>
      <c r="E217" s="251" t="s">
        <v>1</v>
      </c>
      <c r="F217" s="252" t="s">
        <v>6752</v>
      </c>
      <c r="G217" s="250"/>
      <c r="H217" s="253">
        <v>318.30000000000001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257</v>
      </c>
      <c r="AU217" s="259" t="s">
        <v>87</v>
      </c>
      <c r="AV217" s="14" t="s">
        <v>87</v>
      </c>
      <c r="AW217" s="14" t="s">
        <v>34</v>
      </c>
      <c r="AX217" s="14" t="s">
        <v>85</v>
      </c>
      <c r="AY217" s="259" t="s">
        <v>245</v>
      </c>
    </row>
    <row r="218" s="2" customFormat="1" ht="16.5" customHeight="1">
      <c r="A218" s="40"/>
      <c r="B218" s="41"/>
      <c r="C218" s="221" t="s">
        <v>466</v>
      </c>
      <c r="D218" s="221" t="s">
        <v>248</v>
      </c>
      <c r="E218" s="222" t="s">
        <v>2681</v>
      </c>
      <c r="F218" s="223" t="s">
        <v>2682</v>
      </c>
      <c r="G218" s="224" t="s">
        <v>251</v>
      </c>
      <c r="H218" s="225">
        <v>30</v>
      </c>
      <c r="I218" s="226"/>
      <c r="J218" s="227">
        <f>ROUND(I218*H218,2)</f>
        <v>0</v>
      </c>
      <c r="K218" s="223" t="s">
        <v>764</v>
      </c>
      <c r="L218" s="46"/>
      <c r="M218" s="228" t="s">
        <v>1</v>
      </c>
      <c r="N218" s="229" t="s">
        <v>42</v>
      </c>
      <c r="O218" s="93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2" t="s">
        <v>253</v>
      </c>
      <c r="AT218" s="232" t="s">
        <v>248</v>
      </c>
      <c r="AU218" s="232" t="s">
        <v>87</v>
      </c>
      <c r="AY218" s="19" t="s">
        <v>245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9" t="s">
        <v>85</v>
      </c>
      <c r="BK218" s="233">
        <f>ROUND(I218*H218,2)</f>
        <v>0</v>
      </c>
      <c r="BL218" s="19" t="s">
        <v>253</v>
      </c>
      <c r="BM218" s="232" t="s">
        <v>6753</v>
      </c>
    </row>
    <row r="219" s="2" customFormat="1">
      <c r="A219" s="40"/>
      <c r="B219" s="41"/>
      <c r="C219" s="42"/>
      <c r="D219" s="234" t="s">
        <v>255</v>
      </c>
      <c r="E219" s="42"/>
      <c r="F219" s="235" t="s">
        <v>2682</v>
      </c>
      <c r="G219" s="42"/>
      <c r="H219" s="42"/>
      <c r="I219" s="236"/>
      <c r="J219" s="42"/>
      <c r="K219" s="42"/>
      <c r="L219" s="46"/>
      <c r="M219" s="237"/>
      <c r="N219" s="238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255</v>
      </c>
      <c r="AU219" s="19" t="s">
        <v>87</v>
      </c>
    </row>
    <row r="220" s="2" customFormat="1">
      <c r="A220" s="40"/>
      <c r="B220" s="41"/>
      <c r="C220" s="42"/>
      <c r="D220" s="296" t="s">
        <v>766</v>
      </c>
      <c r="E220" s="42"/>
      <c r="F220" s="297" t="s">
        <v>2685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766</v>
      </c>
      <c r="AU220" s="19" t="s">
        <v>87</v>
      </c>
    </row>
    <row r="221" s="14" customFormat="1">
      <c r="A221" s="14"/>
      <c r="B221" s="249"/>
      <c r="C221" s="250"/>
      <c r="D221" s="234" t="s">
        <v>257</v>
      </c>
      <c r="E221" s="251" t="s">
        <v>1</v>
      </c>
      <c r="F221" s="252" t="s">
        <v>6519</v>
      </c>
      <c r="G221" s="250"/>
      <c r="H221" s="253">
        <v>30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9" t="s">
        <v>257</v>
      </c>
      <c r="AU221" s="259" t="s">
        <v>87</v>
      </c>
      <c r="AV221" s="14" t="s">
        <v>87</v>
      </c>
      <c r="AW221" s="14" t="s">
        <v>34</v>
      </c>
      <c r="AX221" s="14" t="s">
        <v>77</v>
      </c>
      <c r="AY221" s="259" t="s">
        <v>245</v>
      </c>
    </row>
    <row r="222" s="15" customFormat="1">
      <c r="A222" s="15"/>
      <c r="B222" s="260"/>
      <c r="C222" s="261"/>
      <c r="D222" s="234" t="s">
        <v>257</v>
      </c>
      <c r="E222" s="262" t="s">
        <v>1</v>
      </c>
      <c r="F222" s="263" t="s">
        <v>266</v>
      </c>
      <c r="G222" s="261"/>
      <c r="H222" s="264">
        <v>30</v>
      </c>
      <c r="I222" s="265"/>
      <c r="J222" s="261"/>
      <c r="K222" s="261"/>
      <c r="L222" s="266"/>
      <c r="M222" s="267"/>
      <c r="N222" s="268"/>
      <c r="O222" s="268"/>
      <c r="P222" s="268"/>
      <c r="Q222" s="268"/>
      <c r="R222" s="268"/>
      <c r="S222" s="268"/>
      <c r="T222" s="269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0" t="s">
        <v>257</v>
      </c>
      <c r="AU222" s="270" t="s">
        <v>87</v>
      </c>
      <c r="AV222" s="15" t="s">
        <v>253</v>
      </c>
      <c r="AW222" s="15" t="s">
        <v>34</v>
      </c>
      <c r="AX222" s="15" t="s">
        <v>85</v>
      </c>
      <c r="AY222" s="270" t="s">
        <v>245</v>
      </c>
    </row>
    <row r="223" s="2" customFormat="1" ht="16.5" customHeight="1">
      <c r="A223" s="40"/>
      <c r="B223" s="41"/>
      <c r="C223" s="221" t="s">
        <v>471</v>
      </c>
      <c r="D223" s="221" t="s">
        <v>248</v>
      </c>
      <c r="E223" s="222" t="s">
        <v>4180</v>
      </c>
      <c r="F223" s="223" t="s">
        <v>4181</v>
      </c>
      <c r="G223" s="224" t="s">
        <v>251</v>
      </c>
      <c r="H223" s="225">
        <v>7.5</v>
      </c>
      <c r="I223" s="226"/>
      <c r="J223" s="227">
        <f>ROUND(I223*H223,2)</f>
        <v>0</v>
      </c>
      <c r="K223" s="223" t="s">
        <v>764</v>
      </c>
      <c r="L223" s="46"/>
      <c r="M223" s="228" t="s">
        <v>1</v>
      </c>
      <c r="N223" s="229" t="s">
        <v>42</v>
      </c>
      <c r="O223" s="93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2" t="s">
        <v>253</v>
      </c>
      <c r="AT223" s="232" t="s">
        <v>248</v>
      </c>
      <c r="AU223" s="232" t="s">
        <v>87</v>
      </c>
      <c r="AY223" s="19" t="s">
        <v>245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9" t="s">
        <v>85</v>
      </c>
      <c r="BK223" s="233">
        <f>ROUND(I223*H223,2)</f>
        <v>0</v>
      </c>
      <c r="BL223" s="19" t="s">
        <v>253</v>
      </c>
      <c r="BM223" s="232" t="s">
        <v>6754</v>
      </c>
    </row>
    <row r="224" s="2" customFormat="1">
      <c r="A224" s="40"/>
      <c r="B224" s="41"/>
      <c r="C224" s="42"/>
      <c r="D224" s="234" t="s">
        <v>255</v>
      </c>
      <c r="E224" s="42"/>
      <c r="F224" s="235" t="s">
        <v>4181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255</v>
      </c>
      <c r="AU224" s="19" t="s">
        <v>87</v>
      </c>
    </row>
    <row r="225" s="2" customFormat="1">
      <c r="A225" s="40"/>
      <c r="B225" s="41"/>
      <c r="C225" s="42"/>
      <c r="D225" s="296" t="s">
        <v>766</v>
      </c>
      <c r="E225" s="42"/>
      <c r="F225" s="297" t="s">
        <v>4184</v>
      </c>
      <c r="G225" s="42"/>
      <c r="H225" s="42"/>
      <c r="I225" s="236"/>
      <c r="J225" s="42"/>
      <c r="K225" s="42"/>
      <c r="L225" s="46"/>
      <c r="M225" s="237"/>
      <c r="N225" s="238"/>
      <c r="O225" s="93"/>
      <c r="P225" s="93"/>
      <c r="Q225" s="93"/>
      <c r="R225" s="93"/>
      <c r="S225" s="93"/>
      <c r="T225" s="94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766</v>
      </c>
      <c r="AU225" s="19" t="s">
        <v>87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6755</v>
      </c>
      <c r="G226" s="250"/>
      <c r="H226" s="253">
        <v>7.5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85</v>
      </c>
      <c r="AY226" s="259" t="s">
        <v>245</v>
      </c>
    </row>
    <row r="227" s="2" customFormat="1" ht="16.5" customHeight="1">
      <c r="A227" s="40"/>
      <c r="B227" s="41"/>
      <c r="C227" s="221" t="s">
        <v>218</v>
      </c>
      <c r="D227" s="221" t="s">
        <v>248</v>
      </c>
      <c r="E227" s="222" t="s">
        <v>2687</v>
      </c>
      <c r="F227" s="223" t="s">
        <v>2688</v>
      </c>
      <c r="G227" s="224" t="s">
        <v>545</v>
      </c>
      <c r="H227" s="225">
        <v>825.29999999999995</v>
      </c>
      <c r="I227" s="226"/>
      <c r="J227" s="227">
        <f>ROUND(I227*H227,2)</f>
        <v>0</v>
      </c>
      <c r="K227" s="223" t="s">
        <v>764</v>
      </c>
      <c r="L227" s="46"/>
      <c r="M227" s="228" t="s">
        <v>1</v>
      </c>
      <c r="N227" s="229" t="s">
        <v>42</v>
      </c>
      <c r="O227" s="93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32" t="s">
        <v>594</v>
      </c>
      <c r="AT227" s="232" t="s">
        <v>248</v>
      </c>
      <c r="AU227" s="232" t="s">
        <v>87</v>
      </c>
      <c r="AY227" s="19" t="s">
        <v>245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9" t="s">
        <v>85</v>
      </c>
      <c r="BK227" s="233">
        <f>ROUND(I227*H227,2)</f>
        <v>0</v>
      </c>
      <c r="BL227" s="19" t="s">
        <v>594</v>
      </c>
      <c r="BM227" s="232" t="s">
        <v>6756</v>
      </c>
    </row>
    <row r="228" s="2" customFormat="1">
      <c r="A228" s="40"/>
      <c r="B228" s="41"/>
      <c r="C228" s="42"/>
      <c r="D228" s="234" t="s">
        <v>255</v>
      </c>
      <c r="E228" s="42"/>
      <c r="F228" s="235" t="s">
        <v>2688</v>
      </c>
      <c r="G228" s="42"/>
      <c r="H228" s="42"/>
      <c r="I228" s="236"/>
      <c r="J228" s="42"/>
      <c r="K228" s="42"/>
      <c r="L228" s="46"/>
      <c r="M228" s="237"/>
      <c r="N228" s="238"/>
      <c r="O228" s="93"/>
      <c r="P228" s="93"/>
      <c r="Q228" s="93"/>
      <c r="R228" s="93"/>
      <c r="S228" s="93"/>
      <c r="T228" s="94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255</v>
      </c>
      <c r="AU228" s="19" t="s">
        <v>87</v>
      </c>
    </row>
    <row r="229" s="2" customFormat="1">
      <c r="A229" s="40"/>
      <c r="B229" s="41"/>
      <c r="C229" s="42"/>
      <c r="D229" s="296" t="s">
        <v>766</v>
      </c>
      <c r="E229" s="42"/>
      <c r="F229" s="297" t="s">
        <v>2691</v>
      </c>
      <c r="G229" s="42"/>
      <c r="H229" s="42"/>
      <c r="I229" s="236"/>
      <c r="J229" s="42"/>
      <c r="K229" s="42"/>
      <c r="L229" s="46"/>
      <c r="M229" s="237"/>
      <c r="N229" s="238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766</v>
      </c>
      <c r="AU229" s="19" t="s">
        <v>87</v>
      </c>
    </row>
    <row r="230" s="14" customFormat="1">
      <c r="A230" s="14"/>
      <c r="B230" s="249"/>
      <c r="C230" s="250"/>
      <c r="D230" s="234" t="s">
        <v>257</v>
      </c>
      <c r="E230" s="251" t="s">
        <v>1</v>
      </c>
      <c r="F230" s="252" t="s">
        <v>6757</v>
      </c>
      <c r="G230" s="250"/>
      <c r="H230" s="253">
        <v>825.29999999999995</v>
      </c>
      <c r="I230" s="254"/>
      <c r="J230" s="250"/>
      <c r="K230" s="250"/>
      <c r="L230" s="255"/>
      <c r="M230" s="256"/>
      <c r="N230" s="257"/>
      <c r="O230" s="257"/>
      <c r="P230" s="257"/>
      <c r="Q230" s="257"/>
      <c r="R230" s="257"/>
      <c r="S230" s="257"/>
      <c r="T230" s="25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9" t="s">
        <v>257</v>
      </c>
      <c r="AU230" s="259" t="s">
        <v>87</v>
      </c>
      <c r="AV230" s="14" t="s">
        <v>87</v>
      </c>
      <c r="AW230" s="14" t="s">
        <v>34</v>
      </c>
      <c r="AX230" s="14" t="s">
        <v>85</v>
      </c>
      <c r="AY230" s="259" t="s">
        <v>245</v>
      </c>
    </row>
    <row r="231" s="2" customFormat="1" ht="24.15" customHeight="1">
      <c r="A231" s="40"/>
      <c r="B231" s="41"/>
      <c r="C231" s="221" t="s">
        <v>482</v>
      </c>
      <c r="D231" s="221" t="s">
        <v>248</v>
      </c>
      <c r="E231" s="222" t="s">
        <v>2693</v>
      </c>
      <c r="F231" s="223" t="s">
        <v>2696</v>
      </c>
      <c r="G231" s="224" t="s">
        <v>3227</v>
      </c>
      <c r="H231" s="225">
        <v>393</v>
      </c>
      <c r="I231" s="226"/>
      <c r="J231" s="227">
        <f>ROUND(I231*H231,2)</f>
        <v>0</v>
      </c>
      <c r="K231" s="223" t="s">
        <v>764</v>
      </c>
      <c r="L231" s="46"/>
      <c r="M231" s="228" t="s">
        <v>1</v>
      </c>
      <c r="N231" s="229" t="s">
        <v>42</v>
      </c>
      <c r="O231" s="93"/>
      <c r="P231" s="230">
        <f>O231*H231</f>
        <v>0</v>
      </c>
      <c r="Q231" s="230">
        <v>0</v>
      </c>
      <c r="R231" s="230">
        <f>Q231*H231</f>
        <v>0</v>
      </c>
      <c r="S231" s="230">
        <v>0</v>
      </c>
      <c r="T231" s="231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2" t="s">
        <v>253</v>
      </c>
      <c r="AT231" s="232" t="s">
        <v>248</v>
      </c>
      <c r="AU231" s="232" t="s">
        <v>87</v>
      </c>
      <c r="AY231" s="19" t="s">
        <v>245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9" t="s">
        <v>85</v>
      </c>
      <c r="BK231" s="233">
        <f>ROUND(I231*H231,2)</f>
        <v>0</v>
      </c>
      <c r="BL231" s="19" t="s">
        <v>253</v>
      </c>
      <c r="BM231" s="232" t="s">
        <v>6758</v>
      </c>
    </row>
    <row r="232" s="2" customFormat="1">
      <c r="A232" s="40"/>
      <c r="B232" s="41"/>
      <c r="C232" s="42"/>
      <c r="D232" s="234" t="s">
        <v>255</v>
      </c>
      <c r="E232" s="42"/>
      <c r="F232" s="235" t="s">
        <v>2696</v>
      </c>
      <c r="G232" s="42"/>
      <c r="H232" s="42"/>
      <c r="I232" s="236"/>
      <c r="J232" s="42"/>
      <c r="K232" s="42"/>
      <c r="L232" s="46"/>
      <c r="M232" s="237"/>
      <c r="N232" s="238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255</v>
      </c>
      <c r="AU232" s="19" t="s">
        <v>87</v>
      </c>
    </row>
    <row r="233" s="2" customFormat="1">
      <c r="A233" s="40"/>
      <c r="B233" s="41"/>
      <c r="C233" s="42"/>
      <c r="D233" s="296" t="s">
        <v>766</v>
      </c>
      <c r="E233" s="42"/>
      <c r="F233" s="297" t="s">
        <v>2697</v>
      </c>
      <c r="G233" s="42"/>
      <c r="H233" s="42"/>
      <c r="I233" s="236"/>
      <c r="J233" s="42"/>
      <c r="K233" s="42"/>
      <c r="L233" s="46"/>
      <c r="M233" s="237"/>
      <c r="N233" s="238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766</v>
      </c>
      <c r="AU233" s="19" t="s">
        <v>87</v>
      </c>
    </row>
    <row r="234" s="14" customFormat="1">
      <c r="A234" s="14"/>
      <c r="B234" s="249"/>
      <c r="C234" s="250"/>
      <c r="D234" s="234" t="s">
        <v>257</v>
      </c>
      <c r="E234" s="251" t="s">
        <v>1</v>
      </c>
      <c r="F234" s="252" t="s">
        <v>6750</v>
      </c>
      <c r="G234" s="250"/>
      <c r="H234" s="253">
        <v>393</v>
      </c>
      <c r="I234" s="254"/>
      <c r="J234" s="250"/>
      <c r="K234" s="250"/>
      <c r="L234" s="255"/>
      <c r="M234" s="256"/>
      <c r="N234" s="257"/>
      <c r="O234" s="257"/>
      <c r="P234" s="257"/>
      <c r="Q234" s="257"/>
      <c r="R234" s="257"/>
      <c r="S234" s="257"/>
      <c r="T234" s="25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9" t="s">
        <v>257</v>
      </c>
      <c r="AU234" s="259" t="s">
        <v>87</v>
      </c>
      <c r="AV234" s="14" t="s">
        <v>87</v>
      </c>
      <c r="AW234" s="14" t="s">
        <v>34</v>
      </c>
      <c r="AX234" s="14" t="s">
        <v>85</v>
      </c>
      <c r="AY234" s="259" t="s">
        <v>245</v>
      </c>
    </row>
    <row r="235" s="2" customFormat="1" ht="16.5" customHeight="1">
      <c r="A235" s="40"/>
      <c r="B235" s="41"/>
      <c r="C235" s="221" t="s">
        <v>487</v>
      </c>
      <c r="D235" s="221" t="s">
        <v>248</v>
      </c>
      <c r="E235" s="222" t="s">
        <v>2698</v>
      </c>
      <c r="F235" s="223" t="s">
        <v>2701</v>
      </c>
      <c r="G235" s="224" t="s">
        <v>2717</v>
      </c>
      <c r="H235" s="225">
        <v>75</v>
      </c>
      <c r="I235" s="226"/>
      <c r="J235" s="227">
        <f>ROUND(I235*H235,2)</f>
        <v>0</v>
      </c>
      <c r="K235" s="223" t="s">
        <v>764</v>
      </c>
      <c r="L235" s="46"/>
      <c r="M235" s="228" t="s">
        <v>1</v>
      </c>
      <c r="N235" s="229" t="s">
        <v>42</v>
      </c>
      <c r="O235" s="93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32" t="s">
        <v>253</v>
      </c>
      <c r="AT235" s="232" t="s">
        <v>248</v>
      </c>
      <c r="AU235" s="232" t="s">
        <v>87</v>
      </c>
      <c r="AY235" s="19" t="s">
        <v>245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9" t="s">
        <v>85</v>
      </c>
      <c r="BK235" s="233">
        <f>ROUND(I235*H235,2)</f>
        <v>0</v>
      </c>
      <c r="BL235" s="19" t="s">
        <v>253</v>
      </c>
      <c r="BM235" s="232" t="s">
        <v>6759</v>
      </c>
    </row>
    <row r="236" s="2" customFormat="1">
      <c r="A236" s="40"/>
      <c r="B236" s="41"/>
      <c r="C236" s="42"/>
      <c r="D236" s="234" t="s">
        <v>255</v>
      </c>
      <c r="E236" s="42"/>
      <c r="F236" s="235" t="s">
        <v>2701</v>
      </c>
      <c r="G236" s="42"/>
      <c r="H236" s="42"/>
      <c r="I236" s="236"/>
      <c r="J236" s="42"/>
      <c r="K236" s="42"/>
      <c r="L236" s="46"/>
      <c r="M236" s="237"/>
      <c r="N236" s="238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255</v>
      </c>
      <c r="AU236" s="19" t="s">
        <v>87</v>
      </c>
    </row>
    <row r="237" s="2" customFormat="1">
      <c r="A237" s="40"/>
      <c r="B237" s="41"/>
      <c r="C237" s="42"/>
      <c r="D237" s="296" t="s">
        <v>766</v>
      </c>
      <c r="E237" s="42"/>
      <c r="F237" s="297" t="s">
        <v>2702</v>
      </c>
      <c r="G237" s="42"/>
      <c r="H237" s="42"/>
      <c r="I237" s="236"/>
      <c r="J237" s="42"/>
      <c r="K237" s="42"/>
      <c r="L237" s="46"/>
      <c r="M237" s="237"/>
      <c r="N237" s="238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766</v>
      </c>
      <c r="AU237" s="19" t="s">
        <v>87</v>
      </c>
    </row>
    <row r="238" s="14" customFormat="1">
      <c r="A238" s="14"/>
      <c r="B238" s="249"/>
      <c r="C238" s="250"/>
      <c r="D238" s="234" t="s">
        <v>257</v>
      </c>
      <c r="E238" s="251" t="s">
        <v>1</v>
      </c>
      <c r="F238" s="252" t="s">
        <v>6524</v>
      </c>
      <c r="G238" s="250"/>
      <c r="H238" s="253">
        <v>75</v>
      </c>
      <c r="I238" s="254"/>
      <c r="J238" s="250"/>
      <c r="K238" s="250"/>
      <c r="L238" s="255"/>
      <c r="M238" s="256"/>
      <c r="N238" s="257"/>
      <c r="O238" s="257"/>
      <c r="P238" s="257"/>
      <c r="Q238" s="257"/>
      <c r="R238" s="257"/>
      <c r="S238" s="257"/>
      <c r="T238" s="258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9" t="s">
        <v>257</v>
      </c>
      <c r="AU238" s="259" t="s">
        <v>87</v>
      </c>
      <c r="AV238" s="14" t="s">
        <v>87</v>
      </c>
      <c r="AW238" s="14" t="s">
        <v>34</v>
      </c>
      <c r="AX238" s="14" t="s">
        <v>85</v>
      </c>
      <c r="AY238" s="259" t="s">
        <v>245</v>
      </c>
    </row>
    <row r="239" s="2" customFormat="1" ht="16.5" customHeight="1">
      <c r="A239" s="40"/>
      <c r="B239" s="41"/>
      <c r="C239" s="283" t="s">
        <v>497</v>
      </c>
      <c r="D239" s="283" t="s">
        <v>551</v>
      </c>
      <c r="E239" s="284" t="s">
        <v>2704</v>
      </c>
      <c r="F239" s="285" t="s">
        <v>2705</v>
      </c>
      <c r="G239" s="286" t="s">
        <v>793</v>
      </c>
      <c r="H239" s="287">
        <v>2.25</v>
      </c>
      <c r="I239" s="288"/>
      <c r="J239" s="289">
        <f>ROUND(I239*H239,2)</f>
        <v>0</v>
      </c>
      <c r="K239" s="285" t="s">
        <v>764</v>
      </c>
      <c r="L239" s="290"/>
      <c r="M239" s="291" t="s">
        <v>1</v>
      </c>
      <c r="N239" s="292" t="s">
        <v>42</v>
      </c>
      <c r="O239" s="93"/>
      <c r="P239" s="230">
        <f>O239*H239</f>
        <v>0</v>
      </c>
      <c r="Q239" s="230">
        <v>0.001</v>
      </c>
      <c r="R239" s="230">
        <f>Q239*H239</f>
        <v>0.0022500000000000003</v>
      </c>
      <c r="S239" s="230">
        <v>0</v>
      </c>
      <c r="T239" s="231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2" t="s">
        <v>326</v>
      </c>
      <c r="AT239" s="232" t="s">
        <v>551</v>
      </c>
      <c r="AU239" s="232" t="s">
        <v>87</v>
      </c>
      <c r="AY239" s="19" t="s">
        <v>245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9" t="s">
        <v>85</v>
      </c>
      <c r="BK239" s="233">
        <f>ROUND(I239*H239,2)</f>
        <v>0</v>
      </c>
      <c r="BL239" s="19" t="s">
        <v>253</v>
      </c>
      <c r="BM239" s="232" t="s">
        <v>6760</v>
      </c>
    </row>
    <row r="240" s="2" customFormat="1">
      <c r="A240" s="40"/>
      <c r="B240" s="41"/>
      <c r="C240" s="42"/>
      <c r="D240" s="234" t="s">
        <v>255</v>
      </c>
      <c r="E240" s="42"/>
      <c r="F240" s="235" t="s">
        <v>2705</v>
      </c>
      <c r="G240" s="42"/>
      <c r="H240" s="42"/>
      <c r="I240" s="236"/>
      <c r="J240" s="42"/>
      <c r="K240" s="42"/>
      <c r="L240" s="46"/>
      <c r="M240" s="237"/>
      <c r="N240" s="238"/>
      <c r="O240" s="93"/>
      <c r="P240" s="93"/>
      <c r="Q240" s="93"/>
      <c r="R240" s="93"/>
      <c r="S240" s="93"/>
      <c r="T240" s="94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255</v>
      </c>
      <c r="AU240" s="19" t="s">
        <v>87</v>
      </c>
    </row>
    <row r="241" s="14" customFormat="1">
      <c r="A241" s="14"/>
      <c r="B241" s="249"/>
      <c r="C241" s="250"/>
      <c r="D241" s="234" t="s">
        <v>257</v>
      </c>
      <c r="E241" s="251" t="s">
        <v>1</v>
      </c>
      <c r="F241" s="252" t="s">
        <v>6124</v>
      </c>
      <c r="G241" s="250"/>
      <c r="H241" s="253">
        <v>2.25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257</v>
      </c>
      <c r="AU241" s="259" t="s">
        <v>87</v>
      </c>
      <c r="AV241" s="14" t="s">
        <v>87</v>
      </c>
      <c r="AW241" s="14" t="s">
        <v>34</v>
      </c>
      <c r="AX241" s="14" t="s">
        <v>85</v>
      </c>
      <c r="AY241" s="259" t="s">
        <v>245</v>
      </c>
    </row>
    <row r="242" s="2" customFormat="1" ht="16.5" customHeight="1">
      <c r="A242" s="40"/>
      <c r="B242" s="41"/>
      <c r="C242" s="221" t="s">
        <v>502</v>
      </c>
      <c r="D242" s="221" t="s">
        <v>248</v>
      </c>
      <c r="E242" s="222" t="s">
        <v>2709</v>
      </c>
      <c r="F242" s="223" t="s">
        <v>2710</v>
      </c>
      <c r="G242" s="224" t="s">
        <v>275</v>
      </c>
      <c r="H242" s="225">
        <v>75</v>
      </c>
      <c r="I242" s="226"/>
      <c r="J242" s="227">
        <f>ROUND(I242*H242,2)</f>
        <v>0</v>
      </c>
      <c r="K242" s="223" t="s">
        <v>764</v>
      </c>
      <c r="L242" s="46"/>
      <c r="M242" s="228" t="s">
        <v>1</v>
      </c>
      <c r="N242" s="229" t="s">
        <v>42</v>
      </c>
      <c r="O242" s="93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2" t="s">
        <v>253</v>
      </c>
      <c r="AT242" s="232" t="s">
        <v>248</v>
      </c>
      <c r="AU242" s="232" t="s">
        <v>87</v>
      </c>
      <c r="AY242" s="19" t="s">
        <v>245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9" t="s">
        <v>85</v>
      </c>
      <c r="BK242" s="233">
        <f>ROUND(I242*H242,2)</f>
        <v>0</v>
      </c>
      <c r="BL242" s="19" t="s">
        <v>253</v>
      </c>
      <c r="BM242" s="232" t="s">
        <v>6761</v>
      </c>
    </row>
    <row r="243" s="2" customFormat="1">
      <c r="A243" s="40"/>
      <c r="B243" s="41"/>
      <c r="C243" s="42"/>
      <c r="D243" s="234" t="s">
        <v>255</v>
      </c>
      <c r="E243" s="42"/>
      <c r="F243" s="235" t="s">
        <v>2710</v>
      </c>
      <c r="G243" s="42"/>
      <c r="H243" s="42"/>
      <c r="I243" s="236"/>
      <c r="J243" s="42"/>
      <c r="K243" s="42"/>
      <c r="L243" s="46"/>
      <c r="M243" s="237"/>
      <c r="N243" s="238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255</v>
      </c>
      <c r="AU243" s="19" t="s">
        <v>87</v>
      </c>
    </row>
    <row r="244" s="2" customFormat="1">
      <c r="A244" s="40"/>
      <c r="B244" s="41"/>
      <c r="C244" s="42"/>
      <c r="D244" s="296" t="s">
        <v>766</v>
      </c>
      <c r="E244" s="42"/>
      <c r="F244" s="297" t="s">
        <v>2713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766</v>
      </c>
      <c r="AU244" s="19" t="s">
        <v>87</v>
      </c>
    </row>
    <row r="245" s="14" customFormat="1">
      <c r="A245" s="14"/>
      <c r="B245" s="249"/>
      <c r="C245" s="250"/>
      <c r="D245" s="234" t="s">
        <v>257</v>
      </c>
      <c r="E245" s="251" t="s">
        <v>1</v>
      </c>
      <c r="F245" s="252" t="s">
        <v>6527</v>
      </c>
      <c r="G245" s="250"/>
      <c r="H245" s="253">
        <v>75</v>
      </c>
      <c r="I245" s="254"/>
      <c r="J245" s="250"/>
      <c r="K245" s="250"/>
      <c r="L245" s="255"/>
      <c r="M245" s="256"/>
      <c r="N245" s="257"/>
      <c r="O245" s="257"/>
      <c r="P245" s="257"/>
      <c r="Q245" s="257"/>
      <c r="R245" s="257"/>
      <c r="S245" s="257"/>
      <c r="T245" s="25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9" t="s">
        <v>257</v>
      </c>
      <c r="AU245" s="259" t="s">
        <v>87</v>
      </c>
      <c r="AV245" s="14" t="s">
        <v>87</v>
      </c>
      <c r="AW245" s="14" t="s">
        <v>34</v>
      </c>
      <c r="AX245" s="14" t="s">
        <v>85</v>
      </c>
      <c r="AY245" s="259" t="s">
        <v>245</v>
      </c>
    </row>
    <row r="246" s="2" customFormat="1" ht="24.15" customHeight="1">
      <c r="A246" s="40"/>
      <c r="B246" s="41"/>
      <c r="C246" s="221" t="s">
        <v>516</v>
      </c>
      <c r="D246" s="221" t="s">
        <v>248</v>
      </c>
      <c r="E246" s="222" t="s">
        <v>2715</v>
      </c>
      <c r="F246" s="223" t="s">
        <v>2719</v>
      </c>
      <c r="G246" s="224" t="s">
        <v>275</v>
      </c>
      <c r="H246" s="225">
        <v>75</v>
      </c>
      <c r="I246" s="226"/>
      <c r="J246" s="227">
        <f>ROUND(I246*H246,2)</f>
        <v>0</v>
      </c>
      <c r="K246" s="223" t="s">
        <v>764</v>
      </c>
      <c r="L246" s="46"/>
      <c r="M246" s="228" t="s">
        <v>1</v>
      </c>
      <c r="N246" s="229" t="s">
        <v>42</v>
      </c>
      <c r="O246" s="93"/>
      <c r="P246" s="230">
        <f>O246*H246</f>
        <v>0</v>
      </c>
      <c r="Q246" s="230">
        <v>0</v>
      </c>
      <c r="R246" s="230">
        <f>Q246*H246</f>
        <v>0</v>
      </c>
      <c r="S246" s="230">
        <v>0</v>
      </c>
      <c r="T246" s="231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32" t="s">
        <v>253</v>
      </c>
      <c r="AT246" s="232" t="s">
        <v>248</v>
      </c>
      <c r="AU246" s="232" t="s">
        <v>87</v>
      </c>
      <c r="AY246" s="19" t="s">
        <v>245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9" t="s">
        <v>85</v>
      </c>
      <c r="BK246" s="233">
        <f>ROUND(I246*H246,2)</f>
        <v>0</v>
      </c>
      <c r="BL246" s="19" t="s">
        <v>253</v>
      </c>
      <c r="BM246" s="232" t="s">
        <v>6762</v>
      </c>
    </row>
    <row r="247" s="2" customFormat="1">
      <c r="A247" s="40"/>
      <c r="B247" s="41"/>
      <c r="C247" s="42"/>
      <c r="D247" s="234" t="s">
        <v>255</v>
      </c>
      <c r="E247" s="42"/>
      <c r="F247" s="235" t="s">
        <v>2719</v>
      </c>
      <c r="G247" s="42"/>
      <c r="H247" s="42"/>
      <c r="I247" s="236"/>
      <c r="J247" s="42"/>
      <c r="K247" s="42"/>
      <c r="L247" s="46"/>
      <c r="M247" s="237"/>
      <c r="N247" s="238"/>
      <c r="O247" s="93"/>
      <c r="P247" s="93"/>
      <c r="Q247" s="93"/>
      <c r="R247" s="93"/>
      <c r="S247" s="93"/>
      <c r="T247" s="94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T247" s="19" t="s">
        <v>255</v>
      </c>
      <c r="AU247" s="19" t="s">
        <v>87</v>
      </c>
    </row>
    <row r="248" s="2" customFormat="1">
      <c r="A248" s="40"/>
      <c r="B248" s="41"/>
      <c r="C248" s="42"/>
      <c r="D248" s="296" t="s">
        <v>766</v>
      </c>
      <c r="E248" s="42"/>
      <c r="F248" s="297" t="s">
        <v>2720</v>
      </c>
      <c r="G248" s="42"/>
      <c r="H248" s="42"/>
      <c r="I248" s="236"/>
      <c r="J248" s="42"/>
      <c r="K248" s="42"/>
      <c r="L248" s="46"/>
      <c r="M248" s="237"/>
      <c r="N248" s="238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766</v>
      </c>
      <c r="AU248" s="19" t="s">
        <v>87</v>
      </c>
    </row>
    <row r="249" s="14" customFormat="1">
      <c r="A249" s="14"/>
      <c r="B249" s="249"/>
      <c r="C249" s="250"/>
      <c r="D249" s="234" t="s">
        <v>257</v>
      </c>
      <c r="E249" s="251" t="s">
        <v>1</v>
      </c>
      <c r="F249" s="252" t="s">
        <v>6529</v>
      </c>
      <c r="G249" s="250"/>
      <c r="H249" s="253">
        <v>75</v>
      </c>
      <c r="I249" s="254"/>
      <c r="J249" s="250"/>
      <c r="K249" s="250"/>
      <c r="L249" s="255"/>
      <c r="M249" s="256"/>
      <c r="N249" s="257"/>
      <c r="O249" s="257"/>
      <c r="P249" s="257"/>
      <c r="Q249" s="257"/>
      <c r="R249" s="257"/>
      <c r="S249" s="257"/>
      <c r="T249" s="25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9" t="s">
        <v>257</v>
      </c>
      <c r="AU249" s="259" t="s">
        <v>87</v>
      </c>
      <c r="AV249" s="14" t="s">
        <v>87</v>
      </c>
      <c r="AW249" s="14" t="s">
        <v>34</v>
      </c>
      <c r="AX249" s="14" t="s">
        <v>85</v>
      </c>
      <c r="AY249" s="259" t="s">
        <v>245</v>
      </c>
    </row>
    <row r="250" s="2" customFormat="1" ht="16.5" customHeight="1">
      <c r="A250" s="40"/>
      <c r="B250" s="41"/>
      <c r="C250" s="283" t="s">
        <v>522</v>
      </c>
      <c r="D250" s="283" t="s">
        <v>551</v>
      </c>
      <c r="E250" s="284" t="s">
        <v>2722</v>
      </c>
      <c r="F250" s="285" t="s">
        <v>2723</v>
      </c>
      <c r="G250" s="286" t="s">
        <v>545</v>
      </c>
      <c r="H250" s="287">
        <v>21.375</v>
      </c>
      <c r="I250" s="288"/>
      <c r="J250" s="289">
        <f>ROUND(I250*H250,2)</f>
        <v>0</v>
      </c>
      <c r="K250" s="285" t="s">
        <v>764</v>
      </c>
      <c r="L250" s="290"/>
      <c r="M250" s="291" t="s">
        <v>1</v>
      </c>
      <c r="N250" s="292" t="s">
        <v>42</v>
      </c>
      <c r="O250" s="93"/>
      <c r="P250" s="230">
        <f>O250*H250</f>
        <v>0</v>
      </c>
      <c r="Q250" s="230">
        <v>1</v>
      </c>
      <c r="R250" s="230">
        <f>Q250*H250</f>
        <v>21.375</v>
      </c>
      <c r="S250" s="230">
        <v>0</v>
      </c>
      <c r="T250" s="231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2" t="s">
        <v>326</v>
      </c>
      <c r="AT250" s="232" t="s">
        <v>551</v>
      </c>
      <c r="AU250" s="232" t="s">
        <v>87</v>
      </c>
      <c r="AY250" s="19" t="s">
        <v>245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9" t="s">
        <v>85</v>
      </c>
      <c r="BK250" s="233">
        <f>ROUND(I250*H250,2)</f>
        <v>0</v>
      </c>
      <c r="BL250" s="19" t="s">
        <v>253</v>
      </c>
      <c r="BM250" s="232" t="s">
        <v>6763</v>
      </c>
    </row>
    <row r="251" s="2" customFormat="1">
      <c r="A251" s="40"/>
      <c r="B251" s="41"/>
      <c r="C251" s="42"/>
      <c r="D251" s="234" t="s">
        <v>255</v>
      </c>
      <c r="E251" s="42"/>
      <c r="F251" s="235" t="s">
        <v>2723</v>
      </c>
      <c r="G251" s="42"/>
      <c r="H251" s="42"/>
      <c r="I251" s="236"/>
      <c r="J251" s="42"/>
      <c r="K251" s="42"/>
      <c r="L251" s="46"/>
      <c r="M251" s="237"/>
      <c r="N251" s="238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255</v>
      </c>
      <c r="AU251" s="19" t="s">
        <v>87</v>
      </c>
    </row>
    <row r="252" s="14" customFormat="1">
      <c r="A252" s="14"/>
      <c r="B252" s="249"/>
      <c r="C252" s="250"/>
      <c r="D252" s="234" t="s">
        <v>257</v>
      </c>
      <c r="E252" s="251" t="s">
        <v>1</v>
      </c>
      <c r="F252" s="252" t="s">
        <v>6764</v>
      </c>
      <c r="G252" s="250"/>
      <c r="H252" s="253">
        <v>21.375</v>
      </c>
      <c r="I252" s="254"/>
      <c r="J252" s="250"/>
      <c r="K252" s="250"/>
      <c r="L252" s="255"/>
      <c r="M252" s="256"/>
      <c r="N252" s="257"/>
      <c r="O252" s="257"/>
      <c r="P252" s="257"/>
      <c r="Q252" s="257"/>
      <c r="R252" s="257"/>
      <c r="S252" s="257"/>
      <c r="T252" s="25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9" t="s">
        <v>257</v>
      </c>
      <c r="AU252" s="259" t="s">
        <v>87</v>
      </c>
      <c r="AV252" s="14" t="s">
        <v>87</v>
      </c>
      <c r="AW252" s="14" t="s">
        <v>34</v>
      </c>
      <c r="AX252" s="14" t="s">
        <v>85</v>
      </c>
      <c r="AY252" s="259" t="s">
        <v>245</v>
      </c>
    </row>
    <row r="253" s="2" customFormat="1" ht="16.5" customHeight="1">
      <c r="A253" s="40"/>
      <c r="B253" s="41"/>
      <c r="C253" s="221" t="s">
        <v>528</v>
      </c>
      <c r="D253" s="221" t="s">
        <v>248</v>
      </c>
      <c r="E253" s="222" t="s">
        <v>3534</v>
      </c>
      <c r="F253" s="223" t="s">
        <v>3535</v>
      </c>
      <c r="G253" s="224" t="s">
        <v>251</v>
      </c>
      <c r="H253" s="225">
        <v>121.5</v>
      </c>
      <c r="I253" s="226"/>
      <c r="J253" s="227">
        <f>ROUND(I253*H253,2)</f>
        <v>0</v>
      </c>
      <c r="K253" s="223" t="s">
        <v>764</v>
      </c>
      <c r="L253" s="46"/>
      <c r="M253" s="228" t="s">
        <v>1</v>
      </c>
      <c r="N253" s="229" t="s">
        <v>42</v>
      </c>
      <c r="O253" s="93"/>
      <c r="P253" s="230">
        <f>O253*H253</f>
        <v>0</v>
      </c>
      <c r="Q253" s="230">
        <v>0</v>
      </c>
      <c r="R253" s="230">
        <f>Q253*H253</f>
        <v>0</v>
      </c>
      <c r="S253" s="230">
        <v>1.8080000000000001</v>
      </c>
      <c r="T253" s="231">
        <f>S253*H253</f>
        <v>219.672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2" t="s">
        <v>594</v>
      </c>
      <c r="AT253" s="232" t="s">
        <v>248</v>
      </c>
      <c r="AU253" s="232" t="s">
        <v>87</v>
      </c>
      <c r="AY253" s="19" t="s">
        <v>245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9" t="s">
        <v>85</v>
      </c>
      <c r="BK253" s="233">
        <f>ROUND(I253*H253,2)</f>
        <v>0</v>
      </c>
      <c r="BL253" s="19" t="s">
        <v>594</v>
      </c>
      <c r="BM253" s="232" t="s">
        <v>6765</v>
      </c>
    </row>
    <row r="254" s="2" customFormat="1">
      <c r="A254" s="40"/>
      <c r="B254" s="41"/>
      <c r="C254" s="42"/>
      <c r="D254" s="234" t="s">
        <v>255</v>
      </c>
      <c r="E254" s="42"/>
      <c r="F254" s="235" t="s">
        <v>3535</v>
      </c>
      <c r="G254" s="42"/>
      <c r="H254" s="42"/>
      <c r="I254" s="236"/>
      <c r="J254" s="42"/>
      <c r="K254" s="42"/>
      <c r="L254" s="46"/>
      <c r="M254" s="237"/>
      <c r="N254" s="238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255</v>
      </c>
      <c r="AU254" s="19" t="s">
        <v>87</v>
      </c>
    </row>
    <row r="255" s="2" customFormat="1">
      <c r="A255" s="40"/>
      <c r="B255" s="41"/>
      <c r="C255" s="42"/>
      <c r="D255" s="296" t="s">
        <v>766</v>
      </c>
      <c r="E255" s="42"/>
      <c r="F255" s="297" t="s">
        <v>3537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766</v>
      </c>
      <c r="AU255" s="19" t="s">
        <v>87</v>
      </c>
    </row>
    <row r="256" s="14" customFormat="1">
      <c r="A256" s="14"/>
      <c r="B256" s="249"/>
      <c r="C256" s="250"/>
      <c r="D256" s="234" t="s">
        <v>257</v>
      </c>
      <c r="E256" s="251" t="s">
        <v>1</v>
      </c>
      <c r="F256" s="252" t="s">
        <v>6533</v>
      </c>
      <c r="G256" s="250"/>
      <c r="H256" s="253">
        <v>121.5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257</v>
      </c>
      <c r="AU256" s="259" t="s">
        <v>87</v>
      </c>
      <c r="AV256" s="14" t="s">
        <v>87</v>
      </c>
      <c r="AW256" s="14" t="s">
        <v>34</v>
      </c>
      <c r="AX256" s="14" t="s">
        <v>85</v>
      </c>
      <c r="AY256" s="259" t="s">
        <v>245</v>
      </c>
    </row>
    <row r="257" s="2" customFormat="1" ht="16.5" customHeight="1">
      <c r="A257" s="40"/>
      <c r="B257" s="41"/>
      <c r="C257" s="221" t="s">
        <v>535</v>
      </c>
      <c r="D257" s="221" t="s">
        <v>248</v>
      </c>
      <c r="E257" s="222" t="s">
        <v>3539</v>
      </c>
      <c r="F257" s="223" t="s">
        <v>3540</v>
      </c>
      <c r="G257" s="224" t="s">
        <v>317</v>
      </c>
      <c r="H257" s="225">
        <v>8</v>
      </c>
      <c r="I257" s="226"/>
      <c r="J257" s="227">
        <f>ROUND(I257*H257,2)</f>
        <v>0</v>
      </c>
      <c r="K257" s="223" t="s">
        <v>764</v>
      </c>
      <c r="L257" s="46"/>
      <c r="M257" s="228" t="s">
        <v>1</v>
      </c>
      <c r="N257" s="229" t="s">
        <v>42</v>
      </c>
      <c r="O257" s="93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2" t="s">
        <v>594</v>
      </c>
      <c r="AT257" s="232" t="s">
        <v>248</v>
      </c>
      <c r="AU257" s="232" t="s">
        <v>87</v>
      </c>
      <c r="AY257" s="19" t="s">
        <v>245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9" t="s">
        <v>85</v>
      </c>
      <c r="BK257" s="233">
        <f>ROUND(I257*H257,2)</f>
        <v>0</v>
      </c>
      <c r="BL257" s="19" t="s">
        <v>594</v>
      </c>
      <c r="BM257" s="232" t="s">
        <v>6766</v>
      </c>
    </row>
    <row r="258" s="2" customFormat="1">
      <c r="A258" s="40"/>
      <c r="B258" s="41"/>
      <c r="C258" s="42"/>
      <c r="D258" s="234" t="s">
        <v>255</v>
      </c>
      <c r="E258" s="42"/>
      <c r="F258" s="235" t="s">
        <v>3540</v>
      </c>
      <c r="G258" s="42"/>
      <c r="H258" s="42"/>
      <c r="I258" s="236"/>
      <c r="J258" s="42"/>
      <c r="K258" s="42"/>
      <c r="L258" s="46"/>
      <c r="M258" s="237"/>
      <c r="N258" s="238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255</v>
      </c>
      <c r="AU258" s="19" t="s">
        <v>87</v>
      </c>
    </row>
    <row r="259" s="2" customFormat="1">
      <c r="A259" s="40"/>
      <c r="B259" s="41"/>
      <c r="C259" s="42"/>
      <c r="D259" s="296" t="s">
        <v>766</v>
      </c>
      <c r="E259" s="42"/>
      <c r="F259" s="297" t="s">
        <v>3542</v>
      </c>
      <c r="G259" s="42"/>
      <c r="H259" s="42"/>
      <c r="I259" s="236"/>
      <c r="J259" s="42"/>
      <c r="K259" s="42"/>
      <c r="L259" s="46"/>
      <c r="M259" s="237"/>
      <c r="N259" s="238"/>
      <c r="O259" s="93"/>
      <c r="P259" s="93"/>
      <c r="Q259" s="93"/>
      <c r="R259" s="93"/>
      <c r="S259" s="93"/>
      <c r="T259" s="94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766</v>
      </c>
      <c r="AU259" s="19" t="s">
        <v>87</v>
      </c>
    </row>
    <row r="260" s="14" customFormat="1">
      <c r="A260" s="14"/>
      <c r="B260" s="249"/>
      <c r="C260" s="250"/>
      <c r="D260" s="234" t="s">
        <v>257</v>
      </c>
      <c r="E260" s="251" t="s">
        <v>1</v>
      </c>
      <c r="F260" s="252" t="s">
        <v>6535</v>
      </c>
      <c r="G260" s="250"/>
      <c r="H260" s="253">
        <v>8</v>
      </c>
      <c r="I260" s="254"/>
      <c r="J260" s="250"/>
      <c r="K260" s="250"/>
      <c r="L260" s="255"/>
      <c r="M260" s="256"/>
      <c r="N260" s="257"/>
      <c r="O260" s="257"/>
      <c r="P260" s="257"/>
      <c r="Q260" s="257"/>
      <c r="R260" s="257"/>
      <c r="S260" s="257"/>
      <c r="T260" s="25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9" t="s">
        <v>257</v>
      </c>
      <c r="AU260" s="259" t="s">
        <v>87</v>
      </c>
      <c r="AV260" s="14" t="s">
        <v>87</v>
      </c>
      <c r="AW260" s="14" t="s">
        <v>34</v>
      </c>
      <c r="AX260" s="14" t="s">
        <v>85</v>
      </c>
      <c r="AY260" s="259" t="s">
        <v>245</v>
      </c>
    </row>
    <row r="261" s="2" customFormat="1" ht="16.5" customHeight="1">
      <c r="A261" s="40"/>
      <c r="B261" s="41"/>
      <c r="C261" s="283" t="s">
        <v>542</v>
      </c>
      <c r="D261" s="283" t="s">
        <v>551</v>
      </c>
      <c r="E261" s="284" t="s">
        <v>4214</v>
      </c>
      <c r="F261" s="285" t="s">
        <v>3545</v>
      </c>
      <c r="G261" s="286" t="s">
        <v>329</v>
      </c>
      <c r="H261" s="287">
        <v>8</v>
      </c>
      <c r="I261" s="288"/>
      <c r="J261" s="289">
        <f>ROUND(I261*H261,2)</f>
        <v>0</v>
      </c>
      <c r="K261" s="285" t="s">
        <v>1</v>
      </c>
      <c r="L261" s="290"/>
      <c r="M261" s="291" t="s">
        <v>1</v>
      </c>
      <c r="N261" s="292" t="s">
        <v>42</v>
      </c>
      <c r="O261" s="93"/>
      <c r="P261" s="230">
        <f>O261*H261</f>
        <v>0</v>
      </c>
      <c r="Q261" s="230">
        <v>0.059999999999999998</v>
      </c>
      <c r="R261" s="230">
        <f>Q261*H261</f>
        <v>0.47999999999999998</v>
      </c>
      <c r="S261" s="230">
        <v>0</v>
      </c>
      <c r="T261" s="231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2" t="s">
        <v>594</v>
      </c>
      <c r="AT261" s="232" t="s">
        <v>551</v>
      </c>
      <c r="AU261" s="232" t="s">
        <v>87</v>
      </c>
      <c r="AY261" s="19" t="s">
        <v>245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9" t="s">
        <v>85</v>
      </c>
      <c r="BK261" s="233">
        <f>ROUND(I261*H261,2)</f>
        <v>0</v>
      </c>
      <c r="BL261" s="19" t="s">
        <v>594</v>
      </c>
      <c r="BM261" s="232" t="s">
        <v>6767</v>
      </c>
    </row>
    <row r="262" s="2" customFormat="1">
      <c r="A262" s="40"/>
      <c r="B262" s="41"/>
      <c r="C262" s="42"/>
      <c r="D262" s="234" t="s">
        <v>255</v>
      </c>
      <c r="E262" s="42"/>
      <c r="F262" s="235" t="s">
        <v>3545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255</v>
      </c>
      <c r="AU262" s="19" t="s">
        <v>87</v>
      </c>
    </row>
    <row r="263" s="2" customFormat="1" ht="16.5" customHeight="1">
      <c r="A263" s="40"/>
      <c r="B263" s="41"/>
      <c r="C263" s="283" t="s">
        <v>553</v>
      </c>
      <c r="D263" s="283" t="s">
        <v>551</v>
      </c>
      <c r="E263" s="284" t="s">
        <v>3547</v>
      </c>
      <c r="F263" s="285" t="s">
        <v>3548</v>
      </c>
      <c r="G263" s="286" t="s">
        <v>329</v>
      </c>
      <c r="H263" s="287">
        <v>16</v>
      </c>
      <c r="I263" s="288"/>
      <c r="J263" s="289">
        <f>ROUND(I263*H263,2)</f>
        <v>0</v>
      </c>
      <c r="K263" s="285" t="s">
        <v>1</v>
      </c>
      <c r="L263" s="290"/>
      <c r="M263" s="291" t="s">
        <v>1</v>
      </c>
      <c r="N263" s="292" t="s">
        <v>42</v>
      </c>
      <c r="O263" s="93"/>
      <c r="P263" s="230">
        <f>O263*H263</f>
        <v>0</v>
      </c>
      <c r="Q263" s="230">
        <v>0.0095999999999999992</v>
      </c>
      <c r="R263" s="230">
        <f>Q263*H263</f>
        <v>0.15359999999999999</v>
      </c>
      <c r="S263" s="230">
        <v>0</v>
      </c>
      <c r="T263" s="231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2" t="s">
        <v>594</v>
      </c>
      <c r="AT263" s="232" t="s">
        <v>551</v>
      </c>
      <c r="AU263" s="232" t="s">
        <v>87</v>
      </c>
      <c r="AY263" s="19" t="s">
        <v>245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9" t="s">
        <v>85</v>
      </c>
      <c r="BK263" s="233">
        <f>ROUND(I263*H263,2)</f>
        <v>0</v>
      </c>
      <c r="BL263" s="19" t="s">
        <v>594</v>
      </c>
      <c r="BM263" s="232" t="s">
        <v>6768</v>
      </c>
    </row>
    <row r="264" s="2" customFormat="1">
      <c r="A264" s="40"/>
      <c r="B264" s="41"/>
      <c r="C264" s="42"/>
      <c r="D264" s="234" t="s">
        <v>255</v>
      </c>
      <c r="E264" s="42"/>
      <c r="F264" s="235" t="s">
        <v>3548</v>
      </c>
      <c r="G264" s="42"/>
      <c r="H264" s="42"/>
      <c r="I264" s="236"/>
      <c r="J264" s="42"/>
      <c r="K264" s="42"/>
      <c r="L264" s="46"/>
      <c r="M264" s="237"/>
      <c r="N264" s="238"/>
      <c r="O264" s="93"/>
      <c r="P264" s="93"/>
      <c r="Q264" s="93"/>
      <c r="R264" s="93"/>
      <c r="S264" s="93"/>
      <c r="T264" s="94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255</v>
      </c>
      <c r="AU264" s="19" t="s">
        <v>87</v>
      </c>
    </row>
    <row r="265" s="13" customFormat="1">
      <c r="A265" s="13"/>
      <c r="B265" s="239"/>
      <c r="C265" s="240"/>
      <c r="D265" s="234" t="s">
        <v>257</v>
      </c>
      <c r="E265" s="241" t="s">
        <v>1</v>
      </c>
      <c r="F265" s="242" t="s">
        <v>6769</v>
      </c>
      <c r="G265" s="240"/>
      <c r="H265" s="241" t="s">
        <v>1</v>
      </c>
      <c r="I265" s="243"/>
      <c r="J265" s="240"/>
      <c r="K265" s="240"/>
      <c r="L265" s="244"/>
      <c r="M265" s="245"/>
      <c r="N265" s="246"/>
      <c r="O265" s="246"/>
      <c r="P265" s="246"/>
      <c r="Q265" s="246"/>
      <c r="R265" s="246"/>
      <c r="S265" s="246"/>
      <c r="T265" s="24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8" t="s">
        <v>257</v>
      </c>
      <c r="AU265" s="248" t="s">
        <v>87</v>
      </c>
      <c r="AV265" s="13" t="s">
        <v>85</v>
      </c>
      <c r="AW265" s="13" t="s">
        <v>34</v>
      </c>
      <c r="AX265" s="13" t="s">
        <v>77</v>
      </c>
      <c r="AY265" s="248" t="s">
        <v>245</v>
      </c>
    </row>
    <row r="266" s="14" customFormat="1">
      <c r="A266" s="14"/>
      <c r="B266" s="249"/>
      <c r="C266" s="250"/>
      <c r="D266" s="234" t="s">
        <v>257</v>
      </c>
      <c r="E266" s="251" t="s">
        <v>1</v>
      </c>
      <c r="F266" s="252" t="s">
        <v>6770</v>
      </c>
      <c r="G266" s="250"/>
      <c r="H266" s="253">
        <v>16</v>
      </c>
      <c r="I266" s="254"/>
      <c r="J266" s="250"/>
      <c r="K266" s="250"/>
      <c r="L266" s="255"/>
      <c r="M266" s="256"/>
      <c r="N266" s="257"/>
      <c r="O266" s="257"/>
      <c r="P266" s="257"/>
      <c r="Q266" s="257"/>
      <c r="R266" s="257"/>
      <c r="S266" s="257"/>
      <c r="T266" s="25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9" t="s">
        <v>257</v>
      </c>
      <c r="AU266" s="259" t="s">
        <v>87</v>
      </c>
      <c r="AV266" s="14" t="s">
        <v>87</v>
      </c>
      <c r="AW266" s="14" t="s">
        <v>34</v>
      </c>
      <c r="AX266" s="14" t="s">
        <v>77</v>
      </c>
      <c r="AY266" s="259" t="s">
        <v>245</v>
      </c>
    </row>
    <row r="267" s="15" customFormat="1">
      <c r="A267" s="15"/>
      <c r="B267" s="260"/>
      <c r="C267" s="261"/>
      <c r="D267" s="234" t="s">
        <v>257</v>
      </c>
      <c r="E267" s="262" t="s">
        <v>1</v>
      </c>
      <c r="F267" s="263" t="s">
        <v>266</v>
      </c>
      <c r="G267" s="261"/>
      <c r="H267" s="264">
        <v>16</v>
      </c>
      <c r="I267" s="265"/>
      <c r="J267" s="261"/>
      <c r="K267" s="261"/>
      <c r="L267" s="266"/>
      <c r="M267" s="267"/>
      <c r="N267" s="268"/>
      <c r="O267" s="268"/>
      <c r="P267" s="268"/>
      <c r="Q267" s="268"/>
      <c r="R267" s="268"/>
      <c r="S267" s="268"/>
      <c r="T267" s="269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70" t="s">
        <v>257</v>
      </c>
      <c r="AU267" s="270" t="s">
        <v>87</v>
      </c>
      <c r="AV267" s="15" t="s">
        <v>253</v>
      </c>
      <c r="AW267" s="15" t="s">
        <v>34</v>
      </c>
      <c r="AX267" s="15" t="s">
        <v>85</v>
      </c>
      <c r="AY267" s="270" t="s">
        <v>245</v>
      </c>
    </row>
    <row r="268" s="12" customFormat="1" ht="22.8" customHeight="1">
      <c r="A268" s="12"/>
      <c r="B268" s="205"/>
      <c r="C268" s="206"/>
      <c r="D268" s="207" t="s">
        <v>76</v>
      </c>
      <c r="E268" s="219" t="s">
        <v>87</v>
      </c>
      <c r="F268" s="219" t="s">
        <v>2726</v>
      </c>
      <c r="G268" s="206"/>
      <c r="H268" s="206"/>
      <c r="I268" s="209"/>
      <c r="J268" s="220">
        <f>BK268</f>
        <v>0</v>
      </c>
      <c r="K268" s="206"/>
      <c r="L268" s="211"/>
      <c r="M268" s="212"/>
      <c r="N268" s="213"/>
      <c r="O268" s="213"/>
      <c r="P268" s="214">
        <f>SUM(P269:P326)</f>
        <v>0</v>
      </c>
      <c r="Q268" s="213"/>
      <c r="R268" s="214">
        <f>SUM(R269:R326)</f>
        <v>59.595569958999995</v>
      </c>
      <c r="S268" s="213"/>
      <c r="T268" s="215">
        <f>SUM(T269:T326)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16" t="s">
        <v>85</v>
      </c>
      <c r="AT268" s="217" t="s">
        <v>76</v>
      </c>
      <c r="AU268" s="217" t="s">
        <v>85</v>
      </c>
      <c r="AY268" s="216" t="s">
        <v>245</v>
      </c>
      <c r="BK268" s="218">
        <f>SUM(BK269:BK326)</f>
        <v>0</v>
      </c>
    </row>
    <row r="269" s="2" customFormat="1" ht="16.5" customHeight="1">
      <c r="A269" s="40"/>
      <c r="B269" s="41"/>
      <c r="C269" s="221" t="s">
        <v>561</v>
      </c>
      <c r="D269" s="221" t="s">
        <v>248</v>
      </c>
      <c r="E269" s="222" t="s">
        <v>3568</v>
      </c>
      <c r="F269" s="223" t="s">
        <v>3569</v>
      </c>
      <c r="G269" s="224" t="s">
        <v>317</v>
      </c>
      <c r="H269" s="225">
        <v>137.80000000000001</v>
      </c>
      <c r="I269" s="226"/>
      <c r="J269" s="227">
        <f>ROUND(I269*H269,2)</f>
        <v>0</v>
      </c>
      <c r="K269" s="223" t="s">
        <v>764</v>
      </c>
      <c r="L269" s="46"/>
      <c r="M269" s="228" t="s">
        <v>1</v>
      </c>
      <c r="N269" s="229" t="s">
        <v>42</v>
      </c>
      <c r="O269" s="93"/>
      <c r="P269" s="230">
        <f>O269*H269</f>
        <v>0</v>
      </c>
      <c r="Q269" s="230">
        <v>0.00010021</v>
      </c>
      <c r="R269" s="230">
        <f>Q269*H269</f>
        <v>0.013808938000000002</v>
      </c>
      <c r="S269" s="230">
        <v>0</v>
      </c>
      <c r="T269" s="231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2" t="s">
        <v>253</v>
      </c>
      <c r="AT269" s="232" t="s">
        <v>248</v>
      </c>
      <c r="AU269" s="232" t="s">
        <v>87</v>
      </c>
      <c r="AY269" s="19" t="s">
        <v>245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9" t="s">
        <v>85</v>
      </c>
      <c r="BK269" s="233">
        <f>ROUND(I269*H269,2)</f>
        <v>0</v>
      </c>
      <c r="BL269" s="19" t="s">
        <v>253</v>
      </c>
      <c r="BM269" s="232" t="s">
        <v>6771</v>
      </c>
    </row>
    <row r="270" s="2" customFormat="1">
      <c r="A270" s="40"/>
      <c r="B270" s="41"/>
      <c r="C270" s="42"/>
      <c r="D270" s="234" t="s">
        <v>255</v>
      </c>
      <c r="E270" s="42"/>
      <c r="F270" s="235" t="s">
        <v>3569</v>
      </c>
      <c r="G270" s="42"/>
      <c r="H270" s="42"/>
      <c r="I270" s="236"/>
      <c r="J270" s="42"/>
      <c r="K270" s="42"/>
      <c r="L270" s="46"/>
      <c r="M270" s="237"/>
      <c r="N270" s="238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255</v>
      </c>
      <c r="AU270" s="19" t="s">
        <v>87</v>
      </c>
    </row>
    <row r="271" s="2" customFormat="1">
      <c r="A271" s="40"/>
      <c r="B271" s="41"/>
      <c r="C271" s="42"/>
      <c r="D271" s="296" t="s">
        <v>766</v>
      </c>
      <c r="E271" s="42"/>
      <c r="F271" s="297" t="s">
        <v>3571</v>
      </c>
      <c r="G271" s="42"/>
      <c r="H271" s="42"/>
      <c r="I271" s="236"/>
      <c r="J271" s="42"/>
      <c r="K271" s="42"/>
      <c r="L271" s="46"/>
      <c r="M271" s="237"/>
      <c r="N271" s="238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766</v>
      </c>
      <c r="AU271" s="19" t="s">
        <v>87</v>
      </c>
    </row>
    <row r="272" s="14" customFormat="1">
      <c r="A272" s="14"/>
      <c r="B272" s="249"/>
      <c r="C272" s="250"/>
      <c r="D272" s="234" t="s">
        <v>257</v>
      </c>
      <c r="E272" s="251" t="s">
        <v>1</v>
      </c>
      <c r="F272" s="252" t="s">
        <v>6772</v>
      </c>
      <c r="G272" s="250"/>
      <c r="H272" s="253">
        <v>137.80000000000001</v>
      </c>
      <c r="I272" s="254"/>
      <c r="J272" s="250"/>
      <c r="K272" s="250"/>
      <c r="L272" s="255"/>
      <c r="M272" s="256"/>
      <c r="N272" s="257"/>
      <c r="O272" s="257"/>
      <c r="P272" s="257"/>
      <c r="Q272" s="257"/>
      <c r="R272" s="257"/>
      <c r="S272" s="257"/>
      <c r="T272" s="25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9" t="s">
        <v>257</v>
      </c>
      <c r="AU272" s="259" t="s">
        <v>87</v>
      </c>
      <c r="AV272" s="14" t="s">
        <v>87</v>
      </c>
      <c r="AW272" s="14" t="s">
        <v>34</v>
      </c>
      <c r="AX272" s="14" t="s">
        <v>85</v>
      </c>
      <c r="AY272" s="259" t="s">
        <v>245</v>
      </c>
    </row>
    <row r="273" s="2" customFormat="1" ht="16.5" customHeight="1">
      <c r="A273" s="40"/>
      <c r="B273" s="41"/>
      <c r="C273" s="283" t="s">
        <v>566</v>
      </c>
      <c r="D273" s="283" t="s">
        <v>551</v>
      </c>
      <c r="E273" s="284" t="s">
        <v>4274</v>
      </c>
      <c r="F273" s="285" t="s">
        <v>4275</v>
      </c>
      <c r="G273" s="286" t="s">
        <v>3531</v>
      </c>
      <c r="H273" s="287">
        <v>3.2890000000000001</v>
      </c>
      <c r="I273" s="288"/>
      <c r="J273" s="289">
        <f>ROUND(I273*H273,2)</f>
        <v>0</v>
      </c>
      <c r="K273" s="285" t="s">
        <v>764</v>
      </c>
      <c r="L273" s="290"/>
      <c r="M273" s="291" t="s">
        <v>1</v>
      </c>
      <c r="N273" s="292" t="s">
        <v>42</v>
      </c>
      <c r="O273" s="93"/>
      <c r="P273" s="230">
        <f>O273*H273</f>
        <v>0</v>
      </c>
      <c r="Q273" s="230">
        <v>1</v>
      </c>
      <c r="R273" s="230">
        <f>Q273*H273</f>
        <v>3.2890000000000001</v>
      </c>
      <c r="S273" s="230">
        <v>0</v>
      </c>
      <c r="T273" s="231">
        <f>S273*H273</f>
        <v>0</v>
      </c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R273" s="232" t="s">
        <v>326</v>
      </c>
      <c r="AT273" s="232" t="s">
        <v>551</v>
      </c>
      <c r="AU273" s="232" t="s">
        <v>87</v>
      </c>
      <c r="AY273" s="19" t="s">
        <v>245</v>
      </c>
      <c r="BE273" s="233">
        <f>IF(N273="základní",J273,0)</f>
        <v>0</v>
      </c>
      <c r="BF273" s="233">
        <f>IF(N273="snížená",J273,0)</f>
        <v>0</v>
      </c>
      <c r="BG273" s="233">
        <f>IF(N273="zákl. přenesená",J273,0)</f>
        <v>0</v>
      </c>
      <c r="BH273" s="233">
        <f>IF(N273="sníž. přenesená",J273,0)</f>
        <v>0</v>
      </c>
      <c r="BI273" s="233">
        <f>IF(N273="nulová",J273,0)</f>
        <v>0</v>
      </c>
      <c r="BJ273" s="19" t="s">
        <v>85</v>
      </c>
      <c r="BK273" s="233">
        <f>ROUND(I273*H273,2)</f>
        <v>0</v>
      </c>
      <c r="BL273" s="19" t="s">
        <v>253</v>
      </c>
      <c r="BM273" s="232" t="s">
        <v>6773</v>
      </c>
    </row>
    <row r="274" s="2" customFormat="1">
      <c r="A274" s="40"/>
      <c r="B274" s="41"/>
      <c r="C274" s="42"/>
      <c r="D274" s="234" t="s">
        <v>255</v>
      </c>
      <c r="E274" s="42"/>
      <c r="F274" s="235" t="s">
        <v>4275</v>
      </c>
      <c r="G274" s="42"/>
      <c r="H274" s="42"/>
      <c r="I274" s="236"/>
      <c r="J274" s="42"/>
      <c r="K274" s="42"/>
      <c r="L274" s="46"/>
      <c r="M274" s="237"/>
      <c r="N274" s="238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255</v>
      </c>
      <c r="AU274" s="19" t="s">
        <v>87</v>
      </c>
    </row>
    <row r="275" s="14" customFormat="1">
      <c r="A275" s="14"/>
      <c r="B275" s="249"/>
      <c r="C275" s="250"/>
      <c r="D275" s="234" t="s">
        <v>257</v>
      </c>
      <c r="E275" s="251" t="s">
        <v>1</v>
      </c>
      <c r="F275" s="252" t="s">
        <v>6774</v>
      </c>
      <c r="G275" s="250"/>
      <c r="H275" s="253">
        <v>3.2890000000000001</v>
      </c>
      <c r="I275" s="254"/>
      <c r="J275" s="250"/>
      <c r="K275" s="250"/>
      <c r="L275" s="255"/>
      <c r="M275" s="256"/>
      <c r="N275" s="257"/>
      <c r="O275" s="257"/>
      <c r="P275" s="257"/>
      <c r="Q275" s="257"/>
      <c r="R275" s="257"/>
      <c r="S275" s="257"/>
      <c r="T275" s="25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9" t="s">
        <v>257</v>
      </c>
      <c r="AU275" s="259" t="s">
        <v>87</v>
      </c>
      <c r="AV275" s="14" t="s">
        <v>87</v>
      </c>
      <c r="AW275" s="14" t="s">
        <v>34</v>
      </c>
      <c r="AX275" s="14" t="s">
        <v>85</v>
      </c>
      <c r="AY275" s="259" t="s">
        <v>245</v>
      </c>
    </row>
    <row r="276" s="2" customFormat="1" ht="16.5" customHeight="1">
      <c r="A276" s="40"/>
      <c r="B276" s="41"/>
      <c r="C276" s="283" t="s">
        <v>570</v>
      </c>
      <c r="D276" s="283" t="s">
        <v>551</v>
      </c>
      <c r="E276" s="284" t="s">
        <v>4278</v>
      </c>
      <c r="F276" s="285" t="s">
        <v>4279</v>
      </c>
      <c r="G276" s="286" t="s">
        <v>3227</v>
      </c>
      <c r="H276" s="287">
        <v>14.067</v>
      </c>
      <c r="I276" s="288"/>
      <c r="J276" s="289">
        <f>ROUND(I276*H276,2)</f>
        <v>0</v>
      </c>
      <c r="K276" s="285" t="s">
        <v>764</v>
      </c>
      <c r="L276" s="290"/>
      <c r="M276" s="291" t="s">
        <v>1</v>
      </c>
      <c r="N276" s="292" t="s">
        <v>42</v>
      </c>
      <c r="O276" s="93"/>
      <c r="P276" s="230">
        <f>O276*H276</f>
        <v>0</v>
      </c>
      <c r="Q276" s="230">
        <v>2.234</v>
      </c>
      <c r="R276" s="230">
        <f>Q276*H276</f>
        <v>31.425678000000001</v>
      </c>
      <c r="S276" s="230">
        <v>0</v>
      </c>
      <c r="T276" s="231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32" t="s">
        <v>326</v>
      </c>
      <c r="AT276" s="232" t="s">
        <v>551</v>
      </c>
      <c r="AU276" s="232" t="s">
        <v>87</v>
      </c>
      <c r="AY276" s="19" t="s">
        <v>245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9" t="s">
        <v>85</v>
      </c>
      <c r="BK276" s="233">
        <f>ROUND(I276*H276,2)</f>
        <v>0</v>
      </c>
      <c r="BL276" s="19" t="s">
        <v>253</v>
      </c>
      <c r="BM276" s="232" t="s">
        <v>6775</v>
      </c>
    </row>
    <row r="277" s="2" customFormat="1">
      <c r="A277" s="40"/>
      <c r="B277" s="41"/>
      <c r="C277" s="42"/>
      <c r="D277" s="234" t="s">
        <v>255</v>
      </c>
      <c r="E277" s="42"/>
      <c r="F277" s="235" t="s">
        <v>4279</v>
      </c>
      <c r="G277" s="42"/>
      <c r="H277" s="42"/>
      <c r="I277" s="236"/>
      <c r="J277" s="42"/>
      <c r="K277" s="42"/>
      <c r="L277" s="46"/>
      <c r="M277" s="237"/>
      <c r="N277" s="238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255</v>
      </c>
      <c r="AU277" s="19" t="s">
        <v>87</v>
      </c>
    </row>
    <row r="278" s="14" customFormat="1">
      <c r="A278" s="14"/>
      <c r="B278" s="249"/>
      <c r="C278" s="250"/>
      <c r="D278" s="234" t="s">
        <v>257</v>
      </c>
      <c r="E278" s="251" t="s">
        <v>1</v>
      </c>
      <c r="F278" s="252" t="s">
        <v>6140</v>
      </c>
      <c r="G278" s="250"/>
      <c r="H278" s="253">
        <v>14.067</v>
      </c>
      <c r="I278" s="254"/>
      <c r="J278" s="250"/>
      <c r="K278" s="250"/>
      <c r="L278" s="255"/>
      <c r="M278" s="256"/>
      <c r="N278" s="257"/>
      <c r="O278" s="257"/>
      <c r="P278" s="257"/>
      <c r="Q278" s="257"/>
      <c r="R278" s="257"/>
      <c r="S278" s="257"/>
      <c r="T278" s="25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9" t="s">
        <v>257</v>
      </c>
      <c r="AU278" s="259" t="s">
        <v>87</v>
      </c>
      <c r="AV278" s="14" t="s">
        <v>87</v>
      </c>
      <c r="AW278" s="14" t="s">
        <v>34</v>
      </c>
      <c r="AX278" s="14" t="s">
        <v>77</v>
      </c>
      <c r="AY278" s="259" t="s">
        <v>245</v>
      </c>
    </row>
    <row r="279" s="15" customFormat="1">
      <c r="A279" s="15"/>
      <c r="B279" s="260"/>
      <c r="C279" s="261"/>
      <c r="D279" s="234" t="s">
        <v>257</v>
      </c>
      <c r="E279" s="262" t="s">
        <v>1</v>
      </c>
      <c r="F279" s="263" t="s">
        <v>266</v>
      </c>
      <c r="G279" s="261"/>
      <c r="H279" s="264">
        <v>14.067</v>
      </c>
      <c r="I279" s="265"/>
      <c r="J279" s="261"/>
      <c r="K279" s="261"/>
      <c r="L279" s="266"/>
      <c r="M279" s="267"/>
      <c r="N279" s="268"/>
      <c r="O279" s="268"/>
      <c r="P279" s="268"/>
      <c r="Q279" s="268"/>
      <c r="R279" s="268"/>
      <c r="S279" s="268"/>
      <c r="T279" s="269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70" t="s">
        <v>257</v>
      </c>
      <c r="AU279" s="270" t="s">
        <v>87</v>
      </c>
      <c r="AV279" s="15" t="s">
        <v>253</v>
      </c>
      <c r="AW279" s="15" t="s">
        <v>34</v>
      </c>
      <c r="AX279" s="15" t="s">
        <v>85</v>
      </c>
      <c r="AY279" s="270" t="s">
        <v>245</v>
      </c>
    </row>
    <row r="280" s="2" customFormat="1" ht="16.5" customHeight="1">
      <c r="A280" s="40"/>
      <c r="B280" s="41"/>
      <c r="C280" s="221" t="s">
        <v>575</v>
      </c>
      <c r="D280" s="221" t="s">
        <v>248</v>
      </c>
      <c r="E280" s="222" t="s">
        <v>4988</v>
      </c>
      <c r="F280" s="223" t="s">
        <v>5674</v>
      </c>
      <c r="G280" s="224" t="s">
        <v>251</v>
      </c>
      <c r="H280" s="225">
        <v>8.5</v>
      </c>
      <c r="I280" s="226"/>
      <c r="J280" s="227">
        <f>ROUND(I280*H280,2)</f>
        <v>0</v>
      </c>
      <c r="K280" s="223" t="s">
        <v>764</v>
      </c>
      <c r="L280" s="46"/>
      <c r="M280" s="228" t="s">
        <v>1</v>
      </c>
      <c r="N280" s="229" t="s">
        <v>42</v>
      </c>
      <c r="O280" s="93"/>
      <c r="P280" s="230">
        <f>O280*H280</f>
        <v>0</v>
      </c>
      <c r="Q280" s="230">
        <v>2.550538</v>
      </c>
      <c r="R280" s="230">
        <f>Q280*H280</f>
        <v>21.679573000000001</v>
      </c>
      <c r="S280" s="230">
        <v>0</v>
      </c>
      <c r="T280" s="231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32" t="s">
        <v>253</v>
      </c>
      <c r="AT280" s="232" t="s">
        <v>248</v>
      </c>
      <c r="AU280" s="232" t="s">
        <v>87</v>
      </c>
      <c r="AY280" s="19" t="s">
        <v>245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9" t="s">
        <v>85</v>
      </c>
      <c r="BK280" s="233">
        <f>ROUND(I280*H280,2)</f>
        <v>0</v>
      </c>
      <c r="BL280" s="19" t="s">
        <v>253</v>
      </c>
      <c r="BM280" s="232" t="s">
        <v>6776</v>
      </c>
    </row>
    <row r="281" s="2" customFormat="1">
      <c r="A281" s="40"/>
      <c r="B281" s="41"/>
      <c r="C281" s="42"/>
      <c r="D281" s="234" t="s">
        <v>255</v>
      </c>
      <c r="E281" s="42"/>
      <c r="F281" s="235" t="s">
        <v>5674</v>
      </c>
      <c r="G281" s="42"/>
      <c r="H281" s="42"/>
      <c r="I281" s="236"/>
      <c r="J281" s="42"/>
      <c r="K281" s="42"/>
      <c r="L281" s="46"/>
      <c r="M281" s="237"/>
      <c r="N281" s="238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255</v>
      </c>
      <c r="AU281" s="19" t="s">
        <v>87</v>
      </c>
    </row>
    <row r="282" s="2" customFormat="1">
      <c r="A282" s="40"/>
      <c r="B282" s="41"/>
      <c r="C282" s="42"/>
      <c r="D282" s="296" t="s">
        <v>766</v>
      </c>
      <c r="E282" s="42"/>
      <c r="F282" s="297" t="s">
        <v>4991</v>
      </c>
      <c r="G282" s="42"/>
      <c r="H282" s="42"/>
      <c r="I282" s="236"/>
      <c r="J282" s="42"/>
      <c r="K282" s="42"/>
      <c r="L282" s="46"/>
      <c r="M282" s="237"/>
      <c r="N282" s="238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766</v>
      </c>
      <c r="AU282" s="19" t="s">
        <v>87</v>
      </c>
    </row>
    <row r="283" s="14" customFormat="1">
      <c r="A283" s="14"/>
      <c r="B283" s="249"/>
      <c r="C283" s="250"/>
      <c r="D283" s="234" t="s">
        <v>257</v>
      </c>
      <c r="E283" s="251" t="s">
        <v>1</v>
      </c>
      <c r="F283" s="252" t="s">
        <v>6777</v>
      </c>
      <c r="G283" s="250"/>
      <c r="H283" s="253">
        <v>8.5</v>
      </c>
      <c r="I283" s="254"/>
      <c r="J283" s="250"/>
      <c r="K283" s="250"/>
      <c r="L283" s="255"/>
      <c r="M283" s="256"/>
      <c r="N283" s="257"/>
      <c r="O283" s="257"/>
      <c r="P283" s="257"/>
      <c r="Q283" s="257"/>
      <c r="R283" s="257"/>
      <c r="S283" s="257"/>
      <c r="T283" s="25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9" t="s">
        <v>257</v>
      </c>
      <c r="AU283" s="259" t="s">
        <v>87</v>
      </c>
      <c r="AV283" s="14" t="s">
        <v>87</v>
      </c>
      <c r="AW283" s="14" t="s">
        <v>34</v>
      </c>
      <c r="AX283" s="14" t="s">
        <v>77</v>
      </c>
      <c r="AY283" s="259" t="s">
        <v>245</v>
      </c>
    </row>
    <row r="284" s="15" customFormat="1">
      <c r="A284" s="15"/>
      <c r="B284" s="260"/>
      <c r="C284" s="261"/>
      <c r="D284" s="234" t="s">
        <v>257</v>
      </c>
      <c r="E284" s="262" t="s">
        <v>1</v>
      </c>
      <c r="F284" s="263" t="s">
        <v>266</v>
      </c>
      <c r="G284" s="261"/>
      <c r="H284" s="264">
        <v>8.5</v>
      </c>
      <c r="I284" s="265"/>
      <c r="J284" s="261"/>
      <c r="K284" s="261"/>
      <c r="L284" s="266"/>
      <c r="M284" s="267"/>
      <c r="N284" s="268"/>
      <c r="O284" s="268"/>
      <c r="P284" s="268"/>
      <c r="Q284" s="268"/>
      <c r="R284" s="268"/>
      <c r="S284" s="268"/>
      <c r="T284" s="269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70" t="s">
        <v>257</v>
      </c>
      <c r="AU284" s="270" t="s">
        <v>87</v>
      </c>
      <c r="AV284" s="15" t="s">
        <v>253</v>
      </c>
      <c r="AW284" s="15" t="s">
        <v>34</v>
      </c>
      <c r="AX284" s="15" t="s">
        <v>85</v>
      </c>
      <c r="AY284" s="270" t="s">
        <v>245</v>
      </c>
    </row>
    <row r="285" s="2" customFormat="1" ht="21.75" customHeight="1">
      <c r="A285" s="40"/>
      <c r="B285" s="41"/>
      <c r="C285" s="221" t="s">
        <v>579</v>
      </c>
      <c r="D285" s="221" t="s">
        <v>248</v>
      </c>
      <c r="E285" s="222" t="s">
        <v>3582</v>
      </c>
      <c r="F285" s="223" t="s">
        <v>3583</v>
      </c>
      <c r="G285" s="224" t="s">
        <v>251</v>
      </c>
      <c r="H285" s="225">
        <v>8.5</v>
      </c>
      <c r="I285" s="226"/>
      <c r="J285" s="227">
        <f>ROUND(I285*H285,2)</f>
        <v>0</v>
      </c>
      <c r="K285" s="223" t="s">
        <v>764</v>
      </c>
      <c r="L285" s="46"/>
      <c r="M285" s="228" t="s">
        <v>1</v>
      </c>
      <c r="N285" s="229" t="s">
        <v>42</v>
      </c>
      <c r="O285" s="93"/>
      <c r="P285" s="230">
        <f>O285*H285</f>
        <v>0</v>
      </c>
      <c r="Q285" s="230">
        <v>0</v>
      </c>
      <c r="R285" s="230">
        <f>Q285*H285</f>
        <v>0</v>
      </c>
      <c r="S285" s="230">
        <v>0</v>
      </c>
      <c r="T285" s="231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32" t="s">
        <v>253</v>
      </c>
      <c r="AT285" s="232" t="s">
        <v>248</v>
      </c>
      <c r="AU285" s="232" t="s">
        <v>87</v>
      </c>
      <c r="AY285" s="19" t="s">
        <v>245</v>
      </c>
      <c r="BE285" s="233">
        <f>IF(N285="základní",J285,0)</f>
        <v>0</v>
      </c>
      <c r="BF285" s="233">
        <f>IF(N285="snížená",J285,0)</f>
        <v>0</v>
      </c>
      <c r="BG285" s="233">
        <f>IF(N285="zákl. přenesená",J285,0)</f>
        <v>0</v>
      </c>
      <c r="BH285" s="233">
        <f>IF(N285="sníž. přenesená",J285,0)</f>
        <v>0</v>
      </c>
      <c r="BI285" s="233">
        <f>IF(N285="nulová",J285,0)</f>
        <v>0</v>
      </c>
      <c r="BJ285" s="19" t="s">
        <v>85</v>
      </c>
      <c r="BK285" s="233">
        <f>ROUND(I285*H285,2)</f>
        <v>0</v>
      </c>
      <c r="BL285" s="19" t="s">
        <v>253</v>
      </c>
      <c r="BM285" s="232" t="s">
        <v>6778</v>
      </c>
    </row>
    <row r="286" s="2" customFormat="1">
      <c r="A286" s="40"/>
      <c r="B286" s="41"/>
      <c r="C286" s="42"/>
      <c r="D286" s="234" t="s">
        <v>255</v>
      </c>
      <c r="E286" s="42"/>
      <c r="F286" s="235" t="s">
        <v>3583</v>
      </c>
      <c r="G286" s="42"/>
      <c r="H286" s="42"/>
      <c r="I286" s="236"/>
      <c r="J286" s="42"/>
      <c r="K286" s="42"/>
      <c r="L286" s="46"/>
      <c r="M286" s="237"/>
      <c r="N286" s="238"/>
      <c r="O286" s="93"/>
      <c r="P286" s="93"/>
      <c r="Q286" s="93"/>
      <c r="R286" s="93"/>
      <c r="S286" s="93"/>
      <c r="T286" s="94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255</v>
      </c>
      <c r="AU286" s="19" t="s">
        <v>87</v>
      </c>
    </row>
    <row r="287" s="2" customFormat="1">
      <c r="A287" s="40"/>
      <c r="B287" s="41"/>
      <c r="C287" s="42"/>
      <c r="D287" s="296" t="s">
        <v>766</v>
      </c>
      <c r="E287" s="42"/>
      <c r="F287" s="297" t="s">
        <v>3585</v>
      </c>
      <c r="G287" s="42"/>
      <c r="H287" s="42"/>
      <c r="I287" s="236"/>
      <c r="J287" s="42"/>
      <c r="K287" s="42"/>
      <c r="L287" s="46"/>
      <c r="M287" s="237"/>
      <c r="N287" s="238"/>
      <c r="O287" s="93"/>
      <c r="P287" s="93"/>
      <c r="Q287" s="93"/>
      <c r="R287" s="93"/>
      <c r="S287" s="93"/>
      <c r="T287" s="94"/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T287" s="19" t="s">
        <v>766</v>
      </c>
      <c r="AU287" s="19" t="s">
        <v>87</v>
      </c>
    </row>
    <row r="288" s="14" customFormat="1">
      <c r="A288" s="14"/>
      <c r="B288" s="249"/>
      <c r="C288" s="250"/>
      <c r="D288" s="234" t="s">
        <v>257</v>
      </c>
      <c r="E288" s="251" t="s">
        <v>1</v>
      </c>
      <c r="F288" s="252" t="s">
        <v>6779</v>
      </c>
      <c r="G288" s="250"/>
      <c r="H288" s="253">
        <v>8.5</v>
      </c>
      <c r="I288" s="254"/>
      <c r="J288" s="250"/>
      <c r="K288" s="250"/>
      <c r="L288" s="255"/>
      <c r="M288" s="256"/>
      <c r="N288" s="257"/>
      <c r="O288" s="257"/>
      <c r="P288" s="257"/>
      <c r="Q288" s="257"/>
      <c r="R288" s="257"/>
      <c r="S288" s="257"/>
      <c r="T288" s="25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9" t="s">
        <v>257</v>
      </c>
      <c r="AU288" s="259" t="s">
        <v>87</v>
      </c>
      <c r="AV288" s="14" t="s">
        <v>87</v>
      </c>
      <c r="AW288" s="14" t="s">
        <v>34</v>
      </c>
      <c r="AX288" s="14" t="s">
        <v>85</v>
      </c>
      <c r="AY288" s="259" t="s">
        <v>245</v>
      </c>
    </row>
    <row r="289" s="2" customFormat="1" ht="16.5" customHeight="1">
      <c r="A289" s="40"/>
      <c r="B289" s="41"/>
      <c r="C289" s="221" t="s">
        <v>583</v>
      </c>
      <c r="D289" s="221" t="s">
        <v>248</v>
      </c>
      <c r="E289" s="222" t="s">
        <v>4993</v>
      </c>
      <c r="F289" s="223" t="s">
        <v>5679</v>
      </c>
      <c r="G289" s="224" t="s">
        <v>275</v>
      </c>
      <c r="H289" s="225">
        <v>5.6399999999999997</v>
      </c>
      <c r="I289" s="226"/>
      <c r="J289" s="227">
        <f>ROUND(I289*H289,2)</f>
        <v>0</v>
      </c>
      <c r="K289" s="223" t="s">
        <v>764</v>
      </c>
      <c r="L289" s="46"/>
      <c r="M289" s="228" t="s">
        <v>1</v>
      </c>
      <c r="N289" s="229" t="s">
        <v>42</v>
      </c>
      <c r="O289" s="93"/>
      <c r="P289" s="230">
        <f>O289*H289</f>
        <v>0</v>
      </c>
      <c r="Q289" s="230">
        <v>0.0012979999999999999</v>
      </c>
      <c r="R289" s="230">
        <f>Q289*H289</f>
        <v>0.0073207199999999993</v>
      </c>
      <c r="S289" s="230">
        <v>0</v>
      </c>
      <c r="T289" s="231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32" t="s">
        <v>253</v>
      </c>
      <c r="AT289" s="232" t="s">
        <v>248</v>
      </c>
      <c r="AU289" s="232" t="s">
        <v>87</v>
      </c>
      <c r="AY289" s="19" t="s">
        <v>245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9" t="s">
        <v>85</v>
      </c>
      <c r="BK289" s="233">
        <f>ROUND(I289*H289,2)</f>
        <v>0</v>
      </c>
      <c r="BL289" s="19" t="s">
        <v>253</v>
      </c>
      <c r="BM289" s="232" t="s">
        <v>6780</v>
      </c>
    </row>
    <row r="290" s="2" customFormat="1">
      <c r="A290" s="40"/>
      <c r="B290" s="41"/>
      <c r="C290" s="42"/>
      <c r="D290" s="234" t="s">
        <v>255</v>
      </c>
      <c r="E290" s="42"/>
      <c r="F290" s="235" t="s">
        <v>5679</v>
      </c>
      <c r="G290" s="42"/>
      <c r="H290" s="42"/>
      <c r="I290" s="236"/>
      <c r="J290" s="42"/>
      <c r="K290" s="42"/>
      <c r="L290" s="46"/>
      <c r="M290" s="237"/>
      <c r="N290" s="238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255</v>
      </c>
      <c r="AU290" s="19" t="s">
        <v>87</v>
      </c>
    </row>
    <row r="291" s="2" customFormat="1">
      <c r="A291" s="40"/>
      <c r="B291" s="41"/>
      <c r="C291" s="42"/>
      <c r="D291" s="296" t="s">
        <v>766</v>
      </c>
      <c r="E291" s="42"/>
      <c r="F291" s="297" t="s">
        <v>4996</v>
      </c>
      <c r="G291" s="42"/>
      <c r="H291" s="42"/>
      <c r="I291" s="236"/>
      <c r="J291" s="42"/>
      <c r="K291" s="42"/>
      <c r="L291" s="46"/>
      <c r="M291" s="237"/>
      <c r="N291" s="238"/>
      <c r="O291" s="93"/>
      <c r="P291" s="93"/>
      <c r="Q291" s="93"/>
      <c r="R291" s="93"/>
      <c r="S291" s="93"/>
      <c r="T291" s="94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766</v>
      </c>
      <c r="AU291" s="19" t="s">
        <v>87</v>
      </c>
    </row>
    <row r="292" s="14" customFormat="1">
      <c r="A292" s="14"/>
      <c r="B292" s="249"/>
      <c r="C292" s="250"/>
      <c r="D292" s="234" t="s">
        <v>257</v>
      </c>
      <c r="E292" s="251" t="s">
        <v>1</v>
      </c>
      <c r="F292" s="252" t="s">
        <v>6563</v>
      </c>
      <c r="G292" s="250"/>
      <c r="H292" s="253">
        <v>5.6399999999999997</v>
      </c>
      <c r="I292" s="254"/>
      <c r="J292" s="250"/>
      <c r="K292" s="250"/>
      <c r="L292" s="255"/>
      <c r="M292" s="256"/>
      <c r="N292" s="257"/>
      <c r="O292" s="257"/>
      <c r="P292" s="257"/>
      <c r="Q292" s="257"/>
      <c r="R292" s="257"/>
      <c r="S292" s="257"/>
      <c r="T292" s="25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9" t="s">
        <v>257</v>
      </c>
      <c r="AU292" s="259" t="s">
        <v>87</v>
      </c>
      <c r="AV292" s="14" t="s">
        <v>87</v>
      </c>
      <c r="AW292" s="14" t="s">
        <v>34</v>
      </c>
      <c r="AX292" s="14" t="s">
        <v>77</v>
      </c>
      <c r="AY292" s="259" t="s">
        <v>245</v>
      </c>
    </row>
    <row r="293" s="15" customFormat="1">
      <c r="A293" s="15"/>
      <c r="B293" s="260"/>
      <c r="C293" s="261"/>
      <c r="D293" s="234" t="s">
        <v>257</v>
      </c>
      <c r="E293" s="262" t="s">
        <v>1</v>
      </c>
      <c r="F293" s="263" t="s">
        <v>266</v>
      </c>
      <c r="G293" s="261"/>
      <c r="H293" s="264">
        <v>5.6399999999999997</v>
      </c>
      <c r="I293" s="265"/>
      <c r="J293" s="261"/>
      <c r="K293" s="261"/>
      <c r="L293" s="266"/>
      <c r="M293" s="267"/>
      <c r="N293" s="268"/>
      <c r="O293" s="268"/>
      <c r="P293" s="268"/>
      <c r="Q293" s="268"/>
      <c r="R293" s="268"/>
      <c r="S293" s="268"/>
      <c r="T293" s="269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70" t="s">
        <v>257</v>
      </c>
      <c r="AU293" s="270" t="s">
        <v>87</v>
      </c>
      <c r="AV293" s="15" t="s">
        <v>253</v>
      </c>
      <c r="AW293" s="15" t="s">
        <v>34</v>
      </c>
      <c r="AX293" s="15" t="s">
        <v>85</v>
      </c>
      <c r="AY293" s="270" t="s">
        <v>245</v>
      </c>
    </row>
    <row r="294" s="2" customFormat="1" ht="16.5" customHeight="1">
      <c r="A294" s="40"/>
      <c r="B294" s="41"/>
      <c r="C294" s="221" t="s">
        <v>587</v>
      </c>
      <c r="D294" s="221" t="s">
        <v>248</v>
      </c>
      <c r="E294" s="222" t="s">
        <v>4999</v>
      </c>
      <c r="F294" s="223" t="s">
        <v>5682</v>
      </c>
      <c r="G294" s="224" t="s">
        <v>275</v>
      </c>
      <c r="H294" s="225">
        <v>5.6399999999999997</v>
      </c>
      <c r="I294" s="226"/>
      <c r="J294" s="227">
        <f>ROUND(I294*H294,2)</f>
        <v>0</v>
      </c>
      <c r="K294" s="223" t="s">
        <v>764</v>
      </c>
      <c r="L294" s="46"/>
      <c r="M294" s="228" t="s">
        <v>1</v>
      </c>
      <c r="N294" s="229" t="s">
        <v>42</v>
      </c>
      <c r="O294" s="93"/>
      <c r="P294" s="230">
        <f>O294*H294</f>
        <v>0</v>
      </c>
      <c r="Q294" s="230">
        <v>3.6000000000000001E-05</v>
      </c>
      <c r="R294" s="230">
        <f>Q294*H294</f>
        <v>0.00020303999999999998</v>
      </c>
      <c r="S294" s="230">
        <v>0</v>
      </c>
      <c r="T294" s="231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2" t="s">
        <v>253</v>
      </c>
      <c r="AT294" s="232" t="s">
        <v>248</v>
      </c>
      <c r="AU294" s="232" t="s">
        <v>87</v>
      </c>
      <c r="AY294" s="19" t="s">
        <v>245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9" t="s">
        <v>85</v>
      </c>
      <c r="BK294" s="233">
        <f>ROUND(I294*H294,2)</f>
        <v>0</v>
      </c>
      <c r="BL294" s="19" t="s">
        <v>253</v>
      </c>
      <c r="BM294" s="232" t="s">
        <v>6781</v>
      </c>
    </row>
    <row r="295" s="2" customFormat="1">
      <c r="A295" s="40"/>
      <c r="B295" s="41"/>
      <c r="C295" s="42"/>
      <c r="D295" s="234" t="s">
        <v>255</v>
      </c>
      <c r="E295" s="42"/>
      <c r="F295" s="235" t="s">
        <v>5682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255</v>
      </c>
      <c r="AU295" s="19" t="s">
        <v>87</v>
      </c>
    </row>
    <row r="296" s="2" customFormat="1">
      <c r="A296" s="40"/>
      <c r="B296" s="41"/>
      <c r="C296" s="42"/>
      <c r="D296" s="296" t="s">
        <v>766</v>
      </c>
      <c r="E296" s="42"/>
      <c r="F296" s="297" t="s">
        <v>5002</v>
      </c>
      <c r="G296" s="42"/>
      <c r="H296" s="42"/>
      <c r="I296" s="236"/>
      <c r="J296" s="42"/>
      <c r="K296" s="42"/>
      <c r="L296" s="46"/>
      <c r="M296" s="237"/>
      <c r="N296" s="238"/>
      <c r="O296" s="93"/>
      <c r="P296" s="93"/>
      <c r="Q296" s="93"/>
      <c r="R296" s="93"/>
      <c r="S296" s="93"/>
      <c r="T296" s="94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766</v>
      </c>
      <c r="AU296" s="19" t="s">
        <v>87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6565</v>
      </c>
      <c r="G297" s="250"/>
      <c r="H297" s="253">
        <v>5.6399999999999997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85</v>
      </c>
      <c r="AY297" s="259" t="s">
        <v>245</v>
      </c>
    </row>
    <row r="298" s="2" customFormat="1" ht="16.5" customHeight="1">
      <c r="A298" s="40"/>
      <c r="B298" s="41"/>
      <c r="C298" s="221" t="s">
        <v>591</v>
      </c>
      <c r="D298" s="221" t="s">
        <v>248</v>
      </c>
      <c r="E298" s="222" t="s">
        <v>5685</v>
      </c>
      <c r="F298" s="223" t="s">
        <v>5686</v>
      </c>
      <c r="G298" s="224" t="s">
        <v>545</v>
      </c>
      <c r="H298" s="225">
        <v>2.0230000000000001</v>
      </c>
      <c r="I298" s="226"/>
      <c r="J298" s="227">
        <f>ROUND(I298*H298,2)</f>
        <v>0</v>
      </c>
      <c r="K298" s="223" t="s">
        <v>764</v>
      </c>
      <c r="L298" s="46"/>
      <c r="M298" s="228" t="s">
        <v>1</v>
      </c>
      <c r="N298" s="229" t="s">
        <v>42</v>
      </c>
      <c r="O298" s="93"/>
      <c r="P298" s="230">
        <f>O298*H298</f>
        <v>0</v>
      </c>
      <c r="Q298" s="230">
        <v>1.038303</v>
      </c>
      <c r="R298" s="230">
        <f>Q298*H298</f>
        <v>2.1004869689999999</v>
      </c>
      <c r="S298" s="230">
        <v>0</v>
      </c>
      <c r="T298" s="231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32" t="s">
        <v>253</v>
      </c>
      <c r="AT298" s="232" t="s">
        <v>248</v>
      </c>
      <c r="AU298" s="232" t="s">
        <v>87</v>
      </c>
      <c r="AY298" s="19" t="s">
        <v>245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9" t="s">
        <v>85</v>
      </c>
      <c r="BK298" s="233">
        <f>ROUND(I298*H298,2)</f>
        <v>0</v>
      </c>
      <c r="BL298" s="19" t="s">
        <v>253</v>
      </c>
      <c r="BM298" s="232" t="s">
        <v>6782</v>
      </c>
    </row>
    <row r="299" s="2" customFormat="1">
      <c r="A299" s="40"/>
      <c r="B299" s="41"/>
      <c r="C299" s="42"/>
      <c r="D299" s="234" t="s">
        <v>255</v>
      </c>
      <c r="E299" s="42"/>
      <c r="F299" s="235" t="s">
        <v>5686</v>
      </c>
      <c r="G299" s="42"/>
      <c r="H299" s="42"/>
      <c r="I299" s="236"/>
      <c r="J299" s="42"/>
      <c r="K299" s="42"/>
      <c r="L299" s="46"/>
      <c r="M299" s="237"/>
      <c r="N299" s="238"/>
      <c r="O299" s="93"/>
      <c r="P299" s="93"/>
      <c r="Q299" s="93"/>
      <c r="R299" s="93"/>
      <c r="S299" s="93"/>
      <c r="T299" s="94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255</v>
      </c>
      <c r="AU299" s="19" t="s">
        <v>87</v>
      </c>
    </row>
    <row r="300" s="2" customFormat="1">
      <c r="A300" s="40"/>
      <c r="B300" s="41"/>
      <c r="C300" s="42"/>
      <c r="D300" s="296" t="s">
        <v>766</v>
      </c>
      <c r="E300" s="42"/>
      <c r="F300" s="297" t="s">
        <v>5688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766</v>
      </c>
      <c r="AU300" s="19" t="s">
        <v>87</v>
      </c>
    </row>
    <row r="301" s="14" customFormat="1">
      <c r="A301" s="14"/>
      <c r="B301" s="249"/>
      <c r="C301" s="250"/>
      <c r="D301" s="234" t="s">
        <v>257</v>
      </c>
      <c r="E301" s="251" t="s">
        <v>1</v>
      </c>
      <c r="F301" s="252" t="s">
        <v>6783</v>
      </c>
      <c r="G301" s="250"/>
      <c r="H301" s="253">
        <v>2.0230000000000001</v>
      </c>
      <c r="I301" s="254"/>
      <c r="J301" s="250"/>
      <c r="K301" s="250"/>
      <c r="L301" s="255"/>
      <c r="M301" s="256"/>
      <c r="N301" s="257"/>
      <c r="O301" s="257"/>
      <c r="P301" s="257"/>
      <c r="Q301" s="257"/>
      <c r="R301" s="257"/>
      <c r="S301" s="257"/>
      <c r="T301" s="25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9" t="s">
        <v>257</v>
      </c>
      <c r="AU301" s="259" t="s">
        <v>87</v>
      </c>
      <c r="AV301" s="14" t="s">
        <v>87</v>
      </c>
      <c r="AW301" s="14" t="s">
        <v>34</v>
      </c>
      <c r="AX301" s="14" t="s">
        <v>85</v>
      </c>
      <c r="AY301" s="259" t="s">
        <v>245</v>
      </c>
    </row>
    <row r="302" s="2" customFormat="1" ht="16.5" customHeight="1">
      <c r="A302" s="40"/>
      <c r="B302" s="41"/>
      <c r="C302" s="221" t="s">
        <v>596</v>
      </c>
      <c r="D302" s="221" t="s">
        <v>248</v>
      </c>
      <c r="E302" s="222" t="s">
        <v>2740</v>
      </c>
      <c r="F302" s="223" t="s">
        <v>2743</v>
      </c>
      <c r="G302" s="224" t="s">
        <v>545</v>
      </c>
      <c r="H302" s="225">
        <v>0.99399999999999999</v>
      </c>
      <c r="I302" s="226"/>
      <c r="J302" s="227">
        <f>ROUND(I302*H302,2)</f>
        <v>0</v>
      </c>
      <c r="K302" s="223" t="s">
        <v>764</v>
      </c>
      <c r="L302" s="46"/>
      <c r="M302" s="228" t="s">
        <v>1</v>
      </c>
      <c r="N302" s="229" t="s">
        <v>42</v>
      </c>
      <c r="O302" s="93"/>
      <c r="P302" s="230">
        <f>O302*H302</f>
        <v>0</v>
      </c>
      <c r="Q302" s="230">
        <v>1.0597380000000001</v>
      </c>
      <c r="R302" s="230">
        <f>Q302*H302</f>
        <v>1.0533795720000001</v>
      </c>
      <c r="S302" s="230">
        <v>0</v>
      </c>
      <c r="T302" s="231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32" t="s">
        <v>253</v>
      </c>
      <c r="AT302" s="232" t="s">
        <v>248</v>
      </c>
      <c r="AU302" s="232" t="s">
        <v>87</v>
      </c>
      <c r="AY302" s="19" t="s">
        <v>245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9" t="s">
        <v>85</v>
      </c>
      <c r="BK302" s="233">
        <f>ROUND(I302*H302,2)</f>
        <v>0</v>
      </c>
      <c r="BL302" s="19" t="s">
        <v>253</v>
      </c>
      <c r="BM302" s="232" t="s">
        <v>6784</v>
      </c>
    </row>
    <row r="303" s="2" customFormat="1">
      <c r="A303" s="40"/>
      <c r="B303" s="41"/>
      <c r="C303" s="42"/>
      <c r="D303" s="234" t="s">
        <v>255</v>
      </c>
      <c r="E303" s="42"/>
      <c r="F303" s="235" t="s">
        <v>2743</v>
      </c>
      <c r="G303" s="42"/>
      <c r="H303" s="42"/>
      <c r="I303" s="236"/>
      <c r="J303" s="42"/>
      <c r="K303" s="42"/>
      <c r="L303" s="46"/>
      <c r="M303" s="237"/>
      <c r="N303" s="238"/>
      <c r="O303" s="93"/>
      <c r="P303" s="93"/>
      <c r="Q303" s="93"/>
      <c r="R303" s="93"/>
      <c r="S303" s="93"/>
      <c r="T303" s="94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255</v>
      </c>
      <c r="AU303" s="19" t="s">
        <v>87</v>
      </c>
    </row>
    <row r="304" s="2" customFormat="1">
      <c r="A304" s="40"/>
      <c r="B304" s="41"/>
      <c r="C304" s="42"/>
      <c r="D304" s="296" t="s">
        <v>766</v>
      </c>
      <c r="E304" s="42"/>
      <c r="F304" s="297" t="s">
        <v>2744</v>
      </c>
      <c r="G304" s="42"/>
      <c r="H304" s="42"/>
      <c r="I304" s="236"/>
      <c r="J304" s="42"/>
      <c r="K304" s="42"/>
      <c r="L304" s="46"/>
      <c r="M304" s="237"/>
      <c r="N304" s="238"/>
      <c r="O304" s="93"/>
      <c r="P304" s="93"/>
      <c r="Q304" s="93"/>
      <c r="R304" s="93"/>
      <c r="S304" s="93"/>
      <c r="T304" s="94"/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T304" s="19" t="s">
        <v>766</v>
      </c>
      <c r="AU304" s="19" t="s">
        <v>87</v>
      </c>
    </row>
    <row r="305" s="14" customFormat="1">
      <c r="A305" s="14"/>
      <c r="B305" s="249"/>
      <c r="C305" s="250"/>
      <c r="D305" s="234" t="s">
        <v>257</v>
      </c>
      <c r="E305" s="251" t="s">
        <v>1</v>
      </c>
      <c r="F305" s="252" t="s">
        <v>6569</v>
      </c>
      <c r="G305" s="250"/>
      <c r="H305" s="253">
        <v>0.99399999999999999</v>
      </c>
      <c r="I305" s="254"/>
      <c r="J305" s="250"/>
      <c r="K305" s="250"/>
      <c r="L305" s="255"/>
      <c r="M305" s="256"/>
      <c r="N305" s="257"/>
      <c r="O305" s="257"/>
      <c r="P305" s="257"/>
      <c r="Q305" s="257"/>
      <c r="R305" s="257"/>
      <c r="S305" s="257"/>
      <c r="T305" s="25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9" t="s">
        <v>257</v>
      </c>
      <c r="AU305" s="259" t="s">
        <v>87</v>
      </c>
      <c r="AV305" s="14" t="s">
        <v>87</v>
      </c>
      <c r="AW305" s="14" t="s">
        <v>34</v>
      </c>
      <c r="AX305" s="14" t="s">
        <v>85</v>
      </c>
      <c r="AY305" s="259" t="s">
        <v>245</v>
      </c>
    </row>
    <row r="306" s="2" customFormat="1" ht="16.5" customHeight="1">
      <c r="A306" s="40"/>
      <c r="B306" s="41"/>
      <c r="C306" s="221" t="s">
        <v>602</v>
      </c>
      <c r="D306" s="221" t="s">
        <v>248</v>
      </c>
      <c r="E306" s="222" t="s">
        <v>2746</v>
      </c>
      <c r="F306" s="223" t="s">
        <v>2747</v>
      </c>
      <c r="G306" s="224" t="s">
        <v>251</v>
      </c>
      <c r="H306" s="225">
        <v>1.28</v>
      </c>
      <c r="I306" s="226"/>
      <c r="J306" s="227">
        <f>ROUND(I306*H306,2)</f>
        <v>0</v>
      </c>
      <c r="K306" s="223" t="s">
        <v>764</v>
      </c>
      <c r="L306" s="46"/>
      <c r="M306" s="228" t="s">
        <v>1</v>
      </c>
      <c r="N306" s="229" t="s">
        <v>42</v>
      </c>
      <c r="O306" s="93"/>
      <c r="P306" s="230">
        <f>O306*H306</f>
        <v>0</v>
      </c>
      <c r="Q306" s="230">
        <v>0</v>
      </c>
      <c r="R306" s="230">
        <f>Q306*H306</f>
        <v>0</v>
      </c>
      <c r="S306" s="230">
        <v>0</v>
      </c>
      <c r="T306" s="231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32" t="s">
        <v>253</v>
      </c>
      <c r="AT306" s="232" t="s">
        <v>248</v>
      </c>
      <c r="AU306" s="232" t="s">
        <v>87</v>
      </c>
      <c r="AY306" s="19" t="s">
        <v>245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9" t="s">
        <v>85</v>
      </c>
      <c r="BK306" s="233">
        <f>ROUND(I306*H306,2)</f>
        <v>0</v>
      </c>
      <c r="BL306" s="19" t="s">
        <v>253</v>
      </c>
      <c r="BM306" s="232" t="s">
        <v>6785</v>
      </c>
    </row>
    <row r="307" s="2" customFormat="1">
      <c r="A307" s="40"/>
      <c r="B307" s="41"/>
      <c r="C307" s="42"/>
      <c r="D307" s="234" t="s">
        <v>255</v>
      </c>
      <c r="E307" s="42"/>
      <c r="F307" s="235" t="s">
        <v>2747</v>
      </c>
      <c r="G307" s="42"/>
      <c r="H307" s="42"/>
      <c r="I307" s="236"/>
      <c r="J307" s="42"/>
      <c r="K307" s="42"/>
      <c r="L307" s="46"/>
      <c r="M307" s="237"/>
      <c r="N307" s="238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255</v>
      </c>
      <c r="AU307" s="19" t="s">
        <v>87</v>
      </c>
    </row>
    <row r="308" s="2" customFormat="1">
      <c r="A308" s="40"/>
      <c r="B308" s="41"/>
      <c r="C308" s="42"/>
      <c r="D308" s="296" t="s">
        <v>766</v>
      </c>
      <c r="E308" s="42"/>
      <c r="F308" s="297" t="s">
        <v>2750</v>
      </c>
      <c r="G308" s="42"/>
      <c r="H308" s="42"/>
      <c r="I308" s="236"/>
      <c r="J308" s="42"/>
      <c r="K308" s="42"/>
      <c r="L308" s="46"/>
      <c r="M308" s="237"/>
      <c r="N308" s="238"/>
      <c r="O308" s="93"/>
      <c r="P308" s="93"/>
      <c r="Q308" s="93"/>
      <c r="R308" s="93"/>
      <c r="S308" s="93"/>
      <c r="T308" s="94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766</v>
      </c>
      <c r="AU308" s="19" t="s">
        <v>87</v>
      </c>
    </row>
    <row r="309" s="14" customFormat="1">
      <c r="A309" s="14"/>
      <c r="B309" s="249"/>
      <c r="C309" s="250"/>
      <c r="D309" s="234" t="s">
        <v>257</v>
      </c>
      <c r="E309" s="251" t="s">
        <v>1</v>
      </c>
      <c r="F309" s="252" t="s">
        <v>6786</v>
      </c>
      <c r="G309" s="250"/>
      <c r="H309" s="253">
        <v>1.28</v>
      </c>
      <c r="I309" s="254"/>
      <c r="J309" s="250"/>
      <c r="K309" s="250"/>
      <c r="L309" s="255"/>
      <c r="M309" s="256"/>
      <c r="N309" s="257"/>
      <c r="O309" s="257"/>
      <c r="P309" s="257"/>
      <c r="Q309" s="257"/>
      <c r="R309" s="257"/>
      <c r="S309" s="257"/>
      <c r="T309" s="25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9" t="s">
        <v>257</v>
      </c>
      <c r="AU309" s="259" t="s">
        <v>87</v>
      </c>
      <c r="AV309" s="14" t="s">
        <v>87</v>
      </c>
      <c r="AW309" s="14" t="s">
        <v>34</v>
      </c>
      <c r="AX309" s="14" t="s">
        <v>85</v>
      </c>
      <c r="AY309" s="259" t="s">
        <v>245</v>
      </c>
    </row>
    <row r="310" s="2" customFormat="1" ht="16.5" customHeight="1">
      <c r="A310" s="40"/>
      <c r="B310" s="41"/>
      <c r="C310" s="221" t="s">
        <v>606</v>
      </c>
      <c r="D310" s="221" t="s">
        <v>248</v>
      </c>
      <c r="E310" s="222" t="s">
        <v>5694</v>
      </c>
      <c r="F310" s="223" t="s">
        <v>5695</v>
      </c>
      <c r="G310" s="224" t="s">
        <v>251</v>
      </c>
      <c r="H310" s="225">
        <v>8.5999999999999996</v>
      </c>
      <c r="I310" s="226"/>
      <c r="J310" s="227">
        <f>ROUND(I310*H310,2)</f>
        <v>0</v>
      </c>
      <c r="K310" s="223" t="s">
        <v>764</v>
      </c>
      <c r="L310" s="46"/>
      <c r="M310" s="228" t="s">
        <v>1</v>
      </c>
      <c r="N310" s="229" t="s">
        <v>42</v>
      </c>
      <c r="O310" s="93"/>
      <c r="P310" s="230">
        <f>O310*H310</f>
        <v>0</v>
      </c>
      <c r="Q310" s="230">
        <v>0</v>
      </c>
      <c r="R310" s="230">
        <f>Q310*H310</f>
        <v>0</v>
      </c>
      <c r="S310" s="230">
        <v>0</v>
      </c>
      <c r="T310" s="231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32" t="s">
        <v>253</v>
      </c>
      <c r="AT310" s="232" t="s">
        <v>248</v>
      </c>
      <c r="AU310" s="232" t="s">
        <v>87</v>
      </c>
      <c r="AY310" s="19" t="s">
        <v>245</v>
      </c>
      <c r="BE310" s="233">
        <f>IF(N310="základní",J310,0)</f>
        <v>0</v>
      </c>
      <c r="BF310" s="233">
        <f>IF(N310="snížená",J310,0)</f>
        <v>0</v>
      </c>
      <c r="BG310" s="233">
        <f>IF(N310="zákl. přenesená",J310,0)</f>
        <v>0</v>
      </c>
      <c r="BH310" s="233">
        <f>IF(N310="sníž. přenesená",J310,0)</f>
        <v>0</v>
      </c>
      <c r="BI310" s="233">
        <f>IF(N310="nulová",J310,0)</f>
        <v>0</v>
      </c>
      <c r="BJ310" s="19" t="s">
        <v>85</v>
      </c>
      <c r="BK310" s="233">
        <f>ROUND(I310*H310,2)</f>
        <v>0</v>
      </c>
      <c r="BL310" s="19" t="s">
        <v>253</v>
      </c>
      <c r="BM310" s="232" t="s">
        <v>6787</v>
      </c>
    </row>
    <row r="311" s="2" customFormat="1">
      <c r="A311" s="40"/>
      <c r="B311" s="41"/>
      <c r="C311" s="42"/>
      <c r="D311" s="234" t="s">
        <v>255</v>
      </c>
      <c r="E311" s="42"/>
      <c r="F311" s="235" t="s">
        <v>5695</v>
      </c>
      <c r="G311" s="42"/>
      <c r="H311" s="42"/>
      <c r="I311" s="236"/>
      <c r="J311" s="42"/>
      <c r="K311" s="42"/>
      <c r="L311" s="46"/>
      <c r="M311" s="237"/>
      <c r="N311" s="238"/>
      <c r="O311" s="93"/>
      <c r="P311" s="93"/>
      <c r="Q311" s="93"/>
      <c r="R311" s="93"/>
      <c r="S311" s="93"/>
      <c r="T311" s="94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255</v>
      </c>
      <c r="AU311" s="19" t="s">
        <v>87</v>
      </c>
    </row>
    <row r="312" s="2" customFormat="1">
      <c r="A312" s="40"/>
      <c r="B312" s="41"/>
      <c r="C312" s="42"/>
      <c r="D312" s="296" t="s">
        <v>766</v>
      </c>
      <c r="E312" s="42"/>
      <c r="F312" s="297" t="s">
        <v>5697</v>
      </c>
      <c r="G312" s="42"/>
      <c r="H312" s="42"/>
      <c r="I312" s="236"/>
      <c r="J312" s="42"/>
      <c r="K312" s="42"/>
      <c r="L312" s="46"/>
      <c r="M312" s="237"/>
      <c r="N312" s="238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766</v>
      </c>
      <c r="AU312" s="19" t="s">
        <v>87</v>
      </c>
    </row>
    <row r="313" s="14" customFormat="1">
      <c r="A313" s="14"/>
      <c r="B313" s="249"/>
      <c r="C313" s="250"/>
      <c r="D313" s="234" t="s">
        <v>257</v>
      </c>
      <c r="E313" s="251" t="s">
        <v>1</v>
      </c>
      <c r="F313" s="252" t="s">
        <v>6788</v>
      </c>
      <c r="G313" s="250"/>
      <c r="H313" s="253">
        <v>8.5999999999999996</v>
      </c>
      <c r="I313" s="254"/>
      <c r="J313" s="250"/>
      <c r="K313" s="250"/>
      <c r="L313" s="255"/>
      <c r="M313" s="256"/>
      <c r="N313" s="257"/>
      <c r="O313" s="257"/>
      <c r="P313" s="257"/>
      <c r="Q313" s="257"/>
      <c r="R313" s="257"/>
      <c r="S313" s="257"/>
      <c r="T313" s="25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9" t="s">
        <v>257</v>
      </c>
      <c r="AU313" s="259" t="s">
        <v>87</v>
      </c>
      <c r="AV313" s="14" t="s">
        <v>87</v>
      </c>
      <c r="AW313" s="14" t="s">
        <v>34</v>
      </c>
      <c r="AX313" s="14" t="s">
        <v>77</v>
      </c>
      <c r="AY313" s="259" t="s">
        <v>245</v>
      </c>
    </row>
    <row r="314" s="15" customFormat="1">
      <c r="A314" s="15"/>
      <c r="B314" s="260"/>
      <c r="C314" s="261"/>
      <c r="D314" s="234" t="s">
        <v>257</v>
      </c>
      <c r="E314" s="262" t="s">
        <v>1</v>
      </c>
      <c r="F314" s="263" t="s">
        <v>266</v>
      </c>
      <c r="G314" s="261"/>
      <c r="H314" s="264">
        <v>8.5999999999999996</v>
      </c>
      <c r="I314" s="265"/>
      <c r="J314" s="261"/>
      <c r="K314" s="261"/>
      <c r="L314" s="266"/>
      <c r="M314" s="267"/>
      <c r="N314" s="268"/>
      <c r="O314" s="268"/>
      <c r="P314" s="268"/>
      <c r="Q314" s="268"/>
      <c r="R314" s="268"/>
      <c r="S314" s="268"/>
      <c r="T314" s="269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70" t="s">
        <v>257</v>
      </c>
      <c r="AU314" s="270" t="s">
        <v>87</v>
      </c>
      <c r="AV314" s="15" t="s">
        <v>253</v>
      </c>
      <c r="AW314" s="15" t="s">
        <v>34</v>
      </c>
      <c r="AX314" s="15" t="s">
        <v>85</v>
      </c>
      <c r="AY314" s="270" t="s">
        <v>245</v>
      </c>
    </row>
    <row r="315" s="2" customFormat="1" ht="24.15" customHeight="1">
      <c r="A315" s="40"/>
      <c r="B315" s="41"/>
      <c r="C315" s="221" t="s">
        <v>610</v>
      </c>
      <c r="D315" s="221" t="s">
        <v>248</v>
      </c>
      <c r="E315" s="222" t="s">
        <v>5701</v>
      </c>
      <c r="F315" s="223" t="s">
        <v>5702</v>
      </c>
      <c r="G315" s="224" t="s">
        <v>251</v>
      </c>
      <c r="H315" s="225">
        <v>8.5999999999999996</v>
      </c>
      <c r="I315" s="226"/>
      <c r="J315" s="227">
        <f>ROUND(I315*H315,2)</f>
        <v>0</v>
      </c>
      <c r="K315" s="223" t="s">
        <v>764</v>
      </c>
      <c r="L315" s="46"/>
      <c r="M315" s="228" t="s">
        <v>1</v>
      </c>
      <c r="N315" s="229" t="s">
        <v>42</v>
      </c>
      <c r="O315" s="93"/>
      <c r="P315" s="230">
        <f>O315*H315</f>
        <v>0</v>
      </c>
      <c r="Q315" s="230">
        <v>0</v>
      </c>
      <c r="R315" s="230">
        <f>Q315*H315</f>
        <v>0</v>
      </c>
      <c r="S315" s="230">
        <v>0</v>
      </c>
      <c r="T315" s="231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32" t="s">
        <v>253</v>
      </c>
      <c r="AT315" s="232" t="s">
        <v>248</v>
      </c>
      <c r="AU315" s="232" t="s">
        <v>87</v>
      </c>
      <c r="AY315" s="19" t="s">
        <v>245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9" t="s">
        <v>85</v>
      </c>
      <c r="BK315" s="233">
        <f>ROUND(I315*H315,2)</f>
        <v>0</v>
      </c>
      <c r="BL315" s="19" t="s">
        <v>253</v>
      </c>
      <c r="BM315" s="232" t="s">
        <v>6789</v>
      </c>
    </row>
    <row r="316" s="2" customFormat="1">
      <c r="A316" s="40"/>
      <c r="B316" s="41"/>
      <c r="C316" s="42"/>
      <c r="D316" s="234" t="s">
        <v>255</v>
      </c>
      <c r="E316" s="42"/>
      <c r="F316" s="235" t="s">
        <v>5702</v>
      </c>
      <c r="G316" s="42"/>
      <c r="H316" s="42"/>
      <c r="I316" s="236"/>
      <c r="J316" s="42"/>
      <c r="K316" s="42"/>
      <c r="L316" s="46"/>
      <c r="M316" s="237"/>
      <c r="N316" s="238"/>
      <c r="O316" s="93"/>
      <c r="P316" s="93"/>
      <c r="Q316" s="93"/>
      <c r="R316" s="93"/>
      <c r="S316" s="93"/>
      <c r="T316" s="94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255</v>
      </c>
      <c r="AU316" s="19" t="s">
        <v>87</v>
      </c>
    </row>
    <row r="317" s="2" customFormat="1">
      <c r="A317" s="40"/>
      <c r="B317" s="41"/>
      <c r="C317" s="42"/>
      <c r="D317" s="296" t="s">
        <v>766</v>
      </c>
      <c r="E317" s="42"/>
      <c r="F317" s="297" t="s">
        <v>5704</v>
      </c>
      <c r="G317" s="42"/>
      <c r="H317" s="42"/>
      <c r="I317" s="236"/>
      <c r="J317" s="42"/>
      <c r="K317" s="42"/>
      <c r="L317" s="46"/>
      <c r="M317" s="237"/>
      <c r="N317" s="238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766</v>
      </c>
      <c r="AU317" s="19" t="s">
        <v>87</v>
      </c>
    </row>
    <row r="318" s="14" customFormat="1">
      <c r="A318" s="14"/>
      <c r="B318" s="249"/>
      <c r="C318" s="250"/>
      <c r="D318" s="234" t="s">
        <v>257</v>
      </c>
      <c r="E318" s="251" t="s">
        <v>1</v>
      </c>
      <c r="F318" s="252" t="s">
        <v>6790</v>
      </c>
      <c r="G318" s="250"/>
      <c r="H318" s="253">
        <v>8.5999999999999996</v>
      </c>
      <c r="I318" s="254"/>
      <c r="J318" s="250"/>
      <c r="K318" s="250"/>
      <c r="L318" s="255"/>
      <c r="M318" s="256"/>
      <c r="N318" s="257"/>
      <c r="O318" s="257"/>
      <c r="P318" s="257"/>
      <c r="Q318" s="257"/>
      <c r="R318" s="257"/>
      <c r="S318" s="257"/>
      <c r="T318" s="25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9" t="s">
        <v>257</v>
      </c>
      <c r="AU318" s="259" t="s">
        <v>87</v>
      </c>
      <c r="AV318" s="14" t="s">
        <v>87</v>
      </c>
      <c r="AW318" s="14" t="s">
        <v>34</v>
      </c>
      <c r="AX318" s="14" t="s">
        <v>85</v>
      </c>
      <c r="AY318" s="259" t="s">
        <v>245</v>
      </c>
    </row>
    <row r="319" s="2" customFormat="1" ht="16.5" customHeight="1">
      <c r="A319" s="40"/>
      <c r="B319" s="41"/>
      <c r="C319" s="221" t="s">
        <v>614</v>
      </c>
      <c r="D319" s="221" t="s">
        <v>248</v>
      </c>
      <c r="E319" s="222" t="s">
        <v>5706</v>
      </c>
      <c r="F319" s="223" t="s">
        <v>5707</v>
      </c>
      <c r="G319" s="224" t="s">
        <v>275</v>
      </c>
      <c r="H319" s="225">
        <v>19.579999999999998</v>
      </c>
      <c r="I319" s="226"/>
      <c r="J319" s="227">
        <f>ROUND(I319*H319,2)</f>
        <v>0</v>
      </c>
      <c r="K319" s="223" t="s">
        <v>764</v>
      </c>
      <c r="L319" s="46"/>
      <c r="M319" s="228" t="s">
        <v>1</v>
      </c>
      <c r="N319" s="229" t="s">
        <v>42</v>
      </c>
      <c r="O319" s="93"/>
      <c r="P319" s="230">
        <f>O319*H319</f>
        <v>0</v>
      </c>
      <c r="Q319" s="230">
        <v>0.0012979999999999999</v>
      </c>
      <c r="R319" s="230">
        <f>Q319*H319</f>
        <v>0.025414839999999994</v>
      </c>
      <c r="S319" s="230">
        <v>0</v>
      </c>
      <c r="T319" s="231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32" t="s">
        <v>253</v>
      </c>
      <c r="AT319" s="232" t="s">
        <v>248</v>
      </c>
      <c r="AU319" s="232" t="s">
        <v>87</v>
      </c>
      <c r="AY319" s="19" t="s">
        <v>245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9" t="s">
        <v>85</v>
      </c>
      <c r="BK319" s="233">
        <f>ROUND(I319*H319,2)</f>
        <v>0</v>
      </c>
      <c r="BL319" s="19" t="s">
        <v>253</v>
      </c>
      <c r="BM319" s="232" t="s">
        <v>6791</v>
      </c>
    </row>
    <row r="320" s="2" customFormat="1">
      <c r="A320" s="40"/>
      <c r="B320" s="41"/>
      <c r="C320" s="42"/>
      <c r="D320" s="234" t="s">
        <v>255</v>
      </c>
      <c r="E320" s="42"/>
      <c r="F320" s="235" t="s">
        <v>5707</v>
      </c>
      <c r="G320" s="42"/>
      <c r="H320" s="42"/>
      <c r="I320" s="236"/>
      <c r="J320" s="42"/>
      <c r="K320" s="42"/>
      <c r="L320" s="46"/>
      <c r="M320" s="237"/>
      <c r="N320" s="238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255</v>
      </c>
      <c r="AU320" s="19" t="s">
        <v>87</v>
      </c>
    </row>
    <row r="321" s="2" customFormat="1">
      <c r="A321" s="40"/>
      <c r="B321" s="41"/>
      <c r="C321" s="42"/>
      <c r="D321" s="296" t="s">
        <v>766</v>
      </c>
      <c r="E321" s="42"/>
      <c r="F321" s="297" t="s">
        <v>5709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766</v>
      </c>
      <c r="AU321" s="19" t="s">
        <v>87</v>
      </c>
    </row>
    <row r="322" s="14" customFormat="1">
      <c r="A322" s="14"/>
      <c r="B322" s="249"/>
      <c r="C322" s="250"/>
      <c r="D322" s="234" t="s">
        <v>257</v>
      </c>
      <c r="E322" s="251" t="s">
        <v>1</v>
      </c>
      <c r="F322" s="252" t="s">
        <v>6792</v>
      </c>
      <c r="G322" s="250"/>
      <c r="H322" s="253">
        <v>19.579999999999998</v>
      </c>
      <c r="I322" s="254"/>
      <c r="J322" s="250"/>
      <c r="K322" s="250"/>
      <c r="L322" s="255"/>
      <c r="M322" s="256"/>
      <c r="N322" s="257"/>
      <c r="O322" s="257"/>
      <c r="P322" s="257"/>
      <c r="Q322" s="257"/>
      <c r="R322" s="257"/>
      <c r="S322" s="257"/>
      <c r="T322" s="25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9" t="s">
        <v>257</v>
      </c>
      <c r="AU322" s="259" t="s">
        <v>87</v>
      </c>
      <c r="AV322" s="14" t="s">
        <v>87</v>
      </c>
      <c r="AW322" s="14" t="s">
        <v>34</v>
      </c>
      <c r="AX322" s="14" t="s">
        <v>85</v>
      </c>
      <c r="AY322" s="259" t="s">
        <v>245</v>
      </c>
    </row>
    <row r="323" s="2" customFormat="1" ht="16.5" customHeight="1">
      <c r="A323" s="40"/>
      <c r="B323" s="41"/>
      <c r="C323" s="221" t="s">
        <v>389</v>
      </c>
      <c r="D323" s="221" t="s">
        <v>248</v>
      </c>
      <c r="E323" s="222" t="s">
        <v>5712</v>
      </c>
      <c r="F323" s="223" t="s">
        <v>5713</v>
      </c>
      <c r="G323" s="224" t="s">
        <v>275</v>
      </c>
      <c r="H323" s="225">
        <v>19.579999999999998</v>
      </c>
      <c r="I323" s="226"/>
      <c r="J323" s="227">
        <f>ROUND(I323*H323,2)</f>
        <v>0</v>
      </c>
      <c r="K323" s="223" t="s">
        <v>764</v>
      </c>
      <c r="L323" s="46"/>
      <c r="M323" s="228" t="s">
        <v>1</v>
      </c>
      <c r="N323" s="229" t="s">
        <v>42</v>
      </c>
      <c r="O323" s="93"/>
      <c r="P323" s="230">
        <f>O323*H323</f>
        <v>0</v>
      </c>
      <c r="Q323" s="230">
        <v>3.6000000000000001E-05</v>
      </c>
      <c r="R323" s="230">
        <f>Q323*H323</f>
        <v>0.00070487999999999996</v>
      </c>
      <c r="S323" s="230">
        <v>0</v>
      </c>
      <c r="T323" s="231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32" t="s">
        <v>253</v>
      </c>
      <c r="AT323" s="232" t="s">
        <v>248</v>
      </c>
      <c r="AU323" s="232" t="s">
        <v>87</v>
      </c>
      <c r="AY323" s="19" t="s">
        <v>245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9" t="s">
        <v>85</v>
      </c>
      <c r="BK323" s="233">
        <f>ROUND(I323*H323,2)</f>
        <v>0</v>
      </c>
      <c r="BL323" s="19" t="s">
        <v>253</v>
      </c>
      <c r="BM323" s="232" t="s">
        <v>6793</v>
      </c>
    </row>
    <row r="324" s="2" customFormat="1">
      <c r="A324" s="40"/>
      <c r="B324" s="41"/>
      <c r="C324" s="42"/>
      <c r="D324" s="234" t="s">
        <v>255</v>
      </c>
      <c r="E324" s="42"/>
      <c r="F324" s="235" t="s">
        <v>5713</v>
      </c>
      <c r="G324" s="42"/>
      <c r="H324" s="42"/>
      <c r="I324" s="236"/>
      <c r="J324" s="42"/>
      <c r="K324" s="42"/>
      <c r="L324" s="46"/>
      <c r="M324" s="237"/>
      <c r="N324" s="238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255</v>
      </c>
      <c r="AU324" s="19" t="s">
        <v>87</v>
      </c>
    </row>
    <row r="325" s="2" customFormat="1">
      <c r="A325" s="40"/>
      <c r="B325" s="41"/>
      <c r="C325" s="42"/>
      <c r="D325" s="296" t="s">
        <v>766</v>
      </c>
      <c r="E325" s="42"/>
      <c r="F325" s="297" t="s">
        <v>5715</v>
      </c>
      <c r="G325" s="42"/>
      <c r="H325" s="42"/>
      <c r="I325" s="236"/>
      <c r="J325" s="42"/>
      <c r="K325" s="42"/>
      <c r="L325" s="46"/>
      <c r="M325" s="237"/>
      <c r="N325" s="238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766</v>
      </c>
      <c r="AU325" s="19" t="s">
        <v>87</v>
      </c>
    </row>
    <row r="326" s="14" customFormat="1">
      <c r="A326" s="14"/>
      <c r="B326" s="249"/>
      <c r="C326" s="250"/>
      <c r="D326" s="234" t="s">
        <v>257</v>
      </c>
      <c r="E326" s="251" t="s">
        <v>1</v>
      </c>
      <c r="F326" s="252" t="s">
        <v>6794</v>
      </c>
      <c r="G326" s="250"/>
      <c r="H326" s="253">
        <v>19.579999999999998</v>
      </c>
      <c r="I326" s="254"/>
      <c r="J326" s="250"/>
      <c r="K326" s="250"/>
      <c r="L326" s="255"/>
      <c r="M326" s="256"/>
      <c r="N326" s="257"/>
      <c r="O326" s="257"/>
      <c r="P326" s="257"/>
      <c r="Q326" s="257"/>
      <c r="R326" s="257"/>
      <c r="S326" s="257"/>
      <c r="T326" s="25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9" t="s">
        <v>257</v>
      </c>
      <c r="AU326" s="259" t="s">
        <v>87</v>
      </c>
      <c r="AV326" s="14" t="s">
        <v>87</v>
      </c>
      <c r="AW326" s="14" t="s">
        <v>34</v>
      </c>
      <c r="AX326" s="14" t="s">
        <v>85</v>
      </c>
      <c r="AY326" s="259" t="s">
        <v>245</v>
      </c>
    </row>
    <row r="327" s="12" customFormat="1" ht="22.8" customHeight="1">
      <c r="A327" s="12"/>
      <c r="B327" s="205"/>
      <c r="C327" s="206"/>
      <c r="D327" s="207" t="s">
        <v>76</v>
      </c>
      <c r="E327" s="219" t="s">
        <v>272</v>
      </c>
      <c r="F327" s="219" t="s">
        <v>2769</v>
      </c>
      <c r="G327" s="206"/>
      <c r="H327" s="206"/>
      <c r="I327" s="209"/>
      <c r="J327" s="220">
        <f>BK327</f>
        <v>0</v>
      </c>
      <c r="K327" s="206"/>
      <c r="L327" s="211"/>
      <c r="M327" s="212"/>
      <c r="N327" s="213"/>
      <c r="O327" s="213"/>
      <c r="P327" s="214">
        <f>SUM(P328:P378)</f>
        <v>0</v>
      </c>
      <c r="Q327" s="213"/>
      <c r="R327" s="214">
        <f>SUM(R328:R378)</f>
        <v>43.911854385599995</v>
      </c>
      <c r="S327" s="213"/>
      <c r="T327" s="215">
        <f>SUM(T328:T378)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16" t="s">
        <v>253</v>
      </c>
      <c r="AT327" s="217" t="s">
        <v>76</v>
      </c>
      <c r="AU327" s="217" t="s">
        <v>85</v>
      </c>
      <c r="AY327" s="216" t="s">
        <v>245</v>
      </c>
      <c r="BK327" s="218">
        <f>SUM(BK328:BK378)</f>
        <v>0</v>
      </c>
    </row>
    <row r="328" s="2" customFormat="1" ht="16.5" customHeight="1">
      <c r="A328" s="40"/>
      <c r="B328" s="41"/>
      <c r="C328" s="221" t="s">
        <v>622</v>
      </c>
      <c r="D328" s="221" t="s">
        <v>248</v>
      </c>
      <c r="E328" s="222" t="s">
        <v>2770</v>
      </c>
      <c r="F328" s="223" t="s">
        <v>2771</v>
      </c>
      <c r="G328" s="224" t="s">
        <v>251</v>
      </c>
      <c r="H328" s="225">
        <v>1.1000000000000001</v>
      </c>
      <c r="I328" s="226"/>
      <c r="J328" s="227">
        <f>ROUND(I328*H328,2)</f>
        <v>0</v>
      </c>
      <c r="K328" s="223" t="s">
        <v>764</v>
      </c>
      <c r="L328" s="46"/>
      <c r="M328" s="228" t="s">
        <v>1</v>
      </c>
      <c r="N328" s="229" t="s">
        <v>42</v>
      </c>
      <c r="O328" s="93"/>
      <c r="P328" s="230">
        <f>O328*H328</f>
        <v>0</v>
      </c>
      <c r="Q328" s="230">
        <v>0</v>
      </c>
      <c r="R328" s="230">
        <f>Q328*H328</f>
        <v>0</v>
      </c>
      <c r="S328" s="230">
        <v>0</v>
      </c>
      <c r="T328" s="231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32" t="s">
        <v>253</v>
      </c>
      <c r="AT328" s="232" t="s">
        <v>248</v>
      </c>
      <c r="AU328" s="232" t="s">
        <v>87</v>
      </c>
      <c r="AY328" s="19" t="s">
        <v>245</v>
      </c>
      <c r="BE328" s="233">
        <f>IF(N328="základní",J328,0)</f>
        <v>0</v>
      </c>
      <c r="BF328" s="233">
        <f>IF(N328="snížená",J328,0)</f>
        <v>0</v>
      </c>
      <c r="BG328" s="233">
        <f>IF(N328="zákl. přenesená",J328,0)</f>
        <v>0</v>
      </c>
      <c r="BH328" s="233">
        <f>IF(N328="sníž. přenesená",J328,0)</f>
        <v>0</v>
      </c>
      <c r="BI328" s="233">
        <f>IF(N328="nulová",J328,0)</f>
        <v>0</v>
      </c>
      <c r="BJ328" s="19" t="s">
        <v>85</v>
      </c>
      <c r="BK328" s="233">
        <f>ROUND(I328*H328,2)</f>
        <v>0</v>
      </c>
      <c r="BL328" s="19" t="s">
        <v>253</v>
      </c>
      <c r="BM328" s="232" t="s">
        <v>6795</v>
      </c>
    </row>
    <row r="329" s="2" customFormat="1">
      <c r="A329" s="40"/>
      <c r="B329" s="41"/>
      <c r="C329" s="42"/>
      <c r="D329" s="234" t="s">
        <v>255</v>
      </c>
      <c r="E329" s="42"/>
      <c r="F329" s="235" t="s">
        <v>2771</v>
      </c>
      <c r="G329" s="42"/>
      <c r="H329" s="42"/>
      <c r="I329" s="236"/>
      <c r="J329" s="42"/>
      <c r="K329" s="42"/>
      <c r="L329" s="46"/>
      <c r="M329" s="237"/>
      <c r="N329" s="238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255</v>
      </c>
      <c r="AU329" s="19" t="s">
        <v>87</v>
      </c>
    </row>
    <row r="330" s="2" customFormat="1">
      <c r="A330" s="40"/>
      <c r="B330" s="41"/>
      <c r="C330" s="42"/>
      <c r="D330" s="296" t="s">
        <v>766</v>
      </c>
      <c r="E330" s="42"/>
      <c r="F330" s="297" t="s">
        <v>2774</v>
      </c>
      <c r="G330" s="42"/>
      <c r="H330" s="42"/>
      <c r="I330" s="236"/>
      <c r="J330" s="42"/>
      <c r="K330" s="42"/>
      <c r="L330" s="46"/>
      <c r="M330" s="237"/>
      <c r="N330" s="238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766</v>
      </c>
      <c r="AU330" s="19" t="s">
        <v>87</v>
      </c>
    </row>
    <row r="331" s="14" customFormat="1">
      <c r="A331" s="14"/>
      <c r="B331" s="249"/>
      <c r="C331" s="250"/>
      <c r="D331" s="234" t="s">
        <v>257</v>
      </c>
      <c r="E331" s="251" t="s">
        <v>1</v>
      </c>
      <c r="F331" s="252" t="s">
        <v>6796</v>
      </c>
      <c r="G331" s="250"/>
      <c r="H331" s="253">
        <v>1.1000000000000001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257</v>
      </c>
      <c r="AU331" s="259" t="s">
        <v>87</v>
      </c>
      <c r="AV331" s="14" t="s">
        <v>87</v>
      </c>
      <c r="AW331" s="14" t="s">
        <v>34</v>
      </c>
      <c r="AX331" s="14" t="s">
        <v>85</v>
      </c>
      <c r="AY331" s="259" t="s">
        <v>245</v>
      </c>
    </row>
    <row r="332" s="2" customFormat="1" ht="16.5" customHeight="1">
      <c r="A332" s="40"/>
      <c r="B332" s="41"/>
      <c r="C332" s="221" t="s">
        <v>626</v>
      </c>
      <c r="D332" s="221" t="s">
        <v>248</v>
      </c>
      <c r="E332" s="222" t="s">
        <v>2777</v>
      </c>
      <c r="F332" s="223" t="s">
        <v>2778</v>
      </c>
      <c r="G332" s="224" t="s">
        <v>251</v>
      </c>
      <c r="H332" s="225">
        <v>1.1000000000000001</v>
      </c>
      <c r="I332" s="226"/>
      <c r="J332" s="227">
        <f>ROUND(I332*H332,2)</f>
        <v>0</v>
      </c>
      <c r="K332" s="223" t="s">
        <v>764</v>
      </c>
      <c r="L332" s="46"/>
      <c r="M332" s="228" t="s">
        <v>1</v>
      </c>
      <c r="N332" s="229" t="s">
        <v>42</v>
      </c>
      <c r="O332" s="93"/>
      <c r="P332" s="230">
        <f>O332*H332</f>
        <v>0</v>
      </c>
      <c r="Q332" s="230">
        <v>0.048579999999999998</v>
      </c>
      <c r="R332" s="230">
        <f>Q332*H332</f>
        <v>0.053437999999999999</v>
      </c>
      <c r="S332" s="230">
        <v>0</v>
      </c>
      <c r="T332" s="231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32" t="s">
        <v>253</v>
      </c>
      <c r="AT332" s="232" t="s">
        <v>248</v>
      </c>
      <c r="AU332" s="232" t="s">
        <v>87</v>
      </c>
      <c r="AY332" s="19" t="s">
        <v>245</v>
      </c>
      <c r="BE332" s="233">
        <f>IF(N332="základní",J332,0)</f>
        <v>0</v>
      </c>
      <c r="BF332" s="233">
        <f>IF(N332="snížená",J332,0)</f>
        <v>0</v>
      </c>
      <c r="BG332" s="233">
        <f>IF(N332="zákl. přenesená",J332,0)</f>
        <v>0</v>
      </c>
      <c r="BH332" s="233">
        <f>IF(N332="sníž. přenesená",J332,0)</f>
        <v>0</v>
      </c>
      <c r="BI332" s="233">
        <f>IF(N332="nulová",J332,0)</f>
        <v>0</v>
      </c>
      <c r="BJ332" s="19" t="s">
        <v>85</v>
      </c>
      <c r="BK332" s="233">
        <f>ROUND(I332*H332,2)</f>
        <v>0</v>
      </c>
      <c r="BL332" s="19" t="s">
        <v>253</v>
      </c>
      <c r="BM332" s="232" t="s">
        <v>6797</v>
      </c>
    </row>
    <row r="333" s="2" customFormat="1">
      <c r="A333" s="40"/>
      <c r="B333" s="41"/>
      <c r="C333" s="42"/>
      <c r="D333" s="234" t="s">
        <v>255</v>
      </c>
      <c r="E333" s="42"/>
      <c r="F333" s="235" t="s">
        <v>2778</v>
      </c>
      <c r="G333" s="42"/>
      <c r="H333" s="42"/>
      <c r="I333" s="236"/>
      <c r="J333" s="42"/>
      <c r="K333" s="42"/>
      <c r="L333" s="46"/>
      <c r="M333" s="237"/>
      <c r="N333" s="238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255</v>
      </c>
      <c r="AU333" s="19" t="s">
        <v>87</v>
      </c>
    </row>
    <row r="334" s="2" customFormat="1">
      <c r="A334" s="40"/>
      <c r="B334" s="41"/>
      <c r="C334" s="42"/>
      <c r="D334" s="296" t="s">
        <v>766</v>
      </c>
      <c r="E334" s="42"/>
      <c r="F334" s="297" t="s">
        <v>2781</v>
      </c>
      <c r="G334" s="42"/>
      <c r="H334" s="42"/>
      <c r="I334" s="236"/>
      <c r="J334" s="42"/>
      <c r="K334" s="42"/>
      <c r="L334" s="46"/>
      <c r="M334" s="237"/>
      <c r="N334" s="238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766</v>
      </c>
      <c r="AU334" s="19" t="s">
        <v>87</v>
      </c>
    </row>
    <row r="335" s="14" customFormat="1">
      <c r="A335" s="14"/>
      <c r="B335" s="249"/>
      <c r="C335" s="250"/>
      <c r="D335" s="234" t="s">
        <v>257</v>
      </c>
      <c r="E335" s="251" t="s">
        <v>1</v>
      </c>
      <c r="F335" s="252" t="s">
        <v>6798</v>
      </c>
      <c r="G335" s="250"/>
      <c r="H335" s="253">
        <v>1.1000000000000001</v>
      </c>
      <c r="I335" s="254"/>
      <c r="J335" s="250"/>
      <c r="K335" s="250"/>
      <c r="L335" s="255"/>
      <c r="M335" s="256"/>
      <c r="N335" s="257"/>
      <c r="O335" s="257"/>
      <c r="P335" s="257"/>
      <c r="Q335" s="257"/>
      <c r="R335" s="257"/>
      <c r="S335" s="257"/>
      <c r="T335" s="25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9" t="s">
        <v>257</v>
      </c>
      <c r="AU335" s="259" t="s">
        <v>87</v>
      </c>
      <c r="AV335" s="14" t="s">
        <v>87</v>
      </c>
      <c r="AW335" s="14" t="s">
        <v>34</v>
      </c>
      <c r="AX335" s="14" t="s">
        <v>85</v>
      </c>
      <c r="AY335" s="259" t="s">
        <v>245</v>
      </c>
    </row>
    <row r="336" s="2" customFormat="1" ht="16.5" customHeight="1">
      <c r="A336" s="40"/>
      <c r="B336" s="41"/>
      <c r="C336" s="221" t="s">
        <v>630</v>
      </c>
      <c r="D336" s="221" t="s">
        <v>248</v>
      </c>
      <c r="E336" s="222" t="s">
        <v>2783</v>
      </c>
      <c r="F336" s="223" t="s">
        <v>2784</v>
      </c>
      <c r="G336" s="224" t="s">
        <v>275</v>
      </c>
      <c r="H336" s="225">
        <v>6.1879999999999997</v>
      </c>
      <c r="I336" s="226"/>
      <c r="J336" s="227">
        <f>ROUND(I336*H336,2)</f>
        <v>0</v>
      </c>
      <c r="K336" s="223" t="s">
        <v>764</v>
      </c>
      <c r="L336" s="46"/>
      <c r="M336" s="228" t="s">
        <v>1</v>
      </c>
      <c r="N336" s="229" t="s">
        <v>42</v>
      </c>
      <c r="O336" s="93"/>
      <c r="P336" s="230">
        <f>O336*H336</f>
        <v>0</v>
      </c>
      <c r="Q336" s="230">
        <v>0.041258200000000002</v>
      </c>
      <c r="R336" s="230">
        <f>Q336*H336</f>
        <v>0.25530574160000002</v>
      </c>
      <c r="S336" s="230">
        <v>0</v>
      </c>
      <c r="T336" s="231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32" t="s">
        <v>253</v>
      </c>
      <c r="AT336" s="232" t="s">
        <v>248</v>
      </c>
      <c r="AU336" s="232" t="s">
        <v>87</v>
      </c>
      <c r="AY336" s="19" t="s">
        <v>245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9" t="s">
        <v>85</v>
      </c>
      <c r="BK336" s="233">
        <f>ROUND(I336*H336,2)</f>
        <v>0</v>
      </c>
      <c r="BL336" s="19" t="s">
        <v>253</v>
      </c>
      <c r="BM336" s="232" t="s">
        <v>6799</v>
      </c>
    </row>
    <row r="337" s="2" customFormat="1">
      <c r="A337" s="40"/>
      <c r="B337" s="41"/>
      <c r="C337" s="42"/>
      <c r="D337" s="234" t="s">
        <v>255</v>
      </c>
      <c r="E337" s="42"/>
      <c r="F337" s="235" t="s">
        <v>2784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255</v>
      </c>
      <c r="AU337" s="19" t="s">
        <v>87</v>
      </c>
    </row>
    <row r="338" s="2" customFormat="1">
      <c r="A338" s="40"/>
      <c r="B338" s="41"/>
      <c r="C338" s="42"/>
      <c r="D338" s="296" t="s">
        <v>766</v>
      </c>
      <c r="E338" s="42"/>
      <c r="F338" s="297" t="s">
        <v>2787</v>
      </c>
      <c r="G338" s="42"/>
      <c r="H338" s="42"/>
      <c r="I338" s="236"/>
      <c r="J338" s="42"/>
      <c r="K338" s="42"/>
      <c r="L338" s="46"/>
      <c r="M338" s="237"/>
      <c r="N338" s="238"/>
      <c r="O338" s="93"/>
      <c r="P338" s="93"/>
      <c r="Q338" s="93"/>
      <c r="R338" s="93"/>
      <c r="S338" s="93"/>
      <c r="T338" s="94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T338" s="19" t="s">
        <v>766</v>
      </c>
      <c r="AU338" s="19" t="s">
        <v>87</v>
      </c>
    </row>
    <row r="339" s="14" customFormat="1">
      <c r="A339" s="14"/>
      <c r="B339" s="249"/>
      <c r="C339" s="250"/>
      <c r="D339" s="234" t="s">
        <v>257</v>
      </c>
      <c r="E339" s="251" t="s">
        <v>1</v>
      </c>
      <c r="F339" s="252" t="s">
        <v>6800</v>
      </c>
      <c r="G339" s="250"/>
      <c r="H339" s="253">
        <v>6.1879999999999997</v>
      </c>
      <c r="I339" s="254"/>
      <c r="J339" s="250"/>
      <c r="K339" s="250"/>
      <c r="L339" s="255"/>
      <c r="M339" s="256"/>
      <c r="N339" s="257"/>
      <c r="O339" s="257"/>
      <c r="P339" s="257"/>
      <c r="Q339" s="257"/>
      <c r="R339" s="257"/>
      <c r="S339" s="257"/>
      <c r="T339" s="25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9" t="s">
        <v>257</v>
      </c>
      <c r="AU339" s="259" t="s">
        <v>87</v>
      </c>
      <c r="AV339" s="14" t="s">
        <v>87</v>
      </c>
      <c r="AW339" s="14" t="s">
        <v>34</v>
      </c>
      <c r="AX339" s="14" t="s">
        <v>85</v>
      </c>
      <c r="AY339" s="259" t="s">
        <v>245</v>
      </c>
    </row>
    <row r="340" s="2" customFormat="1" ht="16.5" customHeight="1">
      <c r="A340" s="40"/>
      <c r="B340" s="41"/>
      <c r="C340" s="221" t="s">
        <v>634</v>
      </c>
      <c r="D340" s="221" t="s">
        <v>248</v>
      </c>
      <c r="E340" s="222" t="s">
        <v>2790</v>
      </c>
      <c r="F340" s="223" t="s">
        <v>2791</v>
      </c>
      <c r="G340" s="224" t="s">
        <v>275</v>
      </c>
      <c r="H340" s="225">
        <v>6.1879999999999997</v>
      </c>
      <c r="I340" s="226"/>
      <c r="J340" s="227">
        <f>ROUND(I340*H340,2)</f>
        <v>0</v>
      </c>
      <c r="K340" s="223" t="s">
        <v>764</v>
      </c>
      <c r="L340" s="46"/>
      <c r="M340" s="228" t="s">
        <v>1</v>
      </c>
      <c r="N340" s="229" t="s">
        <v>42</v>
      </c>
      <c r="O340" s="93"/>
      <c r="P340" s="230">
        <f>O340*H340</f>
        <v>0</v>
      </c>
      <c r="Q340" s="230">
        <v>1.5E-05</v>
      </c>
      <c r="R340" s="230">
        <f>Q340*H340</f>
        <v>9.2819999999999996E-05</v>
      </c>
      <c r="S340" s="230">
        <v>0</v>
      </c>
      <c r="T340" s="231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32" t="s">
        <v>253</v>
      </c>
      <c r="AT340" s="232" t="s">
        <v>248</v>
      </c>
      <c r="AU340" s="232" t="s">
        <v>87</v>
      </c>
      <c r="AY340" s="19" t="s">
        <v>245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9" t="s">
        <v>85</v>
      </c>
      <c r="BK340" s="233">
        <f>ROUND(I340*H340,2)</f>
        <v>0</v>
      </c>
      <c r="BL340" s="19" t="s">
        <v>253</v>
      </c>
      <c r="BM340" s="232" t="s">
        <v>6801</v>
      </c>
    </row>
    <row r="341" s="2" customFormat="1">
      <c r="A341" s="40"/>
      <c r="B341" s="41"/>
      <c r="C341" s="42"/>
      <c r="D341" s="234" t="s">
        <v>255</v>
      </c>
      <c r="E341" s="42"/>
      <c r="F341" s="235" t="s">
        <v>2791</v>
      </c>
      <c r="G341" s="42"/>
      <c r="H341" s="42"/>
      <c r="I341" s="236"/>
      <c r="J341" s="42"/>
      <c r="K341" s="42"/>
      <c r="L341" s="46"/>
      <c r="M341" s="237"/>
      <c r="N341" s="238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255</v>
      </c>
      <c r="AU341" s="19" t="s">
        <v>87</v>
      </c>
    </row>
    <row r="342" s="2" customFormat="1">
      <c r="A342" s="40"/>
      <c r="B342" s="41"/>
      <c r="C342" s="42"/>
      <c r="D342" s="296" t="s">
        <v>766</v>
      </c>
      <c r="E342" s="42"/>
      <c r="F342" s="297" t="s">
        <v>2794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766</v>
      </c>
      <c r="AU342" s="19" t="s">
        <v>87</v>
      </c>
    </row>
    <row r="343" s="14" customFormat="1">
      <c r="A343" s="14"/>
      <c r="B343" s="249"/>
      <c r="C343" s="250"/>
      <c r="D343" s="234" t="s">
        <v>257</v>
      </c>
      <c r="E343" s="251" t="s">
        <v>1</v>
      </c>
      <c r="F343" s="252" t="s">
        <v>6802</v>
      </c>
      <c r="G343" s="250"/>
      <c r="H343" s="253">
        <v>6.1879999999999997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85</v>
      </c>
      <c r="AY343" s="259" t="s">
        <v>245</v>
      </c>
    </row>
    <row r="344" s="2" customFormat="1" ht="16.5" customHeight="1">
      <c r="A344" s="40"/>
      <c r="B344" s="41"/>
      <c r="C344" s="221" t="s">
        <v>638</v>
      </c>
      <c r="D344" s="221" t="s">
        <v>248</v>
      </c>
      <c r="E344" s="222" t="s">
        <v>2802</v>
      </c>
      <c r="F344" s="223" t="s">
        <v>2805</v>
      </c>
      <c r="G344" s="224" t="s">
        <v>251</v>
      </c>
      <c r="H344" s="225">
        <v>15.199999999999999</v>
      </c>
      <c r="I344" s="226"/>
      <c r="J344" s="227">
        <f>ROUND(I344*H344,2)</f>
        <v>0</v>
      </c>
      <c r="K344" s="223" t="s">
        <v>764</v>
      </c>
      <c r="L344" s="46"/>
      <c r="M344" s="228" t="s">
        <v>1</v>
      </c>
      <c r="N344" s="229" t="s">
        <v>42</v>
      </c>
      <c r="O344" s="93"/>
      <c r="P344" s="230">
        <f>O344*H344</f>
        <v>0</v>
      </c>
      <c r="Q344" s="230">
        <v>2.5020899999999999</v>
      </c>
      <c r="R344" s="230">
        <f>Q344*H344</f>
        <v>38.031768</v>
      </c>
      <c r="S344" s="230">
        <v>0</v>
      </c>
      <c r="T344" s="231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32" t="s">
        <v>253</v>
      </c>
      <c r="AT344" s="232" t="s">
        <v>248</v>
      </c>
      <c r="AU344" s="232" t="s">
        <v>87</v>
      </c>
      <c r="AY344" s="19" t="s">
        <v>245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9" t="s">
        <v>85</v>
      </c>
      <c r="BK344" s="233">
        <f>ROUND(I344*H344,2)</f>
        <v>0</v>
      </c>
      <c r="BL344" s="19" t="s">
        <v>253</v>
      </c>
      <c r="BM344" s="232" t="s">
        <v>6803</v>
      </c>
    </row>
    <row r="345" s="2" customFormat="1">
      <c r="A345" s="40"/>
      <c r="B345" s="41"/>
      <c r="C345" s="42"/>
      <c r="D345" s="234" t="s">
        <v>255</v>
      </c>
      <c r="E345" s="42"/>
      <c r="F345" s="235" t="s">
        <v>2805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255</v>
      </c>
      <c r="AU345" s="19" t="s">
        <v>87</v>
      </c>
    </row>
    <row r="346" s="2" customFormat="1">
      <c r="A346" s="40"/>
      <c r="B346" s="41"/>
      <c r="C346" s="42"/>
      <c r="D346" s="296" t="s">
        <v>766</v>
      </c>
      <c r="E346" s="42"/>
      <c r="F346" s="297" t="s">
        <v>2806</v>
      </c>
      <c r="G346" s="42"/>
      <c r="H346" s="42"/>
      <c r="I346" s="236"/>
      <c r="J346" s="42"/>
      <c r="K346" s="42"/>
      <c r="L346" s="46"/>
      <c r="M346" s="237"/>
      <c r="N346" s="238"/>
      <c r="O346" s="93"/>
      <c r="P346" s="93"/>
      <c r="Q346" s="93"/>
      <c r="R346" s="93"/>
      <c r="S346" s="93"/>
      <c r="T346" s="94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766</v>
      </c>
      <c r="AU346" s="19" t="s">
        <v>87</v>
      </c>
    </row>
    <row r="347" s="14" customFormat="1">
      <c r="A347" s="14"/>
      <c r="B347" s="249"/>
      <c r="C347" s="250"/>
      <c r="D347" s="234" t="s">
        <v>257</v>
      </c>
      <c r="E347" s="251" t="s">
        <v>1</v>
      </c>
      <c r="F347" s="252" t="s">
        <v>6804</v>
      </c>
      <c r="G347" s="250"/>
      <c r="H347" s="253">
        <v>7.7999999999999998</v>
      </c>
      <c r="I347" s="254"/>
      <c r="J347" s="250"/>
      <c r="K347" s="250"/>
      <c r="L347" s="255"/>
      <c r="M347" s="256"/>
      <c r="N347" s="257"/>
      <c r="O347" s="257"/>
      <c r="P347" s="257"/>
      <c r="Q347" s="257"/>
      <c r="R347" s="257"/>
      <c r="S347" s="257"/>
      <c r="T347" s="258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9" t="s">
        <v>257</v>
      </c>
      <c r="AU347" s="259" t="s">
        <v>87</v>
      </c>
      <c r="AV347" s="14" t="s">
        <v>87</v>
      </c>
      <c r="AW347" s="14" t="s">
        <v>34</v>
      </c>
      <c r="AX347" s="14" t="s">
        <v>77</v>
      </c>
      <c r="AY347" s="259" t="s">
        <v>245</v>
      </c>
    </row>
    <row r="348" s="14" customFormat="1">
      <c r="A348" s="14"/>
      <c r="B348" s="249"/>
      <c r="C348" s="250"/>
      <c r="D348" s="234" t="s">
        <v>257</v>
      </c>
      <c r="E348" s="251" t="s">
        <v>1</v>
      </c>
      <c r="F348" s="252" t="s">
        <v>6805</v>
      </c>
      <c r="G348" s="250"/>
      <c r="H348" s="253">
        <v>7.4000000000000004</v>
      </c>
      <c r="I348" s="254"/>
      <c r="J348" s="250"/>
      <c r="K348" s="250"/>
      <c r="L348" s="255"/>
      <c r="M348" s="256"/>
      <c r="N348" s="257"/>
      <c r="O348" s="257"/>
      <c r="P348" s="257"/>
      <c r="Q348" s="257"/>
      <c r="R348" s="257"/>
      <c r="S348" s="257"/>
      <c r="T348" s="258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9" t="s">
        <v>257</v>
      </c>
      <c r="AU348" s="259" t="s">
        <v>87</v>
      </c>
      <c r="AV348" s="14" t="s">
        <v>87</v>
      </c>
      <c r="AW348" s="14" t="s">
        <v>34</v>
      </c>
      <c r="AX348" s="14" t="s">
        <v>77</v>
      </c>
      <c r="AY348" s="259" t="s">
        <v>245</v>
      </c>
    </row>
    <row r="349" s="15" customFormat="1">
      <c r="A349" s="15"/>
      <c r="B349" s="260"/>
      <c r="C349" s="261"/>
      <c r="D349" s="234" t="s">
        <v>257</v>
      </c>
      <c r="E349" s="262" t="s">
        <v>1</v>
      </c>
      <c r="F349" s="263" t="s">
        <v>266</v>
      </c>
      <c r="G349" s="261"/>
      <c r="H349" s="264">
        <v>15.199999999999999</v>
      </c>
      <c r="I349" s="265"/>
      <c r="J349" s="261"/>
      <c r="K349" s="261"/>
      <c r="L349" s="266"/>
      <c r="M349" s="267"/>
      <c r="N349" s="268"/>
      <c r="O349" s="268"/>
      <c r="P349" s="268"/>
      <c r="Q349" s="268"/>
      <c r="R349" s="268"/>
      <c r="S349" s="268"/>
      <c r="T349" s="269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70" t="s">
        <v>257</v>
      </c>
      <c r="AU349" s="270" t="s">
        <v>87</v>
      </c>
      <c r="AV349" s="15" t="s">
        <v>253</v>
      </c>
      <c r="AW349" s="15" t="s">
        <v>34</v>
      </c>
      <c r="AX349" s="15" t="s">
        <v>85</v>
      </c>
      <c r="AY349" s="270" t="s">
        <v>245</v>
      </c>
    </row>
    <row r="350" s="2" customFormat="1" ht="16.5" customHeight="1">
      <c r="A350" s="40"/>
      <c r="B350" s="41"/>
      <c r="C350" s="221" t="s">
        <v>642</v>
      </c>
      <c r="D350" s="221" t="s">
        <v>248</v>
      </c>
      <c r="E350" s="222" t="s">
        <v>2808</v>
      </c>
      <c r="F350" s="223" t="s">
        <v>2809</v>
      </c>
      <c r="G350" s="224" t="s">
        <v>251</v>
      </c>
      <c r="H350" s="225">
        <v>15.199999999999999</v>
      </c>
      <c r="I350" s="226"/>
      <c r="J350" s="227">
        <f>ROUND(I350*H350,2)</f>
        <v>0</v>
      </c>
      <c r="K350" s="223" t="s">
        <v>764</v>
      </c>
      <c r="L350" s="46"/>
      <c r="M350" s="228" t="s">
        <v>1</v>
      </c>
      <c r="N350" s="229" t="s">
        <v>42</v>
      </c>
      <c r="O350" s="93"/>
      <c r="P350" s="230">
        <f>O350*H350</f>
        <v>0</v>
      </c>
      <c r="Q350" s="230">
        <v>0</v>
      </c>
      <c r="R350" s="230">
        <f>Q350*H350</f>
        <v>0</v>
      </c>
      <c r="S350" s="230">
        <v>0</v>
      </c>
      <c r="T350" s="231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32" t="s">
        <v>253</v>
      </c>
      <c r="AT350" s="232" t="s">
        <v>248</v>
      </c>
      <c r="AU350" s="232" t="s">
        <v>87</v>
      </c>
      <c r="AY350" s="19" t="s">
        <v>245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9" t="s">
        <v>85</v>
      </c>
      <c r="BK350" s="233">
        <f>ROUND(I350*H350,2)</f>
        <v>0</v>
      </c>
      <c r="BL350" s="19" t="s">
        <v>253</v>
      </c>
      <c r="BM350" s="232" t="s">
        <v>6806</v>
      </c>
    </row>
    <row r="351" s="2" customFormat="1">
      <c r="A351" s="40"/>
      <c r="B351" s="41"/>
      <c r="C351" s="42"/>
      <c r="D351" s="234" t="s">
        <v>255</v>
      </c>
      <c r="E351" s="42"/>
      <c r="F351" s="235" t="s">
        <v>2809</v>
      </c>
      <c r="G351" s="42"/>
      <c r="H351" s="42"/>
      <c r="I351" s="236"/>
      <c r="J351" s="42"/>
      <c r="K351" s="42"/>
      <c r="L351" s="46"/>
      <c r="M351" s="237"/>
      <c r="N351" s="238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255</v>
      </c>
      <c r="AU351" s="19" t="s">
        <v>87</v>
      </c>
    </row>
    <row r="352" s="2" customFormat="1">
      <c r="A352" s="40"/>
      <c r="B352" s="41"/>
      <c r="C352" s="42"/>
      <c r="D352" s="296" t="s">
        <v>766</v>
      </c>
      <c r="E352" s="42"/>
      <c r="F352" s="297" t="s">
        <v>2812</v>
      </c>
      <c r="G352" s="42"/>
      <c r="H352" s="42"/>
      <c r="I352" s="236"/>
      <c r="J352" s="42"/>
      <c r="K352" s="42"/>
      <c r="L352" s="46"/>
      <c r="M352" s="237"/>
      <c r="N352" s="238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766</v>
      </c>
      <c r="AU352" s="19" t="s">
        <v>87</v>
      </c>
    </row>
    <row r="353" s="14" customFormat="1">
      <c r="A353" s="14"/>
      <c r="B353" s="249"/>
      <c r="C353" s="250"/>
      <c r="D353" s="234" t="s">
        <v>257</v>
      </c>
      <c r="E353" s="251" t="s">
        <v>1</v>
      </c>
      <c r="F353" s="252" t="s">
        <v>6807</v>
      </c>
      <c r="G353" s="250"/>
      <c r="H353" s="253">
        <v>15.199999999999999</v>
      </c>
      <c r="I353" s="254"/>
      <c r="J353" s="250"/>
      <c r="K353" s="250"/>
      <c r="L353" s="255"/>
      <c r="M353" s="256"/>
      <c r="N353" s="257"/>
      <c r="O353" s="257"/>
      <c r="P353" s="257"/>
      <c r="Q353" s="257"/>
      <c r="R353" s="257"/>
      <c r="S353" s="257"/>
      <c r="T353" s="25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9" t="s">
        <v>257</v>
      </c>
      <c r="AU353" s="259" t="s">
        <v>87</v>
      </c>
      <c r="AV353" s="14" t="s">
        <v>87</v>
      </c>
      <c r="AW353" s="14" t="s">
        <v>34</v>
      </c>
      <c r="AX353" s="14" t="s">
        <v>85</v>
      </c>
      <c r="AY353" s="259" t="s">
        <v>245</v>
      </c>
    </row>
    <row r="354" s="2" customFormat="1" ht="16.5" customHeight="1">
      <c r="A354" s="40"/>
      <c r="B354" s="41"/>
      <c r="C354" s="221" t="s">
        <v>646</v>
      </c>
      <c r="D354" s="221" t="s">
        <v>248</v>
      </c>
      <c r="E354" s="222" t="s">
        <v>2814</v>
      </c>
      <c r="F354" s="223" t="s">
        <v>5728</v>
      </c>
      <c r="G354" s="224" t="s">
        <v>275</v>
      </c>
      <c r="H354" s="225">
        <v>54.640000000000001</v>
      </c>
      <c r="I354" s="226"/>
      <c r="J354" s="227">
        <f>ROUND(I354*H354,2)</f>
        <v>0</v>
      </c>
      <c r="K354" s="223" t="s">
        <v>764</v>
      </c>
      <c r="L354" s="46"/>
      <c r="M354" s="228" t="s">
        <v>1</v>
      </c>
      <c r="N354" s="229" t="s">
        <v>42</v>
      </c>
      <c r="O354" s="93"/>
      <c r="P354" s="230">
        <f>O354*H354</f>
        <v>0</v>
      </c>
      <c r="Q354" s="230">
        <v>0.0011756</v>
      </c>
      <c r="R354" s="230">
        <f>Q354*H354</f>
        <v>0.064234784000000003</v>
      </c>
      <c r="S354" s="230">
        <v>0</v>
      </c>
      <c r="T354" s="231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32" t="s">
        <v>253</v>
      </c>
      <c r="AT354" s="232" t="s">
        <v>248</v>
      </c>
      <c r="AU354" s="232" t="s">
        <v>87</v>
      </c>
      <c r="AY354" s="19" t="s">
        <v>245</v>
      </c>
      <c r="BE354" s="233">
        <f>IF(N354="základní",J354,0)</f>
        <v>0</v>
      </c>
      <c r="BF354" s="233">
        <f>IF(N354="snížená",J354,0)</f>
        <v>0</v>
      </c>
      <c r="BG354" s="233">
        <f>IF(N354="zákl. přenesená",J354,0)</f>
        <v>0</v>
      </c>
      <c r="BH354" s="233">
        <f>IF(N354="sníž. přenesená",J354,0)</f>
        <v>0</v>
      </c>
      <c r="BI354" s="233">
        <f>IF(N354="nulová",J354,0)</f>
        <v>0</v>
      </c>
      <c r="BJ354" s="19" t="s">
        <v>85</v>
      </c>
      <c r="BK354" s="233">
        <f>ROUND(I354*H354,2)</f>
        <v>0</v>
      </c>
      <c r="BL354" s="19" t="s">
        <v>253</v>
      </c>
      <c r="BM354" s="232" t="s">
        <v>6808</v>
      </c>
    </row>
    <row r="355" s="2" customFormat="1">
      <c r="A355" s="40"/>
      <c r="B355" s="41"/>
      <c r="C355" s="42"/>
      <c r="D355" s="234" t="s">
        <v>255</v>
      </c>
      <c r="E355" s="42"/>
      <c r="F355" s="235" t="s">
        <v>5728</v>
      </c>
      <c r="G355" s="42"/>
      <c r="H355" s="42"/>
      <c r="I355" s="236"/>
      <c r="J355" s="42"/>
      <c r="K355" s="42"/>
      <c r="L355" s="46"/>
      <c r="M355" s="237"/>
      <c r="N355" s="238"/>
      <c r="O355" s="93"/>
      <c r="P355" s="93"/>
      <c r="Q355" s="93"/>
      <c r="R355" s="93"/>
      <c r="S355" s="93"/>
      <c r="T355" s="94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255</v>
      </c>
      <c r="AU355" s="19" t="s">
        <v>87</v>
      </c>
    </row>
    <row r="356" s="2" customFormat="1">
      <c r="A356" s="40"/>
      <c r="B356" s="41"/>
      <c r="C356" s="42"/>
      <c r="D356" s="296" t="s">
        <v>766</v>
      </c>
      <c r="E356" s="42"/>
      <c r="F356" s="297" t="s">
        <v>2818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766</v>
      </c>
      <c r="AU356" s="19" t="s">
        <v>87</v>
      </c>
    </row>
    <row r="357" s="14" customFormat="1">
      <c r="A357" s="14"/>
      <c r="B357" s="249"/>
      <c r="C357" s="250"/>
      <c r="D357" s="234" t="s">
        <v>257</v>
      </c>
      <c r="E357" s="251" t="s">
        <v>1</v>
      </c>
      <c r="F357" s="252" t="s">
        <v>6809</v>
      </c>
      <c r="G357" s="250"/>
      <c r="H357" s="253">
        <v>30.960000000000001</v>
      </c>
      <c r="I357" s="254"/>
      <c r="J357" s="250"/>
      <c r="K357" s="250"/>
      <c r="L357" s="255"/>
      <c r="M357" s="256"/>
      <c r="N357" s="257"/>
      <c r="O357" s="257"/>
      <c r="P357" s="257"/>
      <c r="Q357" s="257"/>
      <c r="R357" s="257"/>
      <c r="S357" s="257"/>
      <c r="T357" s="258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9" t="s">
        <v>257</v>
      </c>
      <c r="AU357" s="259" t="s">
        <v>87</v>
      </c>
      <c r="AV357" s="14" t="s">
        <v>87</v>
      </c>
      <c r="AW357" s="14" t="s">
        <v>34</v>
      </c>
      <c r="AX357" s="14" t="s">
        <v>77</v>
      </c>
      <c r="AY357" s="259" t="s">
        <v>245</v>
      </c>
    </row>
    <row r="358" s="14" customFormat="1">
      <c r="A358" s="14"/>
      <c r="B358" s="249"/>
      <c r="C358" s="250"/>
      <c r="D358" s="234" t="s">
        <v>257</v>
      </c>
      <c r="E358" s="251" t="s">
        <v>1</v>
      </c>
      <c r="F358" s="252" t="s">
        <v>6810</v>
      </c>
      <c r="G358" s="250"/>
      <c r="H358" s="253">
        <v>36.479999999999997</v>
      </c>
      <c r="I358" s="254"/>
      <c r="J358" s="250"/>
      <c r="K358" s="250"/>
      <c r="L358" s="255"/>
      <c r="M358" s="256"/>
      <c r="N358" s="257"/>
      <c r="O358" s="257"/>
      <c r="P358" s="257"/>
      <c r="Q358" s="257"/>
      <c r="R358" s="257"/>
      <c r="S358" s="257"/>
      <c r="T358" s="25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9" t="s">
        <v>257</v>
      </c>
      <c r="AU358" s="259" t="s">
        <v>87</v>
      </c>
      <c r="AV358" s="14" t="s">
        <v>87</v>
      </c>
      <c r="AW358" s="14" t="s">
        <v>34</v>
      </c>
      <c r="AX358" s="14" t="s">
        <v>77</v>
      </c>
      <c r="AY358" s="259" t="s">
        <v>245</v>
      </c>
    </row>
    <row r="359" s="14" customFormat="1">
      <c r="A359" s="14"/>
      <c r="B359" s="249"/>
      <c r="C359" s="250"/>
      <c r="D359" s="234" t="s">
        <v>257</v>
      </c>
      <c r="E359" s="251" t="s">
        <v>1</v>
      </c>
      <c r="F359" s="252" t="s">
        <v>6811</v>
      </c>
      <c r="G359" s="250"/>
      <c r="H359" s="253">
        <v>-12.800000000000001</v>
      </c>
      <c r="I359" s="254"/>
      <c r="J359" s="250"/>
      <c r="K359" s="250"/>
      <c r="L359" s="255"/>
      <c r="M359" s="256"/>
      <c r="N359" s="257"/>
      <c r="O359" s="257"/>
      <c r="P359" s="257"/>
      <c r="Q359" s="257"/>
      <c r="R359" s="257"/>
      <c r="S359" s="257"/>
      <c r="T359" s="258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9" t="s">
        <v>257</v>
      </c>
      <c r="AU359" s="259" t="s">
        <v>87</v>
      </c>
      <c r="AV359" s="14" t="s">
        <v>87</v>
      </c>
      <c r="AW359" s="14" t="s">
        <v>34</v>
      </c>
      <c r="AX359" s="14" t="s">
        <v>77</v>
      </c>
      <c r="AY359" s="259" t="s">
        <v>245</v>
      </c>
    </row>
    <row r="360" s="15" customFormat="1">
      <c r="A360" s="15"/>
      <c r="B360" s="260"/>
      <c r="C360" s="261"/>
      <c r="D360" s="234" t="s">
        <v>257</v>
      </c>
      <c r="E360" s="262" t="s">
        <v>1</v>
      </c>
      <c r="F360" s="263" t="s">
        <v>266</v>
      </c>
      <c r="G360" s="261"/>
      <c r="H360" s="264">
        <v>54.640000000000001</v>
      </c>
      <c r="I360" s="265"/>
      <c r="J360" s="261"/>
      <c r="K360" s="261"/>
      <c r="L360" s="266"/>
      <c r="M360" s="267"/>
      <c r="N360" s="268"/>
      <c r="O360" s="268"/>
      <c r="P360" s="268"/>
      <c r="Q360" s="268"/>
      <c r="R360" s="268"/>
      <c r="S360" s="268"/>
      <c r="T360" s="269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70" t="s">
        <v>257</v>
      </c>
      <c r="AU360" s="270" t="s">
        <v>87</v>
      </c>
      <c r="AV360" s="15" t="s">
        <v>253</v>
      </c>
      <c r="AW360" s="15" t="s">
        <v>34</v>
      </c>
      <c r="AX360" s="15" t="s">
        <v>85</v>
      </c>
      <c r="AY360" s="270" t="s">
        <v>245</v>
      </c>
    </row>
    <row r="361" s="2" customFormat="1" ht="16.5" customHeight="1">
      <c r="A361" s="40"/>
      <c r="B361" s="41"/>
      <c r="C361" s="221" t="s">
        <v>650</v>
      </c>
      <c r="D361" s="221" t="s">
        <v>248</v>
      </c>
      <c r="E361" s="222" t="s">
        <v>2820</v>
      </c>
      <c r="F361" s="223" t="s">
        <v>5732</v>
      </c>
      <c r="G361" s="224" t="s">
        <v>275</v>
      </c>
      <c r="H361" s="225">
        <v>54.640000000000001</v>
      </c>
      <c r="I361" s="226"/>
      <c r="J361" s="227">
        <f>ROUND(I361*H361,2)</f>
        <v>0</v>
      </c>
      <c r="K361" s="223" t="s">
        <v>764</v>
      </c>
      <c r="L361" s="46"/>
      <c r="M361" s="228" t="s">
        <v>1</v>
      </c>
      <c r="N361" s="229" t="s">
        <v>42</v>
      </c>
      <c r="O361" s="93"/>
      <c r="P361" s="230">
        <f>O361*H361</f>
        <v>0</v>
      </c>
      <c r="Q361" s="230">
        <v>3.6000000000000001E-05</v>
      </c>
      <c r="R361" s="230">
        <f>Q361*H361</f>
        <v>0.0019670400000000002</v>
      </c>
      <c r="S361" s="230">
        <v>0</v>
      </c>
      <c r="T361" s="231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32" t="s">
        <v>253</v>
      </c>
      <c r="AT361" s="232" t="s">
        <v>248</v>
      </c>
      <c r="AU361" s="232" t="s">
        <v>87</v>
      </c>
      <c r="AY361" s="19" t="s">
        <v>245</v>
      </c>
      <c r="BE361" s="233">
        <f>IF(N361="základní",J361,0)</f>
        <v>0</v>
      </c>
      <c r="BF361" s="233">
        <f>IF(N361="snížená",J361,0)</f>
        <v>0</v>
      </c>
      <c r="BG361" s="233">
        <f>IF(N361="zákl. přenesená",J361,0)</f>
        <v>0</v>
      </c>
      <c r="BH361" s="233">
        <f>IF(N361="sníž. přenesená",J361,0)</f>
        <v>0</v>
      </c>
      <c r="BI361" s="233">
        <f>IF(N361="nulová",J361,0)</f>
        <v>0</v>
      </c>
      <c r="BJ361" s="19" t="s">
        <v>85</v>
      </c>
      <c r="BK361" s="233">
        <f>ROUND(I361*H361,2)</f>
        <v>0</v>
      </c>
      <c r="BL361" s="19" t="s">
        <v>253</v>
      </c>
      <c r="BM361" s="232" t="s">
        <v>6812</v>
      </c>
    </row>
    <row r="362" s="2" customFormat="1">
      <c r="A362" s="40"/>
      <c r="B362" s="41"/>
      <c r="C362" s="42"/>
      <c r="D362" s="234" t="s">
        <v>255</v>
      </c>
      <c r="E362" s="42"/>
      <c r="F362" s="235" t="s">
        <v>5732</v>
      </c>
      <c r="G362" s="42"/>
      <c r="H362" s="42"/>
      <c r="I362" s="236"/>
      <c r="J362" s="42"/>
      <c r="K362" s="42"/>
      <c r="L362" s="46"/>
      <c r="M362" s="237"/>
      <c r="N362" s="238"/>
      <c r="O362" s="93"/>
      <c r="P362" s="93"/>
      <c r="Q362" s="93"/>
      <c r="R362" s="93"/>
      <c r="S362" s="93"/>
      <c r="T362" s="94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255</v>
      </c>
      <c r="AU362" s="19" t="s">
        <v>87</v>
      </c>
    </row>
    <row r="363" s="2" customFormat="1">
      <c r="A363" s="40"/>
      <c r="B363" s="41"/>
      <c r="C363" s="42"/>
      <c r="D363" s="296" t="s">
        <v>766</v>
      </c>
      <c r="E363" s="42"/>
      <c r="F363" s="297" t="s">
        <v>2824</v>
      </c>
      <c r="G363" s="42"/>
      <c r="H363" s="42"/>
      <c r="I363" s="236"/>
      <c r="J363" s="42"/>
      <c r="K363" s="42"/>
      <c r="L363" s="46"/>
      <c r="M363" s="237"/>
      <c r="N363" s="238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766</v>
      </c>
      <c r="AU363" s="19" t="s">
        <v>87</v>
      </c>
    </row>
    <row r="364" s="14" customFormat="1">
      <c r="A364" s="14"/>
      <c r="B364" s="249"/>
      <c r="C364" s="250"/>
      <c r="D364" s="234" t="s">
        <v>257</v>
      </c>
      <c r="E364" s="251" t="s">
        <v>1</v>
      </c>
      <c r="F364" s="252" t="s">
        <v>6813</v>
      </c>
      <c r="G364" s="250"/>
      <c r="H364" s="253">
        <v>54.640000000000001</v>
      </c>
      <c r="I364" s="254"/>
      <c r="J364" s="250"/>
      <c r="K364" s="250"/>
      <c r="L364" s="255"/>
      <c r="M364" s="256"/>
      <c r="N364" s="257"/>
      <c r="O364" s="257"/>
      <c r="P364" s="257"/>
      <c r="Q364" s="257"/>
      <c r="R364" s="257"/>
      <c r="S364" s="257"/>
      <c r="T364" s="258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9" t="s">
        <v>257</v>
      </c>
      <c r="AU364" s="259" t="s">
        <v>87</v>
      </c>
      <c r="AV364" s="14" t="s">
        <v>87</v>
      </c>
      <c r="AW364" s="14" t="s">
        <v>34</v>
      </c>
      <c r="AX364" s="14" t="s">
        <v>85</v>
      </c>
      <c r="AY364" s="259" t="s">
        <v>245</v>
      </c>
    </row>
    <row r="365" s="2" customFormat="1" ht="16.5" customHeight="1">
      <c r="A365" s="40"/>
      <c r="B365" s="41"/>
      <c r="C365" s="221" t="s">
        <v>654</v>
      </c>
      <c r="D365" s="221" t="s">
        <v>248</v>
      </c>
      <c r="E365" s="222" t="s">
        <v>5735</v>
      </c>
      <c r="F365" s="223" t="s">
        <v>5736</v>
      </c>
      <c r="G365" s="224" t="s">
        <v>329</v>
      </c>
      <c r="H365" s="225">
        <v>8</v>
      </c>
      <c r="I365" s="226"/>
      <c r="J365" s="227">
        <f>ROUND(I365*H365,2)</f>
        <v>0</v>
      </c>
      <c r="K365" s="223" t="s">
        <v>764</v>
      </c>
      <c r="L365" s="46"/>
      <c r="M365" s="228" t="s">
        <v>1</v>
      </c>
      <c r="N365" s="229" t="s">
        <v>42</v>
      </c>
      <c r="O365" s="93"/>
      <c r="P365" s="230">
        <f>O365*H365</f>
        <v>0</v>
      </c>
      <c r="Q365" s="230">
        <v>0.144006</v>
      </c>
      <c r="R365" s="230">
        <f>Q365*H365</f>
        <v>1.152048</v>
      </c>
      <c r="S365" s="230">
        <v>0</v>
      </c>
      <c r="T365" s="231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32" t="s">
        <v>253</v>
      </c>
      <c r="AT365" s="232" t="s">
        <v>248</v>
      </c>
      <c r="AU365" s="232" t="s">
        <v>87</v>
      </c>
      <c r="AY365" s="19" t="s">
        <v>245</v>
      </c>
      <c r="BE365" s="233">
        <f>IF(N365="základní",J365,0)</f>
        <v>0</v>
      </c>
      <c r="BF365" s="233">
        <f>IF(N365="snížená",J365,0)</f>
        <v>0</v>
      </c>
      <c r="BG365" s="233">
        <f>IF(N365="zákl. přenesená",J365,0)</f>
        <v>0</v>
      </c>
      <c r="BH365" s="233">
        <f>IF(N365="sníž. přenesená",J365,0)</f>
        <v>0</v>
      </c>
      <c r="BI365" s="233">
        <f>IF(N365="nulová",J365,0)</f>
        <v>0</v>
      </c>
      <c r="BJ365" s="19" t="s">
        <v>85</v>
      </c>
      <c r="BK365" s="233">
        <f>ROUND(I365*H365,2)</f>
        <v>0</v>
      </c>
      <c r="BL365" s="19" t="s">
        <v>253</v>
      </c>
      <c r="BM365" s="232" t="s">
        <v>6814</v>
      </c>
    </row>
    <row r="366" s="2" customFormat="1">
      <c r="A366" s="40"/>
      <c r="B366" s="41"/>
      <c r="C366" s="42"/>
      <c r="D366" s="234" t="s">
        <v>255</v>
      </c>
      <c r="E366" s="42"/>
      <c r="F366" s="235" t="s">
        <v>5736</v>
      </c>
      <c r="G366" s="42"/>
      <c r="H366" s="42"/>
      <c r="I366" s="236"/>
      <c r="J366" s="42"/>
      <c r="K366" s="42"/>
      <c r="L366" s="46"/>
      <c r="M366" s="237"/>
      <c r="N366" s="238"/>
      <c r="O366" s="93"/>
      <c r="P366" s="93"/>
      <c r="Q366" s="93"/>
      <c r="R366" s="93"/>
      <c r="S366" s="93"/>
      <c r="T366" s="94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255</v>
      </c>
      <c r="AU366" s="19" t="s">
        <v>87</v>
      </c>
    </row>
    <row r="367" s="2" customFormat="1">
      <c r="A367" s="40"/>
      <c r="B367" s="41"/>
      <c r="C367" s="42"/>
      <c r="D367" s="296" t="s">
        <v>766</v>
      </c>
      <c r="E367" s="42"/>
      <c r="F367" s="297" t="s">
        <v>5738</v>
      </c>
      <c r="G367" s="42"/>
      <c r="H367" s="42"/>
      <c r="I367" s="236"/>
      <c r="J367" s="42"/>
      <c r="K367" s="42"/>
      <c r="L367" s="46"/>
      <c r="M367" s="237"/>
      <c r="N367" s="238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766</v>
      </c>
      <c r="AU367" s="19" t="s">
        <v>87</v>
      </c>
    </row>
    <row r="368" s="14" customFormat="1">
      <c r="A368" s="14"/>
      <c r="B368" s="249"/>
      <c r="C368" s="250"/>
      <c r="D368" s="234" t="s">
        <v>257</v>
      </c>
      <c r="E368" s="251" t="s">
        <v>1</v>
      </c>
      <c r="F368" s="252" t="s">
        <v>6600</v>
      </c>
      <c r="G368" s="250"/>
      <c r="H368" s="253">
        <v>8</v>
      </c>
      <c r="I368" s="254"/>
      <c r="J368" s="250"/>
      <c r="K368" s="250"/>
      <c r="L368" s="255"/>
      <c r="M368" s="256"/>
      <c r="N368" s="257"/>
      <c r="O368" s="257"/>
      <c r="P368" s="257"/>
      <c r="Q368" s="257"/>
      <c r="R368" s="257"/>
      <c r="S368" s="257"/>
      <c r="T368" s="25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9" t="s">
        <v>257</v>
      </c>
      <c r="AU368" s="259" t="s">
        <v>87</v>
      </c>
      <c r="AV368" s="14" t="s">
        <v>87</v>
      </c>
      <c r="AW368" s="14" t="s">
        <v>34</v>
      </c>
      <c r="AX368" s="14" t="s">
        <v>85</v>
      </c>
      <c r="AY368" s="259" t="s">
        <v>245</v>
      </c>
    </row>
    <row r="369" s="2" customFormat="1" ht="16.5" customHeight="1">
      <c r="A369" s="40"/>
      <c r="B369" s="41"/>
      <c r="C369" s="283" t="s">
        <v>658</v>
      </c>
      <c r="D369" s="283" t="s">
        <v>551</v>
      </c>
      <c r="E369" s="284" t="s">
        <v>6815</v>
      </c>
      <c r="F369" s="285" t="s">
        <v>6816</v>
      </c>
      <c r="G369" s="286" t="s">
        <v>329</v>
      </c>
      <c r="H369" s="287">
        <v>3</v>
      </c>
      <c r="I369" s="288"/>
      <c r="J369" s="289">
        <f>ROUND(I369*H369,2)</f>
        <v>0</v>
      </c>
      <c r="K369" s="285" t="s">
        <v>1</v>
      </c>
      <c r="L369" s="290"/>
      <c r="M369" s="291" t="s">
        <v>1</v>
      </c>
      <c r="N369" s="292" t="s">
        <v>42</v>
      </c>
      <c r="O369" s="93"/>
      <c r="P369" s="230">
        <f>O369*H369</f>
        <v>0</v>
      </c>
      <c r="Q369" s="230">
        <v>1.4510000000000001</v>
      </c>
      <c r="R369" s="230">
        <f>Q369*H369</f>
        <v>4.3529999999999998</v>
      </c>
      <c r="S369" s="230">
        <v>0</v>
      </c>
      <c r="T369" s="231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32" t="s">
        <v>326</v>
      </c>
      <c r="AT369" s="232" t="s">
        <v>551</v>
      </c>
      <c r="AU369" s="232" t="s">
        <v>87</v>
      </c>
      <c r="AY369" s="19" t="s">
        <v>245</v>
      </c>
      <c r="BE369" s="233">
        <f>IF(N369="základní",J369,0)</f>
        <v>0</v>
      </c>
      <c r="BF369" s="233">
        <f>IF(N369="snížená",J369,0)</f>
        <v>0</v>
      </c>
      <c r="BG369" s="233">
        <f>IF(N369="zákl. přenesená",J369,0)</f>
        <v>0</v>
      </c>
      <c r="BH369" s="233">
        <f>IF(N369="sníž. přenesená",J369,0)</f>
        <v>0</v>
      </c>
      <c r="BI369" s="233">
        <f>IF(N369="nulová",J369,0)</f>
        <v>0</v>
      </c>
      <c r="BJ369" s="19" t="s">
        <v>85</v>
      </c>
      <c r="BK369" s="233">
        <f>ROUND(I369*H369,2)</f>
        <v>0</v>
      </c>
      <c r="BL369" s="19" t="s">
        <v>253</v>
      </c>
      <c r="BM369" s="232" t="s">
        <v>6817</v>
      </c>
    </row>
    <row r="370" s="2" customFormat="1">
      <c r="A370" s="40"/>
      <c r="B370" s="41"/>
      <c r="C370" s="42"/>
      <c r="D370" s="234" t="s">
        <v>255</v>
      </c>
      <c r="E370" s="42"/>
      <c r="F370" s="235" t="s">
        <v>6816</v>
      </c>
      <c r="G370" s="42"/>
      <c r="H370" s="42"/>
      <c r="I370" s="236"/>
      <c r="J370" s="42"/>
      <c r="K370" s="42"/>
      <c r="L370" s="46"/>
      <c r="M370" s="237"/>
      <c r="N370" s="238"/>
      <c r="O370" s="93"/>
      <c r="P370" s="93"/>
      <c r="Q370" s="93"/>
      <c r="R370" s="93"/>
      <c r="S370" s="93"/>
      <c r="T370" s="94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255</v>
      </c>
      <c r="AU370" s="19" t="s">
        <v>87</v>
      </c>
    </row>
    <row r="371" s="14" customFormat="1">
      <c r="A371" s="14"/>
      <c r="B371" s="249"/>
      <c r="C371" s="250"/>
      <c r="D371" s="234" t="s">
        <v>257</v>
      </c>
      <c r="E371" s="251" t="s">
        <v>1</v>
      </c>
      <c r="F371" s="252" t="s">
        <v>6604</v>
      </c>
      <c r="G371" s="250"/>
      <c r="H371" s="253">
        <v>3</v>
      </c>
      <c r="I371" s="254"/>
      <c r="J371" s="250"/>
      <c r="K371" s="250"/>
      <c r="L371" s="255"/>
      <c r="M371" s="256"/>
      <c r="N371" s="257"/>
      <c r="O371" s="257"/>
      <c r="P371" s="257"/>
      <c r="Q371" s="257"/>
      <c r="R371" s="257"/>
      <c r="S371" s="257"/>
      <c r="T371" s="258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9" t="s">
        <v>257</v>
      </c>
      <c r="AU371" s="259" t="s">
        <v>87</v>
      </c>
      <c r="AV371" s="14" t="s">
        <v>87</v>
      </c>
      <c r="AW371" s="14" t="s">
        <v>34</v>
      </c>
      <c r="AX371" s="14" t="s">
        <v>85</v>
      </c>
      <c r="AY371" s="259" t="s">
        <v>245</v>
      </c>
    </row>
    <row r="372" s="2" customFormat="1" ht="16.5" customHeight="1">
      <c r="A372" s="40"/>
      <c r="B372" s="41"/>
      <c r="C372" s="283" t="s">
        <v>666</v>
      </c>
      <c r="D372" s="283" t="s">
        <v>551</v>
      </c>
      <c r="E372" s="284" t="s">
        <v>6818</v>
      </c>
      <c r="F372" s="285" t="s">
        <v>6819</v>
      </c>
      <c r="G372" s="286" t="s">
        <v>329</v>
      </c>
      <c r="H372" s="287">
        <v>3</v>
      </c>
      <c r="I372" s="288"/>
      <c r="J372" s="289">
        <f>ROUND(I372*H372,2)</f>
        <v>0</v>
      </c>
      <c r="K372" s="285" t="s">
        <v>1</v>
      </c>
      <c r="L372" s="290"/>
      <c r="M372" s="291" t="s">
        <v>1</v>
      </c>
      <c r="N372" s="292" t="s">
        <v>42</v>
      </c>
      <c r="O372" s="93"/>
      <c r="P372" s="230">
        <f>O372*H372</f>
        <v>0</v>
      </c>
      <c r="Q372" s="230">
        <v>0</v>
      </c>
      <c r="R372" s="230">
        <f>Q372*H372</f>
        <v>0</v>
      </c>
      <c r="S372" s="230">
        <v>0</v>
      </c>
      <c r="T372" s="231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232" t="s">
        <v>326</v>
      </c>
      <c r="AT372" s="232" t="s">
        <v>551</v>
      </c>
      <c r="AU372" s="232" t="s">
        <v>87</v>
      </c>
      <c r="AY372" s="19" t="s">
        <v>245</v>
      </c>
      <c r="BE372" s="233">
        <f>IF(N372="základní",J372,0)</f>
        <v>0</v>
      </c>
      <c r="BF372" s="233">
        <f>IF(N372="snížená",J372,0)</f>
        <v>0</v>
      </c>
      <c r="BG372" s="233">
        <f>IF(N372="zákl. přenesená",J372,0)</f>
        <v>0</v>
      </c>
      <c r="BH372" s="233">
        <f>IF(N372="sníž. přenesená",J372,0)</f>
        <v>0</v>
      </c>
      <c r="BI372" s="233">
        <f>IF(N372="nulová",J372,0)</f>
        <v>0</v>
      </c>
      <c r="BJ372" s="19" t="s">
        <v>85</v>
      </c>
      <c r="BK372" s="233">
        <f>ROUND(I372*H372,2)</f>
        <v>0</v>
      </c>
      <c r="BL372" s="19" t="s">
        <v>253</v>
      </c>
      <c r="BM372" s="232" t="s">
        <v>6820</v>
      </c>
    </row>
    <row r="373" s="2" customFormat="1">
      <c r="A373" s="40"/>
      <c r="B373" s="41"/>
      <c r="C373" s="42"/>
      <c r="D373" s="234" t="s">
        <v>255</v>
      </c>
      <c r="E373" s="42"/>
      <c r="F373" s="235" t="s">
        <v>6819</v>
      </c>
      <c r="G373" s="42"/>
      <c r="H373" s="42"/>
      <c r="I373" s="236"/>
      <c r="J373" s="42"/>
      <c r="K373" s="42"/>
      <c r="L373" s="46"/>
      <c r="M373" s="237"/>
      <c r="N373" s="238"/>
      <c r="O373" s="93"/>
      <c r="P373" s="93"/>
      <c r="Q373" s="93"/>
      <c r="R373" s="93"/>
      <c r="S373" s="93"/>
      <c r="T373" s="94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255</v>
      </c>
      <c r="AU373" s="19" t="s">
        <v>87</v>
      </c>
    </row>
    <row r="374" s="14" customFormat="1">
      <c r="A374" s="14"/>
      <c r="B374" s="249"/>
      <c r="C374" s="250"/>
      <c r="D374" s="234" t="s">
        <v>257</v>
      </c>
      <c r="E374" s="251" t="s">
        <v>1</v>
      </c>
      <c r="F374" s="252" t="s">
        <v>6608</v>
      </c>
      <c r="G374" s="250"/>
      <c r="H374" s="253">
        <v>3</v>
      </c>
      <c r="I374" s="254"/>
      <c r="J374" s="250"/>
      <c r="K374" s="250"/>
      <c r="L374" s="255"/>
      <c r="M374" s="256"/>
      <c r="N374" s="257"/>
      <c r="O374" s="257"/>
      <c r="P374" s="257"/>
      <c r="Q374" s="257"/>
      <c r="R374" s="257"/>
      <c r="S374" s="257"/>
      <c r="T374" s="25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9" t="s">
        <v>257</v>
      </c>
      <c r="AU374" s="259" t="s">
        <v>87</v>
      </c>
      <c r="AV374" s="14" t="s">
        <v>87</v>
      </c>
      <c r="AW374" s="14" t="s">
        <v>34</v>
      </c>
      <c r="AX374" s="14" t="s">
        <v>85</v>
      </c>
      <c r="AY374" s="259" t="s">
        <v>245</v>
      </c>
    </row>
    <row r="375" s="2" customFormat="1" ht="16.5" customHeight="1">
      <c r="A375" s="40"/>
      <c r="B375" s="41"/>
      <c r="C375" s="283" t="s">
        <v>675</v>
      </c>
      <c r="D375" s="283" t="s">
        <v>551</v>
      </c>
      <c r="E375" s="284" t="s">
        <v>6821</v>
      </c>
      <c r="F375" s="285" t="s">
        <v>6822</v>
      </c>
      <c r="G375" s="286" t="s">
        <v>329</v>
      </c>
      <c r="H375" s="287">
        <v>1</v>
      </c>
      <c r="I375" s="288"/>
      <c r="J375" s="289">
        <f>ROUND(I375*H375,2)</f>
        <v>0</v>
      </c>
      <c r="K375" s="285" t="s">
        <v>1</v>
      </c>
      <c r="L375" s="290"/>
      <c r="M375" s="291" t="s">
        <v>1</v>
      </c>
      <c r="N375" s="292" t="s">
        <v>42</v>
      </c>
      <c r="O375" s="93"/>
      <c r="P375" s="230">
        <f>O375*H375</f>
        <v>0</v>
      </c>
      <c r="Q375" s="230">
        <v>0</v>
      </c>
      <c r="R375" s="230">
        <f>Q375*H375</f>
        <v>0</v>
      </c>
      <c r="S375" s="230">
        <v>0</v>
      </c>
      <c r="T375" s="231">
        <f>S375*H375</f>
        <v>0</v>
      </c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R375" s="232" t="s">
        <v>326</v>
      </c>
      <c r="AT375" s="232" t="s">
        <v>551</v>
      </c>
      <c r="AU375" s="232" t="s">
        <v>87</v>
      </c>
      <c r="AY375" s="19" t="s">
        <v>245</v>
      </c>
      <c r="BE375" s="233">
        <f>IF(N375="základní",J375,0)</f>
        <v>0</v>
      </c>
      <c r="BF375" s="233">
        <f>IF(N375="snížená",J375,0)</f>
        <v>0</v>
      </c>
      <c r="BG375" s="233">
        <f>IF(N375="zákl. přenesená",J375,0)</f>
        <v>0</v>
      </c>
      <c r="BH375" s="233">
        <f>IF(N375="sníž. přenesená",J375,0)</f>
        <v>0</v>
      </c>
      <c r="BI375" s="233">
        <f>IF(N375="nulová",J375,0)</f>
        <v>0</v>
      </c>
      <c r="BJ375" s="19" t="s">
        <v>85</v>
      </c>
      <c r="BK375" s="233">
        <f>ROUND(I375*H375,2)</f>
        <v>0</v>
      </c>
      <c r="BL375" s="19" t="s">
        <v>253</v>
      </c>
      <c r="BM375" s="232" t="s">
        <v>6823</v>
      </c>
    </row>
    <row r="376" s="2" customFormat="1">
      <c r="A376" s="40"/>
      <c r="B376" s="41"/>
      <c r="C376" s="42"/>
      <c r="D376" s="234" t="s">
        <v>255</v>
      </c>
      <c r="E376" s="42"/>
      <c r="F376" s="235" t="s">
        <v>6822</v>
      </c>
      <c r="G376" s="42"/>
      <c r="H376" s="42"/>
      <c r="I376" s="236"/>
      <c r="J376" s="42"/>
      <c r="K376" s="42"/>
      <c r="L376" s="46"/>
      <c r="M376" s="237"/>
      <c r="N376" s="238"/>
      <c r="O376" s="93"/>
      <c r="P376" s="93"/>
      <c r="Q376" s="93"/>
      <c r="R376" s="93"/>
      <c r="S376" s="93"/>
      <c r="T376" s="94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9" t="s">
        <v>255</v>
      </c>
      <c r="AU376" s="19" t="s">
        <v>87</v>
      </c>
    </row>
    <row r="377" s="2" customFormat="1" ht="16.5" customHeight="1">
      <c r="A377" s="40"/>
      <c r="B377" s="41"/>
      <c r="C377" s="283" t="s">
        <v>690</v>
      </c>
      <c r="D377" s="283" t="s">
        <v>551</v>
      </c>
      <c r="E377" s="284" t="s">
        <v>6824</v>
      </c>
      <c r="F377" s="285" t="s">
        <v>6825</v>
      </c>
      <c r="G377" s="286" t="s">
        <v>329</v>
      </c>
      <c r="H377" s="287">
        <v>1</v>
      </c>
      <c r="I377" s="288"/>
      <c r="J377" s="289">
        <f>ROUND(I377*H377,2)</f>
        <v>0</v>
      </c>
      <c r="K377" s="285" t="s">
        <v>1</v>
      </c>
      <c r="L377" s="290"/>
      <c r="M377" s="291" t="s">
        <v>1</v>
      </c>
      <c r="N377" s="292" t="s">
        <v>42</v>
      </c>
      <c r="O377" s="93"/>
      <c r="P377" s="230">
        <f>O377*H377</f>
        <v>0</v>
      </c>
      <c r="Q377" s="230">
        <v>0</v>
      </c>
      <c r="R377" s="230">
        <f>Q377*H377</f>
        <v>0</v>
      </c>
      <c r="S377" s="230">
        <v>0</v>
      </c>
      <c r="T377" s="231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32" t="s">
        <v>326</v>
      </c>
      <c r="AT377" s="232" t="s">
        <v>551</v>
      </c>
      <c r="AU377" s="232" t="s">
        <v>87</v>
      </c>
      <c r="AY377" s="19" t="s">
        <v>245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9" t="s">
        <v>85</v>
      </c>
      <c r="BK377" s="233">
        <f>ROUND(I377*H377,2)</f>
        <v>0</v>
      </c>
      <c r="BL377" s="19" t="s">
        <v>253</v>
      </c>
      <c r="BM377" s="232" t="s">
        <v>6826</v>
      </c>
    </row>
    <row r="378" s="2" customFormat="1">
      <c r="A378" s="40"/>
      <c r="B378" s="41"/>
      <c r="C378" s="42"/>
      <c r="D378" s="234" t="s">
        <v>255</v>
      </c>
      <c r="E378" s="42"/>
      <c r="F378" s="235" t="s">
        <v>6825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255</v>
      </c>
      <c r="AU378" s="19" t="s">
        <v>87</v>
      </c>
    </row>
    <row r="379" s="12" customFormat="1" ht="22.8" customHeight="1">
      <c r="A379" s="12"/>
      <c r="B379" s="205"/>
      <c r="C379" s="206"/>
      <c r="D379" s="207" t="s">
        <v>76</v>
      </c>
      <c r="E379" s="219" t="s">
        <v>253</v>
      </c>
      <c r="F379" s="219" t="s">
        <v>761</v>
      </c>
      <c r="G379" s="206"/>
      <c r="H379" s="206"/>
      <c r="I379" s="209"/>
      <c r="J379" s="220">
        <f>BK379</f>
        <v>0</v>
      </c>
      <c r="K379" s="206"/>
      <c r="L379" s="211"/>
      <c r="M379" s="212"/>
      <c r="N379" s="213"/>
      <c r="O379" s="213"/>
      <c r="P379" s="214">
        <f>SUM(P380:P405)</f>
        <v>0</v>
      </c>
      <c r="Q379" s="213"/>
      <c r="R379" s="214">
        <f>SUM(R380:R405)</f>
        <v>331.65951232499998</v>
      </c>
      <c r="S379" s="213"/>
      <c r="T379" s="215">
        <f>SUM(T380:T405)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16" t="s">
        <v>253</v>
      </c>
      <c r="AT379" s="217" t="s">
        <v>76</v>
      </c>
      <c r="AU379" s="217" t="s">
        <v>85</v>
      </c>
      <c r="AY379" s="216" t="s">
        <v>245</v>
      </c>
      <c r="BK379" s="218">
        <f>SUM(BK380:BK405)</f>
        <v>0</v>
      </c>
    </row>
    <row r="380" s="2" customFormat="1" ht="16.5" customHeight="1">
      <c r="A380" s="40"/>
      <c r="B380" s="41"/>
      <c r="C380" s="221" t="s">
        <v>700</v>
      </c>
      <c r="D380" s="221" t="s">
        <v>248</v>
      </c>
      <c r="E380" s="222" t="s">
        <v>3689</v>
      </c>
      <c r="F380" s="223" t="s">
        <v>3690</v>
      </c>
      <c r="G380" s="224" t="s">
        <v>275</v>
      </c>
      <c r="H380" s="225">
        <v>42</v>
      </c>
      <c r="I380" s="226"/>
      <c r="J380" s="227">
        <f>ROUND(I380*H380,2)</f>
        <v>0</v>
      </c>
      <c r="K380" s="223" t="s">
        <v>764</v>
      </c>
      <c r="L380" s="46"/>
      <c r="M380" s="228" t="s">
        <v>1</v>
      </c>
      <c r="N380" s="229" t="s">
        <v>42</v>
      </c>
      <c r="O380" s="93"/>
      <c r="P380" s="230">
        <f>O380*H380</f>
        <v>0</v>
      </c>
      <c r="Q380" s="230">
        <v>0</v>
      </c>
      <c r="R380" s="230">
        <f>Q380*H380</f>
        <v>0</v>
      </c>
      <c r="S380" s="230">
        <v>0</v>
      </c>
      <c r="T380" s="231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32" t="s">
        <v>253</v>
      </c>
      <c r="AT380" s="232" t="s">
        <v>248</v>
      </c>
      <c r="AU380" s="232" t="s">
        <v>87</v>
      </c>
      <c r="AY380" s="19" t="s">
        <v>245</v>
      </c>
      <c r="BE380" s="233">
        <f>IF(N380="základní",J380,0)</f>
        <v>0</v>
      </c>
      <c r="BF380" s="233">
        <f>IF(N380="snížená",J380,0)</f>
        <v>0</v>
      </c>
      <c r="BG380" s="233">
        <f>IF(N380="zákl. přenesená",J380,0)</f>
        <v>0</v>
      </c>
      <c r="BH380" s="233">
        <f>IF(N380="sníž. přenesená",J380,0)</f>
        <v>0</v>
      </c>
      <c r="BI380" s="233">
        <f>IF(N380="nulová",J380,0)</f>
        <v>0</v>
      </c>
      <c r="BJ380" s="19" t="s">
        <v>85</v>
      </c>
      <c r="BK380" s="233">
        <f>ROUND(I380*H380,2)</f>
        <v>0</v>
      </c>
      <c r="BL380" s="19" t="s">
        <v>253</v>
      </c>
      <c r="BM380" s="232" t="s">
        <v>6827</v>
      </c>
    </row>
    <row r="381" s="2" customFormat="1">
      <c r="A381" s="40"/>
      <c r="B381" s="41"/>
      <c r="C381" s="42"/>
      <c r="D381" s="234" t="s">
        <v>255</v>
      </c>
      <c r="E381" s="42"/>
      <c r="F381" s="235" t="s">
        <v>3690</v>
      </c>
      <c r="G381" s="42"/>
      <c r="H381" s="42"/>
      <c r="I381" s="236"/>
      <c r="J381" s="42"/>
      <c r="K381" s="42"/>
      <c r="L381" s="46"/>
      <c r="M381" s="237"/>
      <c r="N381" s="238"/>
      <c r="O381" s="93"/>
      <c r="P381" s="93"/>
      <c r="Q381" s="93"/>
      <c r="R381" s="93"/>
      <c r="S381" s="93"/>
      <c r="T381" s="94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T381" s="19" t="s">
        <v>255</v>
      </c>
      <c r="AU381" s="19" t="s">
        <v>87</v>
      </c>
    </row>
    <row r="382" s="2" customFormat="1">
      <c r="A382" s="40"/>
      <c r="B382" s="41"/>
      <c r="C382" s="42"/>
      <c r="D382" s="296" t="s">
        <v>766</v>
      </c>
      <c r="E382" s="42"/>
      <c r="F382" s="297" t="s">
        <v>3692</v>
      </c>
      <c r="G382" s="42"/>
      <c r="H382" s="42"/>
      <c r="I382" s="236"/>
      <c r="J382" s="42"/>
      <c r="K382" s="42"/>
      <c r="L382" s="46"/>
      <c r="M382" s="237"/>
      <c r="N382" s="238"/>
      <c r="O382" s="93"/>
      <c r="P382" s="93"/>
      <c r="Q382" s="93"/>
      <c r="R382" s="93"/>
      <c r="S382" s="93"/>
      <c r="T382" s="94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766</v>
      </c>
      <c r="AU382" s="19" t="s">
        <v>87</v>
      </c>
    </row>
    <row r="383" s="14" customFormat="1">
      <c r="A383" s="14"/>
      <c r="B383" s="249"/>
      <c r="C383" s="250"/>
      <c r="D383" s="234" t="s">
        <v>257</v>
      </c>
      <c r="E383" s="251" t="s">
        <v>1</v>
      </c>
      <c r="F383" s="252" t="s">
        <v>6828</v>
      </c>
      <c r="G383" s="250"/>
      <c r="H383" s="253">
        <v>42</v>
      </c>
      <c r="I383" s="254"/>
      <c r="J383" s="250"/>
      <c r="K383" s="250"/>
      <c r="L383" s="255"/>
      <c r="M383" s="256"/>
      <c r="N383" s="257"/>
      <c r="O383" s="257"/>
      <c r="P383" s="257"/>
      <c r="Q383" s="257"/>
      <c r="R383" s="257"/>
      <c r="S383" s="257"/>
      <c r="T383" s="258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9" t="s">
        <v>257</v>
      </c>
      <c r="AU383" s="259" t="s">
        <v>87</v>
      </c>
      <c r="AV383" s="14" t="s">
        <v>87</v>
      </c>
      <c r="AW383" s="14" t="s">
        <v>34</v>
      </c>
      <c r="AX383" s="14" t="s">
        <v>85</v>
      </c>
      <c r="AY383" s="259" t="s">
        <v>245</v>
      </c>
    </row>
    <row r="384" s="2" customFormat="1" ht="16.5" customHeight="1">
      <c r="A384" s="40"/>
      <c r="B384" s="41"/>
      <c r="C384" s="221" t="s">
        <v>706</v>
      </c>
      <c r="D384" s="221" t="s">
        <v>248</v>
      </c>
      <c r="E384" s="222" t="s">
        <v>2832</v>
      </c>
      <c r="F384" s="223" t="s">
        <v>2833</v>
      </c>
      <c r="G384" s="224" t="s">
        <v>275</v>
      </c>
      <c r="H384" s="225">
        <v>33.805</v>
      </c>
      <c r="I384" s="226"/>
      <c r="J384" s="227">
        <f>ROUND(I384*H384,2)</f>
        <v>0</v>
      </c>
      <c r="K384" s="223" t="s">
        <v>764</v>
      </c>
      <c r="L384" s="46"/>
      <c r="M384" s="228" t="s">
        <v>1</v>
      </c>
      <c r="N384" s="229" t="s">
        <v>42</v>
      </c>
      <c r="O384" s="93"/>
      <c r="P384" s="230">
        <f>O384*H384</f>
        <v>0</v>
      </c>
      <c r="Q384" s="230">
        <v>0.247866</v>
      </c>
      <c r="R384" s="230">
        <f>Q384*H384</f>
        <v>8.3791101300000008</v>
      </c>
      <c r="S384" s="230">
        <v>0</v>
      </c>
      <c r="T384" s="231">
        <f>S384*H384</f>
        <v>0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232" t="s">
        <v>253</v>
      </c>
      <c r="AT384" s="232" t="s">
        <v>248</v>
      </c>
      <c r="AU384" s="232" t="s">
        <v>87</v>
      </c>
      <c r="AY384" s="19" t="s">
        <v>245</v>
      </c>
      <c r="BE384" s="233">
        <f>IF(N384="základní",J384,0)</f>
        <v>0</v>
      </c>
      <c r="BF384" s="233">
        <f>IF(N384="snížená",J384,0)</f>
        <v>0</v>
      </c>
      <c r="BG384" s="233">
        <f>IF(N384="zákl. přenesená",J384,0)</f>
        <v>0</v>
      </c>
      <c r="BH384" s="233">
        <f>IF(N384="sníž. přenesená",J384,0)</f>
        <v>0</v>
      </c>
      <c r="BI384" s="233">
        <f>IF(N384="nulová",J384,0)</f>
        <v>0</v>
      </c>
      <c r="BJ384" s="19" t="s">
        <v>85</v>
      </c>
      <c r="BK384" s="233">
        <f>ROUND(I384*H384,2)</f>
        <v>0</v>
      </c>
      <c r="BL384" s="19" t="s">
        <v>253</v>
      </c>
      <c r="BM384" s="232" t="s">
        <v>6829</v>
      </c>
    </row>
    <row r="385" s="2" customFormat="1">
      <c r="A385" s="40"/>
      <c r="B385" s="41"/>
      <c r="C385" s="42"/>
      <c r="D385" s="234" t="s">
        <v>255</v>
      </c>
      <c r="E385" s="42"/>
      <c r="F385" s="235" t="s">
        <v>2833</v>
      </c>
      <c r="G385" s="42"/>
      <c r="H385" s="42"/>
      <c r="I385" s="236"/>
      <c r="J385" s="42"/>
      <c r="K385" s="42"/>
      <c r="L385" s="46"/>
      <c r="M385" s="237"/>
      <c r="N385" s="238"/>
      <c r="O385" s="93"/>
      <c r="P385" s="93"/>
      <c r="Q385" s="93"/>
      <c r="R385" s="93"/>
      <c r="S385" s="93"/>
      <c r="T385" s="94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T385" s="19" t="s">
        <v>255</v>
      </c>
      <c r="AU385" s="19" t="s">
        <v>87</v>
      </c>
    </row>
    <row r="386" s="2" customFormat="1">
      <c r="A386" s="40"/>
      <c r="B386" s="41"/>
      <c r="C386" s="42"/>
      <c r="D386" s="296" t="s">
        <v>766</v>
      </c>
      <c r="E386" s="42"/>
      <c r="F386" s="297" t="s">
        <v>2836</v>
      </c>
      <c r="G386" s="42"/>
      <c r="H386" s="42"/>
      <c r="I386" s="236"/>
      <c r="J386" s="42"/>
      <c r="K386" s="42"/>
      <c r="L386" s="46"/>
      <c r="M386" s="237"/>
      <c r="N386" s="238"/>
      <c r="O386" s="93"/>
      <c r="P386" s="93"/>
      <c r="Q386" s="93"/>
      <c r="R386" s="93"/>
      <c r="S386" s="93"/>
      <c r="T386" s="94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766</v>
      </c>
      <c r="AU386" s="19" t="s">
        <v>87</v>
      </c>
    </row>
    <row r="387" s="14" customFormat="1">
      <c r="A387" s="14"/>
      <c r="B387" s="249"/>
      <c r="C387" s="250"/>
      <c r="D387" s="234" t="s">
        <v>257</v>
      </c>
      <c r="E387" s="251" t="s">
        <v>1</v>
      </c>
      <c r="F387" s="252" t="s">
        <v>6830</v>
      </c>
      <c r="G387" s="250"/>
      <c r="H387" s="253">
        <v>33.805</v>
      </c>
      <c r="I387" s="254"/>
      <c r="J387" s="250"/>
      <c r="K387" s="250"/>
      <c r="L387" s="255"/>
      <c r="M387" s="256"/>
      <c r="N387" s="257"/>
      <c r="O387" s="257"/>
      <c r="P387" s="257"/>
      <c r="Q387" s="257"/>
      <c r="R387" s="257"/>
      <c r="S387" s="257"/>
      <c r="T387" s="258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9" t="s">
        <v>257</v>
      </c>
      <c r="AU387" s="259" t="s">
        <v>87</v>
      </c>
      <c r="AV387" s="14" t="s">
        <v>87</v>
      </c>
      <c r="AW387" s="14" t="s">
        <v>34</v>
      </c>
      <c r="AX387" s="14" t="s">
        <v>77</v>
      </c>
      <c r="AY387" s="259" t="s">
        <v>245</v>
      </c>
    </row>
    <row r="388" s="15" customFormat="1">
      <c r="A388" s="15"/>
      <c r="B388" s="260"/>
      <c r="C388" s="261"/>
      <c r="D388" s="234" t="s">
        <v>257</v>
      </c>
      <c r="E388" s="262" t="s">
        <v>1</v>
      </c>
      <c r="F388" s="263" t="s">
        <v>266</v>
      </c>
      <c r="G388" s="261"/>
      <c r="H388" s="264">
        <v>33.805</v>
      </c>
      <c r="I388" s="265"/>
      <c r="J388" s="261"/>
      <c r="K388" s="261"/>
      <c r="L388" s="266"/>
      <c r="M388" s="267"/>
      <c r="N388" s="268"/>
      <c r="O388" s="268"/>
      <c r="P388" s="268"/>
      <c r="Q388" s="268"/>
      <c r="R388" s="268"/>
      <c r="S388" s="268"/>
      <c r="T388" s="269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70" t="s">
        <v>257</v>
      </c>
      <c r="AU388" s="270" t="s">
        <v>87</v>
      </c>
      <c r="AV388" s="15" t="s">
        <v>253</v>
      </c>
      <c r="AW388" s="15" t="s">
        <v>34</v>
      </c>
      <c r="AX388" s="15" t="s">
        <v>85</v>
      </c>
      <c r="AY388" s="270" t="s">
        <v>245</v>
      </c>
    </row>
    <row r="389" s="2" customFormat="1" ht="16.5" customHeight="1">
      <c r="A389" s="40"/>
      <c r="B389" s="41"/>
      <c r="C389" s="221" t="s">
        <v>712</v>
      </c>
      <c r="D389" s="221" t="s">
        <v>248</v>
      </c>
      <c r="E389" s="222" t="s">
        <v>4503</v>
      </c>
      <c r="F389" s="223" t="s">
        <v>5084</v>
      </c>
      <c r="G389" s="224" t="s">
        <v>251</v>
      </c>
      <c r="H389" s="225">
        <v>114.59999999999999</v>
      </c>
      <c r="I389" s="226"/>
      <c r="J389" s="227">
        <f>ROUND(I389*H389,2)</f>
        <v>0</v>
      </c>
      <c r="K389" s="223" t="s">
        <v>764</v>
      </c>
      <c r="L389" s="46"/>
      <c r="M389" s="228" t="s">
        <v>1</v>
      </c>
      <c r="N389" s="229" t="s">
        <v>42</v>
      </c>
      <c r="O389" s="93"/>
      <c r="P389" s="230">
        <f>O389*H389</f>
        <v>0</v>
      </c>
      <c r="Q389" s="230">
        <v>2.4500000000000002</v>
      </c>
      <c r="R389" s="230">
        <f>Q389*H389</f>
        <v>280.76999999999998</v>
      </c>
      <c r="S389" s="230">
        <v>0</v>
      </c>
      <c r="T389" s="231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32" t="s">
        <v>253</v>
      </c>
      <c r="AT389" s="232" t="s">
        <v>248</v>
      </c>
      <c r="AU389" s="232" t="s">
        <v>87</v>
      </c>
      <c r="AY389" s="19" t="s">
        <v>245</v>
      </c>
      <c r="BE389" s="233">
        <f>IF(N389="základní",J389,0)</f>
        <v>0</v>
      </c>
      <c r="BF389" s="233">
        <f>IF(N389="snížená",J389,0)</f>
        <v>0</v>
      </c>
      <c r="BG389" s="233">
        <f>IF(N389="zákl. přenesená",J389,0)</f>
        <v>0</v>
      </c>
      <c r="BH389" s="233">
        <f>IF(N389="sníž. přenesená",J389,0)</f>
        <v>0</v>
      </c>
      <c r="BI389" s="233">
        <f>IF(N389="nulová",J389,0)</f>
        <v>0</v>
      </c>
      <c r="BJ389" s="19" t="s">
        <v>85</v>
      </c>
      <c r="BK389" s="233">
        <f>ROUND(I389*H389,2)</f>
        <v>0</v>
      </c>
      <c r="BL389" s="19" t="s">
        <v>253</v>
      </c>
      <c r="BM389" s="232" t="s">
        <v>6831</v>
      </c>
    </row>
    <row r="390" s="2" customFormat="1">
      <c r="A390" s="40"/>
      <c r="B390" s="41"/>
      <c r="C390" s="42"/>
      <c r="D390" s="234" t="s">
        <v>255</v>
      </c>
      <c r="E390" s="42"/>
      <c r="F390" s="235" t="s">
        <v>5084</v>
      </c>
      <c r="G390" s="42"/>
      <c r="H390" s="42"/>
      <c r="I390" s="236"/>
      <c r="J390" s="42"/>
      <c r="K390" s="42"/>
      <c r="L390" s="46"/>
      <c r="M390" s="237"/>
      <c r="N390" s="238"/>
      <c r="O390" s="93"/>
      <c r="P390" s="93"/>
      <c r="Q390" s="93"/>
      <c r="R390" s="93"/>
      <c r="S390" s="93"/>
      <c r="T390" s="94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255</v>
      </c>
      <c r="AU390" s="19" t="s">
        <v>87</v>
      </c>
    </row>
    <row r="391" s="2" customFormat="1">
      <c r="A391" s="40"/>
      <c r="B391" s="41"/>
      <c r="C391" s="42"/>
      <c r="D391" s="296" t="s">
        <v>766</v>
      </c>
      <c r="E391" s="42"/>
      <c r="F391" s="297" t="s">
        <v>4507</v>
      </c>
      <c r="G391" s="42"/>
      <c r="H391" s="42"/>
      <c r="I391" s="236"/>
      <c r="J391" s="42"/>
      <c r="K391" s="42"/>
      <c r="L391" s="46"/>
      <c r="M391" s="237"/>
      <c r="N391" s="238"/>
      <c r="O391" s="93"/>
      <c r="P391" s="93"/>
      <c r="Q391" s="93"/>
      <c r="R391" s="93"/>
      <c r="S391" s="93"/>
      <c r="T391" s="94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766</v>
      </c>
      <c r="AU391" s="19" t="s">
        <v>87</v>
      </c>
    </row>
    <row r="392" s="14" customFormat="1">
      <c r="A392" s="14"/>
      <c r="B392" s="249"/>
      <c r="C392" s="250"/>
      <c r="D392" s="234" t="s">
        <v>257</v>
      </c>
      <c r="E392" s="251" t="s">
        <v>1</v>
      </c>
      <c r="F392" s="252" t="s">
        <v>6407</v>
      </c>
      <c r="G392" s="250"/>
      <c r="H392" s="253">
        <v>44.100000000000001</v>
      </c>
      <c r="I392" s="254"/>
      <c r="J392" s="250"/>
      <c r="K392" s="250"/>
      <c r="L392" s="255"/>
      <c r="M392" s="256"/>
      <c r="N392" s="257"/>
      <c r="O392" s="257"/>
      <c r="P392" s="257"/>
      <c r="Q392" s="257"/>
      <c r="R392" s="257"/>
      <c r="S392" s="257"/>
      <c r="T392" s="258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9" t="s">
        <v>257</v>
      </c>
      <c r="AU392" s="259" t="s">
        <v>87</v>
      </c>
      <c r="AV392" s="14" t="s">
        <v>87</v>
      </c>
      <c r="AW392" s="14" t="s">
        <v>34</v>
      </c>
      <c r="AX392" s="14" t="s">
        <v>77</v>
      </c>
      <c r="AY392" s="259" t="s">
        <v>245</v>
      </c>
    </row>
    <row r="393" s="14" customFormat="1">
      <c r="A393" s="14"/>
      <c r="B393" s="249"/>
      <c r="C393" s="250"/>
      <c r="D393" s="234" t="s">
        <v>257</v>
      </c>
      <c r="E393" s="251" t="s">
        <v>1</v>
      </c>
      <c r="F393" s="252" t="s">
        <v>6832</v>
      </c>
      <c r="G393" s="250"/>
      <c r="H393" s="253">
        <v>43.200000000000003</v>
      </c>
      <c r="I393" s="254"/>
      <c r="J393" s="250"/>
      <c r="K393" s="250"/>
      <c r="L393" s="255"/>
      <c r="M393" s="256"/>
      <c r="N393" s="257"/>
      <c r="O393" s="257"/>
      <c r="P393" s="257"/>
      <c r="Q393" s="257"/>
      <c r="R393" s="257"/>
      <c r="S393" s="257"/>
      <c r="T393" s="25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9" t="s">
        <v>257</v>
      </c>
      <c r="AU393" s="259" t="s">
        <v>87</v>
      </c>
      <c r="AV393" s="14" t="s">
        <v>87</v>
      </c>
      <c r="AW393" s="14" t="s">
        <v>34</v>
      </c>
      <c r="AX393" s="14" t="s">
        <v>77</v>
      </c>
      <c r="AY393" s="259" t="s">
        <v>245</v>
      </c>
    </row>
    <row r="394" s="14" customFormat="1">
      <c r="A394" s="14"/>
      <c r="B394" s="249"/>
      <c r="C394" s="250"/>
      <c r="D394" s="234" t="s">
        <v>257</v>
      </c>
      <c r="E394" s="251" t="s">
        <v>1</v>
      </c>
      <c r="F394" s="252" t="s">
        <v>6409</v>
      </c>
      <c r="G394" s="250"/>
      <c r="H394" s="253">
        <v>27.300000000000001</v>
      </c>
      <c r="I394" s="254"/>
      <c r="J394" s="250"/>
      <c r="K394" s="250"/>
      <c r="L394" s="255"/>
      <c r="M394" s="256"/>
      <c r="N394" s="257"/>
      <c r="O394" s="257"/>
      <c r="P394" s="257"/>
      <c r="Q394" s="257"/>
      <c r="R394" s="257"/>
      <c r="S394" s="257"/>
      <c r="T394" s="25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9" t="s">
        <v>257</v>
      </c>
      <c r="AU394" s="259" t="s">
        <v>87</v>
      </c>
      <c r="AV394" s="14" t="s">
        <v>87</v>
      </c>
      <c r="AW394" s="14" t="s">
        <v>34</v>
      </c>
      <c r="AX394" s="14" t="s">
        <v>77</v>
      </c>
      <c r="AY394" s="259" t="s">
        <v>245</v>
      </c>
    </row>
    <row r="395" s="15" customFormat="1">
      <c r="A395" s="15"/>
      <c r="B395" s="260"/>
      <c r="C395" s="261"/>
      <c r="D395" s="234" t="s">
        <v>257</v>
      </c>
      <c r="E395" s="262" t="s">
        <v>1</v>
      </c>
      <c r="F395" s="263" t="s">
        <v>266</v>
      </c>
      <c r="G395" s="261"/>
      <c r="H395" s="264">
        <v>114.60000000000001</v>
      </c>
      <c r="I395" s="265"/>
      <c r="J395" s="261"/>
      <c r="K395" s="261"/>
      <c r="L395" s="266"/>
      <c r="M395" s="267"/>
      <c r="N395" s="268"/>
      <c r="O395" s="268"/>
      <c r="P395" s="268"/>
      <c r="Q395" s="268"/>
      <c r="R395" s="268"/>
      <c r="S395" s="268"/>
      <c r="T395" s="269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70" t="s">
        <v>257</v>
      </c>
      <c r="AU395" s="270" t="s">
        <v>87</v>
      </c>
      <c r="AV395" s="15" t="s">
        <v>253</v>
      </c>
      <c r="AW395" s="15" t="s">
        <v>34</v>
      </c>
      <c r="AX395" s="15" t="s">
        <v>85</v>
      </c>
      <c r="AY395" s="270" t="s">
        <v>245</v>
      </c>
    </row>
    <row r="396" s="2" customFormat="1" ht="16.5" customHeight="1">
      <c r="A396" s="40"/>
      <c r="B396" s="41"/>
      <c r="C396" s="221" t="s">
        <v>717</v>
      </c>
      <c r="D396" s="221" t="s">
        <v>248</v>
      </c>
      <c r="E396" s="222" t="s">
        <v>5768</v>
      </c>
      <c r="F396" s="223" t="s">
        <v>5769</v>
      </c>
      <c r="G396" s="224" t="s">
        <v>251</v>
      </c>
      <c r="H396" s="225">
        <v>4.1399999999999997</v>
      </c>
      <c r="I396" s="226"/>
      <c r="J396" s="227">
        <f>ROUND(I396*H396,2)</f>
        <v>0</v>
      </c>
      <c r="K396" s="223" t="s">
        <v>764</v>
      </c>
      <c r="L396" s="46"/>
      <c r="M396" s="228" t="s">
        <v>1</v>
      </c>
      <c r="N396" s="229" t="s">
        <v>42</v>
      </c>
      <c r="O396" s="93"/>
      <c r="P396" s="230">
        <f>O396*H396</f>
        <v>0</v>
      </c>
      <c r="Q396" s="230">
        <v>1.8480000000000001</v>
      </c>
      <c r="R396" s="230">
        <f>Q396*H396</f>
        <v>7.6507199999999997</v>
      </c>
      <c r="S396" s="230">
        <v>0</v>
      </c>
      <c r="T396" s="231">
        <f>S396*H396</f>
        <v>0</v>
      </c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R396" s="232" t="s">
        <v>594</v>
      </c>
      <c r="AT396" s="232" t="s">
        <v>248</v>
      </c>
      <c r="AU396" s="232" t="s">
        <v>87</v>
      </c>
      <c r="AY396" s="19" t="s">
        <v>245</v>
      </c>
      <c r="BE396" s="233">
        <f>IF(N396="základní",J396,0)</f>
        <v>0</v>
      </c>
      <c r="BF396" s="233">
        <f>IF(N396="snížená",J396,0)</f>
        <v>0</v>
      </c>
      <c r="BG396" s="233">
        <f>IF(N396="zákl. přenesená",J396,0)</f>
        <v>0</v>
      </c>
      <c r="BH396" s="233">
        <f>IF(N396="sníž. přenesená",J396,0)</f>
        <v>0</v>
      </c>
      <c r="BI396" s="233">
        <f>IF(N396="nulová",J396,0)</f>
        <v>0</v>
      </c>
      <c r="BJ396" s="19" t="s">
        <v>85</v>
      </c>
      <c r="BK396" s="233">
        <f>ROUND(I396*H396,2)</f>
        <v>0</v>
      </c>
      <c r="BL396" s="19" t="s">
        <v>594</v>
      </c>
      <c r="BM396" s="232" t="s">
        <v>6833</v>
      </c>
    </row>
    <row r="397" s="2" customFormat="1">
      <c r="A397" s="40"/>
      <c r="B397" s="41"/>
      <c r="C397" s="42"/>
      <c r="D397" s="234" t="s">
        <v>255</v>
      </c>
      <c r="E397" s="42"/>
      <c r="F397" s="235" t="s">
        <v>5769</v>
      </c>
      <c r="G397" s="42"/>
      <c r="H397" s="42"/>
      <c r="I397" s="236"/>
      <c r="J397" s="42"/>
      <c r="K397" s="42"/>
      <c r="L397" s="46"/>
      <c r="M397" s="237"/>
      <c r="N397" s="238"/>
      <c r="O397" s="93"/>
      <c r="P397" s="93"/>
      <c r="Q397" s="93"/>
      <c r="R397" s="93"/>
      <c r="S397" s="93"/>
      <c r="T397" s="94"/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T397" s="19" t="s">
        <v>255</v>
      </c>
      <c r="AU397" s="19" t="s">
        <v>87</v>
      </c>
    </row>
    <row r="398" s="2" customFormat="1">
      <c r="A398" s="40"/>
      <c r="B398" s="41"/>
      <c r="C398" s="42"/>
      <c r="D398" s="296" t="s">
        <v>766</v>
      </c>
      <c r="E398" s="42"/>
      <c r="F398" s="297" t="s">
        <v>5771</v>
      </c>
      <c r="G398" s="42"/>
      <c r="H398" s="42"/>
      <c r="I398" s="236"/>
      <c r="J398" s="42"/>
      <c r="K398" s="42"/>
      <c r="L398" s="46"/>
      <c r="M398" s="237"/>
      <c r="N398" s="238"/>
      <c r="O398" s="93"/>
      <c r="P398" s="93"/>
      <c r="Q398" s="93"/>
      <c r="R398" s="93"/>
      <c r="S398" s="93"/>
      <c r="T398" s="94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T398" s="19" t="s">
        <v>766</v>
      </c>
      <c r="AU398" s="19" t="s">
        <v>87</v>
      </c>
    </row>
    <row r="399" s="14" customFormat="1">
      <c r="A399" s="14"/>
      <c r="B399" s="249"/>
      <c r="C399" s="250"/>
      <c r="D399" s="234" t="s">
        <v>257</v>
      </c>
      <c r="E399" s="251" t="s">
        <v>1</v>
      </c>
      <c r="F399" s="252" t="s">
        <v>6834</v>
      </c>
      <c r="G399" s="250"/>
      <c r="H399" s="253">
        <v>4.1399999999999997</v>
      </c>
      <c r="I399" s="254"/>
      <c r="J399" s="250"/>
      <c r="K399" s="250"/>
      <c r="L399" s="255"/>
      <c r="M399" s="256"/>
      <c r="N399" s="257"/>
      <c r="O399" s="257"/>
      <c r="P399" s="257"/>
      <c r="Q399" s="257"/>
      <c r="R399" s="257"/>
      <c r="S399" s="257"/>
      <c r="T399" s="25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9" t="s">
        <v>257</v>
      </c>
      <c r="AU399" s="259" t="s">
        <v>87</v>
      </c>
      <c r="AV399" s="14" t="s">
        <v>87</v>
      </c>
      <c r="AW399" s="14" t="s">
        <v>34</v>
      </c>
      <c r="AX399" s="14" t="s">
        <v>77</v>
      </c>
      <c r="AY399" s="259" t="s">
        <v>245</v>
      </c>
    </row>
    <row r="400" s="15" customFormat="1">
      <c r="A400" s="15"/>
      <c r="B400" s="260"/>
      <c r="C400" s="261"/>
      <c r="D400" s="234" t="s">
        <v>257</v>
      </c>
      <c r="E400" s="262" t="s">
        <v>1</v>
      </c>
      <c r="F400" s="263" t="s">
        <v>266</v>
      </c>
      <c r="G400" s="261"/>
      <c r="H400" s="264">
        <v>4.1399999999999997</v>
      </c>
      <c r="I400" s="265"/>
      <c r="J400" s="261"/>
      <c r="K400" s="261"/>
      <c r="L400" s="266"/>
      <c r="M400" s="267"/>
      <c r="N400" s="268"/>
      <c r="O400" s="268"/>
      <c r="P400" s="268"/>
      <c r="Q400" s="268"/>
      <c r="R400" s="268"/>
      <c r="S400" s="268"/>
      <c r="T400" s="269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70" t="s">
        <v>257</v>
      </c>
      <c r="AU400" s="270" t="s">
        <v>87</v>
      </c>
      <c r="AV400" s="15" t="s">
        <v>253</v>
      </c>
      <c r="AW400" s="15" t="s">
        <v>34</v>
      </c>
      <c r="AX400" s="15" t="s">
        <v>85</v>
      </c>
      <c r="AY400" s="270" t="s">
        <v>245</v>
      </c>
    </row>
    <row r="401" s="2" customFormat="1" ht="24.15" customHeight="1">
      <c r="A401" s="40"/>
      <c r="B401" s="41"/>
      <c r="C401" s="221" t="s">
        <v>725</v>
      </c>
      <c r="D401" s="221" t="s">
        <v>248</v>
      </c>
      <c r="E401" s="222" t="s">
        <v>2852</v>
      </c>
      <c r="F401" s="223" t="s">
        <v>3712</v>
      </c>
      <c r="G401" s="224" t="s">
        <v>275</v>
      </c>
      <c r="H401" s="225">
        <v>33.805</v>
      </c>
      <c r="I401" s="226"/>
      <c r="J401" s="227">
        <f>ROUND(I401*H401,2)</f>
        <v>0</v>
      </c>
      <c r="K401" s="223" t="s">
        <v>764</v>
      </c>
      <c r="L401" s="46"/>
      <c r="M401" s="228" t="s">
        <v>1</v>
      </c>
      <c r="N401" s="229" t="s">
        <v>42</v>
      </c>
      <c r="O401" s="93"/>
      <c r="P401" s="230">
        <f>O401*H401</f>
        <v>0</v>
      </c>
      <c r="Q401" s="230">
        <v>1.031199</v>
      </c>
      <c r="R401" s="230">
        <f>Q401*H401</f>
        <v>34.859682194999998</v>
      </c>
      <c r="S401" s="230">
        <v>0</v>
      </c>
      <c r="T401" s="231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32" t="s">
        <v>253</v>
      </c>
      <c r="AT401" s="232" t="s">
        <v>248</v>
      </c>
      <c r="AU401" s="232" t="s">
        <v>87</v>
      </c>
      <c r="AY401" s="19" t="s">
        <v>245</v>
      </c>
      <c r="BE401" s="233">
        <f>IF(N401="základní",J401,0)</f>
        <v>0</v>
      </c>
      <c r="BF401" s="233">
        <f>IF(N401="snížená",J401,0)</f>
        <v>0</v>
      </c>
      <c r="BG401" s="233">
        <f>IF(N401="zákl. přenesená",J401,0)</f>
        <v>0</v>
      </c>
      <c r="BH401" s="233">
        <f>IF(N401="sníž. přenesená",J401,0)</f>
        <v>0</v>
      </c>
      <c r="BI401" s="233">
        <f>IF(N401="nulová",J401,0)</f>
        <v>0</v>
      </c>
      <c r="BJ401" s="19" t="s">
        <v>85</v>
      </c>
      <c r="BK401" s="233">
        <f>ROUND(I401*H401,2)</f>
        <v>0</v>
      </c>
      <c r="BL401" s="19" t="s">
        <v>253</v>
      </c>
      <c r="BM401" s="232" t="s">
        <v>6835</v>
      </c>
    </row>
    <row r="402" s="2" customFormat="1">
      <c r="A402" s="40"/>
      <c r="B402" s="41"/>
      <c r="C402" s="42"/>
      <c r="D402" s="234" t="s">
        <v>255</v>
      </c>
      <c r="E402" s="42"/>
      <c r="F402" s="235" t="s">
        <v>3712</v>
      </c>
      <c r="G402" s="42"/>
      <c r="H402" s="42"/>
      <c r="I402" s="236"/>
      <c r="J402" s="42"/>
      <c r="K402" s="42"/>
      <c r="L402" s="46"/>
      <c r="M402" s="237"/>
      <c r="N402" s="238"/>
      <c r="O402" s="93"/>
      <c r="P402" s="93"/>
      <c r="Q402" s="93"/>
      <c r="R402" s="93"/>
      <c r="S402" s="93"/>
      <c r="T402" s="94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255</v>
      </c>
      <c r="AU402" s="19" t="s">
        <v>87</v>
      </c>
    </row>
    <row r="403" s="2" customFormat="1">
      <c r="A403" s="40"/>
      <c r="B403" s="41"/>
      <c r="C403" s="42"/>
      <c r="D403" s="296" t="s">
        <v>766</v>
      </c>
      <c r="E403" s="42"/>
      <c r="F403" s="297" t="s">
        <v>2856</v>
      </c>
      <c r="G403" s="42"/>
      <c r="H403" s="42"/>
      <c r="I403" s="236"/>
      <c r="J403" s="42"/>
      <c r="K403" s="42"/>
      <c r="L403" s="46"/>
      <c r="M403" s="237"/>
      <c r="N403" s="238"/>
      <c r="O403" s="93"/>
      <c r="P403" s="93"/>
      <c r="Q403" s="93"/>
      <c r="R403" s="93"/>
      <c r="S403" s="93"/>
      <c r="T403" s="94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T403" s="19" t="s">
        <v>766</v>
      </c>
      <c r="AU403" s="19" t="s">
        <v>87</v>
      </c>
    </row>
    <row r="404" s="14" customFormat="1">
      <c r="A404" s="14"/>
      <c r="B404" s="249"/>
      <c r="C404" s="250"/>
      <c r="D404" s="234" t="s">
        <v>257</v>
      </c>
      <c r="E404" s="251" t="s">
        <v>1</v>
      </c>
      <c r="F404" s="252" t="s">
        <v>6836</v>
      </c>
      <c r="G404" s="250"/>
      <c r="H404" s="253">
        <v>33.805</v>
      </c>
      <c r="I404" s="254"/>
      <c r="J404" s="250"/>
      <c r="K404" s="250"/>
      <c r="L404" s="255"/>
      <c r="M404" s="256"/>
      <c r="N404" s="257"/>
      <c r="O404" s="257"/>
      <c r="P404" s="257"/>
      <c r="Q404" s="257"/>
      <c r="R404" s="257"/>
      <c r="S404" s="257"/>
      <c r="T404" s="258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9" t="s">
        <v>257</v>
      </c>
      <c r="AU404" s="259" t="s">
        <v>87</v>
      </c>
      <c r="AV404" s="14" t="s">
        <v>87</v>
      </c>
      <c r="AW404" s="14" t="s">
        <v>34</v>
      </c>
      <c r="AX404" s="14" t="s">
        <v>77</v>
      </c>
      <c r="AY404" s="259" t="s">
        <v>245</v>
      </c>
    </row>
    <row r="405" s="15" customFormat="1">
      <c r="A405" s="15"/>
      <c r="B405" s="260"/>
      <c r="C405" s="261"/>
      <c r="D405" s="234" t="s">
        <v>257</v>
      </c>
      <c r="E405" s="262" t="s">
        <v>1</v>
      </c>
      <c r="F405" s="263" t="s">
        <v>266</v>
      </c>
      <c r="G405" s="261"/>
      <c r="H405" s="264">
        <v>33.805</v>
      </c>
      <c r="I405" s="265"/>
      <c r="J405" s="261"/>
      <c r="K405" s="261"/>
      <c r="L405" s="266"/>
      <c r="M405" s="267"/>
      <c r="N405" s="268"/>
      <c r="O405" s="268"/>
      <c r="P405" s="268"/>
      <c r="Q405" s="268"/>
      <c r="R405" s="268"/>
      <c r="S405" s="268"/>
      <c r="T405" s="269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70" t="s">
        <v>257</v>
      </c>
      <c r="AU405" s="270" t="s">
        <v>87</v>
      </c>
      <c r="AV405" s="15" t="s">
        <v>253</v>
      </c>
      <c r="AW405" s="15" t="s">
        <v>34</v>
      </c>
      <c r="AX405" s="15" t="s">
        <v>85</v>
      </c>
      <c r="AY405" s="270" t="s">
        <v>245</v>
      </c>
    </row>
    <row r="406" s="12" customFormat="1" ht="22.8" customHeight="1">
      <c r="A406" s="12"/>
      <c r="B406" s="205"/>
      <c r="C406" s="206"/>
      <c r="D406" s="207" t="s">
        <v>76</v>
      </c>
      <c r="E406" s="219" t="s">
        <v>246</v>
      </c>
      <c r="F406" s="219" t="s">
        <v>247</v>
      </c>
      <c r="G406" s="206"/>
      <c r="H406" s="206"/>
      <c r="I406" s="209"/>
      <c r="J406" s="220">
        <f>BK406</f>
        <v>0</v>
      </c>
      <c r="K406" s="206"/>
      <c r="L406" s="211"/>
      <c r="M406" s="212"/>
      <c r="N406" s="213"/>
      <c r="O406" s="213"/>
      <c r="P406" s="214">
        <f>SUM(P407:P414)</f>
        <v>0</v>
      </c>
      <c r="Q406" s="213"/>
      <c r="R406" s="214">
        <f>SUM(R407:R414)</f>
        <v>166.47661859999997</v>
      </c>
      <c r="S406" s="213"/>
      <c r="T406" s="215">
        <f>SUM(T407:T414)</f>
        <v>0</v>
      </c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R406" s="216" t="s">
        <v>85</v>
      </c>
      <c r="AT406" s="217" t="s">
        <v>76</v>
      </c>
      <c r="AU406" s="217" t="s">
        <v>85</v>
      </c>
      <c r="AY406" s="216" t="s">
        <v>245</v>
      </c>
      <c r="BK406" s="218">
        <f>SUM(BK407:BK414)</f>
        <v>0</v>
      </c>
    </row>
    <row r="407" s="2" customFormat="1" ht="16.5" customHeight="1">
      <c r="A407" s="40"/>
      <c r="B407" s="41"/>
      <c r="C407" s="221" t="s">
        <v>732</v>
      </c>
      <c r="D407" s="221" t="s">
        <v>248</v>
      </c>
      <c r="E407" s="222" t="s">
        <v>3715</v>
      </c>
      <c r="F407" s="223" t="s">
        <v>3716</v>
      </c>
      <c r="G407" s="224" t="s">
        <v>251</v>
      </c>
      <c r="H407" s="225">
        <v>79.733999999999995</v>
      </c>
      <c r="I407" s="226"/>
      <c r="J407" s="227">
        <f>ROUND(I407*H407,2)</f>
        <v>0</v>
      </c>
      <c r="K407" s="223" t="s">
        <v>764</v>
      </c>
      <c r="L407" s="46"/>
      <c r="M407" s="228" t="s">
        <v>1</v>
      </c>
      <c r="N407" s="229" t="s">
        <v>42</v>
      </c>
      <c r="O407" s="93"/>
      <c r="P407" s="230">
        <f>O407*H407</f>
        <v>0</v>
      </c>
      <c r="Q407" s="230">
        <v>1.964</v>
      </c>
      <c r="R407" s="230">
        <f>Q407*H407</f>
        <v>156.59757599999998</v>
      </c>
      <c r="S407" s="230">
        <v>0</v>
      </c>
      <c r="T407" s="231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32" t="s">
        <v>594</v>
      </c>
      <c r="AT407" s="232" t="s">
        <v>248</v>
      </c>
      <c r="AU407" s="232" t="s">
        <v>87</v>
      </c>
      <c r="AY407" s="19" t="s">
        <v>245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9" t="s">
        <v>85</v>
      </c>
      <c r="BK407" s="233">
        <f>ROUND(I407*H407,2)</f>
        <v>0</v>
      </c>
      <c r="BL407" s="19" t="s">
        <v>594</v>
      </c>
      <c r="BM407" s="232" t="s">
        <v>6837</v>
      </c>
    </row>
    <row r="408" s="2" customFormat="1">
      <c r="A408" s="40"/>
      <c r="B408" s="41"/>
      <c r="C408" s="42"/>
      <c r="D408" s="234" t="s">
        <v>255</v>
      </c>
      <c r="E408" s="42"/>
      <c r="F408" s="235" t="s">
        <v>3716</v>
      </c>
      <c r="G408" s="42"/>
      <c r="H408" s="42"/>
      <c r="I408" s="236"/>
      <c r="J408" s="42"/>
      <c r="K408" s="42"/>
      <c r="L408" s="46"/>
      <c r="M408" s="237"/>
      <c r="N408" s="238"/>
      <c r="O408" s="93"/>
      <c r="P408" s="93"/>
      <c r="Q408" s="93"/>
      <c r="R408" s="93"/>
      <c r="S408" s="93"/>
      <c r="T408" s="94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9" t="s">
        <v>255</v>
      </c>
      <c r="AU408" s="19" t="s">
        <v>87</v>
      </c>
    </row>
    <row r="409" s="2" customFormat="1">
      <c r="A409" s="40"/>
      <c r="B409" s="41"/>
      <c r="C409" s="42"/>
      <c r="D409" s="296" t="s">
        <v>766</v>
      </c>
      <c r="E409" s="42"/>
      <c r="F409" s="297" t="s">
        <v>3718</v>
      </c>
      <c r="G409" s="42"/>
      <c r="H409" s="42"/>
      <c r="I409" s="236"/>
      <c r="J409" s="42"/>
      <c r="K409" s="42"/>
      <c r="L409" s="46"/>
      <c r="M409" s="237"/>
      <c r="N409" s="238"/>
      <c r="O409" s="93"/>
      <c r="P409" s="93"/>
      <c r="Q409" s="93"/>
      <c r="R409" s="93"/>
      <c r="S409" s="93"/>
      <c r="T409" s="94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766</v>
      </c>
      <c r="AU409" s="19" t="s">
        <v>87</v>
      </c>
    </row>
    <row r="410" s="14" customFormat="1">
      <c r="A410" s="14"/>
      <c r="B410" s="249"/>
      <c r="C410" s="250"/>
      <c r="D410" s="234" t="s">
        <v>257</v>
      </c>
      <c r="E410" s="251" t="s">
        <v>1</v>
      </c>
      <c r="F410" s="252" t="s">
        <v>6838</v>
      </c>
      <c r="G410" s="250"/>
      <c r="H410" s="253">
        <v>79.733999999999995</v>
      </c>
      <c r="I410" s="254"/>
      <c r="J410" s="250"/>
      <c r="K410" s="250"/>
      <c r="L410" s="255"/>
      <c r="M410" s="256"/>
      <c r="N410" s="257"/>
      <c r="O410" s="257"/>
      <c r="P410" s="257"/>
      <c r="Q410" s="257"/>
      <c r="R410" s="257"/>
      <c r="S410" s="257"/>
      <c r="T410" s="25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9" t="s">
        <v>257</v>
      </c>
      <c r="AU410" s="259" t="s">
        <v>87</v>
      </c>
      <c r="AV410" s="14" t="s">
        <v>87</v>
      </c>
      <c r="AW410" s="14" t="s">
        <v>34</v>
      </c>
      <c r="AX410" s="14" t="s">
        <v>85</v>
      </c>
      <c r="AY410" s="259" t="s">
        <v>245</v>
      </c>
    </row>
    <row r="411" s="2" customFormat="1" ht="16.5" customHeight="1">
      <c r="A411" s="40"/>
      <c r="B411" s="41"/>
      <c r="C411" s="221" t="s">
        <v>745</v>
      </c>
      <c r="D411" s="221" t="s">
        <v>248</v>
      </c>
      <c r="E411" s="222" t="s">
        <v>4512</v>
      </c>
      <c r="F411" s="223" t="s">
        <v>4513</v>
      </c>
      <c r="G411" s="224" t="s">
        <v>275</v>
      </c>
      <c r="H411" s="225">
        <v>265.77999999999997</v>
      </c>
      <c r="I411" s="226"/>
      <c r="J411" s="227">
        <f>ROUND(I411*H411,2)</f>
        <v>0</v>
      </c>
      <c r="K411" s="223" t="s">
        <v>764</v>
      </c>
      <c r="L411" s="46"/>
      <c r="M411" s="228" t="s">
        <v>1</v>
      </c>
      <c r="N411" s="229" t="s">
        <v>42</v>
      </c>
      <c r="O411" s="93"/>
      <c r="P411" s="230">
        <f>O411*H411</f>
        <v>0</v>
      </c>
      <c r="Q411" s="230">
        <v>0.037170000000000002</v>
      </c>
      <c r="R411" s="230">
        <f>Q411*H411</f>
        <v>9.8790426</v>
      </c>
      <c r="S411" s="230">
        <v>0</v>
      </c>
      <c r="T411" s="231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32" t="s">
        <v>594</v>
      </c>
      <c r="AT411" s="232" t="s">
        <v>248</v>
      </c>
      <c r="AU411" s="232" t="s">
        <v>87</v>
      </c>
      <c r="AY411" s="19" t="s">
        <v>245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9" t="s">
        <v>85</v>
      </c>
      <c r="BK411" s="233">
        <f>ROUND(I411*H411,2)</f>
        <v>0</v>
      </c>
      <c r="BL411" s="19" t="s">
        <v>594</v>
      </c>
      <c r="BM411" s="232" t="s">
        <v>6839</v>
      </c>
    </row>
    <row r="412" s="2" customFormat="1">
      <c r="A412" s="40"/>
      <c r="B412" s="41"/>
      <c r="C412" s="42"/>
      <c r="D412" s="234" t="s">
        <v>255</v>
      </c>
      <c r="E412" s="42"/>
      <c r="F412" s="235" t="s">
        <v>4513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255</v>
      </c>
      <c r="AU412" s="19" t="s">
        <v>87</v>
      </c>
    </row>
    <row r="413" s="2" customFormat="1">
      <c r="A413" s="40"/>
      <c r="B413" s="41"/>
      <c r="C413" s="42"/>
      <c r="D413" s="296" t="s">
        <v>766</v>
      </c>
      <c r="E413" s="42"/>
      <c r="F413" s="297" t="s">
        <v>4516</v>
      </c>
      <c r="G413" s="42"/>
      <c r="H413" s="42"/>
      <c r="I413" s="236"/>
      <c r="J413" s="42"/>
      <c r="K413" s="42"/>
      <c r="L413" s="46"/>
      <c r="M413" s="237"/>
      <c r="N413" s="238"/>
      <c r="O413" s="93"/>
      <c r="P413" s="93"/>
      <c r="Q413" s="93"/>
      <c r="R413" s="93"/>
      <c r="S413" s="93"/>
      <c r="T413" s="94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766</v>
      </c>
      <c r="AU413" s="19" t="s">
        <v>87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6840</v>
      </c>
      <c r="G414" s="250"/>
      <c r="H414" s="253">
        <v>265.77999999999997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87</v>
      </c>
      <c r="AV414" s="14" t="s">
        <v>87</v>
      </c>
      <c r="AW414" s="14" t="s">
        <v>34</v>
      </c>
      <c r="AX414" s="14" t="s">
        <v>85</v>
      </c>
      <c r="AY414" s="259" t="s">
        <v>245</v>
      </c>
    </row>
    <row r="415" s="12" customFormat="1" ht="22.8" customHeight="1">
      <c r="A415" s="12"/>
      <c r="B415" s="205"/>
      <c r="C415" s="206"/>
      <c r="D415" s="207" t="s">
        <v>76</v>
      </c>
      <c r="E415" s="219" t="s">
        <v>326</v>
      </c>
      <c r="F415" s="219" t="s">
        <v>6649</v>
      </c>
      <c r="G415" s="206"/>
      <c r="H415" s="206"/>
      <c r="I415" s="209"/>
      <c r="J415" s="220">
        <f>BK415</f>
        <v>0</v>
      </c>
      <c r="K415" s="206"/>
      <c r="L415" s="211"/>
      <c r="M415" s="212"/>
      <c r="N415" s="213"/>
      <c r="O415" s="213"/>
      <c r="P415" s="214">
        <f>SUM(P416:P419)</f>
        <v>0</v>
      </c>
      <c r="Q415" s="213"/>
      <c r="R415" s="214">
        <f>SUM(R416:R419)</f>
        <v>0.0045599999999999998</v>
      </c>
      <c r="S415" s="213"/>
      <c r="T415" s="215">
        <f>SUM(T416:T419)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16" t="s">
        <v>253</v>
      </c>
      <c r="AT415" s="217" t="s">
        <v>76</v>
      </c>
      <c r="AU415" s="217" t="s">
        <v>85</v>
      </c>
      <c r="AY415" s="216" t="s">
        <v>245</v>
      </c>
      <c r="BK415" s="218">
        <f>SUM(BK416:BK419)</f>
        <v>0</v>
      </c>
    </row>
    <row r="416" s="2" customFormat="1" ht="24.15" customHeight="1">
      <c r="A416" s="40"/>
      <c r="B416" s="41"/>
      <c r="C416" s="221" t="s">
        <v>2465</v>
      </c>
      <c r="D416" s="221" t="s">
        <v>248</v>
      </c>
      <c r="E416" s="222" t="s">
        <v>6650</v>
      </c>
      <c r="F416" s="223" t="s">
        <v>6651</v>
      </c>
      <c r="G416" s="224" t="s">
        <v>329</v>
      </c>
      <c r="H416" s="225">
        <v>6</v>
      </c>
      <c r="I416" s="226"/>
      <c r="J416" s="227">
        <f>ROUND(I416*H416,2)</f>
        <v>0</v>
      </c>
      <c r="K416" s="223" t="s">
        <v>764</v>
      </c>
      <c r="L416" s="46"/>
      <c r="M416" s="228" t="s">
        <v>1</v>
      </c>
      <c r="N416" s="229" t="s">
        <v>42</v>
      </c>
      <c r="O416" s="93"/>
      <c r="P416" s="230">
        <f>O416*H416</f>
        <v>0</v>
      </c>
      <c r="Q416" s="230">
        <v>0.00076000000000000004</v>
      </c>
      <c r="R416" s="230">
        <f>Q416*H416</f>
        <v>0.0045599999999999998</v>
      </c>
      <c r="S416" s="230">
        <v>0</v>
      </c>
      <c r="T416" s="231">
        <f>S416*H416</f>
        <v>0</v>
      </c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R416" s="232" t="s">
        <v>253</v>
      </c>
      <c r="AT416" s="232" t="s">
        <v>248</v>
      </c>
      <c r="AU416" s="232" t="s">
        <v>87</v>
      </c>
      <c r="AY416" s="19" t="s">
        <v>245</v>
      </c>
      <c r="BE416" s="233">
        <f>IF(N416="základní",J416,0)</f>
        <v>0</v>
      </c>
      <c r="BF416" s="233">
        <f>IF(N416="snížená",J416,0)</f>
        <v>0</v>
      </c>
      <c r="BG416" s="233">
        <f>IF(N416="zákl. přenesená",J416,0)</f>
        <v>0</v>
      </c>
      <c r="BH416" s="233">
        <f>IF(N416="sníž. přenesená",J416,0)</f>
        <v>0</v>
      </c>
      <c r="BI416" s="233">
        <f>IF(N416="nulová",J416,0)</f>
        <v>0</v>
      </c>
      <c r="BJ416" s="19" t="s">
        <v>85</v>
      </c>
      <c r="BK416" s="233">
        <f>ROUND(I416*H416,2)</f>
        <v>0</v>
      </c>
      <c r="BL416" s="19" t="s">
        <v>253</v>
      </c>
      <c r="BM416" s="232" t="s">
        <v>6841</v>
      </c>
    </row>
    <row r="417" s="2" customFormat="1">
      <c r="A417" s="40"/>
      <c r="B417" s="41"/>
      <c r="C417" s="42"/>
      <c r="D417" s="234" t="s">
        <v>255</v>
      </c>
      <c r="E417" s="42"/>
      <c r="F417" s="235" t="s">
        <v>6651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255</v>
      </c>
      <c r="AU417" s="19" t="s">
        <v>87</v>
      </c>
    </row>
    <row r="418" s="2" customFormat="1">
      <c r="A418" s="40"/>
      <c r="B418" s="41"/>
      <c r="C418" s="42"/>
      <c r="D418" s="296" t="s">
        <v>766</v>
      </c>
      <c r="E418" s="42"/>
      <c r="F418" s="297" t="s">
        <v>6653</v>
      </c>
      <c r="G418" s="42"/>
      <c r="H418" s="42"/>
      <c r="I418" s="236"/>
      <c r="J418" s="42"/>
      <c r="K418" s="42"/>
      <c r="L418" s="46"/>
      <c r="M418" s="237"/>
      <c r="N418" s="238"/>
      <c r="O418" s="93"/>
      <c r="P418" s="93"/>
      <c r="Q418" s="93"/>
      <c r="R418" s="93"/>
      <c r="S418" s="93"/>
      <c r="T418" s="94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19" t="s">
        <v>766</v>
      </c>
      <c r="AU418" s="19" t="s">
        <v>87</v>
      </c>
    </row>
    <row r="419" s="14" customFormat="1">
      <c r="A419" s="14"/>
      <c r="B419" s="249"/>
      <c r="C419" s="250"/>
      <c r="D419" s="234" t="s">
        <v>257</v>
      </c>
      <c r="E419" s="251" t="s">
        <v>6654</v>
      </c>
      <c r="F419" s="252" t="s">
        <v>305</v>
      </c>
      <c r="G419" s="250"/>
      <c r="H419" s="253">
        <v>6</v>
      </c>
      <c r="I419" s="254"/>
      <c r="J419" s="250"/>
      <c r="K419" s="250"/>
      <c r="L419" s="255"/>
      <c r="M419" s="256"/>
      <c r="N419" s="257"/>
      <c r="O419" s="257"/>
      <c r="P419" s="257"/>
      <c r="Q419" s="257"/>
      <c r="R419" s="257"/>
      <c r="S419" s="257"/>
      <c r="T419" s="25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9" t="s">
        <v>257</v>
      </c>
      <c r="AU419" s="259" t="s">
        <v>87</v>
      </c>
      <c r="AV419" s="14" t="s">
        <v>87</v>
      </c>
      <c r="AW419" s="14" t="s">
        <v>34</v>
      </c>
      <c r="AX419" s="14" t="s">
        <v>85</v>
      </c>
      <c r="AY419" s="259" t="s">
        <v>245</v>
      </c>
    </row>
    <row r="420" s="12" customFormat="1" ht="22.8" customHeight="1">
      <c r="A420" s="12"/>
      <c r="B420" s="205"/>
      <c r="C420" s="206"/>
      <c r="D420" s="207" t="s">
        <v>76</v>
      </c>
      <c r="E420" s="219" t="s">
        <v>335</v>
      </c>
      <c r="F420" s="219" t="s">
        <v>831</v>
      </c>
      <c r="G420" s="206"/>
      <c r="H420" s="206"/>
      <c r="I420" s="209"/>
      <c r="J420" s="220">
        <f>BK420</f>
        <v>0</v>
      </c>
      <c r="K420" s="206"/>
      <c r="L420" s="211"/>
      <c r="M420" s="212"/>
      <c r="N420" s="213"/>
      <c r="O420" s="213"/>
      <c r="P420" s="214">
        <f>SUM(P421:P473)</f>
        <v>0</v>
      </c>
      <c r="Q420" s="213"/>
      <c r="R420" s="214">
        <f>SUM(R421:R473)</f>
        <v>14.582759200000002</v>
      </c>
      <c r="S420" s="213"/>
      <c r="T420" s="215">
        <f>SUM(T421:T473)</f>
        <v>192.02459999999999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16" t="s">
        <v>253</v>
      </c>
      <c r="AT420" s="217" t="s">
        <v>76</v>
      </c>
      <c r="AU420" s="217" t="s">
        <v>85</v>
      </c>
      <c r="AY420" s="216" t="s">
        <v>245</v>
      </c>
      <c r="BK420" s="218">
        <f>SUM(BK421:BK473)</f>
        <v>0</v>
      </c>
    </row>
    <row r="421" s="2" customFormat="1" ht="16.5" customHeight="1">
      <c r="A421" s="40"/>
      <c r="B421" s="41"/>
      <c r="C421" s="221" t="s">
        <v>974</v>
      </c>
      <c r="D421" s="221" t="s">
        <v>248</v>
      </c>
      <c r="E421" s="222" t="s">
        <v>2914</v>
      </c>
      <c r="F421" s="223" t="s">
        <v>2915</v>
      </c>
      <c r="G421" s="224" t="s">
        <v>317</v>
      </c>
      <c r="H421" s="225">
        <v>23.75</v>
      </c>
      <c r="I421" s="226"/>
      <c r="J421" s="227">
        <f>ROUND(I421*H421,2)</f>
        <v>0</v>
      </c>
      <c r="K421" s="223" t="s">
        <v>764</v>
      </c>
      <c r="L421" s="46"/>
      <c r="M421" s="228" t="s">
        <v>1</v>
      </c>
      <c r="N421" s="229" t="s">
        <v>42</v>
      </c>
      <c r="O421" s="93"/>
      <c r="P421" s="230">
        <f>O421*H421</f>
        <v>0</v>
      </c>
      <c r="Q421" s="230">
        <v>0.14041960000000001</v>
      </c>
      <c r="R421" s="230">
        <f>Q421*H421</f>
        <v>3.3349655</v>
      </c>
      <c r="S421" s="230">
        <v>0</v>
      </c>
      <c r="T421" s="231">
        <f>S421*H421</f>
        <v>0</v>
      </c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R421" s="232" t="s">
        <v>253</v>
      </c>
      <c r="AT421" s="232" t="s">
        <v>248</v>
      </c>
      <c r="AU421" s="232" t="s">
        <v>87</v>
      </c>
      <c r="AY421" s="19" t="s">
        <v>245</v>
      </c>
      <c r="BE421" s="233">
        <f>IF(N421="základní",J421,0)</f>
        <v>0</v>
      </c>
      <c r="BF421" s="233">
        <f>IF(N421="snížená",J421,0)</f>
        <v>0</v>
      </c>
      <c r="BG421" s="233">
        <f>IF(N421="zákl. přenesená",J421,0)</f>
        <v>0</v>
      </c>
      <c r="BH421" s="233">
        <f>IF(N421="sníž. přenesená",J421,0)</f>
        <v>0</v>
      </c>
      <c r="BI421" s="233">
        <f>IF(N421="nulová",J421,0)</f>
        <v>0</v>
      </c>
      <c r="BJ421" s="19" t="s">
        <v>85</v>
      </c>
      <c r="BK421" s="233">
        <f>ROUND(I421*H421,2)</f>
        <v>0</v>
      </c>
      <c r="BL421" s="19" t="s">
        <v>253</v>
      </c>
      <c r="BM421" s="232" t="s">
        <v>6842</v>
      </c>
    </row>
    <row r="422" s="2" customFormat="1">
      <c r="A422" s="40"/>
      <c r="B422" s="41"/>
      <c r="C422" s="42"/>
      <c r="D422" s="234" t="s">
        <v>255</v>
      </c>
      <c r="E422" s="42"/>
      <c r="F422" s="235" t="s">
        <v>2915</v>
      </c>
      <c r="G422" s="42"/>
      <c r="H422" s="42"/>
      <c r="I422" s="236"/>
      <c r="J422" s="42"/>
      <c r="K422" s="42"/>
      <c r="L422" s="46"/>
      <c r="M422" s="237"/>
      <c r="N422" s="238"/>
      <c r="O422" s="93"/>
      <c r="P422" s="93"/>
      <c r="Q422" s="93"/>
      <c r="R422" s="93"/>
      <c r="S422" s="93"/>
      <c r="T422" s="94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9" t="s">
        <v>255</v>
      </c>
      <c r="AU422" s="19" t="s">
        <v>87</v>
      </c>
    </row>
    <row r="423" s="2" customFormat="1">
      <c r="A423" s="40"/>
      <c r="B423" s="41"/>
      <c r="C423" s="42"/>
      <c r="D423" s="296" t="s">
        <v>766</v>
      </c>
      <c r="E423" s="42"/>
      <c r="F423" s="297" t="s">
        <v>2918</v>
      </c>
      <c r="G423" s="42"/>
      <c r="H423" s="42"/>
      <c r="I423" s="236"/>
      <c r="J423" s="42"/>
      <c r="K423" s="42"/>
      <c r="L423" s="46"/>
      <c r="M423" s="237"/>
      <c r="N423" s="238"/>
      <c r="O423" s="93"/>
      <c r="P423" s="93"/>
      <c r="Q423" s="93"/>
      <c r="R423" s="93"/>
      <c r="S423" s="93"/>
      <c r="T423" s="94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T423" s="19" t="s">
        <v>766</v>
      </c>
      <c r="AU423" s="19" t="s">
        <v>87</v>
      </c>
    </row>
    <row r="424" s="14" customFormat="1">
      <c r="A424" s="14"/>
      <c r="B424" s="249"/>
      <c r="C424" s="250"/>
      <c r="D424" s="234" t="s">
        <v>257</v>
      </c>
      <c r="E424" s="251" t="s">
        <v>1</v>
      </c>
      <c r="F424" s="252" t="s">
        <v>6843</v>
      </c>
      <c r="G424" s="250"/>
      <c r="H424" s="253">
        <v>14.75</v>
      </c>
      <c r="I424" s="254"/>
      <c r="J424" s="250"/>
      <c r="K424" s="250"/>
      <c r="L424" s="255"/>
      <c r="M424" s="256"/>
      <c r="N424" s="257"/>
      <c r="O424" s="257"/>
      <c r="P424" s="257"/>
      <c r="Q424" s="257"/>
      <c r="R424" s="257"/>
      <c r="S424" s="257"/>
      <c r="T424" s="258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9" t="s">
        <v>257</v>
      </c>
      <c r="AU424" s="259" t="s">
        <v>87</v>
      </c>
      <c r="AV424" s="14" t="s">
        <v>87</v>
      </c>
      <c r="AW424" s="14" t="s">
        <v>34</v>
      </c>
      <c r="AX424" s="14" t="s">
        <v>77</v>
      </c>
      <c r="AY424" s="259" t="s">
        <v>245</v>
      </c>
    </row>
    <row r="425" s="14" customFormat="1">
      <c r="A425" s="14"/>
      <c r="B425" s="249"/>
      <c r="C425" s="250"/>
      <c r="D425" s="234" t="s">
        <v>257</v>
      </c>
      <c r="E425" s="251" t="s">
        <v>1</v>
      </c>
      <c r="F425" s="252" t="s">
        <v>6844</v>
      </c>
      <c r="G425" s="250"/>
      <c r="H425" s="253">
        <v>9</v>
      </c>
      <c r="I425" s="254"/>
      <c r="J425" s="250"/>
      <c r="K425" s="250"/>
      <c r="L425" s="255"/>
      <c r="M425" s="256"/>
      <c r="N425" s="257"/>
      <c r="O425" s="257"/>
      <c r="P425" s="257"/>
      <c r="Q425" s="257"/>
      <c r="R425" s="257"/>
      <c r="S425" s="257"/>
      <c r="T425" s="25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9" t="s">
        <v>257</v>
      </c>
      <c r="AU425" s="259" t="s">
        <v>87</v>
      </c>
      <c r="AV425" s="14" t="s">
        <v>87</v>
      </c>
      <c r="AW425" s="14" t="s">
        <v>34</v>
      </c>
      <c r="AX425" s="14" t="s">
        <v>77</v>
      </c>
      <c r="AY425" s="259" t="s">
        <v>245</v>
      </c>
    </row>
    <row r="426" s="15" customFormat="1">
      <c r="A426" s="15"/>
      <c r="B426" s="260"/>
      <c r="C426" s="261"/>
      <c r="D426" s="234" t="s">
        <v>257</v>
      </c>
      <c r="E426" s="262" t="s">
        <v>1</v>
      </c>
      <c r="F426" s="263" t="s">
        <v>266</v>
      </c>
      <c r="G426" s="261"/>
      <c r="H426" s="264">
        <v>23.75</v>
      </c>
      <c r="I426" s="265"/>
      <c r="J426" s="261"/>
      <c r="K426" s="261"/>
      <c r="L426" s="266"/>
      <c r="M426" s="267"/>
      <c r="N426" s="268"/>
      <c r="O426" s="268"/>
      <c r="P426" s="268"/>
      <c r="Q426" s="268"/>
      <c r="R426" s="268"/>
      <c r="S426" s="268"/>
      <c r="T426" s="269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70" t="s">
        <v>257</v>
      </c>
      <c r="AU426" s="270" t="s">
        <v>87</v>
      </c>
      <c r="AV426" s="15" t="s">
        <v>253</v>
      </c>
      <c r="AW426" s="15" t="s">
        <v>34</v>
      </c>
      <c r="AX426" s="15" t="s">
        <v>85</v>
      </c>
      <c r="AY426" s="270" t="s">
        <v>245</v>
      </c>
    </row>
    <row r="427" s="2" customFormat="1" ht="16.5" customHeight="1">
      <c r="A427" s="40"/>
      <c r="B427" s="41"/>
      <c r="C427" s="283" t="s">
        <v>3068</v>
      </c>
      <c r="D427" s="283" t="s">
        <v>551</v>
      </c>
      <c r="E427" s="284" t="s">
        <v>3782</v>
      </c>
      <c r="F427" s="285" t="s">
        <v>3783</v>
      </c>
      <c r="G427" s="286" t="s">
        <v>317</v>
      </c>
      <c r="H427" s="287">
        <v>24.937999999999999</v>
      </c>
      <c r="I427" s="288"/>
      <c r="J427" s="289">
        <f>ROUND(I427*H427,2)</f>
        <v>0</v>
      </c>
      <c r="K427" s="285" t="s">
        <v>764</v>
      </c>
      <c r="L427" s="290"/>
      <c r="M427" s="291" t="s">
        <v>1</v>
      </c>
      <c r="N427" s="292" t="s">
        <v>42</v>
      </c>
      <c r="O427" s="93"/>
      <c r="P427" s="230">
        <f>O427*H427</f>
        <v>0</v>
      </c>
      <c r="Q427" s="230">
        <v>0.056000000000000001</v>
      </c>
      <c r="R427" s="230">
        <f>Q427*H427</f>
        <v>1.396528</v>
      </c>
      <c r="S427" s="230">
        <v>0</v>
      </c>
      <c r="T427" s="231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32" t="s">
        <v>326</v>
      </c>
      <c r="AT427" s="232" t="s">
        <v>551</v>
      </c>
      <c r="AU427" s="232" t="s">
        <v>87</v>
      </c>
      <c r="AY427" s="19" t="s">
        <v>245</v>
      </c>
      <c r="BE427" s="233">
        <f>IF(N427="základní",J427,0)</f>
        <v>0</v>
      </c>
      <c r="BF427" s="233">
        <f>IF(N427="snížená",J427,0)</f>
        <v>0</v>
      </c>
      <c r="BG427" s="233">
        <f>IF(N427="zákl. přenesená",J427,0)</f>
        <v>0</v>
      </c>
      <c r="BH427" s="233">
        <f>IF(N427="sníž. přenesená",J427,0)</f>
        <v>0</v>
      </c>
      <c r="BI427" s="233">
        <f>IF(N427="nulová",J427,0)</f>
        <v>0</v>
      </c>
      <c r="BJ427" s="19" t="s">
        <v>85</v>
      </c>
      <c r="BK427" s="233">
        <f>ROUND(I427*H427,2)</f>
        <v>0</v>
      </c>
      <c r="BL427" s="19" t="s">
        <v>253</v>
      </c>
      <c r="BM427" s="232" t="s">
        <v>6845</v>
      </c>
    </row>
    <row r="428" s="2" customFormat="1">
      <c r="A428" s="40"/>
      <c r="B428" s="41"/>
      <c r="C428" s="42"/>
      <c r="D428" s="234" t="s">
        <v>255</v>
      </c>
      <c r="E428" s="42"/>
      <c r="F428" s="235" t="s">
        <v>3783</v>
      </c>
      <c r="G428" s="42"/>
      <c r="H428" s="42"/>
      <c r="I428" s="236"/>
      <c r="J428" s="42"/>
      <c r="K428" s="42"/>
      <c r="L428" s="46"/>
      <c r="M428" s="237"/>
      <c r="N428" s="238"/>
      <c r="O428" s="93"/>
      <c r="P428" s="93"/>
      <c r="Q428" s="93"/>
      <c r="R428" s="93"/>
      <c r="S428" s="93"/>
      <c r="T428" s="94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255</v>
      </c>
      <c r="AU428" s="19" t="s">
        <v>87</v>
      </c>
    </row>
    <row r="429" s="14" customFormat="1">
      <c r="A429" s="14"/>
      <c r="B429" s="249"/>
      <c r="C429" s="250"/>
      <c r="D429" s="234" t="s">
        <v>257</v>
      </c>
      <c r="E429" s="251" t="s">
        <v>1</v>
      </c>
      <c r="F429" s="252" t="s">
        <v>6846</v>
      </c>
      <c r="G429" s="250"/>
      <c r="H429" s="253">
        <v>24.937999999999999</v>
      </c>
      <c r="I429" s="254"/>
      <c r="J429" s="250"/>
      <c r="K429" s="250"/>
      <c r="L429" s="255"/>
      <c r="M429" s="256"/>
      <c r="N429" s="257"/>
      <c r="O429" s="257"/>
      <c r="P429" s="257"/>
      <c r="Q429" s="257"/>
      <c r="R429" s="257"/>
      <c r="S429" s="257"/>
      <c r="T429" s="25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9" t="s">
        <v>257</v>
      </c>
      <c r="AU429" s="259" t="s">
        <v>87</v>
      </c>
      <c r="AV429" s="14" t="s">
        <v>87</v>
      </c>
      <c r="AW429" s="14" t="s">
        <v>34</v>
      </c>
      <c r="AX429" s="14" t="s">
        <v>85</v>
      </c>
      <c r="AY429" s="259" t="s">
        <v>245</v>
      </c>
    </row>
    <row r="430" s="2" customFormat="1" ht="16.5" customHeight="1">
      <c r="A430" s="40"/>
      <c r="B430" s="41"/>
      <c r="C430" s="221" t="s">
        <v>458</v>
      </c>
      <c r="D430" s="221" t="s">
        <v>248</v>
      </c>
      <c r="E430" s="222" t="s">
        <v>5796</v>
      </c>
      <c r="F430" s="223" t="s">
        <v>5797</v>
      </c>
      <c r="G430" s="224" t="s">
        <v>329</v>
      </c>
      <c r="H430" s="225">
        <v>1</v>
      </c>
      <c r="I430" s="226"/>
      <c r="J430" s="227">
        <f>ROUND(I430*H430,2)</f>
        <v>0</v>
      </c>
      <c r="K430" s="223" t="s">
        <v>1</v>
      </c>
      <c r="L430" s="46"/>
      <c r="M430" s="228" t="s">
        <v>1</v>
      </c>
      <c r="N430" s="229" t="s">
        <v>42</v>
      </c>
      <c r="O430" s="93"/>
      <c r="P430" s="230">
        <f>O430*H430</f>
        <v>0</v>
      </c>
      <c r="Q430" s="230">
        <v>0</v>
      </c>
      <c r="R430" s="230">
        <f>Q430*H430</f>
        <v>0</v>
      </c>
      <c r="S430" s="230">
        <v>0</v>
      </c>
      <c r="T430" s="231">
        <f>S430*H430</f>
        <v>0</v>
      </c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R430" s="232" t="s">
        <v>253</v>
      </c>
      <c r="AT430" s="232" t="s">
        <v>248</v>
      </c>
      <c r="AU430" s="232" t="s">
        <v>87</v>
      </c>
      <c r="AY430" s="19" t="s">
        <v>245</v>
      </c>
      <c r="BE430" s="233">
        <f>IF(N430="základní",J430,0)</f>
        <v>0</v>
      </c>
      <c r="BF430" s="233">
        <f>IF(N430="snížená",J430,0)</f>
        <v>0</v>
      </c>
      <c r="BG430" s="233">
        <f>IF(N430="zákl. přenesená",J430,0)</f>
        <v>0</v>
      </c>
      <c r="BH430" s="233">
        <f>IF(N430="sníž. přenesená",J430,0)</f>
        <v>0</v>
      </c>
      <c r="BI430" s="233">
        <f>IF(N430="nulová",J430,0)</f>
        <v>0</v>
      </c>
      <c r="BJ430" s="19" t="s">
        <v>85</v>
      </c>
      <c r="BK430" s="233">
        <f>ROUND(I430*H430,2)</f>
        <v>0</v>
      </c>
      <c r="BL430" s="19" t="s">
        <v>253</v>
      </c>
      <c r="BM430" s="232" t="s">
        <v>6847</v>
      </c>
    </row>
    <row r="431" s="2" customFormat="1">
      <c r="A431" s="40"/>
      <c r="B431" s="41"/>
      <c r="C431" s="42"/>
      <c r="D431" s="234" t="s">
        <v>255</v>
      </c>
      <c r="E431" s="42"/>
      <c r="F431" s="235" t="s">
        <v>5797</v>
      </c>
      <c r="G431" s="42"/>
      <c r="H431" s="42"/>
      <c r="I431" s="236"/>
      <c r="J431" s="42"/>
      <c r="K431" s="42"/>
      <c r="L431" s="46"/>
      <c r="M431" s="237"/>
      <c r="N431" s="238"/>
      <c r="O431" s="93"/>
      <c r="P431" s="93"/>
      <c r="Q431" s="93"/>
      <c r="R431" s="93"/>
      <c r="S431" s="93"/>
      <c r="T431" s="94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255</v>
      </c>
      <c r="AU431" s="19" t="s">
        <v>87</v>
      </c>
    </row>
    <row r="432" s="2" customFormat="1" ht="16.5" customHeight="1">
      <c r="A432" s="40"/>
      <c r="B432" s="41"/>
      <c r="C432" s="221" t="s">
        <v>3083</v>
      </c>
      <c r="D432" s="221" t="s">
        <v>248</v>
      </c>
      <c r="E432" s="222" t="s">
        <v>2944</v>
      </c>
      <c r="F432" s="223" t="s">
        <v>2947</v>
      </c>
      <c r="G432" s="224" t="s">
        <v>329</v>
      </c>
      <c r="H432" s="225">
        <v>1</v>
      </c>
      <c r="I432" s="226"/>
      <c r="J432" s="227">
        <f>ROUND(I432*H432,2)</f>
        <v>0</v>
      </c>
      <c r="K432" s="223" t="s">
        <v>764</v>
      </c>
      <c r="L432" s="46"/>
      <c r="M432" s="228" t="s">
        <v>1</v>
      </c>
      <c r="N432" s="229" t="s">
        <v>42</v>
      </c>
      <c r="O432" s="93"/>
      <c r="P432" s="230">
        <f>O432*H432</f>
        <v>0</v>
      </c>
      <c r="Q432" s="230">
        <v>0.0064850000000000003</v>
      </c>
      <c r="R432" s="230">
        <f>Q432*H432</f>
        <v>0.0064850000000000003</v>
      </c>
      <c r="S432" s="230">
        <v>0</v>
      </c>
      <c r="T432" s="231">
        <f>S432*H432</f>
        <v>0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32" t="s">
        <v>253</v>
      </c>
      <c r="AT432" s="232" t="s">
        <v>248</v>
      </c>
      <c r="AU432" s="232" t="s">
        <v>87</v>
      </c>
      <c r="AY432" s="19" t="s">
        <v>245</v>
      </c>
      <c r="BE432" s="233">
        <f>IF(N432="základní",J432,0)</f>
        <v>0</v>
      </c>
      <c r="BF432" s="233">
        <f>IF(N432="snížená",J432,0)</f>
        <v>0</v>
      </c>
      <c r="BG432" s="233">
        <f>IF(N432="zákl. přenesená",J432,0)</f>
        <v>0</v>
      </c>
      <c r="BH432" s="233">
        <f>IF(N432="sníž. přenesená",J432,0)</f>
        <v>0</v>
      </c>
      <c r="BI432" s="233">
        <f>IF(N432="nulová",J432,0)</f>
        <v>0</v>
      </c>
      <c r="BJ432" s="19" t="s">
        <v>85</v>
      </c>
      <c r="BK432" s="233">
        <f>ROUND(I432*H432,2)</f>
        <v>0</v>
      </c>
      <c r="BL432" s="19" t="s">
        <v>253</v>
      </c>
      <c r="BM432" s="232" t="s">
        <v>6848</v>
      </c>
    </row>
    <row r="433" s="2" customFormat="1">
      <c r="A433" s="40"/>
      <c r="B433" s="41"/>
      <c r="C433" s="42"/>
      <c r="D433" s="234" t="s">
        <v>255</v>
      </c>
      <c r="E433" s="42"/>
      <c r="F433" s="235" t="s">
        <v>2947</v>
      </c>
      <c r="G433" s="42"/>
      <c r="H433" s="42"/>
      <c r="I433" s="236"/>
      <c r="J433" s="42"/>
      <c r="K433" s="42"/>
      <c r="L433" s="46"/>
      <c r="M433" s="237"/>
      <c r="N433" s="238"/>
      <c r="O433" s="93"/>
      <c r="P433" s="93"/>
      <c r="Q433" s="93"/>
      <c r="R433" s="93"/>
      <c r="S433" s="93"/>
      <c r="T433" s="94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T433" s="19" t="s">
        <v>255</v>
      </c>
      <c r="AU433" s="19" t="s">
        <v>87</v>
      </c>
    </row>
    <row r="434" s="2" customFormat="1">
      <c r="A434" s="40"/>
      <c r="B434" s="41"/>
      <c r="C434" s="42"/>
      <c r="D434" s="296" t="s">
        <v>766</v>
      </c>
      <c r="E434" s="42"/>
      <c r="F434" s="297" t="s">
        <v>2948</v>
      </c>
      <c r="G434" s="42"/>
      <c r="H434" s="42"/>
      <c r="I434" s="236"/>
      <c r="J434" s="42"/>
      <c r="K434" s="42"/>
      <c r="L434" s="46"/>
      <c r="M434" s="237"/>
      <c r="N434" s="238"/>
      <c r="O434" s="93"/>
      <c r="P434" s="93"/>
      <c r="Q434" s="93"/>
      <c r="R434" s="93"/>
      <c r="S434" s="93"/>
      <c r="T434" s="94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766</v>
      </c>
      <c r="AU434" s="19" t="s">
        <v>87</v>
      </c>
    </row>
    <row r="435" s="14" customFormat="1">
      <c r="A435" s="14"/>
      <c r="B435" s="249"/>
      <c r="C435" s="250"/>
      <c r="D435" s="234" t="s">
        <v>257</v>
      </c>
      <c r="E435" s="251" t="s">
        <v>1</v>
      </c>
      <c r="F435" s="252" t="s">
        <v>6616</v>
      </c>
      <c r="G435" s="250"/>
      <c r="H435" s="253">
        <v>1</v>
      </c>
      <c r="I435" s="254"/>
      <c r="J435" s="250"/>
      <c r="K435" s="250"/>
      <c r="L435" s="255"/>
      <c r="M435" s="256"/>
      <c r="N435" s="257"/>
      <c r="O435" s="257"/>
      <c r="P435" s="257"/>
      <c r="Q435" s="257"/>
      <c r="R435" s="257"/>
      <c r="S435" s="257"/>
      <c r="T435" s="258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9" t="s">
        <v>257</v>
      </c>
      <c r="AU435" s="259" t="s">
        <v>87</v>
      </c>
      <c r="AV435" s="14" t="s">
        <v>87</v>
      </c>
      <c r="AW435" s="14" t="s">
        <v>34</v>
      </c>
      <c r="AX435" s="14" t="s">
        <v>85</v>
      </c>
      <c r="AY435" s="259" t="s">
        <v>245</v>
      </c>
    </row>
    <row r="436" s="2" customFormat="1" ht="16.5" customHeight="1">
      <c r="A436" s="40"/>
      <c r="B436" s="41"/>
      <c r="C436" s="221" t="s">
        <v>3090</v>
      </c>
      <c r="D436" s="221" t="s">
        <v>248</v>
      </c>
      <c r="E436" s="222" t="s">
        <v>6635</v>
      </c>
      <c r="F436" s="223" t="s">
        <v>6636</v>
      </c>
      <c r="G436" s="224" t="s">
        <v>545</v>
      </c>
      <c r="H436" s="225">
        <v>0.11</v>
      </c>
      <c r="I436" s="226"/>
      <c r="J436" s="227">
        <f>ROUND(I436*H436,2)</f>
        <v>0</v>
      </c>
      <c r="K436" s="223" t="s">
        <v>764</v>
      </c>
      <c r="L436" s="46"/>
      <c r="M436" s="228" t="s">
        <v>1</v>
      </c>
      <c r="N436" s="229" t="s">
        <v>42</v>
      </c>
      <c r="O436" s="93"/>
      <c r="P436" s="230">
        <f>O436*H436</f>
        <v>0</v>
      </c>
      <c r="Q436" s="230">
        <v>0</v>
      </c>
      <c r="R436" s="230">
        <f>Q436*H436</f>
        <v>0</v>
      </c>
      <c r="S436" s="230">
        <v>0</v>
      </c>
      <c r="T436" s="231">
        <f>S436*H436</f>
        <v>0</v>
      </c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R436" s="232" t="s">
        <v>594</v>
      </c>
      <c r="AT436" s="232" t="s">
        <v>248</v>
      </c>
      <c r="AU436" s="232" t="s">
        <v>87</v>
      </c>
      <c r="AY436" s="19" t="s">
        <v>245</v>
      </c>
      <c r="BE436" s="233">
        <f>IF(N436="základní",J436,0)</f>
        <v>0</v>
      </c>
      <c r="BF436" s="233">
        <f>IF(N436="snížená",J436,0)</f>
        <v>0</v>
      </c>
      <c r="BG436" s="233">
        <f>IF(N436="zákl. přenesená",J436,0)</f>
        <v>0</v>
      </c>
      <c r="BH436" s="233">
        <f>IF(N436="sníž. přenesená",J436,0)</f>
        <v>0</v>
      </c>
      <c r="BI436" s="233">
        <f>IF(N436="nulová",J436,0)</f>
        <v>0</v>
      </c>
      <c r="BJ436" s="19" t="s">
        <v>85</v>
      </c>
      <c r="BK436" s="233">
        <f>ROUND(I436*H436,2)</f>
        <v>0</v>
      </c>
      <c r="BL436" s="19" t="s">
        <v>594</v>
      </c>
      <c r="BM436" s="232" t="s">
        <v>6849</v>
      </c>
    </row>
    <row r="437" s="2" customFormat="1">
      <c r="A437" s="40"/>
      <c r="B437" s="41"/>
      <c r="C437" s="42"/>
      <c r="D437" s="234" t="s">
        <v>255</v>
      </c>
      <c r="E437" s="42"/>
      <c r="F437" s="235" t="s">
        <v>6636</v>
      </c>
      <c r="G437" s="42"/>
      <c r="H437" s="42"/>
      <c r="I437" s="236"/>
      <c r="J437" s="42"/>
      <c r="K437" s="42"/>
      <c r="L437" s="46"/>
      <c r="M437" s="237"/>
      <c r="N437" s="238"/>
      <c r="O437" s="93"/>
      <c r="P437" s="93"/>
      <c r="Q437" s="93"/>
      <c r="R437" s="93"/>
      <c r="S437" s="93"/>
      <c r="T437" s="94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T437" s="19" t="s">
        <v>255</v>
      </c>
      <c r="AU437" s="19" t="s">
        <v>87</v>
      </c>
    </row>
    <row r="438" s="2" customFormat="1">
      <c r="A438" s="40"/>
      <c r="B438" s="41"/>
      <c r="C438" s="42"/>
      <c r="D438" s="296" t="s">
        <v>766</v>
      </c>
      <c r="E438" s="42"/>
      <c r="F438" s="297" t="s">
        <v>6638</v>
      </c>
      <c r="G438" s="42"/>
      <c r="H438" s="42"/>
      <c r="I438" s="236"/>
      <c r="J438" s="42"/>
      <c r="K438" s="42"/>
      <c r="L438" s="46"/>
      <c r="M438" s="237"/>
      <c r="N438" s="238"/>
      <c r="O438" s="93"/>
      <c r="P438" s="93"/>
      <c r="Q438" s="93"/>
      <c r="R438" s="93"/>
      <c r="S438" s="93"/>
      <c r="T438" s="94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766</v>
      </c>
      <c r="AU438" s="19" t="s">
        <v>87</v>
      </c>
    </row>
    <row r="439" s="14" customFormat="1">
      <c r="A439" s="14"/>
      <c r="B439" s="249"/>
      <c r="C439" s="250"/>
      <c r="D439" s="234" t="s">
        <v>257</v>
      </c>
      <c r="E439" s="251" t="s">
        <v>1</v>
      </c>
      <c r="F439" s="252" t="s">
        <v>6850</v>
      </c>
      <c r="G439" s="250"/>
      <c r="H439" s="253">
        <v>0.11</v>
      </c>
      <c r="I439" s="254"/>
      <c r="J439" s="250"/>
      <c r="K439" s="250"/>
      <c r="L439" s="255"/>
      <c r="M439" s="256"/>
      <c r="N439" s="257"/>
      <c r="O439" s="257"/>
      <c r="P439" s="257"/>
      <c r="Q439" s="257"/>
      <c r="R439" s="257"/>
      <c r="S439" s="257"/>
      <c r="T439" s="258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9" t="s">
        <v>257</v>
      </c>
      <c r="AU439" s="259" t="s">
        <v>87</v>
      </c>
      <c r="AV439" s="14" t="s">
        <v>87</v>
      </c>
      <c r="AW439" s="14" t="s">
        <v>34</v>
      </c>
      <c r="AX439" s="14" t="s">
        <v>77</v>
      </c>
      <c r="AY439" s="259" t="s">
        <v>245</v>
      </c>
    </row>
    <row r="440" s="15" customFormat="1">
      <c r="A440" s="15"/>
      <c r="B440" s="260"/>
      <c r="C440" s="261"/>
      <c r="D440" s="234" t="s">
        <v>257</v>
      </c>
      <c r="E440" s="262" t="s">
        <v>1</v>
      </c>
      <c r="F440" s="263" t="s">
        <v>266</v>
      </c>
      <c r="G440" s="261"/>
      <c r="H440" s="264">
        <v>0.11</v>
      </c>
      <c r="I440" s="265"/>
      <c r="J440" s="261"/>
      <c r="K440" s="261"/>
      <c r="L440" s="266"/>
      <c r="M440" s="267"/>
      <c r="N440" s="268"/>
      <c r="O440" s="268"/>
      <c r="P440" s="268"/>
      <c r="Q440" s="268"/>
      <c r="R440" s="268"/>
      <c r="S440" s="268"/>
      <c r="T440" s="269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70" t="s">
        <v>257</v>
      </c>
      <c r="AU440" s="270" t="s">
        <v>87</v>
      </c>
      <c r="AV440" s="15" t="s">
        <v>253</v>
      </c>
      <c r="AW440" s="15" t="s">
        <v>34</v>
      </c>
      <c r="AX440" s="15" t="s">
        <v>85</v>
      </c>
      <c r="AY440" s="270" t="s">
        <v>245</v>
      </c>
    </row>
    <row r="441" s="2" customFormat="1" ht="16.5" customHeight="1">
      <c r="A441" s="40"/>
      <c r="B441" s="41"/>
      <c r="C441" s="283" t="s">
        <v>3101</v>
      </c>
      <c r="D441" s="283" t="s">
        <v>551</v>
      </c>
      <c r="E441" s="284" t="s">
        <v>6640</v>
      </c>
      <c r="F441" s="285" t="s">
        <v>6641</v>
      </c>
      <c r="G441" s="286" t="s">
        <v>275</v>
      </c>
      <c r="H441" s="287">
        <v>3.4129999999999998</v>
      </c>
      <c r="I441" s="288"/>
      <c r="J441" s="289">
        <f>ROUND(I441*H441,2)</f>
        <v>0</v>
      </c>
      <c r="K441" s="285" t="s">
        <v>764</v>
      </c>
      <c r="L441" s="290"/>
      <c r="M441" s="291" t="s">
        <v>1</v>
      </c>
      <c r="N441" s="292" t="s">
        <v>42</v>
      </c>
      <c r="O441" s="93"/>
      <c r="P441" s="230">
        <f>O441*H441</f>
        <v>0</v>
      </c>
      <c r="Q441" s="230">
        <v>0.0235</v>
      </c>
      <c r="R441" s="230">
        <f>Q441*H441</f>
        <v>0.080205499999999999</v>
      </c>
      <c r="S441" s="230">
        <v>0</v>
      </c>
      <c r="T441" s="231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32" t="s">
        <v>326</v>
      </c>
      <c r="AT441" s="232" t="s">
        <v>551</v>
      </c>
      <c r="AU441" s="232" t="s">
        <v>87</v>
      </c>
      <c r="AY441" s="19" t="s">
        <v>245</v>
      </c>
      <c r="BE441" s="233">
        <f>IF(N441="základní",J441,0)</f>
        <v>0</v>
      </c>
      <c r="BF441" s="233">
        <f>IF(N441="snížená",J441,0)</f>
        <v>0</v>
      </c>
      <c r="BG441" s="233">
        <f>IF(N441="zákl. přenesená",J441,0)</f>
        <v>0</v>
      </c>
      <c r="BH441" s="233">
        <f>IF(N441="sníž. přenesená",J441,0)</f>
        <v>0</v>
      </c>
      <c r="BI441" s="233">
        <f>IF(N441="nulová",J441,0)</f>
        <v>0</v>
      </c>
      <c r="BJ441" s="19" t="s">
        <v>85</v>
      </c>
      <c r="BK441" s="233">
        <f>ROUND(I441*H441,2)</f>
        <v>0</v>
      </c>
      <c r="BL441" s="19" t="s">
        <v>253</v>
      </c>
      <c r="BM441" s="232" t="s">
        <v>6851</v>
      </c>
    </row>
    <row r="442" s="2" customFormat="1">
      <c r="A442" s="40"/>
      <c r="B442" s="41"/>
      <c r="C442" s="42"/>
      <c r="D442" s="234" t="s">
        <v>255</v>
      </c>
      <c r="E442" s="42"/>
      <c r="F442" s="235" t="s">
        <v>6641</v>
      </c>
      <c r="G442" s="42"/>
      <c r="H442" s="42"/>
      <c r="I442" s="236"/>
      <c r="J442" s="42"/>
      <c r="K442" s="42"/>
      <c r="L442" s="46"/>
      <c r="M442" s="237"/>
      <c r="N442" s="238"/>
      <c r="O442" s="93"/>
      <c r="P442" s="93"/>
      <c r="Q442" s="93"/>
      <c r="R442" s="93"/>
      <c r="S442" s="93"/>
      <c r="T442" s="94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255</v>
      </c>
      <c r="AU442" s="19" t="s">
        <v>87</v>
      </c>
    </row>
    <row r="443" s="13" customFormat="1">
      <c r="A443" s="13"/>
      <c r="B443" s="239"/>
      <c r="C443" s="240"/>
      <c r="D443" s="234" t="s">
        <v>257</v>
      </c>
      <c r="E443" s="241" t="s">
        <v>1</v>
      </c>
      <c r="F443" s="242" t="s">
        <v>6643</v>
      </c>
      <c r="G443" s="240"/>
      <c r="H443" s="241" t="s">
        <v>1</v>
      </c>
      <c r="I443" s="243"/>
      <c r="J443" s="240"/>
      <c r="K443" s="240"/>
      <c r="L443" s="244"/>
      <c r="M443" s="245"/>
      <c r="N443" s="246"/>
      <c r="O443" s="246"/>
      <c r="P443" s="246"/>
      <c r="Q443" s="246"/>
      <c r="R443" s="246"/>
      <c r="S443" s="246"/>
      <c r="T443" s="247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8" t="s">
        <v>257</v>
      </c>
      <c r="AU443" s="248" t="s">
        <v>87</v>
      </c>
      <c r="AV443" s="13" t="s">
        <v>85</v>
      </c>
      <c r="AW443" s="13" t="s">
        <v>34</v>
      </c>
      <c r="AX443" s="13" t="s">
        <v>77</v>
      </c>
      <c r="AY443" s="248" t="s">
        <v>245</v>
      </c>
    </row>
    <row r="444" s="14" customFormat="1">
      <c r="A444" s="14"/>
      <c r="B444" s="249"/>
      <c r="C444" s="250"/>
      <c r="D444" s="234" t="s">
        <v>257</v>
      </c>
      <c r="E444" s="251" t="s">
        <v>1</v>
      </c>
      <c r="F444" s="252" t="s">
        <v>6852</v>
      </c>
      <c r="G444" s="250"/>
      <c r="H444" s="253">
        <v>3.4129999999999998</v>
      </c>
      <c r="I444" s="254"/>
      <c r="J444" s="250"/>
      <c r="K444" s="250"/>
      <c r="L444" s="255"/>
      <c r="M444" s="256"/>
      <c r="N444" s="257"/>
      <c r="O444" s="257"/>
      <c r="P444" s="257"/>
      <c r="Q444" s="257"/>
      <c r="R444" s="257"/>
      <c r="S444" s="257"/>
      <c r="T444" s="258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9" t="s">
        <v>257</v>
      </c>
      <c r="AU444" s="259" t="s">
        <v>87</v>
      </c>
      <c r="AV444" s="14" t="s">
        <v>87</v>
      </c>
      <c r="AW444" s="14" t="s">
        <v>34</v>
      </c>
      <c r="AX444" s="14" t="s">
        <v>77</v>
      </c>
      <c r="AY444" s="259" t="s">
        <v>245</v>
      </c>
    </row>
    <row r="445" s="15" customFormat="1">
      <c r="A445" s="15"/>
      <c r="B445" s="260"/>
      <c r="C445" s="261"/>
      <c r="D445" s="234" t="s">
        <v>257</v>
      </c>
      <c r="E445" s="262" t="s">
        <v>1</v>
      </c>
      <c r="F445" s="263" t="s">
        <v>266</v>
      </c>
      <c r="G445" s="261"/>
      <c r="H445" s="264">
        <v>3.4129999999999998</v>
      </c>
      <c r="I445" s="265"/>
      <c r="J445" s="261"/>
      <c r="K445" s="261"/>
      <c r="L445" s="266"/>
      <c r="M445" s="267"/>
      <c r="N445" s="268"/>
      <c r="O445" s="268"/>
      <c r="P445" s="268"/>
      <c r="Q445" s="268"/>
      <c r="R445" s="268"/>
      <c r="S445" s="268"/>
      <c r="T445" s="269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70" t="s">
        <v>257</v>
      </c>
      <c r="AU445" s="270" t="s">
        <v>87</v>
      </c>
      <c r="AV445" s="15" t="s">
        <v>253</v>
      </c>
      <c r="AW445" s="15" t="s">
        <v>34</v>
      </c>
      <c r="AX445" s="15" t="s">
        <v>85</v>
      </c>
      <c r="AY445" s="270" t="s">
        <v>245</v>
      </c>
    </row>
    <row r="446" s="2" customFormat="1" ht="16.5" customHeight="1">
      <c r="A446" s="40"/>
      <c r="B446" s="41"/>
      <c r="C446" s="283" t="s">
        <v>3105</v>
      </c>
      <c r="D446" s="283" t="s">
        <v>551</v>
      </c>
      <c r="E446" s="284" t="s">
        <v>6645</v>
      </c>
      <c r="F446" s="285" t="s">
        <v>6646</v>
      </c>
      <c r="G446" s="286" t="s">
        <v>317</v>
      </c>
      <c r="H446" s="287">
        <v>7.0350000000000001</v>
      </c>
      <c r="I446" s="288"/>
      <c r="J446" s="289">
        <f>ROUND(I446*H446,2)</f>
        <v>0</v>
      </c>
      <c r="K446" s="285" t="s">
        <v>1</v>
      </c>
      <c r="L446" s="290"/>
      <c r="M446" s="291" t="s">
        <v>1</v>
      </c>
      <c r="N446" s="292" t="s">
        <v>42</v>
      </c>
      <c r="O446" s="93"/>
      <c r="P446" s="230">
        <f>O446*H446</f>
        <v>0</v>
      </c>
      <c r="Q446" s="230">
        <v>0.0051399999999999996</v>
      </c>
      <c r="R446" s="230">
        <f>Q446*H446</f>
        <v>0.036159899999999995</v>
      </c>
      <c r="S446" s="230">
        <v>0</v>
      </c>
      <c r="T446" s="231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232" t="s">
        <v>326</v>
      </c>
      <c r="AT446" s="232" t="s">
        <v>551</v>
      </c>
      <c r="AU446" s="232" t="s">
        <v>87</v>
      </c>
      <c r="AY446" s="19" t="s">
        <v>245</v>
      </c>
      <c r="BE446" s="233">
        <f>IF(N446="základní",J446,0)</f>
        <v>0</v>
      </c>
      <c r="BF446" s="233">
        <f>IF(N446="snížená",J446,0)</f>
        <v>0</v>
      </c>
      <c r="BG446" s="233">
        <f>IF(N446="zákl. přenesená",J446,0)</f>
        <v>0</v>
      </c>
      <c r="BH446" s="233">
        <f>IF(N446="sníž. přenesená",J446,0)</f>
        <v>0</v>
      </c>
      <c r="BI446" s="233">
        <f>IF(N446="nulová",J446,0)</f>
        <v>0</v>
      </c>
      <c r="BJ446" s="19" t="s">
        <v>85</v>
      </c>
      <c r="BK446" s="233">
        <f>ROUND(I446*H446,2)</f>
        <v>0</v>
      </c>
      <c r="BL446" s="19" t="s">
        <v>253</v>
      </c>
      <c r="BM446" s="232" t="s">
        <v>6853</v>
      </c>
    </row>
    <row r="447" s="2" customFormat="1">
      <c r="A447" s="40"/>
      <c r="B447" s="41"/>
      <c r="C447" s="42"/>
      <c r="D447" s="234" t="s">
        <v>255</v>
      </c>
      <c r="E447" s="42"/>
      <c r="F447" s="235" t="s">
        <v>6646</v>
      </c>
      <c r="G447" s="42"/>
      <c r="H447" s="42"/>
      <c r="I447" s="236"/>
      <c r="J447" s="42"/>
      <c r="K447" s="42"/>
      <c r="L447" s="46"/>
      <c r="M447" s="237"/>
      <c r="N447" s="238"/>
      <c r="O447" s="93"/>
      <c r="P447" s="93"/>
      <c r="Q447" s="93"/>
      <c r="R447" s="93"/>
      <c r="S447" s="93"/>
      <c r="T447" s="94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255</v>
      </c>
      <c r="AU447" s="19" t="s">
        <v>87</v>
      </c>
    </row>
    <row r="448" s="14" customFormat="1">
      <c r="A448" s="14"/>
      <c r="B448" s="249"/>
      <c r="C448" s="250"/>
      <c r="D448" s="234" t="s">
        <v>257</v>
      </c>
      <c r="E448" s="251" t="s">
        <v>1</v>
      </c>
      <c r="F448" s="252" t="s">
        <v>6854</v>
      </c>
      <c r="G448" s="250"/>
      <c r="H448" s="253">
        <v>7.0350000000000001</v>
      </c>
      <c r="I448" s="254"/>
      <c r="J448" s="250"/>
      <c r="K448" s="250"/>
      <c r="L448" s="255"/>
      <c r="M448" s="256"/>
      <c r="N448" s="257"/>
      <c r="O448" s="257"/>
      <c r="P448" s="257"/>
      <c r="Q448" s="257"/>
      <c r="R448" s="257"/>
      <c r="S448" s="257"/>
      <c r="T448" s="258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9" t="s">
        <v>257</v>
      </c>
      <c r="AU448" s="259" t="s">
        <v>87</v>
      </c>
      <c r="AV448" s="14" t="s">
        <v>87</v>
      </c>
      <c r="AW448" s="14" t="s">
        <v>34</v>
      </c>
      <c r="AX448" s="14" t="s">
        <v>77</v>
      </c>
      <c r="AY448" s="259" t="s">
        <v>245</v>
      </c>
    </row>
    <row r="449" s="15" customFormat="1">
      <c r="A449" s="15"/>
      <c r="B449" s="260"/>
      <c r="C449" s="261"/>
      <c r="D449" s="234" t="s">
        <v>257</v>
      </c>
      <c r="E449" s="262" t="s">
        <v>1</v>
      </c>
      <c r="F449" s="263" t="s">
        <v>266</v>
      </c>
      <c r="G449" s="261"/>
      <c r="H449" s="264">
        <v>7.0350000000000001</v>
      </c>
      <c r="I449" s="265"/>
      <c r="J449" s="261"/>
      <c r="K449" s="261"/>
      <c r="L449" s="266"/>
      <c r="M449" s="267"/>
      <c r="N449" s="268"/>
      <c r="O449" s="268"/>
      <c r="P449" s="268"/>
      <c r="Q449" s="268"/>
      <c r="R449" s="268"/>
      <c r="S449" s="268"/>
      <c r="T449" s="269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T449" s="270" t="s">
        <v>257</v>
      </c>
      <c r="AU449" s="270" t="s">
        <v>87</v>
      </c>
      <c r="AV449" s="15" t="s">
        <v>253</v>
      </c>
      <c r="AW449" s="15" t="s">
        <v>34</v>
      </c>
      <c r="AX449" s="15" t="s">
        <v>85</v>
      </c>
      <c r="AY449" s="270" t="s">
        <v>245</v>
      </c>
    </row>
    <row r="450" s="2" customFormat="1" ht="16.5" customHeight="1">
      <c r="A450" s="40"/>
      <c r="B450" s="41"/>
      <c r="C450" s="221" t="s">
        <v>3112</v>
      </c>
      <c r="D450" s="221" t="s">
        <v>248</v>
      </c>
      <c r="E450" s="222" t="s">
        <v>5160</v>
      </c>
      <c r="F450" s="223" t="s">
        <v>5161</v>
      </c>
      <c r="G450" s="224" t="s">
        <v>251</v>
      </c>
      <c r="H450" s="225">
        <v>15.34</v>
      </c>
      <c r="I450" s="226"/>
      <c r="J450" s="227">
        <f>ROUND(I450*H450,2)</f>
        <v>0</v>
      </c>
      <c r="K450" s="223" t="s">
        <v>764</v>
      </c>
      <c r="L450" s="46"/>
      <c r="M450" s="228" t="s">
        <v>1</v>
      </c>
      <c r="N450" s="229" t="s">
        <v>42</v>
      </c>
      <c r="O450" s="93"/>
      <c r="P450" s="230">
        <f>O450*H450</f>
        <v>0</v>
      </c>
      <c r="Q450" s="230">
        <v>0.12</v>
      </c>
      <c r="R450" s="230">
        <f>Q450*H450</f>
        <v>1.8408</v>
      </c>
      <c r="S450" s="230">
        <v>2.4900000000000002</v>
      </c>
      <c r="T450" s="231">
        <f>S450*H450</f>
        <v>38.196600000000004</v>
      </c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R450" s="232" t="s">
        <v>253</v>
      </c>
      <c r="AT450" s="232" t="s">
        <v>248</v>
      </c>
      <c r="AU450" s="232" t="s">
        <v>87</v>
      </c>
      <c r="AY450" s="19" t="s">
        <v>245</v>
      </c>
      <c r="BE450" s="233">
        <f>IF(N450="základní",J450,0)</f>
        <v>0</v>
      </c>
      <c r="BF450" s="233">
        <f>IF(N450="snížená",J450,0)</f>
        <v>0</v>
      </c>
      <c r="BG450" s="233">
        <f>IF(N450="zákl. přenesená",J450,0)</f>
        <v>0</v>
      </c>
      <c r="BH450" s="233">
        <f>IF(N450="sníž. přenesená",J450,0)</f>
        <v>0</v>
      </c>
      <c r="BI450" s="233">
        <f>IF(N450="nulová",J450,0)</f>
        <v>0</v>
      </c>
      <c r="BJ450" s="19" t="s">
        <v>85</v>
      </c>
      <c r="BK450" s="233">
        <f>ROUND(I450*H450,2)</f>
        <v>0</v>
      </c>
      <c r="BL450" s="19" t="s">
        <v>253</v>
      </c>
      <c r="BM450" s="232" t="s">
        <v>6855</v>
      </c>
    </row>
    <row r="451" s="2" customFormat="1">
      <c r="A451" s="40"/>
      <c r="B451" s="41"/>
      <c r="C451" s="42"/>
      <c r="D451" s="234" t="s">
        <v>255</v>
      </c>
      <c r="E451" s="42"/>
      <c r="F451" s="235" t="s">
        <v>5161</v>
      </c>
      <c r="G451" s="42"/>
      <c r="H451" s="42"/>
      <c r="I451" s="236"/>
      <c r="J451" s="42"/>
      <c r="K451" s="42"/>
      <c r="L451" s="46"/>
      <c r="M451" s="237"/>
      <c r="N451" s="238"/>
      <c r="O451" s="93"/>
      <c r="P451" s="93"/>
      <c r="Q451" s="93"/>
      <c r="R451" s="93"/>
      <c r="S451" s="93"/>
      <c r="T451" s="94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T451" s="19" t="s">
        <v>255</v>
      </c>
      <c r="AU451" s="19" t="s">
        <v>87</v>
      </c>
    </row>
    <row r="452" s="2" customFormat="1">
      <c r="A452" s="40"/>
      <c r="B452" s="41"/>
      <c r="C452" s="42"/>
      <c r="D452" s="296" t="s">
        <v>766</v>
      </c>
      <c r="E452" s="42"/>
      <c r="F452" s="297" t="s">
        <v>5163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766</v>
      </c>
      <c r="AU452" s="19" t="s">
        <v>87</v>
      </c>
    </row>
    <row r="453" s="14" customFormat="1">
      <c r="A453" s="14"/>
      <c r="B453" s="249"/>
      <c r="C453" s="250"/>
      <c r="D453" s="234" t="s">
        <v>257</v>
      </c>
      <c r="E453" s="251" t="s">
        <v>1</v>
      </c>
      <c r="F453" s="252" t="s">
        <v>6856</v>
      </c>
      <c r="G453" s="250"/>
      <c r="H453" s="253">
        <v>3.4399999999999999</v>
      </c>
      <c r="I453" s="254"/>
      <c r="J453" s="250"/>
      <c r="K453" s="250"/>
      <c r="L453" s="255"/>
      <c r="M453" s="256"/>
      <c r="N453" s="257"/>
      <c r="O453" s="257"/>
      <c r="P453" s="257"/>
      <c r="Q453" s="257"/>
      <c r="R453" s="257"/>
      <c r="S453" s="257"/>
      <c r="T453" s="258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9" t="s">
        <v>257</v>
      </c>
      <c r="AU453" s="259" t="s">
        <v>87</v>
      </c>
      <c r="AV453" s="14" t="s">
        <v>87</v>
      </c>
      <c r="AW453" s="14" t="s">
        <v>34</v>
      </c>
      <c r="AX453" s="14" t="s">
        <v>77</v>
      </c>
      <c r="AY453" s="259" t="s">
        <v>245</v>
      </c>
    </row>
    <row r="454" s="14" customFormat="1">
      <c r="A454" s="14"/>
      <c r="B454" s="249"/>
      <c r="C454" s="250"/>
      <c r="D454" s="234" t="s">
        <v>257</v>
      </c>
      <c r="E454" s="251" t="s">
        <v>1</v>
      </c>
      <c r="F454" s="252" t="s">
        <v>6857</v>
      </c>
      <c r="G454" s="250"/>
      <c r="H454" s="253">
        <v>8.75</v>
      </c>
      <c r="I454" s="254"/>
      <c r="J454" s="250"/>
      <c r="K454" s="250"/>
      <c r="L454" s="255"/>
      <c r="M454" s="256"/>
      <c r="N454" s="257"/>
      <c r="O454" s="257"/>
      <c r="P454" s="257"/>
      <c r="Q454" s="257"/>
      <c r="R454" s="257"/>
      <c r="S454" s="257"/>
      <c r="T454" s="258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9" t="s">
        <v>257</v>
      </c>
      <c r="AU454" s="259" t="s">
        <v>87</v>
      </c>
      <c r="AV454" s="14" t="s">
        <v>87</v>
      </c>
      <c r="AW454" s="14" t="s">
        <v>34</v>
      </c>
      <c r="AX454" s="14" t="s">
        <v>77</v>
      </c>
      <c r="AY454" s="259" t="s">
        <v>245</v>
      </c>
    </row>
    <row r="455" s="14" customFormat="1">
      <c r="A455" s="14"/>
      <c r="B455" s="249"/>
      <c r="C455" s="250"/>
      <c r="D455" s="234" t="s">
        <v>257</v>
      </c>
      <c r="E455" s="251" t="s">
        <v>1</v>
      </c>
      <c r="F455" s="252" t="s">
        <v>6858</v>
      </c>
      <c r="G455" s="250"/>
      <c r="H455" s="253">
        <v>3.1499999999999999</v>
      </c>
      <c r="I455" s="254"/>
      <c r="J455" s="250"/>
      <c r="K455" s="250"/>
      <c r="L455" s="255"/>
      <c r="M455" s="256"/>
      <c r="N455" s="257"/>
      <c r="O455" s="257"/>
      <c r="P455" s="257"/>
      <c r="Q455" s="257"/>
      <c r="R455" s="257"/>
      <c r="S455" s="257"/>
      <c r="T455" s="258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9" t="s">
        <v>257</v>
      </c>
      <c r="AU455" s="259" t="s">
        <v>87</v>
      </c>
      <c r="AV455" s="14" t="s">
        <v>87</v>
      </c>
      <c r="AW455" s="14" t="s">
        <v>34</v>
      </c>
      <c r="AX455" s="14" t="s">
        <v>77</v>
      </c>
      <c r="AY455" s="259" t="s">
        <v>245</v>
      </c>
    </row>
    <row r="456" s="15" customFormat="1">
      <c r="A456" s="15"/>
      <c r="B456" s="260"/>
      <c r="C456" s="261"/>
      <c r="D456" s="234" t="s">
        <v>257</v>
      </c>
      <c r="E456" s="262" t="s">
        <v>1</v>
      </c>
      <c r="F456" s="263" t="s">
        <v>266</v>
      </c>
      <c r="G456" s="261"/>
      <c r="H456" s="264">
        <v>15.34</v>
      </c>
      <c r="I456" s="265"/>
      <c r="J456" s="261"/>
      <c r="K456" s="261"/>
      <c r="L456" s="266"/>
      <c r="M456" s="267"/>
      <c r="N456" s="268"/>
      <c r="O456" s="268"/>
      <c r="P456" s="268"/>
      <c r="Q456" s="268"/>
      <c r="R456" s="268"/>
      <c r="S456" s="268"/>
      <c r="T456" s="269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T456" s="270" t="s">
        <v>257</v>
      </c>
      <c r="AU456" s="270" t="s">
        <v>87</v>
      </c>
      <c r="AV456" s="15" t="s">
        <v>253</v>
      </c>
      <c r="AW456" s="15" t="s">
        <v>34</v>
      </c>
      <c r="AX456" s="15" t="s">
        <v>85</v>
      </c>
      <c r="AY456" s="270" t="s">
        <v>245</v>
      </c>
    </row>
    <row r="457" s="2" customFormat="1" ht="16.5" customHeight="1">
      <c r="A457" s="40"/>
      <c r="B457" s="41"/>
      <c r="C457" s="221" t="s">
        <v>3117</v>
      </c>
      <c r="D457" s="221" t="s">
        <v>248</v>
      </c>
      <c r="E457" s="222" t="s">
        <v>5805</v>
      </c>
      <c r="F457" s="223" t="s">
        <v>5806</v>
      </c>
      <c r="G457" s="224" t="s">
        <v>251</v>
      </c>
      <c r="H457" s="225">
        <v>49.859999999999999</v>
      </c>
      <c r="I457" s="226"/>
      <c r="J457" s="227">
        <f>ROUND(I457*H457,2)</f>
        <v>0</v>
      </c>
      <c r="K457" s="223" t="s">
        <v>764</v>
      </c>
      <c r="L457" s="46"/>
      <c r="M457" s="228" t="s">
        <v>1</v>
      </c>
      <c r="N457" s="229" t="s">
        <v>42</v>
      </c>
      <c r="O457" s="93"/>
      <c r="P457" s="230">
        <f>O457*H457</f>
        <v>0</v>
      </c>
      <c r="Q457" s="230">
        <v>0.12</v>
      </c>
      <c r="R457" s="230">
        <f>Q457*H457</f>
        <v>5.9832000000000001</v>
      </c>
      <c r="S457" s="230">
        <v>2.2000000000000002</v>
      </c>
      <c r="T457" s="231">
        <f>S457*H457</f>
        <v>109.69200000000001</v>
      </c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R457" s="232" t="s">
        <v>253</v>
      </c>
      <c r="AT457" s="232" t="s">
        <v>248</v>
      </c>
      <c r="AU457" s="232" t="s">
        <v>87</v>
      </c>
      <c r="AY457" s="19" t="s">
        <v>245</v>
      </c>
      <c r="BE457" s="233">
        <f>IF(N457="základní",J457,0)</f>
        <v>0</v>
      </c>
      <c r="BF457" s="233">
        <f>IF(N457="snížená",J457,0)</f>
        <v>0</v>
      </c>
      <c r="BG457" s="233">
        <f>IF(N457="zákl. přenesená",J457,0)</f>
        <v>0</v>
      </c>
      <c r="BH457" s="233">
        <f>IF(N457="sníž. přenesená",J457,0)</f>
        <v>0</v>
      </c>
      <c r="BI457" s="233">
        <f>IF(N457="nulová",J457,0)</f>
        <v>0</v>
      </c>
      <c r="BJ457" s="19" t="s">
        <v>85</v>
      </c>
      <c r="BK457" s="233">
        <f>ROUND(I457*H457,2)</f>
        <v>0</v>
      </c>
      <c r="BL457" s="19" t="s">
        <v>253</v>
      </c>
      <c r="BM457" s="232" t="s">
        <v>6859</v>
      </c>
    </row>
    <row r="458" s="2" customFormat="1">
      <c r="A458" s="40"/>
      <c r="B458" s="41"/>
      <c r="C458" s="42"/>
      <c r="D458" s="234" t="s">
        <v>255</v>
      </c>
      <c r="E458" s="42"/>
      <c r="F458" s="235" t="s">
        <v>5806</v>
      </c>
      <c r="G458" s="42"/>
      <c r="H458" s="42"/>
      <c r="I458" s="236"/>
      <c r="J458" s="42"/>
      <c r="K458" s="42"/>
      <c r="L458" s="46"/>
      <c r="M458" s="237"/>
      <c r="N458" s="238"/>
      <c r="O458" s="93"/>
      <c r="P458" s="93"/>
      <c r="Q458" s="93"/>
      <c r="R458" s="93"/>
      <c r="S458" s="93"/>
      <c r="T458" s="94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T458" s="19" t="s">
        <v>255</v>
      </c>
      <c r="AU458" s="19" t="s">
        <v>87</v>
      </c>
    </row>
    <row r="459" s="2" customFormat="1">
      <c r="A459" s="40"/>
      <c r="B459" s="41"/>
      <c r="C459" s="42"/>
      <c r="D459" s="296" t="s">
        <v>766</v>
      </c>
      <c r="E459" s="42"/>
      <c r="F459" s="297" t="s">
        <v>5808</v>
      </c>
      <c r="G459" s="42"/>
      <c r="H459" s="42"/>
      <c r="I459" s="236"/>
      <c r="J459" s="42"/>
      <c r="K459" s="42"/>
      <c r="L459" s="46"/>
      <c r="M459" s="237"/>
      <c r="N459" s="238"/>
      <c r="O459" s="93"/>
      <c r="P459" s="93"/>
      <c r="Q459" s="93"/>
      <c r="R459" s="93"/>
      <c r="S459" s="93"/>
      <c r="T459" s="94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19" t="s">
        <v>766</v>
      </c>
      <c r="AU459" s="19" t="s">
        <v>87</v>
      </c>
    </row>
    <row r="460" s="14" customFormat="1">
      <c r="A460" s="14"/>
      <c r="B460" s="249"/>
      <c r="C460" s="250"/>
      <c r="D460" s="234" t="s">
        <v>257</v>
      </c>
      <c r="E460" s="251" t="s">
        <v>1</v>
      </c>
      <c r="F460" s="252" t="s">
        <v>6860</v>
      </c>
      <c r="G460" s="250"/>
      <c r="H460" s="253">
        <v>20.16</v>
      </c>
      <c r="I460" s="254"/>
      <c r="J460" s="250"/>
      <c r="K460" s="250"/>
      <c r="L460" s="255"/>
      <c r="M460" s="256"/>
      <c r="N460" s="257"/>
      <c r="O460" s="257"/>
      <c r="P460" s="257"/>
      <c r="Q460" s="257"/>
      <c r="R460" s="257"/>
      <c r="S460" s="257"/>
      <c r="T460" s="258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59" t="s">
        <v>257</v>
      </c>
      <c r="AU460" s="259" t="s">
        <v>87</v>
      </c>
      <c r="AV460" s="14" t="s">
        <v>87</v>
      </c>
      <c r="AW460" s="14" t="s">
        <v>34</v>
      </c>
      <c r="AX460" s="14" t="s">
        <v>77</v>
      </c>
      <c r="AY460" s="259" t="s">
        <v>245</v>
      </c>
    </row>
    <row r="461" s="14" customFormat="1">
      <c r="A461" s="14"/>
      <c r="B461" s="249"/>
      <c r="C461" s="250"/>
      <c r="D461" s="234" t="s">
        <v>257</v>
      </c>
      <c r="E461" s="251" t="s">
        <v>1</v>
      </c>
      <c r="F461" s="252" t="s">
        <v>6861</v>
      </c>
      <c r="G461" s="250"/>
      <c r="H461" s="253">
        <v>29.699999999999999</v>
      </c>
      <c r="I461" s="254"/>
      <c r="J461" s="250"/>
      <c r="K461" s="250"/>
      <c r="L461" s="255"/>
      <c r="M461" s="256"/>
      <c r="N461" s="257"/>
      <c r="O461" s="257"/>
      <c r="P461" s="257"/>
      <c r="Q461" s="257"/>
      <c r="R461" s="257"/>
      <c r="S461" s="257"/>
      <c r="T461" s="258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9" t="s">
        <v>257</v>
      </c>
      <c r="AU461" s="259" t="s">
        <v>87</v>
      </c>
      <c r="AV461" s="14" t="s">
        <v>87</v>
      </c>
      <c r="AW461" s="14" t="s">
        <v>34</v>
      </c>
      <c r="AX461" s="14" t="s">
        <v>77</v>
      </c>
      <c r="AY461" s="259" t="s">
        <v>245</v>
      </c>
    </row>
    <row r="462" s="15" customFormat="1">
      <c r="A462" s="15"/>
      <c r="B462" s="260"/>
      <c r="C462" s="261"/>
      <c r="D462" s="234" t="s">
        <v>257</v>
      </c>
      <c r="E462" s="262" t="s">
        <v>1</v>
      </c>
      <c r="F462" s="263" t="s">
        <v>266</v>
      </c>
      <c r="G462" s="261"/>
      <c r="H462" s="264">
        <v>49.859999999999999</v>
      </c>
      <c r="I462" s="265"/>
      <c r="J462" s="261"/>
      <c r="K462" s="261"/>
      <c r="L462" s="266"/>
      <c r="M462" s="267"/>
      <c r="N462" s="268"/>
      <c r="O462" s="268"/>
      <c r="P462" s="268"/>
      <c r="Q462" s="268"/>
      <c r="R462" s="268"/>
      <c r="S462" s="268"/>
      <c r="T462" s="269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T462" s="270" t="s">
        <v>257</v>
      </c>
      <c r="AU462" s="270" t="s">
        <v>87</v>
      </c>
      <c r="AV462" s="15" t="s">
        <v>253</v>
      </c>
      <c r="AW462" s="15" t="s">
        <v>34</v>
      </c>
      <c r="AX462" s="15" t="s">
        <v>85</v>
      </c>
      <c r="AY462" s="270" t="s">
        <v>245</v>
      </c>
    </row>
    <row r="463" s="2" customFormat="1" ht="16.5" customHeight="1">
      <c r="A463" s="40"/>
      <c r="B463" s="41"/>
      <c r="C463" s="221" t="s">
        <v>3124</v>
      </c>
      <c r="D463" s="221" t="s">
        <v>248</v>
      </c>
      <c r="E463" s="222" t="s">
        <v>2982</v>
      </c>
      <c r="F463" s="223" t="s">
        <v>2985</v>
      </c>
      <c r="G463" s="224" t="s">
        <v>251</v>
      </c>
      <c r="H463" s="225">
        <v>15.630000000000001</v>
      </c>
      <c r="I463" s="226"/>
      <c r="J463" s="227">
        <f>ROUND(I463*H463,2)</f>
        <v>0</v>
      </c>
      <c r="K463" s="223" t="s">
        <v>764</v>
      </c>
      <c r="L463" s="46"/>
      <c r="M463" s="228" t="s">
        <v>1</v>
      </c>
      <c r="N463" s="229" t="s">
        <v>42</v>
      </c>
      <c r="O463" s="93"/>
      <c r="P463" s="230">
        <f>O463*H463</f>
        <v>0</v>
      </c>
      <c r="Q463" s="230">
        <v>0.12171</v>
      </c>
      <c r="R463" s="230">
        <f>Q463*H463</f>
        <v>1.9023273000000001</v>
      </c>
      <c r="S463" s="230">
        <v>2.3999999999999999</v>
      </c>
      <c r="T463" s="231">
        <f>S463*H463</f>
        <v>37.512</v>
      </c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R463" s="232" t="s">
        <v>253</v>
      </c>
      <c r="AT463" s="232" t="s">
        <v>248</v>
      </c>
      <c r="AU463" s="232" t="s">
        <v>87</v>
      </c>
      <c r="AY463" s="19" t="s">
        <v>245</v>
      </c>
      <c r="BE463" s="233">
        <f>IF(N463="základní",J463,0)</f>
        <v>0</v>
      </c>
      <c r="BF463" s="233">
        <f>IF(N463="snížená",J463,0)</f>
        <v>0</v>
      </c>
      <c r="BG463" s="233">
        <f>IF(N463="zákl. přenesená",J463,0)</f>
        <v>0</v>
      </c>
      <c r="BH463" s="233">
        <f>IF(N463="sníž. přenesená",J463,0)</f>
        <v>0</v>
      </c>
      <c r="BI463" s="233">
        <f>IF(N463="nulová",J463,0)</f>
        <v>0</v>
      </c>
      <c r="BJ463" s="19" t="s">
        <v>85</v>
      </c>
      <c r="BK463" s="233">
        <f>ROUND(I463*H463,2)</f>
        <v>0</v>
      </c>
      <c r="BL463" s="19" t="s">
        <v>253</v>
      </c>
      <c r="BM463" s="232" t="s">
        <v>6862</v>
      </c>
    </row>
    <row r="464" s="2" customFormat="1">
      <c r="A464" s="40"/>
      <c r="B464" s="41"/>
      <c r="C464" s="42"/>
      <c r="D464" s="234" t="s">
        <v>255</v>
      </c>
      <c r="E464" s="42"/>
      <c r="F464" s="235" t="s">
        <v>2985</v>
      </c>
      <c r="G464" s="42"/>
      <c r="H464" s="42"/>
      <c r="I464" s="236"/>
      <c r="J464" s="42"/>
      <c r="K464" s="42"/>
      <c r="L464" s="46"/>
      <c r="M464" s="237"/>
      <c r="N464" s="238"/>
      <c r="O464" s="93"/>
      <c r="P464" s="93"/>
      <c r="Q464" s="93"/>
      <c r="R464" s="93"/>
      <c r="S464" s="93"/>
      <c r="T464" s="94"/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T464" s="19" t="s">
        <v>255</v>
      </c>
      <c r="AU464" s="19" t="s">
        <v>87</v>
      </c>
    </row>
    <row r="465" s="2" customFormat="1">
      <c r="A465" s="40"/>
      <c r="B465" s="41"/>
      <c r="C465" s="42"/>
      <c r="D465" s="296" t="s">
        <v>766</v>
      </c>
      <c r="E465" s="42"/>
      <c r="F465" s="297" t="s">
        <v>2986</v>
      </c>
      <c r="G465" s="42"/>
      <c r="H465" s="42"/>
      <c r="I465" s="236"/>
      <c r="J465" s="42"/>
      <c r="K465" s="42"/>
      <c r="L465" s="46"/>
      <c r="M465" s="237"/>
      <c r="N465" s="238"/>
      <c r="O465" s="93"/>
      <c r="P465" s="93"/>
      <c r="Q465" s="93"/>
      <c r="R465" s="93"/>
      <c r="S465" s="93"/>
      <c r="T465" s="94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766</v>
      </c>
      <c r="AU465" s="19" t="s">
        <v>87</v>
      </c>
    </row>
    <row r="466" s="14" customFormat="1">
      <c r="A466" s="14"/>
      <c r="B466" s="249"/>
      <c r="C466" s="250"/>
      <c r="D466" s="234" t="s">
        <v>257</v>
      </c>
      <c r="E466" s="251" t="s">
        <v>1</v>
      </c>
      <c r="F466" s="252" t="s">
        <v>6863</v>
      </c>
      <c r="G466" s="250"/>
      <c r="H466" s="253">
        <v>3.48</v>
      </c>
      <c r="I466" s="254"/>
      <c r="J466" s="250"/>
      <c r="K466" s="250"/>
      <c r="L466" s="255"/>
      <c r="M466" s="256"/>
      <c r="N466" s="257"/>
      <c r="O466" s="257"/>
      <c r="P466" s="257"/>
      <c r="Q466" s="257"/>
      <c r="R466" s="257"/>
      <c r="S466" s="257"/>
      <c r="T466" s="258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9" t="s">
        <v>257</v>
      </c>
      <c r="AU466" s="259" t="s">
        <v>87</v>
      </c>
      <c r="AV466" s="14" t="s">
        <v>87</v>
      </c>
      <c r="AW466" s="14" t="s">
        <v>34</v>
      </c>
      <c r="AX466" s="14" t="s">
        <v>77</v>
      </c>
      <c r="AY466" s="259" t="s">
        <v>245</v>
      </c>
    </row>
    <row r="467" s="14" customFormat="1">
      <c r="A467" s="14"/>
      <c r="B467" s="249"/>
      <c r="C467" s="250"/>
      <c r="D467" s="234" t="s">
        <v>257</v>
      </c>
      <c r="E467" s="251" t="s">
        <v>1</v>
      </c>
      <c r="F467" s="252" t="s">
        <v>6864</v>
      </c>
      <c r="G467" s="250"/>
      <c r="H467" s="253">
        <v>2.6099999999999999</v>
      </c>
      <c r="I467" s="254"/>
      <c r="J467" s="250"/>
      <c r="K467" s="250"/>
      <c r="L467" s="255"/>
      <c r="M467" s="256"/>
      <c r="N467" s="257"/>
      <c r="O467" s="257"/>
      <c r="P467" s="257"/>
      <c r="Q467" s="257"/>
      <c r="R467" s="257"/>
      <c r="S467" s="257"/>
      <c r="T467" s="258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9" t="s">
        <v>257</v>
      </c>
      <c r="AU467" s="259" t="s">
        <v>87</v>
      </c>
      <c r="AV467" s="14" t="s">
        <v>87</v>
      </c>
      <c r="AW467" s="14" t="s">
        <v>34</v>
      </c>
      <c r="AX467" s="14" t="s">
        <v>77</v>
      </c>
      <c r="AY467" s="259" t="s">
        <v>245</v>
      </c>
    </row>
    <row r="468" s="14" customFormat="1">
      <c r="A468" s="14"/>
      <c r="B468" s="249"/>
      <c r="C468" s="250"/>
      <c r="D468" s="234" t="s">
        <v>257</v>
      </c>
      <c r="E468" s="251" t="s">
        <v>1</v>
      </c>
      <c r="F468" s="252" t="s">
        <v>6865</v>
      </c>
      <c r="G468" s="250"/>
      <c r="H468" s="253">
        <v>9.5399999999999991</v>
      </c>
      <c r="I468" s="254"/>
      <c r="J468" s="250"/>
      <c r="K468" s="250"/>
      <c r="L468" s="255"/>
      <c r="M468" s="256"/>
      <c r="N468" s="257"/>
      <c r="O468" s="257"/>
      <c r="P468" s="257"/>
      <c r="Q468" s="257"/>
      <c r="R468" s="257"/>
      <c r="S468" s="257"/>
      <c r="T468" s="25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9" t="s">
        <v>257</v>
      </c>
      <c r="AU468" s="259" t="s">
        <v>87</v>
      </c>
      <c r="AV468" s="14" t="s">
        <v>87</v>
      </c>
      <c r="AW468" s="14" t="s">
        <v>34</v>
      </c>
      <c r="AX468" s="14" t="s">
        <v>77</v>
      </c>
      <c r="AY468" s="259" t="s">
        <v>245</v>
      </c>
    </row>
    <row r="469" s="15" customFormat="1">
      <c r="A469" s="15"/>
      <c r="B469" s="260"/>
      <c r="C469" s="261"/>
      <c r="D469" s="234" t="s">
        <v>257</v>
      </c>
      <c r="E469" s="262" t="s">
        <v>1</v>
      </c>
      <c r="F469" s="263" t="s">
        <v>266</v>
      </c>
      <c r="G469" s="261"/>
      <c r="H469" s="264">
        <v>15.629999999999999</v>
      </c>
      <c r="I469" s="265"/>
      <c r="J469" s="261"/>
      <c r="K469" s="261"/>
      <c r="L469" s="266"/>
      <c r="M469" s="267"/>
      <c r="N469" s="268"/>
      <c r="O469" s="268"/>
      <c r="P469" s="268"/>
      <c r="Q469" s="268"/>
      <c r="R469" s="268"/>
      <c r="S469" s="268"/>
      <c r="T469" s="269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70" t="s">
        <v>257</v>
      </c>
      <c r="AU469" s="270" t="s">
        <v>87</v>
      </c>
      <c r="AV469" s="15" t="s">
        <v>253</v>
      </c>
      <c r="AW469" s="15" t="s">
        <v>34</v>
      </c>
      <c r="AX469" s="15" t="s">
        <v>85</v>
      </c>
      <c r="AY469" s="270" t="s">
        <v>245</v>
      </c>
    </row>
    <row r="470" s="2" customFormat="1" ht="16.5" customHeight="1">
      <c r="A470" s="40"/>
      <c r="B470" s="41"/>
      <c r="C470" s="221" t="s">
        <v>3129</v>
      </c>
      <c r="D470" s="221" t="s">
        <v>248</v>
      </c>
      <c r="E470" s="222" t="s">
        <v>6668</v>
      </c>
      <c r="F470" s="223" t="s">
        <v>6669</v>
      </c>
      <c r="G470" s="224" t="s">
        <v>329</v>
      </c>
      <c r="H470" s="225">
        <v>36</v>
      </c>
      <c r="I470" s="226"/>
      <c r="J470" s="227">
        <f>ROUND(I470*H470,2)</f>
        <v>0</v>
      </c>
      <c r="K470" s="223" t="s">
        <v>764</v>
      </c>
      <c r="L470" s="46"/>
      <c r="M470" s="228" t="s">
        <v>1</v>
      </c>
      <c r="N470" s="229" t="s">
        <v>42</v>
      </c>
      <c r="O470" s="93"/>
      <c r="P470" s="230">
        <f>O470*H470</f>
        <v>0</v>
      </c>
      <c r="Q470" s="230">
        <v>5.8E-05</v>
      </c>
      <c r="R470" s="230">
        <f>Q470*H470</f>
        <v>0.002088</v>
      </c>
      <c r="S470" s="230">
        <v>0.184</v>
      </c>
      <c r="T470" s="231">
        <f>S470*H470</f>
        <v>6.6239999999999997</v>
      </c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R470" s="232" t="s">
        <v>253</v>
      </c>
      <c r="AT470" s="232" t="s">
        <v>248</v>
      </c>
      <c r="AU470" s="232" t="s">
        <v>87</v>
      </c>
      <c r="AY470" s="19" t="s">
        <v>245</v>
      </c>
      <c r="BE470" s="233">
        <f>IF(N470="základní",J470,0)</f>
        <v>0</v>
      </c>
      <c r="BF470" s="233">
        <f>IF(N470="snížená",J470,0)</f>
        <v>0</v>
      </c>
      <c r="BG470" s="233">
        <f>IF(N470="zákl. přenesená",J470,0)</f>
        <v>0</v>
      </c>
      <c r="BH470" s="233">
        <f>IF(N470="sníž. přenesená",J470,0)</f>
        <v>0</v>
      </c>
      <c r="BI470" s="233">
        <f>IF(N470="nulová",J470,0)</f>
        <v>0</v>
      </c>
      <c r="BJ470" s="19" t="s">
        <v>85</v>
      </c>
      <c r="BK470" s="233">
        <f>ROUND(I470*H470,2)</f>
        <v>0</v>
      </c>
      <c r="BL470" s="19" t="s">
        <v>253</v>
      </c>
      <c r="BM470" s="232" t="s">
        <v>6866</v>
      </c>
    </row>
    <row r="471" s="2" customFormat="1">
      <c r="A471" s="40"/>
      <c r="B471" s="41"/>
      <c r="C471" s="42"/>
      <c r="D471" s="234" t="s">
        <v>255</v>
      </c>
      <c r="E471" s="42"/>
      <c r="F471" s="235" t="s">
        <v>6669</v>
      </c>
      <c r="G471" s="42"/>
      <c r="H471" s="42"/>
      <c r="I471" s="236"/>
      <c r="J471" s="42"/>
      <c r="K471" s="42"/>
      <c r="L471" s="46"/>
      <c r="M471" s="237"/>
      <c r="N471" s="238"/>
      <c r="O471" s="93"/>
      <c r="P471" s="93"/>
      <c r="Q471" s="93"/>
      <c r="R471" s="93"/>
      <c r="S471" s="93"/>
      <c r="T471" s="94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255</v>
      </c>
      <c r="AU471" s="19" t="s">
        <v>87</v>
      </c>
    </row>
    <row r="472" s="2" customFormat="1">
      <c r="A472" s="40"/>
      <c r="B472" s="41"/>
      <c r="C472" s="42"/>
      <c r="D472" s="296" t="s">
        <v>766</v>
      </c>
      <c r="E472" s="42"/>
      <c r="F472" s="297" t="s">
        <v>6671</v>
      </c>
      <c r="G472" s="42"/>
      <c r="H472" s="42"/>
      <c r="I472" s="236"/>
      <c r="J472" s="42"/>
      <c r="K472" s="42"/>
      <c r="L472" s="46"/>
      <c r="M472" s="237"/>
      <c r="N472" s="238"/>
      <c r="O472" s="93"/>
      <c r="P472" s="93"/>
      <c r="Q472" s="93"/>
      <c r="R472" s="93"/>
      <c r="S472" s="93"/>
      <c r="T472" s="94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T472" s="19" t="s">
        <v>766</v>
      </c>
      <c r="AU472" s="19" t="s">
        <v>87</v>
      </c>
    </row>
    <row r="473" s="14" customFormat="1">
      <c r="A473" s="14"/>
      <c r="B473" s="249"/>
      <c r="C473" s="250"/>
      <c r="D473" s="234" t="s">
        <v>257</v>
      </c>
      <c r="E473" s="251" t="s">
        <v>1</v>
      </c>
      <c r="F473" s="252" t="s">
        <v>6672</v>
      </c>
      <c r="G473" s="250"/>
      <c r="H473" s="253">
        <v>36</v>
      </c>
      <c r="I473" s="254"/>
      <c r="J473" s="250"/>
      <c r="K473" s="250"/>
      <c r="L473" s="255"/>
      <c r="M473" s="256"/>
      <c r="N473" s="257"/>
      <c r="O473" s="257"/>
      <c r="P473" s="257"/>
      <c r="Q473" s="257"/>
      <c r="R473" s="257"/>
      <c r="S473" s="257"/>
      <c r="T473" s="25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9" t="s">
        <v>257</v>
      </c>
      <c r="AU473" s="259" t="s">
        <v>87</v>
      </c>
      <c r="AV473" s="14" t="s">
        <v>87</v>
      </c>
      <c r="AW473" s="14" t="s">
        <v>34</v>
      </c>
      <c r="AX473" s="14" t="s">
        <v>85</v>
      </c>
      <c r="AY473" s="259" t="s">
        <v>245</v>
      </c>
    </row>
    <row r="474" s="12" customFormat="1" ht="22.8" customHeight="1">
      <c r="A474" s="12"/>
      <c r="B474" s="205"/>
      <c r="C474" s="206"/>
      <c r="D474" s="207" t="s">
        <v>76</v>
      </c>
      <c r="E474" s="219" t="s">
        <v>865</v>
      </c>
      <c r="F474" s="219" t="s">
        <v>3055</v>
      </c>
      <c r="G474" s="206"/>
      <c r="H474" s="206"/>
      <c r="I474" s="209"/>
      <c r="J474" s="220">
        <f>BK474</f>
        <v>0</v>
      </c>
      <c r="K474" s="206"/>
      <c r="L474" s="211"/>
      <c r="M474" s="212"/>
      <c r="N474" s="213"/>
      <c r="O474" s="213"/>
      <c r="P474" s="214">
        <f>SUM(P475:P514)</f>
        <v>0</v>
      </c>
      <c r="Q474" s="213"/>
      <c r="R474" s="214">
        <f>SUM(R475:R514)</f>
        <v>0</v>
      </c>
      <c r="S474" s="213"/>
      <c r="T474" s="215">
        <f>SUM(T475:T514)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16" t="s">
        <v>253</v>
      </c>
      <c r="AT474" s="217" t="s">
        <v>76</v>
      </c>
      <c r="AU474" s="217" t="s">
        <v>85</v>
      </c>
      <c r="AY474" s="216" t="s">
        <v>245</v>
      </c>
      <c r="BK474" s="218">
        <f>SUM(BK475:BK514)</f>
        <v>0</v>
      </c>
    </row>
    <row r="475" s="2" customFormat="1" ht="16.5" customHeight="1">
      <c r="A475" s="40"/>
      <c r="B475" s="41"/>
      <c r="C475" s="221" t="s">
        <v>3136</v>
      </c>
      <c r="D475" s="221" t="s">
        <v>248</v>
      </c>
      <c r="E475" s="222" t="s">
        <v>4731</v>
      </c>
      <c r="F475" s="223" t="s">
        <v>4732</v>
      </c>
      <c r="G475" s="224" t="s">
        <v>545</v>
      </c>
      <c r="H475" s="225">
        <v>0.35199999999999998</v>
      </c>
      <c r="I475" s="226"/>
      <c r="J475" s="227">
        <f>ROUND(I475*H475,2)</f>
        <v>0</v>
      </c>
      <c r="K475" s="223" t="s">
        <v>764</v>
      </c>
      <c r="L475" s="46"/>
      <c r="M475" s="228" t="s">
        <v>1</v>
      </c>
      <c r="N475" s="229" t="s">
        <v>42</v>
      </c>
      <c r="O475" s="93"/>
      <c r="P475" s="230">
        <f>O475*H475</f>
        <v>0</v>
      </c>
      <c r="Q475" s="230">
        <v>0</v>
      </c>
      <c r="R475" s="230">
        <f>Q475*H475</f>
        <v>0</v>
      </c>
      <c r="S475" s="230">
        <v>0</v>
      </c>
      <c r="T475" s="231">
        <f>S475*H475</f>
        <v>0</v>
      </c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R475" s="232" t="s">
        <v>253</v>
      </c>
      <c r="AT475" s="232" t="s">
        <v>248</v>
      </c>
      <c r="AU475" s="232" t="s">
        <v>87</v>
      </c>
      <c r="AY475" s="19" t="s">
        <v>245</v>
      </c>
      <c r="BE475" s="233">
        <f>IF(N475="základní",J475,0)</f>
        <v>0</v>
      </c>
      <c r="BF475" s="233">
        <f>IF(N475="snížená",J475,0)</f>
        <v>0</v>
      </c>
      <c r="BG475" s="233">
        <f>IF(N475="zákl. přenesená",J475,0)</f>
        <v>0</v>
      </c>
      <c r="BH475" s="233">
        <f>IF(N475="sníž. přenesená",J475,0)</f>
        <v>0</v>
      </c>
      <c r="BI475" s="233">
        <f>IF(N475="nulová",J475,0)</f>
        <v>0</v>
      </c>
      <c r="BJ475" s="19" t="s">
        <v>85</v>
      </c>
      <c r="BK475" s="233">
        <f>ROUND(I475*H475,2)</f>
        <v>0</v>
      </c>
      <c r="BL475" s="19" t="s">
        <v>253</v>
      </c>
      <c r="BM475" s="232" t="s">
        <v>6867</v>
      </c>
    </row>
    <row r="476" s="2" customFormat="1">
      <c r="A476" s="40"/>
      <c r="B476" s="41"/>
      <c r="C476" s="42"/>
      <c r="D476" s="234" t="s">
        <v>255</v>
      </c>
      <c r="E476" s="42"/>
      <c r="F476" s="235" t="s">
        <v>4732</v>
      </c>
      <c r="G476" s="42"/>
      <c r="H476" s="42"/>
      <c r="I476" s="236"/>
      <c r="J476" s="42"/>
      <c r="K476" s="42"/>
      <c r="L476" s="46"/>
      <c r="M476" s="237"/>
      <c r="N476" s="238"/>
      <c r="O476" s="93"/>
      <c r="P476" s="93"/>
      <c r="Q476" s="93"/>
      <c r="R476" s="93"/>
      <c r="S476" s="93"/>
      <c r="T476" s="94"/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T476" s="19" t="s">
        <v>255</v>
      </c>
      <c r="AU476" s="19" t="s">
        <v>87</v>
      </c>
    </row>
    <row r="477" s="2" customFormat="1">
      <c r="A477" s="40"/>
      <c r="B477" s="41"/>
      <c r="C477" s="42"/>
      <c r="D477" s="296" t="s">
        <v>766</v>
      </c>
      <c r="E477" s="42"/>
      <c r="F477" s="297" t="s">
        <v>4735</v>
      </c>
      <c r="G477" s="42"/>
      <c r="H477" s="42"/>
      <c r="I477" s="236"/>
      <c r="J477" s="42"/>
      <c r="K477" s="42"/>
      <c r="L477" s="46"/>
      <c r="M477" s="237"/>
      <c r="N477" s="238"/>
      <c r="O477" s="93"/>
      <c r="P477" s="93"/>
      <c r="Q477" s="93"/>
      <c r="R477" s="93"/>
      <c r="S477" s="93"/>
      <c r="T477" s="94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766</v>
      </c>
      <c r="AU477" s="19" t="s">
        <v>87</v>
      </c>
    </row>
    <row r="478" s="14" customFormat="1">
      <c r="A478" s="14"/>
      <c r="B478" s="249"/>
      <c r="C478" s="250"/>
      <c r="D478" s="234" t="s">
        <v>257</v>
      </c>
      <c r="E478" s="251" t="s">
        <v>1</v>
      </c>
      <c r="F478" s="252" t="s">
        <v>6458</v>
      </c>
      <c r="G478" s="250"/>
      <c r="H478" s="253">
        <v>0.35199999999999998</v>
      </c>
      <c r="I478" s="254"/>
      <c r="J478" s="250"/>
      <c r="K478" s="250"/>
      <c r="L478" s="255"/>
      <c r="M478" s="256"/>
      <c r="N478" s="257"/>
      <c r="O478" s="257"/>
      <c r="P478" s="257"/>
      <c r="Q478" s="257"/>
      <c r="R478" s="257"/>
      <c r="S478" s="257"/>
      <c r="T478" s="258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59" t="s">
        <v>257</v>
      </c>
      <c r="AU478" s="259" t="s">
        <v>87</v>
      </c>
      <c r="AV478" s="14" t="s">
        <v>87</v>
      </c>
      <c r="AW478" s="14" t="s">
        <v>34</v>
      </c>
      <c r="AX478" s="14" t="s">
        <v>77</v>
      </c>
      <c r="AY478" s="259" t="s">
        <v>245</v>
      </c>
    </row>
    <row r="479" s="15" customFormat="1">
      <c r="A479" s="15"/>
      <c r="B479" s="260"/>
      <c r="C479" s="261"/>
      <c r="D479" s="234" t="s">
        <v>257</v>
      </c>
      <c r="E479" s="262" t="s">
        <v>1</v>
      </c>
      <c r="F479" s="263" t="s">
        <v>266</v>
      </c>
      <c r="G479" s="261"/>
      <c r="H479" s="264">
        <v>0.35199999999999998</v>
      </c>
      <c r="I479" s="265"/>
      <c r="J479" s="261"/>
      <c r="K479" s="261"/>
      <c r="L479" s="266"/>
      <c r="M479" s="267"/>
      <c r="N479" s="268"/>
      <c r="O479" s="268"/>
      <c r="P479" s="268"/>
      <c r="Q479" s="268"/>
      <c r="R479" s="268"/>
      <c r="S479" s="268"/>
      <c r="T479" s="269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70" t="s">
        <v>257</v>
      </c>
      <c r="AU479" s="270" t="s">
        <v>87</v>
      </c>
      <c r="AV479" s="15" t="s">
        <v>253</v>
      </c>
      <c r="AW479" s="15" t="s">
        <v>34</v>
      </c>
      <c r="AX479" s="15" t="s">
        <v>85</v>
      </c>
      <c r="AY479" s="270" t="s">
        <v>245</v>
      </c>
    </row>
    <row r="480" s="2" customFormat="1" ht="24.15" customHeight="1">
      <c r="A480" s="40"/>
      <c r="B480" s="41"/>
      <c r="C480" s="221" t="s">
        <v>3142</v>
      </c>
      <c r="D480" s="221" t="s">
        <v>248</v>
      </c>
      <c r="E480" s="222" t="s">
        <v>3059</v>
      </c>
      <c r="F480" s="223" t="s">
        <v>3060</v>
      </c>
      <c r="G480" s="224" t="s">
        <v>545</v>
      </c>
      <c r="H480" s="225">
        <v>109.69199999999999</v>
      </c>
      <c r="I480" s="226"/>
      <c r="J480" s="227">
        <f>ROUND(I480*H480,2)</f>
        <v>0</v>
      </c>
      <c r="K480" s="223" t="s">
        <v>764</v>
      </c>
      <c r="L480" s="46"/>
      <c r="M480" s="228" t="s">
        <v>1</v>
      </c>
      <c r="N480" s="229" t="s">
        <v>42</v>
      </c>
      <c r="O480" s="93"/>
      <c r="P480" s="230">
        <f>O480*H480</f>
        <v>0</v>
      </c>
      <c r="Q480" s="230">
        <v>0</v>
      </c>
      <c r="R480" s="230">
        <f>Q480*H480</f>
        <v>0</v>
      </c>
      <c r="S480" s="230">
        <v>0</v>
      </c>
      <c r="T480" s="231">
        <f>S480*H480</f>
        <v>0</v>
      </c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R480" s="232" t="s">
        <v>253</v>
      </c>
      <c r="AT480" s="232" t="s">
        <v>248</v>
      </c>
      <c r="AU480" s="232" t="s">
        <v>87</v>
      </c>
      <c r="AY480" s="19" t="s">
        <v>245</v>
      </c>
      <c r="BE480" s="233">
        <f>IF(N480="základní",J480,0)</f>
        <v>0</v>
      </c>
      <c r="BF480" s="233">
        <f>IF(N480="snížená",J480,0)</f>
        <v>0</v>
      </c>
      <c r="BG480" s="233">
        <f>IF(N480="zákl. přenesená",J480,0)</f>
        <v>0</v>
      </c>
      <c r="BH480" s="233">
        <f>IF(N480="sníž. přenesená",J480,0)</f>
        <v>0</v>
      </c>
      <c r="BI480" s="233">
        <f>IF(N480="nulová",J480,0)</f>
        <v>0</v>
      </c>
      <c r="BJ480" s="19" t="s">
        <v>85</v>
      </c>
      <c r="BK480" s="233">
        <f>ROUND(I480*H480,2)</f>
        <v>0</v>
      </c>
      <c r="BL480" s="19" t="s">
        <v>253</v>
      </c>
      <c r="BM480" s="232" t="s">
        <v>6868</v>
      </c>
    </row>
    <row r="481" s="2" customFormat="1">
      <c r="A481" s="40"/>
      <c r="B481" s="41"/>
      <c r="C481" s="42"/>
      <c r="D481" s="234" t="s">
        <v>255</v>
      </c>
      <c r="E481" s="42"/>
      <c r="F481" s="235" t="s">
        <v>3060</v>
      </c>
      <c r="G481" s="42"/>
      <c r="H481" s="42"/>
      <c r="I481" s="236"/>
      <c r="J481" s="42"/>
      <c r="K481" s="42"/>
      <c r="L481" s="46"/>
      <c r="M481" s="237"/>
      <c r="N481" s="238"/>
      <c r="O481" s="93"/>
      <c r="P481" s="93"/>
      <c r="Q481" s="93"/>
      <c r="R481" s="93"/>
      <c r="S481" s="93"/>
      <c r="T481" s="94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T481" s="19" t="s">
        <v>255</v>
      </c>
      <c r="AU481" s="19" t="s">
        <v>87</v>
      </c>
    </row>
    <row r="482" s="2" customFormat="1">
      <c r="A482" s="40"/>
      <c r="B482" s="41"/>
      <c r="C482" s="42"/>
      <c r="D482" s="296" t="s">
        <v>766</v>
      </c>
      <c r="E482" s="42"/>
      <c r="F482" s="297" t="s">
        <v>3063</v>
      </c>
      <c r="G482" s="42"/>
      <c r="H482" s="42"/>
      <c r="I482" s="236"/>
      <c r="J482" s="42"/>
      <c r="K482" s="42"/>
      <c r="L482" s="46"/>
      <c r="M482" s="237"/>
      <c r="N482" s="238"/>
      <c r="O482" s="93"/>
      <c r="P482" s="93"/>
      <c r="Q482" s="93"/>
      <c r="R482" s="93"/>
      <c r="S482" s="93"/>
      <c r="T482" s="94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T482" s="19" t="s">
        <v>766</v>
      </c>
      <c r="AU482" s="19" t="s">
        <v>87</v>
      </c>
    </row>
    <row r="483" s="14" customFormat="1">
      <c r="A483" s="14"/>
      <c r="B483" s="249"/>
      <c r="C483" s="250"/>
      <c r="D483" s="234" t="s">
        <v>257</v>
      </c>
      <c r="E483" s="251" t="s">
        <v>1</v>
      </c>
      <c r="F483" s="252" t="s">
        <v>6869</v>
      </c>
      <c r="G483" s="250"/>
      <c r="H483" s="253">
        <v>109.69199999999999</v>
      </c>
      <c r="I483" s="254"/>
      <c r="J483" s="250"/>
      <c r="K483" s="250"/>
      <c r="L483" s="255"/>
      <c r="M483" s="256"/>
      <c r="N483" s="257"/>
      <c r="O483" s="257"/>
      <c r="P483" s="257"/>
      <c r="Q483" s="257"/>
      <c r="R483" s="257"/>
      <c r="S483" s="257"/>
      <c r="T483" s="258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9" t="s">
        <v>257</v>
      </c>
      <c r="AU483" s="259" t="s">
        <v>87</v>
      </c>
      <c r="AV483" s="14" t="s">
        <v>87</v>
      </c>
      <c r="AW483" s="14" t="s">
        <v>34</v>
      </c>
      <c r="AX483" s="14" t="s">
        <v>77</v>
      </c>
      <c r="AY483" s="259" t="s">
        <v>245</v>
      </c>
    </row>
    <row r="484" s="15" customFormat="1">
      <c r="A484" s="15"/>
      <c r="B484" s="260"/>
      <c r="C484" s="261"/>
      <c r="D484" s="234" t="s">
        <v>257</v>
      </c>
      <c r="E484" s="262" t="s">
        <v>1</v>
      </c>
      <c r="F484" s="263" t="s">
        <v>266</v>
      </c>
      <c r="G484" s="261"/>
      <c r="H484" s="264">
        <v>109.69199999999999</v>
      </c>
      <c r="I484" s="265"/>
      <c r="J484" s="261"/>
      <c r="K484" s="261"/>
      <c r="L484" s="266"/>
      <c r="M484" s="267"/>
      <c r="N484" s="268"/>
      <c r="O484" s="268"/>
      <c r="P484" s="268"/>
      <c r="Q484" s="268"/>
      <c r="R484" s="268"/>
      <c r="S484" s="268"/>
      <c r="T484" s="269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70" t="s">
        <v>257</v>
      </c>
      <c r="AU484" s="270" t="s">
        <v>87</v>
      </c>
      <c r="AV484" s="15" t="s">
        <v>253</v>
      </c>
      <c r="AW484" s="15" t="s">
        <v>34</v>
      </c>
      <c r="AX484" s="15" t="s">
        <v>85</v>
      </c>
      <c r="AY484" s="270" t="s">
        <v>245</v>
      </c>
    </row>
    <row r="485" s="2" customFormat="1" ht="24.15" customHeight="1">
      <c r="A485" s="40"/>
      <c r="B485" s="41"/>
      <c r="C485" s="221" t="s">
        <v>3148</v>
      </c>
      <c r="D485" s="221" t="s">
        <v>248</v>
      </c>
      <c r="E485" s="222" t="s">
        <v>3069</v>
      </c>
      <c r="F485" s="223" t="s">
        <v>3070</v>
      </c>
      <c r="G485" s="224" t="s">
        <v>545</v>
      </c>
      <c r="H485" s="225">
        <v>37.512</v>
      </c>
      <c r="I485" s="226"/>
      <c r="J485" s="227">
        <f>ROUND(I485*H485,2)</f>
        <v>0</v>
      </c>
      <c r="K485" s="223" t="s">
        <v>764</v>
      </c>
      <c r="L485" s="46"/>
      <c r="M485" s="228" t="s">
        <v>1</v>
      </c>
      <c r="N485" s="229" t="s">
        <v>42</v>
      </c>
      <c r="O485" s="93"/>
      <c r="P485" s="230">
        <f>O485*H485</f>
        <v>0</v>
      </c>
      <c r="Q485" s="230">
        <v>0</v>
      </c>
      <c r="R485" s="230">
        <f>Q485*H485</f>
        <v>0</v>
      </c>
      <c r="S485" s="230">
        <v>0</v>
      </c>
      <c r="T485" s="231">
        <f>S485*H485</f>
        <v>0</v>
      </c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R485" s="232" t="s">
        <v>253</v>
      </c>
      <c r="AT485" s="232" t="s">
        <v>248</v>
      </c>
      <c r="AU485" s="232" t="s">
        <v>87</v>
      </c>
      <c r="AY485" s="19" t="s">
        <v>245</v>
      </c>
      <c r="BE485" s="233">
        <f>IF(N485="základní",J485,0)</f>
        <v>0</v>
      </c>
      <c r="BF485" s="233">
        <f>IF(N485="snížená",J485,0)</f>
        <v>0</v>
      </c>
      <c r="BG485" s="233">
        <f>IF(N485="zákl. přenesená",J485,0)</f>
        <v>0</v>
      </c>
      <c r="BH485" s="233">
        <f>IF(N485="sníž. přenesená",J485,0)</f>
        <v>0</v>
      </c>
      <c r="BI485" s="233">
        <f>IF(N485="nulová",J485,0)</f>
        <v>0</v>
      </c>
      <c r="BJ485" s="19" t="s">
        <v>85</v>
      </c>
      <c r="BK485" s="233">
        <f>ROUND(I485*H485,2)</f>
        <v>0</v>
      </c>
      <c r="BL485" s="19" t="s">
        <v>253</v>
      </c>
      <c r="BM485" s="232" t="s">
        <v>6870</v>
      </c>
    </row>
    <row r="486" s="2" customFormat="1">
      <c r="A486" s="40"/>
      <c r="B486" s="41"/>
      <c r="C486" s="42"/>
      <c r="D486" s="234" t="s">
        <v>255</v>
      </c>
      <c r="E486" s="42"/>
      <c r="F486" s="235" t="s">
        <v>3070</v>
      </c>
      <c r="G486" s="42"/>
      <c r="H486" s="42"/>
      <c r="I486" s="236"/>
      <c r="J486" s="42"/>
      <c r="K486" s="42"/>
      <c r="L486" s="46"/>
      <c r="M486" s="237"/>
      <c r="N486" s="238"/>
      <c r="O486" s="93"/>
      <c r="P486" s="93"/>
      <c r="Q486" s="93"/>
      <c r="R486" s="93"/>
      <c r="S486" s="93"/>
      <c r="T486" s="94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T486" s="19" t="s">
        <v>255</v>
      </c>
      <c r="AU486" s="19" t="s">
        <v>87</v>
      </c>
    </row>
    <row r="487" s="2" customFormat="1">
      <c r="A487" s="40"/>
      <c r="B487" s="41"/>
      <c r="C487" s="42"/>
      <c r="D487" s="296" t="s">
        <v>766</v>
      </c>
      <c r="E487" s="42"/>
      <c r="F487" s="297" t="s">
        <v>3073</v>
      </c>
      <c r="G487" s="42"/>
      <c r="H487" s="42"/>
      <c r="I487" s="236"/>
      <c r="J487" s="42"/>
      <c r="K487" s="42"/>
      <c r="L487" s="46"/>
      <c r="M487" s="237"/>
      <c r="N487" s="238"/>
      <c r="O487" s="93"/>
      <c r="P487" s="93"/>
      <c r="Q487" s="93"/>
      <c r="R487" s="93"/>
      <c r="S487" s="93"/>
      <c r="T487" s="94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T487" s="19" t="s">
        <v>766</v>
      </c>
      <c r="AU487" s="19" t="s">
        <v>87</v>
      </c>
    </row>
    <row r="488" s="14" customFormat="1">
      <c r="A488" s="14"/>
      <c r="B488" s="249"/>
      <c r="C488" s="250"/>
      <c r="D488" s="234" t="s">
        <v>257</v>
      </c>
      <c r="E488" s="251" t="s">
        <v>1</v>
      </c>
      <c r="F488" s="252" t="s">
        <v>6871</v>
      </c>
      <c r="G488" s="250"/>
      <c r="H488" s="253">
        <v>37.512</v>
      </c>
      <c r="I488" s="254"/>
      <c r="J488" s="250"/>
      <c r="K488" s="250"/>
      <c r="L488" s="255"/>
      <c r="M488" s="256"/>
      <c r="N488" s="257"/>
      <c r="O488" s="257"/>
      <c r="P488" s="257"/>
      <c r="Q488" s="257"/>
      <c r="R488" s="257"/>
      <c r="S488" s="257"/>
      <c r="T488" s="258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59" t="s">
        <v>257</v>
      </c>
      <c r="AU488" s="259" t="s">
        <v>87</v>
      </c>
      <c r="AV488" s="14" t="s">
        <v>87</v>
      </c>
      <c r="AW488" s="14" t="s">
        <v>34</v>
      </c>
      <c r="AX488" s="14" t="s">
        <v>77</v>
      </c>
      <c r="AY488" s="259" t="s">
        <v>245</v>
      </c>
    </row>
    <row r="489" s="15" customFormat="1">
      <c r="A489" s="15"/>
      <c r="B489" s="260"/>
      <c r="C489" s="261"/>
      <c r="D489" s="234" t="s">
        <v>257</v>
      </c>
      <c r="E489" s="262" t="s">
        <v>1</v>
      </c>
      <c r="F489" s="263" t="s">
        <v>266</v>
      </c>
      <c r="G489" s="261"/>
      <c r="H489" s="264">
        <v>37.512</v>
      </c>
      <c r="I489" s="265"/>
      <c r="J489" s="261"/>
      <c r="K489" s="261"/>
      <c r="L489" s="266"/>
      <c r="M489" s="267"/>
      <c r="N489" s="268"/>
      <c r="O489" s="268"/>
      <c r="P489" s="268"/>
      <c r="Q489" s="268"/>
      <c r="R489" s="268"/>
      <c r="S489" s="268"/>
      <c r="T489" s="269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70" t="s">
        <v>257</v>
      </c>
      <c r="AU489" s="270" t="s">
        <v>87</v>
      </c>
      <c r="AV489" s="15" t="s">
        <v>253</v>
      </c>
      <c r="AW489" s="15" t="s">
        <v>34</v>
      </c>
      <c r="AX489" s="15" t="s">
        <v>85</v>
      </c>
      <c r="AY489" s="270" t="s">
        <v>245</v>
      </c>
    </row>
    <row r="490" s="2" customFormat="1" ht="24.15" customHeight="1">
      <c r="A490" s="40"/>
      <c r="B490" s="41"/>
      <c r="C490" s="221" t="s">
        <v>3156</v>
      </c>
      <c r="D490" s="221" t="s">
        <v>248</v>
      </c>
      <c r="E490" s="222" t="s">
        <v>3881</v>
      </c>
      <c r="F490" s="223" t="s">
        <v>2690</v>
      </c>
      <c r="G490" s="224" t="s">
        <v>545</v>
      </c>
      <c r="H490" s="225">
        <v>38.197000000000003</v>
      </c>
      <c r="I490" s="226"/>
      <c r="J490" s="227">
        <f>ROUND(I490*H490,2)</f>
        <v>0</v>
      </c>
      <c r="K490" s="223" t="s">
        <v>764</v>
      </c>
      <c r="L490" s="46"/>
      <c r="M490" s="228" t="s">
        <v>1</v>
      </c>
      <c r="N490" s="229" t="s">
        <v>42</v>
      </c>
      <c r="O490" s="93"/>
      <c r="P490" s="230">
        <f>O490*H490</f>
        <v>0</v>
      </c>
      <c r="Q490" s="230">
        <v>0</v>
      </c>
      <c r="R490" s="230">
        <f>Q490*H490</f>
        <v>0</v>
      </c>
      <c r="S490" s="230">
        <v>0</v>
      </c>
      <c r="T490" s="231">
        <f>S490*H490</f>
        <v>0</v>
      </c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R490" s="232" t="s">
        <v>253</v>
      </c>
      <c r="AT490" s="232" t="s">
        <v>248</v>
      </c>
      <c r="AU490" s="232" t="s">
        <v>87</v>
      </c>
      <c r="AY490" s="19" t="s">
        <v>245</v>
      </c>
      <c r="BE490" s="233">
        <f>IF(N490="základní",J490,0)</f>
        <v>0</v>
      </c>
      <c r="BF490" s="233">
        <f>IF(N490="snížená",J490,0)</f>
        <v>0</v>
      </c>
      <c r="BG490" s="233">
        <f>IF(N490="zákl. přenesená",J490,0)</f>
        <v>0</v>
      </c>
      <c r="BH490" s="233">
        <f>IF(N490="sníž. přenesená",J490,0)</f>
        <v>0</v>
      </c>
      <c r="BI490" s="233">
        <f>IF(N490="nulová",J490,0)</f>
        <v>0</v>
      </c>
      <c r="BJ490" s="19" t="s">
        <v>85</v>
      </c>
      <c r="BK490" s="233">
        <f>ROUND(I490*H490,2)</f>
        <v>0</v>
      </c>
      <c r="BL490" s="19" t="s">
        <v>253</v>
      </c>
      <c r="BM490" s="232" t="s">
        <v>6872</v>
      </c>
    </row>
    <row r="491" s="2" customFormat="1">
      <c r="A491" s="40"/>
      <c r="B491" s="41"/>
      <c r="C491" s="42"/>
      <c r="D491" s="234" t="s">
        <v>255</v>
      </c>
      <c r="E491" s="42"/>
      <c r="F491" s="235" t="s">
        <v>2690</v>
      </c>
      <c r="G491" s="42"/>
      <c r="H491" s="42"/>
      <c r="I491" s="236"/>
      <c r="J491" s="42"/>
      <c r="K491" s="42"/>
      <c r="L491" s="46"/>
      <c r="M491" s="237"/>
      <c r="N491" s="238"/>
      <c r="O491" s="93"/>
      <c r="P491" s="93"/>
      <c r="Q491" s="93"/>
      <c r="R491" s="93"/>
      <c r="S491" s="93"/>
      <c r="T491" s="94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T491" s="19" t="s">
        <v>255</v>
      </c>
      <c r="AU491" s="19" t="s">
        <v>87</v>
      </c>
    </row>
    <row r="492" s="2" customFormat="1">
      <c r="A492" s="40"/>
      <c r="B492" s="41"/>
      <c r="C492" s="42"/>
      <c r="D492" s="296" t="s">
        <v>766</v>
      </c>
      <c r="E492" s="42"/>
      <c r="F492" s="297" t="s">
        <v>3883</v>
      </c>
      <c r="G492" s="42"/>
      <c r="H492" s="42"/>
      <c r="I492" s="236"/>
      <c r="J492" s="42"/>
      <c r="K492" s="42"/>
      <c r="L492" s="46"/>
      <c r="M492" s="237"/>
      <c r="N492" s="238"/>
      <c r="O492" s="93"/>
      <c r="P492" s="93"/>
      <c r="Q492" s="93"/>
      <c r="R492" s="93"/>
      <c r="S492" s="93"/>
      <c r="T492" s="94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T492" s="19" t="s">
        <v>766</v>
      </c>
      <c r="AU492" s="19" t="s">
        <v>87</v>
      </c>
    </row>
    <row r="493" s="14" customFormat="1">
      <c r="A493" s="14"/>
      <c r="B493" s="249"/>
      <c r="C493" s="250"/>
      <c r="D493" s="234" t="s">
        <v>257</v>
      </c>
      <c r="E493" s="251" t="s">
        <v>1</v>
      </c>
      <c r="F493" s="252" t="s">
        <v>6873</v>
      </c>
      <c r="G493" s="250"/>
      <c r="H493" s="253">
        <v>38.197000000000003</v>
      </c>
      <c r="I493" s="254"/>
      <c r="J493" s="250"/>
      <c r="K493" s="250"/>
      <c r="L493" s="255"/>
      <c r="M493" s="256"/>
      <c r="N493" s="257"/>
      <c r="O493" s="257"/>
      <c r="P493" s="257"/>
      <c r="Q493" s="257"/>
      <c r="R493" s="257"/>
      <c r="S493" s="257"/>
      <c r="T493" s="258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9" t="s">
        <v>257</v>
      </c>
      <c r="AU493" s="259" t="s">
        <v>87</v>
      </c>
      <c r="AV493" s="14" t="s">
        <v>87</v>
      </c>
      <c r="AW493" s="14" t="s">
        <v>34</v>
      </c>
      <c r="AX493" s="14" t="s">
        <v>77</v>
      </c>
      <c r="AY493" s="259" t="s">
        <v>245</v>
      </c>
    </row>
    <row r="494" s="15" customFormat="1">
      <c r="A494" s="15"/>
      <c r="B494" s="260"/>
      <c r="C494" s="261"/>
      <c r="D494" s="234" t="s">
        <v>257</v>
      </c>
      <c r="E494" s="262" t="s">
        <v>1</v>
      </c>
      <c r="F494" s="263" t="s">
        <v>266</v>
      </c>
      <c r="G494" s="261"/>
      <c r="H494" s="264">
        <v>38.197000000000003</v>
      </c>
      <c r="I494" s="265"/>
      <c r="J494" s="261"/>
      <c r="K494" s="261"/>
      <c r="L494" s="266"/>
      <c r="M494" s="267"/>
      <c r="N494" s="268"/>
      <c r="O494" s="268"/>
      <c r="P494" s="268"/>
      <c r="Q494" s="268"/>
      <c r="R494" s="268"/>
      <c r="S494" s="268"/>
      <c r="T494" s="269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70" t="s">
        <v>257</v>
      </c>
      <c r="AU494" s="270" t="s">
        <v>87</v>
      </c>
      <c r="AV494" s="15" t="s">
        <v>253</v>
      </c>
      <c r="AW494" s="15" t="s">
        <v>34</v>
      </c>
      <c r="AX494" s="15" t="s">
        <v>85</v>
      </c>
      <c r="AY494" s="270" t="s">
        <v>245</v>
      </c>
    </row>
    <row r="495" s="2" customFormat="1" ht="21.75" customHeight="1">
      <c r="A495" s="40"/>
      <c r="B495" s="41"/>
      <c r="C495" s="221" t="s">
        <v>3160</v>
      </c>
      <c r="D495" s="221" t="s">
        <v>248</v>
      </c>
      <c r="E495" s="222" t="s">
        <v>3075</v>
      </c>
      <c r="F495" s="223" t="s">
        <v>3078</v>
      </c>
      <c r="G495" s="224" t="s">
        <v>545</v>
      </c>
      <c r="H495" s="225">
        <v>188.953</v>
      </c>
      <c r="I495" s="226"/>
      <c r="J495" s="227">
        <f>ROUND(I495*H495,2)</f>
        <v>0</v>
      </c>
      <c r="K495" s="223" t="s">
        <v>764</v>
      </c>
      <c r="L495" s="46"/>
      <c r="M495" s="228" t="s">
        <v>1</v>
      </c>
      <c r="N495" s="229" t="s">
        <v>42</v>
      </c>
      <c r="O495" s="93"/>
      <c r="P495" s="230">
        <f>O495*H495</f>
        <v>0</v>
      </c>
      <c r="Q495" s="230">
        <v>0</v>
      </c>
      <c r="R495" s="230">
        <f>Q495*H495</f>
        <v>0</v>
      </c>
      <c r="S495" s="230">
        <v>0</v>
      </c>
      <c r="T495" s="231">
        <f>S495*H495</f>
        <v>0</v>
      </c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R495" s="232" t="s">
        <v>253</v>
      </c>
      <c r="AT495" s="232" t="s">
        <v>248</v>
      </c>
      <c r="AU495" s="232" t="s">
        <v>87</v>
      </c>
      <c r="AY495" s="19" t="s">
        <v>245</v>
      </c>
      <c r="BE495" s="233">
        <f>IF(N495="základní",J495,0)</f>
        <v>0</v>
      </c>
      <c r="BF495" s="233">
        <f>IF(N495="snížená",J495,0)</f>
        <v>0</v>
      </c>
      <c r="BG495" s="233">
        <f>IF(N495="zákl. přenesená",J495,0)</f>
        <v>0</v>
      </c>
      <c r="BH495" s="233">
        <f>IF(N495="sníž. přenesená",J495,0)</f>
        <v>0</v>
      </c>
      <c r="BI495" s="233">
        <f>IF(N495="nulová",J495,0)</f>
        <v>0</v>
      </c>
      <c r="BJ495" s="19" t="s">
        <v>85</v>
      </c>
      <c r="BK495" s="233">
        <f>ROUND(I495*H495,2)</f>
        <v>0</v>
      </c>
      <c r="BL495" s="19" t="s">
        <v>253</v>
      </c>
      <c r="BM495" s="232" t="s">
        <v>6874</v>
      </c>
    </row>
    <row r="496" s="2" customFormat="1">
      <c r="A496" s="40"/>
      <c r="B496" s="41"/>
      <c r="C496" s="42"/>
      <c r="D496" s="234" t="s">
        <v>255</v>
      </c>
      <c r="E496" s="42"/>
      <c r="F496" s="235" t="s">
        <v>3078</v>
      </c>
      <c r="G496" s="42"/>
      <c r="H496" s="42"/>
      <c r="I496" s="236"/>
      <c r="J496" s="42"/>
      <c r="K496" s="42"/>
      <c r="L496" s="46"/>
      <c r="M496" s="237"/>
      <c r="N496" s="238"/>
      <c r="O496" s="93"/>
      <c r="P496" s="93"/>
      <c r="Q496" s="93"/>
      <c r="R496" s="93"/>
      <c r="S496" s="93"/>
      <c r="T496" s="94"/>
      <c r="U496" s="40"/>
      <c r="V496" s="40"/>
      <c r="W496" s="40"/>
      <c r="X496" s="40"/>
      <c r="Y496" s="40"/>
      <c r="Z496" s="40"/>
      <c r="AA496" s="40"/>
      <c r="AB496" s="40"/>
      <c r="AC496" s="40"/>
      <c r="AD496" s="40"/>
      <c r="AE496" s="40"/>
      <c r="AT496" s="19" t="s">
        <v>255</v>
      </c>
      <c r="AU496" s="19" t="s">
        <v>87</v>
      </c>
    </row>
    <row r="497" s="2" customFormat="1">
      <c r="A497" s="40"/>
      <c r="B497" s="41"/>
      <c r="C497" s="42"/>
      <c r="D497" s="296" t="s">
        <v>766</v>
      </c>
      <c r="E497" s="42"/>
      <c r="F497" s="297" t="s">
        <v>3079</v>
      </c>
      <c r="G497" s="42"/>
      <c r="H497" s="42"/>
      <c r="I497" s="236"/>
      <c r="J497" s="42"/>
      <c r="K497" s="42"/>
      <c r="L497" s="46"/>
      <c r="M497" s="237"/>
      <c r="N497" s="238"/>
      <c r="O497" s="93"/>
      <c r="P497" s="93"/>
      <c r="Q497" s="93"/>
      <c r="R497" s="93"/>
      <c r="S497" s="93"/>
      <c r="T497" s="94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T497" s="19" t="s">
        <v>766</v>
      </c>
      <c r="AU497" s="19" t="s">
        <v>87</v>
      </c>
    </row>
    <row r="498" s="14" customFormat="1">
      <c r="A498" s="14"/>
      <c r="B498" s="249"/>
      <c r="C498" s="250"/>
      <c r="D498" s="234" t="s">
        <v>257</v>
      </c>
      <c r="E498" s="251" t="s">
        <v>1</v>
      </c>
      <c r="F498" s="252" t="s">
        <v>6875</v>
      </c>
      <c r="G498" s="250"/>
      <c r="H498" s="253">
        <v>38.197000000000003</v>
      </c>
      <c r="I498" s="254"/>
      <c r="J498" s="250"/>
      <c r="K498" s="250"/>
      <c r="L498" s="255"/>
      <c r="M498" s="256"/>
      <c r="N498" s="257"/>
      <c r="O498" s="257"/>
      <c r="P498" s="257"/>
      <c r="Q498" s="257"/>
      <c r="R498" s="257"/>
      <c r="S498" s="257"/>
      <c r="T498" s="258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9" t="s">
        <v>257</v>
      </c>
      <c r="AU498" s="259" t="s">
        <v>87</v>
      </c>
      <c r="AV498" s="14" t="s">
        <v>87</v>
      </c>
      <c r="AW498" s="14" t="s">
        <v>34</v>
      </c>
      <c r="AX498" s="14" t="s">
        <v>77</v>
      </c>
      <c r="AY498" s="259" t="s">
        <v>245</v>
      </c>
    </row>
    <row r="499" s="14" customFormat="1">
      <c r="A499" s="14"/>
      <c r="B499" s="249"/>
      <c r="C499" s="250"/>
      <c r="D499" s="234" t="s">
        <v>257</v>
      </c>
      <c r="E499" s="251" t="s">
        <v>1</v>
      </c>
      <c r="F499" s="252" t="s">
        <v>6876</v>
      </c>
      <c r="G499" s="250"/>
      <c r="H499" s="253">
        <v>37.512</v>
      </c>
      <c r="I499" s="254"/>
      <c r="J499" s="250"/>
      <c r="K499" s="250"/>
      <c r="L499" s="255"/>
      <c r="M499" s="256"/>
      <c r="N499" s="257"/>
      <c r="O499" s="257"/>
      <c r="P499" s="257"/>
      <c r="Q499" s="257"/>
      <c r="R499" s="257"/>
      <c r="S499" s="257"/>
      <c r="T499" s="258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9" t="s">
        <v>257</v>
      </c>
      <c r="AU499" s="259" t="s">
        <v>87</v>
      </c>
      <c r="AV499" s="14" t="s">
        <v>87</v>
      </c>
      <c r="AW499" s="14" t="s">
        <v>34</v>
      </c>
      <c r="AX499" s="14" t="s">
        <v>77</v>
      </c>
      <c r="AY499" s="259" t="s">
        <v>245</v>
      </c>
    </row>
    <row r="500" s="14" customFormat="1">
      <c r="A500" s="14"/>
      <c r="B500" s="249"/>
      <c r="C500" s="250"/>
      <c r="D500" s="234" t="s">
        <v>257</v>
      </c>
      <c r="E500" s="251" t="s">
        <v>1</v>
      </c>
      <c r="F500" s="252" t="s">
        <v>6877</v>
      </c>
      <c r="G500" s="250"/>
      <c r="H500" s="253">
        <v>109.69199999999999</v>
      </c>
      <c r="I500" s="254"/>
      <c r="J500" s="250"/>
      <c r="K500" s="250"/>
      <c r="L500" s="255"/>
      <c r="M500" s="256"/>
      <c r="N500" s="257"/>
      <c r="O500" s="257"/>
      <c r="P500" s="257"/>
      <c r="Q500" s="257"/>
      <c r="R500" s="257"/>
      <c r="S500" s="257"/>
      <c r="T500" s="258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59" t="s">
        <v>257</v>
      </c>
      <c r="AU500" s="259" t="s">
        <v>87</v>
      </c>
      <c r="AV500" s="14" t="s">
        <v>87</v>
      </c>
      <c r="AW500" s="14" t="s">
        <v>34</v>
      </c>
      <c r="AX500" s="14" t="s">
        <v>77</v>
      </c>
      <c r="AY500" s="259" t="s">
        <v>245</v>
      </c>
    </row>
    <row r="501" s="14" customFormat="1">
      <c r="A501" s="14"/>
      <c r="B501" s="249"/>
      <c r="C501" s="250"/>
      <c r="D501" s="234" t="s">
        <v>257</v>
      </c>
      <c r="E501" s="251" t="s">
        <v>1</v>
      </c>
      <c r="F501" s="252" t="s">
        <v>6684</v>
      </c>
      <c r="G501" s="250"/>
      <c r="H501" s="253">
        <v>3.2000000000000002</v>
      </c>
      <c r="I501" s="254"/>
      <c r="J501" s="250"/>
      <c r="K501" s="250"/>
      <c r="L501" s="255"/>
      <c r="M501" s="256"/>
      <c r="N501" s="257"/>
      <c r="O501" s="257"/>
      <c r="P501" s="257"/>
      <c r="Q501" s="257"/>
      <c r="R501" s="257"/>
      <c r="S501" s="257"/>
      <c r="T501" s="25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9" t="s">
        <v>257</v>
      </c>
      <c r="AU501" s="259" t="s">
        <v>87</v>
      </c>
      <c r="AV501" s="14" t="s">
        <v>87</v>
      </c>
      <c r="AW501" s="14" t="s">
        <v>34</v>
      </c>
      <c r="AX501" s="14" t="s">
        <v>77</v>
      </c>
      <c r="AY501" s="259" t="s">
        <v>245</v>
      </c>
    </row>
    <row r="502" s="14" customFormat="1">
      <c r="A502" s="14"/>
      <c r="B502" s="249"/>
      <c r="C502" s="250"/>
      <c r="D502" s="234" t="s">
        <v>257</v>
      </c>
      <c r="E502" s="251" t="s">
        <v>1</v>
      </c>
      <c r="F502" s="252" t="s">
        <v>6458</v>
      </c>
      <c r="G502" s="250"/>
      <c r="H502" s="253">
        <v>0.35199999999999998</v>
      </c>
      <c r="I502" s="254"/>
      <c r="J502" s="250"/>
      <c r="K502" s="250"/>
      <c r="L502" s="255"/>
      <c r="M502" s="256"/>
      <c r="N502" s="257"/>
      <c r="O502" s="257"/>
      <c r="P502" s="257"/>
      <c r="Q502" s="257"/>
      <c r="R502" s="257"/>
      <c r="S502" s="257"/>
      <c r="T502" s="258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9" t="s">
        <v>257</v>
      </c>
      <c r="AU502" s="259" t="s">
        <v>87</v>
      </c>
      <c r="AV502" s="14" t="s">
        <v>87</v>
      </c>
      <c r="AW502" s="14" t="s">
        <v>34</v>
      </c>
      <c r="AX502" s="14" t="s">
        <v>77</v>
      </c>
      <c r="AY502" s="259" t="s">
        <v>245</v>
      </c>
    </row>
    <row r="503" s="15" customFormat="1">
      <c r="A503" s="15"/>
      <c r="B503" s="260"/>
      <c r="C503" s="261"/>
      <c r="D503" s="234" t="s">
        <v>257</v>
      </c>
      <c r="E503" s="262" t="s">
        <v>1</v>
      </c>
      <c r="F503" s="263" t="s">
        <v>266</v>
      </c>
      <c r="G503" s="261"/>
      <c r="H503" s="264">
        <v>188.953</v>
      </c>
      <c r="I503" s="265"/>
      <c r="J503" s="261"/>
      <c r="K503" s="261"/>
      <c r="L503" s="266"/>
      <c r="M503" s="267"/>
      <c r="N503" s="268"/>
      <c r="O503" s="268"/>
      <c r="P503" s="268"/>
      <c r="Q503" s="268"/>
      <c r="R503" s="268"/>
      <c r="S503" s="268"/>
      <c r="T503" s="269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70" t="s">
        <v>257</v>
      </c>
      <c r="AU503" s="270" t="s">
        <v>87</v>
      </c>
      <c r="AV503" s="15" t="s">
        <v>253</v>
      </c>
      <c r="AW503" s="15" t="s">
        <v>34</v>
      </c>
      <c r="AX503" s="15" t="s">
        <v>85</v>
      </c>
      <c r="AY503" s="270" t="s">
        <v>245</v>
      </c>
    </row>
    <row r="504" s="2" customFormat="1" ht="24.15" customHeight="1">
      <c r="A504" s="40"/>
      <c r="B504" s="41"/>
      <c r="C504" s="221" t="s">
        <v>3167</v>
      </c>
      <c r="D504" s="221" t="s">
        <v>248</v>
      </c>
      <c r="E504" s="222" t="s">
        <v>3084</v>
      </c>
      <c r="F504" s="223" t="s">
        <v>3897</v>
      </c>
      <c r="G504" s="224" t="s">
        <v>545</v>
      </c>
      <c r="H504" s="225">
        <v>9258.6970000000001</v>
      </c>
      <c r="I504" s="226"/>
      <c r="J504" s="227">
        <f>ROUND(I504*H504,2)</f>
        <v>0</v>
      </c>
      <c r="K504" s="223" t="s">
        <v>764</v>
      </c>
      <c r="L504" s="46"/>
      <c r="M504" s="228" t="s">
        <v>1</v>
      </c>
      <c r="N504" s="229" t="s">
        <v>42</v>
      </c>
      <c r="O504" s="93"/>
      <c r="P504" s="230">
        <f>O504*H504</f>
        <v>0</v>
      </c>
      <c r="Q504" s="230">
        <v>0</v>
      </c>
      <c r="R504" s="230">
        <f>Q504*H504</f>
        <v>0</v>
      </c>
      <c r="S504" s="230">
        <v>0</v>
      </c>
      <c r="T504" s="231">
        <f>S504*H504</f>
        <v>0</v>
      </c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R504" s="232" t="s">
        <v>253</v>
      </c>
      <c r="AT504" s="232" t="s">
        <v>248</v>
      </c>
      <c r="AU504" s="232" t="s">
        <v>87</v>
      </c>
      <c r="AY504" s="19" t="s">
        <v>245</v>
      </c>
      <c r="BE504" s="233">
        <f>IF(N504="základní",J504,0)</f>
        <v>0</v>
      </c>
      <c r="BF504" s="233">
        <f>IF(N504="snížená",J504,0)</f>
        <v>0</v>
      </c>
      <c r="BG504" s="233">
        <f>IF(N504="zákl. přenesená",J504,0)</f>
        <v>0</v>
      </c>
      <c r="BH504" s="233">
        <f>IF(N504="sníž. přenesená",J504,0)</f>
        <v>0</v>
      </c>
      <c r="BI504" s="233">
        <f>IF(N504="nulová",J504,0)</f>
        <v>0</v>
      </c>
      <c r="BJ504" s="19" t="s">
        <v>85</v>
      </c>
      <c r="BK504" s="233">
        <f>ROUND(I504*H504,2)</f>
        <v>0</v>
      </c>
      <c r="BL504" s="19" t="s">
        <v>253</v>
      </c>
      <c r="BM504" s="232" t="s">
        <v>6878</v>
      </c>
    </row>
    <row r="505" s="2" customFormat="1">
      <c r="A505" s="40"/>
      <c r="B505" s="41"/>
      <c r="C505" s="42"/>
      <c r="D505" s="234" t="s">
        <v>255</v>
      </c>
      <c r="E505" s="42"/>
      <c r="F505" s="235" t="s">
        <v>3897</v>
      </c>
      <c r="G505" s="42"/>
      <c r="H505" s="42"/>
      <c r="I505" s="236"/>
      <c r="J505" s="42"/>
      <c r="K505" s="42"/>
      <c r="L505" s="46"/>
      <c r="M505" s="237"/>
      <c r="N505" s="238"/>
      <c r="O505" s="93"/>
      <c r="P505" s="93"/>
      <c r="Q505" s="93"/>
      <c r="R505" s="93"/>
      <c r="S505" s="93"/>
      <c r="T505" s="94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19" t="s">
        <v>255</v>
      </c>
      <c r="AU505" s="19" t="s">
        <v>87</v>
      </c>
    </row>
    <row r="506" s="2" customFormat="1">
      <c r="A506" s="40"/>
      <c r="B506" s="41"/>
      <c r="C506" s="42"/>
      <c r="D506" s="296" t="s">
        <v>766</v>
      </c>
      <c r="E506" s="42"/>
      <c r="F506" s="297" t="s">
        <v>3088</v>
      </c>
      <c r="G506" s="42"/>
      <c r="H506" s="42"/>
      <c r="I506" s="236"/>
      <c r="J506" s="42"/>
      <c r="K506" s="42"/>
      <c r="L506" s="46"/>
      <c r="M506" s="237"/>
      <c r="N506" s="238"/>
      <c r="O506" s="93"/>
      <c r="P506" s="93"/>
      <c r="Q506" s="93"/>
      <c r="R506" s="93"/>
      <c r="S506" s="93"/>
      <c r="T506" s="94"/>
      <c r="U506" s="40"/>
      <c r="V506" s="40"/>
      <c r="W506" s="40"/>
      <c r="X506" s="40"/>
      <c r="Y506" s="40"/>
      <c r="Z506" s="40"/>
      <c r="AA506" s="40"/>
      <c r="AB506" s="40"/>
      <c r="AC506" s="40"/>
      <c r="AD506" s="40"/>
      <c r="AE506" s="40"/>
      <c r="AT506" s="19" t="s">
        <v>766</v>
      </c>
      <c r="AU506" s="19" t="s">
        <v>87</v>
      </c>
    </row>
    <row r="507" s="14" customFormat="1">
      <c r="A507" s="14"/>
      <c r="B507" s="249"/>
      <c r="C507" s="250"/>
      <c r="D507" s="234" t="s">
        <v>257</v>
      </c>
      <c r="E507" s="251" t="s">
        <v>1</v>
      </c>
      <c r="F507" s="252" t="s">
        <v>6879</v>
      </c>
      <c r="G507" s="250"/>
      <c r="H507" s="253">
        <v>9258.6970000000001</v>
      </c>
      <c r="I507" s="254"/>
      <c r="J507" s="250"/>
      <c r="K507" s="250"/>
      <c r="L507" s="255"/>
      <c r="M507" s="256"/>
      <c r="N507" s="257"/>
      <c r="O507" s="257"/>
      <c r="P507" s="257"/>
      <c r="Q507" s="257"/>
      <c r="R507" s="257"/>
      <c r="S507" s="257"/>
      <c r="T507" s="258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9" t="s">
        <v>257</v>
      </c>
      <c r="AU507" s="259" t="s">
        <v>87</v>
      </c>
      <c r="AV507" s="14" t="s">
        <v>87</v>
      </c>
      <c r="AW507" s="14" t="s">
        <v>34</v>
      </c>
      <c r="AX507" s="14" t="s">
        <v>85</v>
      </c>
      <c r="AY507" s="259" t="s">
        <v>245</v>
      </c>
    </row>
    <row r="508" s="2" customFormat="1" ht="16.5" customHeight="1">
      <c r="A508" s="40"/>
      <c r="B508" s="41"/>
      <c r="C508" s="221" t="s">
        <v>3174</v>
      </c>
      <c r="D508" s="221" t="s">
        <v>248</v>
      </c>
      <c r="E508" s="222" t="s">
        <v>3091</v>
      </c>
      <c r="F508" s="223" t="s">
        <v>3094</v>
      </c>
      <c r="G508" s="224" t="s">
        <v>545</v>
      </c>
      <c r="H508" s="225">
        <v>188.953</v>
      </c>
      <c r="I508" s="226"/>
      <c r="J508" s="227">
        <f>ROUND(I508*H508,2)</f>
        <v>0</v>
      </c>
      <c r="K508" s="223" t="s">
        <v>764</v>
      </c>
      <c r="L508" s="46"/>
      <c r="M508" s="228" t="s">
        <v>1</v>
      </c>
      <c r="N508" s="229" t="s">
        <v>42</v>
      </c>
      <c r="O508" s="93"/>
      <c r="P508" s="230">
        <f>O508*H508</f>
        <v>0</v>
      </c>
      <c r="Q508" s="230">
        <v>0</v>
      </c>
      <c r="R508" s="230">
        <f>Q508*H508</f>
        <v>0</v>
      </c>
      <c r="S508" s="230">
        <v>0</v>
      </c>
      <c r="T508" s="231">
        <f>S508*H508</f>
        <v>0</v>
      </c>
      <c r="U508" s="40"/>
      <c r="V508" s="40"/>
      <c r="W508" s="40"/>
      <c r="X508" s="40"/>
      <c r="Y508" s="40"/>
      <c r="Z508" s="40"/>
      <c r="AA508" s="40"/>
      <c r="AB508" s="40"/>
      <c r="AC508" s="40"/>
      <c r="AD508" s="40"/>
      <c r="AE508" s="40"/>
      <c r="AR508" s="232" t="s">
        <v>253</v>
      </c>
      <c r="AT508" s="232" t="s">
        <v>248</v>
      </c>
      <c r="AU508" s="232" t="s">
        <v>87</v>
      </c>
      <c r="AY508" s="19" t="s">
        <v>245</v>
      </c>
      <c r="BE508" s="233">
        <f>IF(N508="základní",J508,0)</f>
        <v>0</v>
      </c>
      <c r="BF508" s="233">
        <f>IF(N508="snížená",J508,0)</f>
        <v>0</v>
      </c>
      <c r="BG508" s="233">
        <f>IF(N508="zákl. přenesená",J508,0)</f>
        <v>0</v>
      </c>
      <c r="BH508" s="233">
        <f>IF(N508="sníž. přenesená",J508,0)</f>
        <v>0</v>
      </c>
      <c r="BI508" s="233">
        <f>IF(N508="nulová",J508,0)</f>
        <v>0</v>
      </c>
      <c r="BJ508" s="19" t="s">
        <v>85</v>
      </c>
      <c r="BK508" s="233">
        <f>ROUND(I508*H508,2)</f>
        <v>0</v>
      </c>
      <c r="BL508" s="19" t="s">
        <v>253</v>
      </c>
      <c r="BM508" s="232" t="s">
        <v>6880</v>
      </c>
    </row>
    <row r="509" s="2" customFormat="1">
      <c r="A509" s="40"/>
      <c r="B509" s="41"/>
      <c r="C509" s="42"/>
      <c r="D509" s="234" t="s">
        <v>255</v>
      </c>
      <c r="E509" s="42"/>
      <c r="F509" s="235" t="s">
        <v>3094</v>
      </c>
      <c r="G509" s="42"/>
      <c r="H509" s="42"/>
      <c r="I509" s="236"/>
      <c r="J509" s="42"/>
      <c r="K509" s="42"/>
      <c r="L509" s="46"/>
      <c r="M509" s="237"/>
      <c r="N509" s="238"/>
      <c r="O509" s="93"/>
      <c r="P509" s="93"/>
      <c r="Q509" s="93"/>
      <c r="R509" s="93"/>
      <c r="S509" s="93"/>
      <c r="T509" s="94"/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T509" s="19" t="s">
        <v>255</v>
      </c>
      <c r="AU509" s="19" t="s">
        <v>87</v>
      </c>
    </row>
    <row r="510" s="2" customFormat="1">
      <c r="A510" s="40"/>
      <c r="B510" s="41"/>
      <c r="C510" s="42"/>
      <c r="D510" s="296" t="s">
        <v>766</v>
      </c>
      <c r="E510" s="42"/>
      <c r="F510" s="297" t="s">
        <v>3095</v>
      </c>
      <c r="G510" s="42"/>
      <c r="H510" s="42"/>
      <c r="I510" s="236"/>
      <c r="J510" s="42"/>
      <c r="K510" s="42"/>
      <c r="L510" s="46"/>
      <c r="M510" s="237"/>
      <c r="N510" s="238"/>
      <c r="O510" s="93"/>
      <c r="P510" s="93"/>
      <c r="Q510" s="93"/>
      <c r="R510" s="93"/>
      <c r="S510" s="93"/>
      <c r="T510" s="94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T510" s="19" t="s">
        <v>766</v>
      </c>
      <c r="AU510" s="19" t="s">
        <v>87</v>
      </c>
    </row>
    <row r="511" s="14" customFormat="1">
      <c r="A511" s="14"/>
      <c r="B511" s="249"/>
      <c r="C511" s="250"/>
      <c r="D511" s="234" t="s">
        <v>257</v>
      </c>
      <c r="E511" s="251" t="s">
        <v>1</v>
      </c>
      <c r="F511" s="252" t="s">
        <v>6881</v>
      </c>
      <c r="G511" s="250"/>
      <c r="H511" s="253">
        <v>188.953</v>
      </c>
      <c r="I511" s="254"/>
      <c r="J511" s="250"/>
      <c r="K511" s="250"/>
      <c r="L511" s="255"/>
      <c r="M511" s="256"/>
      <c r="N511" s="257"/>
      <c r="O511" s="257"/>
      <c r="P511" s="257"/>
      <c r="Q511" s="257"/>
      <c r="R511" s="257"/>
      <c r="S511" s="257"/>
      <c r="T511" s="258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9" t="s">
        <v>257</v>
      </c>
      <c r="AU511" s="259" t="s">
        <v>87</v>
      </c>
      <c r="AV511" s="14" t="s">
        <v>87</v>
      </c>
      <c r="AW511" s="14" t="s">
        <v>34</v>
      </c>
      <c r="AX511" s="14" t="s">
        <v>85</v>
      </c>
      <c r="AY511" s="259" t="s">
        <v>245</v>
      </c>
    </row>
    <row r="512" s="2" customFormat="1" ht="24.15" customHeight="1">
      <c r="A512" s="40"/>
      <c r="B512" s="41"/>
      <c r="C512" s="221" t="s">
        <v>459</v>
      </c>
      <c r="D512" s="221" t="s">
        <v>248</v>
      </c>
      <c r="E512" s="222" t="s">
        <v>3904</v>
      </c>
      <c r="F512" s="223" t="s">
        <v>3905</v>
      </c>
      <c r="G512" s="224" t="s">
        <v>545</v>
      </c>
      <c r="H512" s="225">
        <v>255.15000000000001</v>
      </c>
      <c r="I512" s="226"/>
      <c r="J512" s="227">
        <f>ROUND(I512*H512,2)</f>
        <v>0</v>
      </c>
      <c r="K512" s="223" t="s">
        <v>1</v>
      </c>
      <c r="L512" s="46"/>
      <c r="M512" s="228" t="s">
        <v>1</v>
      </c>
      <c r="N512" s="229" t="s">
        <v>42</v>
      </c>
      <c r="O512" s="93"/>
      <c r="P512" s="230">
        <f>O512*H512</f>
        <v>0</v>
      </c>
      <c r="Q512" s="230">
        <v>0</v>
      </c>
      <c r="R512" s="230">
        <f>Q512*H512</f>
        <v>0</v>
      </c>
      <c r="S512" s="230">
        <v>0</v>
      </c>
      <c r="T512" s="231">
        <f>S512*H512</f>
        <v>0</v>
      </c>
      <c r="U512" s="40"/>
      <c r="V512" s="40"/>
      <c r="W512" s="40"/>
      <c r="X512" s="40"/>
      <c r="Y512" s="40"/>
      <c r="Z512" s="40"/>
      <c r="AA512" s="40"/>
      <c r="AB512" s="40"/>
      <c r="AC512" s="40"/>
      <c r="AD512" s="40"/>
      <c r="AE512" s="40"/>
      <c r="AR512" s="232" t="s">
        <v>253</v>
      </c>
      <c r="AT512" s="232" t="s">
        <v>248</v>
      </c>
      <c r="AU512" s="232" t="s">
        <v>87</v>
      </c>
      <c r="AY512" s="19" t="s">
        <v>245</v>
      </c>
      <c r="BE512" s="233">
        <f>IF(N512="základní",J512,0)</f>
        <v>0</v>
      </c>
      <c r="BF512" s="233">
        <f>IF(N512="snížená",J512,0)</f>
        <v>0</v>
      </c>
      <c r="BG512" s="233">
        <f>IF(N512="zákl. přenesená",J512,0)</f>
        <v>0</v>
      </c>
      <c r="BH512" s="233">
        <f>IF(N512="sníž. přenesená",J512,0)</f>
        <v>0</v>
      </c>
      <c r="BI512" s="233">
        <f>IF(N512="nulová",J512,0)</f>
        <v>0</v>
      </c>
      <c r="BJ512" s="19" t="s">
        <v>85</v>
      </c>
      <c r="BK512" s="233">
        <f>ROUND(I512*H512,2)</f>
        <v>0</v>
      </c>
      <c r="BL512" s="19" t="s">
        <v>253</v>
      </c>
      <c r="BM512" s="232" t="s">
        <v>6882</v>
      </c>
    </row>
    <row r="513" s="2" customFormat="1">
      <c r="A513" s="40"/>
      <c r="B513" s="41"/>
      <c r="C513" s="42"/>
      <c r="D513" s="234" t="s">
        <v>255</v>
      </c>
      <c r="E513" s="42"/>
      <c r="F513" s="235" t="s">
        <v>3905</v>
      </c>
      <c r="G513" s="42"/>
      <c r="H513" s="42"/>
      <c r="I513" s="236"/>
      <c r="J513" s="42"/>
      <c r="K513" s="42"/>
      <c r="L513" s="46"/>
      <c r="M513" s="237"/>
      <c r="N513" s="238"/>
      <c r="O513" s="93"/>
      <c r="P513" s="93"/>
      <c r="Q513" s="93"/>
      <c r="R513" s="93"/>
      <c r="S513" s="93"/>
      <c r="T513" s="94"/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T513" s="19" t="s">
        <v>255</v>
      </c>
      <c r="AU513" s="19" t="s">
        <v>87</v>
      </c>
    </row>
    <row r="514" s="14" customFormat="1">
      <c r="A514" s="14"/>
      <c r="B514" s="249"/>
      <c r="C514" s="250"/>
      <c r="D514" s="234" t="s">
        <v>257</v>
      </c>
      <c r="E514" s="251" t="s">
        <v>1</v>
      </c>
      <c r="F514" s="252" t="s">
        <v>6690</v>
      </c>
      <c r="G514" s="250"/>
      <c r="H514" s="253">
        <v>255.15000000000001</v>
      </c>
      <c r="I514" s="254"/>
      <c r="J514" s="250"/>
      <c r="K514" s="250"/>
      <c r="L514" s="255"/>
      <c r="M514" s="256"/>
      <c r="N514" s="257"/>
      <c r="O514" s="257"/>
      <c r="P514" s="257"/>
      <c r="Q514" s="257"/>
      <c r="R514" s="257"/>
      <c r="S514" s="257"/>
      <c r="T514" s="258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9" t="s">
        <v>257</v>
      </c>
      <c r="AU514" s="259" t="s">
        <v>87</v>
      </c>
      <c r="AV514" s="14" t="s">
        <v>87</v>
      </c>
      <c r="AW514" s="14" t="s">
        <v>34</v>
      </c>
      <c r="AX514" s="14" t="s">
        <v>85</v>
      </c>
      <c r="AY514" s="259" t="s">
        <v>245</v>
      </c>
    </row>
    <row r="515" s="12" customFormat="1" ht="22.8" customHeight="1">
      <c r="A515" s="12"/>
      <c r="B515" s="205"/>
      <c r="C515" s="206"/>
      <c r="D515" s="207" t="s">
        <v>76</v>
      </c>
      <c r="E515" s="219" t="s">
        <v>878</v>
      </c>
      <c r="F515" s="219" t="s">
        <v>879</v>
      </c>
      <c r="G515" s="206"/>
      <c r="H515" s="206"/>
      <c r="I515" s="209"/>
      <c r="J515" s="220">
        <f>BK515</f>
        <v>0</v>
      </c>
      <c r="K515" s="206"/>
      <c r="L515" s="211"/>
      <c r="M515" s="212"/>
      <c r="N515" s="213"/>
      <c r="O515" s="213"/>
      <c r="P515" s="214">
        <f>P516+SUM(P517:P519)</f>
        <v>0</v>
      </c>
      <c r="Q515" s="213"/>
      <c r="R515" s="214">
        <f>R516+SUM(R517:R519)</f>
        <v>0.24367050000000001</v>
      </c>
      <c r="S515" s="213"/>
      <c r="T515" s="215">
        <f>T516+SUM(T517:T519)</f>
        <v>0.35199999999999998</v>
      </c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R515" s="216" t="s">
        <v>253</v>
      </c>
      <c r="AT515" s="217" t="s">
        <v>76</v>
      </c>
      <c r="AU515" s="217" t="s">
        <v>85</v>
      </c>
      <c r="AY515" s="216" t="s">
        <v>245</v>
      </c>
      <c r="BK515" s="218">
        <f>BK516+SUM(BK517:BK519)</f>
        <v>0</v>
      </c>
    </row>
    <row r="516" s="2" customFormat="1" ht="24.15" customHeight="1">
      <c r="A516" s="40"/>
      <c r="B516" s="41"/>
      <c r="C516" s="221" t="s">
        <v>3188</v>
      </c>
      <c r="D516" s="221" t="s">
        <v>248</v>
      </c>
      <c r="E516" s="222" t="s">
        <v>880</v>
      </c>
      <c r="F516" s="223" t="s">
        <v>882</v>
      </c>
      <c r="G516" s="224" t="s">
        <v>545</v>
      </c>
      <c r="H516" s="225">
        <v>646.52700000000004</v>
      </c>
      <c r="I516" s="226"/>
      <c r="J516" s="227">
        <f>ROUND(I516*H516,2)</f>
        <v>0</v>
      </c>
      <c r="K516" s="223" t="s">
        <v>764</v>
      </c>
      <c r="L516" s="46"/>
      <c r="M516" s="228" t="s">
        <v>1</v>
      </c>
      <c r="N516" s="229" t="s">
        <v>42</v>
      </c>
      <c r="O516" s="93"/>
      <c r="P516" s="230">
        <f>O516*H516</f>
        <v>0</v>
      </c>
      <c r="Q516" s="230">
        <v>0</v>
      </c>
      <c r="R516" s="230">
        <f>Q516*H516</f>
        <v>0</v>
      </c>
      <c r="S516" s="230">
        <v>0</v>
      </c>
      <c r="T516" s="231">
        <f>S516*H516</f>
        <v>0</v>
      </c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R516" s="232" t="s">
        <v>253</v>
      </c>
      <c r="AT516" s="232" t="s">
        <v>248</v>
      </c>
      <c r="AU516" s="232" t="s">
        <v>87</v>
      </c>
      <c r="AY516" s="19" t="s">
        <v>245</v>
      </c>
      <c r="BE516" s="233">
        <f>IF(N516="základní",J516,0)</f>
        <v>0</v>
      </c>
      <c r="BF516" s="233">
        <f>IF(N516="snížená",J516,0)</f>
        <v>0</v>
      </c>
      <c r="BG516" s="233">
        <f>IF(N516="zákl. přenesená",J516,0)</f>
        <v>0</v>
      </c>
      <c r="BH516" s="233">
        <f>IF(N516="sníž. přenesená",J516,0)</f>
        <v>0</v>
      </c>
      <c r="BI516" s="233">
        <f>IF(N516="nulová",J516,0)</f>
        <v>0</v>
      </c>
      <c r="BJ516" s="19" t="s">
        <v>85</v>
      </c>
      <c r="BK516" s="233">
        <f>ROUND(I516*H516,2)</f>
        <v>0</v>
      </c>
      <c r="BL516" s="19" t="s">
        <v>253</v>
      </c>
      <c r="BM516" s="232" t="s">
        <v>6883</v>
      </c>
    </row>
    <row r="517" s="2" customFormat="1">
      <c r="A517" s="40"/>
      <c r="B517" s="41"/>
      <c r="C517" s="42"/>
      <c r="D517" s="234" t="s">
        <v>255</v>
      </c>
      <c r="E517" s="42"/>
      <c r="F517" s="235" t="s">
        <v>882</v>
      </c>
      <c r="G517" s="42"/>
      <c r="H517" s="42"/>
      <c r="I517" s="236"/>
      <c r="J517" s="42"/>
      <c r="K517" s="42"/>
      <c r="L517" s="46"/>
      <c r="M517" s="237"/>
      <c r="N517" s="238"/>
      <c r="O517" s="93"/>
      <c r="P517" s="93"/>
      <c r="Q517" s="93"/>
      <c r="R517" s="93"/>
      <c r="S517" s="93"/>
      <c r="T517" s="94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255</v>
      </c>
      <c r="AU517" s="19" t="s">
        <v>87</v>
      </c>
    </row>
    <row r="518" s="2" customFormat="1">
      <c r="A518" s="40"/>
      <c r="B518" s="41"/>
      <c r="C518" s="42"/>
      <c r="D518" s="296" t="s">
        <v>766</v>
      </c>
      <c r="E518" s="42"/>
      <c r="F518" s="297" t="s">
        <v>883</v>
      </c>
      <c r="G518" s="42"/>
      <c r="H518" s="42"/>
      <c r="I518" s="236"/>
      <c r="J518" s="42"/>
      <c r="K518" s="42"/>
      <c r="L518" s="46"/>
      <c r="M518" s="237"/>
      <c r="N518" s="238"/>
      <c r="O518" s="93"/>
      <c r="P518" s="93"/>
      <c r="Q518" s="93"/>
      <c r="R518" s="93"/>
      <c r="S518" s="93"/>
      <c r="T518" s="94"/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T518" s="19" t="s">
        <v>766</v>
      </c>
      <c r="AU518" s="19" t="s">
        <v>87</v>
      </c>
    </row>
    <row r="519" s="12" customFormat="1" ht="20.88" customHeight="1">
      <c r="A519" s="12"/>
      <c r="B519" s="205"/>
      <c r="C519" s="206"/>
      <c r="D519" s="207" t="s">
        <v>76</v>
      </c>
      <c r="E519" s="219" t="s">
        <v>892</v>
      </c>
      <c r="F519" s="219" t="s">
        <v>893</v>
      </c>
      <c r="G519" s="206"/>
      <c r="H519" s="206"/>
      <c r="I519" s="209"/>
      <c r="J519" s="220">
        <f>BK519</f>
        <v>0</v>
      </c>
      <c r="K519" s="206"/>
      <c r="L519" s="211"/>
      <c r="M519" s="212"/>
      <c r="N519" s="213"/>
      <c r="O519" s="213"/>
      <c r="P519" s="214">
        <f>P520+P563</f>
        <v>0</v>
      </c>
      <c r="Q519" s="213"/>
      <c r="R519" s="214">
        <f>R520+R563</f>
        <v>0.24367050000000001</v>
      </c>
      <c r="S519" s="213"/>
      <c r="T519" s="215">
        <f>T520+T563</f>
        <v>0.35199999999999998</v>
      </c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R519" s="216" t="s">
        <v>87</v>
      </c>
      <c r="AT519" s="217" t="s">
        <v>76</v>
      </c>
      <c r="AU519" s="217" t="s">
        <v>87</v>
      </c>
      <c r="AY519" s="216" t="s">
        <v>245</v>
      </c>
      <c r="BK519" s="218">
        <f>BK520+BK563</f>
        <v>0</v>
      </c>
    </row>
    <row r="520" s="17" customFormat="1" ht="20.88" customHeight="1">
      <c r="A520" s="17"/>
      <c r="B520" s="306"/>
      <c r="C520" s="307"/>
      <c r="D520" s="308" t="s">
        <v>76</v>
      </c>
      <c r="E520" s="308" t="s">
        <v>3103</v>
      </c>
      <c r="F520" s="308" t="s">
        <v>3104</v>
      </c>
      <c r="G520" s="307"/>
      <c r="H520" s="307"/>
      <c r="I520" s="309"/>
      <c r="J520" s="310">
        <f>BK520</f>
        <v>0</v>
      </c>
      <c r="K520" s="307"/>
      <c r="L520" s="311"/>
      <c r="M520" s="312"/>
      <c r="N520" s="313"/>
      <c r="O520" s="313"/>
      <c r="P520" s="314">
        <f>SUM(P521:P562)</f>
        <v>0</v>
      </c>
      <c r="Q520" s="313"/>
      <c r="R520" s="314">
        <f>SUM(R521:R562)</f>
        <v>0.16348000000000001</v>
      </c>
      <c r="S520" s="313"/>
      <c r="T520" s="315">
        <f>SUM(T521:T562)</f>
        <v>0.35199999999999998</v>
      </c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R520" s="316" t="s">
        <v>253</v>
      </c>
      <c r="AT520" s="317" t="s">
        <v>76</v>
      </c>
      <c r="AU520" s="317" t="s">
        <v>272</v>
      </c>
      <c r="AY520" s="316" t="s">
        <v>245</v>
      </c>
      <c r="BK520" s="318">
        <f>SUM(BK521:BK562)</f>
        <v>0</v>
      </c>
    </row>
    <row r="521" s="2" customFormat="1" ht="21.75" customHeight="1">
      <c r="A521" s="40"/>
      <c r="B521" s="41"/>
      <c r="C521" s="221" t="s">
        <v>3194</v>
      </c>
      <c r="D521" s="221" t="s">
        <v>248</v>
      </c>
      <c r="E521" s="222" t="s">
        <v>3106</v>
      </c>
      <c r="F521" s="223" t="s">
        <v>3911</v>
      </c>
      <c r="G521" s="224" t="s">
        <v>275</v>
      </c>
      <c r="H521" s="225">
        <v>112.977</v>
      </c>
      <c r="I521" s="226"/>
      <c r="J521" s="227">
        <f>ROUND(I521*H521,2)</f>
        <v>0</v>
      </c>
      <c r="K521" s="223" t="s">
        <v>764</v>
      </c>
      <c r="L521" s="46"/>
      <c r="M521" s="228" t="s">
        <v>1</v>
      </c>
      <c r="N521" s="229" t="s">
        <v>42</v>
      </c>
      <c r="O521" s="93"/>
      <c r="P521" s="230">
        <f>O521*H521</f>
        <v>0</v>
      </c>
      <c r="Q521" s="230">
        <v>0</v>
      </c>
      <c r="R521" s="230">
        <f>Q521*H521</f>
        <v>0</v>
      </c>
      <c r="S521" s="230">
        <v>0</v>
      </c>
      <c r="T521" s="231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32" t="s">
        <v>253</v>
      </c>
      <c r="AT521" s="232" t="s">
        <v>248</v>
      </c>
      <c r="AU521" s="232" t="s">
        <v>253</v>
      </c>
      <c r="AY521" s="19" t="s">
        <v>245</v>
      </c>
      <c r="BE521" s="233">
        <f>IF(N521="základní",J521,0)</f>
        <v>0</v>
      </c>
      <c r="BF521" s="233">
        <f>IF(N521="snížená",J521,0)</f>
        <v>0</v>
      </c>
      <c r="BG521" s="233">
        <f>IF(N521="zákl. přenesená",J521,0)</f>
        <v>0</v>
      </c>
      <c r="BH521" s="233">
        <f>IF(N521="sníž. přenesená",J521,0)</f>
        <v>0</v>
      </c>
      <c r="BI521" s="233">
        <f>IF(N521="nulová",J521,0)</f>
        <v>0</v>
      </c>
      <c r="BJ521" s="19" t="s">
        <v>85</v>
      </c>
      <c r="BK521" s="233">
        <f>ROUND(I521*H521,2)</f>
        <v>0</v>
      </c>
      <c r="BL521" s="19" t="s">
        <v>253</v>
      </c>
      <c r="BM521" s="232" t="s">
        <v>6884</v>
      </c>
    </row>
    <row r="522" s="2" customFormat="1">
      <c r="A522" s="40"/>
      <c r="B522" s="41"/>
      <c r="C522" s="42"/>
      <c r="D522" s="234" t="s">
        <v>255</v>
      </c>
      <c r="E522" s="42"/>
      <c r="F522" s="235" t="s">
        <v>3911</v>
      </c>
      <c r="G522" s="42"/>
      <c r="H522" s="42"/>
      <c r="I522" s="236"/>
      <c r="J522" s="42"/>
      <c r="K522" s="42"/>
      <c r="L522" s="46"/>
      <c r="M522" s="237"/>
      <c r="N522" s="238"/>
      <c r="O522" s="93"/>
      <c r="P522" s="93"/>
      <c r="Q522" s="93"/>
      <c r="R522" s="93"/>
      <c r="S522" s="93"/>
      <c r="T522" s="94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255</v>
      </c>
      <c r="AU522" s="19" t="s">
        <v>253</v>
      </c>
    </row>
    <row r="523" s="2" customFormat="1">
      <c r="A523" s="40"/>
      <c r="B523" s="41"/>
      <c r="C523" s="42"/>
      <c r="D523" s="296" t="s">
        <v>766</v>
      </c>
      <c r="E523" s="42"/>
      <c r="F523" s="297" t="s">
        <v>3110</v>
      </c>
      <c r="G523" s="42"/>
      <c r="H523" s="42"/>
      <c r="I523" s="236"/>
      <c r="J523" s="42"/>
      <c r="K523" s="42"/>
      <c r="L523" s="46"/>
      <c r="M523" s="237"/>
      <c r="N523" s="238"/>
      <c r="O523" s="93"/>
      <c r="P523" s="93"/>
      <c r="Q523" s="93"/>
      <c r="R523" s="93"/>
      <c r="S523" s="93"/>
      <c r="T523" s="94"/>
      <c r="U523" s="40"/>
      <c r="V523" s="40"/>
      <c r="W523" s="40"/>
      <c r="X523" s="40"/>
      <c r="Y523" s="40"/>
      <c r="Z523" s="40"/>
      <c r="AA523" s="40"/>
      <c r="AB523" s="40"/>
      <c r="AC523" s="40"/>
      <c r="AD523" s="40"/>
      <c r="AE523" s="40"/>
      <c r="AT523" s="19" t="s">
        <v>766</v>
      </c>
      <c r="AU523" s="19" t="s">
        <v>253</v>
      </c>
    </row>
    <row r="524" s="14" customFormat="1">
      <c r="A524" s="14"/>
      <c r="B524" s="249"/>
      <c r="C524" s="250"/>
      <c r="D524" s="234" t="s">
        <v>257</v>
      </c>
      <c r="E524" s="251" t="s">
        <v>1</v>
      </c>
      <c r="F524" s="252" t="s">
        <v>6885</v>
      </c>
      <c r="G524" s="250"/>
      <c r="H524" s="253">
        <v>68.655000000000001</v>
      </c>
      <c r="I524" s="254"/>
      <c r="J524" s="250"/>
      <c r="K524" s="250"/>
      <c r="L524" s="255"/>
      <c r="M524" s="256"/>
      <c r="N524" s="257"/>
      <c r="O524" s="257"/>
      <c r="P524" s="257"/>
      <c r="Q524" s="257"/>
      <c r="R524" s="257"/>
      <c r="S524" s="257"/>
      <c r="T524" s="258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9" t="s">
        <v>257</v>
      </c>
      <c r="AU524" s="259" t="s">
        <v>253</v>
      </c>
      <c r="AV524" s="14" t="s">
        <v>87</v>
      </c>
      <c r="AW524" s="14" t="s">
        <v>34</v>
      </c>
      <c r="AX524" s="14" t="s">
        <v>77</v>
      </c>
      <c r="AY524" s="259" t="s">
        <v>245</v>
      </c>
    </row>
    <row r="525" s="14" customFormat="1">
      <c r="A525" s="14"/>
      <c r="B525" s="249"/>
      <c r="C525" s="250"/>
      <c r="D525" s="234" t="s">
        <v>257</v>
      </c>
      <c r="E525" s="251" t="s">
        <v>1</v>
      </c>
      <c r="F525" s="252" t="s">
        <v>6886</v>
      </c>
      <c r="G525" s="250"/>
      <c r="H525" s="253">
        <v>25.122</v>
      </c>
      <c r="I525" s="254"/>
      <c r="J525" s="250"/>
      <c r="K525" s="250"/>
      <c r="L525" s="255"/>
      <c r="M525" s="256"/>
      <c r="N525" s="257"/>
      <c r="O525" s="257"/>
      <c r="P525" s="257"/>
      <c r="Q525" s="257"/>
      <c r="R525" s="257"/>
      <c r="S525" s="257"/>
      <c r="T525" s="258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9" t="s">
        <v>257</v>
      </c>
      <c r="AU525" s="259" t="s">
        <v>253</v>
      </c>
      <c r="AV525" s="14" t="s">
        <v>87</v>
      </c>
      <c r="AW525" s="14" t="s">
        <v>34</v>
      </c>
      <c r="AX525" s="14" t="s">
        <v>77</v>
      </c>
      <c r="AY525" s="259" t="s">
        <v>245</v>
      </c>
    </row>
    <row r="526" s="14" customFormat="1">
      <c r="A526" s="14"/>
      <c r="B526" s="249"/>
      <c r="C526" s="250"/>
      <c r="D526" s="234" t="s">
        <v>257</v>
      </c>
      <c r="E526" s="251" t="s">
        <v>1</v>
      </c>
      <c r="F526" s="252" t="s">
        <v>6887</v>
      </c>
      <c r="G526" s="250"/>
      <c r="H526" s="253">
        <v>19.199999999999999</v>
      </c>
      <c r="I526" s="254"/>
      <c r="J526" s="250"/>
      <c r="K526" s="250"/>
      <c r="L526" s="255"/>
      <c r="M526" s="256"/>
      <c r="N526" s="257"/>
      <c r="O526" s="257"/>
      <c r="P526" s="257"/>
      <c r="Q526" s="257"/>
      <c r="R526" s="257"/>
      <c r="S526" s="257"/>
      <c r="T526" s="258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9" t="s">
        <v>257</v>
      </c>
      <c r="AU526" s="259" t="s">
        <v>253</v>
      </c>
      <c r="AV526" s="14" t="s">
        <v>87</v>
      </c>
      <c r="AW526" s="14" t="s">
        <v>34</v>
      </c>
      <c r="AX526" s="14" t="s">
        <v>77</v>
      </c>
      <c r="AY526" s="259" t="s">
        <v>245</v>
      </c>
    </row>
    <row r="527" s="15" customFormat="1">
      <c r="A527" s="15"/>
      <c r="B527" s="260"/>
      <c r="C527" s="261"/>
      <c r="D527" s="234" t="s">
        <v>257</v>
      </c>
      <c r="E527" s="262" t="s">
        <v>1</v>
      </c>
      <c r="F527" s="263" t="s">
        <v>266</v>
      </c>
      <c r="G527" s="261"/>
      <c r="H527" s="264">
        <v>112.977</v>
      </c>
      <c r="I527" s="265"/>
      <c r="J527" s="261"/>
      <c r="K527" s="261"/>
      <c r="L527" s="266"/>
      <c r="M527" s="267"/>
      <c r="N527" s="268"/>
      <c r="O527" s="268"/>
      <c r="P527" s="268"/>
      <c r="Q527" s="268"/>
      <c r="R527" s="268"/>
      <c r="S527" s="268"/>
      <c r="T527" s="269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70" t="s">
        <v>257</v>
      </c>
      <c r="AU527" s="270" t="s">
        <v>253</v>
      </c>
      <c r="AV527" s="15" t="s">
        <v>253</v>
      </c>
      <c r="AW527" s="15" t="s">
        <v>34</v>
      </c>
      <c r="AX527" s="15" t="s">
        <v>85</v>
      </c>
      <c r="AY527" s="270" t="s">
        <v>245</v>
      </c>
    </row>
    <row r="528" s="2" customFormat="1" ht="16.5" customHeight="1">
      <c r="A528" s="40"/>
      <c r="B528" s="41"/>
      <c r="C528" s="283" t="s">
        <v>3446</v>
      </c>
      <c r="D528" s="283" t="s">
        <v>551</v>
      </c>
      <c r="E528" s="284" t="s">
        <v>3113</v>
      </c>
      <c r="F528" s="285" t="s">
        <v>3114</v>
      </c>
      <c r="G528" s="286" t="s">
        <v>545</v>
      </c>
      <c r="H528" s="287">
        <v>0.037999999999999999</v>
      </c>
      <c r="I528" s="288"/>
      <c r="J528" s="289">
        <f>ROUND(I528*H528,2)</f>
        <v>0</v>
      </c>
      <c r="K528" s="285" t="s">
        <v>764</v>
      </c>
      <c r="L528" s="290"/>
      <c r="M528" s="291" t="s">
        <v>1</v>
      </c>
      <c r="N528" s="292" t="s">
        <v>42</v>
      </c>
      <c r="O528" s="93"/>
      <c r="P528" s="230">
        <f>O528*H528</f>
        <v>0</v>
      </c>
      <c r="Q528" s="230">
        <v>1</v>
      </c>
      <c r="R528" s="230">
        <f>Q528*H528</f>
        <v>0.037999999999999999</v>
      </c>
      <c r="S528" s="230">
        <v>0</v>
      </c>
      <c r="T528" s="231">
        <f>S528*H528</f>
        <v>0</v>
      </c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R528" s="232" t="s">
        <v>326</v>
      </c>
      <c r="AT528" s="232" t="s">
        <v>551</v>
      </c>
      <c r="AU528" s="232" t="s">
        <v>253</v>
      </c>
      <c r="AY528" s="19" t="s">
        <v>245</v>
      </c>
      <c r="BE528" s="233">
        <f>IF(N528="základní",J528,0)</f>
        <v>0</v>
      </c>
      <c r="BF528" s="233">
        <f>IF(N528="snížená",J528,0)</f>
        <v>0</v>
      </c>
      <c r="BG528" s="233">
        <f>IF(N528="zákl. přenesená",J528,0)</f>
        <v>0</v>
      </c>
      <c r="BH528" s="233">
        <f>IF(N528="sníž. přenesená",J528,0)</f>
        <v>0</v>
      </c>
      <c r="BI528" s="233">
        <f>IF(N528="nulová",J528,0)</f>
        <v>0</v>
      </c>
      <c r="BJ528" s="19" t="s">
        <v>85</v>
      </c>
      <c r="BK528" s="233">
        <f>ROUND(I528*H528,2)</f>
        <v>0</v>
      </c>
      <c r="BL528" s="19" t="s">
        <v>253</v>
      </c>
      <c r="BM528" s="232" t="s">
        <v>6888</v>
      </c>
    </row>
    <row r="529" s="2" customFormat="1">
      <c r="A529" s="40"/>
      <c r="B529" s="41"/>
      <c r="C529" s="42"/>
      <c r="D529" s="234" t="s">
        <v>255</v>
      </c>
      <c r="E529" s="42"/>
      <c r="F529" s="235" t="s">
        <v>3114</v>
      </c>
      <c r="G529" s="42"/>
      <c r="H529" s="42"/>
      <c r="I529" s="236"/>
      <c r="J529" s="42"/>
      <c r="K529" s="42"/>
      <c r="L529" s="46"/>
      <c r="M529" s="237"/>
      <c r="N529" s="238"/>
      <c r="O529" s="93"/>
      <c r="P529" s="93"/>
      <c r="Q529" s="93"/>
      <c r="R529" s="93"/>
      <c r="S529" s="93"/>
      <c r="T529" s="94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9" t="s">
        <v>255</v>
      </c>
      <c r="AU529" s="19" t="s">
        <v>253</v>
      </c>
    </row>
    <row r="530" s="14" customFormat="1">
      <c r="A530" s="14"/>
      <c r="B530" s="249"/>
      <c r="C530" s="250"/>
      <c r="D530" s="234" t="s">
        <v>257</v>
      </c>
      <c r="E530" s="251" t="s">
        <v>1</v>
      </c>
      <c r="F530" s="252" t="s">
        <v>6889</v>
      </c>
      <c r="G530" s="250"/>
      <c r="H530" s="253">
        <v>0.037999999999999999</v>
      </c>
      <c r="I530" s="254"/>
      <c r="J530" s="250"/>
      <c r="K530" s="250"/>
      <c r="L530" s="255"/>
      <c r="M530" s="256"/>
      <c r="N530" s="257"/>
      <c r="O530" s="257"/>
      <c r="P530" s="257"/>
      <c r="Q530" s="257"/>
      <c r="R530" s="257"/>
      <c r="S530" s="257"/>
      <c r="T530" s="258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9" t="s">
        <v>257</v>
      </c>
      <c r="AU530" s="259" t="s">
        <v>253</v>
      </c>
      <c r="AV530" s="14" t="s">
        <v>87</v>
      </c>
      <c r="AW530" s="14" t="s">
        <v>34</v>
      </c>
      <c r="AX530" s="14" t="s">
        <v>77</v>
      </c>
      <c r="AY530" s="259" t="s">
        <v>245</v>
      </c>
    </row>
    <row r="531" s="15" customFormat="1">
      <c r="A531" s="15"/>
      <c r="B531" s="260"/>
      <c r="C531" s="261"/>
      <c r="D531" s="234" t="s">
        <v>257</v>
      </c>
      <c r="E531" s="262" t="s">
        <v>1</v>
      </c>
      <c r="F531" s="263" t="s">
        <v>266</v>
      </c>
      <c r="G531" s="261"/>
      <c r="H531" s="264">
        <v>0.037999999999999999</v>
      </c>
      <c r="I531" s="265"/>
      <c r="J531" s="261"/>
      <c r="K531" s="261"/>
      <c r="L531" s="266"/>
      <c r="M531" s="267"/>
      <c r="N531" s="268"/>
      <c r="O531" s="268"/>
      <c r="P531" s="268"/>
      <c r="Q531" s="268"/>
      <c r="R531" s="268"/>
      <c r="S531" s="268"/>
      <c r="T531" s="269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70" t="s">
        <v>257</v>
      </c>
      <c r="AU531" s="270" t="s">
        <v>253</v>
      </c>
      <c r="AV531" s="15" t="s">
        <v>253</v>
      </c>
      <c r="AW531" s="15" t="s">
        <v>34</v>
      </c>
      <c r="AX531" s="15" t="s">
        <v>85</v>
      </c>
      <c r="AY531" s="270" t="s">
        <v>245</v>
      </c>
    </row>
    <row r="532" s="2" customFormat="1" ht="21.75" customHeight="1">
      <c r="A532" s="40"/>
      <c r="B532" s="41"/>
      <c r="C532" s="221" t="s">
        <v>3449</v>
      </c>
      <c r="D532" s="221" t="s">
        <v>248</v>
      </c>
      <c r="E532" s="222" t="s">
        <v>3118</v>
      </c>
      <c r="F532" s="223" t="s">
        <v>3918</v>
      </c>
      <c r="G532" s="224" t="s">
        <v>275</v>
      </c>
      <c r="H532" s="225">
        <v>225.95400000000001</v>
      </c>
      <c r="I532" s="226"/>
      <c r="J532" s="227">
        <f>ROUND(I532*H532,2)</f>
        <v>0</v>
      </c>
      <c r="K532" s="223" t="s">
        <v>764</v>
      </c>
      <c r="L532" s="46"/>
      <c r="M532" s="228" t="s">
        <v>1</v>
      </c>
      <c r="N532" s="229" t="s">
        <v>42</v>
      </c>
      <c r="O532" s="93"/>
      <c r="P532" s="230">
        <f>O532*H532</f>
        <v>0</v>
      </c>
      <c r="Q532" s="230">
        <v>0</v>
      </c>
      <c r="R532" s="230">
        <f>Q532*H532</f>
        <v>0</v>
      </c>
      <c r="S532" s="230">
        <v>0</v>
      </c>
      <c r="T532" s="231">
        <f>S532*H532</f>
        <v>0</v>
      </c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R532" s="232" t="s">
        <v>253</v>
      </c>
      <c r="AT532" s="232" t="s">
        <v>248</v>
      </c>
      <c r="AU532" s="232" t="s">
        <v>253</v>
      </c>
      <c r="AY532" s="19" t="s">
        <v>245</v>
      </c>
      <c r="BE532" s="233">
        <f>IF(N532="základní",J532,0)</f>
        <v>0</v>
      </c>
      <c r="BF532" s="233">
        <f>IF(N532="snížená",J532,0)</f>
        <v>0</v>
      </c>
      <c r="BG532" s="233">
        <f>IF(N532="zákl. přenesená",J532,0)</f>
        <v>0</v>
      </c>
      <c r="BH532" s="233">
        <f>IF(N532="sníž. přenesená",J532,0)</f>
        <v>0</v>
      </c>
      <c r="BI532" s="233">
        <f>IF(N532="nulová",J532,0)</f>
        <v>0</v>
      </c>
      <c r="BJ532" s="19" t="s">
        <v>85</v>
      </c>
      <c r="BK532" s="233">
        <f>ROUND(I532*H532,2)</f>
        <v>0</v>
      </c>
      <c r="BL532" s="19" t="s">
        <v>253</v>
      </c>
      <c r="BM532" s="232" t="s">
        <v>6890</v>
      </c>
    </row>
    <row r="533" s="2" customFormat="1">
      <c r="A533" s="40"/>
      <c r="B533" s="41"/>
      <c r="C533" s="42"/>
      <c r="D533" s="234" t="s">
        <v>255</v>
      </c>
      <c r="E533" s="42"/>
      <c r="F533" s="235" t="s">
        <v>3918</v>
      </c>
      <c r="G533" s="42"/>
      <c r="H533" s="42"/>
      <c r="I533" s="236"/>
      <c r="J533" s="42"/>
      <c r="K533" s="42"/>
      <c r="L533" s="46"/>
      <c r="M533" s="237"/>
      <c r="N533" s="238"/>
      <c r="O533" s="93"/>
      <c r="P533" s="93"/>
      <c r="Q533" s="93"/>
      <c r="R533" s="93"/>
      <c r="S533" s="93"/>
      <c r="T533" s="94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T533" s="19" t="s">
        <v>255</v>
      </c>
      <c r="AU533" s="19" t="s">
        <v>253</v>
      </c>
    </row>
    <row r="534" s="2" customFormat="1">
      <c r="A534" s="40"/>
      <c r="B534" s="41"/>
      <c r="C534" s="42"/>
      <c r="D534" s="296" t="s">
        <v>766</v>
      </c>
      <c r="E534" s="42"/>
      <c r="F534" s="297" t="s">
        <v>3122</v>
      </c>
      <c r="G534" s="42"/>
      <c r="H534" s="42"/>
      <c r="I534" s="236"/>
      <c r="J534" s="42"/>
      <c r="K534" s="42"/>
      <c r="L534" s="46"/>
      <c r="M534" s="237"/>
      <c r="N534" s="238"/>
      <c r="O534" s="93"/>
      <c r="P534" s="93"/>
      <c r="Q534" s="93"/>
      <c r="R534" s="93"/>
      <c r="S534" s="93"/>
      <c r="T534" s="94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766</v>
      </c>
      <c r="AU534" s="19" t="s">
        <v>253</v>
      </c>
    </row>
    <row r="535" s="14" customFormat="1">
      <c r="A535" s="14"/>
      <c r="B535" s="249"/>
      <c r="C535" s="250"/>
      <c r="D535" s="234" t="s">
        <v>257</v>
      </c>
      <c r="E535" s="251" t="s">
        <v>1</v>
      </c>
      <c r="F535" s="252" t="s">
        <v>6891</v>
      </c>
      <c r="G535" s="250"/>
      <c r="H535" s="253">
        <v>137.31</v>
      </c>
      <c r="I535" s="254"/>
      <c r="J535" s="250"/>
      <c r="K535" s="250"/>
      <c r="L535" s="255"/>
      <c r="M535" s="256"/>
      <c r="N535" s="257"/>
      <c r="O535" s="257"/>
      <c r="P535" s="257"/>
      <c r="Q535" s="257"/>
      <c r="R535" s="257"/>
      <c r="S535" s="257"/>
      <c r="T535" s="258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9" t="s">
        <v>257</v>
      </c>
      <c r="AU535" s="259" t="s">
        <v>253</v>
      </c>
      <c r="AV535" s="14" t="s">
        <v>87</v>
      </c>
      <c r="AW535" s="14" t="s">
        <v>34</v>
      </c>
      <c r="AX535" s="14" t="s">
        <v>77</v>
      </c>
      <c r="AY535" s="259" t="s">
        <v>245</v>
      </c>
    </row>
    <row r="536" s="14" customFormat="1">
      <c r="A536" s="14"/>
      <c r="B536" s="249"/>
      <c r="C536" s="250"/>
      <c r="D536" s="234" t="s">
        <v>257</v>
      </c>
      <c r="E536" s="251" t="s">
        <v>1</v>
      </c>
      <c r="F536" s="252" t="s">
        <v>6892</v>
      </c>
      <c r="G536" s="250"/>
      <c r="H536" s="253">
        <v>50.244</v>
      </c>
      <c r="I536" s="254"/>
      <c r="J536" s="250"/>
      <c r="K536" s="250"/>
      <c r="L536" s="255"/>
      <c r="M536" s="256"/>
      <c r="N536" s="257"/>
      <c r="O536" s="257"/>
      <c r="P536" s="257"/>
      <c r="Q536" s="257"/>
      <c r="R536" s="257"/>
      <c r="S536" s="257"/>
      <c r="T536" s="258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9" t="s">
        <v>257</v>
      </c>
      <c r="AU536" s="259" t="s">
        <v>253</v>
      </c>
      <c r="AV536" s="14" t="s">
        <v>87</v>
      </c>
      <c r="AW536" s="14" t="s">
        <v>34</v>
      </c>
      <c r="AX536" s="14" t="s">
        <v>77</v>
      </c>
      <c r="AY536" s="259" t="s">
        <v>245</v>
      </c>
    </row>
    <row r="537" s="14" customFormat="1">
      <c r="A537" s="14"/>
      <c r="B537" s="249"/>
      <c r="C537" s="250"/>
      <c r="D537" s="234" t="s">
        <v>257</v>
      </c>
      <c r="E537" s="251" t="s">
        <v>1</v>
      </c>
      <c r="F537" s="252" t="s">
        <v>6893</v>
      </c>
      <c r="G537" s="250"/>
      <c r="H537" s="253">
        <v>38.399999999999999</v>
      </c>
      <c r="I537" s="254"/>
      <c r="J537" s="250"/>
      <c r="K537" s="250"/>
      <c r="L537" s="255"/>
      <c r="M537" s="256"/>
      <c r="N537" s="257"/>
      <c r="O537" s="257"/>
      <c r="P537" s="257"/>
      <c r="Q537" s="257"/>
      <c r="R537" s="257"/>
      <c r="S537" s="257"/>
      <c r="T537" s="25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9" t="s">
        <v>257</v>
      </c>
      <c r="AU537" s="259" t="s">
        <v>253</v>
      </c>
      <c r="AV537" s="14" t="s">
        <v>87</v>
      </c>
      <c r="AW537" s="14" t="s">
        <v>34</v>
      </c>
      <c r="AX537" s="14" t="s">
        <v>77</v>
      </c>
      <c r="AY537" s="259" t="s">
        <v>245</v>
      </c>
    </row>
    <row r="538" s="15" customFormat="1">
      <c r="A538" s="15"/>
      <c r="B538" s="260"/>
      <c r="C538" s="261"/>
      <c r="D538" s="234" t="s">
        <v>257</v>
      </c>
      <c r="E538" s="262" t="s">
        <v>1</v>
      </c>
      <c r="F538" s="263" t="s">
        <v>266</v>
      </c>
      <c r="G538" s="261"/>
      <c r="H538" s="264">
        <v>225.95400000000001</v>
      </c>
      <c r="I538" s="265"/>
      <c r="J538" s="261"/>
      <c r="K538" s="261"/>
      <c r="L538" s="266"/>
      <c r="M538" s="267"/>
      <c r="N538" s="268"/>
      <c r="O538" s="268"/>
      <c r="P538" s="268"/>
      <c r="Q538" s="268"/>
      <c r="R538" s="268"/>
      <c r="S538" s="268"/>
      <c r="T538" s="269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70" t="s">
        <v>257</v>
      </c>
      <c r="AU538" s="270" t="s">
        <v>253</v>
      </c>
      <c r="AV538" s="15" t="s">
        <v>253</v>
      </c>
      <c r="AW538" s="15" t="s">
        <v>34</v>
      </c>
      <c r="AX538" s="15" t="s">
        <v>85</v>
      </c>
      <c r="AY538" s="270" t="s">
        <v>245</v>
      </c>
    </row>
    <row r="539" s="2" customFormat="1" ht="16.5" customHeight="1">
      <c r="A539" s="40"/>
      <c r="B539" s="41"/>
      <c r="C539" s="283" t="s">
        <v>3452</v>
      </c>
      <c r="D539" s="283" t="s">
        <v>551</v>
      </c>
      <c r="E539" s="284" t="s">
        <v>3125</v>
      </c>
      <c r="F539" s="285" t="s">
        <v>3126</v>
      </c>
      <c r="G539" s="286" t="s">
        <v>545</v>
      </c>
      <c r="H539" s="287">
        <v>0.092999999999999999</v>
      </c>
      <c r="I539" s="288"/>
      <c r="J539" s="289">
        <f>ROUND(I539*H539,2)</f>
        <v>0</v>
      </c>
      <c r="K539" s="285" t="s">
        <v>764</v>
      </c>
      <c r="L539" s="290"/>
      <c r="M539" s="291" t="s">
        <v>1</v>
      </c>
      <c r="N539" s="292" t="s">
        <v>42</v>
      </c>
      <c r="O539" s="93"/>
      <c r="P539" s="230">
        <f>O539*H539</f>
        <v>0</v>
      </c>
      <c r="Q539" s="230">
        <v>1</v>
      </c>
      <c r="R539" s="230">
        <f>Q539*H539</f>
        <v>0.092999999999999999</v>
      </c>
      <c r="S539" s="230">
        <v>0</v>
      </c>
      <c r="T539" s="231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32" t="s">
        <v>326</v>
      </c>
      <c r="AT539" s="232" t="s">
        <v>551</v>
      </c>
      <c r="AU539" s="232" t="s">
        <v>253</v>
      </c>
      <c r="AY539" s="19" t="s">
        <v>245</v>
      </c>
      <c r="BE539" s="233">
        <f>IF(N539="základní",J539,0)</f>
        <v>0</v>
      </c>
      <c r="BF539" s="233">
        <f>IF(N539="snížená",J539,0)</f>
        <v>0</v>
      </c>
      <c r="BG539" s="233">
        <f>IF(N539="zákl. přenesená",J539,0)</f>
        <v>0</v>
      </c>
      <c r="BH539" s="233">
        <f>IF(N539="sníž. přenesená",J539,0)</f>
        <v>0</v>
      </c>
      <c r="BI539" s="233">
        <f>IF(N539="nulová",J539,0)</f>
        <v>0</v>
      </c>
      <c r="BJ539" s="19" t="s">
        <v>85</v>
      </c>
      <c r="BK539" s="233">
        <f>ROUND(I539*H539,2)</f>
        <v>0</v>
      </c>
      <c r="BL539" s="19" t="s">
        <v>253</v>
      </c>
      <c r="BM539" s="232" t="s">
        <v>6894</v>
      </c>
    </row>
    <row r="540" s="2" customFormat="1">
      <c r="A540" s="40"/>
      <c r="B540" s="41"/>
      <c r="C540" s="42"/>
      <c r="D540" s="234" t="s">
        <v>255</v>
      </c>
      <c r="E540" s="42"/>
      <c r="F540" s="235" t="s">
        <v>3126</v>
      </c>
      <c r="G540" s="42"/>
      <c r="H540" s="42"/>
      <c r="I540" s="236"/>
      <c r="J540" s="42"/>
      <c r="K540" s="42"/>
      <c r="L540" s="46"/>
      <c r="M540" s="237"/>
      <c r="N540" s="238"/>
      <c r="O540" s="93"/>
      <c r="P540" s="93"/>
      <c r="Q540" s="93"/>
      <c r="R540" s="93"/>
      <c r="S540" s="93"/>
      <c r="T540" s="94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255</v>
      </c>
      <c r="AU540" s="19" t="s">
        <v>253</v>
      </c>
    </row>
    <row r="541" s="14" customFormat="1">
      <c r="A541" s="14"/>
      <c r="B541" s="249"/>
      <c r="C541" s="250"/>
      <c r="D541" s="234" t="s">
        <v>257</v>
      </c>
      <c r="E541" s="251" t="s">
        <v>1</v>
      </c>
      <c r="F541" s="252" t="s">
        <v>6895</v>
      </c>
      <c r="G541" s="250"/>
      <c r="H541" s="253">
        <v>0.092999999999999999</v>
      </c>
      <c r="I541" s="254"/>
      <c r="J541" s="250"/>
      <c r="K541" s="250"/>
      <c r="L541" s="255"/>
      <c r="M541" s="256"/>
      <c r="N541" s="257"/>
      <c r="O541" s="257"/>
      <c r="P541" s="257"/>
      <c r="Q541" s="257"/>
      <c r="R541" s="257"/>
      <c r="S541" s="257"/>
      <c r="T541" s="258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9" t="s">
        <v>257</v>
      </c>
      <c r="AU541" s="259" t="s">
        <v>253</v>
      </c>
      <c r="AV541" s="14" t="s">
        <v>87</v>
      </c>
      <c r="AW541" s="14" t="s">
        <v>34</v>
      </c>
      <c r="AX541" s="14" t="s">
        <v>77</v>
      </c>
      <c r="AY541" s="259" t="s">
        <v>245</v>
      </c>
    </row>
    <row r="542" s="15" customFormat="1">
      <c r="A542" s="15"/>
      <c r="B542" s="260"/>
      <c r="C542" s="261"/>
      <c r="D542" s="234" t="s">
        <v>257</v>
      </c>
      <c r="E542" s="262" t="s">
        <v>1</v>
      </c>
      <c r="F542" s="263" t="s">
        <v>266</v>
      </c>
      <c r="G542" s="261"/>
      <c r="H542" s="264">
        <v>0.092999999999999999</v>
      </c>
      <c r="I542" s="265"/>
      <c r="J542" s="261"/>
      <c r="K542" s="261"/>
      <c r="L542" s="266"/>
      <c r="M542" s="267"/>
      <c r="N542" s="268"/>
      <c r="O542" s="268"/>
      <c r="P542" s="268"/>
      <c r="Q542" s="268"/>
      <c r="R542" s="268"/>
      <c r="S542" s="268"/>
      <c r="T542" s="269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70" t="s">
        <v>257</v>
      </c>
      <c r="AU542" s="270" t="s">
        <v>253</v>
      </c>
      <c r="AV542" s="15" t="s">
        <v>253</v>
      </c>
      <c r="AW542" s="15" t="s">
        <v>34</v>
      </c>
      <c r="AX542" s="15" t="s">
        <v>85</v>
      </c>
      <c r="AY542" s="270" t="s">
        <v>245</v>
      </c>
    </row>
    <row r="543" s="2" customFormat="1" ht="21.75" customHeight="1">
      <c r="A543" s="40"/>
      <c r="B543" s="41"/>
      <c r="C543" s="221" t="s">
        <v>3454</v>
      </c>
      <c r="D543" s="221" t="s">
        <v>248</v>
      </c>
      <c r="E543" s="222" t="s">
        <v>6253</v>
      </c>
      <c r="F543" s="223" t="s">
        <v>6254</v>
      </c>
      <c r="G543" s="224" t="s">
        <v>275</v>
      </c>
      <c r="H543" s="225">
        <v>32</v>
      </c>
      <c r="I543" s="226"/>
      <c r="J543" s="227">
        <f>ROUND(I543*H543,2)</f>
        <v>0</v>
      </c>
      <c r="K543" s="223" t="s">
        <v>764</v>
      </c>
      <c r="L543" s="46"/>
      <c r="M543" s="228" t="s">
        <v>1</v>
      </c>
      <c r="N543" s="229" t="s">
        <v>42</v>
      </c>
      <c r="O543" s="93"/>
      <c r="P543" s="230">
        <f>O543*H543</f>
        <v>0</v>
      </c>
      <c r="Q543" s="230">
        <v>0</v>
      </c>
      <c r="R543" s="230">
        <f>Q543*H543</f>
        <v>0</v>
      </c>
      <c r="S543" s="230">
        <v>0.010999999999999999</v>
      </c>
      <c r="T543" s="231">
        <f>S543*H543</f>
        <v>0.35199999999999998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232" t="s">
        <v>253</v>
      </c>
      <c r="AT543" s="232" t="s">
        <v>248</v>
      </c>
      <c r="AU543" s="232" t="s">
        <v>253</v>
      </c>
      <c r="AY543" s="19" t="s">
        <v>245</v>
      </c>
      <c r="BE543" s="233">
        <f>IF(N543="základní",J543,0)</f>
        <v>0</v>
      </c>
      <c r="BF543" s="233">
        <f>IF(N543="snížená",J543,0)</f>
        <v>0</v>
      </c>
      <c r="BG543" s="233">
        <f>IF(N543="zákl. přenesená",J543,0)</f>
        <v>0</v>
      </c>
      <c r="BH543" s="233">
        <f>IF(N543="sníž. přenesená",J543,0)</f>
        <v>0</v>
      </c>
      <c r="BI543" s="233">
        <f>IF(N543="nulová",J543,0)</f>
        <v>0</v>
      </c>
      <c r="BJ543" s="19" t="s">
        <v>85</v>
      </c>
      <c r="BK543" s="233">
        <f>ROUND(I543*H543,2)</f>
        <v>0</v>
      </c>
      <c r="BL543" s="19" t="s">
        <v>253</v>
      </c>
      <c r="BM543" s="232" t="s">
        <v>6896</v>
      </c>
    </row>
    <row r="544" s="2" customFormat="1">
      <c r="A544" s="40"/>
      <c r="B544" s="41"/>
      <c r="C544" s="42"/>
      <c r="D544" s="234" t="s">
        <v>255</v>
      </c>
      <c r="E544" s="42"/>
      <c r="F544" s="235" t="s">
        <v>6254</v>
      </c>
      <c r="G544" s="42"/>
      <c r="H544" s="42"/>
      <c r="I544" s="236"/>
      <c r="J544" s="42"/>
      <c r="K544" s="42"/>
      <c r="L544" s="46"/>
      <c r="M544" s="237"/>
      <c r="N544" s="238"/>
      <c r="O544" s="93"/>
      <c r="P544" s="93"/>
      <c r="Q544" s="93"/>
      <c r="R544" s="93"/>
      <c r="S544" s="93"/>
      <c r="T544" s="94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255</v>
      </c>
      <c r="AU544" s="19" t="s">
        <v>253</v>
      </c>
    </row>
    <row r="545" s="2" customFormat="1">
      <c r="A545" s="40"/>
      <c r="B545" s="41"/>
      <c r="C545" s="42"/>
      <c r="D545" s="296" t="s">
        <v>766</v>
      </c>
      <c r="E545" s="42"/>
      <c r="F545" s="297" t="s">
        <v>6256</v>
      </c>
      <c r="G545" s="42"/>
      <c r="H545" s="42"/>
      <c r="I545" s="236"/>
      <c r="J545" s="42"/>
      <c r="K545" s="42"/>
      <c r="L545" s="46"/>
      <c r="M545" s="237"/>
      <c r="N545" s="238"/>
      <c r="O545" s="93"/>
      <c r="P545" s="93"/>
      <c r="Q545" s="93"/>
      <c r="R545" s="93"/>
      <c r="S545" s="93"/>
      <c r="T545" s="94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T545" s="19" t="s">
        <v>766</v>
      </c>
      <c r="AU545" s="19" t="s">
        <v>253</v>
      </c>
    </row>
    <row r="546" s="14" customFormat="1">
      <c r="A546" s="14"/>
      <c r="B546" s="249"/>
      <c r="C546" s="250"/>
      <c r="D546" s="234" t="s">
        <v>257</v>
      </c>
      <c r="E546" s="251" t="s">
        <v>1</v>
      </c>
      <c r="F546" s="252" t="s">
        <v>6257</v>
      </c>
      <c r="G546" s="250"/>
      <c r="H546" s="253">
        <v>32</v>
      </c>
      <c r="I546" s="254"/>
      <c r="J546" s="250"/>
      <c r="K546" s="250"/>
      <c r="L546" s="255"/>
      <c r="M546" s="256"/>
      <c r="N546" s="257"/>
      <c r="O546" s="257"/>
      <c r="P546" s="257"/>
      <c r="Q546" s="257"/>
      <c r="R546" s="257"/>
      <c r="S546" s="257"/>
      <c r="T546" s="258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9" t="s">
        <v>257</v>
      </c>
      <c r="AU546" s="259" t="s">
        <v>253</v>
      </c>
      <c r="AV546" s="14" t="s">
        <v>87</v>
      </c>
      <c r="AW546" s="14" t="s">
        <v>34</v>
      </c>
      <c r="AX546" s="14" t="s">
        <v>85</v>
      </c>
      <c r="AY546" s="259" t="s">
        <v>245</v>
      </c>
    </row>
    <row r="547" s="2" customFormat="1" ht="16.5" customHeight="1">
      <c r="A547" s="40"/>
      <c r="B547" s="41"/>
      <c r="C547" s="221" t="s">
        <v>3456</v>
      </c>
      <c r="D547" s="221" t="s">
        <v>248</v>
      </c>
      <c r="E547" s="222" t="s">
        <v>3925</v>
      </c>
      <c r="F547" s="223" t="s">
        <v>3926</v>
      </c>
      <c r="G547" s="224" t="s">
        <v>275</v>
      </c>
      <c r="H547" s="225">
        <v>11.199999999999999</v>
      </c>
      <c r="I547" s="226"/>
      <c r="J547" s="227">
        <f>ROUND(I547*H547,2)</f>
        <v>0</v>
      </c>
      <c r="K547" s="223" t="s">
        <v>764</v>
      </c>
      <c r="L547" s="46"/>
      <c r="M547" s="228" t="s">
        <v>1</v>
      </c>
      <c r="N547" s="229" t="s">
        <v>42</v>
      </c>
      <c r="O547" s="93"/>
      <c r="P547" s="230">
        <f>O547*H547</f>
        <v>0</v>
      </c>
      <c r="Q547" s="230">
        <v>0.00040000000000000002</v>
      </c>
      <c r="R547" s="230">
        <f>Q547*H547</f>
        <v>0.0044799999999999996</v>
      </c>
      <c r="S547" s="230">
        <v>0</v>
      </c>
      <c r="T547" s="231">
        <f>S547*H547</f>
        <v>0</v>
      </c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R547" s="232" t="s">
        <v>594</v>
      </c>
      <c r="AT547" s="232" t="s">
        <v>248</v>
      </c>
      <c r="AU547" s="232" t="s">
        <v>253</v>
      </c>
      <c r="AY547" s="19" t="s">
        <v>245</v>
      </c>
      <c r="BE547" s="233">
        <f>IF(N547="základní",J547,0)</f>
        <v>0</v>
      </c>
      <c r="BF547" s="233">
        <f>IF(N547="snížená",J547,0)</f>
        <v>0</v>
      </c>
      <c r="BG547" s="233">
        <f>IF(N547="zákl. přenesená",J547,0)</f>
        <v>0</v>
      </c>
      <c r="BH547" s="233">
        <f>IF(N547="sníž. přenesená",J547,0)</f>
        <v>0</v>
      </c>
      <c r="BI547" s="233">
        <f>IF(N547="nulová",J547,0)</f>
        <v>0</v>
      </c>
      <c r="BJ547" s="19" t="s">
        <v>85</v>
      </c>
      <c r="BK547" s="233">
        <f>ROUND(I547*H547,2)</f>
        <v>0</v>
      </c>
      <c r="BL547" s="19" t="s">
        <v>594</v>
      </c>
      <c r="BM547" s="232" t="s">
        <v>6897</v>
      </c>
    </row>
    <row r="548" s="2" customFormat="1">
      <c r="A548" s="40"/>
      <c r="B548" s="41"/>
      <c r="C548" s="42"/>
      <c r="D548" s="234" t="s">
        <v>255</v>
      </c>
      <c r="E548" s="42"/>
      <c r="F548" s="235" t="s">
        <v>4819</v>
      </c>
      <c r="G548" s="42"/>
      <c r="H548" s="42"/>
      <c r="I548" s="236"/>
      <c r="J548" s="42"/>
      <c r="K548" s="42"/>
      <c r="L548" s="46"/>
      <c r="M548" s="237"/>
      <c r="N548" s="238"/>
      <c r="O548" s="93"/>
      <c r="P548" s="93"/>
      <c r="Q548" s="93"/>
      <c r="R548" s="93"/>
      <c r="S548" s="93"/>
      <c r="T548" s="94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T548" s="19" t="s">
        <v>255</v>
      </c>
      <c r="AU548" s="19" t="s">
        <v>253</v>
      </c>
    </row>
    <row r="549" s="2" customFormat="1">
      <c r="A549" s="40"/>
      <c r="B549" s="41"/>
      <c r="C549" s="42"/>
      <c r="D549" s="296" t="s">
        <v>766</v>
      </c>
      <c r="E549" s="42"/>
      <c r="F549" s="297" t="s">
        <v>3928</v>
      </c>
      <c r="G549" s="42"/>
      <c r="H549" s="42"/>
      <c r="I549" s="236"/>
      <c r="J549" s="42"/>
      <c r="K549" s="42"/>
      <c r="L549" s="46"/>
      <c r="M549" s="237"/>
      <c r="N549" s="238"/>
      <c r="O549" s="93"/>
      <c r="P549" s="93"/>
      <c r="Q549" s="93"/>
      <c r="R549" s="93"/>
      <c r="S549" s="93"/>
      <c r="T549" s="94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T549" s="19" t="s">
        <v>766</v>
      </c>
      <c r="AU549" s="19" t="s">
        <v>253</v>
      </c>
    </row>
    <row r="550" s="13" customFormat="1">
      <c r="A550" s="13"/>
      <c r="B550" s="239"/>
      <c r="C550" s="240"/>
      <c r="D550" s="234" t="s">
        <v>257</v>
      </c>
      <c r="E550" s="241" t="s">
        <v>1</v>
      </c>
      <c r="F550" s="242" t="s">
        <v>6898</v>
      </c>
      <c r="G550" s="240"/>
      <c r="H550" s="241" t="s">
        <v>1</v>
      </c>
      <c r="I550" s="243"/>
      <c r="J550" s="240"/>
      <c r="K550" s="240"/>
      <c r="L550" s="244"/>
      <c r="M550" s="245"/>
      <c r="N550" s="246"/>
      <c r="O550" s="246"/>
      <c r="P550" s="246"/>
      <c r="Q550" s="246"/>
      <c r="R550" s="246"/>
      <c r="S550" s="246"/>
      <c r="T550" s="247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8" t="s">
        <v>257</v>
      </c>
      <c r="AU550" s="248" t="s">
        <v>253</v>
      </c>
      <c r="AV550" s="13" t="s">
        <v>85</v>
      </c>
      <c r="AW550" s="13" t="s">
        <v>34</v>
      </c>
      <c r="AX550" s="13" t="s">
        <v>77</v>
      </c>
      <c r="AY550" s="248" t="s">
        <v>245</v>
      </c>
    </row>
    <row r="551" s="13" customFormat="1">
      <c r="A551" s="13"/>
      <c r="B551" s="239"/>
      <c r="C551" s="240"/>
      <c r="D551" s="234" t="s">
        <v>257</v>
      </c>
      <c r="E551" s="241" t="s">
        <v>1</v>
      </c>
      <c r="F551" s="242" t="s">
        <v>6260</v>
      </c>
      <c r="G551" s="240"/>
      <c r="H551" s="241" t="s">
        <v>1</v>
      </c>
      <c r="I551" s="243"/>
      <c r="J551" s="240"/>
      <c r="K551" s="240"/>
      <c r="L551" s="244"/>
      <c r="M551" s="245"/>
      <c r="N551" s="246"/>
      <c r="O551" s="246"/>
      <c r="P551" s="246"/>
      <c r="Q551" s="246"/>
      <c r="R551" s="246"/>
      <c r="S551" s="246"/>
      <c r="T551" s="247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8" t="s">
        <v>257</v>
      </c>
      <c r="AU551" s="248" t="s">
        <v>253</v>
      </c>
      <c r="AV551" s="13" t="s">
        <v>85</v>
      </c>
      <c r="AW551" s="13" t="s">
        <v>34</v>
      </c>
      <c r="AX551" s="13" t="s">
        <v>77</v>
      </c>
      <c r="AY551" s="248" t="s">
        <v>245</v>
      </c>
    </row>
    <row r="552" s="14" customFormat="1">
      <c r="A552" s="14"/>
      <c r="B552" s="249"/>
      <c r="C552" s="250"/>
      <c r="D552" s="234" t="s">
        <v>257</v>
      </c>
      <c r="E552" s="251" t="s">
        <v>1</v>
      </c>
      <c r="F552" s="252" t="s">
        <v>6899</v>
      </c>
      <c r="G552" s="250"/>
      <c r="H552" s="253">
        <v>11.199999999999999</v>
      </c>
      <c r="I552" s="254"/>
      <c r="J552" s="250"/>
      <c r="K552" s="250"/>
      <c r="L552" s="255"/>
      <c r="M552" s="256"/>
      <c r="N552" s="257"/>
      <c r="O552" s="257"/>
      <c r="P552" s="257"/>
      <c r="Q552" s="257"/>
      <c r="R552" s="257"/>
      <c r="S552" s="257"/>
      <c r="T552" s="258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9" t="s">
        <v>257</v>
      </c>
      <c r="AU552" s="259" t="s">
        <v>253</v>
      </c>
      <c r="AV552" s="14" t="s">
        <v>87</v>
      </c>
      <c r="AW552" s="14" t="s">
        <v>34</v>
      </c>
      <c r="AX552" s="14" t="s">
        <v>77</v>
      </c>
      <c r="AY552" s="259" t="s">
        <v>245</v>
      </c>
    </row>
    <row r="553" s="15" customFormat="1">
      <c r="A553" s="15"/>
      <c r="B553" s="260"/>
      <c r="C553" s="261"/>
      <c r="D553" s="234" t="s">
        <v>257</v>
      </c>
      <c r="E553" s="262" t="s">
        <v>1</v>
      </c>
      <c r="F553" s="263" t="s">
        <v>266</v>
      </c>
      <c r="G553" s="261"/>
      <c r="H553" s="264">
        <v>11.199999999999999</v>
      </c>
      <c r="I553" s="265"/>
      <c r="J553" s="261"/>
      <c r="K553" s="261"/>
      <c r="L553" s="266"/>
      <c r="M553" s="267"/>
      <c r="N553" s="268"/>
      <c r="O553" s="268"/>
      <c r="P553" s="268"/>
      <c r="Q553" s="268"/>
      <c r="R553" s="268"/>
      <c r="S553" s="268"/>
      <c r="T553" s="269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70" t="s">
        <v>257</v>
      </c>
      <c r="AU553" s="270" t="s">
        <v>253</v>
      </c>
      <c r="AV553" s="15" t="s">
        <v>253</v>
      </c>
      <c r="AW553" s="15" t="s">
        <v>34</v>
      </c>
      <c r="AX553" s="15" t="s">
        <v>85</v>
      </c>
      <c r="AY553" s="270" t="s">
        <v>245</v>
      </c>
    </row>
    <row r="554" s="2" customFormat="1" ht="16.5" customHeight="1">
      <c r="A554" s="40"/>
      <c r="B554" s="41"/>
      <c r="C554" s="283" t="s">
        <v>3458</v>
      </c>
      <c r="D554" s="283" t="s">
        <v>551</v>
      </c>
      <c r="E554" s="284" t="s">
        <v>6262</v>
      </c>
      <c r="F554" s="285" t="s">
        <v>6263</v>
      </c>
      <c r="G554" s="286" t="s">
        <v>275</v>
      </c>
      <c r="H554" s="287">
        <v>11.199999999999999</v>
      </c>
      <c r="I554" s="288"/>
      <c r="J554" s="289">
        <f>ROUND(I554*H554,2)</f>
        <v>0</v>
      </c>
      <c r="K554" s="285" t="s">
        <v>764</v>
      </c>
      <c r="L554" s="290"/>
      <c r="M554" s="291" t="s">
        <v>1</v>
      </c>
      <c r="N554" s="292" t="s">
        <v>42</v>
      </c>
      <c r="O554" s="93"/>
      <c r="P554" s="230">
        <f>O554*H554</f>
        <v>0</v>
      </c>
      <c r="Q554" s="230">
        <v>0.001</v>
      </c>
      <c r="R554" s="230">
        <f>Q554*H554</f>
        <v>0.0112</v>
      </c>
      <c r="S554" s="230">
        <v>0</v>
      </c>
      <c r="T554" s="231">
        <f>S554*H554</f>
        <v>0</v>
      </c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R554" s="232" t="s">
        <v>594</v>
      </c>
      <c r="AT554" s="232" t="s">
        <v>551</v>
      </c>
      <c r="AU554" s="232" t="s">
        <v>253</v>
      </c>
      <c r="AY554" s="19" t="s">
        <v>245</v>
      </c>
      <c r="BE554" s="233">
        <f>IF(N554="základní",J554,0)</f>
        <v>0</v>
      </c>
      <c r="BF554" s="233">
        <f>IF(N554="snížená",J554,0)</f>
        <v>0</v>
      </c>
      <c r="BG554" s="233">
        <f>IF(N554="zákl. přenesená",J554,0)</f>
        <v>0</v>
      </c>
      <c r="BH554" s="233">
        <f>IF(N554="sníž. přenesená",J554,0)</f>
        <v>0</v>
      </c>
      <c r="BI554" s="233">
        <f>IF(N554="nulová",J554,0)</f>
        <v>0</v>
      </c>
      <c r="BJ554" s="19" t="s">
        <v>85</v>
      </c>
      <c r="BK554" s="233">
        <f>ROUND(I554*H554,2)</f>
        <v>0</v>
      </c>
      <c r="BL554" s="19" t="s">
        <v>594</v>
      </c>
      <c r="BM554" s="232" t="s">
        <v>6900</v>
      </c>
    </row>
    <row r="555" s="2" customFormat="1">
      <c r="A555" s="40"/>
      <c r="B555" s="41"/>
      <c r="C555" s="42"/>
      <c r="D555" s="234" t="s">
        <v>255</v>
      </c>
      <c r="E555" s="42"/>
      <c r="F555" s="235" t="s">
        <v>6263</v>
      </c>
      <c r="G555" s="42"/>
      <c r="H555" s="42"/>
      <c r="I555" s="236"/>
      <c r="J555" s="42"/>
      <c r="K555" s="42"/>
      <c r="L555" s="46"/>
      <c r="M555" s="237"/>
      <c r="N555" s="238"/>
      <c r="O555" s="93"/>
      <c r="P555" s="93"/>
      <c r="Q555" s="93"/>
      <c r="R555" s="93"/>
      <c r="S555" s="93"/>
      <c r="T555" s="94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T555" s="19" t="s">
        <v>255</v>
      </c>
      <c r="AU555" s="19" t="s">
        <v>253</v>
      </c>
    </row>
    <row r="556" s="2" customFormat="1" ht="16.5" customHeight="1">
      <c r="A556" s="40"/>
      <c r="B556" s="41"/>
      <c r="C556" s="283" t="s">
        <v>3461</v>
      </c>
      <c r="D556" s="283" t="s">
        <v>551</v>
      </c>
      <c r="E556" s="284" t="s">
        <v>6265</v>
      </c>
      <c r="F556" s="285" t="s">
        <v>6266</v>
      </c>
      <c r="G556" s="286" t="s">
        <v>275</v>
      </c>
      <c r="H556" s="287">
        <v>11.199999999999999</v>
      </c>
      <c r="I556" s="288"/>
      <c r="J556" s="289">
        <f>ROUND(I556*H556,2)</f>
        <v>0</v>
      </c>
      <c r="K556" s="285" t="s">
        <v>764</v>
      </c>
      <c r="L556" s="290"/>
      <c r="M556" s="291" t="s">
        <v>1</v>
      </c>
      <c r="N556" s="292" t="s">
        <v>42</v>
      </c>
      <c r="O556" s="93"/>
      <c r="P556" s="230">
        <f>O556*H556</f>
        <v>0</v>
      </c>
      <c r="Q556" s="230">
        <v>0.0015</v>
      </c>
      <c r="R556" s="230">
        <f>Q556*H556</f>
        <v>0.016799999999999999</v>
      </c>
      <c r="S556" s="230">
        <v>0</v>
      </c>
      <c r="T556" s="231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32" t="s">
        <v>594</v>
      </c>
      <c r="AT556" s="232" t="s">
        <v>551</v>
      </c>
      <c r="AU556" s="232" t="s">
        <v>253</v>
      </c>
      <c r="AY556" s="19" t="s">
        <v>245</v>
      </c>
      <c r="BE556" s="233">
        <f>IF(N556="základní",J556,0)</f>
        <v>0</v>
      </c>
      <c r="BF556" s="233">
        <f>IF(N556="snížená",J556,0)</f>
        <v>0</v>
      </c>
      <c r="BG556" s="233">
        <f>IF(N556="zákl. přenesená",J556,0)</f>
        <v>0</v>
      </c>
      <c r="BH556" s="233">
        <f>IF(N556="sníž. přenesená",J556,0)</f>
        <v>0</v>
      </c>
      <c r="BI556" s="233">
        <f>IF(N556="nulová",J556,0)</f>
        <v>0</v>
      </c>
      <c r="BJ556" s="19" t="s">
        <v>85</v>
      </c>
      <c r="BK556" s="233">
        <f>ROUND(I556*H556,2)</f>
        <v>0</v>
      </c>
      <c r="BL556" s="19" t="s">
        <v>594</v>
      </c>
      <c r="BM556" s="232" t="s">
        <v>6901</v>
      </c>
    </row>
    <row r="557" s="2" customFormat="1">
      <c r="A557" s="40"/>
      <c r="B557" s="41"/>
      <c r="C557" s="42"/>
      <c r="D557" s="234" t="s">
        <v>255</v>
      </c>
      <c r="E557" s="42"/>
      <c r="F557" s="235" t="s">
        <v>6266</v>
      </c>
      <c r="G557" s="42"/>
      <c r="H557" s="42"/>
      <c r="I557" s="236"/>
      <c r="J557" s="42"/>
      <c r="K557" s="42"/>
      <c r="L557" s="46"/>
      <c r="M557" s="237"/>
      <c r="N557" s="238"/>
      <c r="O557" s="93"/>
      <c r="P557" s="93"/>
      <c r="Q557" s="93"/>
      <c r="R557" s="93"/>
      <c r="S557" s="93"/>
      <c r="T557" s="94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255</v>
      </c>
      <c r="AU557" s="19" t="s">
        <v>253</v>
      </c>
    </row>
    <row r="558" s="2" customFormat="1" ht="24.15" customHeight="1">
      <c r="A558" s="40"/>
      <c r="B558" s="41"/>
      <c r="C558" s="221" t="s">
        <v>1547</v>
      </c>
      <c r="D558" s="221" t="s">
        <v>248</v>
      </c>
      <c r="E558" s="222" t="s">
        <v>3143</v>
      </c>
      <c r="F558" s="223" t="s">
        <v>3990</v>
      </c>
      <c r="G558" s="224" t="s">
        <v>545</v>
      </c>
      <c r="H558" s="225">
        <v>0.16300000000000001</v>
      </c>
      <c r="I558" s="226"/>
      <c r="J558" s="227">
        <f>ROUND(I558*H558,2)</f>
        <v>0</v>
      </c>
      <c r="K558" s="223" t="s">
        <v>764</v>
      </c>
      <c r="L558" s="46"/>
      <c r="M558" s="228" t="s">
        <v>1</v>
      </c>
      <c r="N558" s="229" t="s">
        <v>42</v>
      </c>
      <c r="O558" s="93"/>
      <c r="P558" s="230">
        <f>O558*H558</f>
        <v>0</v>
      </c>
      <c r="Q558" s="230">
        <v>0</v>
      </c>
      <c r="R558" s="230">
        <f>Q558*H558</f>
        <v>0</v>
      </c>
      <c r="S558" s="230">
        <v>0</v>
      </c>
      <c r="T558" s="231">
        <f>S558*H558</f>
        <v>0</v>
      </c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R558" s="232" t="s">
        <v>253</v>
      </c>
      <c r="AT558" s="232" t="s">
        <v>248</v>
      </c>
      <c r="AU558" s="232" t="s">
        <v>253</v>
      </c>
      <c r="AY558" s="19" t="s">
        <v>245</v>
      </c>
      <c r="BE558" s="233">
        <f>IF(N558="základní",J558,0)</f>
        <v>0</v>
      </c>
      <c r="BF558" s="233">
        <f>IF(N558="snížená",J558,0)</f>
        <v>0</v>
      </c>
      <c r="BG558" s="233">
        <f>IF(N558="zákl. přenesená",J558,0)</f>
        <v>0</v>
      </c>
      <c r="BH558" s="233">
        <f>IF(N558="sníž. přenesená",J558,0)</f>
        <v>0</v>
      </c>
      <c r="BI558" s="233">
        <f>IF(N558="nulová",J558,0)</f>
        <v>0</v>
      </c>
      <c r="BJ558" s="19" t="s">
        <v>85</v>
      </c>
      <c r="BK558" s="233">
        <f>ROUND(I558*H558,2)</f>
        <v>0</v>
      </c>
      <c r="BL558" s="19" t="s">
        <v>253</v>
      </c>
      <c r="BM558" s="232" t="s">
        <v>6902</v>
      </c>
    </row>
    <row r="559" s="2" customFormat="1">
      <c r="A559" s="40"/>
      <c r="B559" s="41"/>
      <c r="C559" s="42"/>
      <c r="D559" s="234" t="s">
        <v>255</v>
      </c>
      <c r="E559" s="42"/>
      <c r="F559" s="235" t="s">
        <v>3990</v>
      </c>
      <c r="G559" s="42"/>
      <c r="H559" s="42"/>
      <c r="I559" s="236"/>
      <c r="J559" s="42"/>
      <c r="K559" s="42"/>
      <c r="L559" s="46"/>
      <c r="M559" s="237"/>
      <c r="N559" s="238"/>
      <c r="O559" s="93"/>
      <c r="P559" s="93"/>
      <c r="Q559" s="93"/>
      <c r="R559" s="93"/>
      <c r="S559" s="93"/>
      <c r="T559" s="94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T559" s="19" t="s">
        <v>255</v>
      </c>
      <c r="AU559" s="19" t="s">
        <v>253</v>
      </c>
    </row>
    <row r="560" s="2" customFormat="1">
      <c r="A560" s="40"/>
      <c r="B560" s="41"/>
      <c r="C560" s="42"/>
      <c r="D560" s="296" t="s">
        <v>766</v>
      </c>
      <c r="E560" s="42"/>
      <c r="F560" s="297" t="s">
        <v>3147</v>
      </c>
      <c r="G560" s="42"/>
      <c r="H560" s="42"/>
      <c r="I560" s="236"/>
      <c r="J560" s="42"/>
      <c r="K560" s="42"/>
      <c r="L560" s="46"/>
      <c r="M560" s="237"/>
      <c r="N560" s="238"/>
      <c r="O560" s="93"/>
      <c r="P560" s="93"/>
      <c r="Q560" s="93"/>
      <c r="R560" s="93"/>
      <c r="S560" s="93"/>
      <c r="T560" s="94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766</v>
      </c>
      <c r="AU560" s="19" t="s">
        <v>253</v>
      </c>
    </row>
    <row r="561" s="14" customFormat="1">
      <c r="A561" s="14"/>
      <c r="B561" s="249"/>
      <c r="C561" s="250"/>
      <c r="D561" s="234" t="s">
        <v>257</v>
      </c>
      <c r="E561" s="251" t="s">
        <v>1</v>
      </c>
      <c r="F561" s="252" t="s">
        <v>6903</v>
      </c>
      <c r="G561" s="250"/>
      <c r="H561" s="253">
        <v>0.16300000000000001</v>
      </c>
      <c r="I561" s="254"/>
      <c r="J561" s="250"/>
      <c r="K561" s="250"/>
      <c r="L561" s="255"/>
      <c r="M561" s="256"/>
      <c r="N561" s="257"/>
      <c r="O561" s="257"/>
      <c r="P561" s="257"/>
      <c r="Q561" s="257"/>
      <c r="R561" s="257"/>
      <c r="S561" s="257"/>
      <c r="T561" s="258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9" t="s">
        <v>257</v>
      </c>
      <c r="AU561" s="259" t="s">
        <v>253</v>
      </c>
      <c r="AV561" s="14" t="s">
        <v>87</v>
      </c>
      <c r="AW561" s="14" t="s">
        <v>34</v>
      </c>
      <c r="AX561" s="14" t="s">
        <v>77</v>
      </c>
      <c r="AY561" s="259" t="s">
        <v>245</v>
      </c>
    </row>
    <row r="562" s="15" customFormat="1">
      <c r="A562" s="15"/>
      <c r="B562" s="260"/>
      <c r="C562" s="261"/>
      <c r="D562" s="234" t="s">
        <v>257</v>
      </c>
      <c r="E562" s="262" t="s">
        <v>1</v>
      </c>
      <c r="F562" s="263" t="s">
        <v>266</v>
      </c>
      <c r="G562" s="261"/>
      <c r="H562" s="264">
        <v>0.16300000000000001</v>
      </c>
      <c r="I562" s="265"/>
      <c r="J562" s="261"/>
      <c r="K562" s="261"/>
      <c r="L562" s="266"/>
      <c r="M562" s="267"/>
      <c r="N562" s="268"/>
      <c r="O562" s="268"/>
      <c r="P562" s="268"/>
      <c r="Q562" s="268"/>
      <c r="R562" s="268"/>
      <c r="S562" s="268"/>
      <c r="T562" s="269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70" t="s">
        <v>257</v>
      </c>
      <c r="AU562" s="270" t="s">
        <v>253</v>
      </c>
      <c r="AV562" s="15" t="s">
        <v>253</v>
      </c>
      <c r="AW562" s="15" t="s">
        <v>34</v>
      </c>
      <c r="AX562" s="15" t="s">
        <v>85</v>
      </c>
      <c r="AY562" s="270" t="s">
        <v>245</v>
      </c>
    </row>
    <row r="563" s="17" customFormat="1" ht="20.88" customHeight="1">
      <c r="A563" s="17"/>
      <c r="B563" s="306"/>
      <c r="C563" s="307"/>
      <c r="D563" s="308" t="s">
        <v>76</v>
      </c>
      <c r="E563" s="308" t="s">
        <v>4010</v>
      </c>
      <c r="F563" s="308" t="s">
        <v>4011</v>
      </c>
      <c r="G563" s="307"/>
      <c r="H563" s="307"/>
      <c r="I563" s="309"/>
      <c r="J563" s="310">
        <f>BK563</f>
        <v>0</v>
      </c>
      <c r="K563" s="307"/>
      <c r="L563" s="311"/>
      <c r="M563" s="312"/>
      <c r="N563" s="313"/>
      <c r="O563" s="313"/>
      <c r="P563" s="314">
        <f>SUM(P564:P573)</f>
        <v>0</v>
      </c>
      <c r="Q563" s="313"/>
      <c r="R563" s="314">
        <f>SUM(R564:R573)</f>
        <v>0.080190499999999998</v>
      </c>
      <c r="S563" s="313"/>
      <c r="T563" s="315">
        <f>SUM(T564:T573)</f>
        <v>0</v>
      </c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R563" s="316" t="s">
        <v>253</v>
      </c>
      <c r="AT563" s="317" t="s">
        <v>76</v>
      </c>
      <c r="AU563" s="317" t="s">
        <v>272</v>
      </c>
      <c r="AY563" s="316" t="s">
        <v>245</v>
      </c>
      <c r="BK563" s="318">
        <f>SUM(BK564:BK573)</f>
        <v>0</v>
      </c>
    </row>
    <row r="564" s="2" customFormat="1" ht="24.15" customHeight="1">
      <c r="A564" s="40"/>
      <c r="B564" s="41"/>
      <c r="C564" s="221" t="s">
        <v>3825</v>
      </c>
      <c r="D564" s="221" t="s">
        <v>248</v>
      </c>
      <c r="E564" s="222" t="s">
        <v>6705</v>
      </c>
      <c r="F564" s="223" t="s">
        <v>6706</v>
      </c>
      <c r="G564" s="224" t="s">
        <v>275</v>
      </c>
      <c r="H564" s="225">
        <v>3.25</v>
      </c>
      <c r="I564" s="226"/>
      <c r="J564" s="227">
        <f>ROUND(I564*H564,2)</f>
        <v>0</v>
      </c>
      <c r="K564" s="223" t="s">
        <v>764</v>
      </c>
      <c r="L564" s="46"/>
      <c r="M564" s="228" t="s">
        <v>1</v>
      </c>
      <c r="N564" s="229" t="s">
        <v>42</v>
      </c>
      <c r="O564" s="93"/>
      <c r="P564" s="230">
        <f>O564*H564</f>
        <v>0</v>
      </c>
      <c r="Q564" s="230">
        <v>0.00067400000000000001</v>
      </c>
      <c r="R564" s="230">
        <f>Q564*H564</f>
        <v>0.0021905000000000002</v>
      </c>
      <c r="S564" s="230">
        <v>0</v>
      </c>
      <c r="T564" s="231">
        <f>S564*H564</f>
        <v>0</v>
      </c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R564" s="232" t="s">
        <v>253</v>
      </c>
      <c r="AT564" s="232" t="s">
        <v>248</v>
      </c>
      <c r="AU564" s="232" t="s">
        <v>253</v>
      </c>
      <c r="AY564" s="19" t="s">
        <v>245</v>
      </c>
      <c r="BE564" s="233">
        <f>IF(N564="základní",J564,0)</f>
        <v>0</v>
      </c>
      <c r="BF564" s="233">
        <f>IF(N564="snížená",J564,0)</f>
        <v>0</v>
      </c>
      <c r="BG564" s="233">
        <f>IF(N564="zákl. přenesená",J564,0)</f>
        <v>0</v>
      </c>
      <c r="BH564" s="233">
        <f>IF(N564="sníž. přenesená",J564,0)</f>
        <v>0</v>
      </c>
      <c r="BI564" s="233">
        <f>IF(N564="nulová",J564,0)</f>
        <v>0</v>
      </c>
      <c r="BJ564" s="19" t="s">
        <v>85</v>
      </c>
      <c r="BK564" s="233">
        <f>ROUND(I564*H564,2)</f>
        <v>0</v>
      </c>
      <c r="BL564" s="19" t="s">
        <v>253</v>
      </c>
      <c r="BM564" s="232" t="s">
        <v>6904</v>
      </c>
    </row>
    <row r="565" s="2" customFormat="1">
      <c r="A565" s="40"/>
      <c r="B565" s="41"/>
      <c r="C565" s="42"/>
      <c r="D565" s="234" t="s">
        <v>255</v>
      </c>
      <c r="E565" s="42"/>
      <c r="F565" s="235" t="s">
        <v>6706</v>
      </c>
      <c r="G565" s="42"/>
      <c r="H565" s="42"/>
      <c r="I565" s="236"/>
      <c r="J565" s="42"/>
      <c r="K565" s="42"/>
      <c r="L565" s="46"/>
      <c r="M565" s="237"/>
      <c r="N565" s="238"/>
      <c r="O565" s="93"/>
      <c r="P565" s="93"/>
      <c r="Q565" s="93"/>
      <c r="R565" s="93"/>
      <c r="S565" s="93"/>
      <c r="T565" s="94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T565" s="19" t="s">
        <v>255</v>
      </c>
      <c r="AU565" s="19" t="s">
        <v>253</v>
      </c>
    </row>
    <row r="566" s="2" customFormat="1">
      <c r="A566" s="40"/>
      <c r="B566" s="41"/>
      <c r="C566" s="42"/>
      <c r="D566" s="296" t="s">
        <v>766</v>
      </c>
      <c r="E566" s="42"/>
      <c r="F566" s="297" t="s">
        <v>6708</v>
      </c>
      <c r="G566" s="42"/>
      <c r="H566" s="42"/>
      <c r="I566" s="236"/>
      <c r="J566" s="42"/>
      <c r="K566" s="42"/>
      <c r="L566" s="46"/>
      <c r="M566" s="237"/>
      <c r="N566" s="238"/>
      <c r="O566" s="93"/>
      <c r="P566" s="93"/>
      <c r="Q566" s="93"/>
      <c r="R566" s="93"/>
      <c r="S566" s="93"/>
      <c r="T566" s="94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T566" s="19" t="s">
        <v>766</v>
      </c>
      <c r="AU566" s="19" t="s">
        <v>253</v>
      </c>
    </row>
    <row r="567" s="14" customFormat="1">
      <c r="A567" s="14"/>
      <c r="B567" s="249"/>
      <c r="C567" s="250"/>
      <c r="D567" s="234" t="s">
        <v>257</v>
      </c>
      <c r="E567" s="251" t="s">
        <v>1</v>
      </c>
      <c r="F567" s="252" t="s">
        <v>6905</v>
      </c>
      <c r="G567" s="250"/>
      <c r="H567" s="253">
        <v>3.25</v>
      </c>
      <c r="I567" s="254"/>
      <c r="J567" s="250"/>
      <c r="K567" s="250"/>
      <c r="L567" s="255"/>
      <c r="M567" s="256"/>
      <c r="N567" s="257"/>
      <c r="O567" s="257"/>
      <c r="P567" s="257"/>
      <c r="Q567" s="257"/>
      <c r="R567" s="257"/>
      <c r="S567" s="257"/>
      <c r="T567" s="258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9" t="s">
        <v>257</v>
      </c>
      <c r="AU567" s="259" t="s">
        <v>253</v>
      </c>
      <c r="AV567" s="14" t="s">
        <v>87</v>
      </c>
      <c r="AW567" s="14" t="s">
        <v>34</v>
      </c>
      <c r="AX567" s="14" t="s">
        <v>85</v>
      </c>
      <c r="AY567" s="259" t="s">
        <v>245</v>
      </c>
    </row>
    <row r="568" s="2" customFormat="1" ht="16.5" customHeight="1">
      <c r="A568" s="40"/>
      <c r="B568" s="41"/>
      <c r="C568" s="283" t="s">
        <v>3828</v>
      </c>
      <c r="D568" s="283" t="s">
        <v>551</v>
      </c>
      <c r="E568" s="284" t="s">
        <v>6710</v>
      </c>
      <c r="F568" s="285" t="s">
        <v>6711</v>
      </c>
      <c r="G568" s="286" t="s">
        <v>275</v>
      </c>
      <c r="H568" s="287">
        <v>3.25</v>
      </c>
      <c r="I568" s="288"/>
      <c r="J568" s="289">
        <f>ROUND(I568*H568,2)</f>
        <v>0</v>
      </c>
      <c r="K568" s="285" t="s">
        <v>764</v>
      </c>
      <c r="L568" s="290"/>
      <c r="M568" s="291" t="s">
        <v>1</v>
      </c>
      <c r="N568" s="292" t="s">
        <v>42</v>
      </c>
      <c r="O568" s="93"/>
      <c r="P568" s="230">
        <f>O568*H568</f>
        <v>0</v>
      </c>
      <c r="Q568" s="230">
        <v>0.024</v>
      </c>
      <c r="R568" s="230">
        <f>Q568*H568</f>
        <v>0.078</v>
      </c>
      <c r="S568" s="230">
        <v>0</v>
      </c>
      <c r="T568" s="231">
        <f>S568*H568</f>
        <v>0</v>
      </c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R568" s="232" t="s">
        <v>326</v>
      </c>
      <c r="AT568" s="232" t="s">
        <v>551</v>
      </c>
      <c r="AU568" s="232" t="s">
        <v>253</v>
      </c>
      <c r="AY568" s="19" t="s">
        <v>245</v>
      </c>
      <c r="BE568" s="233">
        <f>IF(N568="základní",J568,0)</f>
        <v>0</v>
      </c>
      <c r="BF568" s="233">
        <f>IF(N568="snížená",J568,0)</f>
        <v>0</v>
      </c>
      <c r="BG568" s="233">
        <f>IF(N568="zákl. přenesená",J568,0)</f>
        <v>0</v>
      </c>
      <c r="BH568" s="233">
        <f>IF(N568="sníž. přenesená",J568,0)</f>
        <v>0</v>
      </c>
      <c r="BI568" s="233">
        <f>IF(N568="nulová",J568,0)</f>
        <v>0</v>
      </c>
      <c r="BJ568" s="19" t="s">
        <v>85</v>
      </c>
      <c r="BK568" s="233">
        <f>ROUND(I568*H568,2)</f>
        <v>0</v>
      </c>
      <c r="BL568" s="19" t="s">
        <v>253</v>
      </c>
      <c r="BM568" s="232" t="s">
        <v>6906</v>
      </c>
    </row>
    <row r="569" s="2" customFormat="1">
      <c r="A569" s="40"/>
      <c r="B569" s="41"/>
      <c r="C569" s="42"/>
      <c r="D569" s="234" t="s">
        <v>255</v>
      </c>
      <c r="E569" s="42"/>
      <c r="F569" s="235" t="s">
        <v>6711</v>
      </c>
      <c r="G569" s="42"/>
      <c r="H569" s="42"/>
      <c r="I569" s="236"/>
      <c r="J569" s="42"/>
      <c r="K569" s="42"/>
      <c r="L569" s="46"/>
      <c r="M569" s="237"/>
      <c r="N569" s="238"/>
      <c r="O569" s="93"/>
      <c r="P569" s="93"/>
      <c r="Q569" s="93"/>
      <c r="R569" s="93"/>
      <c r="S569" s="93"/>
      <c r="T569" s="94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T569" s="19" t="s">
        <v>255</v>
      </c>
      <c r="AU569" s="19" t="s">
        <v>253</v>
      </c>
    </row>
    <row r="570" s="14" customFormat="1">
      <c r="A570" s="14"/>
      <c r="B570" s="249"/>
      <c r="C570" s="250"/>
      <c r="D570" s="234" t="s">
        <v>257</v>
      </c>
      <c r="E570" s="251" t="s">
        <v>1</v>
      </c>
      <c r="F570" s="252" t="s">
        <v>6905</v>
      </c>
      <c r="G570" s="250"/>
      <c r="H570" s="253">
        <v>3.25</v>
      </c>
      <c r="I570" s="254"/>
      <c r="J570" s="250"/>
      <c r="K570" s="250"/>
      <c r="L570" s="255"/>
      <c r="M570" s="256"/>
      <c r="N570" s="257"/>
      <c r="O570" s="257"/>
      <c r="P570" s="257"/>
      <c r="Q570" s="257"/>
      <c r="R570" s="257"/>
      <c r="S570" s="257"/>
      <c r="T570" s="258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9" t="s">
        <v>257</v>
      </c>
      <c r="AU570" s="259" t="s">
        <v>253</v>
      </c>
      <c r="AV570" s="14" t="s">
        <v>87</v>
      </c>
      <c r="AW570" s="14" t="s">
        <v>34</v>
      </c>
      <c r="AX570" s="14" t="s">
        <v>85</v>
      </c>
      <c r="AY570" s="259" t="s">
        <v>245</v>
      </c>
    </row>
    <row r="571" s="2" customFormat="1" ht="16.5" customHeight="1">
      <c r="A571" s="40"/>
      <c r="B571" s="41"/>
      <c r="C571" s="221" t="s">
        <v>3831</v>
      </c>
      <c r="D571" s="221" t="s">
        <v>248</v>
      </c>
      <c r="E571" s="222" t="s">
        <v>4030</v>
      </c>
      <c r="F571" s="223" t="s">
        <v>4031</v>
      </c>
      <c r="G571" s="224" t="s">
        <v>545</v>
      </c>
      <c r="H571" s="225">
        <v>0.080000000000000002</v>
      </c>
      <c r="I571" s="226"/>
      <c r="J571" s="227">
        <f>ROUND(I571*H571,2)</f>
        <v>0</v>
      </c>
      <c r="K571" s="223" t="s">
        <v>764</v>
      </c>
      <c r="L571" s="46"/>
      <c r="M571" s="228" t="s">
        <v>1</v>
      </c>
      <c r="N571" s="229" t="s">
        <v>42</v>
      </c>
      <c r="O571" s="93"/>
      <c r="P571" s="230">
        <f>O571*H571</f>
        <v>0</v>
      </c>
      <c r="Q571" s="230">
        <v>0</v>
      </c>
      <c r="R571" s="230">
        <f>Q571*H571</f>
        <v>0</v>
      </c>
      <c r="S571" s="230">
        <v>0</v>
      </c>
      <c r="T571" s="231">
        <f>S571*H571</f>
        <v>0</v>
      </c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R571" s="232" t="s">
        <v>594</v>
      </c>
      <c r="AT571" s="232" t="s">
        <v>248</v>
      </c>
      <c r="AU571" s="232" t="s">
        <v>253</v>
      </c>
      <c r="AY571" s="19" t="s">
        <v>245</v>
      </c>
      <c r="BE571" s="233">
        <f>IF(N571="základní",J571,0)</f>
        <v>0</v>
      </c>
      <c r="BF571" s="233">
        <f>IF(N571="snížená",J571,0)</f>
        <v>0</v>
      </c>
      <c r="BG571" s="233">
        <f>IF(N571="zákl. přenesená",J571,0)</f>
        <v>0</v>
      </c>
      <c r="BH571" s="233">
        <f>IF(N571="sníž. přenesená",J571,0)</f>
        <v>0</v>
      </c>
      <c r="BI571" s="233">
        <f>IF(N571="nulová",J571,0)</f>
        <v>0</v>
      </c>
      <c r="BJ571" s="19" t="s">
        <v>85</v>
      </c>
      <c r="BK571" s="233">
        <f>ROUND(I571*H571,2)</f>
        <v>0</v>
      </c>
      <c r="BL571" s="19" t="s">
        <v>594</v>
      </c>
      <c r="BM571" s="232" t="s">
        <v>6907</v>
      </c>
    </row>
    <row r="572" s="2" customFormat="1">
      <c r="A572" s="40"/>
      <c r="B572" s="41"/>
      <c r="C572" s="42"/>
      <c r="D572" s="234" t="s">
        <v>255</v>
      </c>
      <c r="E572" s="42"/>
      <c r="F572" s="235" t="s">
        <v>4033</v>
      </c>
      <c r="G572" s="42"/>
      <c r="H572" s="42"/>
      <c r="I572" s="236"/>
      <c r="J572" s="42"/>
      <c r="K572" s="42"/>
      <c r="L572" s="46"/>
      <c r="M572" s="237"/>
      <c r="N572" s="238"/>
      <c r="O572" s="93"/>
      <c r="P572" s="93"/>
      <c r="Q572" s="93"/>
      <c r="R572" s="93"/>
      <c r="S572" s="93"/>
      <c r="T572" s="94"/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T572" s="19" t="s">
        <v>255</v>
      </c>
      <c r="AU572" s="19" t="s">
        <v>253</v>
      </c>
    </row>
    <row r="573" s="2" customFormat="1">
      <c r="A573" s="40"/>
      <c r="B573" s="41"/>
      <c r="C573" s="42"/>
      <c r="D573" s="296" t="s">
        <v>766</v>
      </c>
      <c r="E573" s="42"/>
      <c r="F573" s="297" t="s">
        <v>4034</v>
      </c>
      <c r="G573" s="42"/>
      <c r="H573" s="42"/>
      <c r="I573" s="236"/>
      <c r="J573" s="42"/>
      <c r="K573" s="42"/>
      <c r="L573" s="46"/>
      <c r="M573" s="298"/>
      <c r="N573" s="299"/>
      <c r="O573" s="300"/>
      <c r="P573" s="300"/>
      <c r="Q573" s="300"/>
      <c r="R573" s="300"/>
      <c r="S573" s="300"/>
      <c r="T573" s="301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T573" s="19" t="s">
        <v>766</v>
      </c>
      <c r="AU573" s="19" t="s">
        <v>253</v>
      </c>
    </row>
    <row r="574" s="2" customFormat="1" ht="6.96" customHeight="1">
      <c r="A574" s="40"/>
      <c r="B574" s="68"/>
      <c r="C574" s="69"/>
      <c r="D574" s="69"/>
      <c r="E574" s="69"/>
      <c r="F574" s="69"/>
      <c r="G574" s="69"/>
      <c r="H574" s="69"/>
      <c r="I574" s="69"/>
      <c r="J574" s="69"/>
      <c r="K574" s="69"/>
      <c r="L574" s="46"/>
      <c r="M574" s="40"/>
      <c r="O574" s="40"/>
      <c r="P574" s="40"/>
      <c r="Q574" s="40"/>
      <c r="R574" s="40"/>
      <c r="S574" s="40"/>
      <c r="T574" s="40"/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</row>
  </sheetData>
  <sheetProtection sheet="1" autoFilter="0" formatColumns="0" formatRows="0" objects="1" scenarios="1" spinCount="100000" saltValue="Cv1xkAUy+63LCsuwuLGpUz0D5BeSZ/ydAl37QrxZryB87fC7DEGZR3RRzBq+VWY8auN6lZSCze4jxdBbwYMMXA==" hashValue="NASC8RS3VFXDbbgK6024Wy8/Pin0AOv3HpEeFVXEylo0HYr5Y742cxxItsB88B3i+1U9AznekorNI2Un3aqOmg==" algorithmName="SHA-512" password="CC35"/>
  <autoFilter ref="C128:K573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hyperlinks>
    <hyperlink ref="F134" r:id="rId1" display="https://podminky.urs.cz/item/CS_URS_2025_02/115001105"/>
    <hyperlink ref="F138" r:id="rId2" display="https://podminky.urs.cz/item/CS_URS_2025_02/115101202"/>
    <hyperlink ref="F142" r:id="rId3" display="https://podminky.urs.cz/item/CS_URS_2025_02/115101302"/>
    <hyperlink ref="F146" r:id="rId4" display="https://podminky.urs.cz/item/CS_URS_2025_02/121151103"/>
    <hyperlink ref="F150" r:id="rId5" display="https://podminky.urs.cz/item/CS_URS_2025_02/122252502"/>
    <hyperlink ref="F156" r:id="rId6" display="https://podminky.urs.cz/item/CS_URS_2025_02/125703322"/>
    <hyperlink ref="F160" r:id="rId7" display="https://podminky.urs.cz/item/CS_URS_2025_02/151711111"/>
    <hyperlink ref="F164" r:id="rId8" display="https://podminky.urs.cz/item/CS_URS_2025_02/151711131"/>
    <hyperlink ref="F168" r:id="rId9" display="https://podminky.urs.cz/item/CS_URS_2025_02/151712111"/>
    <hyperlink ref="F180" r:id="rId10" display="https://podminky.urs.cz/item/CS_URS_2025_02/151712121"/>
    <hyperlink ref="F184" r:id="rId11" display="https://podminky.urs.cz/item/CS_URS_2025_02/151721111"/>
    <hyperlink ref="F188" r:id="rId12" display="https://podminky.urs.cz/item/CS_URS_2025_02/153111114"/>
    <hyperlink ref="F192" r:id="rId13" display="https://podminky.urs.cz/item/CS_URS_2025_02/153112122"/>
    <hyperlink ref="F196" r:id="rId14" display="https://podminky.urs.cz/item/CS_URS_2025_02/153113112"/>
    <hyperlink ref="F200" r:id="rId15" display="https://podminky.urs.cz/item/CS_URS_2025_02/153851133"/>
    <hyperlink ref="F204" r:id="rId16" display="https://podminky.urs.cz/item/CS_URS_2025_02/162751117"/>
    <hyperlink ref="F208" r:id="rId17" display="https://podminky.urs.cz/item/CS_URS_2025_02/162751119"/>
    <hyperlink ref="F212" r:id="rId18" display="https://podminky.urs.cz/item/CS_URS_2025_02/167151111"/>
    <hyperlink ref="F216" r:id="rId19" display="https://podminky.urs.cz/item/CS_URS_2025_02/171111111"/>
    <hyperlink ref="F220" r:id="rId20" display="https://podminky.urs.cz/item/CS_URS_2025_02/171151112"/>
    <hyperlink ref="F225" r:id="rId21" display="https://podminky.urs.cz/item/CS_URS_2025_02/171153101"/>
    <hyperlink ref="F229" r:id="rId22" display="https://podminky.urs.cz/item/CS_URS_2025_02/171201231"/>
    <hyperlink ref="F233" r:id="rId23" display="https://podminky.urs.cz/item/CS_URS_2025_02/171251201"/>
    <hyperlink ref="F237" r:id="rId24" display="https://podminky.urs.cz/item/CS_URS_2025_02/181451312"/>
    <hyperlink ref="F244" r:id="rId25" display="https://podminky.urs.cz/item/CS_URS_2025_02/182151111"/>
    <hyperlink ref="F248" r:id="rId26" display="https://podminky.urs.cz/item/CS_URS_2025_02/182351023"/>
    <hyperlink ref="F255" r:id="rId27" display="https://podminky.urs.cz/item/CS_URS_2025_02/512531111"/>
    <hyperlink ref="F259" r:id="rId28" display="https://podminky.urs.cz/item/CS_URS_2025_02/742110104"/>
    <hyperlink ref="F271" r:id="rId29" display="https://podminky.urs.cz/item/CS_URS_2025_02/226211213"/>
    <hyperlink ref="F282" r:id="rId30" display="https://podminky.urs.cz/item/CS_URS_2025_02/273321118"/>
    <hyperlink ref="F287" r:id="rId31" display="https://podminky.urs.cz/item/CS_URS_2025_02/273321191"/>
    <hyperlink ref="F291" r:id="rId32" display="https://podminky.urs.cz/item/CS_URS_2025_02/273354111"/>
    <hyperlink ref="F296" r:id="rId33" display="https://podminky.urs.cz/item/CS_URS_2025_02/273354211"/>
    <hyperlink ref="F300" r:id="rId34" display="https://podminky.urs.cz/item/CS_URS_2025_02/273361116"/>
    <hyperlink ref="F304" r:id="rId35" display="https://podminky.urs.cz/item/CS_URS_2025_02/273361412"/>
    <hyperlink ref="F308" r:id="rId36" display="https://podminky.urs.cz/item/CS_URS_2025_02/274311127"/>
    <hyperlink ref="F312" r:id="rId37" display="https://podminky.urs.cz/item/CS_URS_2025_02/274321118"/>
    <hyperlink ref="F317" r:id="rId38" display="https://podminky.urs.cz/item/CS_URS_2025_02/274321191"/>
    <hyperlink ref="F321" r:id="rId39" display="https://podminky.urs.cz/item/CS_URS_2025_02/274354111"/>
    <hyperlink ref="F325" r:id="rId40" display="https://podminky.urs.cz/item/CS_URS_2025_02/274354211"/>
    <hyperlink ref="F330" r:id="rId41" display="https://podminky.urs.cz/item/CS_URS_2025_02/317321118"/>
    <hyperlink ref="F334" r:id="rId42" display="https://podminky.urs.cz/item/CS_URS_2025_02/317321191"/>
    <hyperlink ref="F338" r:id="rId43" display="https://podminky.urs.cz/item/CS_URS_2025_02/317353121"/>
    <hyperlink ref="F342" r:id="rId44" display="https://podminky.urs.cz/item/CS_URS_2025_02/317353221"/>
    <hyperlink ref="F346" r:id="rId45" display="https://podminky.urs.cz/item/CS_URS_2025_02/334323218"/>
    <hyperlink ref="F352" r:id="rId46" display="https://podminky.urs.cz/item/CS_URS_2025_02/334323291"/>
    <hyperlink ref="F356" r:id="rId47" display="https://podminky.urs.cz/item/CS_URS_2025_02/334352111"/>
    <hyperlink ref="F363" r:id="rId48" display="https://podminky.urs.cz/item/CS_URS_2025_02/334352211"/>
    <hyperlink ref="F367" r:id="rId49" display="https://podminky.urs.cz/item/CS_URS_2025_02/389121111"/>
    <hyperlink ref="F382" r:id="rId50" display="https://podminky.urs.cz/item/CS_URS_2025_02/451315114"/>
    <hyperlink ref="F386" r:id="rId51" display="https://podminky.urs.cz/item/CS_URS_2025_02/451315117"/>
    <hyperlink ref="F391" r:id="rId52" display="https://podminky.urs.cz/item/CS_URS_2025_02/458501112"/>
    <hyperlink ref="F398" r:id="rId53" display="https://podminky.urs.cz/item/CS_URS_2025_02/464511111"/>
    <hyperlink ref="F403" r:id="rId54" display="https://podminky.urs.cz/item/CS_URS_2025_02/465513157"/>
    <hyperlink ref="F409" r:id="rId55" display="https://podminky.urs.cz/item/CS_URS_2025_02/511501111"/>
    <hyperlink ref="F413" r:id="rId56" display="https://podminky.urs.cz/item/CS_URS_2025_02/511501122"/>
    <hyperlink ref="F418" r:id="rId57" display="https://podminky.urs.cz/item/CS_URS_2025_02/899503111"/>
    <hyperlink ref="F423" r:id="rId58" display="https://podminky.urs.cz/item/CS_URS_2025_02/916231213"/>
    <hyperlink ref="F434" r:id="rId59" display="https://podminky.urs.cz/item/CS_URS_2025_02/936942211"/>
    <hyperlink ref="F438" r:id="rId60" display="https://podminky.urs.cz/item/CS_URS_2025_02/953946111"/>
    <hyperlink ref="F452" r:id="rId61" display="https://podminky.urs.cz/item/CS_URS_2025_02/961021112"/>
    <hyperlink ref="F459" r:id="rId62" display="https://podminky.urs.cz/item/CS_URS_2025_02/963041211"/>
    <hyperlink ref="F465" r:id="rId63" display="https://podminky.urs.cz/item/CS_URS_2025_02/963051111"/>
    <hyperlink ref="F472" r:id="rId64" display="https://podminky.urs.cz/item/CS_URS_2025_02/966077121"/>
    <hyperlink ref="F477" r:id="rId65" display="https://podminky.urs.cz/item/CS_URS_2025_02/997013814"/>
    <hyperlink ref="F482" r:id="rId66" display="https://podminky.urs.cz/item/CS_URS_2025_02/997013861"/>
    <hyperlink ref="F487" r:id="rId67" display="https://podminky.urs.cz/item/CS_URS_2025_02/997013862"/>
    <hyperlink ref="F492" r:id="rId68" display="https://podminky.urs.cz/item/CS_URS_2025_02/997013873"/>
    <hyperlink ref="F497" r:id="rId69" display="https://podminky.urs.cz/item/CS_URS_2025_02/997211511"/>
    <hyperlink ref="F506" r:id="rId70" display="https://podminky.urs.cz/item/CS_URS_2025_02/997211519"/>
    <hyperlink ref="F510" r:id="rId71" display="https://podminky.urs.cz/item/CS_URS_2025_02/997211611"/>
    <hyperlink ref="F518" r:id="rId72" display="https://podminky.urs.cz/item/CS_URS_2025_02/998212111"/>
    <hyperlink ref="F523" r:id="rId73" display="https://podminky.urs.cz/item/CS_URS_2025_02/711112001"/>
    <hyperlink ref="F534" r:id="rId74" display="https://podminky.urs.cz/item/CS_URS_2025_02/711112002"/>
    <hyperlink ref="F545" r:id="rId75" display="https://podminky.urs.cz/item/CS_URS_2025_02/711141821"/>
    <hyperlink ref="F549" r:id="rId76" display="https://podminky.urs.cz/item/CS_URS_2025_02/711142559"/>
    <hyperlink ref="F560" r:id="rId77" display="https://podminky.urs.cz/item/CS_URS_2025_02/998711101"/>
    <hyperlink ref="F566" r:id="rId78" display="https://podminky.urs.cz/item/CS_URS_2025_02/767591013"/>
    <hyperlink ref="F573" r:id="rId79" display="https://podminky.urs.cz/item/CS_URS_2025_02/998767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0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152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6908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ROUND(J131,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ROUND((SUM(BE131:BE797)),  2)</f>
        <v>0</v>
      </c>
      <c r="G33" s="40"/>
      <c r="H33" s="40"/>
      <c r="I33" s="158">
        <v>0.20999999999999999</v>
      </c>
      <c r="J33" s="157">
        <f>ROUND(((SUM(BE131:BE797))*I33),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ROUND((SUM(BF131:BF797)),  2)</f>
        <v>0</v>
      </c>
      <c r="G34" s="40"/>
      <c r="H34" s="40"/>
      <c r="I34" s="158">
        <v>0.12</v>
      </c>
      <c r="J34" s="157">
        <f>ROUND(((SUM(BF131:BF797))*I34),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ROUND((SUM(BG131:BG797)),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ROUND((SUM(BH131:BH797)),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ROUND((SUM(BI131:BI797)),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SO141.11.04 - Horní Lideč - Valašská Polanka, most v km 27.354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J131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J132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J133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J236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J298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J364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227</v>
      </c>
      <c r="E102" s="191"/>
      <c r="F102" s="191"/>
      <c r="G102" s="191"/>
      <c r="H102" s="191"/>
      <c r="I102" s="191"/>
      <c r="J102" s="192">
        <f>J433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2643</v>
      </c>
      <c r="E103" s="191"/>
      <c r="F103" s="191"/>
      <c r="G103" s="191"/>
      <c r="H103" s="191"/>
      <c r="I103" s="191"/>
      <c r="J103" s="192">
        <f>J456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6494</v>
      </c>
      <c r="E104" s="191"/>
      <c r="F104" s="191"/>
      <c r="G104" s="191"/>
      <c r="H104" s="191"/>
      <c r="I104" s="191"/>
      <c r="J104" s="192">
        <f>J481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8"/>
      <c r="C105" s="189"/>
      <c r="D105" s="190" t="s">
        <v>755</v>
      </c>
      <c r="E105" s="191"/>
      <c r="F105" s="191"/>
      <c r="G105" s="191"/>
      <c r="H105" s="191"/>
      <c r="I105" s="191"/>
      <c r="J105" s="192">
        <f>J490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8"/>
      <c r="C106" s="189"/>
      <c r="D106" s="190" t="s">
        <v>4059</v>
      </c>
      <c r="E106" s="191"/>
      <c r="F106" s="191"/>
      <c r="G106" s="191"/>
      <c r="H106" s="191"/>
      <c r="I106" s="191"/>
      <c r="J106" s="192">
        <f>J623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88"/>
      <c r="C107" s="189"/>
      <c r="D107" s="190" t="s">
        <v>757</v>
      </c>
      <c r="E107" s="191"/>
      <c r="F107" s="191"/>
      <c r="G107" s="191"/>
      <c r="H107" s="191"/>
      <c r="I107" s="191"/>
      <c r="J107" s="192">
        <f>J661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82"/>
      <c r="C108" s="183"/>
      <c r="D108" s="184" t="s">
        <v>758</v>
      </c>
      <c r="E108" s="185"/>
      <c r="F108" s="185"/>
      <c r="G108" s="185"/>
      <c r="H108" s="185"/>
      <c r="I108" s="185"/>
      <c r="J108" s="186">
        <f>J665</f>
        <v>0</v>
      </c>
      <c r="K108" s="183"/>
      <c r="L108" s="187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0" customFormat="1" ht="19.92" customHeight="1">
      <c r="A109" s="10"/>
      <c r="B109" s="188"/>
      <c r="C109" s="189"/>
      <c r="D109" s="190" t="s">
        <v>6909</v>
      </c>
      <c r="E109" s="191"/>
      <c r="F109" s="191"/>
      <c r="G109" s="191"/>
      <c r="H109" s="191"/>
      <c r="I109" s="191"/>
      <c r="J109" s="192">
        <f>J666</f>
        <v>0</v>
      </c>
      <c r="K109" s="189"/>
      <c r="L109" s="19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4.88" customHeight="1">
      <c r="A110" s="10"/>
      <c r="B110" s="188"/>
      <c r="C110" s="189"/>
      <c r="D110" s="190" t="s">
        <v>6910</v>
      </c>
      <c r="E110" s="191"/>
      <c r="F110" s="191"/>
      <c r="G110" s="191"/>
      <c r="H110" s="191"/>
      <c r="I110" s="191"/>
      <c r="J110" s="192">
        <f>J740</f>
        <v>0</v>
      </c>
      <c r="K110" s="189"/>
      <c r="L110" s="19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21.84" customHeight="1">
      <c r="A111" s="10"/>
      <c r="B111" s="188"/>
      <c r="C111" s="189"/>
      <c r="D111" s="190" t="s">
        <v>2648</v>
      </c>
      <c r="E111" s="191"/>
      <c r="F111" s="191"/>
      <c r="G111" s="191"/>
      <c r="H111" s="191"/>
      <c r="I111" s="191"/>
      <c r="J111" s="192">
        <f>J752</f>
        <v>0</v>
      </c>
      <c r="K111" s="189"/>
      <c r="L111" s="19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2" customFormat="1" ht="21.84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hidden="1" s="2" customFormat="1" ht="6.96" customHeight="1">
      <c r="A113" s="40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hidden="1"/>
    <row r="115" hidden="1"/>
    <row r="116" hidden="1"/>
    <row r="117" s="2" customFormat="1" ht="6.96" customHeight="1">
      <c r="A117" s="40"/>
      <c r="B117" s="70"/>
      <c r="C117" s="71"/>
      <c r="D117" s="71"/>
      <c r="E117" s="71"/>
      <c r="F117" s="71"/>
      <c r="G117" s="71"/>
      <c r="H117" s="71"/>
      <c r="I117" s="71"/>
      <c r="J117" s="71"/>
      <c r="K117" s="71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24.96" customHeight="1">
      <c r="A118" s="40"/>
      <c r="B118" s="41"/>
      <c r="C118" s="25" t="s">
        <v>230</v>
      </c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6.96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12" customHeight="1">
      <c r="A120" s="40"/>
      <c r="B120" s="41"/>
      <c r="C120" s="34" t="s">
        <v>16</v>
      </c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6.5" customHeight="1">
      <c r="A121" s="40"/>
      <c r="B121" s="41"/>
      <c r="C121" s="42"/>
      <c r="D121" s="42"/>
      <c r="E121" s="177" t="str">
        <f>E7</f>
        <v>Cyklická obnova trati v úseku Vsetín – Horní Lideč</v>
      </c>
      <c r="F121" s="34"/>
      <c r="G121" s="34"/>
      <c r="H121" s="34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2" customHeight="1">
      <c r="A122" s="40"/>
      <c r="B122" s="41"/>
      <c r="C122" s="34" t="s">
        <v>191</v>
      </c>
      <c r="D122" s="42"/>
      <c r="E122" s="42"/>
      <c r="F122" s="42"/>
      <c r="G122" s="42"/>
      <c r="H122" s="42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6.5" customHeight="1">
      <c r="A123" s="40"/>
      <c r="B123" s="41"/>
      <c r="C123" s="42"/>
      <c r="D123" s="42"/>
      <c r="E123" s="78" t="str">
        <f>E9</f>
        <v>SO141.11.04 - Horní Lideč - Valašská Polanka, most v km 27.354</v>
      </c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6.96" customHeight="1">
      <c r="A124" s="40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12" customHeight="1">
      <c r="A125" s="40"/>
      <c r="B125" s="41"/>
      <c r="C125" s="34" t="s">
        <v>20</v>
      </c>
      <c r="D125" s="42"/>
      <c r="E125" s="42"/>
      <c r="F125" s="29" t="str">
        <f>F12</f>
        <v>Vsetín - Horní Lideč</v>
      </c>
      <c r="G125" s="42"/>
      <c r="H125" s="42"/>
      <c r="I125" s="34" t="s">
        <v>22</v>
      </c>
      <c r="J125" s="81" t="str">
        <f>IF(J12="","",J12)</f>
        <v>20. 11. 2025</v>
      </c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6.96" customHeight="1">
      <c r="A126" s="40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15.15" customHeight="1">
      <c r="A127" s="40"/>
      <c r="B127" s="41"/>
      <c r="C127" s="34" t="s">
        <v>24</v>
      </c>
      <c r="D127" s="42"/>
      <c r="E127" s="42"/>
      <c r="F127" s="29" t="str">
        <f>E15</f>
        <v>Správa železnic s.o.</v>
      </c>
      <c r="G127" s="42"/>
      <c r="H127" s="42"/>
      <c r="I127" s="34" t="s">
        <v>32</v>
      </c>
      <c r="J127" s="38" t="str">
        <f>E21</f>
        <v xml:space="preserve"> </v>
      </c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15.15" customHeight="1">
      <c r="A128" s="40"/>
      <c r="B128" s="41"/>
      <c r="C128" s="34" t="s">
        <v>30</v>
      </c>
      <c r="D128" s="42"/>
      <c r="E128" s="42"/>
      <c r="F128" s="29" t="str">
        <f>IF(E18="","",E18)</f>
        <v>Vyplň údaj</v>
      </c>
      <c r="G128" s="42"/>
      <c r="H128" s="42"/>
      <c r="I128" s="34" t="s">
        <v>35</v>
      </c>
      <c r="J128" s="38" t="str">
        <f>E24</f>
        <v>Správa železnic s.o.</v>
      </c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0.32" customHeight="1">
      <c r="A129" s="40"/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11" customFormat="1" ht="29.28" customHeight="1">
      <c r="A130" s="194"/>
      <c r="B130" s="195"/>
      <c r="C130" s="196" t="s">
        <v>231</v>
      </c>
      <c r="D130" s="197" t="s">
        <v>62</v>
      </c>
      <c r="E130" s="197" t="s">
        <v>58</v>
      </c>
      <c r="F130" s="197" t="s">
        <v>59</v>
      </c>
      <c r="G130" s="197" t="s">
        <v>232</v>
      </c>
      <c r="H130" s="197" t="s">
        <v>233</v>
      </c>
      <c r="I130" s="197" t="s">
        <v>234</v>
      </c>
      <c r="J130" s="197" t="s">
        <v>223</v>
      </c>
      <c r="K130" s="198" t="s">
        <v>235</v>
      </c>
      <c r="L130" s="199"/>
      <c r="M130" s="102" t="s">
        <v>1</v>
      </c>
      <c r="N130" s="103" t="s">
        <v>41</v>
      </c>
      <c r="O130" s="103" t="s">
        <v>236</v>
      </c>
      <c r="P130" s="103" t="s">
        <v>237</v>
      </c>
      <c r="Q130" s="103" t="s">
        <v>238</v>
      </c>
      <c r="R130" s="103" t="s">
        <v>239</v>
      </c>
      <c r="S130" s="103" t="s">
        <v>240</v>
      </c>
      <c r="T130" s="104" t="s">
        <v>241</v>
      </c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</row>
    <row r="131" s="2" customFormat="1" ht="22.8" customHeight="1">
      <c r="A131" s="40"/>
      <c r="B131" s="41"/>
      <c r="C131" s="109" t="s">
        <v>242</v>
      </c>
      <c r="D131" s="42"/>
      <c r="E131" s="42"/>
      <c r="F131" s="42"/>
      <c r="G131" s="42"/>
      <c r="H131" s="42"/>
      <c r="I131" s="42"/>
      <c r="J131" s="200">
        <f>BK131</f>
        <v>0</v>
      </c>
      <c r="K131" s="42"/>
      <c r="L131" s="46"/>
      <c r="M131" s="105"/>
      <c r="N131" s="201"/>
      <c r="O131" s="106"/>
      <c r="P131" s="202">
        <f>P132+P665</f>
        <v>0</v>
      </c>
      <c r="Q131" s="106"/>
      <c r="R131" s="202">
        <f>R132+R665</f>
        <v>866.38733338000009</v>
      </c>
      <c r="S131" s="106"/>
      <c r="T131" s="203">
        <f>T132+T665</f>
        <v>467.52455200000003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76</v>
      </c>
      <c r="AU131" s="19" t="s">
        <v>225</v>
      </c>
      <c r="BK131" s="204">
        <f>BK132+BK665</f>
        <v>0</v>
      </c>
    </row>
    <row r="132" s="12" customFormat="1" ht="25.92" customHeight="1">
      <c r="A132" s="12"/>
      <c r="B132" s="205"/>
      <c r="C132" s="206"/>
      <c r="D132" s="207" t="s">
        <v>76</v>
      </c>
      <c r="E132" s="208" t="s">
        <v>243</v>
      </c>
      <c r="F132" s="208" t="s">
        <v>244</v>
      </c>
      <c r="G132" s="206"/>
      <c r="H132" s="206"/>
      <c r="I132" s="209"/>
      <c r="J132" s="210">
        <f>BK132</f>
        <v>0</v>
      </c>
      <c r="K132" s="206"/>
      <c r="L132" s="211"/>
      <c r="M132" s="212"/>
      <c r="N132" s="213"/>
      <c r="O132" s="213"/>
      <c r="P132" s="214">
        <f>P133+P236+P298+P364+P433+P456+P481+P490+P623+P661</f>
        <v>0</v>
      </c>
      <c r="Q132" s="213"/>
      <c r="R132" s="214">
        <f>R133+R236+R298+R364+R433+R456+R481+R490+R623+R661</f>
        <v>862.43307557000014</v>
      </c>
      <c r="S132" s="213"/>
      <c r="T132" s="215">
        <f>T133+T236+T298+T364+T433+T456+T481+T490+T623+T661</f>
        <v>467.52455200000003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6" t="s">
        <v>85</v>
      </c>
      <c r="AT132" s="217" t="s">
        <v>76</v>
      </c>
      <c r="AU132" s="217" t="s">
        <v>77</v>
      </c>
      <c r="AY132" s="216" t="s">
        <v>245</v>
      </c>
      <c r="BK132" s="218">
        <f>BK133+BK236+BK298+BK364+BK433+BK456+BK481+BK490+BK623+BK661</f>
        <v>0</v>
      </c>
    </row>
    <row r="133" s="12" customFormat="1" ht="22.8" customHeight="1">
      <c r="A133" s="12"/>
      <c r="B133" s="205"/>
      <c r="C133" s="206"/>
      <c r="D133" s="207" t="s">
        <v>76</v>
      </c>
      <c r="E133" s="219" t="s">
        <v>85</v>
      </c>
      <c r="F133" s="219" t="s">
        <v>2649</v>
      </c>
      <c r="G133" s="206"/>
      <c r="H133" s="206"/>
      <c r="I133" s="209"/>
      <c r="J133" s="220">
        <f>BK133</f>
        <v>0</v>
      </c>
      <c r="K133" s="206"/>
      <c r="L133" s="211"/>
      <c r="M133" s="212"/>
      <c r="N133" s="213"/>
      <c r="O133" s="213"/>
      <c r="P133" s="214">
        <f>SUM(P134:P235)</f>
        <v>0</v>
      </c>
      <c r="Q133" s="213"/>
      <c r="R133" s="214">
        <f>SUM(R134:R235)</f>
        <v>116.20402</v>
      </c>
      <c r="S133" s="213"/>
      <c r="T133" s="215">
        <f>SUM(T134:T235)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6" t="s">
        <v>85</v>
      </c>
      <c r="AT133" s="217" t="s">
        <v>76</v>
      </c>
      <c r="AU133" s="217" t="s">
        <v>85</v>
      </c>
      <c r="AY133" s="216" t="s">
        <v>245</v>
      </c>
      <c r="BK133" s="218">
        <f>SUM(BK134:BK235)</f>
        <v>0</v>
      </c>
    </row>
    <row r="134" s="2" customFormat="1" ht="16.5" customHeight="1">
      <c r="A134" s="40"/>
      <c r="B134" s="41"/>
      <c r="C134" s="221" t="s">
        <v>272</v>
      </c>
      <c r="D134" s="221" t="s">
        <v>248</v>
      </c>
      <c r="E134" s="222" t="s">
        <v>6716</v>
      </c>
      <c r="F134" s="223" t="s">
        <v>6717</v>
      </c>
      <c r="G134" s="224" t="s">
        <v>2760</v>
      </c>
      <c r="H134" s="225">
        <v>80</v>
      </c>
      <c r="I134" s="226"/>
      <c r="J134" s="227">
        <f>ROUND(I134*H134,2)</f>
        <v>0</v>
      </c>
      <c r="K134" s="223" t="s">
        <v>764</v>
      </c>
      <c r="L134" s="46"/>
      <c r="M134" s="228" t="s">
        <v>1</v>
      </c>
      <c r="N134" s="229" t="s">
        <v>42</v>
      </c>
      <c r="O134" s="93"/>
      <c r="P134" s="230">
        <f>O134*H134</f>
        <v>0</v>
      </c>
      <c r="Q134" s="230">
        <v>4.0000000000000003E-05</v>
      </c>
      <c r="R134" s="230">
        <f>Q134*H134</f>
        <v>0.0032000000000000002</v>
      </c>
      <c r="S134" s="230">
        <v>0</v>
      </c>
      <c r="T134" s="231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32" t="s">
        <v>253</v>
      </c>
      <c r="AT134" s="232" t="s">
        <v>248</v>
      </c>
      <c r="AU134" s="232" t="s">
        <v>87</v>
      </c>
      <c r="AY134" s="19" t="s">
        <v>245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9" t="s">
        <v>85</v>
      </c>
      <c r="BK134" s="233">
        <f>ROUND(I134*H134,2)</f>
        <v>0</v>
      </c>
      <c r="BL134" s="19" t="s">
        <v>253</v>
      </c>
      <c r="BM134" s="232" t="s">
        <v>6911</v>
      </c>
    </row>
    <row r="135" s="2" customFormat="1">
      <c r="A135" s="40"/>
      <c r="B135" s="41"/>
      <c r="C135" s="42"/>
      <c r="D135" s="234" t="s">
        <v>255</v>
      </c>
      <c r="E135" s="42"/>
      <c r="F135" s="235" t="s">
        <v>6912</v>
      </c>
      <c r="G135" s="42"/>
      <c r="H135" s="42"/>
      <c r="I135" s="236"/>
      <c r="J135" s="42"/>
      <c r="K135" s="42"/>
      <c r="L135" s="46"/>
      <c r="M135" s="237"/>
      <c r="N135" s="238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255</v>
      </c>
      <c r="AU135" s="19" t="s">
        <v>87</v>
      </c>
    </row>
    <row r="136" s="2" customFormat="1">
      <c r="A136" s="40"/>
      <c r="B136" s="41"/>
      <c r="C136" s="42"/>
      <c r="D136" s="296" t="s">
        <v>766</v>
      </c>
      <c r="E136" s="42"/>
      <c r="F136" s="297" t="s">
        <v>6719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766</v>
      </c>
      <c r="AU136" s="19" t="s">
        <v>87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6913</v>
      </c>
      <c r="G137" s="250"/>
      <c r="H137" s="253">
        <v>80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77</v>
      </c>
      <c r="AY137" s="259" t="s">
        <v>245</v>
      </c>
    </row>
    <row r="138" s="15" customFormat="1">
      <c r="A138" s="15"/>
      <c r="B138" s="260"/>
      <c r="C138" s="261"/>
      <c r="D138" s="234" t="s">
        <v>257</v>
      </c>
      <c r="E138" s="262" t="s">
        <v>1</v>
      </c>
      <c r="F138" s="263" t="s">
        <v>266</v>
      </c>
      <c r="G138" s="261"/>
      <c r="H138" s="264">
        <v>80</v>
      </c>
      <c r="I138" s="265"/>
      <c r="J138" s="261"/>
      <c r="K138" s="261"/>
      <c r="L138" s="266"/>
      <c r="M138" s="267"/>
      <c r="N138" s="268"/>
      <c r="O138" s="268"/>
      <c r="P138" s="268"/>
      <c r="Q138" s="268"/>
      <c r="R138" s="268"/>
      <c r="S138" s="268"/>
      <c r="T138" s="269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0" t="s">
        <v>257</v>
      </c>
      <c r="AU138" s="270" t="s">
        <v>87</v>
      </c>
      <c r="AV138" s="15" t="s">
        <v>253</v>
      </c>
      <c r="AW138" s="15" t="s">
        <v>34</v>
      </c>
      <c r="AX138" s="15" t="s">
        <v>85</v>
      </c>
      <c r="AY138" s="270" t="s">
        <v>245</v>
      </c>
    </row>
    <row r="139" s="2" customFormat="1" ht="16.5" customHeight="1">
      <c r="A139" s="40"/>
      <c r="B139" s="41"/>
      <c r="C139" s="221" t="s">
        <v>253</v>
      </c>
      <c r="D139" s="221" t="s">
        <v>248</v>
      </c>
      <c r="E139" s="222" t="s">
        <v>6720</v>
      </c>
      <c r="F139" s="223" t="s">
        <v>6721</v>
      </c>
      <c r="G139" s="224" t="s">
        <v>4089</v>
      </c>
      <c r="H139" s="225">
        <v>10</v>
      </c>
      <c r="I139" s="226"/>
      <c r="J139" s="227">
        <f>ROUND(I139*H139,2)</f>
        <v>0</v>
      </c>
      <c r="K139" s="223" t="s">
        <v>764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87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6914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6915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87</v>
      </c>
    </row>
    <row r="141" s="2" customFormat="1">
      <c r="A141" s="40"/>
      <c r="B141" s="41"/>
      <c r="C141" s="42"/>
      <c r="D141" s="296" t="s">
        <v>766</v>
      </c>
      <c r="E141" s="42"/>
      <c r="F141" s="297" t="s">
        <v>6723</v>
      </c>
      <c r="G141" s="42"/>
      <c r="H141" s="42"/>
      <c r="I141" s="236"/>
      <c r="J141" s="42"/>
      <c r="K141" s="42"/>
      <c r="L141" s="46"/>
      <c r="M141" s="237"/>
      <c r="N141" s="238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766</v>
      </c>
      <c r="AU141" s="19" t="s">
        <v>87</v>
      </c>
    </row>
    <row r="142" s="14" customFormat="1">
      <c r="A142" s="14"/>
      <c r="B142" s="249"/>
      <c r="C142" s="250"/>
      <c r="D142" s="234" t="s">
        <v>257</v>
      </c>
      <c r="E142" s="251" t="s">
        <v>1</v>
      </c>
      <c r="F142" s="252" t="s">
        <v>6916</v>
      </c>
      <c r="G142" s="250"/>
      <c r="H142" s="253">
        <v>10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257</v>
      </c>
      <c r="AU142" s="259" t="s">
        <v>87</v>
      </c>
      <c r="AV142" s="14" t="s">
        <v>87</v>
      </c>
      <c r="AW142" s="14" t="s">
        <v>34</v>
      </c>
      <c r="AX142" s="14" t="s">
        <v>77</v>
      </c>
      <c r="AY142" s="259" t="s">
        <v>245</v>
      </c>
    </row>
    <row r="143" s="15" customFormat="1">
      <c r="A143" s="15"/>
      <c r="B143" s="260"/>
      <c r="C143" s="261"/>
      <c r="D143" s="234" t="s">
        <v>257</v>
      </c>
      <c r="E143" s="262" t="s">
        <v>1</v>
      </c>
      <c r="F143" s="263" t="s">
        <v>266</v>
      </c>
      <c r="G143" s="261"/>
      <c r="H143" s="264">
        <v>10</v>
      </c>
      <c r="I143" s="265"/>
      <c r="J143" s="261"/>
      <c r="K143" s="261"/>
      <c r="L143" s="266"/>
      <c r="M143" s="267"/>
      <c r="N143" s="268"/>
      <c r="O143" s="268"/>
      <c r="P143" s="268"/>
      <c r="Q143" s="268"/>
      <c r="R143" s="268"/>
      <c r="S143" s="268"/>
      <c r="T143" s="269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0" t="s">
        <v>257</v>
      </c>
      <c r="AU143" s="270" t="s">
        <v>87</v>
      </c>
      <c r="AV143" s="15" t="s">
        <v>253</v>
      </c>
      <c r="AW143" s="15" t="s">
        <v>34</v>
      </c>
      <c r="AX143" s="15" t="s">
        <v>85</v>
      </c>
      <c r="AY143" s="270" t="s">
        <v>245</v>
      </c>
    </row>
    <row r="144" s="2" customFormat="1" ht="16.5" customHeight="1">
      <c r="A144" s="40"/>
      <c r="B144" s="41"/>
      <c r="C144" s="221" t="s">
        <v>246</v>
      </c>
      <c r="D144" s="221" t="s">
        <v>248</v>
      </c>
      <c r="E144" s="222" t="s">
        <v>6917</v>
      </c>
      <c r="F144" s="223" t="s">
        <v>6918</v>
      </c>
      <c r="G144" s="224" t="s">
        <v>275</v>
      </c>
      <c r="H144" s="225">
        <v>199</v>
      </c>
      <c r="I144" s="226"/>
      <c r="J144" s="227">
        <f>ROUND(I144*H144,2)</f>
        <v>0</v>
      </c>
      <c r="K144" s="223" t="s">
        <v>764</v>
      </c>
      <c r="L144" s="46"/>
      <c r="M144" s="228" t="s">
        <v>1</v>
      </c>
      <c r="N144" s="229" t="s">
        <v>42</v>
      </c>
      <c r="O144" s="93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2" t="s">
        <v>253</v>
      </c>
      <c r="AT144" s="232" t="s">
        <v>248</v>
      </c>
      <c r="AU144" s="232" t="s">
        <v>87</v>
      </c>
      <c r="AY144" s="19" t="s">
        <v>245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9" t="s">
        <v>85</v>
      </c>
      <c r="BK144" s="233">
        <f>ROUND(I144*H144,2)</f>
        <v>0</v>
      </c>
      <c r="BL144" s="19" t="s">
        <v>253</v>
      </c>
      <c r="BM144" s="232" t="s">
        <v>6919</v>
      </c>
    </row>
    <row r="145" s="2" customFormat="1">
      <c r="A145" s="40"/>
      <c r="B145" s="41"/>
      <c r="C145" s="42"/>
      <c r="D145" s="234" t="s">
        <v>255</v>
      </c>
      <c r="E145" s="42"/>
      <c r="F145" s="235" t="s">
        <v>6920</v>
      </c>
      <c r="G145" s="42"/>
      <c r="H145" s="42"/>
      <c r="I145" s="236"/>
      <c r="J145" s="42"/>
      <c r="K145" s="42"/>
      <c r="L145" s="46"/>
      <c r="M145" s="237"/>
      <c r="N145" s="238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255</v>
      </c>
      <c r="AU145" s="19" t="s">
        <v>87</v>
      </c>
    </row>
    <row r="146" s="2" customFormat="1">
      <c r="A146" s="40"/>
      <c r="B146" s="41"/>
      <c r="C146" s="42"/>
      <c r="D146" s="296" t="s">
        <v>766</v>
      </c>
      <c r="E146" s="42"/>
      <c r="F146" s="297" t="s">
        <v>6921</v>
      </c>
      <c r="G146" s="42"/>
      <c r="H146" s="42"/>
      <c r="I146" s="236"/>
      <c r="J146" s="42"/>
      <c r="K146" s="42"/>
      <c r="L146" s="46"/>
      <c r="M146" s="237"/>
      <c r="N146" s="238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766</v>
      </c>
      <c r="AU146" s="19" t="s">
        <v>87</v>
      </c>
    </row>
    <row r="147" s="14" customFormat="1">
      <c r="A147" s="14"/>
      <c r="B147" s="249"/>
      <c r="C147" s="250"/>
      <c r="D147" s="234" t="s">
        <v>257</v>
      </c>
      <c r="E147" s="251" t="s">
        <v>1</v>
      </c>
      <c r="F147" s="252" t="s">
        <v>6922</v>
      </c>
      <c r="G147" s="250"/>
      <c r="H147" s="253">
        <v>199</v>
      </c>
      <c r="I147" s="254"/>
      <c r="J147" s="250"/>
      <c r="K147" s="250"/>
      <c r="L147" s="255"/>
      <c r="M147" s="256"/>
      <c r="N147" s="257"/>
      <c r="O147" s="257"/>
      <c r="P147" s="257"/>
      <c r="Q147" s="257"/>
      <c r="R147" s="257"/>
      <c r="S147" s="257"/>
      <c r="T147" s="25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9" t="s">
        <v>257</v>
      </c>
      <c r="AU147" s="259" t="s">
        <v>87</v>
      </c>
      <c r="AV147" s="14" t="s">
        <v>87</v>
      </c>
      <c r="AW147" s="14" t="s">
        <v>34</v>
      </c>
      <c r="AX147" s="14" t="s">
        <v>77</v>
      </c>
      <c r="AY147" s="259" t="s">
        <v>245</v>
      </c>
    </row>
    <row r="148" s="15" customFormat="1">
      <c r="A148" s="15"/>
      <c r="B148" s="260"/>
      <c r="C148" s="261"/>
      <c r="D148" s="234" t="s">
        <v>257</v>
      </c>
      <c r="E148" s="262" t="s">
        <v>1</v>
      </c>
      <c r="F148" s="263" t="s">
        <v>266</v>
      </c>
      <c r="G148" s="261"/>
      <c r="H148" s="264">
        <v>199</v>
      </c>
      <c r="I148" s="265"/>
      <c r="J148" s="261"/>
      <c r="K148" s="261"/>
      <c r="L148" s="266"/>
      <c r="M148" s="267"/>
      <c r="N148" s="268"/>
      <c r="O148" s="268"/>
      <c r="P148" s="268"/>
      <c r="Q148" s="268"/>
      <c r="R148" s="268"/>
      <c r="S148" s="268"/>
      <c r="T148" s="269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0" t="s">
        <v>257</v>
      </c>
      <c r="AU148" s="270" t="s">
        <v>87</v>
      </c>
      <c r="AV148" s="15" t="s">
        <v>253</v>
      </c>
      <c r="AW148" s="15" t="s">
        <v>34</v>
      </c>
      <c r="AX148" s="15" t="s">
        <v>85</v>
      </c>
      <c r="AY148" s="270" t="s">
        <v>245</v>
      </c>
    </row>
    <row r="149" s="2" customFormat="1" ht="21.75" customHeight="1">
      <c r="A149" s="40"/>
      <c r="B149" s="41"/>
      <c r="C149" s="221" t="s">
        <v>305</v>
      </c>
      <c r="D149" s="221" t="s">
        <v>248</v>
      </c>
      <c r="E149" s="222" t="s">
        <v>6923</v>
      </c>
      <c r="F149" s="223" t="s">
        <v>6924</v>
      </c>
      <c r="G149" s="224" t="s">
        <v>251</v>
      </c>
      <c r="H149" s="225">
        <v>402.68000000000001</v>
      </c>
      <c r="I149" s="226"/>
      <c r="J149" s="227">
        <f>ROUND(I149*H149,2)</f>
        <v>0</v>
      </c>
      <c r="K149" s="223" t="s">
        <v>764</v>
      </c>
      <c r="L149" s="46"/>
      <c r="M149" s="228" t="s">
        <v>1</v>
      </c>
      <c r="N149" s="229" t="s">
        <v>42</v>
      </c>
      <c r="O149" s="93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2" t="s">
        <v>253</v>
      </c>
      <c r="AT149" s="232" t="s">
        <v>248</v>
      </c>
      <c r="AU149" s="232" t="s">
        <v>87</v>
      </c>
      <c r="AY149" s="19" t="s">
        <v>245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9" t="s">
        <v>85</v>
      </c>
      <c r="BK149" s="233">
        <f>ROUND(I149*H149,2)</f>
        <v>0</v>
      </c>
      <c r="BL149" s="19" t="s">
        <v>253</v>
      </c>
      <c r="BM149" s="232" t="s">
        <v>6925</v>
      </c>
    </row>
    <row r="150" s="2" customFormat="1">
      <c r="A150" s="40"/>
      <c r="B150" s="41"/>
      <c r="C150" s="42"/>
      <c r="D150" s="234" t="s">
        <v>255</v>
      </c>
      <c r="E150" s="42"/>
      <c r="F150" s="235" t="s">
        <v>6926</v>
      </c>
      <c r="G150" s="42"/>
      <c r="H150" s="42"/>
      <c r="I150" s="236"/>
      <c r="J150" s="42"/>
      <c r="K150" s="42"/>
      <c r="L150" s="46"/>
      <c r="M150" s="237"/>
      <c r="N150" s="238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255</v>
      </c>
      <c r="AU150" s="19" t="s">
        <v>87</v>
      </c>
    </row>
    <row r="151" s="2" customFormat="1">
      <c r="A151" s="40"/>
      <c r="B151" s="41"/>
      <c r="C151" s="42"/>
      <c r="D151" s="296" t="s">
        <v>766</v>
      </c>
      <c r="E151" s="42"/>
      <c r="F151" s="297" t="s">
        <v>6927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766</v>
      </c>
      <c r="AU151" s="19" t="s">
        <v>87</v>
      </c>
    </row>
    <row r="152" s="14" customFormat="1">
      <c r="A152" s="14"/>
      <c r="B152" s="249"/>
      <c r="C152" s="250"/>
      <c r="D152" s="234" t="s">
        <v>257</v>
      </c>
      <c r="E152" s="251" t="s">
        <v>1</v>
      </c>
      <c r="F152" s="252" t="s">
        <v>6928</v>
      </c>
      <c r="G152" s="250"/>
      <c r="H152" s="253">
        <v>188.25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257</v>
      </c>
      <c r="AU152" s="259" t="s">
        <v>87</v>
      </c>
      <c r="AV152" s="14" t="s">
        <v>87</v>
      </c>
      <c r="AW152" s="14" t="s">
        <v>34</v>
      </c>
      <c r="AX152" s="14" t="s">
        <v>77</v>
      </c>
      <c r="AY152" s="259" t="s">
        <v>245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6929</v>
      </c>
      <c r="G153" s="250"/>
      <c r="H153" s="253">
        <v>155.25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77</v>
      </c>
      <c r="AY153" s="259" t="s">
        <v>245</v>
      </c>
    </row>
    <row r="154" s="14" customFormat="1">
      <c r="A154" s="14"/>
      <c r="B154" s="249"/>
      <c r="C154" s="250"/>
      <c r="D154" s="234" t="s">
        <v>257</v>
      </c>
      <c r="E154" s="251" t="s">
        <v>1</v>
      </c>
      <c r="F154" s="252" t="s">
        <v>6930</v>
      </c>
      <c r="G154" s="250"/>
      <c r="H154" s="253">
        <v>59.18</v>
      </c>
      <c r="I154" s="254"/>
      <c r="J154" s="250"/>
      <c r="K154" s="250"/>
      <c r="L154" s="255"/>
      <c r="M154" s="256"/>
      <c r="N154" s="257"/>
      <c r="O154" s="257"/>
      <c r="P154" s="257"/>
      <c r="Q154" s="257"/>
      <c r="R154" s="257"/>
      <c r="S154" s="257"/>
      <c r="T154" s="25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9" t="s">
        <v>257</v>
      </c>
      <c r="AU154" s="259" t="s">
        <v>87</v>
      </c>
      <c r="AV154" s="14" t="s">
        <v>87</v>
      </c>
      <c r="AW154" s="14" t="s">
        <v>34</v>
      </c>
      <c r="AX154" s="14" t="s">
        <v>77</v>
      </c>
      <c r="AY154" s="259" t="s">
        <v>245</v>
      </c>
    </row>
    <row r="155" s="15" customFormat="1">
      <c r="A155" s="15"/>
      <c r="B155" s="260"/>
      <c r="C155" s="261"/>
      <c r="D155" s="234" t="s">
        <v>257</v>
      </c>
      <c r="E155" s="262" t="s">
        <v>1</v>
      </c>
      <c r="F155" s="263" t="s">
        <v>266</v>
      </c>
      <c r="G155" s="261"/>
      <c r="H155" s="264">
        <v>402.68000000000001</v>
      </c>
      <c r="I155" s="265"/>
      <c r="J155" s="261"/>
      <c r="K155" s="261"/>
      <c r="L155" s="266"/>
      <c r="M155" s="267"/>
      <c r="N155" s="268"/>
      <c r="O155" s="268"/>
      <c r="P155" s="268"/>
      <c r="Q155" s="268"/>
      <c r="R155" s="268"/>
      <c r="S155" s="268"/>
      <c r="T155" s="269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0" t="s">
        <v>257</v>
      </c>
      <c r="AU155" s="270" t="s">
        <v>87</v>
      </c>
      <c r="AV155" s="15" t="s">
        <v>253</v>
      </c>
      <c r="AW155" s="15" t="s">
        <v>34</v>
      </c>
      <c r="AX155" s="15" t="s">
        <v>85</v>
      </c>
      <c r="AY155" s="270" t="s">
        <v>245</v>
      </c>
    </row>
    <row r="156" s="2" customFormat="1" ht="21.75" customHeight="1">
      <c r="A156" s="40"/>
      <c r="B156" s="41"/>
      <c r="C156" s="221" t="s">
        <v>314</v>
      </c>
      <c r="D156" s="221" t="s">
        <v>248</v>
      </c>
      <c r="E156" s="222" t="s">
        <v>2663</v>
      </c>
      <c r="F156" s="223" t="s">
        <v>2664</v>
      </c>
      <c r="G156" s="224" t="s">
        <v>3227</v>
      </c>
      <c r="H156" s="225">
        <v>402.68000000000001</v>
      </c>
      <c r="I156" s="226"/>
      <c r="J156" s="227">
        <f>ROUND(I156*H156,2)</f>
        <v>0</v>
      </c>
      <c r="K156" s="223" t="s">
        <v>764</v>
      </c>
      <c r="L156" s="46"/>
      <c r="M156" s="228" t="s">
        <v>1</v>
      </c>
      <c r="N156" s="229" t="s">
        <v>42</v>
      </c>
      <c r="O156" s="93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2" t="s">
        <v>253</v>
      </c>
      <c r="AT156" s="232" t="s">
        <v>248</v>
      </c>
      <c r="AU156" s="232" t="s">
        <v>87</v>
      </c>
      <c r="AY156" s="19" t="s">
        <v>245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9" t="s">
        <v>85</v>
      </c>
      <c r="BK156" s="233">
        <f>ROUND(I156*H156,2)</f>
        <v>0</v>
      </c>
      <c r="BL156" s="19" t="s">
        <v>253</v>
      </c>
      <c r="BM156" s="232" t="s">
        <v>6931</v>
      </c>
    </row>
    <row r="157" s="2" customFormat="1">
      <c r="A157" s="40"/>
      <c r="B157" s="41"/>
      <c r="C157" s="42"/>
      <c r="D157" s="234" t="s">
        <v>255</v>
      </c>
      <c r="E157" s="42"/>
      <c r="F157" s="235" t="s">
        <v>2666</v>
      </c>
      <c r="G157" s="42"/>
      <c r="H157" s="42"/>
      <c r="I157" s="236"/>
      <c r="J157" s="42"/>
      <c r="K157" s="42"/>
      <c r="L157" s="46"/>
      <c r="M157" s="237"/>
      <c r="N157" s="238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255</v>
      </c>
      <c r="AU157" s="19" t="s">
        <v>87</v>
      </c>
    </row>
    <row r="158" s="2" customFormat="1">
      <c r="A158" s="40"/>
      <c r="B158" s="41"/>
      <c r="C158" s="42"/>
      <c r="D158" s="296" t="s">
        <v>766</v>
      </c>
      <c r="E158" s="42"/>
      <c r="F158" s="297" t="s">
        <v>2667</v>
      </c>
      <c r="G158" s="42"/>
      <c r="H158" s="42"/>
      <c r="I158" s="236"/>
      <c r="J158" s="42"/>
      <c r="K158" s="42"/>
      <c r="L158" s="46"/>
      <c r="M158" s="237"/>
      <c r="N158" s="238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766</v>
      </c>
      <c r="AU158" s="19" t="s">
        <v>87</v>
      </c>
    </row>
    <row r="159" s="14" customFormat="1">
      <c r="A159" s="14"/>
      <c r="B159" s="249"/>
      <c r="C159" s="250"/>
      <c r="D159" s="234" t="s">
        <v>257</v>
      </c>
      <c r="E159" s="251" t="s">
        <v>1</v>
      </c>
      <c r="F159" s="252" t="s">
        <v>6932</v>
      </c>
      <c r="G159" s="250"/>
      <c r="H159" s="253">
        <v>402.68000000000001</v>
      </c>
      <c r="I159" s="254"/>
      <c r="J159" s="250"/>
      <c r="K159" s="250"/>
      <c r="L159" s="255"/>
      <c r="M159" s="256"/>
      <c r="N159" s="257"/>
      <c r="O159" s="257"/>
      <c r="P159" s="257"/>
      <c r="Q159" s="257"/>
      <c r="R159" s="257"/>
      <c r="S159" s="257"/>
      <c r="T159" s="25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9" t="s">
        <v>257</v>
      </c>
      <c r="AU159" s="259" t="s">
        <v>87</v>
      </c>
      <c r="AV159" s="14" t="s">
        <v>87</v>
      </c>
      <c r="AW159" s="14" t="s">
        <v>34</v>
      </c>
      <c r="AX159" s="14" t="s">
        <v>77</v>
      </c>
      <c r="AY159" s="259" t="s">
        <v>245</v>
      </c>
    </row>
    <row r="160" s="15" customFormat="1">
      <c r="A160" s="15"/>
      <c r="B160" s="260"/>
      <c r="C160" s="261"/>
      <c r="D160" s="234" t="s">
        <v>257</v>
      </c>
      <c r="E160" s="262" t="s">
        <v>1</v>
      </c>
      <c r="F160" s="263" t="s">
        <v>266</v>
      </c>
      <c r="G160" s="261"/>
      <c r="H160" s="264">
        <v>402.68000000000001</v>
      </c>
      <c r="I160" s="265"/>
      <c r="J160" s="261"/>
      <c r="K160" s="261"/>
      <c r="L160" s="266"/>
      <c r="M160" s="267"/>
      <c r="N160" s="268"/>
      <c r="O160" s="268"/>
      <c r="P160" s="268"/>
      <c r="Q160" s="268"/>
      <c r="R160" s="268"/>
      <c r="S160" s="268"/>
      <c r="T160" s="269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70" t="s">
        <v>257</v>
      </c>
      <c r="AU160" s="270" t="s">
        <v>87</v>
      </c>
      <c r="AV160" s="15" t="s">
        <v>253</v>
      </c>
      <c r="AW160" s="15" t="s">
        <v>34</v>
      </c>
      <c r="AX160" s="15" t="s">
        <v>85</v>
      </c>
      <c r="AY160" s="270" t="s">
        <v>245</v>
      </c>
    </row>
    <row r="161" s="2" customFormat="1" ht="24.15" customHeight="1">
      <c r="A161" s="40"/>
      <c r="B161" s="41"/>
      <c r="C161" s="221" t="s">
        <v>326</v>
      </c>
      <c r="D161" s="221" t="s">
        <v>248</v>
      </c>
      <c r="E161" s="222" t="s">
        <v>2669</v>
      </c>
      <c r="F161" s="223" t="s">
        <v>2670</v>
      </c>
      <c r="G161" s="224" t="s">
        <v>251</v>
      </c>
      <c r="H161" s="225">
        <v>19731.32</v>
      </c>
      <c r="I161" s="226"/>
      <c r="J161" s="227">
        <f>ROUND(I161*H161,2)</f>
        <v>0</v>
      </c>
      <c r="K161" s="223" t="s">
        <v>764</v>
      </c>
      <c r="L161" s="46"/>
      <c r="M161" s="228" t="s">
        <v>1</v>
      </c>
      <c r="N161" s="229" t="s">
        <v>42</v>
      </c>
      <c r="O161" s="93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2" t="s">
        <v>253</v>
      </c>
      <c r="AT161" s="232" t="s">
        <v>248</v>
      </c>
      <c r="AU161" s="232" t="s">
        <v>87</v>
      </c>
      <c r="AY161" s="19" t="s">
        <v>245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9" t="s">
        <v>85</v>
      </c>
      <c r="BK161" s="233">
        <f>ROUND(I161*H161,2)</f>
        <v>0</v>
      </c>
      <c r="BL161" s="19" t="s">
        <v>253</v>
      </c>
      <c r="BM161" s="232" t="s">
        <v>6933</v>
      </c>
    </row>
    <row r="162" s="2" customFormat="1">
      <c r="A162" s="40"/>
      <c r="B162" s="41"/>
      <c r="C162" s="42"/>
      <c r="D162" s="234" t="s">
        <v>255</v>
      </c>
      <c r="E162" s="42"/>
      <c r="F162" s="235" t="s">
        <v>2672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255</v>
      </c>
      <c r="AU162" s="19" t="s">
        <v>87</v>
      </c>
    </row>
    <row r="163" s="2" customFormat="1">
      <c r="A163" s="40"/>
      <c r="B163" s="41"/>
      <c r="C163" s="42"/>
      <c r="D163" s="296" t="s">
        <v>766</v>
      </c>
      <c r="E163" s="42"/>
      <c r="F163" s="297" t="s">
        <v>2673</v>
      </c>
      <c r="G163" s="42"/>
      <c r="H163" s="42"/>
      <c r="I163" s="236"/>
      <c r="J163" s="42"/>
      <c r="K163" s="42"/>
      <c r="L163" s="46"/>
      <c r="M163" s="237"/>
      <c r="N163" s="238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766</v>
      </c>
      <c r="AU163" s="19" t="s">
        <v>87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6934</v>
      </c>
      <c r="G164" s="250"/>
      <c r="H164" s="253">
        <v>19731.32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77</v>
      </c>
      <c r="AY164" s="259" t="s">
        <v>245</v>
      </c>
    </row>
    <row r="165" s="15" customFormat="1">
      <c r="A165" s="15"/>
      <c r="B165" s="260"/>
      <c r="C165" s="261"/>
      <c r="D165" s="234" t="s">
        <v>257</v>
      </c>
      <c r="E165" s="262" t="s">
        <v>1</v>
      </c>
      <c r="F165" s="263" t="s">
        <v>266</v>
      </c>
      <c r="G165" s="261"/>
      <c r="H165" s="264">
        <v>19731.32</v>
      </c>
      <c r="I165" s="265"/>
      <c r="J165" s="261"/>
      <c r="K165" s="261"/>
      <c r="L165" s="266"/>
      <c r="M165" s="267"/>
      <c r="N165" s="268"/>
      <c r="O165" s="268"/>
      <c r="P165" s="268"/>
      <c r="Q165" s="268"/>
      <c r="R165" s="268"/>
      <c r="S165" s="268"/>
      <c r="T165" s="269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0" t="s">
        <v>257</v>
      </c>
      <c r="AU165" s="270" t="s">
        <v>87</v>
      </c>
      <c r="AV165" s="15" t="s">
        <v>253</v>
      </c>
      <c r="AW165" s="15" t="s">
        <v>34</v>
      </c>
      <c r="AX165" s="15" t="s">
        <v>85</v>
      </c>
      <c r="AY165" s="270" t="s">
        <v>245</v>
      </c>
    </row>
    <row r="166" s="2" customFormat="1" ht="16.5" customHeight="1">
      <c r="A166" s="40"/>
      <c r="B166" s="41"/>
      <c r="C166" s="221" t="s">
        <v>335</v>
      </c>
      <c r="D166" s="221" t="s">
        <v>248</v>
      </c>
      <c r="E166" s="222" t="s">
        <v>2675</v>
      </c>
      <c r="F166" s="223" t="s">
        <v>2676</v>
      </c>
      <c r="G166" s="224" t="s">
        <v>251</v>
      </c>
      <c r="H166" s="225">
        <v>402.68000000000001</v>
      </c>
      <c r="I166" s="226"/>
      <c r="J166" s="227">
        <f>ROUND(I166*H166,2)</f>
        <v>0</v>
      </c>
      <c r="K166" s="223" t="s">
        <v>764</v>
      </c>
      <c r="L166" s="46"/>
      <c r="M166" s="228" t="s">
        <v>1</v>
      </c>
      <c r="N166" s="229" t="s">
        <v>42</v>
      </c>
      <c r="O166" s="93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2" t="s">
        <v>253</v>
      </c>
      <c r="AT166" s="232" t="s">
        <v>248</v>
      </c>
      <c r="AU166" s="232" t="s">
        <v>87</v>
      </c>
      <c r="AY166" s="19" t="s">
        <v>245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9" t="s">
        <v>85</v>
      </c>
      <c r="BK166" s="233">
        <f>ROUND(I166*H166,2)</f>
        <v>0</v>
      </c>
      <c r="BL166" s="19" t="s">
        <v>253</v>
      </c>
      <c r="BM166" s="232" t="s">
        <v>6935</v>
      </c>
    </row>
    <row r="167" s="2" customFormat="1">
      <c r="A167" s="40"/>
      <c r="B167" s="41"/>
      <c r="C167" s="42"/>
      <c r="D167" s="234" t="s">
        <v>255</v>
      </c>
      <c r="E167" s="42"/>
      <c r="F167" s="235" t="s">
        <v>2678</v>
      </c>
      <c r="G167" s="42"/>
      <c r="H167" s="42"/>
      <c r="I167" s="236"/>
      <c r="J167" s="42"/>
      <c r="K167" s="42"/>
      <c r="L167" s="46"/>
      <c r="M167" s="237"/>
      <c r="N167" s="238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255</v>
      </c>
      <c r="AU167" s="19" t="s">
        <v>87</v>
      </c>
    </row>
    <row r="168" s="2" customFormat="1">
      <c r="A168" s="40"/>
      <c r="B168" s="41"/>
      <c r="C168" s="42"/>
      <c r="D168" s="296" t="s">
        <v>766</v>
      </c>
      <c r="E168" s="42"/>
      <c r="F168" s="297" t="s">
        <v>2679</v>
      </c>
      <c r="G168" s="42"/>
      <c r="H168" s="42"/>
      <c r="I168" s="236"/>
      <c r="J168" s="42"/>
      <c r="K168" s="42"/>
      <c r="L168" s="46"/>
      <c r="M168" s="237"/>
      <c r="N168" s="238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766</v>
      </c>
      <c r="AU168" s="19" t="s">
        <v>87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6936</v>
      </c>
      <c r="G169" s="250"/>
      <c r="H169" s="253">
        <v>402.68000000000001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77</v>
      </c>
      <c r="AY169" s="259" t="s">
        <v>245</v>
      </c>
    </row>
    <row r="170" s="15" customFormat="1">
      <c r="A170" s="15"/>
      <c r="B170" s="260"/>
      <c r="C170" s="261"/>
      <c r="D170" s="234" t="s">
        <v>257</v>
      </c>
      <c r="E170" s="262" t="s">
        <v>1</v>
      </c>
      <c r="F170" s="263" t="s">
        <v>266</v>
      </c>
      <c r="G170" s="261"/>
      <c r="H170" s="264">
        <v>402.68000000000001</v>
      </c>
      <c r="I170" s="265"/>
      <c r="J170" s="261"/>
      <c r="K170" s="261"/>
      <c r="L170" s="266"/>
      <c r="M170" s="267"/>
      <c r="N170" s="268"/>
      <c r="O170" s="268"/>
      <c r="P170" s="268"/>
      <c r="Q170" s="268"/>
      <c r="R170" s="268"/>
      <c r="S170" s="268"/>
      <c r="T170" s="269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0" t="s">
        <v>257</v>
      </c>
      <c r="AU170" s="270" t="s">
        <v>87</v>
      </c>
      <c r="AV170" s="15" t="s">
        <v>253</v>
      </c>
      <c r="AW170" s="15" t="s">
        <v>34</v>
      </c>
      <c r="AX170" s="15" t="s">
        <v>85</v>
      </c>
      <c r="AY170" s="270" t="s">
        <v>245</v>
      </c>
    </row>
    <row r="171" s="2" customFormat="1" ht="16.5" customHeight="1">
      <c r="A171" s="40"/>
      <c r="B171" s="41"/>
      <c r="C171" s="221" t="s">
        <v>341</v>
      </c>
      <c r="D171" s="221" t="s">
        <v>248</v>
      </c>
      <c r="E171" s="222" t="s">
        <v>3513</v>
      </c>
      <c r="F171" s="223" t="s">
        <v>3514</v>
      </c>
      <c r="G171" s="224" t="s">
        <v>275</v>
      </c>
      <c r="H171" s="225">
        <v>264</v>
      </c>
      <c r="I171" s="226"/>
      <c r="J171" s="227">
        <f>ROUND(I171*H171,2)</f>
        <v>0</v>
      </c>
      <c r="K171" s="223" t="s">
        <v>764</v>
      </c>
      <c r="L171" s="46"/>
      <c r="M171" s="228" t="s">
        <v>1</v>
      </c>
      <c r="N171" s="229" t="s">
        <v>42</v>
      </c>
      <c r="O171" s="93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2" t="s">
        <v>253</v>
      </c>
      <c r="AT171" s="232" t="s">
        <v>248</v>
      </c>
      <c r="AU171" s="232" t="s">
        <v>87</v>
      </c>
      <c r="AY171" s="19" t="s">
        <v>245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9" t="s">
        <v>85</v>
      </c>
      <c r="BK171" s="233">
        <f>ROUND(I171*H171,2)</f>
        <v>0</v>
      </c>
      <c r="BL171" s="19" t="s">
        <v>253</v>
      </c>
      <c r="BM171" s="232" t="s">
        <v>6937</v>
      </c>
    </row>
    <row r="172" s="2" customFormat="1">
      <c r="A172" s="40"/>
      <c r="B172" s="41"/>
      <c r="C172" s="42"/>
      <c r="D172" s="234" t="s">
        <v>255</v>
      </c>
      <c r="E172" s="42"/>
      <c r="F172" s="235" t="s">
        <v>4176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255</v>
      </c>
      <c r="AU172" s="19" t="s">
        <v>87</v>
      </c>
    </row>
    <row r="173" s="2" customFormat="1">
      <c r="A173" s="40"/>
      <c r="B173" s="41"/>
      <c r="C173" s="42"/>
      <c r="D173" s="296" t="s">
        <v>766</v>
      </c>
      <c r="E173" s="42"/>
      <c r="F173" s="297" t="s">
        <v>3516</v>
      </c>
      <c r="G173" s="42"/>
      <c r="H173" s="42"/>
      <c r="I173" s="236"/>
      <c r="J173" s="42"/>
      <c r="K173" s="42"/>
      <c r="L173" s="46"/>
      <c r="M173" s="237"/>
      <c r="N173" s="238"/>
      <c r="O173" s="93"/>
      <c r="P173" s="93"/>
      <c r="Q173" s="93"/>
      <c r="R173" s="93"/>
      <c r="S173" s="93"/>
      <c r="T173" s="94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766</v>
      </c>
      <c r="AU173" s="19" t="s">
        <v>87</v>
      </c>
    </row>
    <row r="174" s="14" customFormat="1">
      <c r="A174" s="14"/>
      <c r="B174" s="249"/>
      <c r="C174" s="250"/>
      <c r="D174" s="234" t="s">
        <v>257</v>
      </c>
      <c r="E174" s="251" t="s">
        <v>1</v>
      </c>
      <c r="F174" s="252" t="s">
        <v>6938</v>
      </c>
      <c r="G174" s="250"/>
      <c r="H174" s="253">
        <v>264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257</v>
      </c>
      <c r="AU174" s="259" t="s">
        <v>87</v>
      </c>
      <c r="AV174" s="14" t="s">
        <v>87</v>
      </c>
      <c r="AW174" s="14" t="s">
        <v>34</v>
      </c>
      <c r="AX174" s="14" t="s">
        <v>77</v>
      </c>
      <c r="AY174" s="259" t="s">
        <v>245</v>
      </c>
    </row>
    <row r="175" s="15" customFormat="1">
      <c r="A175" s="15"/>
      <c r="B175" s="260"/>
      <c r="C175" s="261"/>
      <c r="D175" s="234" t="s">
        <v>257</v>
      </c>
      <c r="E175" s="262" t="s">
        <v>1</v>
      </c>
      <c r="F175" s="263" t="s">
        <v>266</v>
      </c>
      <c r="G175" s="261"/>
      <c r="H175" s="264">
        <v>264</v>
      </c>
      <c r="I175" s="265"/>
      <c r="J175" s="261"/>
      <c r="K175" s="261"/>
      <c r="L175" s="266"/>
      <c r="M175" s="267"/>
      <c r="N175" s="268"/>
      <c r="O175" s="268"/>
      <c r="P175" s="268"/>
      <c r="Q175" s="268"/>
      <c r="R175" s="268"/>
      <c r="S175" s="268"/>
      <c r="T175" s="269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70" t="s">
        <v>257</v>
      </c>
      <c r="AU175" s="270" t="s">
        <v>87</v>
      </c>
      <c r="AV175" s="15" t="s">
        <v>253</v>
      </c>
      <c r="AW175" s="15" t="s">
        <v>34</v>
      </c>
      <c r="AX175" s="15" t="s">
        <v>85</v>
      </c>
      <c r="AY175" s="270" t="s">
        <v>245</v>
      </c>
    </row>
    <row r="176" s="2" customFormat="1" ht="16.5" customHeight="1">
      <c r="A176" s="40"/>
      <c r="B176" s="41"/>
      <c r="C176" s="221" t="s">
        <v>349</v>
      </c>
      <c r="D176" s="221" t="s">
        <v>248</v>
      </c>
      <c r="E176" s="222" t="s">
        <v>2687</v>
      </c>
      <c r="F176" s="223" t="s">
        <v>2688</v>
      </c>
      <c r="G176" s="224" t="s">
        <v>545</v>
      </c>
      <c r="H176" s="225">
        <v>805.36000000000001</v>
      </c>
      <c r="I176" s="226"/>
      <c r="J176" s="227">
        <f>ROUND(I176*H176,2)</f>
        <v>0</v>
      </c>
      <c r="K176" s="223" t="s">
        <v>764</v>
      </c>
      <c r="L176" s="46"/>
      <c r="M176" s="228" t="s">
        <v>1</v>
      </c>
      <c r="N176" s="229" t="s">
        <v>42</v>
      </c>
      <c r="O176" s="93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32" t="s">
        <v>253</v>
      </c>
      <c r="AT176" s="232" t="s">
        <v>248</v>
      </c>
      <c r="AU176" s="232" t="s">
        <v>87</v>
      </c>
      <c r="AY176" s="19" t="s">
        <v>245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9" t="s">
        <v>85</v>
      </c>
      <c r="BK176" s="233">
        <f>ROUND(I176*H176,2)</f>
        <v>0</v>
      </c>
      <c r="BL176" s="19" t="s">
        <v>253</v>
      </c>
      <c r="BM176" s="232" t="s">
        <v>6939</v>
      </c>
    </row>
    <row r="177" s="2" customFormat="1">
      <c r="A177" s="40"/>
      <c r="B177" s="41"/>
      <c r="C177" s="42"/>
      <c r="D177" s="234" t="s">
        <v>255</v>
      </c>
      <c r="E177" s="42"/>
      <c r="F177" s="235" t="s">
        <v>2690</v>
      </c>
      <c r="G177" s="42"/>
      <c r="H177" s="42"/>
      <c r="I177" s="236"/>
      <c r="J177" s="42"/>
      <c r="K177" s="42"/>
      <c r="L177" s="46"/>
      <c r="M177" s="237"/>
      <c r="N177" s="238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255</v>
      </c>
      <c r="AU177" s="19" t="s">
        <v>87</v>
      </c>
    </row>
    <row r="178" s="2" customFormat="1">
      <c r="A178" s="40"/>
      <c r="B178" s="41"/>
      <c r="C178" s="42"/>
      <c r="D178" s="296" t="s">
        <v>766</v>
      </c>
      <c r="E178" s="42"/>
      <c r="F178" s="297" t="s">
        <v>2691</v>
      </c>
      <c r="G178" s="42"/>
      <c r="H178" s="42"/>
      <c r="I178" s="236"/>
      <c r="J178" s="42"/>
      <c r="K178" s="42"/>
      <c r="L178" s="46"/>
      <c r="M178" s="237"/>
      <c r="N178" s="238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766</v>
      </c>
      <c r="AU178" s="19" t="s">
        <v>87</v>
      </c>
    </row>
    <row r="179" s="14" customFormat="1">
      <c r="A179" s="14"/>
      <c r="B179" s="249"/>
      <c r="C179" s="250"/>
      <c r="D179" s="234" t="s">
        <v>257</v>
      </c>
      <c r="E179" s="251" t="s">
        <v>1</v>
      </c>
      <c r="F179" s="252" t="s">
        <v>6940</v>
      </c>
      <c r="G179" s="250"/>
      <c r="H179" s="253">
        <v>805.36000000000001</v>
      </c>
      <c r="I179" s="254"/>
      <c r="J179" s="250"/>
      <c r="K179" s="250"/>
      <c r="L179" s="255"/>
      <c r="M179" s="256"/>
      <c r="N179" s="257"/>
      <c r="O179" s="257"/>
      <c r="P179" s="257"/>
      <c r="Q179" s="257"/>
      <c r="R179" s="257"/>
      <c r="S179" s="257"/>
      <c r="T179" s="25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9" t="s">
        <v>257</v>
      </c>
      <c r="AU179" s="259" t="s">
        <v>87</v>
      </c>
      <c r="AV179" s="14" t="s">
        <v>87</v>
      </c>
      <c r="AW179" s="14" t="s">
        <v>34</v>
      </c>
      <c r="AX179" s="14" t="s">
        <v>77</v>
      </c>
      <c r="AY179" s="259" t="s">
        <v>245</v>
      </c>
    </row>
    <row r="180" s="15" customFormat="1">
      <c r="A180" s="15"/>
      <c r="B180" s="260"/>
      <c r="C180" s="261"/>
      <c r="D180" s="234" t="s">
        <v>257</v>
      </c>
      <c r="E180" s="262" t="s">
        <v>1</v>
      </c>
      <c r="F180" s="263" t="s">
        <v>266</v>
      </c>
      <c r="G180" s="261"/>
      <c r="H180" s="264">
        <v>805.36000000000001</v>
      </c>
      <c r="I180" s="265"/>
      <c r="J180" s="261"/>
      <c r="K180" s="261"/>
      <c r="L180" s="266"/>
      <c r="M180" s="267"/>
      <c r="N180" s="268"/>
      <c r="O180" s="268"/>
      <c r="P180" s="268"/>
      <c r="Q180" s="268"/>
      <c r="R180" s="268"/>
      <c r="S180" s="268"/>
      <c r="T180" s="269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70" t="s">
        <v>257</v>
      </c>
      <c r="AU180" s="270" t="s">
        <v>87</v>
      </c>
      <c r="AV180" s="15" t="s">
        <v>253</v>
      </c>
      <c r="AW180" s="15" t="s">
        <v>34</v>
      </c>
      <c r="AX180" s="15" t="s">
        <v>85</v>
      </c>
      <c r="AY180" s="270" t="s">
        <v>245</v>
      </c>
    </row>
    <row r="181" s="2" customFormat="1" ht="16.5" customHeight="1">
      <c r="A181" s="40"/>
      <c r="B181" s="41"/>
      <c r="C181" s="221" t="s">
        <v>8</v>
      </c>
      <c r="D181" s="221" t="s">
        <v>248</v>
      </c>
      <c r="E181" s="222" t="s">
        <v>2693</v>
      </c>
      <c r="F181" s="223" t="s">
        <v>2694</v>
      </c>
      <c r="G181" s="224" t="s">
        <v>3227</v>
      </c>
      <c r="H181" s="225">
        <v>402.68000000000001</v>
      </c>
      <c r="I181" s="226"/>
      <c r="J181" s="227">
        <f>ROUND(I181*H181,2)</f>
        <v>0</v>
      </c>
      <c r="K181" s="223" t="s">
        <v>764</v>
      </c>
      <c r="L181" s="46"/>
      <c r="M181" s="228" t="s">
        <v>1</v>
      </c>
      <c r="N181" s="229" t="s">
        <v>42</v>
      </c>
      <c r="O181" s="93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2" t="s">
        <v>253</v>
      </c>
      <c r="AT181" s="232" t="s">
        <v>248</v>
      </c>
      <c r="AU181" s="232" t="s">
        <v>87</v>
      </c>
      <c r="AY181" s="19" t="s">
        <v>245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9" t="s">
        <v>85</v>
      </c>
      <c r="BK181" s="233">
        <f>ROUND(I181*H181,2)</f>
        <v>0</v>
      </c>
      <c r="BL181" s="19" t="s">
        <v>253</v>
      </c>
      <c r="BM181" s="232" t="s">
        <v>6941</v>
      </c>
    </row>
    <row r="182" s="2" customFormat="1">
      <c r="A182" s="40"/>
      <c r="B182" s="41"/>
      <c r="C182" s="42"/>
      <c r="D182" s="234" t="s">
        <v>255</v>
      </c>
      <c r="E182" s="42"/>
      <c r="F182" s="235" t="s">
        <v>2696</v>
      </c>
      <c r="G182" s="42"/>
      <c r="H182" s="42"/>
      <c r="I182" s="236"/>
      <c r="J182" s="42"/>
      <c r="K182" s="42"/>
      <c r="L182" s="46"/>
      <c r="M182" s="237"/>
      <c r="N182" s="238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255</v>
      </c>
      <c r="AU182" s="19" t="s">
        <v>87</v>
      </c>
    </row>
    <row r="183" s="2" customFormat="1">
      <c r="A183" s="40"/>
      <c r="B183" s="41"/>
      <c r="C183" s="42"/>
      <c r="D183" s="296" t="s">
        <v>766</v>
      </c>
      <c r="E183" s="42"/>
      <c r="F183" s="297" t="s">
        <v>2697</v>
      </c>
      <c r="G183" s="42"/>
      <c r="H183" s="42"/>
      <c r="I183" s="236"/>
      <c r="J183" s="42"/>
      <c r="K183" s="42"/>
      <c r="L183" s="46"/>
      <c r="M183" s="237"/>
      <c r="N183" s="238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766</v>
      </c>
      <c r="AU183" s="19" t="s">
        <v>87</v>
      </c>
    </row>
    <row r="184" s="14" customFormat="1">
      <c r="A184" s="14"/>
      <c r="B184" s="249"/>
      <c r="C184" s="250"/>
      <c r="D184" s="234" t="s">
        <v>257</v>
      </c>
      <c r="E184" s="251" t="s">
        <v>1</v>
      </c>
      <c r="F184" s="252" t="s">
        <v>6942</v>
      </c>
      <c r="G184" s="250"/>
      <c r="H184" s="253">
        <v>402.68000000000001</v>
      </c>
      <c r="I184" s="254"/>
      <c r="J184" s="250"/>
      <c r="K184" s="250"/>
      <c r="L184" s="255"/>
      <c r="M184" s="256"/>
      <c r="N184" s="257"/>
      <c r="O184" s="257"/>
      <c r="P184" s="257"/>
      <c r="Q184" s="257"/>
      <c r="R184" s="257"/>
      <c r="S184" s="257"/>
      <c r="T184" s="25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9" t="s">
        <v>257</v>
      </c>
      <c r="AU184" s="259" t="s">
        <v>87</v>
      </c>
      <c r="AV184" s="14" t="s">
        <v>87</v>
      </c>
      <c r="AW184" s="14" t="s">
        <v>34</v>
      </c>
      <c r="AX184" s="14" t="s">
        <v>77</v>
      </c>
      <c r="AY184" s="259" t="s">
        <v>245</v>
      </c>
    </row>
    <row r="185" s="15" customFormat="1">
      <c r="A185" s="15"/>
      <c r="B185" s="260"/>
      <c r="C185" s="261"/>
      <c r="D185" s="234" t="s">
        <v>257</v>
      </c>
      <c r="E185" s="262" t="s">
        <v>1</v>
      </c>
      <c r="F185" s="263" t="s">
        <v>266</v>
      </c>
      <c r="G185" s="261"/>
      <c r="H185" s="264">
        <v>402.68000000000001</v>
      </c>
      <c r="I185" s="265"/>
      <c r="J185" s="261"/>
      <c r="K185" s="261"/>
      <c r="L185" s="266"/>
      <c r="M185" s="267"/>
      <c r="N185" s="268"/>
      <c r="O185" s="268"/>
      <c r="P185" s="268"/>
      <c r="Q185" s="268"/>
      <c r="R185" s="268"/>
      <c r="S185" s="268"/>
      <c r="T185" s="269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T185" s="270" t="s">
        <v>257</v>
      </c>
      <c r="AU185" s="270" t="s">
        <v>87</v>
      </c>
      <c r="AV185" s="15" t="s">
        <v>253</v>
      </c>
      <c r="AW185" s="15" t="s">
        <v>34</v>
      </c>
      <c r="AX185" s="15" t="s">
        <v>85</v>
      </c>
      <c r="AY185" s="270" t="s">
        <v>245</v>
      </c>
    </row>
    <row r="186" s="2" customFormat="1" ht="16.5" customHeight="1">
      <c r="A186" s="40"/>
      <c r="B186" s="41"/>
      <c r="C186" s="221" t="s">
        <v>383</v>
      </c>
      <c r="D186" s="221" t="s">
        <v>248</v>
      </c>
      <c r="E186" s="222" t="s">
        <v>6943</v>
      </c>
      <c r="F186" s="223" t="s">
        <v>6944</v>
      </c>
      <c r="G186" s="224" t="s">
        <v>251</v>
      </c>
      <c r="H186" s="225">
        <v>22.463999999999999</v>
      </c>
      <c r="I186" s="226"/>
      <c r="J186" s="227">
        <f>ROUND(I186*H186,2)</f>
        <v>0</v>
      </c>
      <c r="K186" s="223" t="s">
        <v>764</v>
      </c>
      <c r="L186" s="46"/>
      <c r="M186" s="228" t="s">
        <v>1</v>
      </c>
      <c r="N186" s="229" t="s">
        <v>42</v>
      </c>
      <c r="O186" s="93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32" t="s">
        <v>253</v>
      </c>
      <c r="AT186" s="232" t="s">
        <v>248</v>
      </c>
      <c r="AU186" s="232" t="s">
        <v>87</v>
      </c>
      <c r="AY186" s="19" t="s">
        <v>245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9" t="s">
        <v>85</v>
      </c>
      <c r="BK186" s="233">
        <f>ROUND(I186*H186,2)</f>
        <v>0</v>
      </c>
      <c r="BL186" s="19" t="s">
        <v>253</v>
      </c>
      <c r="BM186" s="232" t="s">
        <v>6945</v>
      </c>
    </row>
    <row r="187" s="2" customFormat="1">
      <c r="A187" s="40"/>
      <c r="B187" s="41"/>
      <c r="C187" s="42"/>
      <c r="D187" s="234" t="s">
        <v>255</v>
      </c>
      <c r="E187" s="42"/>
      <c r="F187" s="235" t="s">
        <v>6946</v>
      </c>
      <c r="G187" s="42"/>
      <c r="H187" s="42"/>
      <c r="I187" s="236"/>
      <c r="J187" s="42"/>
      <c r="K187" s="42"/>
      <c r="L187" s="46"/>
      <c r="M187" s="237"/>
      <c r="N187" s="238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255</v>
      </c>
      <c r="AU187" s="19" t="s">
        <v>87</v>
      </c>
    </row>
    <row r="188" s="2" customFormat="1">
      <c r="A188" s="40"/>
      <c r="B188" s="41"/>
      <c r="C188" s="42"/>
      <c r="D188" s="296" t="s">
        <v>766</v>
      </c>
      <c r="E188" s="42"/>
      <c r="F188" s="297" t="s">
        <v>6947</v>
      </c>
      <c r="G188" s="42"/>
      <c r="H188" s="42"/>
      <c r="I188" s="236"/>
      <c r="J188" s="42"/>
      <c r="K188" s="42"/>
      <c r="L188" s="46"/>
      <c r="M188" s="237"/>
      <c r="N188" s="238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766</v>
      </c>
      <c r="AU188" s="19" t="s">
        <v>87</v>
      </c>
    </row>
    <row r="189" s="14" customFormat="1">
      <c r="A189" s="14"/>
      <c r="B189" s="249"/>
      <c r="C189" s="250"/>
      <c r="D189" s="234" t="s">
        <v>257</v>
      </c>
      <c r="E189" s="251" t="s">
        <v>1</v>
      </c>
      <c r="F189" s="252" t="s">
        <v>6948</v>
      </c>
      <c r="G189" s="250"/>
      <c r="H189" s="253">
        <v>22.463999999999999</v>
      </c>
      <c r="I189" s="254"/>
      <c r="J189" s="250"/>
      <c r="K189" s="250"/>
      <c r="L189" s="255"/>
      <c r="M189" s="256"/>
      <c r="N189" s="257"/>
      <c r="O189" s="257"/>
      <c r="P189" s="257"/>
      <c r="Q189" s="257"/>
      <c r="R189" s="257"/>
      <c r="S189" s="257"/>
      <c r="T189" s="25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9" t="s">
        <v>257</v>
      </c>
      <c r="AU189" s="259" t="s">
        <v>87</v>
      </c>
      <c r="AV189" s="14" t="s">
        <v>87</v>
      </c>
      <c r="AW189" s="14" t="s">
        <v>34</v>
      </c>
      <c r="AX189" s="14" t="s">
        <v>77</v>
      </c>
      <c r="AY189" s="259" t="s">
        <v>245</v>
      </c>
    </row>
    <row r="190" s="15" customFormat="1">
      <c r="A190" s="15"/>
      <c r="B190" s="260"/>
      <c r="C190" s="261"/>
      <c r="D190" s="234" t="s">
        <v>257</v>
      </c>
      <c r="E190" s="262" t="s">
        <v>1</v>
      </c>
      <c r="F190" s="263" t="s">
        <v>266</v>
      </c>
      <c r="G190" s="261"/>
      <c r="H190" s="264">
        <v>22.463999999999999</v>
      </c>
      <c r="I190" s="265"/>
      <c r="J190" s="261"/>
      <c r="K190" s="261"/>
      <c r="L190" s="266"/>
      <c r="M190" s="267"/>
      <c r="N190" s="268"/>
      <c r="O190" s="268"/>
      <c r="P190" s="268"/>
      <c r="Q190" s="268"/>
      <c r="R190" s="268"/>
      <c r="S190" s="268"/>
      <c r="T190" s="269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70" t="s">
        <v>257</v>
      </c>
      <c r="AU190" s="270" t="s">
        <v>87</v>
      </c>
      <c r="AV190" s="15" t="s">
        <v>253</v>
      </c>
      <c r="AW190" s="15" t="s">
        <v>34</v>
      </c>
      <c r="AX190" s="15" t="s">
        <v>85</v>
      </c>
      <c r="AY190" s="270" t="s">
        <v>245</v>
      </c>
    </row>
    <row r="191" s="2" customFormat="1" ht="16.5" customHeight="1">
      <c r="A191" s="40"/>
      <c r="B191" s="41"/>
      <c r="C191" s="283" t="s">
        <v>390</v>
      </c>
      <c r="D191" s="283" t="s">
        <v>551</v>
      </c>
      <c r="E191" s="284" t="s">
        <v>6949</v>
      </c>
      <c r="F191" s="285" t="s">
        <v>6950</v>
      </c>
      <c r="G191" s="286" t="s">
        <v>545</v>
      </c>
      <c r="H191" s="287">
        <v>49.420999999999999</v>
      </c>
      <c r="I191" s="288"/>
      <c r="J191" s="289">
        <f>ROUND(I191*H191,2)</f>
        <v>0</v>
      </c>
      <c r="K191" s="285" t="s">
        <v>764</v>
      </c>
      <c r="L191" s="290"/>
      <c r="M191" s="291" t="s">
        <v>1</v>
      </c>
      <c r="N191" s="292" t="s">
        <v>42</v>
      </c>
      <c r="O191" s="93"/>
      <c r="P191" s="230">
        <f>O191*H191</f>
        <v>0</v>
      </c>
      <c r="Q191" s="230">
        <v>1</v>
      </c>
      <c r="R191" s="230">
        <f>Q191*H191</f>
        <v>49.420999999999999</v>
      </c>
      <c r="S191" s="230">
        <v>0</v>
      </c>
      <c r="T191" s="231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2" t="s">
        <v>326</v>
      </c>
      <c r="AT191" s="232" t="s">
        <v>551</v>
      </c>
      <c r="AU191" s="232" t="s">
        <v>87</v>
      </c>
      <c r="AY191" s="19" t="s">
        <v>245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9" t="s">
        <v>85</v>
      </c>
      <c r="BK191" s="233">
        <f>ROUND(I191*H191,2)</f>
        <v>0</v>
      </c>
      <c r="BL191" s="19" t="s">
        <v>253</v>
      </c>
      <c r="BM191" s="232" t="s">
        <v>6951</v>
      </c>
    </row>
    <row r="192" s="2" customFormat="1">
      <c r="A192" s="40"/>
      <c r="B192" s="41"/>
      <c r="C192" s="42"/>
      <c r="D192" s="234" t="s">
        <v>255</v>
      </c>
      <c r="E192" s="42"/>
      <c r="F192" s="235" t="s">
        <v>6950</v>
      </c>
      <c r="G192" s="42"/>
      <c r="H192" s="42"/>
      <c r="I192" s="236"/>
      <c r="J192" s="42"/>
      <c r="K192" s="42"/>
      <c r="L192" s="46"/>
      <c r="M192" s="237"/>
      <c r="N192" s="238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255</v>
      </c>
      <c r="AU192" s="19" t="s">
        <v>87</v>
      </c>
    </row>
    <row r="193" s="2" customFormat="1" ht="16.5" customHeight="1">
      <c r="A193" s="40"/>
      <c r="B193" s="41"/>
      <c r="C193" s="221" t="s">
        <v>395</v>
      </c>
      <c r="D193" s="221" t="s">
        <v>248</v>
      </c>
      <c r="E193" s="222" t="s">
        <v>6952</v>
      </c>
      <c r="F193" s="223" t="s">
        <v>6953</v>
      </c>
      <c r="G193" s="224" t="s">
        <v>251</v>
      </c>
      <c r="H193" s="225">
        <v>6.6130000000000004</v>
      </c>
      <c r="I193" s="226"/>
      <c r="J193" s="227">
        <f>ROUND(I193*H193,2)</f>
        <v>0</v>
      </c>
      <c r="K193" s="223" t="s">
        <v>764</v>
      </c>
      <c r="L193" s="46"/>
      <c r="M193" s="228" t="s">
        <v>1</v>
      </c>
      <c r="N193" s="229" t="s">
        <v>42</v>
      </c>
      <c r="O193" s="93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32" t="s">
        <v>253</v>
      </c>
      <c r="AT193" s="232" t="s">
        <v>248</v>
      </c>
      <c r="AU193" s="232" t="s">
        <v>87</v>
      </c>
      <c r="AY193" s="19" t="s">
        <v>245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9" t="s">
        <v>85</v>
      </c>
      <c r="BK193" s="233">
        <f>ROUND(I193*H193,2)</f>
        <v>0</v>
      </c>
      <c r="BL193" s="19" t="s">
        <v>253</v>
      </c>
      <c r="BM193" s="232" t="s">
        <v>6954</v>
      </c>
    </row>
    <row r="194" s="2" customFormat="1">
      <c r="A194" s="40"/>
      <c r="B194" s="41"/>
      <c r="C194" s="42"/>
      <c r="D194" s="234" t="s">
        <v>255</v>
      </c>
      <c r="E194" s="42"/>
      <c r="F194" s="235" t="s">
        <v>6955</v>
      </c>
      <c r="G194" s="42"/>
      <c r="H194" s="42"/>
      <c r="I194" s="236"/>
      <c r="J194" s="42"/>
      <c r="K194" s="42"/>
      <c r="L194" s="46"/>
      <c r="M194" s="237"/>
      <c r="N194" s="238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255</v>
      </c>
      <c r="AU194" s="19" t="s">
        <v>87</v>
      </c>
    </row>
    <row r="195" s="2" customFormat="1">
      <c r="A195" s="40"/>
      <c r="B195" s="41"/>
      <c r="C195" s="42"/>
      <c r="D195" s="296" t="s">
        <v>766</v>
      </c>
      <c r="E195" s="42"/>
      <c r="F195" s="297" t="s">
        <v>6956</v>
      </c>
      <c r="G195" s="42"/>
      <c r="H195" s="42"/>
      <c r="I195" s="236"/>
      <c r="J195" s="42"/>
      <c r="K195" s="42"/>
      <c r="L195" s="46"/>
      <c r="M195" s="237"/>
      <c r="N195" s="238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766</v>
      </c>
      <c r="AU195" s="19" t="s">
        <v>87</v>
      </c>
    </row>
    <row r="196" s="13" customFormat="1">
      <c r="A196" s="13"/>
      <c r="B196" s="239"/>
      <c r="C196" s="240"/>
      <c r="D196" s="234" t="s">
        <v>257</v>
      </c>
      <c r="E196" s="241" t="s">
        <v>1</v>
      </c>
      <c r="F196" s="242" t="s">
        <v>6957</v>
      </c>
      <c r="G196" s="240"/>
      <c r="H196" s="241" t="s">
        <v>1</v>
      </c>
      <c r="I196" s="243"/>
      <c r="J196" s="240"/>
      <c r="K196" s="240"/>
      <c r="L196" s="244"/>
      <c r="M196" s="245"/>
      <c r="N196" s="246"/>
      <c r="O196" s="246"/>
      <c r="P196" s="246"/>
      <c r="Q196" s="246"/>
      <c r="R196" s="246"/>
      <c r="S196" s="246"/>
      <c r="T196" s="24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8" t="s">
        <v>257</v>
      </c>
      <c r="AU196" s="248" t="s">
        <v>87</v>
      </c>
      <c r="AV196" s="13" t="s">
        <v>85</v>
      </c>
      <c r="AW196" s="13" t="s">
        <v>34</v>
      </c>
      <c r="AX196" s="13" t="s">
        <v>77</v>
      </c>
      <c r="AY196" s="248" t="s">
        <v>245</v>
      </c>
    </row>
    <row r="197" s="14" customFormat="1">
      <c r="A197" s="14"/>
      <c r="B197" s="249"/>
      <c r="C197" s="250"/>
      <c r="D197" s="234" t="s">
        <v>257</v>
      </c>
      <c r="E197" s="251" t="s">
        <v>1</v>
      </c>
      <c r="F197" s="252" t="s">
        <v>6958</v>
      </c>
      <c r="G197" s="250"/>
      <c r="H197" s="253">
        <v>6.6130000000000004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257</v>
      </c>
      <c r="AU197" s="259" t="s">
        <v>87</v>
      </c>
      <c r="AV197" s="14" t="s">
        <v>87</v>
      </c>
      <c r="AW197" s="14" t="s">
        <v>34</v>
      </c>
      <c r="AX197" s="14" t="s">
        <v>77</v>
      </c>
      <c r="AY197" s="259" t="s">
        <v>245</v>
      </c>
    </row>
    <row r="198" s="15" customFormat="1">
      <c r="A198" s="15"/>
      <c r="B198" s="260"/>
      <c r="C198" s="261"/>
      <c r="D198" s="234" t="s">
        <v>257</v>
      </c>
      <c r="E198" s="262" t="s">
        <v>1</v>
      </c>
      <c r="F198" s="263" t="s">
        <v>266</v>
      </c>
      <c r="G198" s="261"/>
      <c r="H198" s="264">
        <v>6.6130000000000004</v>
      </c>
      <c r="I198" s="265"/>
      <c r="J198" s="261"/>
      <c r="K198" s="261"/>
      <c r="L198" s="266"/>
      <c r="M198" s="267"/>
      <c r="N198" s="268"/>
      <c r="O198" s="268"/>
      <c r="P198" s="268"/>
      <c r="Q198" s="268"/>
      <c r="R198" s="268"/>
      <c r="S198" s="268"/>
      <c r="T198" s="269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0" t="s">
        <v>257</v>
      </c>
      <c r="AU198" s="270" t="s">
        <v>87</v>
      </c>
      <c r="AV198" s="15" t="s">
        <v>253</v>
      </c>
      <c r="AW198" s="15" t="s">
        <v>34</v>
      </c>
      <c r="AX198" s="15" t="s">
        <v>85</v>
      </c>
      <c r="AY198" s="270" t="s">
        <v>245</v>
      </c>
    </row>
    <row r="199" s="2" customFormat="1" ht="16.5" customHeight="1">
      <c r="A199" s="40"/>
      <c r="B199" s="41"/>
      <c r="C199" s="283" t="s">
        <v>402</v>
      </c>
      <c r="D199" s="283" t="s">
        <v>551</v>
      </c>
      <c r="E199" s="284" t="s">
        <v>6959</v>
      </c>
      <c r="F199" s="285" t="s">
        <v>6960</v>
      </c>
      <c r="G199" s="286" t="s">
        <v>545</v>
      </c>
      <c r="H199" s="287">
        <v>14.549</v>
      </c>
      <c r="I199" s="288"/>
      <c r="J199" s="289">
        <f>ROUND(I199*H199,2)</f>
        <v>0</v>
      </c>
      <c r="K199" s="285" t="s">
        <v>764</v>
      </c>
      <c r="L199" s="290"/>
      <c r="M199" s="291" t="s">
        <v>1</v>
      </c>
      <c r="N199" s="292" t="s">
        <v>42</v>
      </c>
      <c r="O199" s="93"/>
      <c r="P199" s="230">
        <f>O199*H199</f>
        <v>0</v>
      </c>
      <c r="Q199" s="230">
        <v>1</v>
      </c>
      <c r="R199" s="230">
        <f>Q199*H199</f>
        <v>14.549</v>
      </c>
      <c r="S199" s="230">
        <v>0</v>
      </c>
      <c r="T199" s="231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2" t="s">
        <v>326</v>
      </c>
      <c r="AT199" s="232" t="s">
        <v>551</v>
      </c>
      <c r="AU199" s="232" t="s">
        <v>87</v>
      </c>
      <c r="AY199" s="19" t="s">
        <v>245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9" t="s">
        <v>85</v>
      </c>
      <c r="BK199" s="233">
        <f>ROUND(I199*H199,2)</f>
        <v>0</v>
      </c>
      <c r="BL199" s="19" t="s">
        <v>253</v>
      </c>
      <c r="BM199" s="232" t="s">
        <v>6961</v>
      </c>
    </row>
    <row r="200" s="2" customFormat="1">
      <c r="A200" s="40"/>
      <c r="B200" s="41"/>
      <c r="C200" s="42"/>
      <c r="D200" s="234" t="s">
        <v>255</v>
      </c>
      <c r="E200" s="42"/>
      <c r="F200" s="235" t="s">
        <v>6960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255</v>
      </c>
      <c r="AU200" s="19" t="s">
        <v>87</v>
      </c>
    </row>
    <row r="201" s="14" customFormat="1">
      <c r="A201" s="14"/>
      <c r="B201" s="249"/>
      <c r="C201" s="250"/>
      <c r="D201" s="234" t="s">
        <v>257</v>
      </c>
      <c r="E201" s="251" t="s">
        <v>1</v>
      </c>
      <c r="F201" s="252" t="s">
        <v>6962</v>
      </c>
      <c r="G201" s="250"/>
      <c r="H201" s="253">
        <v>14.549</v>
      </c>
      <c r="I201" s="254"/>
      <c r="J201" s="250"/>
      <c r="K201" s="250"/>
      <c r="L201" s="255"/>
      <c r="M201" s="256"/>
      <c r="N201" s="257"/>
      <c r="O201" s="257"/>
      <c r="P201" s="257"/>
      <c r="Q201" s="257"/>
      <c r="R201" s="257"/>
      <c r="S201" s="257"/>
      <c r="T201" s="25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9" t="s">
        <v>257</v>
      </c>
      <c r="AU201" s="259" t="s">
        <v>87</v>
      </c>
      <c r="AV201" s="14" t="s">
        <v>87</v>
      </c>
      <c r="AW201" s="14" t="s">
        <v>34</v>
      </c>
      <c r="AX201" s="14" t="s">
        <v>85</v>
      </c>
      <c r="AY201" s="259" t="s">
        <v>245</v>
      </c>
    </row>
    <row r="202" s="2" customFormat="1" ht="16.5" customHeight="1">
      <c r="A202" s="40"/>
      <c r="B202" s="41"/>
      <c r="C202" s="221" t="s">
        <v>410</v>
      </c>
      <c r="D202" s="221" t="s">
        <v>248</v>
      </c>
      <c r="E202" s="222" t="s">
        <v>2698</v>
      </c>
      <c r="F202" s="223" t="s">
        <v>2699</v>
      </c>
      <c r="G202" s="224" t="s">
        <v>2717</v>
      </c>
      <c r="H202" s="225">
        <v>134</v>
      </c>
      <c r="I202" s="226"/>
      <c r="J202" s="227">
        <f>ROUND(I202*H202,2)</f>
        <v>0</v>
      </c>
      <c r="K202" s="223" t="s">
        <v>764</v>
      </c>
      <c r="L202" s="46"/>
      <c r="M202" s="228" t="s">
        <v>1</v>
      </c>
      <c r="N202" s="229" t="s">
        <v>42</v>
      </c>
      <c r="O202" s="93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2" t="s">
        <v>253</v>
      </c>
      <c r="AT202" s="232" t="s">
        <v>248</v>
      </c>
      <c r="AU202" s="232" t="s">
        <v>87</v>
      </c>
      <c r="AY202" s="19" t="s">
        <v>245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9" t="s">
        <v>85</v>
      </c>
      <c r="BK202" s="233">
        <f>ROUND(I202*H202,2)</f>
        <v>0</v>
      </c>
      <c r="BL202" s="19" t="s">
        <v>253</v>
      </c>
      <c r="BM202" s="232" t="s">
        <v>6963</v>
      </c>
    </row>
    <row r="203" s="2" customFormat="1">
      <c r="A203" s="40"/>
      <c r="B203" s="41"/>
      <c r="C203" s="42"/>
      <c r="D203" s="234" t="s">
        <v>255</v>
      </c>
      <c r="E203" s="42"/>
      <c r="F203" s="235" t="s">
        <v>2701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255</v>
      </c>
      <c r="AU203" s="19" t="s">
        <v>87</v>
      </c>
    </row>
    <row r="204" s="2" customFormat="1">
      <c r="A204" s="40"/>
      <c r="B204" s="41"/>
      <c r="C204" s="42"/>
      <c r="D204" s="296" t="s">
        <v>766</v>
      </c>
      <c r="E204" s="42"/>
      <c r="F204" s="297" t="s">
        <v>2702</v>
      </c>
      <c r="G204" s="42"/>
      <c r="H204" s="42"/>
      <c r="I204" s="236"/>
      <c r="J204" s="42"/>
      <c r="K204" s="42"/>
      <c r="L204" s="46"/>
      <c r="M204" s="237"/>
      <c r="N204" s="238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766</v>
      </c>
      <c r="AU204" s="19" t="s">
        <v>87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6964</v>
      </c>
      <c r="G205" s="250"/>
      <c r="H205" s="253">
        <v>134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77</v>
      </c>
      <c r="AY205" s="259" t="s">
        <v>245</v>
      </c>
    </row>
    <row r="206" s="15" customFormat="1">
      <c r="A206" s="15"/>
      <c r="B206" s="260"/>
      <c r="C206" s="261"/>
      <c r="D206" s="234" t="s">
        <v>257</v>
      </c>
      <c r="E206" s="262" t="s">
        <v>1</v>
      </c>
      <c r="F206" s="263" t="s">
        <v>266</v>
      </c>
      <c r="G206" s="261"/>
      <c r="H206" s="264">
        <v>134</v>
      </c>
      <c r="I206" s="265"/>
      <c r="J206" s="261"/>
      <c r="K206" s="261"/>
      <c r="L206" s="266"/>
      <c r="M206" s="267"/>
      <c r="N206" s="268"/>
      <c r="O206" s="268"/>
      <c r="P206" s="268"/>
      <c r="Q206" s="268"/>
      <c r="R206" s="268"/>
      <c r="S206" s="268"/>
      <c r="T206" s="269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70" t="s">
        <v>257</v>
      </c>
      <c r="AU206" s="270" t="s">
        <v>87</v>
      </c>
      <c r="AV206" s="15" t="s">
        <v>253</v>
      </c>
      <c r="AW206" s="15" t="s">
        <v>34</v>
      </c>
      <c r="AX206" s="15" t="s">
        <v>85</v>
      </c>
      <c r="AY206" s="270" t="s">
        <v>245</v>
      </c>
    </row>
    <row r="207" s="2" customFormat="1" ht="16.5" customHeight="1">
      <c r="A207" s="40"/>
      <c r="B207" s="41"/>
      <c r="C207" s="283" t="s">
        <v>419</v>
      </c>
      <c r="D207" s="283" t="s">
        <v>551</v>
      </c>
      <c r="E207" s="284" t="s">
        <v>2704</v>
      </c>
      <c r="F207" s="285" t="s">
        <v>2705</v>
      </c>
      <c r="G207" s="286" t="s">
        <v>3231</v>
      </c>
      <c r="H207" s="287">
        <v>4.0199999999999996</v>
      </c>
      <c r="I207" s="288"/>
      <c r="J207" s="289">
        <f>ROUND(I207*H207,2)</f>
        <v>0</v>
      </c>
      <c r="K207" s="285" t="s">
        <v>764</v>
      </c>
      <c r="L207" s="290"/>
      <c r="M207" s="291" t="s">
        <v>1</v>
      </c>
      <c r="N207" s="292" t="s">
        <v>42</v>
      </c>
      <c r="O207" s="93"/>
      <c r="P207" s="230">
        <f>O207*H207</f>
        <v>0</v>
      </c>
      <c r="Q207" s="230">
        <v>0.001</v>
      </c>
      <c r="R207" s="230">
        <f>Q207*H207</f>
        <v>0.0040199999999999993</v>
      </c>
      <c r="S207" s="230">
        <v>0</v>
      </c>
      <c r="T207" s="231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2" t="s">
        <v>326</v>
      </c>
      <c r="AT207" s="232" t="s">
        <v>551</v>
      </c>
      <c r="AU207" s="232" t="s">
        <v>87</v>
      </c>
      <c r="AY207" s="19" t="s">
        <v>245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9" t="s">
        <v>85</v>
      </c>
      <c r="BK207" s="233">
        <f>ROUND(I207*H207,2)</f>
        <v>0</v>
      </c>
      <c r="BL207" s="19" t="s">
        <v>253</v>
      </c>
      <c r="BM207" s="232" t="s">
        <v>6965</v>
      </c>
    </row>
    <row r="208" s="2" customFormat="1">
      <c r="A208" s="40"/>
      <c r="B208" s="41"/>
      <c r="C208" s="42"/>
      <c r="D208" s="234" t="s">
        <v>255</v>
      </c>
      <c r="E208" s="42"/>
      <c r="F208" s="235" t="s">
        <v>2705</v>
      </c>
      <c r="G208" s="42"/>
      <c r="H208" s="42"/>
      <c r="I208" s="236"/>
      <c r="J208" s="42"/>
      <c r="K208" s="42"/>
      <c r="L208" s="46"/>
      <c r="M208" s="237"/>
      <c r="N208" s="238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255</v>
      </c>
      <c r="AU208" s="19" t="s">
        <v>87</v>
      </c>
    </row>
    <row r="209" s="14" customFormat="1">
      <c r="A209" s="14"/>
      <c r="B209" s="249"/>
      <c r="C209" s="250"/>
      <c r="D209" s="234" t="s">
        <v>257</v>
      </c>
      <c r="E209" s="251" t="s">
        <v>1</v>
      </c>
      <c r="F209" s="252" t="s">
        <v>6966</v>
      </c>
      <c r="G209" s="250"/>
      <c r="H209" s="253">
        <v>4.0199999999999996</v>
      </c>
      <c r="I209" s="254"/>
      <c r="J209" s="250"/>
      <c r="K209" s="250"/>
      <c r="L209" s="255"/>
      <c r="M209" s="256"/>
      <c r="N209" s="257"/>
      <c r="O209" s="257"/>
      <c r="P209" s="257"/>
      <c r="Q209" s="257"/>
      <c r="R209" s="257"/>
      <c r="S209" s="257"/>
      <c r="T209" s="25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9" t="s">
        <v>257</v>
      </c>
      <c r="AU209" s="259" t="s">
        <v>87</v>
      </c>
      <c r="AV209" s="14" t="s">
        <v>87</v>
      </c>
      <c r="AW209" s="14" t="s">
        <v>34</v>
      </c>
      <c r="AX209" s="14" t="s">
        <v>85</v>
      </c>
      <c r="AY209" s="259" t="s">
        <v>245</v>
      </c>
    </row>
    <row r="210" s="2" customFormat="1" ht="16.5" customHeight="1">
      <c r="A210" s="40"/>
      <c r="B210" s="41"/>
      <c r="C210" s="221" t="s">
        <v>430</v>
      </c>
      <c r="D210" s="221" t="s">
        <v>248</v>
      </c>
      <c r="E210" s="222" t="s">
        <v>2709</v>
      </c>
      <c r="F210" s="223" t="s">
        <v>2710</v>
      </c>
      <c r="G210" s="224" t="s">
        <v>275</v>
      </c>
      <c r="H210" s="225">
        <v>134</v>
      </c>
      <c r="I210" s="226"/>
      <c r="J210" s="227">
        <f>ROUND(I210*H210,2)</f>
        <v>0</v>
      </c>
      <c r="K210" s="223" t="s">
        <v>764</v>
      </c>
      <c r="L210" s="46"/>
      <c r="M210" s="228" t="s">
        <v>1</v>
      </c>
      <c r="N210" s="229" t="s">
        <v>42</v>
      </c>
      <c r="O210" s="93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2" t="s">
        <v>253</v>
      </c>
      <c r="AT210" s="232" t="s">
        <v>248</v>
      </c>
      <c r="AU210" s="232" t="s">
        <v>87</v>
      </c>
      <c r="AY210" s="19" t="s">
        <v>245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9" t="s">
        <v>85</v>
      </c>
      <c r="BK210" s="233">
        <f>ROUND(I210*H210,2)</f>
        <v>0</v>
      </c>
      <c r="BL210" s="19" t="s">
        <v>253</v>
      </c>
      <c r="BM210" s="232" t="s">
        <v>6967</v>
      </c>
    </row>
    <row r="211" s="2" customFormat="1">
      <c r="A211" s="40"/>
      <c r="B211" s="41"/>
      <c r="C211" s="42"/>
      <c r="D211" s="234" t="s">
        <v>255</v>
      </c>
      <c r="E211" s="42"/>
      <c r="F211" s="235" t="s">
        <v>2712</v>
      </c>
      <c r="G211" s="42"/>
      <c r="H211" s="42"/>
      <c r="I211" s="236"/>
      <c r="J211" s="42"/>
      <c r="K211" s="42"/>
      <c r="L211" s="46"/>
      <c r="M211" s="237"/>
      <c r="N211" s="238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255</v>
      </c>
      <c r="AU211" s="19" t="s">
        <v>87</v>
      </c>
    </row>
    <row r="212" s="2" customFormat="1">
      <c r="A212" s="40"/>
      <c r="B212" s="41"/>
      <c r="C212" s="42"/>
      <c r="D212" s="296" t="s">
        <v>766</v>
      </c>
      <c r="E212" s="42"/>
      <c r="F212" s="297" t="s">
        <v>2713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766</v>
      </c>
      <c r="AU212" s="19" t="s">
        <v>87</v>
      </c>
    </row>
    <row r="213" s="14" customFormat="1">
      <c r="A213" s="14"/>
      <c r="B213" s="249"/>
      <c r="C213" s="250"/>
      <c r="D213" s="234" t="s">
        <v>257</v>
      </c>
      <c r="E213" s="251" t="s">
        <v>1</v>
      </c>
      <c r="F213" s="252" t="s">
        <v>6968</v>
      </c>
      <c r="G213" s="250"/>
      <c r="H213" s="253">
        <v>134</v>
      </c>
      <c r="I213" s="254"/>
      <c r="J213" s="250"/>
      <c r="K213" s="250"/>
      <c r="L213" s="255"/>
      <c r="M213" s="256"/>
      <c r="N213" s="257"/>
      <c r="O213" s="257"/>
      <c r="P213" s="257"/>
      <c r="Q213" s="257"/>
      <c r="R213" s="257"/>
      <c r="S213" s="257"/>
      <c r="T213" s="25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9" t="s">
        <v>257</v>
      </c>
      <c r="AU213" s="259" t="s">
        <v>87</v>
      </c>
      <c r="AV213" s="14" t="s">
        <v>87</v>
      </c>
      <c r="AW213" s="14" t="s">
        <v>34</v>
      </c>
      <c r="AX213" s="14" t="s">
        <v>77</v>
      </c>
      <c r="AY213" s="259" t="s">
        <v>245</v>
      </c>
    </row>
    <row r="214" s="15" customFormat="1">
      <c r="A214" s="15"/>
      <c r="B214" s="260"/>
      <c r="C214" s="261"/>
      <c r="D214" s="234" t="s">
        <v>257</v>
      </c>
      <c r="E214" s="262" t="s">
        <v>1</v>
      </c>
      <c r="F214" s="263" t="s">
        <v>266</v>
      </c>
      <c r="G214" s="261"/>
      <c r="H214" s="264">
        <v>134</v>
      </c>
      <c r="I214" s="265"/>
      <c r="J214" s="261"/>
      <c r="K214" s="261"/>
      <c r="L214" s="266"/>
      <c r="M214" s="267"/>
      <c r="N214" s="268"/>
      <c r="O214" s="268"/>
      <c r="P214" s="268"/>
      <c r="Q214" s="268"/>
      <c r="R214" s="268"/>
      <c r="S214" s="268"/>
      <c r="T214" s="269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70" t="s">
        <v>257</v>
      </c>
      <c r="AU214" s="270" t="s">
        <v>87</v>
      </c>
      <c r="AV214" s="15" t="s">
        <v>253</v>
      </c>
      <c r="AW214" s="15" t="s">
        <v>34</v>
      </c>
      <c r="AX214" s="15" t="s">
        <v>85</v>
      </c>
      <c r="AY214" s="270" t="s">
        <v>245</v>
      </c>
    </row>
    <row r="215" s="2" customFormat="1" ht="16.5" customHeight="1">
      <c r="A215" s="40"/>
      <c r="B215" s="41"/>
      <c r="C215" s="221" t="s">
        <v>418</v>
      </c>
      <c r="D215" s="221" t="s">
        <v>248</v>
      </c>
      <c r="E215" s="222" t="s">
        <v>2715</v>
      </c>
      <c r="F215" s="223" t="s">
        <v>2716</v>
      </c>
      <c r="G215" s="224" t="s">
        <v>2717</v>
      </c>
      <c r="H215" s="225">
        <v>134</v>
      </c>
      <c r="I215" s="226"/>
      <c r="J215" s="227">
        <f>ROUND(I215*H215,2)</f>
        <v>0</v>
      </c>
      <c r="K215" s="223" t="s">
        <v>764</v>
      </c>
      <c r="L215" s="46"/>
      <c r="M215" s="228" t="s">
        <v>1</v>
      </c>
      <c r="N215" s="229" t="s">
        <v>42</v>
      </c>
      <c r="O215" s="93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2" t="s">
        <v>253</v>
      </c>
      <c r="AT215" s="232" t="s">
        <v>248</v>
      </c>
      <c r="AU215" s="232" t="s">
        <v>87</v>
      </c>
      <c r="AY215" s="19" t="s">
        <v>245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9" t="s">
        <v>85</v>
      </c>
      <c r="BK215" s="233">
        <f>ROUND(I215*H215,2)</f>
        <v>0</v>
      </c>
      <c r="BL215" s="19" t="s">
        <v>253</v>
      </c>
      <c r="BM215" s="232" t="s">
        <v>6969</v>
      </c>
    </row>
    <row r="216" s="2" customFormat="1">
      <c r="A216" s="40"/>
      <c r="B216" s="41"/>
      <c r="C216" s="42"/>
      <c r="D216" s="234" t="s">
        <v>255</v>
      </c>
      <c r="E216" s="42"/>
      <c r="F216" s="235" t="s">
        <v>2719</v>
      </c>
      <c r="G216" s="42"/>
      <c r="H216" s="42"/>
      <c r="I216" s="236"/>
      <c r="J216" s="42"/>
      <c r="K216" s="42"/>
      <c r="L216" s="46"/>
      <c r="M216" s="237"/>
      <c r="N216" s="238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255</v>
      </c>
      <c r="AU216" s="19" t="s">
        <v>87</v>
      </c>
    </row>
    <row r="217" s="2" customFormat="1">
      <c r="A217" s="40"/>
      <c r="B217" s="41"/>
      <c r="C217" s="42"/>
      <c r="D217" s="296" t="s">
        <v>766</v>
      </c>
      <c r="E217" s="42"/>
      <c r="F217" s="297" t="s">
        <v>2720</v>
      </c>
      <c r="G217" s="42"/>
      <c r="H217" s="42"/>
      <c r="I217" s="236"/>
      <c r="J217" s="42"/>
      <c r="K217" s="42"/>
      <c r="L217" s="46"/>
      <c r="M217" s="237"/>
      <c r="N217" s="238"/>
      <c r="O217" s="93"/>
      <c r="P217" s="93"/>
      <c r="Q217" s="93"/>
      <c r="R217" s="93"/>
      <c r="S217" s="93"/>
      <c r="T217" s="94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766</v>
      </c>
      <c r="AU217" s="19" t="s">
        <v>87</v>
      </c>
    </row>
    <row r="218" s="13" customFormat="1">
      <c r="A218" s="13"/>
      <c r="B218" s="239"/>
      <c r="C218" s="240"/>
      <c r="D218" s="234" t="s">
        <v>257</v>
      </c>
      <c r="E218" s="241" t="s">
        <v>1</v>
      </c>
      <c r="F218" s="242" t="s">
        <v>6970</v>
      </c>
      <c r="G218" s="240"/>
      <c r="H218" s="241" t="s">
        <v>1</v>
      </c>
      <c r="I218" s="243"/>
      <c r="J218" s="240"/>
      <c r="K218" s="240"/>
      <c r="L218" s="244"/>
      <c r="M218" s="245"/>
      <c r="N218" s="246"/>
      <c r="O218" s="246"/>
      <c r="P218" s="246"/>
      <c r="Q218" s="246"/>
      <c r="R218" s="246"/>
      <c r="S218" s="246"/>
      <c r="T218" s="24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8" t="s">
        <v>257</v>
      </c>
      <c r="AU218" s="248" t="s">
        <v>87</v>
      </c>
      <c r="AV218" s="13" t="s">
        <v>85</v>
      </c>
      <c r="AW218" s="13" t="s">
        <v>34</v>
      </c>
      <c r="AX218" s="13" t="s">
        <v>77</v>
      </c>
      <c r="AY218" s="248" t="s">
        <v>245</v>
      </c>
    </row>
    <row r="219" s="14" customFormat="1">
      <c r="A219" s="14"/>
      <c r="B219" s="249"/>
      <c r="C219" s="250"/>
      <c r="D219" s="234" t="s">
        <v>257</v>
      </c>
      <c r="E219" s="251" t="s">
        <v>1</v>
      </c>
      <c r="F219" s="252" t="s">
        <v>6971</v>
      </c>
      <c r="G219" s="250"/>
      <c r="H219" s="253">
        <v>134</v>
      </c>
      <c r="I219" s="254"/>
      <c r="J219" s="250"/>
      <c r="K219" s="250"/>
      <c r="L219" s="255"/>
      <c r="M219" s="256"/>
      <c r="N219" s="257"/>
      <c r="O219" s="257"/>
      <c r="P219" s="257"/>
      <c r="Q219" s="257"/>
      <c r="R219" s="257"/>
      <c r="S219" s="257"/>
      <c r="T219" s="25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9" t="s">
        <v>257</v>
      </c>
      <c r="AU219" s="259" t="s">
        <v>87</v>
      </c>
      <c r="AV219" s="14" t="s">
        <v>87</v>
      </c>
      <c r="AW219" s="14" t="s">
        <v>34</v>
      </c>
      <c r="AX219" s="14" t="s">
        <v>77</v>
      </c>
      <c r="AY219" s="259" t="s">
        <v>245</v>
      </c>
    </row>
    <row r="220" s="15" customFormat="1">
      <c r="A220" s="15"/>
      <c r="B220" s="260"/>
      <c r="C220" s="261"/>
      <c r="D220" s="234" t="s">
        <v>257</v>
      </c>
      <c r="E220" s="262" t="s">
        <v>1</v>
      </c>
      <c r="F220" s="263" t="s">
        <v>266</v>
      </c>
      <c r="G220" s="261"/>
      <c r="H220" s="264">
        <v>134</v>
      </c>
      <c r="I220" s="265"/>
      <c r="J220" s="261"/>
      <c r="K220" s="261"/>
      <c r="L220" s="266"/>
      <c r="M220" s="267"/>
      <c r="N220" s="268"/>
      <c r="O220" s="268"/>
      <c r="P220" s="268"/>
      <c r="Q220" s="268"/>
      <c r="R220" s="268"/>
      <c r="S220" s="268"/>
      <c r="T220" s="269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70" t="s">
        <v>257</v>
      </c>
      <c r="AU220" s="270" t="s">
        <v>87</v>
      </c>
      <c r="AV220" s="15" t="s">
        <v>253</v>
      </c>
      <c r="AW220" s="15" t="s">
        <v>34</v>
      </c>
      <c r="AX220" s="15" t="s">
        <v>85</v>
      </c>
      <c r="AY220" s="270" t="s">
        <v>245</v>
      </c>
    </row>
    <row r="221" s="2" customFormat="1" ht="16.5" customHeight="1">
      <c r="A221" s="40"/>
      <c r="B221" s="41"/>
      <c r="C221" s="283" t="s">
        <v>7</v>
      </c>
      <c r="D221" s="283" t="s">
        <v>551</v>
      </c>
      <c r="E221" s="284" t="s">
        <v>2722</v>
      </c>
      <c r="F221" s="285" t="s">
        <v>2723</v>
      </c>
      <c r="G221" s="286" t="s">
        <v>3531</v>
      </c>
      <c r="H221" s="287">
        <v>50.920000000000002</v>
      </c>
      <c r="I221" s="288"/>
      <c r="J221" s="289">
        <f>ROUND(I221*H221,2)</f>
        <v>0</v>
      </c>
      <c r="K221" s="285" t="s">
        <v>764</v>
      </c>
      <c r="L221" s="290"/>
      <c r="M221" s="291" t="s">
        <v>1</v>
      </c>
      <c r="N221" s="292" t="s">
        <v>42</v>
      </c>
      <c r="O221" s="93"/>
      <c r="P221" s="230">
        <f>O221*H221</f>
        <v>0</v>
      </c>
      <c r="Q221" s="230">
        <v>1</v>
      </c>
      <c r="R221" s="230">
        <f>Q221*H221</f>
        <v>50.920000000000002</v>
      </c>
      <c r="S221" s="230">
        <v>0</v>
      </c>
      <c r="T221" s="231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32" t="s">
        <v>326</v>
      </c>
      <c r="AT221" s="232" t="s">
        <v>551</v>
      </c>
      <c r="AU221" s="232" t="s">
        <v>87</v>
      </c>
      <c r="AY221" s="19" t="s">
        <v>245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9" t="s">
        <v>85</v>
      </c>
      <c r="BK221" s="233">
        <f>ROUND(I221*H221,2)</f>
        <v>0</v>
      </c>
      <c r="BL221" s="19" t="s">
        <v>253</v>
      </c>
      <c r="BM221" s="232" t="s">
        <v>6972</v>
      </c>
    </row>
    <row r="222" s="2" customFormat="1">
      <c r="A222" s="40"/>
      <c r="B222" s="41"/>
      <c r="C222" s="42"/>
      <c r="D222" s="234" t="s">
        <v>255</v>
      </c>
      <c r="E222" s="42"/>
      <c r="F222" s="235" t="s">
        <v>2723</v>
      </c>
      <c r="G222" s="42"/>
      <c r="H222" s="42"/>
      <c r="I222" s="236"/>
      <c r="J222" s="42"/>
      <c r="K222" s="42"/>
      <c r="L222" s="46"/>
      <c r="M222" s="237"/>
      <c r="N222" s="238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255</v>
      </c>
      <c r="AU222" s="19" t="s">
        <v>87</v>
      </c>
    </row>
    <row r="223" s="14" customFormat="1">
      <c r="A223" s="14"/>
      <c r="B223" s="249"/>
      <c r="C223" s="250"/>
      <c r="D223" s="234" t="s">
        <v>257</v>
      </c>
      <c r="E223" s="251" t="s">
        <v>1</v>
      </c>
      <c r="F223" s="252" t="s">
        <v>6973</v>
      </c>
      <c r="G223" s="250"/>
      <c r="H223" s="253">
        <v>50.920000000000002</v>
      </c>
      <c r="I223" s="254"/>
      <c r="J223" s="250"/>
      <c r="K223" s="250"/>
      <c r="L223" s="255"/>
      <c r="M223" s="256"/>
      <c r="N223" s="257"/>
      <c r="O223" s="257"/>
      <c r="P223" s="257"/>
      <c r="Q223" s="257"/>
      <c r="R223" s="257"/>
      <c r="S223" s="257"/>
      <c r="T223" s="25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9" t="s">
        <v>257</v>
      </c>
      <c r="AU223" s="259" t="s">
        <v>87</v>
      </c>
      <c r="AV223" s="14" t="s">
        <v>87</v>
      </c>
      <c r="AW223" s="14" t="s">
        <v>34</v>
      </c>
      <c r="AX223" s="14" t="s">
        <v>77</v>
      </c>
      <c r="AY223" s="259" t="s">
        <v>245</v>
      </c>
    </row>
    <row r="224" s="15" customFormat="1">
      <c r="A224" s="15"/>
      <c r="B224" s="260"/>
      <c r="C224" s="261"/>
      <c r="D224" s="234" t="s">
        <v>257</v>
      </c>
      <c r="E224" s="262" t="s">
        <v>1</v>
      </c>
      <c r="F224" s="263" t="s">
        <v>266</v>
      </c>
      <c r="G224" s="261"/>
      <c r="H224" s="264">
        <v>50.920000000000002</v>
      </c>
      <c r="I224" s="265"/>
      <c r="J224" s="261"/>
      <c r="K224" s="261"/>
      <c r="L224" s="266"/>
      <c r="M224" s="267"/>
      <c r="N224" s="268"/>
      <c r="O224" s="268"/>
      <c r="P224" s="268"/>
      <c r="Q224" s="268"/>
      <c r="R224" s="268"/>
      <c r="S224" s="268"/>
      <c r="T224" s="269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70" t="s">
        <v>257</v>
      </c>
      <c r="AU224" s="270" t="s">
        <v>87</v>
      </c>
      <c r="AV224" s="15" t="s">
        <v>253</v>
      </c>
      <c r="AW224" s="15" t="s">
        <v>34</v>
      </c>
      <c r="AX224" s="15" t="s">
        <v>85</v>
      </c>
      <c r="AY224" s="270" t="s">
        <v>245</v>
      </c>
    </row>
    <row r="225" s="2" customFormat="1" ht="16.5" customHeight="1">
      <c r="A225" s="40"/>
      <c r="B225" s="41"/>
      <c r="C225" s="221" t="s">
        <v>452</v>
      </c>
      <c r="D225" s="221" t="s">
        <v>248</v>
      </c>
      <c r="E225" s="222" t="s">
        <v>3539</v>
      </c>
      <c r="F225" s="223" t="s">
        <v>3540</v>
      </c>
      <c r="G225" s="224" t="s">
        <v>317</v>
      </c>
      <c r="H225" s="225">
        <v>16.5</v>
      </c>
      <c r="I225" s="226"/>
      <c r="J225" s="227">
        <f>ROUND(I225*H225,2)</f>
        <v>0</v>
      </c>
      <c r="K225" s="223" t="s">
        <v>764</v>
      </c>
      <c r="L225" s="46"/>
      <c r="M225" s="228" t="s">
        <v>1</v>
      </c>
      <c r="N225" s="229" t="s">
        <v>42</v>
      </c>
      <c r="O225" s="93"/>
      <c r="P225" s="230">
        <f>O225*H225</f>
        <v>0</v>
      </c>
      <c r="Q225" s="230">
        <v>0</v>
      </c>
      <c r="R225" s="230">
        <f>Q225*H225</f>
        <v>0</v>
      </c>
      <c r="S225" s="230">
        <v>0</v>
      </c>
      <c r="T225" s="231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2" t="s">
        <v>253</v>
      </c>
      <c r="AT225" s="232" t="s">
        <v>248</v>
      </c>
      <c r="AU225" s="232" t="s">
        <v>87</v>
      </c>
      <c r="AY225" s="19" t="s">
        <v>245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9" t="s">
        <v>85</v>
      </c>
      <c r="BK225" s="233">
        <f>ROUND(I225*H225,2)</f>
        <v>0</v>
      </c>
      <c r="BL225" s="19" t="s">
        <v>253</v>
      </c>
      <c r="BM225" s="232" t="s">
        <v>6974</v>
      </c>
    </row>
    <row r="226" s="2" customFormat="1">
      <c r="A226" s="40"/>
      <c r="B226" s="41"/>
      <c r="C226" s="42"/>
      <c r="D226" s="234" t="s">
        <v>255</v>
      </c>
      <c r="E226" s="42"/>
      <c r="F226" s="235" t="s">
        <v>4212</v>
      </c>
      <c r="G226" s="42"/>
      <c r="H226" s="42"/>
      <c r="I226" s="236"/>
      <c r="J226" s="42"/>
      <c r="K226" s="42"/>
      <c r="L226" s="46"/>
      <c r="M226" s="237"/>
      <c r="N226" s="238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255</v>
      </c>
      <c r="AU226" s="19" t="s">
        <v>87</v>
      </c>
    </row>
    <row r="227" s="2" customFormat="1">
      <c r="A227" s="40"/>
      <c r="B227" s="41"/>
      <c r="C227" s="42"/>
      <c r="D227" s="296" t="s">
        <v>766</v>
      </c>
      <c r="E227" s="42"/>
      <c r="F227" s="297" t="s">
        <v>3542</v>
      </c>
      <c r="G227" s="42"/>
      <c r="H227" s="42"/>
      <c r="I227" s="236"/>
      <c r="J227" s="42"/>
      <c r="K227" s="42"/>
      <c r="L227" s="46"/>
      <c r="M227" s="237"/>
      <c r="N227" s="238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766</v>
      </c>
      <c r="AU227" s="19" t="s">
        <v>87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6975</v>
      </c>
      <c r="G228" s="250"/>
      <c r="H228" s="253">
        <v>16.5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77</v>
      </c>
      <c r="AY228" s="259" t="s">
        <v>245</v>
      </c>
    </row>
    <row r="229" s="15" customFormat="1">
      <c r="A229" s="15"/>
      <c r="B229" s="260"/>
      <c r="C229" s="261"/>
      <c r="D229" s="234" t="s">
        <v>257</v>
      </c>
      <c r="E229" s="262" t="s">
        <v>1</v>
      </c>
      <c r="F229" s="263" t="s">
        <v>266</v>
      </c>
      <c r="G229" s="261"/>
      <c r="H229" s="264">
        <v>16.5</v>
      </c>
      <c r="I229" s="265"/>
      <c r="J229" s="261"/>
      <c r="K229" s="261"/>
      <c r="L229" s="266"/>
      <c r="M229" s="267"/>
      <c r="N229" s="268"/>
      <c r="O229" s="268"/>
      <c r="P229" s="268"/>
      <c r="Q229" s="268"/>
      <c r="R229" s="268"/>
      <c r="S229" s="268"/>
      <c r="T229" s="269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70" t="s">
        <v>257</v>
      </c>
      <c r="AU229" s="270" t="s">
        <v>87</v>
      </c>
      <c r="AV229" s="15" t="s">
        <v>253</v>
      </c>
      <c r="AW229" s="15" t="s">
        <v>34</v>
      </c>
      <c r="AX229" s="15" t="s">
        <v>85</v>
      </c>
      <c r="AY229" s="270" t="s">
        <v>245</v>
      </c>
    </row>
    <row r="230" s="2" customFormat="1" ht="16.5" customHeight="1">
      <c r="A230" s="40"/>
      <c r="B230" s="41"/>
      <c r="C230" s="283" t="s">
        <v>460</v>
      </c>
      <c r="D230" s="283" t="s">
        <v>551</v>
      </c>
      <c r="E230" s="284" t="s">
        <v>4214</v>
      </c>
      <c r="F230" s="285" t="s">
        <v>3545</v>
      </c>
      <c r="G230" s="286" t="s">
        <v>329</v>
      </c>
      <c r="H230" s="287">
        <v>16.5</v>
      </c>
      <c r="I230" s="288"/>
      <c r="J230" s="289">
        <f>ROUND(I230*H230,2)</f>
        <v>0</v>
      </c>
      <c r="K230" s="285" t="s">
        <v>1</v>
      </c>
      <c r="L230" s="290"/>
      <c r="M230" s="291" t="s">
        <v>1</v>
      </c>
      <c r="N230" s="292" t="s">
        <v>42</v>
      </c>
      <c r="O230" s="93"/>
      <c r="P230" s="230">
        <f>O230*H230</f>
        <v>0</v>
      </c>
      <c r="Q230" s="230">
        <v>0.059999999999999998</v>
      </c>
      <c r="R230" s="230">
        <f>Q230*H230</f>
        <v>0.98999999999999999</v>
      </c>
      <c r="S230" s="230">
        <v>0</v>
      </c>
      <c r="T230" s="231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2" t="s">
        <v>326</v>
      </c>
      <c r="AT230" s="232" t="s">
        <v>551</v>
      </c>
      <c r="AU230" s="232" t="s">
        <v>87</v>
      </c>
      <c r="AY230" s="19" t="s">
        <v>245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9" t="s">
        <v>85</v>
      </c>
      <c r="BK230" s="233">
        <f>ROUND(I230*H230,2)</f>
        <v>0</v>
      </c>
      <c r="BL230" s="19" t="s">
        <v>253</v>
      </c>
      <c r="BM230" s="232" t="s">
        <v>6976</v>
      </c>
    </row>
    <row r="231" s="2" customFormat="1">
      <c r="A231" s="40"/>
      <c r="B231" s="41"/>
      <c r="C231" s="42"/>
      <c r="D231" s="234" t="s">
        <v>255</v>
      </c>
      <c r="E231" s="42"/>
      <c r="F231" s="235" t="s">
        <v>3545</v>
      </c>
      <c r="G231" s="42"/>
      <c r="H231" s="42"/>
      <c r="I231" s="236"/>
      <c r="J231" s="42"/>
      <c r="K231" s="42"/>
      <c r="L231" s="46"/>
      <c r="M231" s="237"/>
      <c r="N231" s="238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255</v>
      </c>
      <c r="AU231" s="19" t="s">
        <v>87</v>
      </c>
    </row>
    <row r="232" s="2" customFormat="1" ht="16.5" customHeight="1">
      <c r="A232" s="40"/>
      <c r="B232" s="41"/>
      <c r="C232" s="283" t="s">
        <v>466</v>
      </c>
      <c r="D232" s="283" t="s">
        <v>551</v>
      </c>
      <c r="E232" s="284" t="s">
        <v>3547</v>
      </c>
      <c r="F232" s="285" t="s">
        <v>3548</v>
      </c>
      <c r="G232" s="286" t="s">
        <v>329</v>
      </c>
      <c r="H232" s="287">
        <v>33</v>
      </c>
      <c r="I232" s="288"/>
      <c r="J232" s="289">
        <f>ROUND(I232*H232,2)</f>
        <v>0</v>
      </c>
      <c r="K232" s="285" t="s">
        <v>1</v>
      </c>
      <c r="L232" s="290"/>
      <c r="M232" s="291" t="s">
        <v>1</v>
      </c>
      <c r="N232" s="292" t="s">
        <v>42</v>
      </c>
      <c r="O232" s="93"/>
      <c r="P232" s="230">
        <f>O232*H232</f>
        <v>0</v>
      </c>
      <c r="Q232" s="230">
        <v>0.0095999999999999992</v>
      </c>
      <c r="R232" s="230">
        <f>Q232*H232</f>
        <v>0.31679999999999997</v>
      </c>
      <c r="S232" s="230">
        <v>0</v>
      </c>
      <c r="T232" s="231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32" t="s">
        <v>326</v>
      </c>
      <c r="AT232" s="232" t="s">
        <v>551</v>
      </c>
      <c r="AU232" s="232" t="s">
        <v>87</v>
      </c>
      <c r="AY232" s="19" t="s">
        <v>245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9" t="s">
        <v>85</v>
      </c>
      <c r="BK232" s="233">
        <f>ROUND(I232*H232,2)</f>
        <v>0</v>
      </c>
      <c r="BL232" s="19" t="s">
        <v>253</v>
      </c>
      <c r="BM232" s="232" t="s">
        <v>6977</v>
      </c>
    </row>
    <row r="233" s="2" customFormat="1">
      <c r="A233" s="40"/>
      <c r="B233" s="41"/>
      <c r="C233" s="42"/>
      <c r="D233" s="234" t="s">
        <v>255</v>
      </c>
      <c r="E233" s="42"/>
      <c r="F233" s="235" t="s">
        <v>3548</v>
      </c>
      <c r="G233" s="42"/>
      <c r="H233" s="42"/>
      <c r="I233" s="236"/>
      <c r="J233" s="42"/>
      <c r="K233" s="42"/>
      <c r="L233" s="46"/>
      <c r="M233" s="237"/>
      <c r="N233" s="238"/>
      <c r="O233" s="93"/>
      <c r="P233" s="93"/>
      <c r="Q233" s="93"/>
      <c r="R233" s="93"/>
      <c r="S233" s="93"/>
      <c r="T233" s="94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255</v>
      </c>
      <c r="AU233" s="19" t="s">
        <v>87</v>
      </c>
    </row>
    <row r="234" s="14" customFormat="1">
      <c r="A234" s="14"/>
      <c r="B234" s="249"/>
      <c r="C234" s="250"/>
      <c r="D234" s="234" t="s">
        <v>257</v>
      </c>
      <c r="E234" s="251" t="s">
        <v>1</v>
      </c>
      <c r="F234" s="252" t="s">
        <v>6978</v>
      </c>
      <c r="G234" s="250"/>
      <c r="H234" s="253">
        <v>33</v>
      </c>
      <c r="I234" s="254"/>
      <c r="J234" s="250"/>
      <c r="K234" s="250"/>
      <c r="L234" s="255"/>
      <c r="M234" s="256"/>
      <c r="N234" s="257"/>
      <c r="O234" s="257"/>
      <c r="P234" s="257"/>
      <c r="Q234" s="257"/>
      <c r="R234" s="257"/>
      <c r="S234" s="257"/>
      <c r="T234" s="25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9" t="s">
        <v>257</v>
      </c>
      <c r="AU234" s="259" t="s">
        <v>87</v>
      </c>
      <c r="AV234" s="14" t="s">
        <v>87</v>
      </c>
      <c r="AW234" s="14" t="s">
        <v>34</v>
      </c>
      <c r="AX234" s="14" t="s">
        <v>77</v>
      </c>
      <c r="AY234" s="259" t="s">
        <v>245</v>
      </c>
    </row>
    <row r="235" s="15" customFormat="1">
      <c r="A235" s="15"/>
      <c r="B235" s="260"/>
      <c r="C235" s="261"/>
      <c r="D235" s="234" t="s">
        <v>257</v>
      </c>
      <c r="E235" s="262" t="s">
        <v>1</v>
      </c>
      <c r="F235" s="263" t="s">
        <v>266</v>
      </c>
      <c r="G235" s="261"/>
      <c r="H235" s="264">
        <v>33</v>
      </c>
      <c r="I235" s="265"/>
      <c r="J235" s="261"/>
      <c r="K235" s="261"/>
      <c r="L235" s="266"/>
      <c r="M235" s="267"/>
      <c r="N235" s="268"/>
      <c r="O235" s="268"/>
      <c r="P235" s="268"/>
      <c r="Q235" s="268"/>
      <c r="R235" s="268"/>
      <c r="S235" s="268"/>
      <c r="T235" s="269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70" t="s">
        <v>257</v>
      </c>
      <c r="AU235" s="270" t="s">
        <v>87</v>
      </c>
      <c r="AV235" s="15" t="s">
        <v>253</v>
      </c>
      <c r="AW235" s="15" t="s">
        <v>34</v>
      </c>
      <c r="AX235" s="15" t="s">
        <v>85</v>
      </c>
      <c r="AY235" s="270" t="s">
        <v>245</v>
      </c>
    </row>
    <row r="236" s="12" customFormat="1" ht="22.8" customHeight="1">
      <c r="A236" s="12"/>
      <c r="B236" s="205"/>
      <c r="C236" s="206"/>
      <c r="D236" s="207" t="s">
        <v>76</v>
      </c>
      <c r="E236" s="219" t="s">
        <v>87</v>
      </c>
      <c r="F236" s="219" t="s">
        <v>2726</v>
      </c>
      <c r="G236" s="206"/>
      <c r="H236" s="206"/>
      <c r="I236" s="209"/>
      <c r="J236" s="220">
        <f>BK236</f>
        <v>0</v>
      </c>
      <c r="K236" s="206"/>
      <c r="L236" s="211"/>
      <c r="M236" s="212"/>
      <c r="N236" s="213"/>
      <c r="O236" s="213"/>
      <c r="P236" s="214">
        <f>SUM(P237:P297)</f>
        <v>0</v>
      </c>
      <c r="Q236" s="213"/>
      <c r="R236" s="214">
        <f>SUM(R237:R297)</f>
        <v>29.511278000000001</v>
      </c>
      <c r="S236" s="213"/>
      <c r="T236" s="215">
        <f>SUM(T237:T297)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16" t="s">
        <v>85</v>
      </c>
      <c r="AT236" s="217" t="s">
        <v>76</v>
      </c>
      <c r="AU236" s="217" t="s">
        <v>85</v>
      </c>
      <c r="AY236" s="216" t="s">
        <v>245</v>
      </c>
      <c r="BK236" s="218">
        <f>SUM(BK237:BK297)</f>
        <v>0</v>
      </c>
    </row>
    <row r="237" s="2" customFormat="1" ht="16.5" customHeight="1">
      <c r="A237" s="40"/>
      <c r="B237" s="41"/>
      <c r="C237" s="221" t="s">
        <v>471</v>
      </c>
      <c r="D237" s="221" t="s">
        <v>248</v>
      </c>
      <c r="E237" s="222" t="s">
        <v>3482</v>
      </c>
      <c r="F237" s="223" t="s">
        <v>4102</v>
      </c>
      <c r="G237" s="224" t="s">
        <v>551</v>
      </c>
      <c r="H237" s="225">
        <v>155.19999999999999</v>
      </c>
      <c r="I237" s="226"/>
      <c r="J237" s="227">
        <f>ROUND(I237*H237,2)</f>
        <v>0</v>
      </c>
      <c r="K237" s="223" t="s">
        <v>764</v>
      </c>
      <c r="L237" s="46"/>
      <c r="M237" s="228" t="s">
        <v>1</v>
      </c>
      <c r="N237" s="229" t="s">
        <v>42</v>
      </c>
      <c r="O237" s="93"/>
      <c r="P237" s="230">
        <f>O237*H237</f>
        <v>0</v>
      </c>
      <c r="Q237" s="230">
        <v>0.0010200000000000001</v>
      </c>
      <c r="R237" s="230">
        <f>Q237*H237</f>
        <v>0.158304</v>
      </c>
      <c r="S237" s="230">
        <v>0</v>
      </c>
      <c r="T237" s="231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2" t="s">
        <v>253</v>
      </c>
      <c r="AT237" s="232" t="s">
        <v>248</v>
      </c>
      <c r="AU237" s="232" t="s">
        <v>87</v>
      </c>
      <c r="AY237" s="19" t="s">
        <v>245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9" t="s">
        <v>85</v>
      </c>
      <c r="BK237" s="233">
        <f>ROUND(I237*H237,2)</f>
        <v>0</v>
      </c>
      <c r="BL237" s="19" t="s">
        <v>253</v>
      </c>
      <c r="BM237" s="232" t="s">
        <v>6979</v>
      </c>
    </row>
    <row r="238" s="2" customFormat="1">
      <c r="A238" s="40"/>
      <c r="B238" s="41"/>
      <c r="C238" s="42"/>
      <c r="D238" s="234" t="s">
        <v>255</v>
      </c>
      <c r="E238" s="42"/>
      <c r="F238" s="235" t="s">
        <v>4104</v>
      </c>
      <c r="G238" s="42"/>
      <c r="H238" s="42"/>
      <c r="I238" s="236"/>
      <c r="J238" s="42"/>
      <c r="K238" s="42"/>
      <c r="L238" s="46"/>
      <c r="M238" s="237"/>
      <c r="N238" s="238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255</v>
      </c>
      <c r="AU238" s="19" t="s">
        <v>87</v>
      </c>
    </row>
    <row r="239" s="2" customFormat="1">
      <c r="A239" s="40"/>
      <c r="B239" s="41"/>
      <c r="C239" s="42"/>
      <c r="D239" s="296" t="s">
        <v>766</v>
      </c>
      <c r="E239" s="42"/>
      <c r="F239" s="297" t="s">
        <v>3485</v>
      </c>
      <c r="G239" s="42"/>
      <c r="H239" s="42"/>
      <c r="I239" s="236"/>
      <c r="J239" s="42"/>
      <c r="K239" s="42"/>
      <c r="L239" s="46"/>
      <c r="M239" s="237"/>
      <c r="N239" s="238"/>
      <c r="O239" s="93"/>
      <c r="P239" s="93"/>
      <c r="Q239" s="93"/>
      <c r="R239" s="93"/>
      <c r="S239" s="93"/>
      <c r="T239" s="94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766</v>
      </c>
      <c r="AU239" s="19" t="s">
        <v>87</v>
      </c>
    </row>
    <row r="240" s="14" customFormat="1">
      <c r="A240" s="14"/>
      <c r="B240" s="249"/>
      <c r="C240" s="250"/>
      <c r="D240" s="234" t="s">
        <v>257</v>
      </c>
      <c r="E240" s="251" t="s">
        <v>1</v>
      </c>
      <c r="F240" s="252" t="s">
        <v>6980</v>
      </c>
      <c r="G240" s="250"/>
      <c r="H240" s="253">
        <v>155.19999999999999</v>
      </c>
      <c r="I240" s="254"/>
      <c r="J240" s="250"/>
      <c r="K240" s="250"/>
      <c r="L240" s="255"/>
      <c r="M240" s="256"/>
      <c r="N240" s="257"/>
      <c r="O240" s="257"/>
      <c r="P240" s="257"/>
      <c r="Q240" s="257"/>
      <c r="R240" s="257"/>
      <c r="S240" s="257"/>
      <c r="T240" s="25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9" t="s">
        <v>257</v>
      </c>
      <c r="AU240" s="259" t="s">
        <v>87</v>
      </c>
      <c r="AV240" s="14" t="s">
        <v>87</v>
      </c>
      <c r="AW240" s="14" t="s">
        <v>34</v>
      </c>
      <c r="AX240" s="14" t="s">
        <v>77</v>
      </c>
      <c r="AY240" s="259" t="s">
        <v>245</v>
      </c>
    </row>
    <row r="241" s="15" customFormat="1">
      <c r="A241" s="15"/>
      <c r="B241" s="260"/>
      <c r="C241" s="261"/>
      <c r="D241" s="234" t="s">
        <v>257</v>
      </c>
      <c r="E241" s="262" t="s">
        <v>1</v>
      </c>
      <c r="F241" s="263" t="s">
        <v>266</v>
      </c>
      <c r="G241" s="261"/>
      <c r="H241" s="264">
        <v>155.19999999999999</v>
      </c>
      <c r="I241" s="265"/>
      <c r="J241" s="261"/>
      <c r="K241" s="261"/>
      <c r="L241" s="266"/>
      <c r="M241" s="267"/>
      <c r="N241" s="268"/>
      <c r="O241" s="268"/>
      <c r="P241" s="268"/>
      <c r="Q241" s="268"/>
      <c r="R241" s="268"/>
      <c r="S241" s="268"/>
      <c r="T241" s="269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70" t="s">
        <v>257</v>
      </c>
      <c r="AU241" s="270" t="s">
        <v>87</v>
      </c>
      <c r="AV241" s="15" t="s">
        <v>253</v>
      </c>
      <c r="AW241" s="15" t="s">
        <v>34</v>
      </c>
      <c r="AX241" s="15" t="s">
        <v>85</v>
      </c>
      <c r="AY241" s="270" t="s">
        <v>245</v>
      </c>
    </row>
    <row r="242" s="2" customFormat="1" ht="16.5" customHeight="1">
      <c r="A242" s="40"/>
      <c r="B242" s="41"/>
      <c r="C242" s="221" t="s">
        <v>218</v>
      </c>
      <c r="D242" s="221" t="s">
        <v>248</v>
      </c>
      <c r="E242" s="222" t="s">
        <v>3492</v>
      </c>
      <c r="F242" s="223" t="s">
        <v>3493</v>
      </c>
      <c r="G242" s="224" t="s">
        <v>317</v>
      </c>
      <c r="H242" s="225">
        <v>155.19999999999999</v>
      </c>
      <c r="I242" s="226"/>
      <c r="J242" s="227">
        <f>ROUND(I242*H242,2)</f>
        <v>0</v>
      </c>
      <c r="K242" s="223" t="s">
        <v>764</v>
      </c>
      <c r="L242" s="46"/>
      <c r="M242" s="228" t="s">
        <v>1</v>
      </c>
      <c r="N242" s="229" t="s">
        <v>42</v>
      </c>
      <c r="O242" s="93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2" t="s">
        <v>253</v>
      </c>
      <c r="AT242" s="232" t="s">
        <v>248</v>
      </c>
      <c r="AU242" s="232" t="s">
        <v>87</v>
      </c>
      <c r="AY242" s="19" t="s">
        <v>245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9" t="s">
        <v>85</v>
      </c>
      <c r="BK242" s="233">
        <f>ROUND(I242*H242,2)</f>
        <v>0</v>
      </c>
      <c r="BL242" s="19" t="s">
        <v>253</v>
      </c>
      <c r="BM242" s="232" t="s">
        <v>6981</v>
      </c>
    </row>
    <row r="243" s="2" customFormat="1">
      <c r="A243" s="40"/>
      <c r="B243" s="41"/>
      <c r="C243" s="42"/>
      <c r="D243" s="234" t="s">
        <v>255</v>
      </c>
      <c r="E243" s="42"/>
      <c r="F243" s="235" t="s">
        <v>4107</v>
      </c>
      <c r="G243" s="42"/>
      <c r="H243" s="42"/>
      <c r="I243" s="236"/>
      <c r="J243" s="42"/>
      <c r="K243" s="42"/>
      <c r="L243" s="46"/>
      <c r="M243" s="237"/>
      <c r="N243" s="238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255</v>
      </c>
      <c r="AU243" s="19" t="s">
        <v>87</v>
      </c>
    </row>
    <row r="244" s="2" customFormat="1">
      <c r="A244" s="40"/>
      <c r="B244" s="41"/>
      <c r="C244" s="42"/>
      <c r="D244" s="296" t="s">
        <v>766</v>
      </c>
      <c r="E244" s="42"/>
      <c r="F244" s="297" t="s">
        <v>3495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766</v>
      </c>
      <c r="AU244" s="19" t="s">
        <v>87</v>
      </c>
    </row>
    <row r="245" s="14" customFormat="1">
      <c r="A245" s="14"/>
      <c r="B245" s="249"/>
      <c r="C245" s="250"/>
      <c r="D245" s="234" t="s">
        <v>257</v>
      </c>
      <c r="E245" s="251" t="s">
        <v>1</v>
      </c>
      <c r="F245" s="252" t="s">
        <v>6982</v>
      </c>
      <c r="G245" s="250"/>
      <c r="H245" s="253">
        <v>155.19999999999999</v>
      </c>
      <c r="I245" s="254"/>
      <c r="J245" s="250"/>
      <c r="K245" s="250"/>
      <c r="L245" s="255"/>
      <c r="M245" s="256"/>
      <c r="N245" s="257"/>
      <c r="O245" s="257"/>
      <c r="P245" s="257"/>
      <c r="Q245" s="257"/>
      <c r="R245" s="257"/>
      <c r="S245" s="257"/>
      <c r="T245" s="25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9" t="s">
        <v>257</v>
      </c>
      <c r="AU245" s="259" t="s">
        <v>87</v>
      </c>
      <c r="AV245" s="14" t="s">
        <v>87</v>
      </c>
      <c r="AW245" s="14" t="s">
        <v>34</v>
      </c>
      <c r="AX245" s="14" t="s">
        <v>77</v>
      </c>
      <c r="AY245" s="259" t="s">
        <v>245</v>
      </c>
    </row>
    <row r="246" s="15" customFormat="1">
      <c r="A246" s="15"/>
      <c r="B246" s="260"/>
      <c r="C246" s="261"/>
      <c r="D246" s="234" t="s">
        <v>257</v>
      </c>
      <c r="E246" s="262" t="s">
        <v>1</v>
      </c>
      <c r="F246" s="263" t="s">
        <v>266</v>
      </c>
      <c r="G246" s="261"/>
      <c r="H246" s="264">
        <v>155.19999999999999</v>
      </c>
      <c r="I246" s="265"/>
      <c r="J246" s="261"/>
      <c r="K246" s="261"/>
      <c r="L246" s="266"/>
      <c r="M246" s="267"/>
      <c r="N246" s="268"/>
      <c r="O246" s="268"/>
      <c r="P246" s="268"/>
      <c r="Q246" s="268"/>
      <c r="R246" s="268"/>
      <c r="S246" s="268"/>
      <c r="T246" s="269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70" t="s">
        <v>257</v>
      </c>
      <c r="AU246" s="270" t="s">
        <v>87</v>
      </c>
      <c r="AV246" s="15" t="s">
        <v>253</v>
      </c>
      <c r="AW246" s="15" t="s">
        <v>34</v>
      </c>
      <c r="AX246" s="15" t="s">
        <v>85</v>
      </c>
      <c r="AY246" s="270" t="s">
        <v>245</v>
      </c>
    </row>
    <row r="247" s="2" customFormat="1" ht="16.5" customHeight="1">
      <c r="A247" s="40"/>
      <c r="B247" s="41"/>
      <c r="C247" s="221" t="s">
        <v>482</v>
      </c>
      <c r="D247" s="221" t="s">
        <v>248</v>
      </c>
      <c r="E247" s="222" t="s">
        <v>3487</v>
      </c>
      <c r="F247" s="223" t="s">
        <v>4125</v>
      </c>
      <c r="G247" s="224" t="s">
        <v>2717</v>
      </c>
      <c r="H247" s="225">
        <v>240</v>
      </c>
      <c r="I247" s="226"/>
      <c r="J247" s="227">
        <f>ROUND(I247*H247,2)</f>
        <v>0</v>
      </c>
      <c r="K247" s="223" t="s">
        <v>764</v>
      </c>
      <c r="L247" s="46"/>
      <c r="M247" s="228" t="s">
        <v>1</v>
      </c>
      <c r="N247" s="229" t="s">
        <v>42</v>
      </c>
      <c r="O247" s="93"/>
      <c r="P247" s="230">
        <f>O247*H247</f>
        <v>0</v>
      </c>
      <c r="Q247" s="230">
        <v>0.0264</v>
      </c>
      <c r="R247" s="230">
        <f>Q247*H247</f>
        <v>6.3360000000000003</v>
      </c>
      <c r="S247" s="230">
        <v>0</v>
      </c>
      <c r="T247" s="231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32" t="s">
        <v>253</v>
      </c>
      <c r="AT247" s="232" t="s">
        <v>248</v>
      </c>
      <c r="AU247" s="232" t="s">
        <v>87</v>
      </c>
      <c r="AY247" s="19" t="s">
        <v>245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9" t="s">
        <v>85</v>
      </c>
      <c r="BK247" s="233">
        <f>ROUND(I247*H247,2)</f>
        <v>0</v>
      </c>
      <c r="BL247" s="19" t="s">
        <v>253</v>
      </c>
      <c r="BM247" s="232" t="s">
        <v>6983</v>
      </c>
    </row>
    <row r="248" s="2" customFormat="1">
      <c r="A248" s="40"/>
      <c r="B248" s="41"/>
      <c r="C248" s="42"/>
      <c r="D248" s="234" t="s">
        <v>255</v>
      </c>
      <c r="E248" s="42"/>
      <c r="F248" s="235" t="s">
        <v>4127</v>
      </c>
      <c r="G248" s="42"/>
      <c r="H248" s="42"/>
      <c r="I248" s="236"/>
      <c r="J248" s="42"/>
      <c r="K248" s="42"/>
      <c r="L248" s="46"/>
      <c r="M248" s="237"/>
      <c r="N248" s="238"/>
      <c r="O248" s="93"/>
      <c r="P248" s="93"/>
      <c r="Q248" s="93"/>
      <c r="R248" s="93"/>
      <c r="S248" s="93"/>
      <c r="T248" s="94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255</v>
      </c>
      <c r="AU248" s="19" t="s">
        <v>87</v>
      </c>
    </row>
    <row r="249" s="2" customFormat="1">
      <c r="A249" s="40"/>
      <c r="B249" s="41"/>
      <c r="C249" s="42"/>
      <c r="D249" s="296" t="s">
        <v>766</v>
      </c>
      <c r="E249" s="42"/>
      <c r="F249" s="297" t="s">
        <v>3490</v>
      </c>
      <c r="G249" s="42"/>
      <c r="H249" s="42"/>
      <c r="I249" s="236"/>
      <c r="J249" s="42"/>
      <c r="K249" s="42"/>
      <c r="L249" s="46"/>
      <c r="M249" s="237"/>
      <c r="N249" s="238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766</v>
      </c>
      <c r="AU249" s="19" t="s">
        <v>87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6984</v>
      </c>
      <c r="G250" s="250"/>
      <c r="H250" s="253">
        <v>240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77</v>
      </c>
      <c r="AY250" s="259" t="s">
        <v>245</v>
      </c>
    </row>
    <row r="251" s="15" customFormat="1">
      <c r="A251" s="15"/>
      <c r="B251" s="260"/>
      <c r="C251" s="261"/>
      <c r="D251" s="234" t="s">
        <v>257</v>
      </c>
      <c r="E251" s="262" t="s">
        <v>1</v>
      </c>
      <c r="F251" s="263" t="s">
        <v>266</v>
      </c>
      <c r="G251" s="261"/>
      <c r="H251" s="264">
        <v>240</v>
      </c>
      <c r="I251" s="265"/>
      <c r="J251" s="261"/>
      <c r="K251" s="261"/>
      <c r="L251" s="266"/>
      <c r="M251" s="267"/>
      <c r="N251" s="268"/>
      <c r="O251" s="268"/>
      <c r="P251" s="268"/>
      <c r="Q251" s="268"/>
      <c r="R251" s="268"/>
      <c r="S251" s="268"/>
      <c r="T251" s="269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70" t="s">
        <v>257</v>
      </c>
      <c r="AU251" s="270" t="s">
        <v>87</v>
      </c>
      <c r="AV251" s="15" t="s">
        <v>253</v>
      </c>
      <c r="AW251" s="15" t="s">
        <v>34</v>
      </c>
      <c r="AX251" s="15" t="s">
        <v>85</v>
      </c>
      <c r="AY251" s="270" t="s">
        <v>245</v>
      </c>
    </row>
    <row r="252" s="2" customFormat="1" ht="16.5" customHeight="1">
      <c r="A252" s="40"/>
      <c r="B252" s="41"/>
      <c r="C252" s="221" t="s">
        <v>487</v>
      </c>
      <c r="D252" s="221" t="s">
        <v>248</v>
      </c>
      <c r="E252" s="222" t="s">
        <v>4134</v>
      </c>
      <c r="F252" s="223" t="s">
        <v>4135</v>
      </c>
      <c r="G252" s="224" t="s">
        <v>329</v>
      </c>
      <c r="H252" s="225">
        <v>10</v>
      </c>
      <c r="I252" s="226"/>
      <c r="J252" s="227">
        <f>ROUND(I252*H252,2)</f>
        <v>0</v>
      </c>
      <c r="K252" s="223" t="s">
        <v>764</v>
      </c>
      <c r="L252" s="46"/>
      <c r="M252" s="228" t="s">
        <v>1</v>
      </c>
      <c r="N252" s="229" t="s">
        <v>42</v>
      </c>
      <c r="O252" s="93"/>
      <c r="P252" s="230">
        <f>O252*H252</f>
        <v>0</v>
      </c>
      <c r="Q252" s="230">
        <v>0.00020000000000000001</v>
      </c>
      <c r="R252" s="230">
        <f>Q252*H252</f>
        <v>0.002</v>
      </c>
      <c r="S252" s="230">
        <v>0</v>
      </c>
      <c r="T252" s="231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2" t="s">
        <v>253</v>
      </c>
      <c r="AT252" s="232" t="s">
        <v>248</v>
      </c>
      <c r="AU252" s="232" t="s">
        <v>87</v>
      </c>
      <c r="AY252" s="19" t="s">
        <v>245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9" t="s">
        <v>85</v>
      </c>
      <c r="BK252" s="233">
        <f>ROUND(I252*H252,2)</f>
        <v>0</v>
      </c>
      <c r="BL252" s="19" t="s">
        <v>253</v>
      </c>
      <c r="BM252" s="232" t="s">
        <v>6985</v>
      </c>
    </row>
    <row r="253" s="2" customFormat="1">
      <c r="A253" s="40"/>
      <c r="B253" s="41"/>
      <c r="C253" s="42"/>
      <c r="D253" s="234" t="s">
        <v>255</v>
      </c>
      <c r="E253" s="42"/>
      <c r="F253" s="235" t="s">
        <v>4137</v>
      </c>
      <c r="G253" s="42"/>
      <c r="H253" s="42"/>
      <c r="I253" s="236"/>
      <c r="J253" s="42"/>
      <c r="K253" s="42"/>
      <c r="L253" s="46"/>
      <c r="M253" s="237"/>
      <c r="N253" s="238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255</v>
      </c>
      <c r="AU253" s="19" t="s">
        <v>87</v>
      </c>
    </row>
    <row r="254" s="2" customFormat="1">
      <c r="A254" s="40"/>
      <c r="B254" s="41"/>
      <c r="C254" s="42"/>
      <c r="D254" s="296" t="s">
        <v>766</v>
      </c>
      <c r="E254" s="42"/>
      <c r="F254" s="297" t="s">
        <v>4138</v>
      </c>
      <c r="G254" s="42"/>
      <c r="H254" s="42"/>
      <c r="I254" s="236"/>
      <c r="J254" s="42"/>
      <c r="K254" s="42"/>
      <c r="L254" s="46"/>
      <c r="M254" s="237"/>
      <c r="N254" s="238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766</v>
      </c>
      <c r="AU254" s="19" t="s">
        <v>87</v>
      </c>
    </row>
    <row r="255" s="14" customFormat="1">
      <c r="A255" s="14"/>
      <c r="B255" s="249"/>
      <c r="C255" s="250"/>
      <c r="D255" s="234" t="s">
        <v>257</v>
      </c>
      <c r="E255" s="251" t="s">
        <v>1</v>
      </c>
      <c r="F255" s="252" t="s">
        <v>6986</v>
      </c>
      <c r="G255" s="250"/>
      <c r="H255" s="253">
        <v>10</v>
      </c>
      <c r="I255" s="254"/>
      <c r="J255" s="250"/>
      <c r="K255" s="250"/>
      <c r="L255" s="255"/>
      <c r="M255" s="256"/>
      <c r="N255" s="257"/>
      <c r="O255" s="257"/>
      <c r="P255" s="257"/>
      <c r="Q255" s="257"/>
      <c r="R255" s="257"/>
      <c r="S255" s="257"/>
      <c r="T255" s="25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9" t="s">
        <v>257</v>
      </c>
      <c r="AU255" s="259" t="s">
        <v>87</v>
      </c>
      <c r="AV255" s="14" t="s">
        <v>87</v>
      </c>
      <c r="AW255" s="14" t="s">
        <v>34</v>
      </c>
      <c r="AX255" s="14" t="s">
        <v>77</v>
      </c>
      <c r="AY255" s="259" t="s">
        <v>245</v>
      </c>
    </row>
    <row r="256" s="15" customFormat="1">
      <c r="A256" s="15"/>
      <c r="B256" s="260"/>
      <c r="C256" s="261"/>
      <c r="D256" s="234" t="s">
        <v>257</v>
      </c>
      <c r="E256" s="262" t="s">
        <v>1</v>
      </c>
      <c r="F256" s="263" t="s">
        <v>266</v>
      </c>
      <c r="G256" s="261"/>
      <c r="H256" s="264">
        <v>10</v>
      </c>
      <c r="I256" s="265"/>
      <c r="J256" s="261"/>
      <c r="K256" s="261"/>
      <c r="L256" s="266"/>
      <c r="M256" s="267"/>
      <c r="N256" s="268"/>
      <c r="O256" s="268"/>
      <c r="P256" s="268"/>
      <c r="Q256" s="268"/>
      <c r="R256" s="268"/>
      <c r="S256" s="268"/>
      <c r="T256" s="269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70" t="s">
        <v>257</v>
      </c>
      <c r="AU256" s="270" t="s">
        <v>87</v>
      </c>
      <c r="AV256" s="15" t="s">
        <v>253</v>
      </c>
      <c r="AW256" s="15" t="s">
        <v>34</v>
      </c>
      <c r="AX256" s="15" t="s">
        <v>85</v>
      </c>
      <c r="AY256" s="270" t="s">
        <v>245</v>
      </c>
    </row>
    <row r="257" s="2" customFormat="1" ht="16.5" customHeight="1">
      <c r="A257" s="40"/>
      <c r="B257" s="41"/>
      <c r="C257" s="221" t="s">
        <v>497</v>
      </c>
      <c r="D257" s="221" t="s">
        <v>248</v>
      </c>
      <c r="E257" s="222" t="s">
        <v>6987</v>
      </c>
      <c r="F257" s="223" t="s">
        <v>6988</v>
      </c>
      <c r="G257" s="224" t="s">
        <v>317</v>
      </c>
      <c r="H257" s="225">
        <v>188</v>
      </c>
      <c r="I257" s="226"/>
      <c r="J257" s="227">
        <f>ROUND(I257*H257,2)</f>
        <v>0</v>
      </c>
      <c r="K257" s="223" t="s">
        <v>764</v>
      </c>
      <c r="L257" s="46"/>
      <c r="M257" s="228" t="s">
        <v>1</v>
      </c>
      <c r="N257" s="229" t="s">
        <v>42</v>
      </c>
      <c r="O257" s="93"/>
      <c r="P257" s="230">
        <f>O257*H257</f>
        <v>0</v>
      </c>
      <c r="Q257" s="230">
        <v>0.00040000000000000002</v>
      </c>
      <c r="R257" s="230">
        <f>Q257*H257</f>
        <v>0.075200000000000003</v>
      </c>
      <c r="S257" s="230">
        <v>0</v>
      </c>
      <c r="T257" s="231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32" t="s">
        <v>253</v>
      </c>
      <c r="AT257" s="232" t="s">
        <v>248</v>
      </c>
      <c r="AU257" s="232" t="s">
        <v>87</v>
      </c>
      <c r="AY257" s="19" t="s">
        <v>245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9" t="s">
        <v>85</v>
      </c>
      <c r="BK257" s="233">
        <f>ROUND(I257*H257,2)</f>
        <v>0</v>
      </c>
      <c r="BL257" s="19" t="s">
        <v>253</v>
      </c>
      <c r="BM257" s="232" t="s">
        <v>6989</v>
      </c>
    </row>
    <row r="258" s="2" customFormat="1">
      <c r="A258" s="40"/>
      <c r="B258" s="41"/>
      <c r="C258" s="42"/>
      <c r="D258" s="234" t="s">
        <v>255</v>
      </c>
      <c r="E258" s="42"/>
      <c r="F258" s="235" t="s">
        <v>6990</v>
      </c>
      <c r="G258" s="42"/>
      <c r="H258" s="42"/>
      <c r="I258" s="236"/>
      <c r="J258" s="42"/>
      <c r="K258" s="42"/>
      <c r="L258" s="46"/>
      <c r="M258" s="237"/>
      <c r="N258" s="238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255</v>
      </c>
      <c r="AU258" s="19" t="s">
        <v>87</v>
      </c>
    </row>
    <row r="259" s="2" customFormat="1">
      <c r="A259" s="40"/>
      <c r="B259" s="41"/>
      <c r="C259" s="42"/>
      <c r="D259" s="296" t="s">
        <v>766</v>
      </c>
      <c r="E259" s="42"/>
      <c r="F259" s="297" t="s">
        <v>6991</v>
      </c>
      <c r="G259" s="42"/>
      <c r="H259" s="42"/>
      <c r="I259" s="236"/>
      <c r="J259" s="42"/>
      <c r="K259" s="42"/>
      <c r="L259" s="46"/>
      <c r="M259" s="237"/>
      <c r="N259" s="238"/>
      <c r="O259" s="93"/>
      <c r="P259" s="93"/>
      <c r="Q259" s="93"/>
      <c r="R259" s="93"/>
      <c r="S259" s="93"/>
      <c r="T259" s="94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766</v>
      </c>
      <c r="AU259" s="19" t="s">
        <v>87</v>
      </c>
    </row>
    <row r="260" s="13" customFormat="1">
      <c r="A260" s="13"/>
      <c r="B260" s="239"/>
      <c r="C260" s="240"/>
      <c r="D260" s="234" t="s">
        <v>257</v>
      </c>
      <c r="E260" s="241" t="s">
        <v>1</v>
      </c>
      <c r="F260" s="242" t="s">
        <v>6992</v>
      </c>
      <c r="G260" s="240"/>
      <c r="H260" s="241" t="s">
        <v>1</v>
      </c>
      <c r="I260" s="243"/>
      <c r="J260" s="240"/>
      <c r="K260" s="240"/>
      <c r="L260" s="244"/>
      <c r="M260" s="245"/>
      <c r="N260" s="246"/>
      <c r="O260" s="246"/>
      <c r="P260" s="246"/>
      <c r="Q260" s="246"/>
      <c r="R260" s="246"/>
      <c r="S260" s="246"/>
      <c r="T260" s="247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8" t="s">
        <v>257</v>
      </c>
      <c r="AU260" s="248" t="s">
        <v>87</v>
      </c>
      <c r="AV260" s="13" t="s">
        <v>85</v>
      </c>
      <c r="AW260" s="13" t="s">
        <v>34</v>
      </c>
      <c r="AX260" s="13" t="s">
        <v>77</v>
      </c>
      <c r="AY260" s="248" t="s">
        <v>245</v>
      </c>
    </row>
    <row r="261" s="14" customFormat="1">
      <c r="A261" s="14"/>
      <c r="B261" s="249"/>
      <c r="C261" s="250"/>
      <c r="D261" s="234" t="s">
        <v>257</v>
      </c>
      <c r="E261" s="251" t="s">
        <v>1</v>
      </c>
      <c r="F261" s="252" t="s">
        <v>6993</v>
      </c>
      <c r="G261" s="250"/>
      <c r="H261" s="253">
        <v>48</v>
      </c>
      <c r="I261" s="254"/>
      <c r="J261" s="250"/>
      <c r="K261" s="250"/>
      <c r="L261" s="255"/>
      <c r="M261" s="256"/>
      <c r="N261" s="257"/>
      <c r="O261" s="257"/>
      <c r="P261" s="257"/>
      <c r="Q261" s="257"/>
      <c r="R261" s="257"/>
      <c r="S261" s="257"/>
      <c r="T261" s="25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9" t="s">
        <v>257</v>
      </c>
      <c r="AU261" s="259" t="s">
        <v>87</v>
      </c>
      <c r="AV261" s="14" t="s">
        <v>87</v>
      </c>
      <c r="AW261" s="14" t="s">
        <v>34</v>
      </c>
      <c r="AX261" s="14" t="s">
        <v>77</v>
      </c>
      <c r="AY261" s="259" t="s">
        <v>245</v>
      </c>
    </row>
    <row r="262" s="14" customFormat="1">
      <c r="A262" s="14"/>
      <c r="B262" s="249"/>
      <c r="C262" s="250"/>
      <c r="D262" s="234" t="s">
        <v>257</v>
      </c>
      <c r="E262" s="251" t="s">
        <v>1</v>
      </c>
      <c r="F262" s="252" t="s">
        <v>6994</v>
      </c>
      <c r="G262" s="250"/>
      <c r="H262" s="253">
        <v>140</v>
      </c>
      <c r="I262" s="254"/>
      <c r="J262" s="250"/>
      <c r="K262" s="250"/>
      <c r="L262" s="255"/>
      <c r="M262" s="256"/>
      <c r="N262" s="257"/>
      <c r="O262" s="257"/>
      <c r="P262" s="257"/>
      <c r="Q262" s="257"/>
      <c r="R262" s="257"/>
      <c r="S262" s="257"/>
      <c r="T262" s="25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9" t="s">
        <v>257</v>
      </c>
      <c r="AU262" s="259" t="s">
        <v>87</v>
      </c>
      <c r="AV262" s="14" t="s">
        <v>87</v>
      </c>
      <c r="AW262" s="14" t="s">
        <v>34</v>
      </c>
      <c r="AX262" s="14" t="s">
        <v>77</v>
      </c>
      <c r="AY262" s="259" t="s">
        <v>245</v>
      </c>
    </row>
    <row r="263" s="15" customFormat="1">
      <c r="A263" s="15"/>
      <c r="B263" s="260"/>
      <c r="C263" s="261"/>
      <c r="D263" s="234" t="s">
        <v>257</v>
      </c>
      <c r="E263" s="262" t="s">
        <v>1</v>
      </c>
      <c r="F263" s="263" t="s">
        <v>266</v>
      </c>
      <c r="G263" s="261"/>
      <c r="H263" s="264">
        <v>188</v>
      </c>
      <c r="I263" s="265"/>
      <c r="J263" s="261"/>
      <c r="K263" s="261"/>
      <c r="L263" s="266"/>
      <c r="M263" s="267"/>
      <c r="N263" s="268"/>
      <c r="O263" s="268"/>
      <c r="P263" s="268"/>
      <c r="Q263" s="268"/>
      <c r="R263" s="268"/>
      <c r="S263" s="268"/>
      <c r="T263" s="269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70" t="s">
        <v>257</v>
      </c>
      <c r="AU263" s="270" t="s">
        <v>87</v>
      </c>
      <c r="AV263" s="15" t="s">
        <v>253</v>
      </c>
      <c r="AW263" s="15" t="s">
        <v>34</v>
      </c>
      <c r="AX263" s="15" t="s">
        <v>85</v>
      </c>
      <c r="AY263" s="270" t="s">
        <v>245</v>
      </c>
    </row>
    <row r="264" s="2" customFormat="1" ht="16.5" customHeight="1">
      <c r="A264" s="40"/>
      <c r="B264" s="41"/>
      <c r="C264" s="221" t="s">
        <v>502</v>
      </c>
      <c r="D264" s="221" t="s">
        <v>248</v>
      </c>
      <c r="E264" s="222" t="s">
        <v>3568</v>
      </c>
      <c r="F264" s="223" t="s">
        <v>3569</v>
      </c>
      <c r="G264" s="224" t="s">
        <v>317</v>
      </c>
      <c r="H264" s="225">
        <v>155.19999999999999</v>
      </c>
      <c r="I264" s="226"/>
      <c r="J264" s="227">
        <f>ROUND(I264*H264,2)</f>
        <v>0</v>
      </c>
      <c r="K264" s="223" t="s">
        <v>764</v>
      </c>
      <c r="L264" s="46"/>
      <c r="M264" s="228" t="s">
        <v>1</v>
      </c>
      <c r="N264" s="229" t="s">
        <v>42</v>
      </c>
      <c r="O264" s="93"/>
      <c r="P264" s="230">
        <f>O264*H264</f>
        <v>0</v>
      </c>
      <c r="Q264" s="230">
        <v>0.00010000000000000001</v>
      </c>
      <c r="R264" s="230">
        <f>Q264*H264</f>
        <v>0.015519999999999999</v>
      </c>
      <c r="S264" s="230">
        <v>0</v>
      </c>
      <c r="T264" s="231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2" t="s">
        <v>253</v>
      </c>
      <c r="AT264" s="232" t="s">
        <v>248</v>
      </c>
      <c r="AU264" s="232" t="s">
        <v>87</v>
      </c>
      <c r="AY264" s="19" t="s">
        <v>245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9" t="s">
        <v>85</v>
      </c>
      <c r="BK264" s="233">
        <f>ROUND(I264*H264,2)</f>
        <v>0</v>
      </c>
      <c r="BL264" s="19" t="s">
        <v>253</v>
      </c>
      <c r="BM264" s="232" t="s">
        <v>6995</v>
      </c>
    </row>
    <row r="265" s="2" customFormat="1">
      <c r="A265" s="40"/>
      <c r="B265" s="41"/>
      <c r="C265" s="42"/>
      <c r="D265" s="234" t="s">
        <v>255</v>
      </c>
      <c r="E265" s="42"/>
      <c r="F265" s="235" t="s">
        <v>4272</v>
      </c>
      <c r="G265" s="42"/>
      <c r="H265" s="42"/>
      <c r="I265" s="236"/>
      <c r="J265" s="42"/>
      <c r="K265" s="42"/>
      <c r="L265" s="46"/>
      <c r="M265" s="237"/>
      <c r="N265" s="238"/>
      <c r="O265" s="93"/>
      <c r="P265" s="93"/>
      <c r="Q265" s="93"/>
      <c r="R265" s="93"/>
      <c r="S265" s="93"/>
      <c r="T265" s="94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255</v>
      </c>
      <c r="AU265" s="19" t="s">
        <v>87</v>
      </c>
    </row>
    <row r="266" s="2" customFormat="1">
      <c r="A266" s="40"/>
      <c r="B266" s="41"/>
      <c r="C266" s="42"/>
      <c r="D266" s="296" t="s">
        <v>766</v>
      </c>
      <c r="E266" s="42"/>
      <c r="F266" s="297" t="s">
        <v>3571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766</v>
      </c>
      <c r="AU266" s="19" t="s">
        <v>87</v>
      </c>
    </row>
    <row r="267" s="14" customFormat="1">
      <c r="A267" s="14"/>
      <c r="B267" s="249"/>
      <c r="C267" s="250"/>
      <c r="D267" s="234" t="s">
        <v>257</v>
      </c>
      <c r="E267" s="251" t="s">
        <v>1</v>
      </c>
      <c r="F267" s="252" t="s">
        <v>6996</v>
      </c>
      <c r="G267" s="250"/>
      <c r="H267" s="253">
        <v>155.19999999999999</v>
      </c>
      <c r="I267" s="254"/>
      <c r="J267" s="250"/>
      <c r="K267" s="250"/>
      <c r="L267" s="255"/>
      <c r="M267" s="256"/>
      <c r="N267" s="257"/>
      <c r="O267" s="257"/>
      <c r="P267" s="257"/>
      <c r="Q267" s="257"/>
      <c r="R267" s="257"/>
      <c r="S267" s="257"/>
      <c r="T267" s="25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9" t="s">
        <v>257</v>
      </c>
      <c r="AU267" s="259" t="s">
        <v>87</v>
      </c>
      <c r="AV267" s="14" t="s">
        <v>87</v>
      </c>
      <c r="AW267" s="14" t="s">
        <v>34</v>
      </c>
      <c r="AX267" s="14" t="s">
        <v>77</v>
      </c>
      <c r="AY267" s="259" t="s">
        <v>245</v>
      </c>
    </row>
    <row r="268" s="15" customFormat="1">
      <c r="A268" s="15"/>
      <c r="B268" s="260"/>
      <c r="C268" s="261"/>
      <c r="D268" s="234" t="s">
        <v>257</v>
      </c>
      <c r="E268" s="262" t="s">
        <v>1</v>
      </c>
      <c r="F268" s="263" t="s">
        <v>266</v>
      </c>
      <c r="G268" s="261"/>
      <c r="H268" s="264">
        <v>155.19999999999999</v>
      </c>
      <c r="I268" s="265"/>
      <c r="J268" s="261"/>
      <c r="K268" s="261"/>
      <c r="L268" s="266"/>
      <c r="M268" s="267"/>
      <c r="N268" s="268"/>
      <c r="O268" s="268"/>
      <c r="P268" s="268"/>
      <c r="Q268" s="268"/>
      <c r="R268" s="268"/>
      <c r="S268" s="268"/>
      <c r="T268" s="269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70" t="s">
        <v>257</v>
      </c>
      <c r="AU268" s="270" t="s">
        <v>87</v>
      </c>
      <c r="AV268" s="15" t="s">
        <v>253</v>
      </c>
      <c r="AW268" s="15" t="s">
        <v>34</v>
      </c>
      <c r="AX268" s="15" t="s">
        <v>85</v>
      </c>
      <c r="AY268" s="270" t="s">
        <v>245</v>
      </c>
    </row>
    <row r="269" s="2" customFormat="1" ht="16.5" customHeight="1">
      <c r="A269" s="40"/>
      <c r="B269" s="41"/>
      <c r="C269" s="221" t="s">
        <v>516</v>
      </c>
      <c r="D269" s="221" t="s">
        <v>248</v>
      </c>
      <c r="E269" s="222" t="s">
        <v>6997</v>
      </c>
      <c r="F269" s="223" t="s">
        <v>6998</v>
      </c>
      <c r="G269" s="224" t="s">
        <v>317</v>
      </c>
      <c r="H269" s="225">
        <v>112</v>
      </c>
      <c r="I269" s="226"/>
      <c r="J269" s="227">
        <f>ROUND(I269*H269,2)</f>
        <v>0</v>
      </c>
      <c r="K269" s="223" t="s">
        <v>764</v>
      </c>
      <c r="L269" s="46"/>
      <c r="M269" s="228" t="s">
        <v>1</v>
      </c>
      <c r="N269" s="229" t="s">
        <v>42</v>
      </c>
      <c r="O269" s="93"/>
      <c r="P269" s="230">
        <f>O269*H269</f>
        <v>0</v>
      </c>
      <c r="Q269" s="230">
        <v>0.00046000000000000001</v>
      </c>
      <c r="R269" s="230">
        <f>Q269*H269</f>
        <v>0.051520000000000003</v>
      </c>
      <c r="S269" s="230">
        <v>0</v>
      </c>
      <c r="T269" s="231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32" t="s">
        <v>253</v>
      </c>
      <c r="AT269" s="232" t="s">
        <v>248</v>
      </c>
      <c r="AU269" s="232" t="s">
        <v>87</v>
      </c>
      <c r="AY269" s="19" t="s">
        <v>245</v>
      </c>
      <c r="BE269" s="233">
        <f>IF(N269="základní",J269,0)</f>
        <v>0</v>
      </c>
      <c r="BF269" s="233">
        <f>IF(N269="snížená",J269,0)</f>
        <v>0</v>
      </c>
      <c r="BG269" s="233">
        <f>IF(N269="zákl. přenesená",J269,0)</f>
        <v>0</v>
      </c>
      <c r="BH269" s="233">
        <f>IF(N269="sníž. přenesená",J269,0)</f>
        <v>0</v>
      </c>
      <c r="BI269" s="233">
        <f>IF(N269="nulová",J269,0)</f>
        <v>0</v>
      </c>
      <c r="BJ269" s="19" t="s">
        <v>85</v>
      </c>
      <c r="BK269" s="233">
        <f>ROUND(I269*H269,2)</f>
        <v>0</v>
      </c>
      <c r="BL269" s="19" t="s">
        <v>253</v>
      </c>
      <c r="BM269" s="232" t="s">
        <v>6999</v>
      </c>
    </row>
    <row r="270" s="2" customFormat="1">
      <c r="A270" s="40"/>
      <c r="B270" s="41"/>
      <c r="C270" s="42"/>
      <c r="D270" s="234" t="s">
        <v>255</v>
      </c>
      <c r="E270" s="42"/>
      <c r="F270" s="235" t="s">
        <v>7000</v>
      </c>
      <c r="G270" s="42"/>
      <c r="H270" s="42"/>
      <c r="I270" s="236"/>
      <c r="J270" s="42"/>
      <c r="K270" s="42"/>
      <c r="L270" s="46"/>
      <c r="M270" s="237"/>
      <c r="N270" s="238"/>
      <c r="O270" s="93"/>
      <c r="P270" s="93"/>
      <c r="Q270" s="93"/>
      <c r="R270" s="93"/>
      <c r="S270" s="93"/>
      <c r="T270" s="94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255</v>
      </c>
      <c r="AU270" s="19" t="s">
        <v>87</v>
      </c>
    </row>
    <row r="271" s="2" customFormat="1">
      <c r="A271" s="40"/>
      <c r="B271" s="41"/>
      <c r="C271" s="42"/>
      <c r="D271" s="296" t="s">
        <v>766</v>
      </c>
      <c r="E271" s="42"/>
      <c r="F271" s="297" t="s">
        <v>7001</v>
      </c>
      <c r="G271" s="42"/>
      <c r="H271" s="42"/>
      <c r="I271" s="236"/>
      <c r="J271" s="42"/>
      <c r="K271" s="42"/>
      <c r="L271" s="46"/>
      <c r="M271" s="237"/>
      <c r="N271" s="238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766</v>
      </c>
      <c r="AU271" s="19" t="s">
        <v>87</v>
      </c>
    </row>
    <row r="272" s="13" customFormat="1">
      <c r="A272" s="13"/>
      <c r="B272" s="239"/>
      <c r="C272" s="240"/>
      <c r="D272" s="234" t="s">
        <v>257</v>
      </c>
      <c r="E272" s="241" t="s">
        <v>1</v>
      </c>
      <c r="F272" s="242" t="s">
        <v>7002</v>
      </c>
      <c r="G272" s="240"/>
      <c r="H272" s="241" t="s">
        <v>1</v>
      </c>
      <c r="I272" s="243"/>
      <c r="J272" s="240"/>
      <c r="K272" s="240"/>
      <c r="L272" s="244"/>
      <c r="M272" s="245"/>
      <c r="N272" s="246"/>
      <c r="O272" s="246"/>
      <c r="P272" s="246"/>
      <c r="Q272" s="246"/>
      <c r="R272" s="246"/>
      <c r="S272" s="246"/>
      <c r="T272" s="24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8" t="s">
        <v>257</v>
      </c>
      <c r="AU272" s="248" t="s">
        <v>87</v>
      </c>
      <c r="AV272" s="13" t="s">
        <v>85</v>
      </c>
      <c r="AW272" s="13" t="s">
        <v>34</v>
      </c>
      <c r="AX272" s="13" t="s">
        <v>77</v>
      </c>
      <c r="AY272" s="248" t="s">
        <v>245</v>
      </c>
    </row>
    <row r="273" s="14" customFormat="1">
      <c r="A273" s="14"/>
      <c r="B273" s="249"/>
      <c r="C273" s="250"/>
      <c r="D273" s="234" t="s">
        <v>257</v>
      </c>
      <c r="E273" s="251" t="s">
        <v>1</v>
      </c>
      <c r="F273" s="252" t="s">
        <v>7003</v>
      </c>
      <c r="G273" s="250"/>
      <c r="H273" s="253">
        <v>112</v>
      </c>
      <c r="I273" s="254"/>
      <c r="J273" s="250"/>
      <c r="K273" s="250"/>
      <c r="L273" s="255"/>
      <c r="M273" s="256"/>
      <c r="N273" s="257"/>
      <c r="O273" s="257"/>
      <c r="P273" s="257"/>
      <c r="Q273" s="257"/>
      <c r="R273" s="257"/>
      <c r="S273" s="257"/>
      <c r="T273" s="25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9" t="s">
        <v>257</v>
      </c>
      <c r="AU273" s="259" t="s">
        <v>87</v>
      </c>
      <c r="AV273" s="14" t="s">
        <v>87</v>
      </c>
      <c r="AW273" s="14" t="s">
        <v>34</v>
      </c>
      <c r="AX273" s="14" t="s">
        <v>77</v>
      </c>
      <c r="AY273" s="259" t="s">
        <v>245</v>
      </c>
    </row>
    <row r="274" s="15" customFormat="1">
      <c r="A274" s="15"/>
      <c r="B274" s="260"/>
      <c r="C274" s="261"/>
      <c r="D274" s="234" t="s">
        <v>257</v>
      </c>
      <c r="E274" s="262" t="s">
        <v>1</v>
      </c>
      <c r="F274" s="263" t="s">
        <v>266</v>
      </c>
      <c r="G274" s="261"/>
      <c r="H274" s="264">
        <v>112</v>
      </c>
      <c r="I274" s="265"/>
      <c r="J274" s="261"/>
      <c r="K274" s="261"/>
      <c r="L274" s="266"/>
      <c r="M274" s="267"/>
      <c r="N274" s="268"/>
      <c r="O274" s="268"/>
      <c r="P274" s="268"/>
      <c r="Q274" s="268"/>
      <c r="R274" s="268"/>
      <c r="S274" s="268"/>
      <c r="T274" s="269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70" t="s">
        <v>257</v>
      </c>
      <c r="AU274" s="270" t="s">
        <v>87</v>
      </c>
      <c r="AV274" s="15" t="s">
        <v>253</v>
      </c>
      <c r="AW274" s="15" t="s">
        <v>34</v>
      </c>
      <c r="AX274" s="15" t="s">
        <v>85</v>
      </c>
      <c r="AY274" s="270" t="s">
        <v>245</v>
      </c>
    </row>
    <row r="275" s="2" customFormat="1" ht="16.5" customHeight="1">
      <c r="A275" s="40"/>
      <c r="B275" s="41"/>
      <c r="C275" s="283" t="s">
        <v>522</v>
      </c>
      <c r="D275" s="283" t="s">
        <v>551</v>
      </c>
      <c r="E275" s="284" t="s">
        <v>3573</v>
      </c>
      <c r="F275" s="285" t="s">
        <v>3574</v>
      </c>
      <c r="G275" s="286" t="s">
        <v>545</v>
      </c>
      <c r="H275" s="287">
        <v>6.0330000000000004</v>
      </c>
      <c r="I275" s="288"/>
      <c r="J275" s="289">
        <f>ROUND(I275*H275,2)</f>
        <v>0</v>
      </c>
      <c r="K275" s="285" t="s">
        <v>764</v>
      </c>
      <c r="L275" s="290"/>
      <c r="M275" s="291" t="s">
        <v>1</v>
      </c>
      <c r="N275" s="292" t="s">
        <v>42</v>
      </c>
      <c r="O275" s="93"/>
      <c r="P275" s="230">
        <f>O275*H275</f>
        <v>0</v>
      </c>
      <c r="Q275" s="230">
        <v>1</v>
      </c>
      <c r="R275" s="230">
        <f>Q275*H275</f>
        <v>6.0330000000000004</v>
      </c>
      <c r="S275" s="230">
        <v>0</v>
      </c>
      <c r="T275" s="231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32" t="s">
        <v>326</v>
      </c>
      <c r="AT275" s="232" t="s">
        <v>551</v>
      </c>
      <c r="AU275" s="232" t="s">
        <v>87</v>
      </c>
      <c r="AY275" s="19" t="s">
        <v>245</v>
      </c>
      <c r="BE275" s="233">
        <f>IF(N275="základní",J275,0)</f>
        <v>0</v>
      </c>
      <c r="BF275" s="233">
        <f>IF(N275="snížená",J275,0)</f>
        <v>0</v>
      </c>
      <c r="BG275" s="233">
        <f>IF(N275="zákl. přenesená",J275,0)</f>
        <v>0</v>
      </c>
      <c r="BH275" s="233">
        <f>IF(N275="sníž. přenesená",J275,0)</f>
        <v>0</v>
      </c>
      <c r="BI275" s="233">
        <f>IF(N275="nulová",J275,0)</f>
        <v>0</v>
      </c>
      <c r="BJ275" s="19" t="s">
        <v>85</v>
      </c>
      <c r="BK275" s="233">
        <f>ROUND(I275*H275,2)</f>
        <v>0</v>
      </c>
      <c r="BL275" s="19" t="s">
        <v>253</v>
      </c>
      <c r="BM275" s="232" t="s">
        <v>7004</v>
      </c>
    </row>
    <row r="276" s="2" customFormat="1">
      <c r="A276" s="40"/>
      <c r="B276" s="41"/>
      <c r="C276" s="42"/>
      <c r="D276" s="234" t="s">
        <v>255</v>
      </c>
      <c r="E276" s="42"/>
      <c r="F276" s="235" t="s">
        <v>3574</v>
      </c>
      <c r="G276" s="42"/>
      <c r="H276" s="42"/>
      <c r="I276" s="236"/>
      <c r="J276" s="42"/>
      <c r="K276" s="42"/>
      <c r="L276" s="46"/>
      <c r="M276" s="237"/>
      <c r="N276" s="238"/>
      <c r="O276" s="93"/>
      <c r="P276" s="93"/>
      <c r="Q276" s="93"/>
      <c r="R276" s="93"/>
      <c r="S276" s="93"/>
      <c r="T276" s="94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9" t="s">
        <v>255</v>
      </c>
      <c r="AU276" s="19" t="s">
        <v>87</v>
      </c>
    </row>
    <row r="277" s="14" customFormat="1">
      <c r="A277" s="14"/>
      <c r="B277" s="249"/>
      <c r="C277" s="250"/>
      <c r="D277" s="234" t="s">
        <v>257</v>
      </c>
      <c r="E277" s="251" t="s">
        <v>1</v>
      </c>
      <c r="F277" s="252" t="s">
        <v>7005</v>
      </c>
      <c r="G277" s="250"/>
      <c r="H277" s="253">
        <v>6.0330000000000004</v>
      </c>
      <c r="I277" s="254"/>
      <c r="J277" s="250"/>
      <c r="K277" s="250"/>
      <c r="L277" s="255"/>
      <c r="M277" s="256"/>
      <c r="N277" s="257"/>
      <c r="O277" s="257"/>
      <c r="P277" s="257"/>
      <c r="Q277" s="257"/>
      <c r="R277" s="257"/>
      <c r="S277" s="257"/>
      <c r="T277" s="25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9" t="s">
        <v>257</v>
      </c>
      <c r="AU277" s="259" t="s">
        <v>87</v>
      </c>
      <c r="AV277" s="14" t="s">
        <v>87</v>
      </c>
      <c r="AW277" s="14" t="s">
        <v>34</v>
      </c>
      <c r="AX277" s="14" t="s">
        <v>77</v>
      </c>
      <c r="AY277" s="259" t="s">
        <v>245</v>
      </c>
    </row>
    <row r="278" s="15" customFormat="1">
      <c r="A278" s="15"/>
      <c r="B278" s="260"/>
      <c r="C278" s="261"/>
      <c r="D278" s="234" t="s">
        <v>257</v>
      </c>
      <c r="E278" s="262" t="s">
        <v>1</v>
      </c>
      <c r="F278" s="263" t="s">
        <v>266</v>
      </c>
      <c r="G278" s="261"/>
      <c r="H278" s="264">
        <v>6.0330000000000004</v>
      </c>
      <c r="I278" s="265"/>
      <c r="J278" s="261"/>
      <c r="K278" s="261"/>
      <c r="L278" s="266"/>
      <c r="M278" s="267"/>
      <c r="N278" s="268"/>
      <c r="O278" s="268"/>
      <c r="P278" s="268"/>
      <c r="Q278" s="268"/>
      <c r="R278" s="268"/>
      <c r="S278" s="268"/>
      <c r="T278" s="269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70" t="s">
        <v>257</v>
      </c>
      <c r="AU278" s="270" t="s">
        <v>87</v>
      </c>
      <c r="AV278" s="15" t="s">
        <v>253</v>
      </c>
      <c r="AW278" s="15" t="s">
        <v>34</v>
      </c>
      <c r="AX278" s="15" t="s">
        <v>85</v>
      </c>
      <c r="AY278" s="270" t="s">
        <v>245</v>
      </c>
    </row>
    <row r="279" s="2" customFormat="1" ht="16.5" customHeight="1">
      <c r="A279" s="40"/>
      <c r="B279" s="41"/>
      <c r="C279" s="283" t="s">
        <v>528</v>
      </c>
      <c r="D279" s="283" t="s">
        <v>551</v>
      </c>
      <c r="E279" s="284" t="s">
        <v>4278</v>
      </c>
      <c r="F279" s="285" t="s">
        <v>4279</v>
      </c>
      <c r="G279" s="286" t="s">
        <v>3227</v>
      </c>
      <c r="H279" s="287">
        <v>1.236</v>
      </c>
      <c r="I279" s="288"/>
      <c r="J279" s="289">
        <f>ROUND(I279*H279,2)</f>
        <v>0</v>
      </c>
      <c r="K279" s="285" t="s">
        <v>764</v>
      </c>
      <c r="L279" s="290"/>
      <c r="M279" s="291" t="s">
        <v>1</v>
      </c>
      <c r="N279" s="292" t="s">
        <v>42</v>
      </c>
      <c r="O279" s="93"/>
      <c r="P279" s="230">
        <f>O279*H279</f>
        <v>0</v>
      </c>
      <c r="Q279" s="230">
        <v>2.234</v>
      </c>
      <c r="R279" s="230">
        <f>Q279*H279</f>
        <v>2.7612239999999999</v>
      </c>
      <c r="S279" s="230">
        <v>0</v>
      </c>
      <c r="T279" s="231">
        <f>S279*H279</f>
        <v>0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32" t="s">
        <v>326</v>
      </c>
      <c r="AT279" s="232" t="s">
        <v>551</v>
      </c>
      <c r="AU279" s="232" t="s">
        <v>87</v>
      </c>
      <c r="AY279" s="19" t="s">
        <v>245</v>
      </c>
      <c r="BE279" s="233">
        <f>IF(N279="základní",J279,0)</f>
        <v>0</v>
      </c>
      <c r="BF279" s="233">
        <f>IF(N279="snížená",J279,0)</f>
        <v>0</v>
      </c>
      <c r="BG279" s="233">
        <f>IF(N279="zákl. přenesená",J279,0)</f>
        <v>0</v>
      </c>
      <c r="BH279" s="233">
        <f>IF(N279="sníž. přenesená",J279,0)</f>
        <v>0</v>
      </c>
      <c r="BI279" s="233">
        <f>IF(N279="nulová",J279,0)</f>
        <v>0</v>
      </c>
      <c r="BJ279" s="19" t="s">
        <v>85</v>
      </c>
      <c r="BK279" s="233">
        <f>ROUND(I279*H279,2)</f>
        <v>0</v>
      </c>
      <c r="BL279" s="19" t="s">
        <v>253</v>
      </c>
      <c r="BM279" s="232" t="s">
        <v>7006</v>
      </c>
    </row>
    <row r="280" s="2" customFormat="1">
      <c r="A280" s="40"/>
      <c r="B280" s="41"/>
      <c r="C280" s="42"/>
      <c r="D280" s="234" t="s">
        <v>255</v>
      </c>
      <c r="E280" s="42"/>
      <c r="F280" s="235" t="s">
        <v>4279</v>
      </c>
      <c r="G280" s="42"/>
      <c r="H280" s="42"/>
      <c r="I280" s="236"/>
      <c r="J280" s="42"/>
      <c r="K280" s="42"/>
      <c r="L280" s="46"/>
      <c r="M280" s="237"/>
      <c r="N280" s="238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255</v>
      </c>
      <c r="AU280" s="19" t="s">
        <v>87</v>
      </c>
    </row>
    <row r="281" s="14" customFormat="1">
      <c r="A281" s="14"/>
      <c r="B281" s="249"/>
      <c r="C281" s="250"/>
      <c r="D281" s="234" t="s">
        <v>257</v>
      </c>
      <c r="E281" s="251" t="s">
        <v>1</v>
      </c>
      <c r="F281" s="252" t="s">
        <v>7007</v>
      </c>
      <c r="G281" s="250"/>
      <c r="H281" s="253">
        <v>1.236</v>
      </c>
      <c r="I281" s="254"/>
      <c r="J281" s="250"/>
      <c r="K281" s="250"/>
      <c r="L281" s="255"/>
      <c r="M281" s="256"/>
      <c r="N281" s="257"/>
      <c r="O281" s="257"/>
      <c r="P281" s="257"/>
      <c r="Q281" s="257"/>
      <c r="R281" s="257"/>
      <c r="S281" s="257"/>
      <c r="T281" s="25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9" t="s">
        <v>257</v>
      </c>
      <c r="AU281" s="259" t="s">
        <v>87</v>
      </c>
      <c r="AV281" s="14" t="s">
        <v>87</v>
      </c>
      <c r="AW281" s="14" t="s">
        <v>34</v>
      </c>
      <c r="AX281" s="14" t="s">
        <v>85</v>
      </c>
      <c r="AY281" s="259" t="s">
        <v>245</v>
      </c>
    </row>
    <row r="282" s="2" customFormat="1" ht="16.5" customHeight="1">
      <c r="A282" s="40"/>
      <c r="B282" s="41"/>
      <c r="C282" s="221" t="s">
        <v>535</v>
      </c>
      <c r="D282" s="221" t="s">
        <v>248</v>
      </c>
      <c r="E282" s="222" t="s">
        <v>4317</v>
      </c>
      <c r="F282" s="223" t="s">
        <v>4318</v>
      </c>
      <c r="G282" s="224" t="s">
        <v>317</v>
      </c>
      <c r="H282" s="225">
        <v>300</v>
      </c>
      <c r="I282" s="226"/>
      <c r="J282" s="227">
        <f>ROUND(I282*H282,2)</f>
        <v>0</v>
      </c>
      <c r="K282" s="223" t="s">
        <v>764</v>
      </c>
      <c r="L282" s="46"/>
      <c r="M282" s="228" t="s">
        <v>1</v>
      </c>
      <c r="N282" s="229" t="s">
        <v>42</v>
      </c>
      <c r="O282" s="93"/>
      <c r="P282" s="230">
        <f>O282*H282</f>
        <v>0</v>
      </c>
      <c r="Q282" s="230">
        <v>0.037010000000000001</v>
      </c>
      <c r="R282" s="230">
        <f>Q282*H282</f>
        <v>11.103</v>
      </c>
      <c r="S282" s="230">
        <v>0</v>
      </c>
      <c r="T282" s="231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32" t="s">
        <v>253</v>
      </c>
      <c r="AT282" s="232" t="s">
        <v>248</v>
      </c>
      <c r="AU282" s="232" t="s">
        <v>87</v>
      </c>
      <c r="AY282" s="19" t="s">
        <v>245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9" t="s">
        <v>85</v>
      </c>
      <c r="BK282" s="233">
        <f>ROUND(I282*H282,2)</f>
        <v>0</v>
      </c>
      <c r="BL282" s="19" t="s">
        <v>253</v>
      </c>
      <c r="BM282" s="232" t="s">
        <v>7008</v>
      </c>
    </row>
    <row r="283" s="2" customFormat="1">
      <c r="A283" s="40"/>
      <c r="B283" s="41"/>
      <c r="C283" s="42"/>
      <c r="D283" s="234" t="s">
        <v>255</v>
      </c>
      <c r="E283" s="42"/>
      <c r="F283" s="235" t="s">
        <v>4320</v>
      </c>
      <c r="G283" s="42"/>
      <c r="H283" s="42"/>
      <c r="I283" s="236"/>
      <c r="J283" s="42"/>
      <c r="K283" s="42"/>
      <c r="L283" s="46"/>
      <c r="M283" s="237"/>
      <c r="N283" s="238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255</v>
      </c>
      <c r="AU283" s="19" t="s">
        <v>87</v>
      </c>
    </row>
    <row r="284" s="2" customFormat="1">
      <c r="A284" s="40"/>
      <c r="B284" s="41"/>
      <c r="C284" s="42"/>
      <c r="D284" s="296" t="s">
        <v>766</v>
      </c>
      <c r="E284" s="42"/>
      <c r="F284" s="297" t="s">
        <v>4321</v>
      </c>
      <c r="G284" s="42"/>
      <c r="H284" s="42"/>
      <c r="I284" s="236"/>
      <c r="J284" s="42"/>
      <c r="K284" s="42"/>
      <c r="L284" s="46"/>
      <c r="M284" s="237"/>
      <c r="N284" s="238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766</v>
      </c>
      <c r="AU284" s="19" t="s">
        <v>87</v>
      </c>
    </row>
    <row r="285" s="14" customFormat="1">
      <c r="A285" s="14"/>
      <c r="B285" s="249"/>
      <c r="C285" s="250"/>
      <c r="D285" s="234" t="s">
        <v>257</v>
      </c>
      <c r="E285" s="251" t="s">
        <v>1</v>
      </c>
      <c r="F285" s="252" t="s">
        <v>7009</v>
      </c>
      <c r="G285" s="250"/>
      <c r="H285" s="253">
        <v>252</v>
      </c>
      <c r="I285" s="254"/>
      <c r="J285" s="250"/>
      <c r="K285" s="250"/>
      <c r="L285" s="255"/>
      <c r="M285" s="256"/>
      <c r="N285" s="257"/>
      <c r="O285" s="257"/>
      <c r="P285" s="257"/>
      <c r="Q285" s="257"/>
      <c r="R285" s="257"/>
      <c r="S285" s="257"/>
      <c r="T285" s="25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9" t="s">
        <v>257</v>
      </c>
      <c r="AU285" s="259" t="s">
        <v>87</v>
      </c>
      <c r="AV285" s="14" t="s">
        <v>87</v>
      </c>
      <c r="AW285" s="14" t="s">
        <v>34</v>
      </c>
      <c r="AX285" s="14" t="s">
        <v>77</v>
      </c>
      <c r="AY285" s="259" t="s">
        <v>245</v>
      </c>
    </row>
    <row r="286" s="14" customFormat="1">
      <c r="A286" s="14"/>
      <c r="B286" s="249"/>
      <c r="C286" s="250"/>
      <c r="D286" s="234" t="s">
        <v>257</v>
      </c>
      <c r="E286" s="251" t="s">
        <v>1</v>
      </c>
      <c r="F286" s="252" t="s">
        <v>7010</v>
      </c>
      <c r="G286" s="250"/>
      <c r="H286" s="253">
        <v>48</v>
      </c>
      <c r="I286" s="254"/>
      <c r="J286" s="250"/>
      <c r="K286" s="250"/>
      <c r="L286" s="255"/>
      <c r="M286" s="256"/>
      <c r="N286" s="257"/>
      <c r="O286" s="257"/>
      <c r="P286" s="257"/>
      <c r="Q286" s="257"/>
      <c r="R286" s="257"/>
      <c r="S286" s="257"/>
      <c r="T286" s="258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9" t="s">
        <v>257</v>
      </c>
      <c r="AU286" s="259" t="s">
        <v>87</v>
      </c>
      <c r="AV286" s="14" t="s">
        <v>87</v>
      </c>
      <c r="AW286" s="14" t="s">
        <v>34</v>
      </c>
      <c r="AX286" s="14" t="s">
        <v>77</v>
      </c>
      <c r="AY286" s="259" t="s">
        <v>245</v>
      </c>
    </row>
    <row r="287" s="15" customFormat="1">
      <c r="A287" s="15"/>
      <c r="B287" s="260"/>
      <c r="C287" s="261"/>
      <c r="D287" s="234" t="s">
        <v>257</v>
      </c>
      <c r="E287" s="262" t="s">
        <v>1</v>
      </c>
      <c r="F287" s="263" t="s">
        <v>266</v>
      </c>
      <c r="G287" s="261"/>
      <c r="H287" s="264">
        <v>300</v>
      </c>
      <c r="I287" s="265"/>
      <c r="J287" s="261"/>
      <c r="K287" s="261"/>
      <c r="L287" s="266"/>
      <c r="M287" s="267"/>
      <c r="N287" s="268"/>
      <c r="O287" s="268"/>
      <c r="P287" s="268"/>
      <c r="Q287" s="268"/>
      <c r="R287" s="268"/>
      <c r="S287" s="268"/>
      <c r="T287" s="269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70" t="s">
        <v>257</v>
      </c>
      <c r="AU287" s="270" t="s">
        <v>87</v>
      </c>
      <c r="AV287" s="15" t="s">
        <v>253</v>
      </c>
      <c r="AW287" s="15" t="s">
        <v>34</v>
      </c>
      <c r="AX287" s="15" t="s">
        <v>85</v>
      </c>
      <c r="AY287" s="270" t="s">
        <v>245</v>
      </c>
    </row>
    <row r="288" s="2" customFormat="1" ht="16.5" customHeight="1">
      <c r="A288" s="40"/>
      <c r="B288" s="41"/>
      <c r="C288" s="283" t="s">
        <v>542</v>
      </c>
      <c r="D288" s="283" t="s">
        <v>551</v>
      </c>
      <c r="E288" s="284" t="s">
        <v>7011</v>
      </c>
      <c r="F288" s="285" t="s">
        <v>7012</v>
      </c>
      <c r="G288" s="286" t="s">
        <v>317</v>
      </c>
      <c r="H288" s="287">
        <v>315</v>
      </c>
      <c r="I288" s="288"/>
      <c r="J288" s="289">
        <f>ROUND(I288*H288,2)</f>
        <v>0</v>
      </c>
      <c r="K288" s="285" t="s">
        <v>764</v>
      </c>
      <c r="L288" s="290"/>
      <c r="M288" s="291" t="s">
        <v>1</v>
      </c>
      <c r="N288" s="292" t="s">
        <v>42</v>
      </c>
      <c r="O288" s="93"/>
      <c r="P288" s="230">
        <f>O288*H288</f>
        <v>0</v>
      </c>
      <c r="Q288" s="230">
        <v>0.0085699999999999995</v>
      </c>
      <c r="R288" s="230">
        <f>Q288*H288</f>
        <v>2.6995499999999999</v>
      </c>
      <c r="S288" s="230">
        <v>0</v>
      </c>
      <c r="T288" s="231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2" t="s">
        <v>326</v>
      </c>
      <c r="AT288" s="232" t="s">
        <v>551</v>
      </c>
      <c r="AU288" s="232" t="s">
        <v>87</v>
      </c>
      <c r="AY288" s="19" t="s">
        <v>245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9" t="s">
        <v>85</v>
      </c>
      <c r="BK288" s="233">
        <f>ROUND(I288*H288,2)</f>
        <v>0</v>
      </c>
      <c r="BL288" s="19" t="s">
        <v>253</v>
      </c>
      <c r="BM288" s="232" t="s">
        <v>7013</v>
      </c>
    </row>
    <row r="289" s="2" customFormat="1">
      <c r="A289" s="40"/>
      <c r="B289" s="41"/>
      <c r="C289" s="42"/>
      <c r="D289" s="234" t="s">
        <v>255</v>
      </c>
      <c r="E289" s="42"/>
      <c r="F289" s="235" t="s">
        <v>7012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255</v>
      </c>
      <c r="AU289" s="19" t="s">
        <v>87</v>
      </c>
    </row>
    <row r="290" s="14" customFormat="1">
      <c r="A290" s="14"/>
      <c r="B290" s="249"/>
      <c r="C290" s="250"/>
      <c r="D290" s="234" t="s">
        <v>257</v>
      </c>
      <c r="E290" s="251" t="s">
        <v>1</v>
      </c>
      <c r="F290" s="252" t="s">
        <v>7014</v>
      </c>
      <c r="G290" s="250"/>
      <c r="H290" s="253">
        <v>315</v>
      </c>
      <c r="I290" s="254"/>
      <c r="J290" s="250"/>
      <c r="K290" s="250"/>
      <c r="L290" s="255"/>
      <c r="M290" s="256"/>
      <c r="N290" s="257"/>
      <c r="O290" s="257"/>
      <c r="P290" s="257"/>
      <c r="Q290" s="257"/>
      <c r="R290" s="257"/>
      <c r="S290" s="257"/>
      <c r="T290" s="25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9" t="s">
        <v>257</v>
      </c>
      <c r="AU290" s="259" t="s">
        <v>87</v>
      </c>
      <c r="AV290" s="14" t="s">
        <v>87</v>
      </c>
      <c r="AW290" s="14" t="s">
        <v>34</v>
      </c>
      <c r="AX290" s="14" t="s">
        <v>85</v>
      </c>
      <c r="AY290" s="259" t="s">
        <v>245</v>
      </c>
    </row>
    <row r="291" s="2" customFormat="1" ht="16.5" customHeight="1">
      <c r="A291" s="40"/>
      <c r="B291" s="41"/>
      <c r="C291" s="221" t="s">
        <v>553</v>
      </c>
      <c r="D291" s="221" t="s">
        <v>248</v>
      </c>
      <c r="E291" s="222" t="s">
        <v>4327</v>
      </c>
      <c r="F291" s="223" t="s">
        <v>4328</v>
      </c>
      <c r="G291" s="224" t="s">
        <v>329</v>
      </c>
      <c r="H291" s="225">
        <v>36</v>
      </c>
      <c r="I291" s="226"/>
      <c r="J291" s="227">
        <f>ROUND(I291*H291,2)</f>
        <v>0</v>
      </c>
      <c r="K291" s="223" t="s">
        <v>764</v>
      </c>
      <c r="L291" s="46"/>
      <c r="M291" s="228" t="s">
        <v>1</v>
      </c>
      <c r="N291" s="229" t="s">
        <v>42</v>
      </c>
      <c r="O291" s="93"/>
      <c r="P291" s="230">
        <f>O291*H291</f>
        <v>0</v>
      </c>
      <c r="Q291" s="230">
        <v>0.00060999999999999997</v>
      </c>
      <c r="R291" s="230">
        <f>Q291*H291</f>
        <v>0.02196</v>
      </c>
      <c r="S291" s="230">
        <v>0</v>
      </c>
      <c r="T291" s="231">
        <f>S291*H291</f>
        <v>0</v>
      </c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R291" s="232" t="s">
        <v>253</v>
      </c>
      <c r="AT291" s="232" t="s">
        <v>248</v>
      </c>
      <c r="AU291" s="232" t="s">
        <v>87</v>
      </c>
      <c r="AY291" s="19" t="s">
        <v>245</v>
      </c>
      <c r="BE291" s="233">
        <f>IF(N291="základní",J291,0)</f>
        <v>0</v>
      </c>
      <c r="BF291" s="233">
        <f>IF(N291="snížená",J291,0)</f>
        <v>0</v>
      </c>
      <c r="BG291" s="233">
        <f>IF(N291="zákl. přenesená",J291,0)</f>
        <v>0</v>
      </c>
      <c r="BH291" s="233">
        <f>IF(N291="sníž. přenesená",J291,0)</f>
        <v>0</v>
      </c>
      <c r="BI291" s="233">
        <f>IF(N291="nulová",J291,0)</f>
        <v>0</v>
      </c>
      <c r="BJ291" s="19" t="s">
        <v>85</v>
      </c>
      <c r="BK291" s="233">
        <f>ROUND(I291*H291,2)</f>
        <v>0</v>
      </c>
      <c r="BL291" s="19" t="s">
        <v>253</v>
      </c>
      <c r="BM291" s="232" t="s">
        <v>7015</v>
      </c>
    </row>
    <row r="292" s="2" customFormat="1">
      <c r="A292" s="40"/>
      <c r="B292" s="41"/>
      <c r="C292" s="42"/>
      <c r="D292" s="234" t="s">
        <v>255</v>
      </c>
      <c r="E292" s="42"/>
      <c r="F292" s="235" t="s">
        <v>4330</v>
      </c>
      <c r="G292" s="42"/>
      <c r="H292" s="42"/>
      <c r="I292" s="236"/>
      <c r="J292" s="42"/>
      <c r="K292" s="42"/>
      <c r="L292" s="46"/>
      <c r="M292" s="237"/>
      <c r="N292" s="238"/>
      <c r="O292" s="93"/>
      <c r="P292" s="93"/>
      <c r="Q292" s="93"/>
      <c r="R292" s="93"/>
      <c r="S292" s="93"/>
      <c r="T292" s="94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T292" s="19" t="s">
        <v>255</v>
      </c>
      <c r="AU292" s="19" t="s">
        <v>87</v>
      </c>
    </row>
    <row r="293" s="2" customFormat="1">
      <c r="A293" s="40"/>
      <c r="B293" s="41"/>
      <c r="C293" s="42"/>
      <c r="D293" s="296" t="s">
        <v>766</v>
      </c>
      <c r="E293" s="42"/>
      <c r="F293" s="297" t="s">
        <v>4331</v>
      </c>
      <c r="G293" s="42"/>
      <c r="H293" s="42"/>
      <c r="I293" s="236"/>
      <c r="J293" s="42"/>
      <c r="K293" s="42"/>
      <c r="L293" s="46"/>
      <c r="M293" s="237"/>
      <c r="N293" s="238"/>
      <c r="O293" s="93"/>
      <c r="P293" s="93"/>
      <c r="Q293" s="93"/>
      <c r="R293" s="93"/>
      <c r="S293" s="93"/>
      <c r="T293" s="94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766</v>
      </c>
      <c r="AU293" s="19" t="s">
        <v>87</v>
      </c>
    </row>
    <row r="294" s="14" customFormat="1">
      <c r="A294" s="14"/>
      <c r="B294" s="249"/>
      <c r="C294" s="250"/>
      <c r="D294" s="234" t="s">
        <v>257</v>
      </c>
      <c r="E294" s="251" t="s">
        <v>1</v>
      </c>
      <c r="F294" s="252" t="s">
        <v>7016</v>
      </c>
      <c r="G294" s="250"/>
      <c r="H294" s="253">
        <v>36</v>
      </c>
      <c r="I294" s="254"/>
      <c r="J294" s="250"/>
      <c r="K294" s="250"/>
      <c r="L294" s="255"/>
      <c r="M294" s="256"/>
      <c r="N294" s="257"/>
      <c r="O294" s="257"/>
      <c r="P294" s="257"/>
      <c r="Q294" s="257"/>
      <c r="R294" s="257"/>
      <c r="S294" s="257"/>
      <c r="T294" s="25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9" t="s">
        <v>257</v>
      </c>
      <c r="AU294" s="259" t="s">
        <v>87</v>
      </c>
      <c r="AV294" s="14" t="s">
        <v>87</v>
      </c>
      <c r="AW294" s="14" t="s">
        <v>34</v>
      </c>
      <c r="AX294" s="14" t="s">
        <v>85</v>
      </c>
      <c r="AY294" s="259" t="s">
        <v>245</v>
      </c>
    </row>
    <row r="295" s="2" customFormat="1" ht="16.5" customHeight="1">
      <c r="A295" s="40"/>
      <c r="B295" s="41"/>
      <c r="C295" s="283" t="s">
        <v>561</v>
      </c>
      <c r="D295" s="283" t="s">
        <v>551</v>
      </c>
      <c r="E295" s="284" t="s">
        <v>7017</v>
      </c>
      <c r="F295" s="285" t="s">
        <v>7018</v>
      </c>
      <c r="G295" s="286" t="s">
        <v>545</v>
      </c>
      <c r="H295" s="287">
        <v>0.254</v>
      </c>
      <c r="I295" s="288"/>
      <c r="J295" s="289">
        <f>ROUND(I295*H295,2)</f>
        <v>0</v>
      </c>
      <c r="K295" s="285" t="s">
        <v>764</v>
      </c>
      <c r="L295" s="290"/>
      <c r="M295" s="291" t="s">
        <v>1</v>
      </c>
      <c r="N295" s="292" t="s">
        <v>42</v>
      </c>
      <c r="O295" s="93"/>
      <c r="P295" s="230">
        <f>O295*H295</f>
        <v>0</v>
      </c>
      <c r="Q295" s="230">
        <v>1</v>
      </c>
      <c r="R295" s="230">
        <f>Q295*H295</f>
        <v>0.254</v>
      </c>
      <c r="S295" s="230">
        <v>0</v>
      </c>
      <c r="T295" s="231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32" t="s">
        <v>326</v>
      </c>
      <c r="AT295" s="232" t="s">
        <v>551</v>
      </c>
      <c r="AU295" s="232" t="s">
        <v>87</v>
      </c>
      <c r="AY295" s="19" t="s">
        <v>245</v>
      </c>
      <c r="BE295" s="233">
        <f>IF(N295="základní",J295,0)</f>
        <v>0</v>
      </c>
      <c r="BF295" s="233">
        <f>IF(N295="snížená",J295,0)</f>
        <v>0</v>
      </c>
      <c r="BG295" s="233">
        <f>IF(N295="zákl. přenesená",J295,0)</f>
        <v>0</v>
      </c>
      <c r="BH295" s="233">
        <f>IF(N295="sníž. přenesená",J295,0)</f>
        <v>0</v>
      </c>
      <c r="BI295" s="233">
        <f>IF(N295="nulová",J295,0)</f>
        <v>0</v>
      </c>
      <c r="BJ295" s="19" t="s">
        <v>85</v>
      </c>
      <c r="BK295" s="233">
        <f>ROUND(I295*H295,2)</f>
        <v>0</v>
      </c>
      <c r="BL295" s="19" t="s">
        <v>253</v>
      </c>
      <c r="BM295" s="232" t="s">
        <v>7019</v>
      </c>
    </row>
    <row r="296" s="2" customFormat="1">
      <c r="A296" s="40"/>
      <c r="B296" s="41"/>
      <c r="C296" s="42"/>
      <c r="D296" s="234" t="s">
        <v>255</v>
      </c>
      <c r="E296" s="42"/>
      <c r="F296" s="235" t="s">
        <v>7018</v>
      </c>
      <c r="G296" s="42"/>
      <c r="H296" s="42"/>
      <c r="I296" s="236"/>
      <c r="J296" s="42"/>
      <c r="K296" s="42"/>
      <c r="L296" s="46"/>
      <c r="M296" s="237"/>
      <c r="N296" s="238"/>
      <c r="O296" s="93"/>
      <c r="P296" s="93"/>
      <c r="Q296" s="93"/>
      <c r="R296" s="93"/>
      <c r="S296" s="93"/>
      <c r="T296" s="94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255</v>
      </c>
      <c r="AU296" s="19" t="s">
        <v>87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7020</v>
      </c>
      <c r="G297" s="250"/>
      <c r="H297" s="253">
        <v>0.254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85</v>
      </c>
      <c r="AY297" s="259" t="s">
        <v>245</v>
      </c>
    </row>
    <row r="298" s="12" customFormat="1" ht="22.8" customHeight="1">
      <c r="A298" s="12"/>
      <c r="B298" s="205"/>
      <c r="C298" s="206"/>
      <c r="D298" s="207" t="s">
        <v>76</v>
      </c>
      <c r="E298" s="219" t="s">
        <v>272</v>
      </c>
      <c r="F298" s="219" t="s">
        <v>2769</v>
      </c>
      <c r="G298" s="206"/>
      <c r="H298" s="206"/>
      <c r="I298" s="209"/>
      <c r="J298" s="220">
        <f>BK298</f>
        <v>0</v>
      </c>
      <c r="K298" s="206"/>
      <c r="L298" s="211"/>
      <c r="M298" s="212"/>
      <c r="N298" s="213"/>
      <c r="O298" s="213"/>
      <c r="P298" s="214">
        <f>SUM(P299:P363)</f>
        <v>0</v>
      </c>
      <c r="Q298" s="213"/>
      <c r="R298" s="214">
        <f>SUM(R299:R363)</f>
        <v>216.20427468</v>
      </c>
      <c r="S298" s="213"/>
      <c r="T298" s="215">
        <f>SUM(T299:T363)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16" t="s">
        <v>85</v>
      </c>
      <c r="AT298" s="217" t="s">
        <v>76</v>
      </c>
      <c r="AU298" s="217" t="s">
        <v>85</v>
      </c>
      <c r="AY298" s="216" t="s">
        <v>245</v>
      </c>
      <c r="BK298" s="218">
        <f>SUM(BK299:BK363)</f>
        <v>0</v>
      </c>
    </row>
    <row r="299" s="2" customFormat="1" ht="16.5" customHeight="1">
      <c r="A299" s="40"/>
      <c r="B299" s="41"/>
      <c r="C299" s="221" t="s">
        <v>566</v>
      </c>
      <c r="D299" s="221" t="s">
        <v>248</v>
      </c>
      <c r="E299" s="222" t="s">
        <v>2770</v>
      </c>
      <c r="F299" s="223" t="s">
        <v>2771</v>
      </c>
      <c r="G299" s="224" t="s">
        <v>251</v>
      </c>
      <c r="H299" s="225">
        <v>4.3789999999999996</v>
      </c>
      <c r="I299" s="226"/>
      <c r="J299" s="227">
        <f>ROUND(I299*H299,2)</f>
        <v>0</v>
      </c>
      <c r="K299" s="223" t="s">
        <v>764</v>
      </c>
      <c r="L299" s="46"/>
      <c r="M299" s="228" t="s">
        <v>1</v>
      </c>
      <c r="N299" s="229" t="s">
        <v>42</v>
      </c>
      <c r="O299" s="93"/>
      <c r="P299" s="230">
        <f>O299*H299</f>
        <v>0</v>
      </c>
      <c r="Q299" s="230">
        <v>2.5021499999999999</v>
      </c>
      <c r="R299" s="230">
        <f>Q299*H299</f>
        <v>10.956914849999999</v>
      </c>
      <c r="S299" s="230">
        <v>0</v>
      </c>
      <c r="T299" s="231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32" t="s">
        <v>253</v>
      </c>
      <c r="AT299" s="232" t="s">
        <v>248</v>
      </c>
      <c r="AU299" s="232" t="s">
        <v>87</v>
      </c>
      <c r="AY299" s="19" t="s">
        <v>245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9" t="s">
        <v>85</v>
      </c>
      <c r="BK299" s="233">
        <f>ROUND(I299*H299,2)</f>
        <v>0</v>
      </c>
      <c r="BL299" s="19" t="s">
        <v>253</v>
      </c>
      <c r="BM299" s="232" t="s">
        <v>7021</v>
      </c>
    </row>
    <row r="300" s="2" customFormat="1">
      <c r="A300" s="40"/>
      <c r="B300" s="41"/>
      <c r="C300" s="42"/>
      <c r="D300" s="234" t="s">
        <v>255</v>
      </c>
      <c r="E300" s="42"/>
      <c r="F300" s="235" t="s">
        <v>2773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255</v>
      </c>
      <c r="AU300" s="19" t="s">
        <v>87</v>
      </c>
    </row>
    <row r="301" s="2" customFormat="1">
      <c r="A301" s="40"/>
      <c r="B301" s="41"/>
      <c r="C301" s="42"/>
      <c r="D301" s="296" t="s">
        <v>766</v>
      </c>
      <c r="E301" s="42"/>
      <c r="F301" s="297" t="s">
        <v>2774</v>
      </c>
      <c r="G301" s="42"/>
      <c r="H301" s="42"/>
      <c r="I301" s="236"/>
      <c r="J301" s="42"/>
      <c r="K301" s="42"/>
      <c r="L301" s="46"/>
      <c r="M301" s="237"/>
      <c r="N301" s="238"/>
      <c r="O301" s="93"/>
      <c r="P301" s="93"/>
      <c r="Q301" s="93"/>
      <c r="R301" s="93"/>
      <c r="S301" s="93"/>
      <c r="T301" s="94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766</v>
      </c>
      <c r="AU301" s="19" t="s">
        <v>87</v>
      </c>
    </row>
    <row r="302" s="14" customFormat="1">
      <c r="A302" s="14"/>
      <c r="B302" s="249"/>
      <c r="C302" s="250"/>
      <c r="D302" s="234" t="s">
        <v>257</v>
      </c>
      <c r="E302" s="251" t="s">
        <v>1</v>
      </c>
      <c r="F302" s="252" t="s">
        <v>7022</v>
      </c>
      <c r="G302" s="250"/>
      <c r="H302" s="253">
        <v>4.3789999999999996</v>
      </c>
      <c r="I302" s="254"/>
      <c r="J302" s="250"/>
      <c r="K302" s="250"/>
      <c r="L302" s="255"/>
      <c r="M302" s="256"/>
      <c r="N302" s="257"/>
      <c r="O302" s="257"/>
      <c r="P302" s="257"/>
      <c r="Q302" s="257"/>
      <c r="R302" s="257"/>
      <c r="S302" s="257"/>
      <c r="T302" s="25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9" t="s">
        <v>257</v>
      </c>
      <c r="AU302" s="259" t="s">
        <v>87</v>
      </c>
      <c r="AV302" s="14" t="s">
        <v>87</v>
      </c>
      <c r="AW302" s="14" t="s">
        <v>34</v>
      </c>
      <c r="AX302" s="14" t="s">
        <v>77</v>
      </c>
      <c r="AY302" s="259" t="s">
        <v>245</v>
      </c>
    </row>
    <row r="303" s="15" customFormat="1">
      <c r="A303" s="15"/>
      <c r="B303" s="260"/>
      <c r="C303" s="261"/>
      <c r="D303" s="234" t="s">
        <v>257</v>
      </c>
      <c r="E303" s="262" t="s">
        <v>1</v>
      </c>
      <c r="F303" s="263" t="s">
        <v>266</v>
      </c>
      <c r="G303" s="261"/>
      <c r="H303" s="264">
        <v>4.3789999999999996</v>
      </c>
      <c r="I303" s="265"/>
      <c r="J303" s="261"/>
      <c r="K303" s="261"/>
      <c r="L303" s="266"/>
      <c r="M303" s="267"/>
      <c r="N303" s="268"/>
      <c r="O303" s="268"/>
      <c r="P303" s="268"/>
      <c r="Q303" s="268"/>
      <c r="R303" s="268"/>
      <c r="S303" s="268"/>
      <c r="T303" s="269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70" t="s">
        <v>257</v>
      </c>
      <c r="AU303" s="270" t="s">
        <v>87</v>
      </c>
      <c r="AV303" s="15" t="s">
        <v>253</v>
      </c>
      <c r="AW303" s="15" t="s">
        <v>34</v>
      </c>
      <c r="AX303" s="15" t="s">
        <v>85</v>
      </c>
      <c r="AY303" s="270" t="s">
        <v>245</v>
      </c>
    </row>
    <row r="304" s="2" customFormat="1" ht="16.5" customHeight="1">
      <c r="A304" s="40"/>
      <c r="B304" s="41"/>
      <c r="C304" s="221" t="s">
        <v>570</v>
      </c>
      <c r="D304" s="221" t="s">
        <v>248</v>
      </c>
      <c r="E304" s="222" t="s">
        <v>2777</v>
      </c>
      <c r="F304" s="223" t="s">
        <v>2778</v>
      </c>
      <c r="G304" s="224" t="s">
        <v>251</v>
      </c>
      <c r="H304" s="225">
        <v>4.3789999999999996</v>
      </c>
      <c r="I304" s="226"/>
      <c r="J304" s="227">
        <f>ROUND(I304*H304,2)</f>
        <v>0</v>
      </c>
      <c r="K304" s="223" t="s">
        <v>764</v>
      </c>
      <c r="L304" s="46"/>
      <c r="M304" s="228" t="s">
        <v>1</v>
      </c>
      <c r="N304" s="229" t="s">
        <v>42</v>
      </c>
      <c r="O304" s="93"/>
      <c r="P304" s="230">
        <f>O304*H304</f>
        <v>0</v>
      </c>
      <c r="Q304" s="230">
        <v>0.048579999999999998</v>
      </c>
      <c r="R304" s="230">
        <f>Q304*H304</f>
        <v>0.21273181999999996</v>
      </c>
      <c r="S304" s="230">
        <v>0</v>
      </c>
      <c r="T304" s="231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32" t="s">
        <v>253</v>
      </c>
      <c r="AT304" s="232" t="s">
        <v>248</v>
      </c>
      <c r="AU304" s="232" t="s">
        <v>87</v>
      </c>
      <c r="AY304" s="19" t="s">
        <v>245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9" t="s">
        <v>85</v>
      </c>
      <c r="BK304" s="233">
        <f>ROUND(I304*H304,2)</f>
        <v>0</v>
      </c>
      <c r="BL304" s="19" t="s">
        <v>253</v>
      </c>
      <c r="BM304" s="232" t="s">
        <v>7023</v>
      </c>
    </row>
    <row r="305" s="2" customFormat="1">
      <c r="A305" s="40"/>
      <c r="B305" s="41"/>
      <c r="C305" s="42"/>
      <c r="D305" s="234" t="s">
        <v>255</v>
      </c>
      <c r="E305" s="42"/>
      <c r="F305" s="235" t="s">
        <v>2780</v>
      </c>
      <c r="G305" s="42"/>
      <c r="H305" s="42"/>
      <c r="I305" s="236"/>
      <c r="J305" s="42"/>
      <c r="K305" s="42"/>
      <c r="L305" s="46"/>
      <c r="M305" s="237"/>
      <c r="N305" s="238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255</v>
      </c>
      <c r="AU305" s="19" t="s">
        <v>87</v>
      </c>
    </row>
    <row r="306" s="2" customFormat="1">
      <c r="A306" s="40"/>
      <c r="B306" s="41"/>
      <c r="C306" s="42"/>
      <c r="D306" s="296" t="s">
        <v>766</v>
      </c>
      <c r="E306" s="42"/>
      <c r="F306" s="297" t="s">
        <v>2781</v>
      </c>
      <c r="G306" s="42"/>
      <c r="H306" s="42"/>
      <c r="I306" s="236"/>
      <c r="J306" s="42"/>
      <c r="K306" s="42"/>
      <c r="L306" s="46"/>
      <c r="M306" s="237"/>
      <c r="N306" s="238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766</v>
      </c>
      <c r="AU306" s="19" t="s">
        <v>87</v>
      </c>
    </row>
    <row r="307" s="2" customFormat="1" ht="16.5" customHeight="1">
      <c r="A307" s="40"/>
      <c r="B307" s="41"/>
      <c r="C307" s="221" t="s">
        <v>575</v>
      </c>
      <c r="D307" s="221" t="s">
        <v>248</v>
      </c>
      <c r="E307" s="222" t="s">
        <v>2783</v>
      </c>
      <c r="F307" s="223" t="s">
        <v>2784</v>
      </c>
      <c r="G307" s="224" t="s">
        <v>275</v>
      </c>
      <c r="H307" s="225">
        <v>31.552</v>
      </c>
      <c r="I307" s="226"/>
      <c r="J307" s="227">
        <f>ROUND(I307*H307,2)</f>
        <v>0</v>
      </c>
      <c r="K307" s="223" t="s">
        <v>764</v>
      </c>
      <c r="L307" s="46"/>
      <c r="M307" s="228" t="s">
        <v>1</v>
      </c>
      <c r="N307" s="229" t="s">
        <v>42</v>
      </c>
      <c r="O307" s="93"/>
      <c r="P307" s="230">
        <f>O307*H307</f>
        <v>0</v>
      </c>
      <c r="Q307" s="230">
        <v>0.041259999999999998</v>
      </c>
      <c r="R307" s="230">
        <f>Q307*H307</f>
        <v>1.30183552</v>
      </c>
      <c r="S307" s="230">
        <v>0</v>
      </c>
      <c r="T307" s="231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32" t="s">
        <v>253</v>
      </c>
      <c r="AT307" s="232" t="s">
        <v>248</v>
      </c>
      <c r="AU307" s="232" t="s">
        <v>87</v>
      </c>
      <c r="AY307" s="19" t="s">
        <v>245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9" t="s">
        <v>85</v>
      </c>
      <c r="BK307" s="233">
        <f>ROUND(I307*H307,2)</f>
        <v>0</v>
      </c>
      <c r="BL307" s="19" t="s">
        <v>253</v>
      </c>
      <c r="BM307" s="232" t="s">
        <v>7024</v>
      </c>
    </row>
    <row r="308" s="2" customFormat="1">
      <c r="A308" s="40"/>
      <c r="B308" s="41"/>
      <c r="C308" s="42"/>
      <c r="D308" s="234" t="s">
        <v>255</v>
      </c>
      <c r="E308" s="42"/>
      <c r="F308" s="235" t="s">
        <v>2786</v>
      </c>
      <c r="G308" s="42"/>
      <c r="H308" s="42"/>
      <c r="I308" s="236"/>
      <c r="J308" s="42"/>
      <c r="K308" s="42"/>
      <c r="L308" s="46"/>
      <c r="M308" s="237"/>
      <c r="N308" s="238"/>
      <c r="O308" s="93"/>
      <c r="P308" s="93"/>
      <c r="Q308" s="93"/>
      <c r="R308" s="93"/>
      <c r="S308" s="93"/>
      <c r="T308" s="94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255</v>
      </c>
      <c r="AU308" s="19" t="s">
        <v>87</v>
      </c>
    </row>
    <row r="309" s="2" customFormat="1">
      <c r="A309" s="40"/>
      <c r="B309" s="41"/>
      <c r="C309" s="42"/>
      <c r="D309" s="296" t="s">
        <v>766</v>
      </c>
      <c r="E309" s="42"/>
      <c r="F309" s="297" t="s">
        <v>2787</v>
      </c>
      <c r="G309" s="42"/>
      <c r="H309" s="42"/>
      <c r="I309" s="236"/>
      <c r="J309" s="42"/>
      <c r="K309" s="42"/>
      <c r="L309" s="46"/>
      <c r="M309" s="237"/>
      <c r="N309" s="238"/>
      <c r="O309" s="93"/>
      <c r="P309" s="93"/>
      <c r="Q309" s="93"/>
      <c r="R309" s="93"/>
      <c r="S309" s="93"/>
      <c r="T309" s="94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766</v>
      </c>
      <c r="AU309" s="19" t="s">
        <v>87</v>
      </c>
    </row>
    <row r="310" s="13" customFormat="1">
      <c r="A310" s="13"/>
      <c r="B310" s="239"/>
      <c r="C310" s="240"/>
      <c r="D310" s="234" t="s">
        <v>257</v>
      </c>
      <c r="E310" s="241" t="s">
        <v>1</v>
      </c>
      <c r="F310" s="242" t="s">
        <v>7025</v>
      </c>
      <c r="G310" s="240"/>
      <c r="H310" s="241" t="s">
        <v>1</v>
      </c>
      <c r="I310" s="243"/>
      <c r="J310" s="240"/>
      <c r="K310" s="240"/>
      <c r="L310" s="244"/>
      <c r="M310" s="245"/>
      <c r="N310" s="246"/>
      <c r="O310" s="246"/>
      <c r="P310" s="246"/>
      <c r="Q310" s="246"/>
      <c r="R310" s="246"/>
      <c r="S310" s="246"/>
      <c r="T310" s="24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8" t="s">
        <v>257</v>
      </c>
      <c r="AU310" s="248" t="s">
        <v>87</v>
      </c>
      <c r="AV310" s="13" t="s">
        <v>85</v>
      </c>
      <c r="AW310" s="13" t="s">
        <v>34</v>
      </c>
      <c r="AX310" s="13" t="s">
        <v>77</v>
      </c>
      <c r="AY310" s="248" t="s">
        <v>245</v>
      </c>
    </row>
    <row r="311" s="13" customFormat="1">
      <c r="A311" s="13"/>
      <c r="B311" s="239"/>
      <c r="C311" s="240"/>
      <c r="D311" s="234" t="s">
        <v>257</v>
      </c>
      <c r="E311" s="241" t="s">
        <v>1</v>
      </c>
      <c r="F311" s="242" t="s">
        <v>7026</v>
      </c>
      <c r="G311" s="240"/>
      <c r="H311" s="241" t="s">
        <v>1</v>
      </c>
      <c r="I311" s="243"/>
      <c r="J311" s="240"/>
      <c r="K311" s="240"/>
      <c r="L311" s="244"/>
      <c r="M311" s="245"/>
      <c r="N311" s="246"/>
      <c r="O311" s="246"/>
      <c r="P311" s="246"/>
      <c r="Q311" s="246"/>
      <c r="R311" s="246"/>
      <c r="S311" s="246"/>
      <c r="T311" s="247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8" t="s">
        <v>257</v>
      </c>
      <c r="AU311" s="248" t="s">
        <v>87</v>
      </c>
      <c r="AV311" s="13" t="s">
        <v>85</v>
      </c>
      <c r="AW311" s="13" t="s">
        <v>34</v>
      </c>
      <c r="AX311" s="13" t="s">
        <v>77</v>
      </c>
      <c r="AY311" s="248" t="s">
        <v>245</v>
      </c>
    </row>
    <row r="312" s="14" customFormat="1">
      <c r="A312" s="14"/>
      <c r="B312" s="249"/>
      <c r="C312" s="250"/>
      <c r="D312" s="234" t="s">
        <v>257</v>
      </c>
      <c r="E312" s="251" t="s">
        <v>1</v>
      </c>
      <c r="F312" s="252" t="s">
        <v>7027</v>
      </c>
      <c r="G312" s="250"/>
      <c r="H312" s="253">
        <v>13</v>
      </c>
      <c r="I312" s="254"/>
      <c r="J312" s="250"/>
      <c r="K312" s="250"/>
      <c r="L312" s="255"/>
      <c r="M312" s="256"/>
      <c r="N312" s="257"/>
      <c r="O312" s="257"/>
      <c r="P312" s="257"/>
      <c r="Q312" s="257"/>
      <c r="R312" s="257"/>
      <c r="S312" s="257"/>
      <c r="T312" s="25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9" t="s">
        <v>257</v>
      </c>
      <c r="AU312" s="259" t="s">
        <v>87</v>
      </c>
      <c r="AV312" s="14" t="s">
        <v>87</v>
      </c>
      <c r="AW312" s="14" t="s">
        <v>34</v>
      </c>
      <c r="AX312" s="14" t="s">
        <v>77</v>
      </c>
      <c r="AY312" s="259" t="s">
        <v>245</v>
      </c>
    </row>
    <row r="313" s="14" customFormat="1">
      <c r="A313" s="14"/>
      <c r="B313" s="249"/>
      <c r="C313" s="250"/>
      <c r="D313" s="234" t="s">
        <v>257</v>
      </c>
      <c r="E313" s="251" t="s">
        <v>1</v>
      </c>
      <c r="F313" s="252" t="s">
        <v>7028</v>
      </c>
      <c r="G313" s="250"/>
      <c r="H313" s="253">
        <v>3.1240000000000001</v>
      </c>
      <c r="I313" s="254"/>
      <c r="J313" s="250"/>
      <c r="K313" s="250"/>
      <c r="L313" s="255"/>
      <c r="M313" s="256"/>
      <c r="N313" s="257"/>
      <c r="O313" s="257"/>
      <c r="P313" s="257"/>
      <c r="Q313" s="257"/>
      <c r="R313" s="257"/>
      <c r="S313" s="257"/>
      <c r="T313" s="25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9" t="s">
        <v>257</v>
      </c>
      <c r="AU313" s="259" t="s">
        <v>87</v>
      </c>
      <c r="AV313" s="14" t="s">
        <v>87</v>
      </c>
      <c r="AW313" s="14" t="s">
        <v>34</v>
      </c>
      <c r="AX313" s="14" t="s">
        <v>77</v>
      </c>
      <c r="AY313" s="259" t="s">
        <v>245</v>
      </c>
    </row>
    <row r="314" s="14" customFormat="1">
      <c r="A314" s="14"/>
      <c r="B314" s="249"/>
      <c r="C314" s="250"/>
      <c r="D314" s="234" t="s">
        <v>257</v>
      </c>
      <c r="E314" s="251" t="s">
        <v>1</v>
      </c>
      <c r="F314" s="252" t="s">
        <v>7029</v>
      </c>
      <c r="G314" s="250"/>
      <c r="H314" s="253">
        <v>15.428000000000001</v>
      </c>
      <c r="I314" s="254"/>
      <c r="J314" s="250"/>
      <c r="K314" s="250"/>
      <c r="L314" s="255"/>
      <c r="M314" s="256"/>
      <c r="N314" s="257"/>
      <c r="O314" s="257"/>
      <c r="P314" s="257"/>
      <c r="Q314" s="257"/>
      <c r="R314" s="257"/>
      <c r="S314" s="257"/>
      <c r="T314" s="25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9" t="s">
        <v>257</v>
      </c>
      <c r="AU314" s="259" t="s">
        <v>87</v>
      </c>
      <c r="AV314" s="14" t="s">
        <v>87</v>
      </c>
      <c r="AW314" s="14" t="s">
        <v>34</v>
      </c>
      <c r="AX314" s="14" t="s">
        <v>77</v>
      </c>
      <c r="AY314" s="259" t="s">
        <v>245</v>
      </c>
    </row>
    <row r="315" s="15" customFormat="1">
      <c r="A315" s="15"/>
      <c r="B315" s="260"/>
      <c r="C315" s="261"/>
      <c r="D315" s="234" t="s">
        <v>257</v>
      </c>
      <c r="E315" s="262" t="s">
        <v>1</v>
      </c>
      <c r="F315" s="263" t="s">
        <v>266</v>
      </c>
      <c r="G315" s="261"/>
      <c r="H315" s="264">
        <v>31.552</v>
      </c>
      <c r="I315" s="265"/>
      <c r="J315" s="261"/>
      <c r="K315" s="261"/>
      <c r="L315" s="266"/>
      <c r="M315" s="267"/>
      <c r="N315" s="268"/>
      <c r="O315" s="268"/>
      <c r="P315" s="268"/>
      <c r="Q315" s="268"/>
      <c r="R315" s="268"/>
      <c r="S315" s="268"/>
      <c r="T315" s="269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70" t="s">
        <v>257</v>
      </c>
      <c r="AU315" s="270" t="s">
        <v>87</v>
      </c>
      <c r="AV315" s="15" t="s">
        <v>253</v>
      </c>
      <c r="AW315" s="15" t="s">
        <v>34</v>
      </c>
      <c r="AX315" s="15" t="s">
        <v>85</v>
      </c>
      <c r="AY315" s="270" t="s">
        <v>245</v>
      </c>
    </row>
    <row r="316" s="2" customFormat="1" ht="16.5" customHeight="1">
      <c r="A316" s="40"/>
      <c r="B316" s="41"/>
      <c r="C316" s="221" t="s">
        <v>579</v>
      </c>
      <c r="D316" s="221" t="s">
        <v>248</v>
      </c>
      <c r="E316" s="222" t="s">
        <v>2790</v>
      </c>
      <c r="F316" s="223" t="s">
        <v>2791</v>
      </c>
      <c r="G316" s="224" t="s">
        <v>275</v>
      </c>
      <c r="H316" s="225">
        <v>31.552</v>
      </c>
      <c r="I316" s="226"/>
      <c r="J316" s="227">
        <f>ROUND(I316*H316,2)</f>
        <v>0</v>
      </c>
      <c r="K316" s="223" t="s">
        <v>764</v>
      </c>
      <c r="L316" s="46"/>
      <c r="M316" s="228" t="s">
        <v>1</v>
      </c>
      <c r="N316" s="229" t="s">
        <v>42</v>
      </c>
      <c r="O316" s="93"/>
      <c r="P316" s="230">
        <f>O316*H316</f>
        <v>0</v>
      </c>
      <c r="Q316" s="230">
        <v>2.0000000000000002E-05</v>
      </c>
      <c r="R316" s="230">
        <f>Q316*H316</f>
        <v>0.00063104000000000003</v>
      </c>
      <c r="S316" s="230">
        <v>0</v>
      </c>
      <c r="T316" s="231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32" t="s">
        <v>253</v>
      </c>
      <c r="AT316" s="232" t="s">
        <v>248</v>
      </c>
      <c r="AU316" s="232" t="s">
        <v>87</v>
      </c>
      <c r="AY316" s="19" t="s">
        <v>245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9" t="s">
        <v>85</v>
      </c>
      <c r="BK316" s="233">
        <f>ROUND(I316*H316,2)</f>
        <v>0</v>
      </c>
      <c r="BL316" s="19" t="s">
        <v>253</v>
      </c>
      <c r="BM316" s="232" t="s">
        <v>7030</v>
      </c>
    </row>
    <row r="317" s="2" customFormat="1">
      <c r="A317" s="40"/>
      <c r="B317" s="41"/>
      <c r="C317" s="42"/>
      <c r="D317" s="234" t="s">
        <v>255</v>
      </c>
      <c r="E317" s="42"/>
      <c r="F317" s="235" t="s">
        <v>2793</v>
      </c>
      <c r="G317" s="42"/>
      <c r="H317" s="42"/>
      <c r="I317" s="236"/>
      <c r="J317" s="42"/>
      <c r="K317" s="42"/>
      <c r="L317" s="46"/>
      <c r="M317" s="237"/>
      <c r="N317" s="238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255</v>
      </c>
      <c r="AU317" s="19" t="s">
        <v>87</v>
      </c>
    </row>
    <row r="318" s="2" customFormat="1">
      <c r="A318" s="40"/>
      <c r="B318" s="41"/>
      <c r="C318" s="42"/>
      <c r="D318" s="296" t="s">
        <v>766</v>
      </c>
      <c r="E318" s="42"/>
      <c r="F318" s="297" t="s">
        <v>2794</v>
      </c>
      <c r="G318" s="42"/>
      <c r="H318" s="42"/>
      <c r="I318" s="236"/>
      <c r="J318" s="42"/>
      <c r="K318" s="42"/>
      <c r="L318" s="46"/>
      <c r="M318" s="237"/>
      <c r="N318" s="238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766</v>
      </c>
      <c r="AU318" s="19" t="s">
        <v>87</v>
      </c>
    </row>
    <row r="319" s="2" customFormat="1" ht="16.5" customHeight="1">
      <c r="A319" s="40"/>
      <c r="B319" s="41"/>
      <c r="C319" s="221" t="s">
        <v>583</v>
      </c>
      <c r="D319" s="221" t="s">
        <v>248</v>
      </c>
      <c r="E319" s="222" t="s">
        <v>4373</v>
      </c>
      <c r="F319" s="223" t="s">
        <v>4374</v>
      </c>
      <c r="G319" s="224" t="s">
        <v>251</v>
      </c>
      <c r="H319" s="225">
        <v>45.103999999999999</v>
      </c>
      <c r="I319" s="226"/>
      <c r="J319" s="227">
        <f>ROUND(I319*H319,2)</f>
        <v>0</v>
      </c>
      <c r="K319" s="223" t="s">
        <v>764</v>
      </c>
      <c r="L319" s="46"/>
      <c r="M319" s="228" t="s">
        <v>1</v>
      </c>
      <c r="N319" s="229" t="s">
        <v>42</v>
      </c>
      <c r="O319" s="93"/>
      <c r="P319" s="230">
        <f>O319*H319</f>
        <v>0</v>
      </c>
      <c r="Q319" s="230">
        <v>2.5020899999999999</v>
      </c>
      <c r="R319" s="230">
        <f>Q319*H319</f>
        <v>112.85426735999999</v>
      </c>
      <c r="S319" s="230">
        <v>0</v>
      </c>
      <c r="T319" s="231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32" t="s">
        <v>253</v>
      </c>
      <c r="AT319" s="232" t="s">
        <v>248</v>
      </c>
      <c r="AU319" s="232" t="s">
        <v>87</v>
      </c>
      <c r="AY319" s="19" t="s">
        <v>245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9" t="s">
        <v>85</v>
      </c>
      <c r="BK319" s="233">
        <f>ROUND(I319*H319,2)</f>
        <v>0</v>
      </c>
      <c r="BL319" s="19" t="s">
        <v>253</v>
      </c>
      <c r="BM319" s="232" t="s">
        <v>7031</v>
      </c>
    </row>
    <row r="320" s="2" customFormat="1">
      <c r="A320" s="40"/>
      <c r="B320" s="41"/>
      <c r="C320" s="42"/>
      <c r="D320" s="234" t="s">
        <v>255</v>
      </c>
      <c r="E320" s="42"/>
      <c r="F320" s="235" t="s">
        <v>4376</v>
      </c>
      <c r="G320" s="42"/>
      <c r="H320" s="42"/>
      <c r="I320" s="236"/>
      <c r="J320" s="42"/>
      <c r="K320" s="42"/>
      <c r="L320" s="46"/>
      <c r="M320" s="237"/>
      <c r="N320" s="238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255</v>
      </c>
      <c r="AU320" s="19" t="s">
        <v>87</v>
      </c>
    </row>
    <row r="321" s="2" customFormat="1">
      <c r="A321" s="40"/>
      <c r="B321" s="41"/>
      <c r="C321" s="42"/>
      <c r="D321" s="296" t="s">
        <v>766</v>
      </c>
      <c r="E321" s="42"/>
      <c r="F321" s="297" t="s">
        <v>4377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766</v>
      </c>
      <c r="AU321" s="19" t="s">
        <v>87</v>
      </c>
    </row>
    <row r="322" s="14" customFormat="1">
      <c r="A322" s="14"/>
      <c r="B322" s="249"/>
      <c r="C322" s="250"/>
      <c r="D322" s="234" t="s">
        <v>257</v>
      </c>
      <c r="E322" s="251" t="s">
        <v>1</v>
      </c>
      <c r="F322" s="252" t="s">
        <v>7032</v>
      </c>
      <c r="G322" s="250"/>
      <c r="H322" s="253">
        <v>45.103999999999999</v>
      </c>
      <c r="I322" s="254"/>
      <c r="J322" s="250"/>
      <c r="K322" s="250"/>
      <c r="L322" s="255"/>
      <c r="M322" s="256"/>
      <c r="N322" s="257"/>
      <c r="O322" s="257"/>
      <c r="P322" s="257"/>
      <c r="Q322" s="257"/>
      <c r="R322" s="257"/>
      <c r="S322" s="257"/>
      <c r="T322" s="25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9" t="s">
        <v>257</v>
      </c>
      <c r="AU322" s="259" t="s">
        <v>87</v>
      </c>
      <c r="AV322" s="14" t="s">
        <v>87</v>
      </c>
      <c r="AW322" s="14" t="s">
        <v>34</v>
      </c>
      <c r="AX322" s="14" t="s">
        <v>77</v>
      </c>
      <c r="AY322" s="259" t="s">
        <v>245</v>
      </c>
    </row>
    <row r="323" s="15" customFormat="1">
      <c r="A323" s="15"/>
      <c r="B323" s="260"/>
      <c r="C323" s="261"/>
      <c r="D323" s="234" t="s">
        <v>257</v>
      </c>
      <c r="E323" s="262" t="s">
        <v>1</v>
      </c>
      <c r="F323" s="263" t="s">
        <v>266</v>
      </c>
      <c r="G323" s="261"/>
      <c r="H323" s="264">
        <v>45.103999999999999</v>
      </c>
      <c r="I323" s="265"/>
      <c r="J323" s="261"/>
      <c r="K323" s="261"/>
      <c r="L323" s="266"/>
      <c r="M323" s="267"/>
      <c r="N323" s="268"/>
      <c r="O323" s="268"/>
      <c r="P323" s="268"/>
      <c r="Q323" s="268"/>
      <c r="R323" s="268"/>
      <c r="S323" s="268"/>
      <c r="T323" s="269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70" t="s">
        <v>257</v>
      </c>
      <c r="AU323" s="270" t="s">
        <v>87</v>
      </c>
      <c r="AV323" s="15" t="s">
        <v>253</v>
      </c>
      <c r="AW323" s="15" t="s">
        <v>34</v>
      </c>
      <c r="AX323" s="15" t="s">
        <v>85</v>
      </c>
      <c r="AY323" s="270" t="s">
        <v>245</v>
      </c>
    </row>
    <row r="324" s="2" customFormat="1" ht="16.5" customHeight="1">
      <c r="A324" s="40"/>
      <c r="B324" s="41"/>
      <c r="C324" s="221" t="s">
        <v>587</v>
      </c>
      <c r="D324" s="221" t="s">
        <v>248</v>
      </c>
      <c r="E324" s="222" t="s">
        <v>4385</v>
      </c>
      <c r="F324" s="223" t="s">
        <v>4386</v>
      </c>
      <c r="G324" s="224" t="s">
        <v>275</v>
      </c>
      <c r="H324" s="225">
        <v>31.5</v>
      </c>
      <c r="I324" s="226"/>
      <c r="J324" s="227">
        <f>ROUND(I324*H324,2)</f>
        <v>0</v>
      </c>
      <c r="K324" s="223" t="s">
        <v>764</v>
      </c>
      <c r="L324" s="46"/>
      <c r="M324" s="228" t="s">
        <v>1</v>
      </c>
      <c r="N324" s="229" t="s">
        <v>42</v>
      </c>
      <c r="O324" s="93"/>
      <c r="P324" s="230">
        <f>O324*H324</f>
        <v>0</v>
      </c>
      <c r="Q324" s="230">
        <v>0.00166</v>
      </c>
      <c r="R324" s="230">
        <f>Q324*H324</f>
        <v>0.052290000000000003</v>
      </c>
      <c r="S324" s="230">
        <v>0</v>
      </c>
      <c r="T324" s="231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32" t="s">
        <v>253</v>
      </c>
      <c r="AT324" s="232" t="s">
        <v>248</v>
      </c>
      <c r="AU324" s="232" t="s">
        <v>87</v>
      </c>
      <c r="AY324" s="19" t="s">
        <v>245</v>
      </c>
      <c r="BE324" s="233">
        <f>IF(N324="základní",J324,0)</f>
        <v>0</v>
      </c>
      <c r="BF324" s="233">
        <f>IF(N324="snížená",J324,0)</f>
        <v>0</v>
      </c>
      <c r="BG324" s="233">
        <f>IF(N324="zákl. přenesená",J324,0)</f>
        <v>0</v>
      </c>
      <c r="BH324" s="233">
        <f>IF(N324="sníž. přenesená",J324,0)</f>
        <v>0</v>
      </c>
      <c r="BI324" s="233">
        <f>IF(N324="nulová",J324,0)</f>
        <v>0</v>
      </c>
      <c r="BJ324" s="19" t="s">
        <v>85</v>
      </c>
      <c r="BK324" s="233">
        <f>ROUND(I324*H324,2)</f>
        <v>0</v>
      </c>
      <c r="BL324" s="19" t="s">
        <v>253</v>
      </c>
      <c r="BM324" s="232" t="s">
        <v>7033</v>
      </c>
    </row>
    <row r="325" s="2" customFormat="1">
      <c r="A325" s="40"/>
      <c r="B325" s="41"/>
      <c r="C325" s="42"/>
      <c r="D325" s="234" t="s">
        <v>255</v>
      </c>
      <c r="E325" s="42"/>
      <c r="F325" s="235" t="s">
        <v>4388</v>
      </c>
      <c r="G325" s="42"/>
      <c r="H325" s="42"/>
      <c r="I325" s="236"/>
      <c r="J325" s="42"/>
      <c r="K325" s="42"/>
      <c r="L325" s="46"/>
      <c r="M325" s="237"/>
      <c r="N325" s="238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255</v>
      </c>
      <c r="AU325" s="19" t="s">
        <v>87</v>
      </c>
    </row>
    <row r="326" s="2" customFormat="1">
      <c r="A326" s="40"/>
      <c r="B326" s="41"/>
      <c r="C326" s="42"/>
      <c r="D326" s="296" t="s">
        <v>766</v>
      </c>
      <c r="E326" s="42"/>
      <c r="F326" s="297" t="s">
        <v>4389</v>
      </c>
      <c r="G326" s="42"/>
      <c r="H326" s="42"/>
      <c r="I326" s="236"/>
      <c r="J326" s="42"/>
      <c r="K326" s="42"/>
      <c r="L326" s="46"/>
      <c r="M326" s="237"/>
      <c r="N326" s="238"/>
      <c r="O326" s="93"/>
      <c r="P326" s="93"/>
      <c r="Q326" s="93"/>
      <c r="R326" s="93"/>
      <c r="S326" s="93"/>
      <c r="T326" s="94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766</v>
      </c>
      <c r="AU326" s="19" t="s">
        <v>87</v>
      </c>
    </row>
    <row r="327" s="13" customFormat="1">
      <c r="A327" s="13"/>
      <c r="B327" s="239"/>
      <c r="C327" s="240"/>
      <c r="D327" s="234" t="s">
        <v>257</v>
      </c>
      <c r="E327" s="241" t="s">
        <v>1</v>
      </c>
      <c r="F327" s="242" t="s">
        <v>7025</v>
      </c>
      <c r="G327" s="240"/>
      <c r="H327" s="241" t="s">
        <v>1</v>
      </c>
      <c r="I327" s="243"/>
      <c r="J327" s="240"/>
      <c r="K327" s="240"/>
      <c r="L327" s="244"/>
      <c r="M327" s="245"/>
      <c r="N327" s="246"/>
      <c r="O327" s="246"/>
      <c r="P327" s="246"/>
      <c r="Q327" s="246"/>
      <c r="R327" s="246"/>
      <c r="S327" s="246"/>
      <c r="T327" s="247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8" t="s">
        <v>257</v>
      </c>
      <c r="AU327" s="248" t="s">
        <v>87</v>
      </c>
      <c r="AV327" s="13" t="s">
        <v>85</v>
      </c>
      <c r="AW327" s="13" t="s">
        <v>34</v>
      </c>
      <c r="AX327" s="13" t="s">
        <v>77</v>
      </c>
      <c r="AY327" s="248" t="s">
        <v>245</v>
      </c>
    </row>
    <row r="328" s="14" customFormat="1">
      <c r="A328" s="14"/>
      <c r="B328" s="249"/>
      <c r="C328" s="250"/>
      <c r="D328" s="234" t="s">
        <v>257</v>
      </c>
      <c r="E328" s="251" t="s">
        <v>1</v>
      </c>
      <c r="F328" s="252" t="s">
        <v>7034</v>
      </c>
      <c r="G328" s="250"/>
      <c r="H328" s="253">
        <v>31.5</v>
      </c>
      <c r="I328" s="254"/>
      <c r="J328" s="250"/>
      <c r="K328" s="250"/>
      <c r="L328" s="255"/>
      <c r="M328" s="256"/>
      <c r="N328" s="257"/>
      <c r="O328" s="257"/>
      <c r="P328" s="257"/>
      <c r="Q328" s="257"/>
      <c r="R328" s="257"/>
      <c r="S328" s="257"/>
      <c r="T328" s="25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9" t="s">
        <v>257</v>
      </c>
      <c r="AU328" s="259" t="s">
        <v>87</v>
      </c>
      <c r="AV328" s="14" t="s">
        <v>87</v>
      </c>
      <c r="AW328" s="14" t="s">
        <v>34</v>
      </c>
      <c r="AX328" s="14" t="s">
        <v>77</v>
      </c>
      <c r="AY328" s="259" t="s">
        <v>245</v>
      </c>
    </row>
    <row r="329" s="15" customFormat="1">
      <c r="A329" s="15"/>
      <c r="B329" s="260"/>
      <c r="C329" s="261"/>
      <c r="D329" s="234" t="s">
        <v>257</v>
      </c>
      <c r="E329" s="262" t="s">
        <v>1</v>
      </c>
      <c r="F329" s="263" t="s">
        <v>266</v>
      </c>
      <c r="G329" s="261"/>
      <c r="H329" s="264">
        <v>31.5</v>
      </c>
      <c r="I329" s="265"/>
      <c r="J329" s="261"/>
      <c r="K329" s="261"/>
      <c r="L329" s="266"/>
      <c r="M329" s="267"/>
      <c r="N329" s="268"/>
      <c r="O329" s="268"/>
      <c r="P329" s="268"/>
      <c r="Q329" s="268"/>
      <c r="R329" s="268"/>
      <c r="S329" s="268"/>
      <c r="T329" s="269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70" t="s">
        <v>257</v>
      </c>
      <c r="AU329" s="270" t="s">
        <v>87</v>
      </c>
      <c r="AV329" s="15" t="s">
        <v>253</v>
      </c>
      <c r="AW329" s="15" t="s">
        <v>34</v>
      </c>
      <c r="AX329" s="15" t="s">
        <v>85</v>
      </c>
      <c r="AY329" s="270" t="s">
        <v>245</v>
      </c>
    </row>
    <row r="330" s="2" customFormat="1" ht="16.5" customHeight="1">
      <c r="A330" s="40"/>
      <c r="B330" s="41"/>
      <c r="C330" s="221" t="s">
        <v>591</v>
      </c>
      <c r="D330" s="221" t="s">
        <v>248</v>
      </c>
      <c r="E330" s="222" t="s">
        <v>4396</v>
      </c>
      <c r="F330" s="223" t="s">
        <v>4397</v>
      </c>
      <c r="G330" s="224" t="s">
        <v>275</v>
      </c>
      <c r="H330" s="225">
        <v>31.5</v>
      </c>
      <c r="I330" s="226"/>
      <c r="J330" s="227">
        <f>ROUND(I330*H330,2)</f>
        <v>0</v>
      </c>
      <c r="K330" s="223" t="s">
        <v>764</v>
      </c>
      <c r="L330" s="46"/>
      <c r="M330" s="228" t="s">
        <v>1</v>
      </c>
      <c r="N330" s="229" t="s">
        <v>42</v>
      </c>
      <c r="O330" s="93"/>
      <c r="P330" s="230">
        <f>O330*H330</f>
        <v>0</v>
      </c>
      <c r="Q330" s="230">
        <v>4.0000000000000003E-05</v>
      </c>
      <c r="R330" s="230">
        <f>Q330*H330</f>
        <v>0.0012600000000000001</v>
      </c>
      <c r="S330" s="230">
        <v>0</v>
      </c>
      <c r="T330" s="231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32" t="s">
        <v>253</v>
      </c>
      <c r="AT330" s="232" t="s">
        <v>248</v>
      </c>
      <c r="AU330" s="232" t="s">
        <v>87</v>
      </c>
      <c r="AY330" s="19" t="s">
        <v>245</v>
      </c>
      <c r="BE330" s="233">
        <f>IF(N330="základní",J330,0)</f>
        <v>0</v>
      </c>
      <c r="BF330" s="233">
        <f>IF(N330="snížená",J330,0)</f>
        <v>0</v>
      </c>
      <c r="BG330" s="233">
        <f>IF(N330="zákl. přenesená",J330,0)</f>
        <v>0</v>
      </c>
      <c r="BH330" s="233">
        <f>IF(N330="sníž. přenesená",J330,0)</f>
        <v>0</v>
      </c>
      <c r="BI330" s="233">
        <f>IF(N330="nulová",J330,0)</f>
        <v>0</v>
      </c>
      <c r="BJ330" s="19" t="s">
        <v>85</v>
      </c>
      <c r="BK330" s="233">
        <f>ROUND(I330*H330,2)</f>
        <v>0</v>
      </c>
      <c r="BL330" s="19" t="s">
        <v>253</v>
      </c>
      <c r="BM330" s="232" t="s">
        <v>7035</v>
      </c>
    </row>
    <row r="331" s="2" customFormat="1">
      <c r="A331" s="40"/>
      <c r="B331" s="41"/>
      <c r="C331" s="42"/>
      <c r="D331" s="234" t="s">
        <v>255</v>
      </c>
      <c r="E331" s="42"/>
      <c r="F331" s="235" t="s">
        <v>4399</v>
      </c>
      <c r="G331" s="42"/>
      <c r="H331" s="42"/>
      <c r="I331" s="236"/>
      <c r="J331" s="42"/>
      <c r="K331" s="42"/>
      <c r="L331" s="46"/>
      <c r="M331" s="237"/>
      <c r="N331" s="238"/>
      <c r="O331" s="93"/>
      <c r="P331" s="93"/>
      <c r="Q331" s="93"/>
      <c r="R331" s="93"/>
      <c r="S331" s="93"/>
      <c r="T331" s="94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255</v>
      </c>
      <c r="AU331" s="19" t="s">
        <v>87</v>
      </c>
    </row>
    <row r="332" s="2" customFormat="1">
      <c r="A332" s="40"/>
      <c r="B332" s="41"/>
      <c r="C332" s="42"/>
      <c r="D332" s="296" t="s">
        <v>766</v>
      </c>
      <c r="E332" s="42"/>
      <c r="F332" s="297" t="s">
        <v>4400</v>
      </c>
      <c r="G332" s="42"/>
      <c r="H332" s="42"/>
      <c r="I332" s="236"/>
      <c r="J332" s="42"/>
      <c r="K332" s="42"/>
      <c r="L332" s="46"/>
      <c r="M332" s="237"/>
      <c r="N332" s="238"/>
      <c r="O332" s="93"/>
      <c r="P332" s="93"/>
      <c r="Q332" s="93"/>
      <c r="R332" s="93"/>
      <c r="S332" s="93"/>
      <c r="T332" s="94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766</v>
      </c>
      <c r="AU332" s="19" t="s">
        <v>87</v>
      </c>
    </row>
    <row r="333" s="2" customFormat="1" ht="16.5" customHeight="1">
      <c r="A333" s="40"/>
      <c r="B333" s="41"/>
      <c r="C333" s="221" t="s">
        <v>596</v>
      </c>
      <c r="D333" s="221" t="s">
        <v>248</v>
      </c>
      <c r="E333" s="222" t="s">
        <v>2802</v>
      </c>
      <c r="F333" s="223" t="s">
        <v>2803</v>
      </c>
      <c r="G333" s="224" t="s">
        <v>3227</v>
      </c>
      <c r="H333" s="225">
        <v>33.209000000000003</v>
      </c>
      <c r="I333" s="226"/>
      <c r="J333" s="227">
        <f>ROUND(I333*H333,2)</f>
        <v>0</v>
      </c>
      <c r="K333" s="223" t="s">
        <v>764</v>
      </c>
      <c r="L333" s="46"/>
      <c r="M333" s="228" t="s">
        <v>1</v>
      </c>
      <c r="N333" s="229" t="s">
        <v>42</v>
      </c>
      <c r="O333" s="93"/>
      <c r="P333" s="230">
        <f>O333*H333</f>
        <v>0</v>
      </c>
      <c r="Q333" s="230">
        <v>2.5020899999999999</v>
      </c>
      <c r="R333" s="230">
        <f>Q333*H333</f>
        <v>83.091906810000012</v>
      </c>
      <c r="S333" s="230">
        <v>0</v>
      </c>
      <c r="T333" s="231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32" t="s">
        <v>253</v>
      </c>
      <c r="AT333" s="232" t="s">
        <v>248</v>
      </c>
      <c r="AU333" s="232" t="s">
        <v>87</v>
      </c>
      <c r="AY333" s="19" t="s">
        <v>245</v>
      </c>
      <c r="BE333" s="233">
        <f>IF(N333="základní",J333,0)</f>
        <v>0</v>
      </c>
      <c r="BF333" s="233">
        <f>IF(N333="snížená",J333,0)</f>
        <v>0</v>
      </c>
      <c r="BG333" s="233">
        <f>IF(N333="zákl. přenesená",J333,0)</f>
        <v>0</v>
      </c>
      <c r="BH333" s="233">
        <f>IF(N333="sníž. přenesená",J333,0)</f>
        <v>0</v>
      </c>
      <c r="BI333" s="233">
        <f>IF(N333="nulová",J333,0)</f>
        <v>0</v>
      </c>
      <c r="BJ333" s="19" t="s">
        <v>85</v>
      </c>
      <c r="BK333" s="233">
        <f>ROUND(I333*H333,2)</f>
        <v>0</v>
      </c>
      <c r="BL333" s="19" t="s">
        <v>253</v>
      </c>
      <c r="BM333" s="232" t="s">
        <v>7036</v>
      </c>
    </row>
    <row r="334" s="2" customFormat="1">
      <c r="A334" s="40"/>
      <c r="B334" s="41"/>
      <c r="C334" s="42"/>
      <c r="D334" s="234" t="s">
        <v>255</v>
      </c>
      <c r="E334" s="42"/>
      <c r="F334" s="235" t="s">
        <v>2805</v>
      </c>
      <c r="G334" s="42"/>
      <c r="H334" s="42"/>
      <c r="I334" s="236"/>
      <c r="J334" s="42"/>
      <c r="K334" s="42"/>
      <c r="L334" s="46"/>
      <c r="M334" s="237"/>
      <c r="N334" s="238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255</v>
      </c>
      <c r="AU334" s="19" t="s">
        <v>87</v>
      </c>
    </row>
    <row r="335" s="2" customFormat="1">
      <c r="A335" s="40"/>
      <c r="B335" s="41"/>
      <c r="C335" s="42"/>
      <c r="D335" s="296" t="s">
        <v>766</v>
      </c>
      <c r="E335" s="42"/>
      <c r="F335" s="297" t="s">
        <v>2806</v>
      </c>
      <c r="G335" s="42"/>
      <c r="H335" s="42"/>
      <c r="I335" s="236"/>
      <c r="J335" s="42"/>
      <c r="K335" s="42"/>
      <c r="L335" s="46"/>
      <c r="M335" s="237"/>
      <c r="N335" s="238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766</v>
      </c>
      <c r="AU335" s="19" t="s">
        <v>87</v>
      </c>
    </row>
    <row r="336" s="13" customFormat="1">
      <c r="A336" s="13"/>
      <c r="B336" s="239"/>
      <c r="C336" s="240"/>
      <c r="D336" s="234" t="s">
        <v>257</v>
      </c>
      <c r="E336" s="241" t="s">
        <v>1</v>
      </c>
      <c r="F336" s="242" t="s">
        <v>7037</v>
      </c>
      <c r="G336" s="240"/>
      <c r="H336" s="241" t="s">
        <v>1</v>
      </c>
      <c r="I336" s="243"/>
      <c r="J336" s="240"/>
      <c r="K336" s="240"/>
      <c r="L336" s="244"/>
      <c r="M336" s="245"/>
      <c r="N336" s="246"/>
      <c r="O336" s="246"/>
      <c r="P336" s="246"/>
      <c r="Q336" s="246"/>
      <c r="R336" s="246"/>
      <c r="S336" s="246"/>
      <c r="T336" s="247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8" t="s">
        <v>257</v>
      </c>
      <c r="AU336" s="248" t="s">
        <v>87</v>
      </c>
      <c r="AV336" s="13" t="s">
        <v>85</v>
      </c>
      <c r="AW336" s="13" t="s">
        <v>34</v>
      </c>
      <c r="AX336" s="13" t="s">
        <v>77</v>
      </c>
      <c r="AY336" s="248" t="s">
        <v>245</v>
      </c>
    </row>
    <row r="337" s="14" customFormat="1">
      <c r="A337" s="14"/>
      <c r="B337" s="249"/>
      <c r="C337" s="250"/>
      <c r="D337" s="234" t="s">
        <v>257</v>
      </c>
      <c r="E337" s="251" t="s">
        <v>1</v>
      </c>
      <c r="F337" s="252" t="s">
        <v>7038</v>
      </c>
      <c r="G337" s="250"/>
      <c r="H337" s="253">
        <v>33.209000000000003</v>
      </c>
      <c r="I337" s="254"/>
      <c r="J337" s="250"/>
      <c r="K337" s="250"/>
      <c r="L337" s="255"/>
      <c r="M337" s="256"/>
      <c r="N337" s="257"/>
      <c r="O337" s="257"/>
      <c r="P337" s="257"/>
      <c r="Q337" s="257"/>
      <c r="R337" s="257"/>
      <c r="S337" s="257"/>
      <c r="T337" s="25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9" t="s">
        <v>257</v>
      </c>
      <c r="AU337" s="259" t="s">
        <v>87</v>
      </c>
      <c r="AV337" s="14" t="s">
        <v>87</v>
      </c>
      <c r="AW337" s="14" t="s">
        <v>34</v>
      </c>
      <c r="AX337" s="14" t="s">
        <v>77</v>
      </c>
      <c r="AY337" s="259" t="s">
        <v>245</v>
      </c>
    </row>
    <row r="338" s="15" customFormat="1">
      <c r="A338" s="15"/>
      <c r="B338" s="260"/>
      <c r="C338" s="261"/>
      <c r="D338" s="234" t="s">
        <v>257</v>
      </c>
      <c r="E338" s="262" t="s">
        <v>1</v>
      </c>
      <c r="F338" s="263" t="s">
        <v>266</v>
      </c>
      <c r="G338" s="261"/>
      <c r="H338" s="264">
        <v>33.209000000000003</v>
      </c>
      <c r="I338" s="265"/>
      <c r="J338" s="261"/>
      <c r="K338" s="261"/>
      <c r="L338" s="266"/>
      <c r="M338" s="267"/>
      <c r="N338" s="268"/>
      <c r="O338" s="268"/>
      <c r="P338" s="268"/>
      <c r="Q338" s="268"/>
      <c r="R338" s="268"/>
      <c r="S338" s="268"/>
      <c r="T338" s="269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70" t="s">
        <v>257</v>
      </c>
      <c r="AU338" s="270" t="s">
        <v>87</v>
      </c>
      <c r="AV338" s="15" t="s">
        <v>253</v>
      </c>
      <c r="AW338" s="15" t="s">
        <v>34</v>
      </c>
      <c r="AX338" s="15" t="s">
        <v>85</v>
      </c>
      <c r="AY338" s="270" t="s">
        <v>245</v>
      </c>
    </row>
    <row r="339" s="2" customFormat="1" ht="16.5" customHeight="1">
      <c r="A339" s="40"/>
      <c r="B339" s="41"/>
      <c r="C339" s="221" t="s">
        <v>602</v>
      </c>
      <c r="D339" s="221" t="s">
        <v>248</v>
      </c>
      <c r="E339" s="222" t="s">
        <v>7039</v>
      </c>
      <c r="F339" s="223" t="s">
        <v>7040</v>
      </c>
      <c r="G339" s="224" t="s">
        <v>545</v>
      </c>
      <c r="H339" s="225">
        <v>7.0759999999999996</v>
      </c>
      <c r="I339" s="226"/>
      <c r="J339" s="227">
        <f>ROUND(I339*H339,2)</f>
        <v>0</v>
      </c>
      <c r="K339" s="223" t="s">
        <v>764</v>
      </c>
      <c r="L339" s="46"/>
      <c r="M339" s="228" t="s">
        <v>1</v>
      </c>
      <c r="N339" s="229" t="s">
        <v>42</v>
      </c>
      <c r="O339" s="93"/>
      <c r="P339" s="230">
        <f>O339*H339</f>
        <v>0</v>
      </c>
      <c r="Q339" s="230">
        <v>1.07653</v>
      </c>
      <c r="R339" s="230">
        <f>Q339*H339</f>
        <v>7.6175262799999999</v>
      </c>
      <c r="S339" s="230">
        <v>0</v>
      </c>
      <c r="T339" s="231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32" t="s">
        <v>253</v>
      </c>
      <c r="AT339" s="232" t="s">
        <v>248</v>
      </c>
      <c r="AU339" s="232" t="s">
        <v>87</v>
      </c>
      <c r="AY339" s="19" t="s">
        <v>245</v>
      </c>
      <c r="BE339" s="233">
        <f>IF(N339="základní",J339,0)</f>
        <v>0</v>
      </c>
      <c r="BF339" s="233">
        <f>IF(N339="snížená",J339,0)</f>
        <v>0</v>
      </c>
      <c r="BG339" s="233">
        <f>IF(N339="zákl. přenesená",J339,0)</f>
        <v>0</v>
      </c>
      <c r="BH339" s="233">
        <f>IF(N339="sníž. přenesená",J339,0)</f>
        <v>0</v>
      </c>
      <c r="BI339" s="233">
        <f>IF(N339="nulová",J339,0)</f>
        <v>0</v>
      </c>
      <c r="BJ339" s="19" t="s">
        <v>85</v>
      </c>
      <c r="BK339" s="233">
        <f>ROUND(I339*H339,2)</f>
        <v>0</v>
      </c>
      <c r="BL339" s="19" t="s">
        <v>253</v>
      </c>
      <c r="BM339" s="232" t="s">
        <v>7041</v>
      </c>
    </row>
    <row r="340" s="2" customFormat="1">
      <c r="A340" s="40"/>
      <c r="B340" s="41"/>
      <c r="C340" s="42"/>
      <c r="D340" s="234" t="s">
        <v>255</v>
      </c>
      <c r="E340" s="42"/>
      <c r="F340" s="235" t="s">
        <v>7042</v>
      </c>
      <c r="G340" s="42"/>
      <c r="H340" s="42"/>
      <c r="I340" s="236"/>
      <c r="J340" s="42"/>
      <c r="K340" s="42"/>
      <c r="L340" s="46"/>
      <c r="M340" s="237"/>
      <c r="N340" s="238"/>
      <c r="O340" s="93"/>
      <c r="P340" s="93"/>
      <c r="Q340" s="93"/>
      <c r="R340" s="93"/>
      <c r="S340" s="93"/>
      <c r="T340" s="94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255</v>
      </c>
      <c r="AU340" s="19" t="s">
        <v>87</v>
      </c>
    </row>
    <row r="341" s="2" customFormat="1">
      <c r="A341" s="40"/>
      <c r="B341" s="41"/>
      <c r="C341" s="42"/>
      <c r="D341" s="296" t="s">
        <v>766</v>
      </c>
      <c r="E341" s="42"/>
      <c r="F341" s="297" t="s">
        <v>7043</v>
      </c>
      <c r="G341" s="42"/>
      <c r="H341" s="42"/>
      <c r="I341" s="236"/>
      <c r="J341" s="42"/>
      <c r="K341" s="42"/>
      <c r="L341" s="46"/>
      <c r="M341" s="237"/>
      <c r="N341" s="238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766</v>
      </c>
      <c r="AU341" s="19" t="s">
        <v>87</v>
      </c>
    </row>
    <row r="342" s="14" customFormat="1">
      <c r="A342" s="14"/>
      <c r="B342" s="249"/>
      <c r="C342" s="250"/>
      <c r="D342" s="234" t="s">
        <v>257</v>
      </c>
      <c r="E342" s="251" t="s">
        <v>1</v>
      </c>
      <c r="F342" s="252" t="s">
        <v>7044</v>
      </c>
      <c r="G342" s="250"/>
      <c r="H342" s="253">
        <v>7.0759999999999996</v>
      </c>
      <c r="I342" s="254"/>
      <c r="J342" s="250"/>
      <c r="K342" s="250"/>
      <c r="L342" s="255"/>
      <c r="M342" s="256"/>
      <c r="N342" s="257"/>
      <c r="O342" s="257"/>
      <c r="P342" s="257"/>
      <c r="Q342" s="257"/>
      <c r="R342" s="257"/>
      <c r="S342" s="257"/>
      <c r="T342" s="25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9" t="s">
        <v>257</v>
      </c>
      <c r="AU342" s="259" t="s">
        <v>87</v>
      </c>
      <c r="AV342" s="14" t="s">
        <v>87</v>
      </c>
      <c r="AW342" s="14" t="s">
        <v>34</v>
      </c>
      <c r="AX342" s="14" t="s">
        <v>77</v>
      </c>
      <c r="AY342" s="259" t="s">
        <v>245</v>
      </c>
    </row>
    <row r="343" s="15" customFormat="1">
      <c r="A343" s="15"/>
      <c r="B343" s="260"/>
      <c r="C343" s="261"/>
      <c r="D343" s="234" t="s">
        <v>257</v>
      </c>
      <c r="E343" s="262" t="s">
        <v>1</v>
      </c>
      <c r="F343" s="263" t="s">
        <v>266</v>
      </c>
      <c r="G343" s="261"/>
      <c r="H343" s="264">
        <v>7.0759999999999996</v>
      </c>
      <c r="I343" s="265"/>
      <c r="J343" s="261"/>
      <c r="K343" s="261"/>
      <c r="L343" s="266"/>
      <c r="M343" s="267"/>
      <c r="N343" s="268"/>
      <c r="O343" s="268"/>
      <c r="P343" s="268"/>
      <c r="Q343" s="268"/>
      <c r="R343" s="268"/>
      <c r="S343" s="268"/>
      <c r="T343" s="269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70" t="s">
        <v>257</v>
      </c>
      <c r="AU343" s="270" t="s">
        <v>87</v>
      </c>
      <c r="AV343" s="15" t="s">
        <v>253</v>
      </c>
      <c r="AW343" s="15" t="s">
        <v>34</v>
      </c>
      <c r="AX343" s="15" t="s">
        <v>85</v>
      </c>
      <c r="AY343" s="270" t="s">
        <v>245</v>
      </c>
    </row>
    <row r="344" s="2" customFormat="1" ht="16.5" customHeight="1">
      <c r="A344" s="40"/>
      <c r="B344" s="41"/>
      <c r="C344" s="221" t="s">
        <v>606</v>
      </c>
      <c r="D344" s="221" t="s">
        <v>248</v>
      </c>
      <c r="E344" s="222" t="s">
        <v>2814</v>
      </c>
      <c r="F344" s="223" t="s">
        <v>2815</v>
      </c>
      <c r="G344" s="224" t="s">
        <v>2717</v>
      </c>
      <c r="H344" s="225">
        <v>83.549999999999997</v>
      </c>
      <c r="I344" s="226"/>
      <c r="J344" s="227">
        <f>ROUND(I344*H344,2)</f>
        <v>0</v>
      </c>
      <c r="K344" s="223" t="s">
        <v>764</v>
      </c>
      <c r="L344" s="46"/>
      <c r="M344" s="228" t="s">
        <v>1</v>
      </c>
      <c r="N344" s="229" t="s">
        <v>42</v>
      </c>
      <c r="O344" s="93"/>
      <c r="P344" s="230">
        <f>O344*H344</f>
        <v>0</v>
      </c>
      <c r="Q344" s="230">
        <v>0.0011800000000000001</v>
      </c>
      <c r="R344" s="230">
        <f>Q344*H344</f>
        <v>0.098588999999999996</v>
      </c>
      <c r="S344" s="230">
        <v>0</v>
      </c>
      <c r="T344" s="231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32" t="s">
        <v>253</v>
      </c>
      <c r="AT344" s="232" t="s">
        <v>248</v>
      </c>
      <c r="AU344" s="232" t="s">
        <v>87</v>
      </c>
      <c r="AY344" s="19" t="s">
        <v>245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9" t="s">
        <v>85</v>
      </c>
      <c r="BK344" s="233">
        <f>ROUND(I344*H344,2)</f>
        <v>0</v>
      </c>
      <c r="BL344" s="19" t="s">
        <v>253</v>
      </c>
      <c r="BM344" s="232" t="s">
        <v>7045</v>
      </c>
    </row>
    <row r="345" s="2" customFormat="1">
      <c r="A345" s="40"/>
      <c r="B345" s="41"/>
      <c r="C345" s="42"/>
      <c r="D345" s="234" t="s">
        <v>255</v>
      </c>
      <c r="E345" s="42"/>
      <c r="F345" s="235" t="s">
        <v>2817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255</v>
      </c>
      <c r="AU345" s="19" t="s">
        <v>87</v>
      </c>
    </row>
    <row r="346" s="2" customFormat="1">
      <c r="A346" s="40"/>
      <c r="B346" s="41"/>
      <c r="C346" s="42"/>
      <c r="D346" s="296" t="s">
        <v>766</v>
      </c>
      <c r="E346" s="42"/>
      <c r="F346" s="297" t="s">
        <v>2818</v>
      </c>
      <c r="G346" s="42"/>
      <c r="H346" s="42"/>
      <c r="I346" s="236"/>
      <c r="J346" s="42"/>
      <c r="K346" s="42"/>
      <c r="L346" s="46"/>
      <c r="M346" s="237"/>
      <c r="N346" s="238"/>
      <c r="O346" s="93"/>
      <c r="P346" s="93"/>
      <c r="Q346" s="93"/>
      <c r="R346" s="93"/>
      <c r="S346" s="93"/>
      <c r="T346" s="94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766</v>
      </c>
      <c r="AU346" s="19" t="s">
        <v>87</v>
      </c>
    </row>
    <row r="347" s="13" customFormat="1">
      <c r="A347" s="13"/>
      <c r="B347" s="239"/>
      <c r="C347" s="240"/>
      <c r="D347" s="234" t="s">
        <v>257</v>
      </c>
      <c r="E347" s="241" t="s">
        <v>1</v>
      </c>
      <c r="F347" s="242" t="s">
        <v>7025</v>
      </c>
      <c r="G347" s="240"/>
      <c r="H347" s="241" t="s">
        <v>1</v>
      </c>
      <c r="I347" s="243"/>
      <c r="J347" s="240"/>
      <c r="K347" s="240"/>
      <c r="L347" s="244"/>
      <c r="M347" s="245"/>
      <c r="N347" s="246"/>
      <c r="O347" s="246"/>
      <c r="P347" s="246"/>
      <c r="Q347" s="246"/>
      <c r="R347" s="246"/>
      <c r="S347" s="246"/>
      <c r="T347" s="247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8" t="s">
        <v>257</v>
      </c>
      <c r="AU347" s="248" t="s">
        <v>87</v>
      </c>
      <c r="AV347" s="13" t="s">
        <v>85</v>
      </c>
      <c r="AW347" s="13" t="s">
        <v>34</v>
      </c>
      <c r="AX347" s="13" t="s">
        <v>77</v>
      </c>
      <c r="AY347" s="248" t="s">
        <v>245</v>
      </c>
    </row>
    <row r="348" s="13" customFormat="1">
      <c r="A348" s="13"/>
      <c r="B348" s="239"/>
      <c r="C348" s="240"/>
      <c r="D348" s="234" t="s">
        <v>257</v>
      </c>
      <c r="E348" s="241" t="s">
        <v>1</v>
      </c>
      <c r="F348" s="242" t="s">
        <v>3166</v>
      </c>
      <c r="G348" s="240"/>
      <c r="H348" s="241" t="s">
        <v>1</v>
      </c>
      <c r="I348" s="243"/>
      <c r="J348" s="240"/>
      <c r="K348" s="240"/>
      <c r="L348" s="244"/>
      <c r="M348" s="245"/>
      <c r="N348" s="246"/>
      <c r="O348" s="246"/>
      <c r="P348" s="246"/>
      <c r="Q348" s="246"/>
      <c r="R348" s="246"/>
      <c r="S348" s="246"/>
      <c r="T348" s="247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8" t="s">
        <v>257</v>
      </c>
      <c r="AU348" s="248" t="s">
        <v>87</v>
      </c>
      <c r="AV348" s="13" t="s">
        <v>85</v>
      </c>
      <c r="AW348" s="13" t="s">
        <v>34</v>
      </c>
      <c r="AX348" s="13" t="s">
        <v>77</v>
      </c>
      <c r="AY348" s="248" t="s">
        <v>245</v>
      </c>
    </row>
    <row r="349" s="14" customFormat="1">
      <c r="A349" s="14"/>
      <c r="B349" s="249"/>
      <c r="C349" s="250"/>
      <c r="D349" s="234" t="s">
        <v>257</v>
      </c>
      <c r="E349" s="251" t="s">
        <v>1</v>
      </c>
      <c r="F349" s="252" t="s">
        <v>7046</v>
      </c>
      <c r="G349" s="250"/>
      <c r="H349" s="253">
        <v>36</v>
      </c>
      <c r="I349" s="254"/>
      <c r="J349" s="250"/>
      <c r="K349" s="250"/>
      <c r="L349" s="255"/>
      <c r="M349" s="256"/>
      <c r="N349" s="257"/>
      <c r="O349" s="257"/>
      <c r="P349" s="257"/>
      <c r="Q349" s="257"/>
      <c r="R349" s="257"/>
      <c r="S349" s="257"/>
      <c r="T349" s="25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9" t="s">
        <v>257</v>
      </c>
      <c r="AU349" s="259" t="s">
        <v>87</v>
      </c>
      <c r="AV349" s="14" t="s">
        <v>87</v>
      </c>
      <c r="AW349" s="14" t="s">
        <v>34</v>
      </c>
      <c r="AX349" s="14" t="s">
        <v>77</v>
      </c>
      <c r="AY349" s="259" t="s">
        <v>245</v>
      </c>
    </row>
    <row r="350" s="14" customFormat="1">
      <c r="A350" s="14"/>
      <c r="B350" s="249"/>
      <c r="C350" s="250"/>
      <c r="D350" s="234" t="s">
        <v>257</v>
      </c>
      <c r="E350" s="251" t="s">
        <v>1</v>
      </c>
      <c r="F350" s="252" t="s">
        <v>7047</v>
      </c>
      <c r="G350" s="250"/>
      <c r="H350" s="253">
        <v>10.5</v>
      </c>
      <c r="I350" s="254"/>
      <c r="J350" s="250"/>
      <c r="K350" s="250"/>
      <c r="L350" s="255"/>
      <c r="M350" s="256"/>
      <c r="N350" s="257"/>
      <c r="O350" s="257"/>
      <c r="P350" s="257"/>
      <c r="Q350" s="257"/>
      <c r="R350" s="257"/>
      <c r="S350" s="257"/>
      <c r="T350" s="258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9" t="s">
        <v>257</v>
      </c>
      <c r="AU350" s="259" t="s">
        <v>87</v>
      </c>
      <c r="AV350" s="14" t="s">
        <v>87</v>
      </c>
      <c r="AW350" s="14" t="s">
        <v>34</v>
      </c>
      <c r="AX350" s="14" t="s">
        <v>77</v>
      </c>
      <c r="AY350" s="259" t="s">
        <v>245</v>
      </c>
    </row>
    <row r="351" s="13" customFormat="1">
      <c r="A351" s="13"/>
      <c r="B351" s="239"/>
      <c r="C351" s="240"/>
      <c r="D351" s="234" t="s">
        <v>257</v>
      </c>
      <c r="E351" s="241" t="s">
        <v>1</v>
      </c>
      <c r="F351" s="242" t="s">
        <v>7048</v>
      </c>
      <c r="G351" s="240"/>
      <c r="H351" s="241" t="s">
        <v>1</v>
      </c>
      <c r="I351" s="243"/>
      <c r="J351" s="240"/>
      <c r="K351" s="240"/>
      <c r="L351" s="244"/>
      <c r="M351" s="245"/>
      <c r="N351" s="246"/>
      <c r="O351" s="246"/>
      <c r="P351" s="246"/>
      <c r="Q351" s="246"/>
      <c r="R351" s="246"/>
      <c r="S351" s="246"/>
      <c r="T351" s="247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8" t="s">
        <v>257</v>
      </c>
      <c r="AU351" s="248" t="s">
        <v>87</v>
      </c>
      <c r="AV351" s="13" t="s">
        <v>85</v>
      </c>
      <c r="AW351" s="13" t="s">
        <v>34</v>
      </c>
      <c r="AX351" s="13" t="s">
        <v>77</v>
      </c>
      <c r="AY351" s="248" t="s">
        <v>245</v>
      </c>
    </row>
    <row r="352" s="14" customFormat="1">
      <c r="A352" s="14"/>
      <c r="B352" s="249"/>
      <c r="C352" s="250"/>
      <c r="D352" s="234" t="s">
        <v>257</v>
      </c>
      <c r="E352" s="251" t="s">
        <v>1</v>
      </c>
      <c r="F352" s="252" t="s">
        <v>7049</v>
      </c>
      <c r="G352" s="250"/>
      <c r="H352" s="253">
        <v>32.676000000000002</v>
      </c>
      <c r="I352" s="254"/>
      <c r="J352" s="250"/>
      <c r="K352" s="250"/>
      <c r="L352" s="255"/>
      <c r="M352" s="256"/>
      <c r="N352" s="257"/>
      <c r="O352" s="257"/>
      <c r="P352" s="257"/>
      <c r="Q352" s="257"/>
      <c r="R352" s="257"/>
      <c r="S352" s="257"/>
      <c r="T352" s="258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9" t="s">
        <v>257</v>
      </c>
      <c r="AU352" s="259" t="s">
        <v>87</v>
      </c>
      <c r="AV352" s="14" t="s">
        <v>87</v>
      </c>
      <c r="AW352" s="14" t="s">
        <v>34</v>
      </c>
      <c r="AX352" s="14" t="s">
        <v>77</v>
      </c>
      <c r="AY352" s="259" t="s">
        <v>245</v>
      </c>
    </row>
    <row r="353" s="13" customFormat="1">
      <c r="A353" s="13"/>
      <c r="B353" s="239"/>
      <c r="C353" s="240"/>
      <c r="D353" s="234" t="s">
        <v>257</v>
      </c>
      <c r="E353" s="241" t="s">
        <v>1</v>
      </c>
      <c r="F353" s="242" t="s">
        <v>7050</v>
      </c>
      <c r="G353" s="240"/>
      <c r="H353" s="241" t="s">
        <v>1</v>
      </c>
      <c r="I353" s="243"/>
      <c r="J353" s="240"/>
      <c r="K353" s="240"/>
      <c r="L353" s="244"/>
      <c r="M353" s="245"/>
      <c r="N353" s="246"/>
      <c r="O353" s="246"/>
      <c r="P353" s="246"/>
      <c r="Q353" s="246"/>
      <c r="R353" s="246"/>
      <c r="S353" s="246"/>
      <c r="T353" s="247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8" t="s">
        <v>257</v>
      </c>
      <c r="AU353" s="248" t="s">
        <v>87</v>
      </c>
      <c r="AV353" s="13" t="s">
        <v>85</v>
      </c>
      <c r="AW353" s="13" t="s">
        <v>34</v>
      </c>
      <c r="AX353" s="13" t="s">
        <v>77</v>
      </c>
      <c r="AY353" s="248" t="s">
        <v>245</v>
      </c>
    </row>
    <row r="354" s="14" customFormat="1">
      <c r="A354" s="14"/>
      <c r="B354" s="249"/>
      <c r="C354" s="250"/>
      <c r="D354" s="234" t="s">
        <v>257</v>
      </c>
      <c r="E354" s="251" t="s">
        <v>1</v>
      </c>
      <c r="F354" s="252" t="s">
        <v>7051</v>
      </c>
      <c r="G354" s="250"/>
      <c r="H354" s="253">
        <v>4.3739999999999997</v>
      </c>
      <c r="I354" s="254"/>
      <c r="J354" s="250"/>
      <c r="K354" s="250"/>
      <c r="L354" s="255"/>
      <c r="M354" s="256"/>
      <c r="N354" s="257"/>
      <c r="O354" s="257"/>
      <c r="P354" s="257"/>
      <c r="Q354" s="257"/>
      <c r="R354" s="257"/>
      <c r="S354" s="257"/>
      <c r="T354" s="258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9" t="s">
        <v>257</v>
      </c>
      <c r="AU354" s="259" t="s">
        <v>87</v>
      </c>
      <c r="AV354" s="14" t="s">
        <v>87</v>
      </c>
      <c r="AW354" s="14" t="s">
        <v>34</v>
      </c>
      <c r="AX354" s="14" t="s">
        <v>77</v>
      </c>
      <c r="AY354" s="259" t="s">
        <v>245</v>
      </c>
    </row>
    <row r="355" s="15" customFormat="1">
      <c r="A355" s="15"/>
      <c r="B355" s="260"/>
      <c r="C355" s="261"/>
      <c r="D355" s="234" t="s">
        <v>257</v>
      </c>
      <c r="E355" s="262" t="s">
        <v>1</v>
      </c>
      <c r="F355" s="263" t="s">
        <v>266</v>
      </c>
      <c r="G355" s="261"/>
      <c r="H355" s="264">
        <v>83.549999999999997</v>
      </c>
      <c r="I355" s="265"/>
      <c r="J355" s="261"/>
      <c r="K355" s="261"/>
      <c r="L355" s="266"/>
      <c r="M355" s="267"/>
      <c r="N355" s="268"/>
      <c r="O355" s="268"/>
      <c r="P355" s="268"/>
      <c r="Q355" s="268"/>
      <c r="R355" s="268"/>
      <c r="S355" s="268"/>
      <c r="T355" s="269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70" t="s">
        <v>257</v>
      </c>
      <c r="AU355" s="270" t="s">
        <v>87</v>
      </c>
      <c r="AV355" s="15" t="s">
        <v>253</v>
      </c>
      <c r="AW355" s="15" t="s">
        <v>34</v>
      </c>
      <c r="AX355" s="15" t="s">
        <v>85</v>
      </c>
      <c r="AY355" s="270" t="s">
        <v>245</v>
      </c>
    </row>
    <row r="356" s="2" customFormat="1" ht="21.75" customHeight="1">
      <c r="A356" s="40"/>
      <c r="B356" s="41"/>
      <c r="C356" s="221" t="s">
        <v>610</v>
      </c>
      <c r="D356" s="221" t="s">
        <v>248</v>
      </c>
      <c r="E356" s="222" t="s">
        <v>2820</v>
      </c>
      <c r="F356" s="223" t="s">
        <v>2821</v>
      </c>
      <c r="G356" s="224" t="s">
        <v>2717</v>
      </c>
      <c r="H356" s="225">
        <v>83.549999999999997</v>
      </c>
      <c r="I356" s="226"/>
      <c r="J356" s="227">
        <f>ROUND(I356*H356,2)</f>
        <v>0</v>
      </c>
      <c r="K356" s="223" t="s">
        <v>764</v>
      </c>
      <c r="L356" s="46"/>
      <c r="M356" s="228" t="s">
        <v>1</v>
      </c>
      <c r="N356" s="229" t="s">
        <v>42</v>
      </c>
      <c r="O356" s="93"/>
      <c r="P356" s="230">
        <f>O356*H356</f>
        <v>0</v>
      </c>
      <c r="Q356" s="230">
        <v>4.0000000000000003E-05</v>
      </c>
      <c r="R356" s="230">
        <f>Q356*H356</f>
        <v>0.0033420000000000004</v>
      </c>
      <c r="S356" s="230">
        <v>0</v>
      </c>
      <c r="T356" s="231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32" t="s">
        <v>253</v>
      </c>
      <c r="AT356" s="232" t="s">
        <v>248</v>
      </c>
      <c r="AU356" s="232" t="s">
        <v>87</v>
      </c>
      <c r="AY356" s="19" t="s">
        <v>245</v>
      </c>
      <c r="BE356" s="233">
        <f>IF(N356="základní",J356,0)</f>
        <v>0</v>
      </c>
      <c r="BF356" s="233">
        <f>IF(N356="snížená",J356,0)</f>
        <v>0</v>
      </c>
      <c r="BG356" s="233">
        <f>IF(N356="zákl. přenesená",J356,0)</f>
        <v>0</v>
      </c>
      <c r="BH356" s="233">
        <f>IF(N356="sníž. přenesená",J356,0)</f>
        <v>0</v>
      </c>
      <c r="BI356" s="233">
        <f>IF(N356="nulová",J356,0)</f>
        <v>0</v>
      </c>
      <c r="BJ356" s="19" t="s">
        <v>85</v>
      </c>
      <c r="BK356" s="233">
        <f>ROUND(I356*H356,2)</f>
        <v>0</v>
      </c>
      <c r="BL356" s="19" t="s">
        <v>253</v>
      </c>
      <c r="BM356" s="232" t="s">
        <v>7052</v>
      </c>
    </row>
    <row r="357" s="2" customFormat="1">
      <c r="A357" s="40"/>
      <c r="B357" s="41"/>
      <c r="C357" s="42"/>
      <c r="D357" s="234" t="s">
        <v>255</v>
      </c>
      <c r="E357" s="42"/>
      <c r="F357" s="235" t="s">
        <v>2823</v>
      </c>
      <c r="G357" s="42"/>
      <c r="H357" s="42"/>
      <c r="I357" s="236"/>
      <c r="J357" s="42"/>
      <c r="K357" s="42"/>
      <c r="L357" s="46"/>
      <c r="M357" s="237"/>
      <c r="N357" s="238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255</v>
      </c>
      <c r="AU357" s="19" t="s">
        <v>87</v>
      </c>
    </row>
    <row r="358" s="2" customFormat="1">
      <c r="A358" s="40"/>
      <c r="B358" s="41"/>
      <c r="C358" s="42"/>
      <c r="D358" s="296" t="s">
        <v>766</v>
      </c>
      <c r="E358" s="42"/>
      <c r="F358" s="297" t="s">
        <v>2824</v>
      </c>
      <c r="G358" s="42"/>
      <c r="H358" s="42"/>
      <c r="I358" s="236"/>
      <c r="J358" s="42"/>
      <c r="K358" s="42"/>
      <c r="L358" s="46"/>
      <c r="M358" s="237"/>
      <c r="N358" s="238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766</v>
      </c>
      <c r="AU358" s="19" t="s">
        <v>87</v>
      </c>
    </row>
    <row r="359" s="2" customFormat="1" ht="16.5" customHeight="1">
      <c r="A359" s="40"/>
      <c r="B359" s="41"/>
      <c r="C359" s="221" t="s">
        <v>614</v>
      </c>
      <c r="D359" s="221" t="s">
        <v>248</v>
      </c>
      <c r="E359" s="222" t="s">
        <v>2944</v>
      </c>
      <c r="F359" s="223" t="s">
        <v>2945</v>
      </c>
      <c r="G359" s="224" t="s">
        <v>3841</v>
      </c>
      <c r="H359" s="225">
        <v>2</v>
      </c>
      <c r="I359" s="226"/>
      <c r="J359" s="227">
        <f>ROUND(I359*H359,2)</f>
        <v>0</v>
      </c>
      <c r="K359" s="223" t="s">
        <v>764</v>
      </c>
      <c r="L359" s="46"/>
      <c r="M359" s="228" t="s">
        <v>1</v>
      </c>
      <c r="N359" s="229" t="s">
        <v>42</v>
      </c>
      <c r="O359" s="93"/>
      <c r="P359" s="230">
        <f>O359*H359</f>
        <v>0</v>
      </c>
      <c r="Q359" s="230">
        <v>0.0064900000000000001</v>
      </c>
      <c r="R359" s="230">
        <f>Q359*H359</f>
        <v>0.01298</v>
      </c>
      <c r="S359" s="230">
        <v>0</v>
      </c>
      <c r="T359" s="231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32" t="s">
        <v>253</v>
      </c>
      <c r="AT359" s="232" t="s">
        <v>248</v>
      </c>
      <c r="AU359" s="232" t="s">
        <v>87</v>
      </c>
      <c r="AY359" s="19" t="s">
        <v>245</v>
      </c>
      <c r="BE359" s="233">
        <f>IF(N359="základní",J359,0)</f>
        <v>0</v>
      </c>
      <c r="BF359" s="233">
        <f>IF(N359="snížená",J359,0)</f>
        <v>0</v>
      </c>
      <c r="BG359" s="233">
        <f>IF(N359="zákl. přenesená",J359,0)</f>
        <v>0</v>
      </c>
      <c r="BH359" s="233">
        <f>IF(N359="sníž. přenesená",J359,0)</f>
        <v>0</v>
      </c>
      <c r="BI359" s="233">
        <f>IF(N359="nulová",J359,0)</f>
        <v>0</v>
      </c>
      <c r="BJ359" s="19" t="s">
        <v>85</v>
      </c>
      <c r="BK359" s="233">
        <f>ROUND(I359*H359,2)</f>
        <v>0</v>
      </c>
      <c r="BL359" s="19" t="s">
        <v>253</v>
      </c>
      <c r="BM359" s="232" t="s">
        <v>7053</v>
      </c>
    </row>
    <row r="360" s="2" customFormat="1">
      <c r="A360" s="40"/>
      <c r="B360" s="41"/>
      <c r="C360" s="42"/>
      <c r="D360" s="234" t="s">
        <v>255</v>
      </c>
      <c r="E360" s="42"/>
      <c r="F360" s="235" t="s">
        <v>2947</v>
      </c>
      <c r="G360" s="42"/>
      <c r="H360" s="42"/>
      <c r="I360" s="236"/>
      <c r="J360" s="42"/>
      <c r="K360" s="42"/>
      <c r="L360" s="46"/>
      <c r="M360" s="237"/>
      <c r="N360" s="238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255</v>
      </c>
      <c r="AU360" s="19" t="s">
        <v>87</v>
      </c>
    </row>
    <row r="361" s="2" customFormat="1">
      <c r="A361" s="40"/>
      <c r="B361" s="41"/>
      <c r="C361" s="42"/>
      <c r="D361" s="296" t="s">
        <v>766</v>
      </c>
      <c r="E361" s="42"/>
      <c r="F361" s="297" t="s">
        <v>2948</v>
      </c>
      <c r="G361" s="42"/>
      <c r="H361" s="42"/>
      <c r="I361" s="236"/>
      <c r="J361" s="42"/>
      <c r="K361" s="42"/>
      <c r="L361" s="46"/>
      <c r="M361" s="237"/>
      <c r="N361" s="238"/>
      <c r="O361" s="93"/>
      <c r="P361" s="93"/>
      <c r="Q361" s="93"/>
      <c r="R361" s="93"/>
      <c r="S361" s="93"/>
      <c r="T361" s="94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766</v>
      </c>
      <c r="AU361" s="19" t="s">
        <v>87</v>
      </c>
    </row>
    <row r="362" s="14" customFormat="1">
      <c r="A362" s="14"/>
      <c r="B362" s="249"/>
      <c r="C362" s="250"/>
      <c r="D362" s="234" t="s">
        <v>257</v>
      </c>
      <c r="E362" s="251" t="s">
        <v>1</v>
      </c>
      <c r="F362" s="252" t="s">
        <v>7054</v>
      </c>
      <c r="G362" s="250"/>
      <c r="H362" s="253">
        <v>2</v>
      </c>
      <c r="I362" s="254"/>
      <c r="J362" s="250"/>
      <c r="K362" s="250"/>
      <c r="L362" s="255"/>
      <c r="M362" s="256"/>
      <c r="N362" s="257"/>
      <c r="O362" s="257"/>
      <c r="P362" s="257"/>
      <c r="Q362" s="257"/>
      <c r="R362" s="257"/>
      <c r="S362" s="257"/>
      <c r="T362" s="25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9" t="s">
        <v>257</v>
      </c>
      <c r="AU362" s="259" t="s">
        <v>87</v>
      </c>
      <c r="AV362" s="14" t="s">
        <v>87</v>
      </c>
      <c r="AW362" s="14" t="s">
        <v>34</v>
      </c>
      <c r="AX362" s="14" t="s">
        <v>77</v>
      </c>
      <c r="AY362" s="259" t="s">
        <v>245</v>
      </c>
    </row>
    <row r="363" s="15" customFormat="1">
      <c r="A363" s="15"/>
      <c r="B363" s="260"/>
      <c r="C363" s="261"/>
      <c r="D363" s="234" t="s">
        <v>257</v>
      </c>
      <c r="E363" s="262" t="s">
        <v>1</v>
      </c>
      <c r="F363" s="263" t="s">
        <v>266</v>
      </c>
      <c r="G363" s="261"/>
      <c r="H363" s="264">
        <v>2</v>
      </c>
      <c r="I363" s="265"/>
      <c r="J363" s="261"/>
      <c r="K363" s="261"/>
      <c r="L363" s="266"/>
      <c r="M363" s="267"/>
      <c r="N363" s="268"/>
      <c r="O363" s="268"/>
      <c r="P363" s="268"/>
      <c r="Q363" s="268"/>
      <c r="R363" s="268"/>
      <c r="S363" s="268"/>
      <c r="T363" s="269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70" t="s">
        <v>257</v>
      </c>
      <c r="AU363" s="270" t="s">
        <v>87</v>
      </c>
      <c r="AV363" s="15" t="s">
        <v>253</v>
      </c>
      <c r="AW363" s="15" t="s">
        <v>34</v>
      </c>
      <c r="AX363" s="15" t="s">
        <v>85</v>
      </c>
      <c r="AY363" s="270" t="s">
        <v>245</v>
      </c>
    </row>
    <row r="364" s="12" customFormat="1" ht="22.8" customHeight="1">
      <c r="A364" s="12"/>
      <c r="B364" s="205"/>
      <c r="C364" s="206"/>
      <c r="D364" s="207" t="s">
        <v>76</v>
      </c>
      <c r="E364" s="219" t="s">
        <v>253</v>
      </c>
      <c r="F364" s="219" t="s">
        <v>761</v>
      </c>
      <c r="G364" s="206"/>
      <c r="H364" s="206"/>
      <c r="I364" s="209"/>
      <c r="J364" s="220">
        <f>BK364</f>
        <v>0</v>
      </c>
      <c r="K364" s="206"/>
      <c r="L364" s="211"/>
      <c r="M364" s="212"/>
      <c r="N364" s="213"/>
      <c r="O364" s="213"/>
      <c r="P364" s="214">
        <f>SUM(P365:P432)</f>
        <v>0</v>
      </c>
      <c r="Q364" s="213"/>
      <c r="R364" s="214">
        <f>SUM(R365:R432)</f>
        <v>264.39618289999999</v>
      </c>
      <c r="S364" s="213"/>
      <c r="T364" s="215">
        <f>SUM(T365:T432)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16" t="s">
        <v>85</v>
      </c>
      <c r="AT364" s="217" t="s">
        <v>76</v>
      </c>
      <c r="AU364" s="217" t="s">
        <v>85</v>
      </c>
      <c r="AY364" s="216" t="s">
        <v>245</v>
      </c>
      <c r="BK364" s="218">
        <f>SUM(BK365:BK432)</f>
        <v>0</v>
      </c>
    </row>
    <row r="365" s="2" customFormat="1" ht="16.5" customHeight="1">
      <c r="A365" s="40"/>
      <c r="B365" s="41"/>
      <c r="C365" s="221" t="s">
        <v>389</v>
      </c>
      <c r="D365" s="221" t="s">
        <v>248</v>
      </c>
      <c r="E365" s="222" t="s">
        <v>3638</v>
      </c>
      <c r="F365" s="223" t="s">
        <v>3639</v>
      </c>
      <c r="G365" s="224" t="s">
        <v>251</v>
      </c>
      <c r="H365" s="225">
        <v>20.100000000000001</v>
      </c>
      <c r="I365" s="226"/>
      <c r="J365" s="227">
        <f>ROUND(I365*H365,2)</f>
        <v>0</v>
      </c>
      <c r="K365" s="223" t="s">
        <v>764</v>
      </c>
      <c r="L365" s="46"/>
      <c r="M365" s="228" t="s">
        <v>1</v>
      </c>
      <c r="N365" s="229" t="s">
        <v>42</v>
      </c>
      <c r="O365" s="93"/>
      <c r="P365" s="230">
        <f>O365*H365</f>
        <v>0</v>
      </c>
      <c r="Q365" s="230">
        <v>2.5022000000000002</v>
      </c>
      <c r="R365" s="230">
        <f>Q365*H365</f>
        <v>50.29422000000001</v>
      </c>
      <c r="S365" s="230">
        <v>0</v>
      </c>
      <c r="T365" s="231">
        <f>S365*H365</f>
        <v>0</v>
      </c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R365" s="232" t="s">
        <v>253</v>
      </c>
      <c r="AT365" s="232" t="s">
        <v>248</v>
      </c>
      <c r="AU365" s="232" t="s">
        <v>87</v>
      </c>
      <c r="AY365" s="19" t="s">
        <v>245</v>
      </c>
      <c r="BE365" s="233">
        <f>IF(N365="základní",J365,0)</f>
        <v>0</v>
      </c>
      <c r="BF365" s="233">
        <f>IF(N365="snížená",J365,0)</f>
        <v>0</v>
      </c>
      <c r="BG365" s="233">
        <f>IF(N365="zákl. přenesená",J365,0)</f>
        <v>0</v>
      </c>
      <c r="BH365" s="233">
        <f>IF(N365="sníž. přenesená",J365,0)</f>
        <v>0</v>
      </c>
      <c r="BI365" s="233">
        <f>IF(N365="nulová",J365,0)</f>
        <v>0</v>
      </c>
      <c r="BJ365" s="19" t="s">
        <v>85</v>
      </c>
      <c r="BK365" s="233">
        <f>ROUND(I365*H365,2)</f>
        <v>0</v>
      </c>
      <c r="BL365" s="19" t="s">
        <v>253</v>
      </c>
      <c r="BM365" s="232" t="s">
        <v>7055</v>
      </c>
    </row>
    <row r="366" s="2" customFormat="1">
      <c r="A366" s="40"/>
      <c r="B366" s="41"/>
      <c r="C366" s="42"/>
      <c r="D366" s="234" t="s">
        <v>255</v>
      </c>
      <c r="E366" s="42"/>
      <c r="F366" s="235" t="s">
        <v>4472</v>
      </c>
      <c r="G366" s="42"/>
      <c r="H366" s="42"/>
      <c r="I366" s="236"/>
      <c r="J366" s="42"/>
      <c r="K366" s="42"/>
      <c r="L366" s="46"/>
      <c r="M366" s="237"/>
      <c r="N366" s="238"/>
      <c r="O366" s="93"/>
      <c r="P366" s="93"/>
      <c r="Q366" s="93"/>
      <c r="R366" s="93"/>
      <c r="S366" s="93"/>
      <c r="T366" s="94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255</v>
      </c>
      <c r="AU366" s="19" t="s">
        <v>87</v>
      </c>
    </row>
    <row r="367" s="2" customFormat="1">
      <c r="A367" s="40"/>
      <c r="B367" s="41"/>
      <c r="C367" s="42"/>
      <c r="D367" s="296" t="s">
        <v>766</v>
      </c>
      <c r="E367" s="42"/>
      <c r="F367" s="297" t="s">
        <v>3641</v>
      </c>
      <c r="G367" s="42"/>
      <c r="H367" s="42"/>
      <c r="I367" s="236"/>
      <c r="J367" s="42"/>
      <c r="K367" s="42"/>
      <c r="L367" s="46"/>
      <c r="M367" s="237"/>
      <c r="N367" s="238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766</v>
      </c>
      <c r="AU367" s="19" t="s">
        <v>87</v>
      </c>
    </row>
    <row r="368" s="14" customFormat="1">
      <c r="A368" s="14"/>
      <c r="B368" s="249"/>
      <c r="C368" s="250"/>
      <c r="D368" s="234" t="s">
        <v>257</v>
      </c>
      <c r="E368" s="251" t="s">
        <v>1</v>
      </c>
      <c r="F368" s="252" t="s">
        <v>7056</v>
      </c>
      <c r="G368" s="250"/>
      <c r="H368" s="253">
        <v>20.100000000000001</v>
      </c>
      <c r="I368" s="254"/>
      <c r="J368" s="250"/>
      <c r="K368" s="250"/>
      <c r="L368" s="255"/>
      <c r="M368" s="256"/>
      <c r="N368" s="257"/>
      <c r="O368" s="257"/>
      <c r="P368" s="257"/>
      <c r="Q368" s="257"/>
      <c r="R368" s="257"/>
      <c r="S368" s="257"/>
      <c r="T368" s="25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9" t="s">
        <v>257</v>
      </c>
      <c r="AU368" s="259" t="s">
        <v>87</v>
      </c>
      <c r="AV368" s="14" t="s">
        <v>87</v>
      </c>
      <c r="AW368" s="14" t="s">
        <v>34</v>
      </c>
      <c r="AX368" s="14" t="s">
        <v>77</v>
      </c>
      <c r="AY368" s="259" t="s">
        <v>245</v>
      </c>
    </row>
    <row r="369" s="15" customFormat="1">
      <c r="A369" s="15"/>
      <c r="B369" s="260"/>
      <c r="C369" s="261"/>
      <c r="D369" s="234" t="s">
        <v>257</v>
      </c>
      <c r="E369" s="262" t="s">
        <v>1</v>
      </c>
      <c r="F369" s="263" t="s">
        <v>266</v>
      </c>
      <c r="G369" s="261"/>
      <c r="H369" s="264">
        <v>20.100000000000001</v>
      </c>
      <c r="I369" s="265"/>
      <c r="J369" s="261"/>
      <c r="K369" s="261"/>
      <c r="L369" s="266"/>
      <c r="M369" s="267"/>
      <c r="N369" s="268"/>
      <c r="O369" s="268"/>
      <c r="P369" s="268"/>
      <c r="Q369" s="268"/>
      <c r="R369" s="268"/>
      <c r="S369" s="268"/>
      <c r="T369" s="269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70" t="s">
        <v>257</v>
      </c>
      <c r="AU369" s="270" t="s">
        <v>87</v>
      </c>
      <c r="AV369" s="15" t="s">
        <v>253</v>
      </c>
      <c r="AW369" s="15" t="s">
        <v>34</v>
      </c>
      <c r="AX369" s="15" t="s">
        <v>85</v>
      </c>
      <c r="AY369" s="270" t="s">
        <v>245</v>
      </c>
    </row>
    <row r="370" s="2" customFormat="1" ht="24.15" customHeight="1">
      <c r="A370" s="40"/>
      <c r="B370" s="41"/>
      <c r="C370" s="221" t="s">
        <v>622</v>
      </c>
      <c r="D370" s="221" t="s">
        <v>248</v>
      </c>
      <c r="E370" s="222" t="s">
        <v>3643</v>
      </c>
      <c r="F370" s="223" t="s">
        <v>3644</v>
      </c>
      <c r="G370" s="224" t="s">
        <v>251</v>
      </c>
      <c r="H370" s="225">
        <v>20.100000000000001</v>
      </c>
      <c r="I370" s="226"/>
      <c r="J370" s="227">
        <f>ROUND(I370*H370,2)</f>
        <v>0</v>
      </c>
      <c r="K370" s="223" t="s">
        <v>764</v>
      </c>
      <c r="L370" s="46"/>
      <c r="M370" s="228" t="s">
        <v>1</v>
      </c>
      <c r="N370" s="229" t="s">
        <v>42</v>
      </c>
      <c r="O370" s="93"/>
      <c r="P370" s="230">
        <f>O370*H370</f>
        <v>0</v>
      </c>
      <c r="Q370" s="230">
        <v>0.048579999999999998</v>
      </c>
      <c r="R370" s="230">
        <f>Q370*H370</f>
        <v>0.97645800000000005</v>
      </c>
      <c r="S370" s="230">
        <v>0</v>
      </c>
      <c r="T370" s="23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32" t="s">
        <v>253</v>
      </c>
      <c r="AT370" s="232" t="s">
        <v>248</v>
      </c>
      <c r="AU370" s="232" t="s">
        <v>87</v>
      </c>
      <c r="AY370" s="19" t="s">
        <v>245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9" t="s">
        <v>85</v>
      </c>
      <c r="BK370" s="233">
        <f>ROUND(I370*H370,2)</f>
        <v>0</v>
      </c>
      <c r="BL370" s="19" t="s">
        <v>253</v>
      </c>
      <c r="BM370" s="232" t="s">
        <v>7057</v>
      </c>
    </row>
    <row r="371" s="2" customFormat="1">
      <c r="A371" s="40"/>
      <c r="B371" s="41"/>
      <c r="C371" s="42"/>
      <c r="D371" s="234" t="s">
        <v>255</v>
      </c>
      <c r="E371" s="42"/>
      <c r="F371" s="235" t="s">
        <v>3646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255</v>
      </c>
      <c r="AU371" s="19" t="s">
        <v>87</v>
      </c>
    </row>
    <row r="372" s="2" customFormat="1">
      <c r="A372" s="40"/>
      <c r="B372" s="41"/>
      <c r="C372" s="42"/>
      <c r="D372" s="296" t="s">
        <v>766</v>
      </c>
      <c r="E372" s="42"/>
      <c r="F372" s="297" t="s">
        <v>3647</v>
      </c>
      <c r="G372" s="42"/>
      <c r="H372" s="42"/>
      <c r="I372" s="236"/>
      <c r="J372" s="42"/>
      <c r="K372" s="42"/>
      <c r="L372" s="46"/>
      <c r="M372" s="237"/>
      <c r="N372" s="238"/>
      <c r="O372" s="93"/>
      <c r="P372" s="93"/>
      <c r="Q372" s="93"/>
      <c r="R372" s="93"/>
      <c r="S372" s="93"/>
      <c r="T372" s="94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766</v>
      </c>
      <c r="AU372" s="19" t="s">
        <v>87</v>
      </c>
    </row>
    <row r="373" s="2" customFormat="1" ht="16.5" customHeight="1">
      <c r="A373" s="40"/>
      <c r="B373" s="41"/>
      <c r="C373" s="221" t="s">
        <v>626</v>
      </c>
      <c r="D373" s="221" t="s">
        <v>248</v>
      </c>
      <c r="E373" s="222" t="s">
        <v>4427</v>
      </c>
      <c r="F373" s="223" t="s">
        <v>4428</v>
      </c>
      <c r="G373" s="224" t="s">
        <v>545</v>
      </c>
      <c r="H373" s="225">
        <v>7.5220000000000002</v>
      </c>
      <c r="I373" s="226"/>
      <c r="J373" s="227">
        <f>ROUND(I373*H373,2)</f>
        <v>0</v>
      </c>
      <c r="K373" s="223" t="s">
        <v>764</v>
      </c>
      <c r="L373" s="46"/>
      <c r="M373" s="228" t="s">
        <v>1</v>
      </c>
      <c r="N373" s="229" t="s">
        <v>42</v>
      </c>
      <c r="O373" s="93"/>
      <c r="P373" s="230">
        <f>O373*H373</f>
        <v>0</v>
      </c>
      <c r="Q373" s="230">
        <v>1.0492699999999999</v>
      </c>
      <c r="R373" s="230">
        <f>Q373*H373</f>
        <v>7.8926089399999997</v>
      </c>
      <c r="S373" s="230">
        <v>0</v>
      </c>
      <c r="T373" s="231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32" t="s">
        <v>253</v>
      </c>
      <c r="AT373" s="232" t="s">
        <v>248</v>
      </c>
      <c r="AU373" s="232" t="s">
        <v>87</v>
      </c>
      <c r="AY373" s="19" t="s">
        <v>245</v>
      </c>
      <c r="BE373" s="233">
        <f>IF(N373="základní",J373,0)</f>
        <v>0</v>
      </c>
      <c r="BF373" s="233">
        <f>IF(N373="snížená",J373,0)</f>
        <v>0</v>
      </c>
      <c r="BG373" s="233">
        <f>IF(N373="zákl. přenesená",J373,0)</f>
        <v>0</v>
      </c>
      <c r="BH373" s="233">
        <f>IF(N373="sníž. přenesená",J373,0)</f>
        <v>0</v>
      </c>
      <c r="BI373" s="233">
        <f>IF(N373="nulová",J373,0)</f>
        <v>0</v>
      </c>
      <c r="BJ373" s="19" t="s">
        <v>85</v>
      </c>
      <c r="BK373" s="233">
        <f>ROUND(I373*H373,2)</f>
        <v>0</v>
      </c>
      <c r="BL373" s="19" t="s">
        <v>253</v>
      </c>
      <c r="BM373" s="232" t="s">
        <v>7058</v>
      </c>
    </row>
    <row r="374" s="2" customFormat="1">
      <c r="A374" s="40"/>
      <c r="B374" s="41"/>
      <c r="C374" s="42"/>
      <c r="D374" s="234" t="s">
        <v>255</v>
      </c>
      <c r="E374" s="42"/>
      <c r="F374" s="235" t="s">
        <v>4430</v>
      </c>
      <c r="G374" s="42"/>
      <c r="H374" s="42"/>
      <c r="I374" s="236"/>
      <c r="J374" s="42"/>
      <c r="K374" s="42"/>
      <c r="L374" s="46"/>
      <c r="M374" s="237"/>
      <c r="N374" s="238"/>
      <c r="O374" s="93"/>
      <c r="P374" s="93"/>
      <c r="Q374" s="93"/>
      <c r="R374" s="93"/>
      <c r="S374" s="93"/>
      <c r="T374" s="94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T374" s="19" t="s">
        <v>255</v>
      </c>
      <c r="AU374" s="19" t="s">
        <v>87</v>
      </c>
    </row>
    <row r="375" s="2" customFormat="1">
      <c r="A375" s="40"/>
      <c r="B375" s="41"/>
      <c r="C375" s="42"/>
      <c r="D375" s="296" t="s">
        <v>766</v>
      </c>
      <c r="E375" s="42"/>
      <c r="F375" s="297" t="s">
        <v>4431</v>
      </c>
      <c r="G375" s="42"/>
      <c r="H375" s="42"/>
      <c r="I375" s="236"/>
      <c r="J375" s="42"/>
      <c r="K375" s="42"/>
      <c r="L375" s="46"/>
      <c r="M375" s="237"/>
      <c r="N375" s="238"/>
      <c r="O375" s="93"/>
      <c r="P375" s="93"/>
      <c r="Q375" s="93"/>
      <c r="R375" s="93"/>
      <c r="S375" s="93"/>
      <c r="T375" s="94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766</v>
      </c>
      <c r="AU375" s="19" t="s">
        <v>87</v>
      </c>
    </row>
    <row r="376" s="14" customFormat="1">
      <c r="A376" s="14"/>
      <c r="B376" s="249"/>
      <c r="C376" s="250"/>
      <c r="D376" s="234" t="s">
        <v>257</v>
      </c>
      <c r="E376" s="251" t="s">
        <v>1</v>
      </c>
      <c r="F376" s="252" t="s">
        <v>7059</v>
      </c>
      <c r="G376" s="250"/>
      <c r="H376" s="253">
        <v>7.5220000000000002</v>
      </c>
      <c r="I376" s="254"/>
      <c r="J376" s="250"/>
      <c r="K376" s="250"/>
      <c r="L376" s="255"/>
      <c r="M376" s="256"/>
      <c r="N376" s="257"/>
      <c r="O376" s="257"/>
      <c r="P376" s="257"/>
      <c r="Q376" s="257"/>
      <c r="R376" s="257"/>
      <c r="S376" s="257"/>
      <c r="T376" s="258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9" t="s">
        <v>257</v>
      </c>
      <c r="AU376" s="259" t="s">
        <v>87</v>
      </c>
      <c r="AV376" s="14" t="s">
        <v>87</v>
      </c>
      <c r="AW376" s="14" t="s">
        <v>34</v>
      </c>
      <c r="AX376" s="14" t="s">
        <v>77</v>
      </c>
      <c r="AY376" s="259" t="s">
        <v>245</v>
      </c>
    </row>
    <row r="377" s="15" customFormat="1">
      <c r="A377" s="15"/>
      <c r="B377" s="260"/>
      <c r="C377" s="261"/>
      <c r="D377" s="234" t="s">
        <v>257</v>
      </c>
      <c r="E377" s="262" t="s">
        <v>1</v>
      </c>
      <c r="F377" s="263" t="s">
        <v>266</v>
      </c>
      <c r="G377" s="261"/>
      <c r="H377" s="264">
        <v>7.5220000000000002</v>
      </c>
      <c r="I377" s="265"/>
      <c r="J377" s="261"/>
      <c r="K377" s="261"/>
      <c r="L377" s="266"/>
      <c r="M377" s="267"/>
      <c r="N377" s="268"/>
      <c r="O377" s="268"/>
      <c r="P377" s="268"/>
      <c r="Q377" s="268"/>
      <c r="R377" s="268"/>
      <c r="S377" s="268"/>
      <c r="T377" s="269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70" t="s">
        <v>257</v>
      </c>
      <c r="AU377" s="270" t="s">
        <v>87</v>
      </c>
      <c r="AV377" s="15" t="s">
        <v>253</v>
      </c>
      <c r="AW377" s="15" t="s">
        <v>34</v>
      </c>
      <c r="AX377" s="15" t="s">
        <v>85</v>
      </c>
      <c r="AY377" s="270" t="s">
        <v>245</v>
      </c>
    </row>
    <row r="378" s="2" customFormat="1" ht="16.5" customHeight="1">
      <c r="A378" s="40"/>
      <c r="B378" s="41"/>
      <c r="C378" s="221" t="s">
        <v>630</v>
      </c>
      <c r="D378" s="221" t="s">
        <v>248</v>
      </c>
      <c r="E378" s="222" t="s">
        <v>7060</v>
      </c>
      <c r="F378" s="223" t="s">
        <v>7061</v>
      </c>
      <c r="G378" s="224" t="s">
        <v>275</v>
      </c>
      <c r="H378" s="225">
        <v>51</v>
      </c>
      <c r="I378" s="226"/>
      <c r="J378" s="227">
        <f>ROUND(I378*H378,2)</f>
        <v>0</v>
      </c>
      <c r="K378" s="223" t="s">
        <v>764</v>
      </c>
      <c r="L378" s="46"/>
      <c r="M378" s="228" t="s">
        <v>1</v>
      </c>
      <c r="N378" s="229" t="s">
        <v>42</v>
      </c>
      <c r="O378" s="93"/>
      <c r="P378" s="230">
        <f>O378*H378</f>
        <v>0</v>
      </c>
      <c r="Q378" s="230">
        <v>0.0036800000000000001</v>
      </c>
      <c r="R378" s="230">
        <f>Q378*H378</f>
        <v>0.18768000000000001</v>
      </c>
      <c r="S378" s="230">
        <v>0</v>
      </c>
      <c r="T378" s="231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32" t="s">
        <v>253</v>
      </c>
      <c r="AT378" s="232" t="s">
        <v>248</v>
      </c>
      <c r="AU378" s="232" t="s">
        <v>87</v>
      </c>
      <c r="AY378" s="19" t="s">
        <v>245</v>
      </c>
      <c r="BE378" s="233">
        <f>IF(N378="základní",J378,0)</f>
        <v>0</v>
      </c>
      <c r="BF378" s="233">
        <f>IF(N378="snížená",J378,0)</f>
        <v>0</v>
      </c>
      <c r="BG378" s="233">
        <f>IF(N378="zákl. přenesená",J378,0)</f>
        <v>0</v>
      </c>
      <c r="BH378" s="233">
        <f>IF(N378="sníž. přenesená",J378,0)</f>
        <v>0</v>
      </c>
      <c r="BI378" s="233">
        <f>IF(N378="nulová",J378,0)</f>
        <v>0</v>
      </c>
      <c r="BJ378" s="19" t="s">
        <v>85</v>
      </c>
      <c r="BK378" s="233">
        <f>ROUND(I378*H378,2)</f>
        <v>0</v>
      </c>
      <c r="BL378" s="19" t="s">
        <v>253</v>
      </c>
      <c r="BM378" s="232" t="s">
        <v>7062</v>
      </c>
    </row>
    <row r="379" s="2" customFormat="1">
      <c r="A379" s="40"/>
      <c r="B379" s="41"/>
      <c r="C379" s="42"/>
      <c r="D379" s="234" t="s">
        <v>255</v>
      </c>
      <c r="E379" s="42"/>
      <c r="F379" s="235" t="s">
        <v>7063</v>
      </c>
      <c r="G379" s="42"/>
      <c r="H379" s="42"/>
      <c r="I379" s="236"/>
      <c r="J379" s="42"/>
      <c r="K379" s="42"/>
      <c r="L379" s="46"/>
      <c r="M379" s="237"/>
      <c r="N379" s="238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255</v>
      </c>
      <c r="AU379" s="19" t="s">
        <v>87</v>
      </c>
    </row>
    <row r="380" s="2" customFormat="1">
      <c r="A380" s="40"/>
      <c r="B380" s="41"/>
      <c r="C380" s="42"/>
      <c r="D380" s="296" t="s">
        <v>766</v>
      </c>
      <c r="E380" s="42"/>
      <c r="F380" s="297" t="s">
        <v>7064</v>
      </c>
      <c r="G380" s="42"/>
      <c r="H380" s="42"/>
      <c r="I380" s="236"/>
      <c r="J380" s="42"/>
      <c r="K380" s="42"/>
      <c r="L380" s="46"/>
      <c r="M380" s="237"/>
      <c r="N380" s="238"/>
      <c r="O380" s="93"/>
      <c r="P380" s="93"/>
      <c r="Q380" s="93"/>
      <c r="R380" s="93"/>
      <c r="S380" s="93"/>
      <c r="T380" s="94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9" t="s">
        <v>766</v>
      </c>
      <c r="AU380" s="19" t="s">
        <v>87</v>
      </c>
    </row>
    <row r="381" s="13" customFormat="1">
      <c r="A381" s="13"/>
      <c r="B381" s="239"/>
      <c r="C381" s="240"/>
      <c r="D381" s="234" t="s">
        <v>257</v>
      </c>
      <c r="E381" s="241" t="s">
        <v>1</v>
      </c>
      <c r="F381" s="242" t="s">
        <v>7065</v>
      </c>
      <c r="G381" s="240"/>
      <c r="H381" s="241" t="s">
        <v>1</v>
      </c>
      <c r="I381" s="243"/>
      <c r="J381" s="240"/>
      <c r="K381" s="240"/>
      <c r="L381" s="244"/>
      <c r="M381" s="245"/>
      <c r="N381" s="246"/>
      <c r="O381" s="246"/>
      <c r="P381" s="246"/>
      <c r="Q381" s="246"/>
      <c r="R381" s="246"/>
      <c r="S381" s="246"/>
      <c r="T381" s="247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8" t="s">
        <v>257</v>
      </c>
      <c r="AU381" s="248" t="s">
        <v>87</v>
      </c>
      <c r="AV381" s="13" t="s">
        <v>85</v>
      </c>
      <c r="AW381" s="13" t="s">
        <v>34</v>
      </c>
      <c r="AX381" s="13" t="s">
        <v>77</v>
      </c>
      <c r="AY381" s="248" t="s">
        <v>245</v>
      </c>
    </row>
    <row r="382" s="13" customFormat="1">
      <c r="A382" s="13"/>
      <c r="B382" s="239"/>
      <c r="C382" s="240"/>
      <c r="D382" s="234" t="s">
        <v>257</v>
      </c>
      <c r="E382" s="241" t="s">
        <v>1</v>
      </c>
      <c r="F382" s="242" t="s">
        <v>7066</v>
      </c>
      <c r="G382" s="240"/>
      <c r="H382" s="241" t="s">
        <v>1</v>
      </c>
      <c r="I382" s="243"/>
      <c r="J382" s="240"/>
      <c r="K382" s="240"/>
      <c r="L382" s="244"/>
      <c r="M382" s="245"/>
      <c r="N382" s="246"/>
      <c r="O382" s="246"/>
      <c r="P382" s="246"/>
      <c r="Q382" s="246"/>
      <c r="R382" s="246"/>
      <c r="S382" s="246"/>
      <c r="T382" s="247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8" t="s">
        <v>257</v>
      </c>
      <c r="AU382" s="248" t="s">
        <v>87</v>
      </c>
      <c r="AV382" s="13" t="s">
        <v>85</v>
      </c>
      <c r="AW382" s="13" t="s">
        <v>34</v>
      </c>
      <c r="AX382" s="13" t="s">
        <v>77</v>
      </c>
      <c r="AY382" s="248" t="s">
        <v>245</v>
      </c>
    </row>
    <row r="383" s="14" customFormat="1">
      <c r="A383" s="14"/>
      <c r="B383" s="249"/>
      <c r="C383" s="250"/>
      <c r="D383" s="234" t="s">
        <v>257</v>
      </c>
      <c r="E383" s="251" t="s">
        <v>1</v>
      </c>
      <c r="F383" s="252" t="s">
        <v>7067</v>
      </c>
      <c r="G383" s="250"/>
      <c r="H383" s="253">
        <v>51</v>
      </c>
      <c r="I383" s="254"/>
      <c r="J383" s="250"/>
      <c r="K383" s="250"/>
      <c r="L383" s="255"/>
      <c r="M383" s="256"/>
      <c r="N383" s="257"/>
      <c r="O383" s="257"/>
      <c r="P383" s="257"/>
      <c r="Q383" s="257"/>
      <c r="R383" s="257"/>
      <c r="S383" s="257"/>
      <c r="T383" s="258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9" t="s">
        <v>257</v>
      </c>
      <c r="AU383" s="259" t="s">
        <v>87</v>
      </c>
      <c r="AV383" s="14" t="s">
        <v>87</v>
      </c>
      <c r="AW383" s="14" t="s">
        <v>34</v>
      </c>
      <c r="AX383" s="14" t="s">
        <v>85</v>
      </c>
      <c r="AY383" s="259" t="s">
        <v>245</v>
      </c>
    </row>
    <row r="384" s="2" customFormat="1" ht="16.5" customHeight="1">
      <c r="A384" s="40"/>
      <c r="B384" s="41"/>
      <c r="C384" s="283" t="s">
        <v>634</v>
      </c>
      <c r="D384" s="283" t="s">
        <v>551</v>
      </c>
      <c r="E384" s="284" t="s">
        <v>7068</v>
      </c>
      <c r="F384" s="285" t="s">
        <v>7069</v>
      </c>
      <c r="G384" s="286" t="s">
        <v>275</v>
      </c>
      <c r="H384" s="287">
        <v>56.100000000000001</v>
      </c>
      <c r="I384" s="288"/>
      <c r="J384" s="289">
        <f>ROUND(I384*H384,2)</f>
        <v>0</v>
      </c>
      <c r="K384" s="285" t="s">
        <v>764</v>
      </c>
      <c r="L384" s="290"/>
      <c r="M384" s="291" t="s">
        <v>1</v>
      </c>
      <c r="N384" s="292" t="s">
        <v>42</v>
      </c>
      <c r="O384" s="93"/>
      <c r="P384" s="230">
        <f>O384*H384</f>
        <v>0</v>
      </c>
      <c r="Q384" s="230">
        <v>0.017000000000000001</v>
      </c>
      <c r="R384" s="230">
        <f>Q384*H384</f>
        <v>0.9537000000000001</v>
      </c>
      <c r="S384" s="230">
        <v>0</v>
      </c>
      <c r="T384" s="231">
        <f>S384*H384</f>
        <v>0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232" t="s">
        <v>326</v>
      </c>
      <c r="AT384" s="232" t="s">
        <v>551</v>
      </c>
      <c r="AU384" s="232" t="s">
        <v>87</v>
      </c>
      <c r="AY384" s="19" t="s">
        <v>245</v>
      </c>
      <c r="BE384" s="233">
        <f>IF(N384="základní",J384,0)</f>
        <v>0</v>
      </c>
      <c r="BF384" s="233">
        <f>IF(N384="snížená",J384,0)</f>
        <v>0</v>
      </c>
      <c r="BG384" s="233">
        <f>IF(N384="zákl. přenesená",J384,0)</f>
        <v>0</v>
      </c>
      <c r="BH384" s="233">
        <f>IF(N384="sníž. přenesená",J384,0)</f>
        <v>0</v>
      </c>
      <c r="BI384" s="233">
        <f>IF(N384="nulová",J384,0)</f>
        <v>0</v>
      </c>
      <c r="BJ384" s="19" t="s">
        <v>85</v>
      </c>
      <c r="BK384" s="233">
        <f>ROUND(I384*H384,2)</f>
        <v>0</v>
      </c>
      <c r="BL384" s="19" t="s">
        <v>253</v>
      </c>
      <c r="BM384" s="232" t="s">
        <v>7070</v>
      </c>
    </row>
    <row r="385" s="2" customFormat="1">
      <c r="A385" s="40"/>
      <c r="B385" s="41"/>
      <c r="C385" s="42"/>
      <c r="D385" s="234" t="s">
        <v>255</v>
      </c>
      <c r="E385" s="42"/>
      <c r="F385" s="235" t="s">
        <v>7069</v>
      </c>
      <c r="G385" s="42"/>
      <c r="H385" s="42"/>
      <c r="I385" s="236"/>
      <c r="J385" s="42"/>
      <c r="K385" s="42"/>
      <c r="L385" s="46"/>
      <c r="M385" s="237"/>
      <c r="N385" s="238"/>
      <c r="O385" s="93"/>
      <c r="P385" s="93"/>
      <c r="Q385" s="93"/>
      <c r="R385" s="93"/>
      <c r="S385" s="93"/>
      <c r="T385" s="94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T385" s="19" t="s">
        <v>255</v>
      </c>
      <c r="AU385" s="19" t="s">
        <v>87</v>
      </c>
    </row>
    <row r="386" s="14" customFormat="1">
      <c r="A386" s="14"/>
      <c r="B386" s="249"/>
      <c r="C386" s="250"/>
      <c r="D386" s="234" t="s">
        <v>257</v>
      </c>
      <c r="E386" s="251" t="s">
        <v>1</v>
      </c>
      <c r="F386" s="252" t="s">
        <v>7071</v>
      </c>
      <c r="G386" s="250"/>
      <c r="H386" s="253">
        <v>56.100000000000001</v>
      </c>
      <c r="I386" s="254"/>
      <c r="J386" s="250"/>
      <c r="K386" s="250"/>
      <c r="L386" s="255"/>
      <c r="M386" s="256"/>
      <c r="N386" s="257"/>
      <c r="O386" s="257"/>
      <c r="P386" s="257"/>
      <c r="Q386" s="257"/>
      <c r="R386" s="257"/>
      <c r="S386" s="257"/>
      <c r="T386" s="258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9" t="s">
        <v>257</v>
      </c>
      <c r="AU386" s="259" t="s">
        <v>87</v>
      </c>
      <c r="AV386" s="14" t="s">
        <v>87</v>
      </c>
      <c r="AW386" s="14" t="s">
        <v>34</v>
      </c>
      <c r="AX386" s="14" t="s">
        <v>85</v>
      </c>
      <c r="AY386" s="259" t="s">
        <v>245</v>
      </c>
    </row>
    <row r="387" s="2" customFormat="1" ht="16.5" customHeight="1">
      <c r="A387" s="40"/>
      <c r="B387" s="41"/>
      <c r="C387" s="221" t="s">
        <v>638</v>
      </c>
      <c r="D387" s="221" t="s">
        <v>248</v>
      </c>
      <c r="E387" s="222" t="s">
        <v>7072</v>
      </c>
      <c r="F387" s="223" t="s">
        <v>7073</v>
      </c>
      <c r="G387" s="224" t="s">
        <v>317</v>
      </c>
      <c r="H387" s="225">
        <v>22.5</v>
      </c>
      <c r="I387" s="226"/>
      <c r="J387" s="227">
        <f>ROUND(I387*H387,2)</f>
        <v>0</v>
      </c>
      <c r="K387" s="223" t="s">
        <v>764</v>
      </c>
      <c r="L387" s="46"/>
      <c r="M387" s="228" t="s">
        <v>1</v>
      </c>
      <c r="N387" s="229" t="s">
        <v>42</v>
      </c>
      <c r="O387" s="93"/>
      <c r="P387" s="230">
        <f>O387*H387</f>
        <v>0</v>
      </c>
      <c r="Q387" s="230">
        <v>0.03465</v>
      </c>
      <c r="R387" s="230">
        <f>Q387*H387</f>
        <v>0.77962500000000001</v>
      </c>
      <c r="S387" s="230">
        <v>0</v>
      </c>
      <c r="T387" s="231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32" t="s">
        <v>253</v>
      </c>
      <c r="AT387" s="232" t="s">
        <v>248</v>
      </c>
      <c r="AU387" s="232" t="s">
        <v>87</v>
      </c>
      <c r="AY387" s="19" t="s">
        <v>245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9" t="s">
        <v>85</v>
      </c>
      <c r="BK387" s="233">
        <f>ROUND(I387*H387,2)</f>
        <v>0</v>
      </c>
      <c r="BL387" s="19" t="s">
        <v>253</v>
      </c>
      <c r="BM387" s="232" t="s">
        <v>7074</v>
      </c>
    </row>
    <row r="388" s="2" customFormat="1">
      <c r="A388" s="40"/>
      <c r="B388" s="41"/>
      <c r="C388" s="42"/>
      <c r="D388" s="234" t="s">
        <v>255</v>
      </c>
      <c r="E388" s="42"/>
      <c r="F388" s="235" t="s">
        <v>7075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255</v>
      </c>
      <c r="AU388" s="19" t="s">
        <v>87</v>
      </c>
    </row>
    <row r="389" s="2" customFormat="1">
      <c r="A389" s="40"/>
      <c r="B389" s="41"/>
      <c r="C389" s="42"/>
      <c r="D389" s="296" t="s">
        <v>766</v>
      </c>
      <c r="E389" s="42"/>
      <c r="F389" s="297" t="s">
        <v>7076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766</v>
      </c>
      <c r="AU389" s="19" t="s">
        <v>87</v>
      </c>
    </row>
    <row r="390" s="14" customFormat="1">
      <c r="A390" s="14"/>
      <c r="B390" s="249"/>
      <c r="C390" s="250"/>
      <c r="D390" s="234" t="s">
        <v>257</v>
      </c>
      <c r="E390" s="251" t="s">
        <v>1</v>
      </c>
      <c r="F390" s="252" t="s">
        <v>7077</v>
      </c>
      <c r="G390" s="250"/>
      <c r="H390" s="253">
        <v>22.5</v>
      </c>
      <c r="I390" s="254"/>
      <c r="J390" s="250"/>
      <c r="K390" s="250"/>
      <c r="L390" s="255"/>
      <c r="M390" s="256"/>
      <c r="N390" s="257"/>
      <c r="O390" s="257"/>
      <c r="P390" s="257"/>
      <c r="Q390" s="257"/>
      <c r="R390" s="257"/>
      <c r="S390" s="257"/>
      <c r="T390" s="258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9" t="s">
        <v>257</v>
      </c>
      <c r="AU390" s="259" t="s">
        <v>87</v>
      </c>
      <c r="AV390" s="14" t="s">
        <v>87</v>
      </c>
      <c r="AW390" s="14" t="s">
        <v>34</v>
      </c>
      <c r="AX390" s="14" t="s">
        <v>85</v>
      </c>
      <c r="AY390" s="259" t="s">
        <v>245</v>
      </c>
    </row>
    <row r="391" s="2" customFormat="1" ht="16.5" customHeight="1">
      <c r="A391" s="40"/>
      <c r="B391" s="41"/>
      <c r="C391" s="283" t="s">
        <v>642</v>
      </c>
      <c r="D391" s="283" t="s">
        <v>551</v>
      </c>
      <c r="E391" s="284" t="s">
        <v>7078</v>
      </c>
      <c r="F391" s="285" t="s">
        <v>7079</v>
      </c>
      <c r="G391" s="286" t="s">
        <v>329</v>
      </c>
      <c r="H391" s="287">
        <v>30</v>
      </c>
      <c r="I391" s="288"/>
      <c r="J391" s="289">
        <f>ROUND(I391*H391,2)</f>
        <v>0</v>
      </c>
      <c r="K391" s="285" t="s">
        <v>1</v>
      </c>
      <c r="L391" s="290"/>
      <c r="M391" s="291" t="s">
        <v>1</v>
      </c>
      <c r="N391" s="292" t="s">
        <v>42</v>
      </c>
      <c r="O391" s="93"/>
      <c r="P391" s="230">
        <f>O391*H391</f>
        <v>0</v>
      </c>
      <c r="Q391" s="230">
        <v>0.089999999999999997</v>
      </c>
      <c r="R391" s="230">
        <f>Q391*H391</f>
        <v>2.6999999999999997</v>
      </c>
      <c r="S391" s="230">
        <v>0</v>
      </c>
      <c r="T391" s="231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32" t="s">
        <v>326</v>
      </c>
      <c r="AT391" s="232" t="s">
        <v>551</v>
      </c>
      <c r="AU391" s="232" t="s">
        <v>87</v>
      </c>
      <c r="AY391" s="19" t="s">
        <v>245</v>
      </c>
      <c r="BE391" s="233">
        <f>IF(N391="základní",J391,0)</f>
        <v>0</v>
      </c>
      <c r="BF391" s="233">
        <f>IF(N391="snížená",J391,0)</f>
        <v>0</v>
      </c>
      <c r="BG391" s="233">
        <f>IF(N391="zákl. přenesená",J391,0)</f>
        <v>0</v>
      </c>
      <c r="BH391" s="233">
        <f>IF(N391="sníž. přenesená",J391,0)</f>
        <v>0</v>
      </c>
      <c r="BI391" s="233">
        <f>IF(N391="nulová",J391,0)</f>
        <v>0</v>
      </c>
      <c r="BJ391" s="19" t="s">
        <v>85</v>
      </c>
      <c r="BK391" s="233">
        <f>ROUND(I391*H391,2)</f>
        <v>0</v>
      </c>
      <c r="BL391" s="19" t="s">
        <v>253</v>
      </c>
      <c r="BM391" s="232" t="s">
        <v>7080</v>
      </c>
    </row>
    <row r="392" s="2" customFormat="1">
      <c r="A392" s="40"/>
      <c r="B392" s="41"/>
      <c r="C392" s="42"/>
      <c r="D392" s="234" t="s">
        <v>255</v>
      </c>
      <c r="E392" s="42"/>
      <c r="F392" s="235" t="s">
        <v>7079</v>
      </c>
      <c r="G392" s="42"/>
      <c r="H392" s="42"/>
      <c r="I392" s="236"/>
      <c r="J392" s="42"/>
      <c r="K392" s="42"/>
      <c r="L392" s="46"/>
      <c r="M392" s="237"/>
      <c r="N392" s="238"/>
      <c r="O392" s="93"/>
      <c r="P392" s="93"/>
      <c r="Q392" s="93"/>
      <c r="R392" s="93"/>
      <c r="S392" s="93"/>
      <c r="T392" s="94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T392" s="19" t="s">
        <v>255</v>
      </c>
      <c r="AU392" s="19" t="s">
        <v>87</v>
      </c>
    </row>
    <row r="393" s="2" customFormat="1" ht="16.5" customHeight="1">
      <c r="A393" s="40"/>
      <c r="B393" s="41"/>
      <c r="C393" s="221" t="s">
        <v>646</v>
      </c>
      <c r="D393" s="221" t="s">
        <v>248</v>
      </c>
      <c r="E393" s="222" t="s">
        <v>7081</v>
      </c>
      <c r="F393" s="223" t="s">
        <v>7082</v>
      </c>
      <c r="G393" s="224" t="s">
        <v>275</v>
      </c>
      <c r="H393" s="225">
        <v>113.875</v>
      </c>
      <c r="I393" s="226"/>
      <c r="J393" s="227">
        <f>ROUND(I393*H393,2)</f>
        <v>0</v>
      </c>
      <c r="K393" s="223" t="s">
        <v>764</v>
      </c>
      <c r="L393" s="46"/>
      <c r="M393" s="228" t="s">
        <v>1</v>
      </c>
      <c r="N393" s="229" t="s">
        <v>42</v>
      </c>
      <c r="O393" s="93"/>
      <c r="P393" s="230">
        <f>O393*H393</f>
        <v>0</v>
      </c>
      <c r="Q393" s="230">
        <v>0.37175000000000002</v>
      </c>
      <c r="R393" s="230">
        <f>Q393*H393</f>
        <v>42.333031250000005</v>
      </c>
      <c r="S393" s="230">
        <v>0</v>
      </c>
      <c r="T393" s="231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32" t="s">
        <v>253</v>
      </c>
      <c r="AT393" s="232" t="s">
        <v>248</v>
      </c>
      <c r="AU393" s="232" t="s">
        <v>87</v>
      </c>
      <c r="AY393" s="19" t="s">
        <v>245</v>
      </c>
      <c r="BE393" s="233">
        <f>IF(N393="základní",J393,0)</f>
        <v>0</v>
      </c>
      <c r="BF393" s="233">
        <f>IF(N393="snížená",J393,0)</f>
        <v>0</v>
      </c>
      <c r="BG393" s="233">
        <f>IF(N393="zákl. přenesená",J393,0)</f>
        <v>0</v>
      </c>
      <c r="BH393" s="233">
        <f>IF(N393="sníž. přenesená",J393,0)</f>
        <v>0</v>
      </c>
      <c r="BI393" s="233">
        <f>IF(N393="nulová",J393,0)</f>
        <v>0</v>
      </c>
      <c r="BJ393" s="19" t="s">
        <v>85</v>
      </c>
      <c r="BK393" s="233">
        <f>ROUND(I393*H393,2)</f>
        <v>0</v>
      </c>
      <c r="BL393" s="19" t="s">
        <v>253</v>
      </c>
      <c r="BM393" s="232" t="s">
        <v>7083</v>
      </c>
    </row>
    <row r="394" s="2" customFormat="1">
      <c r="A394" s="40"/>
      <c r="B394" s="41"/>
      <c r="C394" s="42"/>
      <c r="D394" s="234" t="s">
        <v>255</v>
      </c>
      <c r="E394" s="42"/>
      <c r="F394" s="235" t="s">
        <v>7084</v>
      </c>
      <c r="G394" s="42"/>
      <c r="H394" s="42"/>
      <c r="I394" s="236"/>
      <c r="J394" s="42"/>
      <c r="K394" s="42"/>
      <c r="L394" s="46"/>
      <c r="M394" s="237"/>
      <c r="N394" s="238"/>
      <c r="O394" s="93"/>
      <c r="P394" s="93"/>
      <c r="Q394" s="93"/>
      <c r="R394" s="93"/>
      <c r="S394" s="93"/>
      <c r="T394" s="94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255</v>
      </c>
      <c r="AU394" s="19" t="s">
        <v>87</v>
      </c>
    </row>
    <row r="395" s="2" customFormat="1">
      <c r="A395" s="40"/>
      <c r="B395" s="41"/>
      <c r="C395" s="42"/>
      <c r="D395" s="296" t="s">
        <v>766</v>
      </c>
      <c r="E395" s="42"/>
      <c r="F395" s="297" t="s">
        <v>7085</v>
      </c>
      <c r="G395" s="42"/>
      <c r="H395" s="42"/>
      <c r="I395" s="236"/>
      <c r="J395" s="42"/>
      <c r="K395" s="42"/>
      <c r="L395" s="46"/>
      <c r="M395" s="237"/>
      <c r="N395" s="238"/>
      <c r="O395" s="93"/>
      <c r="P395" s="93"/>
      <c r="Q395" s="93"/>
      <c r="R395" s="93"/>
      <c r="S395" s="93"/>
      <c r="T395" s="94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19" t="s">
        <v>766</v>
      </c>
      <c r="AU395" s="19" t="s">
        <v>87</v>
      </c>
    </row>
    <row r="396" s="13" customFormat="1">
      <c r="A396" s="13"/>
      <c r="B396" s="239"/>
      <c r="C396" s="240"/>
      <c r="D396" s="234" t="s">
        <v>257</v>
      </c>
      <c r="E396" s="241" t="s">
        <v>1</v>
      </c>
      <c r="F396" s="242" t="s">
        <v>7086</v>
      </c>
      <c r="G396" s="240"/>
      <c r="H396" s="241" t="s">
        <v>1</v>
      </c>
      <c r="I396" s="243"/>
      <c r="J396" s="240"/>
      <c r="K396" s="240"/>
      <c r="L396" s="244"/>
      <c r="M396" s="245"/>
      <c r="N396" s="246"/>
      <c r="O396" s="246"/>
      <c r="P396" s="246"/>
      <c r="Q396" s="246"/>
      <c r="R396" s="246"/>
      <c r="S396" s="246"/>
      <c r="T396" s="247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8" t="s">
        <v>257</v>
      </c>
      <c r="AU396" s="248" t="s">
        <v>87</v>
      </c>
      <c r="AV396" s="13" t="s">
        <v>85</v>
      </c>
      <c r="AW396" s="13" t="s">
        <v>34</v>
      </c>
      <c r="AX396" s="13" t="s">
        <v>77</v>
      </c>
      <c r="AY396" s="248" t="s">
        <v>245</v>
      </c>
    </row>
    <row r="397" s="14" customFormat="1">
      <c r="A397" s="14"/>
      <c r="B397" s="249"/>
      <c r="C397" s="250"/>
      <c r="D397" s="234" t="s">
        <v>257</v>
      </c>
      <c r="E397" s="251" t="s">
        <v>1</v>
      </c>
      <c r="F397" s="252" t="s">
        <v>7087</v>
      </c>
      <c r="G397" s="250"/>
      <c r="H397" s="253">
        <v>113.875</v>
      </c>
      <c r="I397" s="254"/>
      <c r="J397" s="250"/>
      <c r="K397" s="250"/>
      <c r="L397" s="255"/>
      <c r="M397" s="256"/>
      <c r="N397" s="257"/>
      <c r="O397" s="257"/>
      <c r="P397" s="257"/>
      <c r="Q397" s="257"/>
      <c r="R397" s="257"/>
      <c r="S397" s="257"/>
      <c r="T397" s="25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9" t="s">
        <v>257</v>
      </c>
      <c r="AU397" s="259" t="s">
        <v>87</v>
      </c>
      <c r="AV397" s="14" t="s">
        <v>87</v>
      </c>
      <c r="AW397" s="14" t="s">
        <v>34</v>
      </c>
      <c r="AX397" s="14" t="s">
        <v>77</v>
      </c>
      <c r="AY397" s="259" t="s">
        <v>245</v>
      </c>
    </row>
    <row r="398" s="15" customFormat="1">
      <c r="A398" s="15"/>
      <c r="B398" s="260"/>
      <c r="C398" s="261"/>
      <c r="D398" s="234" t="s">
        <v>257</v>
      </c>
      <c r="E398" s="262" t="s">
        <v>1</v>
      </c>
      <c r="F398" s="263" t="s">
        <v>266</v>
      </c>
      <c r="G398" s="261"/>
      <c r="H398" s="264">
        <v>113.875</v>
      </c>
      <c r="I398" s="265"/>
      <c r="J398" s="261"/>
      <c r="K398" s="261"/>
      <c r="L398" s="266"/>
      <c r="M398" s="267"/>
      <c r="N398" s="268"/>
      <c r="O398" s="268"/>
      <c r="P398" s="268"/>
      <c r="Q398" s="268"/>
      <c r="R398" s="268"/>
      <c r="S398" s="268"/>
      <c r="T398" s="269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70" t="s">
        <v>257</v>
      </c>
      <c r="AU398" s="270" t="s">
        <v>87</v>
      </c>
      <c r="AV398" s="15" t="s">
        <v>253</v>
      </c>
      <c r="AW398" s="15" t="s">
        <v>34</v>
      </c>
      <c r="AX398" s="15" t="s">
        <v>85</v>
      </c>
      <c r="AY398" s="270" t="s">
        <v>245</v>
      </c>
    </row>
    <row r="399" s="2" customFormat="1" ht="16.5" customHeight="1">
      <c r="A399" s="40"/>
      <c r="B399" s="41"/>
      <c r="C399" s="221" t="s">
        <v>650</v>
      </c>
      <c r="D399" s="221" t="s">
        <v>248</v>
      </c>
      <c r="E399" s="222" t="s">
        <v>2838</v>
      </c>
      <c r="F399" s="223" t="s">
        <v>2839</v>
      </c>
      <c r="G399" s="224" t="s">
        <v>275</v>
      </c>
      <c r="H399" s="225">
        <v>0.95999999999999996</v>
      </c>
      <c r="I399" s="226"/>
      <c r="J399" s="227">
        <f>ROUND(I399*H399,2)</f>
        <v>0</v>
      </c>
      <c r="K399" s="223" t="s">
        <v>764</v>
      </c>
      <c r="L399" s="46"/>
      <c r="M399" s="228" t="s">
        <v>1</v>
      </c>
      <c r="N399" s="229" t="s">
        <v>42</v>
      </c>
      <c r="O399" s="93"/>
      <c r="P399" s="230">
        <f>O399*H399</f>
        <v>0</v>
      </c>
      <c r="Q399" s="230">
        <v>0.02266</v>
      </c>
      <c r="R399" s="230">
        <f>Q399*H399</f>
        <v>0.021753599999999998</v>
      </c>
      <c r="S399" s="230">
        <v>0</v>
      </c>
      <c r="T399" s="231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32" t="s">
        <v>253</v>
      </c>
      <c r="AT399" s="232" t="s">
        <v>248</v>
      </c>
      <c r="AU399" s="232" t="s">
        <v>87</v>
      </c>
      <c r="AY399" s="19" t="s">
        <v>245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9" t="s">
        <v>85</v>
      </c>
      <c r="BK399" s="233">
        <f>ROUND(I399*H399,2)</f>
        <v>0</v>
      </c>
      <c r="BL399" s="19" t="s">
        <v>253</v>
      </c>
      <c r="BM399" s="232" t="s">
        <v>7088</v>
      </c>
    </row>
    <row r="400" s="2" customFormat="1">
      <c r="A400" s="40"/>
      <c r="B400" s="41"/>
      <c r="C400" s="42"/>
      <c r="D400" s="234" t="s">
        <v>255</v>
      </c>
      <c r="E400" s="42"/>
      <c r="F400" s="235" t="s">
        <v>2841</v>
      </c>
      <c r="G400" s="42"/>
      <c r="H400" s="42"/>
      <c r="I400" s="236"/>
      <c r="J400" s="42"/>
      <c r="K400" s="42"/>
      <c r="L400" s="46"/>
      <c r="M400" s="237"/>
      <c r="N400" s="238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255</v>
      </c>
      <c r="AU400" s="19" t="s">
        <v>87</v>
      </c>
    </row>
    <row r="401" s="2" customFormat="1">
      <c r="A401" s="40"/>
      <c r="B401" s="41"/>
      <c r="C401" s="42"/>
      <c r="D401" s="296" t="s">
        <v>766</v>
      </c>
      <c r="E401" s="42"/>
      <c r="F401" s="297" t="s">
        <v>2842</v>
      </c>
      <c r="G401" s="42"/>
      <c r="H401" s="42"/>
      <c r="I401" s="236"/>
      <c r="J401" s="42"/>
      <c r="K401" s="42"/>
      <c r="L401" s="46"/>
      <c r="M401" s="237"/>
      <c r="N401" s="238"/>
      <c r="O401" s="93"/>
      <c r="P401" s="93"/>
      <c r="Q401" s="93"/>
      <c r="R401" s="93"/>
      <c r="S401" s="93"/>
      <c r="T401" s="94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766</v>
      </c>
      <c r="AU401" s="19" t="s">
        <v>87</v>
      </c>
    </row>
    <row r="402" s="14" customFormat="1">
      <c r="A402" s="14"/>
      <c r="B402" s="249"/>
      <c r="C402" s="250"/>
      <c r="D402" s="234" t="s">
        <v>257</v>
      </c>
      <c r="E402" s="251" t="s">
        <v>1</v>
      </c>
      <c r="F402" s="252" t="s">
        <v>7089</v>
      </c>
      <c r="G402" s="250"/>
      <c r="H402" s="253">
        <v>0.95999999999999996</v>
      </c>
      <c r="I402" s="254"/>
      <c r="J402" s="250"/>
      <c r="K402" s="250"/>
      <c r="L402" s="255"/>
      <c r="M402" s="256"/>
      <c r="N402" s="257"/>
      <c r="O402" s="257"/>
      <c r="P402" s="257"/>
      <c r="Q402" s="257"/>
      <c r="R402" s="257"/>
      <c r="S402" s="257"/>
      <c r="T402" s="25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9" t="s">
        <v>257</v>
      </c>
      <c r="AU402" s="259" t="s">
        <v>87</v>
      </c>
      <c r="AV402" s="14" t="s">
        <v>87</v>
      </c>
      <c r="AW402" s="14" t="s">
        <v>34</v>
      </c>
      <c r="AX402" s="14" t="s">
        <v>77</v>
      </c>
      <c r="AY402" s="259" t="s">
        <v>245</v>
      </c>
    </row>
    <row r="403" s="15" customFormat="1">
      <c r="A403" s="15"/>
      <c r="B403" s="260"/>
      <c r="C403" s="261"/>
      <c r="D403" s="234" t="s">
        <v>257</v>
      </c>
      <c r="E403" s="262" t="s">
        <v>1</v>
      </c>
      <c r="F403" s="263" t="s">
        <v>266</v>
      </c>
      <c r="G403" s="261"/>
      <c r="H403" s="264">
        <v>0.95999999999999996</v>
      </c>
      <c r="I403" s="265"/>
      <c r="J403" s="261"/>
      <c r="K403" s="261"/>
      <c r="L403" s="266"/>
      <c r="M403" s="267"/>
      <c r="N403" s="268"/>
      <c r="O403" s="268"/>
      <c r="P403" s="268"/>
      <c r="Q403" s="268"/>
      <c r="R403" s="268"/>
      <c r="S403" s="268"/>
      <c r="T403" s="269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70" t="s">
        <v>257</v>
      </c>
      <c r="AU403" s="270" t="s">
        <v>87</v>
      </c>
      <c r="AV403" s="15" t="s">
        <v>253</v>
      </c>
      <c r="AW403" s="15" t="s">
        <v>34</v>
      </c>
      <c r="AX403" s="15" t="s">
        <v>85</v>
      </c>
      <c r="AY403" s="270" t="s">
        <v>245</v>
      </c>
    </row>
    <row r="404" s="2" customFormat="1" ht="16.5" customHeight="1">
      <c r="A404" s="40"/>
      <c r="B404" s="41"/>
      <c r="C404" s="221" t="s">
        <v>654</v>
      </c>
      <c r="D404" s="221" t="s">
        <v>248</v>
      </c>
      <c r="E404" s="222" t="s">
        <v>2845</v>
      </c>
      <c r="F404" s="223" t="s">
        <v>2846</v>
      </c>
      <c r="G404" s="224" t="s">
        <v>275</v>
      </c>
      <c r="H404" s="225">
        <v>0.95999999999999996</v>
      </c>
      <c r="I404" s="226"/>
      <c r="J404" s="227">
        <f>ROUND(I404*H404,2)</f>
        <v>0</v>
      </c>
      <c r="K404" s="223" t="s">
        <v>764</v>
      </c>
      <c r="L404" s="46"/>
      <c r="M404" s="228" t="s">
        <v>1</v>
      </c>
      <c r="N404" s="229" t="s">
        <v>42</v>
      </c>
      <c r="O404" s="93"/>
      <c r="P404" s="230">
        <f>O404*H404</f>
        <v>0</v>
      </c>
      <c r="Q404" s="230">
        <v>0.02266</v>
      </c>
      <c r="R404" s="230">
        <f>Q404*H404</f>
        <v>0.021753599999999998</v>
      </c>
      <c r="S404" s="230">
        <v>0</v>
      </c>
      <c r="T404" s="231">
        <f>S404*H404</f>
        <v>0</v>
      </c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R404" s="232" t="s">
        <v>253</v>
      </c>
      <c r="AT404" s="232" t="s">
        <v>248</v>
      </c>
      <c r="AU404" s="232" t="s">
        <v>87</v>
      </c>
      <c r="AY404" s="19" t="s">
        <v>245</v>
      </c>
      <c r="BE404" s="233">
        <f>IF(N404="základní",J404,0)</f>
        <v>0</v>
      </c>
      <c r="BF404" s="233">
        <f>IF(N404="snížená",J404,0)</f>
        <v>0</v>
      </c>
      <c r="BG404" s="233">
        <f>IF(N404="zákl. přenesená",J404,0)</f>
        <v>0</v>
      </c>
      <c r="BH404" s="233">
        <f>IF(N404="sníž. přenesená",J404,0)</f>
        <v>0</v>
      </c>
      <c r="BI404" s="233">
        <f>IF(N404="nulová",J404,0)</f>
        <v>0</v>
      </c>
      <c r="BJ404" s="19" t="s">
        <v>85</v>
      </c>
      <c r="BK404" s="233">
        <f>ROUND(I404*H404,2)</f>
        <v>0</v>
      </c>
      <c r="BL404" s="19" t="s">
        <v>253</v>
      </c>
      <c r="BM404" s="232" t="s">
        <v>7090</v>
      </c>
    </row>
    <row r="405" s="2" customFormat="1">
      <c r="A405" s="40"/>
      <c r="B405" s="41"/>
      <c r="C405" s="42"/>
      <c r="D405" s="234" t="s">
        <v>255</v>
      </c>
      <c r="E405" s="42"/>
      <c r="F405" s="235" t="s">
        <v>2848</v>
      </c>
      <c r="G405" s="42"/>
      <c r="H405" s="42"/>
      <c r="I405" s="236"/>
      <c r="J405" s="42"/>
      <c r="K405" s="42"/>
      <c r="L405" s="46"/>
      <c r="M405" s="237"/>
      <c r="N405" s="238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255</v>
      </c>
      <c r="AU405" s="19" t="s">
        <v>87</v>
      </c>
    </row>
    <row r="406" s="2" customFormat="1">
      <c r="A406" s="40"/>
      <c r="B406" s="41"/>
      <c r="C406" s="42"/>
      <c r="D406" s="296" t="s">
        <v>766</v>
      </c>
      <c r="E406" s="42"/>
      <c r="F406" s="297" t="s">
        <v>2849</v>
      </c>
      <c r="G406" s="42"/>
      <c r="H406" s="42"/>
      <c r="I406" s="236"/>
      <c r="J406" s="42"/>
      <c r="K406" s="42"/>
      <c r="L406" s="46"/>
      <c r="M406" s="237"/>
      <c r="N406" s="238"/>
      <c r="O406" s="93"/>
      <c r="P406" s="93"/>
      <c r="Q406" s="93"/>
      <c r="R406" s="93"/>
      <c r="S406" s="93"/>
      <c r="T406" s="94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766</v>
      </c>
      <c r="AU406" s="19" t="s">
        <v>87</v>
      </c>
    </row>
    <row r="407" s="13" customFormat="1">
      <c r="A407" s="13"/>
      <c r="B407" s="239"/>
      <c r="C407" s="240"/>
      <c r="D407" s="234" t="s">
        <v>257</v>
      </c>
      <c r="E407" s="241" t="s">
        <v>1</v>
      </c>
      <c r="F407" s="242" t="s">
        <v>7091</v>
      </c>
      <c r="G407" s="240"/>
      <c r="H407" s="241" t="s">
        <v>1</v>
      </c>
      <c r="I407" s="243"/>
      <c r="J407" s="240"/>
      <c r="K407" s="240"/>
      <c r="L407" s="244"/>
      <c r="M407" s="245"/>
      <c r="N407" s="246"/>
      <c r="O407" s="246"/>
      <c r="P407" s="246"/>
      <c r="Q407" s="246"/>
      <c r="R407" s="246"/>
      <c r="S407" s="246"/>
      <c r="T407" s="247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8" t="s">
        <v>257</v>
      </c>
      <c r="AU407" s="248" t="s">
        <v>87</v>
      </c>
      <c r="AV407" s="13" t="s">
        <v>85</v>
      </c>
      <c r="AW407" s="13" t="s">
        <v>34</v>
      </c>
      <c r="AX407" s="13" t="s">
        <v>77</v>
      </c>
      <c r="AY407" s="248" t="s">
        <v>245</v>
      </c>
    </row>
    <row r="408" s="14" customFormat="1">
      <c r="A408" s="14"/>
      <c r="B408" s="249"/>
      <c r="C408" s="250"/>
      <c r="D408" s="234" t="s">
        <v>257</v>
      </c>
      <c r="E408" s="251" t="s">
        <v>1</v>
      </c>
      <c r="F408" s="252" t="s">
        <v>7092</v>
      </c>
      <c r="G408" s="250"/>
      <c r="H408" s="253">
        <v>0.95999999999999996</v>
      </c>
      <c r="I408" s="254"/>
      <c r="J408" s="250"/>
      <c r="K408" s="250"/>
      <c r="L408" s="255"/>
      <c r="M408" s="256"/>
      <c r="N408" s="257"/>
      <c r="O408" s="257"/>
      <c r="P408" s="257"/>
      <c r="Q408" s="257"/>
      <c r="R408" s="257"/>
      <c r="S408" s="257"/>
      <c r="T408" s="258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9" t="s">
        <v>257</v>
      </c>
      <c r="AU408" s="259" t="s">
        <v>87</v>
      </c>
      <c r="AV408" s="14" t="s">
        <v>87</v>
      </c>
      <c r="AW408" s="14" t="s">
        <v>34</v>
      </c>
      <c r="AX408" s="14" t="s">
        <v>77</v>
      </c>
      <c r="AY408" s="259" t="s">
        <v>245</v>
      </c>
    </row>
    <row r="409" s="15" customFormat="1">
      <c r="A409" s="15"/>
      <c r="B409" s="260"/>
      <c r="C409" s="261"/>
      <c r="D409" s="234" t="s">
        <v>257</v>
      </c>
      <c r="E409" s="262" t="s">
        <v>1</v>
      </c>
      <c r="F409" s="263" t="s">
        <v>266</v>
      </c>
      <c r="G409" s="261"/>
      <c r="H409" s="264">
        <v>0.95999999999999996</v>
      </c>
      <c r="I409" s="265"/>
      <c r="J409" s="261"/>
      <c r="K409" s="261"/>
      <c r="L409" s="266"/>
      <c r="M409" s="267"/>
      <c r="N409" s="268"/>
      <c r="O409" s="268"/>
      <c r="P409" s="268"/>
      <c r="Q409" s="268"/>
      <c r="R409" s="268"/>
      <c r="S409" s="268"/>
      <c r="T409" s="269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270" t="s">
        <v>257</v>
      </c>
      <c r="AU409" s="270" t="s">
        <v>87</v>
      </c>
      <c r="AV409" s="15" t="s">
        <v>253</v>
      </c>
      <c r="AW409" s="15" t="s">
        <v>34</v>
      </c>
      <c r="AX409" s="15" t="s">
        <v>85</v>
      </c>
      <c r="AY409" s="270" t="s">
        <v>245</v>
      </c>
    </row>
    <row r="410" s="2" customFormat="1" ht="16.5" customHeight="1">
      <c r="A410" s="40"/>
      <c r="B410" s="41"/>
      <c r="C410" s="221" t="s">
        <v>658</v>
      </c>
      <c r="D410" s="221" t="s">
        <v>248</v>
      </c>
      <c r="E410" s="222" t="s">
        <v>7093</v>
      </c>
      <c r="F410" s="223" t="s">
        <v>7094</v>
      </c>
      <c r="G410" s="224" t="s">
        <v>251</v>
      </c>
      <c r="H410" s="225">
        <v>11.226000000000001</v>
      </c>
      <c r="I410" s="226"/>
      <c r="J410" s="227">
        <f>ROUND(I410*H410,2)</f>
        <v>0</v>
      </c>
      <c r="K410" s="223" t="s">
        <v>764</v>
      </c>
      <c r="L410" s="46"/>
      <c r="M410" s="228" t="s">
        <v>1</v>
      </c>
      <c r="N410" s="229" t="s">
        <v>42</v>
      </c>
      <c r="O410" s="93"/>
      <c r="P410" s="230">
        <f>O410*H410</f>
        <v>0</v>
      </c>
      <c r="Q410" s="230">
        <v>2.3050199999999998</v>
      </c>
      <c r="R410" s="230">
        <f>Q410*H410</f>
        <v>25.87615452</v>
      </c>
      <c r="S410" s="230">
        <v>0</v>
      </c>
      <c r="T410" s="231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32" t="s">
        <v>253</v>
      </c>
      <c r="AT410" s="232" t="s">
        <v>248</v>
      </c>
      <c r="AU410" s="232" t="s">
        <v>87</v>
      </c>
      <c r="AY410" s="19" t="s">
        <v>245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9" t="s">
        <v>85</v>
      </c>
      <c r="BK410" s="233">
        <f>ROUND(I410*H410,2)</f>
        <v>0</v>
      </c>
      <c r="BL410" s="19" t="s">
        <v>253</v>
      </c>
      <c r="BM410" s="232" t="s">
        <v>7095</v>
      </c>
    </row>
    <row r="411" s="2" customFormat="1">
      <c r="A411" s="40"/>
      <c r="B411" s="41"/>
      <c r="C411" s="42"/>
      <c r="D411" s="234" t="s">
        <v>255</v>
      </c>
      <c r="E411" s="42"/>
      <c r="F411" s="235" t="s">
        <v>7096</v>
      </c>
      <c r="G411" s="42"/>
      <c r="H411" s="42"/>
      <c r="I411" s="236"/>
      <c r="J411" s="42"/>
      <c r="K411" s="42"/>
      <c r="L411" s="46"/>
      <c r="M411" s="237"/>
      <c r="N411" s="238"/>
      <c r="O411" s="93"/>
      <c r="P411" s="93"/>
      <c r="Q411" s="93"/>
      <c r="R411" s="93"/>
      <c r="S411" s="93"/>
      <c r="T411" s="94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255</v>
      </c>
      <c r="AU411" s="19" t="s">
        <v>87</v>
      </c>
    </row>
    <row r="412" s="2" customFormat="1">
      <c r="A412" s="40"/>
      <c r="B412" s="41"/>
      <c r="C412" s="42"/>
      <c r="D412" s="296" t="s">
        <v>766</v>
      </c>
      <c r="E412" s="42"/>
      <c r="F412" s="297" t="s">
        <v>7097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766</v>
      </c>
      <c r="AU412" s="19" t="s">
        <v>87</v>
      </c>
    </row>
    <row r="413" s="14" customFormat="1">
      <c r="A413" s="14"/>
      <c r="B413" s="249"/>
      <c r="C413" s="250"/>
      <c r="D413" s="234" t="s">
        <v>257</v>
      </c>
      <c r="E413" s="251" t="s">
        <v>1</v>
      </c>
      <c r="F413" s="252" t="s">
        <v>7098</v>
      </c>
      <c r="G413" s="250"/>
      <c r="H413" s="253">
        <v>11.226000000000001</v>
      </c>
      <c r="I413" s="254"/>
      <c r="J413" s="250"/>
      <c r="K413" s="250"/>
      <c r="L413" s="255"/>
      <c r="M413" s="256"/>
      <c r="N413" s="257"/>
      <c r="O413" s="257"/>
      <c r="P413" s="257"/>
      <c r="Q413" s="257"/>
      <c r="R413" s="257"/>
      <c r="S413" s="257"/>
      <c r="T413" s="25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9" t="s">
        <v>257</v>
      </c>
      <c r="AU413" s="259" t="s">
        <v>87</v>
      </c>
      <c r="AV413" s="14" t="s">
        <v>87</v>
      </c>
      <c r="AW413" s="14" t="s">
        <v>34</v>
      </c>
      <c r="AX413" s="14" t="s">
        <v>77</v>
      </c>
      <c r="AY413" s="259" t="s">
        <v>245</v>
      </c>
    </row>
    <row r="414" s="15" customFormat="1">
      <c r="A414" s="15"/>
      <c r="B414" s="260"/>
      <c r="C414" s="261"/>
      <c r="D414" s="234" t="s">
        <v>257</v>
      </c>
      <c r="E414" s="262" t="s">
        <v>1</v>
      </c>
      <c r="F414" s="263" t="s">
        <v>266</v>
      </c>
      <c r="G414" s="261"/>
      <c r="H414" s="264">
        <v>11.226000000000001</v>
      </c>
      <c r="I414" s="265"/>
      <c r="J414" s="261"/>
      <c r="K414" s="261"/>
      <c r="L414" s="266"/>
      <c r="M414" s="267"/>
      <c r="N414" s="268"/>
      <c r="O414" s="268"/>
      <c r="P414" s="268"/>
      <c r="Q414" s="268"/>
      <c r="R414" s="268"/>
      <c r="S414" s="268"/>
      <c r="T414" s="269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70" t="s">
        <v>257</v>
      </c>
      <c r="AU414" s="270" t="s">
        <v>87</v>
      </c>
      <c r="AV414" s="15" t="s">
        <v>253</v>
      </c>
      <c r="AW414" s="15" t="s">
        <v>34</v>
      </c>
      <c r="AX414" s="15" t="s">
        <v>85</v>
      </c>
      <c r="AY414" s="270" t="s">
        <v>245</v>
      </c>
    </row>
    <row r="415" s="2" customFormat="1" ht="16.5" customHeight="1">
      <c r="A415" s="40"/>
      <c r="B415" s="41"/>
      <c r="C415" s="221" t="s">
        <v>666</v>
      </c>
      <c r="D415" s="221" t="s">
        <v>248</v>
      </c>
      <c r="E415" s="222" t="s">
        <v>3706</v>
      </c>
      <c r="F415" s="223" t="s">
        <v>3707</v>
      </c>
      <c r="G415" s="224" t="s">
        <v>251</v>
      </c>
      <c r="H415" s="225">
        <v>1.925</v>
      </c>
      <c r="I415" s="226"/>
      <c r="J415" s="227">
        <f>ROUND(I415*H415,2)</f>
        <v>0</v>
      </c>
      <c r="K415" s="223" t="s">
        <v>764</v>
      </c>
      <c r="L415" s="46"/>
      <c r="M415" s="228" t="s">
        <v>1</v>
      </c>
      <c r="N415" s="229" t="s">
        <v>42</v>
      </c>
      <c r="O415" s="93"/>
      <c r="P415" s="230">
        <f>O415*H415</f>
        <v>0</v>
      </c>
      <c r="Q415" s="230">
        <v>2.5058699999999998</v>
      </c>
      <c r="R415" s="230">
        <f>Q415*H415</f>
        <v>4.8237997500000001</v>
      </c>
      <c r="S415" s="230">
        <v>0</v>
      </c>
      <c r="T415" s="231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32" t="s">
        <v>253</v>
      </c>
      <c r="AT415" s="232" t="s">
        <v>248</v>
      </c>
      <c r="AU415" s="232" t="s">
        <v>87</v>
      </c>
      <c r="AY415" s="19" t="s">
        <v>245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9" t="s">
        <v>85</v>
      </c>
      <c r="BK415" s="233">
        <f>ROUND(I415*H415,2)</f>
        <v>0</v>
      </c>
      <c r="BL415" s="19" t="s">
        <v>253</v>
      </c>
      <c r="BM415" s="232" t="s">
        <v>7099</v>
      </c>
    </row>
    <row r="416" s="2" customFormat="1">
      <c r="A416" s="40"/>
      <c r="B416" s="41"/>
      <c r="C416" s="42"/>
      <c r="D416" s="234" t="s">
        <v>255</v>
      </c>
      <c r="E416" s="42"/>
      <c r="F416" s="235" t="s">
        <v>4468</v>
      </c>
      <c r="G416" s="42"/>
      <c r="H416" s="42"/>
      <c r="I416" s="236"/>
      <c r="J416" s="42"/>
      <c r="K416" s="42"/>
      <c r="L416" s="46"/>
      <c r="M416" s="237"/>
      <c r="N416" s="238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255</v>
      </c>
      <c r="AU416" s="19" t="s">
        <v>87</v>
      </c>
    </row>
    <row r="417" s="2" customFormat="1">
      <c r="A417" s="40"/>
      <c r="B417" s="41"/>
      <c r="C417" s="42"/>
      <c r="D417" s="296" t="s">
        <v>766</v>
      </c>
      <c r="E417" s="42"/>
      <c r="F417" s="297" t="s">
        <v>3709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766</v>
      </c>
      <c r="AU417" s="19" t="s">
        <v>87</v>
      </c>
    </row>
    <row r="418" s="13" customFormat="1">
      <c r="A418" s="13"/>
      <c r="B418" s="239"/>
      <c r="C418" s="240"/>
      <c r="D418" s="234" t="s">
        <v>257</v>
      </c>
      <c r="E418" s="241" t="s">
        <v>1</v>
      </c>
      <c r="F418" s="242" t="s">
        <v>7100</v>
      </c>
      <c r="G418" s="240"/>
      <c r="H418" s="241" t="s">
        <v>1</v>
      </c>
      <c r="I418" s="243"/>
      <c r="J418" s="240"/>
      <c r="K418" s="240"/>
      <c r="L418" s="244"/>
      <c r="M418" s="245"/>
      <c r="N418" s="246"/>
      <c r="O418" s="246"/>
      <c r="P418" s="246"/>
      <c r="Q418" s="246"/>
      <c r="R418" s="246"/>
      <c r="S418" s="246"/>
      <c r="T418" s="247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8" t="s">
        <v>257</v>
      </c>
      <c r="AU418" s="248" t="s">
        <v>87</v>
      </c>
      <c r="AV418" s="13" t="s">
        <v>85</v>
      </c>
      <c r="AW418" s="13" t="s">
        <v>34</v>
      </c>
      <c r="AX418" s="13" t="s">
        <v>77</v>
      </c>
      <c r="AY418" s="248" t="s">
        <v>245</v>
      </c>
    </row>
    <row r="419" s="14" customFormat="1">
      <c r="A419" s="14"/>
      <c r="B419" s="249"/>
      <c r="C419" s="250"/>
      <c r="D419" s="234" t="s">
        <v>257</v>
      </c>
      <c r="E419" s="251" t="s">
        <v>1</v>
      </c>
      <c r="F419" s="252" t="s">
        <v>7101</v>
      </c>
      <c r="G419" s="250"/>
      <c r="H419" s="253">
        <v>1.925</v>
      </c>
      <c r="I419" s="254"/>
      <c r="J419" s="250"/>
      <c r="K419" s="250"/>
      <c r="L419" s="255"/>
      <c r="M419" s="256"/>
      <c r="N419" s="257"/>
      <c r="O419" s="257"/>
      <c r="P419" s="257"/>
      <c r="Q419" s="257"/>
      <c r="R419" s="257"/>
      <c r="S419" s="257"/>
      <c r="T419" s="25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9" t="s">
        <v>257</v>
      </c>
      <c r="AU419" s="259" t="s">
        <v>87</v>
      </c>
      <c r="AV419" s="14" t="s">
        <v>87</v>
      </c>
      <c r="AW419" s="14" t="s">
        <v>34</v>
      </c>
      <c r="AX419" s="14" t="s">
        <v>77</v>
      </c>
      <c r="AY419" s="259" t="s">
        <v>245</v>
      </c>
    </row>
    <row r="420" s="15" customFormat="1">
      <c r="A420" s="15"/>
      <c r="B420" s="260"/>
      <c r="C420" s="261"/>
      <c r="D420" s="234" t="s">
        <v>257</v>
      </c>
      <c r="E420" s="262" t="s">
        <v>1</v>
      </c>
      <c r="F420" s="263" t="s">
        <v>266</v>
      </c>
      <c r="G420" s="261"/>
      <c r="H420" s="264">
        <v>1.925</v>
      </c>
      <c r="I420" s="265"/>
      <c r="J420" s="261"/>
      <c r="K420" s="261"/>
      <c r="L420" s="266"/>
      <c r="M420" s="267"/>
      <c r="N420" s="268"/>
      <c r="O420" s="268"/>
      <c r="P420" s="268"/>
      <c r="Q420" s="268"/>
      <c r="R420" s="268"/>
      <c r="S420" s="268"/>
      <c r="T420" s="269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70" t="s">
        <v>257</v>
      </c>
      <c r="AU420" s="270" t="s">
        <v>87</v>
      </c>
      <c r="AV420" s="15" t="s">
        <v>253</v>
      </c>
      <c r="AW420" s="15" t="s">
        <v>34</v>
      </c>
      <c r="AX420" s="15" t="s">
        <v>85</v>
      </c>
      <c r="AY420" s="270" t="s">
        <v>245</v>
      </c>
    </row>
    <row r="421" s="2" customFormat="1" ht="16.5" customHeight="1">
      <c r="A421" s="40"/>
      <c r="B421" s="41"/>
      <c r="C421" s="221" t="s">
        <v>675</v>
      </c>
      <c r="D421" s="221" t="s">
        <v>248</v>
      </c>
      <c r="E421" s="222" t="s">
        <v>7102</v>
      </c>
      <c r="F421" s="223" t="s">
        <v>7103</v>
      </c>
      <c r="G421" s="224" t="s">
        <v>251</v>
      </c>
      <c r="H421" s="225">
        <v>4.032</v>
      </c>
      <c r="I421" s="226"/>
      <c r="J421" s="227">
        <f>ROUND(I421*H421,2)</f>
        <v>0</v>
      </c>
      <c r="K421" s="223" t="s">
        <v>764</v>
      </c>
      <c r="L421" s="46"/>
      <c r="M421" s="228" t="s">
        <v>1</v>
      </c>
      <c r="N421" s="229" t="s">
        <v>42</v>
      </c>
      <c r="O421" s="93"/>
      <c r="P421" s="230">
        <f>O421*H421</f>
        <v>0</v>
      </c>
      <c r="Q421" s="230">
        <v>2.5068199999999998</v>
      </c>
      <c r="R421" s="230">
        <f>Q421*H421</f>
        <v>10.10749824</v>
      </c>
      <c r="S421" s="230">
        <v>0</v>
      </c>
      <c r="T421" s="231">
        <f>S421*H421</f>
        <v>0</v>
      </c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R421" s="232" t="s">
        <v>253</v>
      </c>
      <c r="AT421" s="232" t="s">
        <v>248</v>
      </c>
      <c r="AU421" s="232" t="s">
        <v>87</v>
      </c>
      <c r="AY421" s="19" t="s">
        <v>245</v>
      </c>
      <c r="BE421" s="233">
        <f>IF(N421="základní",J421,0)</f>
        <v>0</v>
      </c>
      <c r="BF421" s="233">
        <f>IF(N421="snížená",J421,0)</f>
        <v>0</v>
      </c>
      <c r="BG421" s="233">
        <f>IF(N421="zákl. přenesená",J421,0)</f>
        <v>0</v>
      </c>
      <c r="BH421" s="233">
        <f>IF(N421="sníž. přenesená",J421,0)</f>
        <v>0</v>
      </c>
      <c r="BI421" s="233">
        <f>IF(N421="nulová",J421,0)</f>
        <v>0</v>
      </c>
      <c r="BJ421" s="19" t="s">
        <v>85</v>
      </c>
      <c r="BK421" s="233">
        <f>ROUND(I421*H421,2)</f>
        <v>0</v>
      </c>
      <c r="BL421" s="19" t="s">
        <v>253</v>
      </c>
      <c r="BM421" s="232" t="s">
        <v>7104</v>
      </c>
    </row>
    <row r="422" s="2" customFormat="1">
      <c r="A422" s="40"/>
      <c r="B422" s="41"/>
      <c r="C422" s="42"/>
      <c r="D422" s="234" t="s">
        <v>255</v>
      </c>
      <c r="E422" s="42"/>
      <c r="F422" s="235" t="s">
        <v>7105</v>
      </c>
      <c r="G422" s="42"/>
      <c r="H422" s="42"/>
      <c r="I422" s="236"/>
      <c r="J422" s="42"/>
      <c r="K422" s="42"/>
      <c r="L422" s="46"/>
      <c r="M422" s="237"/>
      <c r="N422" s="238"/>
      <c r="O422" s="93"/>
      <c r="P422" s="93"/>
      <c r="Q422" s="93"/>
      <c r="R422" s="93"/>
      <c r="S422" s="93"/>
      <c r="T422" s="94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9" t="s">
        <v>255</v>
      </c>
      <c r="AU422" s="19" t="s">
        <v>87</v>
      </c>
    </row>
    <row r="423" s="2" customFormat="1">
      <c r="A423" s="40"/>
      <c r="B423" s="41"/>
      <c r="C423" s="42"/>
      <c r="D423" s="296" t="s">
        <v>766</v>
      </c>
      <c r="E423" s="42"/>
      <c r="F423" s="297" t="s">
        <v>7106</v>
      </c>
      <c r="G423" s="42"/>
      <c r="H423" s="42"/>
      <c r="I423" s="236"/>
      <c r="J423" s="42"/>
      <c r="K423" s="42"/>
      <c r="L423" s="46"/>
      <c r="M423" s="237"/>
      <c r="N423" s="238"/>
      <c r="O423" s="93"/>
      <c r="P423" s="93"/>
      <c r="Q423" s="93"/>
      <c r="R423" s="93"/>
      <c r="S423" s="93"/>
      <c r="T423" s="94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T423" s="19" t="s">
        <v>766</v>
      </c>
      <c r="AU423" s="19" t="s">
        <v>87</v>
      </c>
    </row>
    <row r="424" s="14" customFormat="1">
      <c r="A424" s="14"/>
      <c r="B424" s="249"/>
      <c r="C424" s="250"/>
      <c r="D424" s="234" t="s">
        <v>257</v>
      </c>
      <c r="E424" s="251" t="s">
        <v>1</v>
      </c>
      <c r="F424" s="252" t="s">
        <v>7107</v>
      </c>
      <c r="G424" s="250"/>
      <c r="H424" s="253">
        <v>0.47999999999999998</v>
      </c>
      <c r="I424" s="254"/>
      <c r="J424" s="250"/>
      <c r="K424" s="250"/>
      <c r="L424" s="255"/>
      <c r="M424" s="256"/>
      <c r="N424" s="257"/>
      <c r="O424" s="257"/>
      <c r="P424" s="257"/>
      <c r="Q424" s="257"/>
      <c r="R424" s="257"/>
      <c r="S424" s="257"/>
      <c r="T424" s="258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9" t="s">
        <v>257</v>
      </c>
      <c r="AU424" s="259" t="s">
        <v>87</v>
      </c>
      <c r="AV424" s="14" t="s">
        <v>87</v>
      </c>
      <c r="AW424" s="14" t="s">
        <v>34</v>
      </c>
      <c r="AX424" s="14" t="s">
        <v>77</v>
      </c>
      <c r="AY424" s="259" t="s">
        <v>245</v>
      </c>
    </row>
    <row r="425" s="14" customFormat="1">
      <c r="A425" s="14"/>
      <c r="B425" s="249"/>
      <c r="C425" s="250"/>
      <c r="D425" s="234" t="s">
        <v>257</v>
      </c>
      <c r="E425" s="251" t="s">
        <v>1</v>
      </c>
      <c r="F425" s="252" t="s">
        <v>7108</v>
      </c>
      <c r="G425" s="250"/>
      <c r="H425" s="253">
        <v>3.552</v>
      </c>
      <c r="I425" s="254"/>
      <c r="J425" s="250"/>
      <c r="K425" s="250"/>
      <c r="L425" s="255"/>
      <c r="M425" s="256"/>
      <c r="N425" s="257"/>
      <c r="O425" s="257"/>
      <c r="P425" s="257"/>
      <c r="Q425" s="257"/>
      <c r="R425" s="257"/>
      <c r="S425" s="257"/>
      <c r="T425" s="25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9" t="s">
        <v>257</v>
      </c>
      <c r="AU425" s="259" t="s">
        <v>87</v>
      </c>
      <c r="AV425" s="14" t="s">
        <v>87</v>
      </c>
      <c r="AW425" s="14" t="s">
        <v>34</v>
      </c>
      <c r="AX425" s="14" t="s">
        <v>77</v>
      </c>
      <c r="AY425" s="259" t="s">
        <v>245</v>
      </c>
    </row>
    <row r="426" s="15" customFormat="1">
      <c r="A426" s="15"/>
      <c r="B426" s="260"/>
      <c r="C426" s="261"/>
      <c r="D426" s="234" t="s">
        <v>257</v>
      </c>
      <c r="E426" s="262" t="s">
        <v>1</v>
      </c>
      <c r="F426" s="263" t="s">
        <v>266</v>
      </c>
      <c r="G426" s="261"/>
      <c r="H426" s="264">
        <v>4.032</v>
      </c>
      <c r="I426" s="265"/>
      <c r="J426" s="261"/>
      <c r="K426" s="261"/>
      <c r="L426" s="266"/>
      <c r="M426" s="267"/>
      <c r="N426" s="268"/>
      <c r="O426" s="268"/>
      <c r="P426" s="268"/>
      <c r="Q426" s="268"/>
      <c r="R426" s="268"/>
      <c r="S426" s="268"/>
      <c r="T426" s="269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70" t="s">
        <v>257</v>
      </c>
      <c r="AU426" s="270" t="s">
        <v>87</v>
      </c>
      <c r="AV426" s="15" t="s">
        <v>253</v>
      </c>
      <c r="AW426" s="15" t="s">
        <v>34</v>
      </c>
      <c r="AX426" s="15" t="s">
        <v>85</v>
      </c>
      <c r="AY426" s="270" t="s">
        <v>245</v>
      </c>
    </row>
    <row r="427" s="2" customFormat="1" ht="21.75" customHeight="1">
      <c r="A427" s="40"/>
      <c r="B427" s="41"/>
      <c r="C427" s="221" t="s">
        <v>690</v>
      </c>
      <c r="D427" s="221" t="s">
        <v>248</v>
      </c>
      <c r="E427" s="222" t="s">
        <v>2852</v>
      </c>
      <c r="F427" s="223" t="s">
        <v>2853</v>
      </c>
      <c r="G427" s="224" t="s">
        <v>2717</v>
      </c>
      <c r="H427" s="225">
        <v>113.875</v>
      </c>
      <c r="I427" s="226"/>
      <c r="J427" s="227">
        <f>ROUND(I427*H427,2)</f>
        <v>0</v>
      </c>
      <c r="K427" s="223" t="s">
        <v>764</v>
      </c>
      <c r="L427" s="46"/>
      <c r="M427" s="228" t="s">
        <v>1</v>
      </c>
      <c r="N427" s="229" t="s">
        <v>42</v>
      </c>
      <c r="O427" s="93"/>
      <c r="P427" s="230">
        <f>O427*H427</f>
        <v>0</v>
      </c>
      <c r="Q427" s="230">
        <v>1.0311999999999999</v>
      </c>
      <c r="R427" s="230">
        <f>Q427*H427</f>
        <v>117.42789999999999</v>
      </c>
      <c r="S427" s="230">
        <v>0</v>
      </c>
      <c r="T427" s="231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32" t="s">
        <v>253</v>
      </c>
      <c r="AT427" s="232" t="s">
        <v>248</v>
      </c>
      <c r="AU427" s="232" t="s">
        <v>87</v>
      </c>
      <c r="AY427" s="19" t="s">
        <v>245</v>
      </c>
      <c r="BE427" s="233">
        <f>IF(N427="základní",J427,0)</f>
        <v>0</v>
      </c>
      <c r="BF427" s="233">
        <f>IF(N427="snížená",J427,0)</f>
        <v>0</v>
      </c>
      <c r="BG427" s="233">
        <f>IF(N427="zákl. přenesená",J427,0)</f>
        <v>0</v>
      </c>
      <c r="BH427" s="233">
        <f>IF(N427="sníž. přenesená",J427,0)</f>
        <v>0</v>
      </c>
      <c r="BI427" s="233">
        <f>IF(N427="nulová",J427,0)</f>
        <v>0</v>
      </c>
      <c r="BJ427" s="19" t="s">
        <v>85</v>
      </c>
      <c r="BK427" s="233">
        <f>ROUND(I427*H427,2)</f>
        <v>0</v>
      </c>
      <c r="BL427" s="19" t="s">
        <v>253</v>
      </c>
      <c r="BM427" s="232" t="s">
        <v>7109</v>
      </c>
    </row>
    <row r="428" s="2" customFormat="1">
      <c r="A428" s="40"/>
      <c r="B428" s="41"/>
      <c r="C428" s="42"/>
      <c r="D428" s="234" t="s">
        <v>255</v>
      </c>
      <c r="E428" s="42"/>
      <c r="F428" s="235" t="s">
        <v>2855</v>
      </c>
      <c r="G428" s="42"/>
      <c r="H428" s="42"/>
      <c r="I428" s="236"/>
      <c r="J428" s="42"/>
      <c r="K428" s="42"/>
      <c r="L428" s="46"/>
      <c r="M428" s="237"/>
      <c r="N428" s="238"/>
      <c r="O428" s="93"/>
      <c r="P428" s="93"/>
      <c r="Q428" s="93"/>
      <c r="R428" s="93"/>
      <c r="S428" s="93"/>
      <c r="T428" s="94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255</v>
      </c>
      <c r="AU428" s="19" t="s">
        <v>87</v>
      </c>
    </row>
    <row r="429" s="2" customFormat="1">
      <c r="A429" s="40"/>
      <c r="B429" s="41"/>
      <c r="C429" s="42"/>
      <c r="D429" s="296" t="s">
        <v>766</v>
      </c>
      <c r="E429" s="42"/>
      <c r="F429" s="297" t="s">
        <v>2856</v>
      </c>
      <c r="G429" s="42"/>
      <c r="H429" s="42"/>
      <c r="I429" s="236"/>
      <c r="J429" s="42"/>
      <c r="K429" s="42"/>
      <c r="L429" s="46"/>
      <c r="M429" s="237"/>
      <c r="N429" s="238"/>
      <c r="O429" s="93"/>
      <c r="P429" s="93"/>
      <c r="Q429" s="93"/>
      <c r="R429" s="93"/>
      <c r="S429" s="93"/>
      <c r="T429" s="94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766</v>
      </c>
      <c r="AU429" s="19" t="s">
        <v>87</v>
      </c>
    </row>
    <row r="430" s="14" customFormat="1">
      <c r="A430" s="14"/>
      <c r="B430" s="249"/>
      <c r="C430" s="250"/>
      <c r="D430" s="234" t="s">
        <v>257</v>
      </c>
      <c r="E430" s="251" t="s">
        <v>1</v>
      </c>
      <c r="F430" s="252" t="s">
        <v>7110</v>
      </c>
      <c r="G430" s="250"/>
      <c r="H430" s="253">
        <v>54.875</v>
      </c>
      <c r="I430" s="254"/>
      <c r="J430" s="250"/>
      <c r="K430" s="250"/>
      <c r="L430" s="255"/>
      <c r="M430" s="256"/>
      <c r="N430" s="257"/>
      <c r="O430" s="257"/>
      <c r="P430" s="257"/>
      <c r="Q430" s="257"/>
      <c r="R430" s="257"/>
      <c r="S430" s="257"/>
      <c r="T430" s="258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9" t="s">
        <v>257</v>
      </c>
      <c r="AU430" s="259" t="s">
        <v>87</v>
      </c>
      <c r="AV430" s="14" t="s">
        <v>87</v>
      </c>
      <c r="AW430" s="14" t="s">
        <v>34</v>
      </c>
      <c r="AX430" s="14" t="s">
        <v>77</v>
      </c>
      <c r="AY430" s="259" t="s">
        <v>245</v>
      </c>
    </row>
    <row r="431" s="14" customFormat="1">
      <c r="A431" s="14"/>
      <c r="B431" s="249"/>
      <c r="C431" s="250"/>
      <c r="D431" s="234" t="s">
        <v>257</v>
      </c>
      <c r="E431" s="251" t="s">
        <v>1</v>
      </c>
      <c r="F431" s="252" t="s">
        <v>7111</v>
      </c>
      <c r="G431" s="250"/>
      <c r="H431" s="253">
        <v>59</v>
      </c>
      <c r="I431" s="254"/>
      <c r="J431" s="250"/>
      <c r="K431" s="250"/>
      <c r="L431" s="255"/>
      <c r="M431" s="256"/>
      <c r="N431" s="257"/>
      <c r="O431" s="257"/>
      <c r="P431" s="257"/>
      <c r="Q431" s="257"/>
      <c r="R431" s="257"/>
      <c r="S431" s="257"/>
      <c r="T431" s="25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9" t="s">
        <v>257</v>
      </c>
      <c r="AU431" s="259" t="s">
        <v>87</v>
      </c>
      <c r="AV431" s="14" t="s">
        <v>87</v>
      </c>
      <c r="AW431" s="14" t="s">
        <v>34</v>
      </c>
      <c r="AX431" s="14" t="s">
        <v>77</v>
      </c>
      <c r="AY431" s="259" t="s">
        <v>245</v>
      </c>
    </row>
    <row r="432" s="15" customFormat="1">
      <c r="A432" s="15"/>
      <c r="B432" s="260"/>
      <c r="C432" s="261"/>
      <c r="D432" s="234" t="s">
        <v>257</v>
      </c>
      <c r="E432" s="262" t="s">
        <v>1</v>
      </c>
      <c r="F432" s="263" t="s">
        <v>266</v>
      </c>
      <c r="G432" s="261"/>
      <c r="H432" s="264">
        <v>113.875</v>
      </c>
      <c r="I432" s="265"/>
      <c r="J432" s="261"/>
      <c r="K432" s="261"/>
      <c r="L432" s="266"/>
      <c r="M432" s="267"/>
      <c r="N432" s="268"/>
      <c r="O432" s="268"/>
      <c r="P432" s="268"/>
      <c r="Q432" s="268"/>
      <c r="R432" s="268"/>
      <c r="S432" s="268"/>
      <c r="T432" s="269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70" t="s">
        <v>257</v>
      </c>
      <c r="AU432" s="270" t="s">
        <v>87</v>
      </c>
      <c r="AV432" s="15" t="s">
        <v>253</v>
      </c>
      <c r="AW432" s="15" t="s">
        <v>34</v>
      </c>
      <c r="AX432" s="15" t="s">
        <v>85</v>
      </c>
      <c r="AY432" s="270" t="s">
        <v>245</v>
      </c>
    </row>
    <row r="433" s="12" customFormat="1" ht="22.8" customHeight="1">
      <c r="A433" s="12"/>
      <c r="B433" s="205"/>
      <c r="C433" s="206"/>
      <c r="D433" s="207" t="s">
        <v>76</v>
      </c>
      <c r="E433" s="219" t="s">
        <v>246</v>
      </c>
      <c r="F433" s="219" t="s">
        <v>247</v>
      </c>
      <c r="G433" s="206"/>
      <c r="H433" s="206"/>
      <c r="I433" s="209"/>
      <c r="J433" s="220">
        <f>BK433</f>
        <v>0</v>
      </c>
      <c r="K433" s="206"/>
      <c r="L433" s="211"/>
      <c r="M433" s="212"/>
      <c r="N433" s="213"/>
      <c r="O433" s="213"/>
      <c r="P433" s="214">
        <f>SUM(P434:P455)</f>
        <v>0</v>
      </c>
      <c r="Q433" s="213"/>
      <c r="R433" s="214">
        <f>SUM(R434:R455)</f>
        <v>192.60612975000001</v>
      </c>
      <c r="S433" s="213"/>
      <c r="T433" s="215">
        <f>SUM(T434:T455)</f>
        <v>318.66000000000003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216" t="s">
        <v>85</v>
      </c>
      <c r="AT433" s="217" t="s">
        <v>76</v>
      </c>
      <c r="AU433" s="217" t="s">
        <v>85</v>
      </c>
      <c r="AY433" s="216" t="s">
        <v>245</v>
      </c>
      <c r="BK433" s="218">
        <f>SUM(BK434:BK455)</f>
        <v>0</v>
      </c>
    </row>
    <row r="434" s="2" customFormat="1" ht="16.5" customHeight="1">
      <c r="A434" s="40"/>
      <c r="B434" s="41"/>
      <c r="C434" s="221" t="s">
        <v>700</v>
      </c>
      <c r="D434" s="221" t="s">
        <v>248</v>
      </c>
      <c r="E434" s="222" t="s">
        <v>3534</v>
      </c>
      <c r="F434" s="223" t="s">
        <v>3535</v>
      </c>
      <c r="G434" s="224" t="s">
        <v>251</v>
      </c>
      <c r="H434" s="225">
        <v>176.25</v>
      </c>
      <c r="I434" s="226"/>
      <c r="J434" s="227">
        <f>ROUND(I434*H434,2)</f>
        <v>0</v>
      </c>
      <c r="K434" s="223" t="s">
        <v>764</v>
      </c>
      <c r="L434" s="46"/>
      <c r="M434" s="228" t="s">
        <v>1</v>
      </c>
      <c r="N434" s="229" t="s">
        <v>42</v>
      </c>
      <c r="O434" s="93"/>
      <c r="P434" s="230">
        <f>O434*H434</f>
        <v>0</v>
      </c>
      <c r="Q434" s="230">
        <v>0</v>
      </c>
      <c r="R434" s="230">
        <f>Q434*H434</f>
        <v>0</v>
      </c>
      <c r="S434" s="230">
        <v>1.8080000000000001</v>
      </c>
      <c r="T434" s="231">
        <f>S434*H434</f>
        <v>318.66000000000003</v>
      </c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R434" s="232" t="s">
        <v>253</v>
      </c>
      <c r="AT434" s="232" t="s">
        <v>248</v>
      </c>
      <c r="AU434" s="232" t="s">
        <v>87</v>
      </c>
      <c r="AY434" s="19" t="s">
        <v>245</v>
      </c>
      <c r="BE434" s="233">
        <f>IF(N434="základní",J434,0)</f>
        <v>0</v>
      </c>
      <c r="BF434" s="233">
        <f>IF(N434="snížená",J434,0)</f>
        <v>0</v>
      </c>
      <c r="BG434" s="233">
        <f>IF(N434="zákl. přenesená",J434,0)</f>
        <v>0</v>
      </c>
      <c r="BH434" s="233">
        <f>IF(N434="sníž. přenesená",J434,0)</f>
        <v>0</v>
      </c>
      <c r="BI434" s="233">
        <f>IF(N434="nulová",J434,0)</f>
        <v>0</v>
      </c>
      <c r="BJ434" s="19" t="s">
        <v>85</v>
      </c>
      <c r="BK434" s="233">
        <f>ROUND(I434*H434,2)</f>
        <v>0</v>
      </c>
      <c r="BL434" s="19" t="s">
        <v>253</v>
      </c>
      <c r="BM434" s="232" t="s">
        <v>7112</v>
      </c>
    </row>
    <row r="435" s="2" customFormat="1">
      <c r="A435" s="40"/>
      <c r="B435" s="41"/>
      <c r="C435" s="42"/>
      <c r="D435" s="234" t="s">
        <v>255</v>
      </c>
      <c r="E435" s="42"/>
      <c r="F435" s="235" t="s">
        <v>4209</v>
      </c>
      <c r="G435" s="42"/>
      <c r="H435" s="42"/>
      <c r="I435" s="236"/>
      <c r="J435" s="42"/>
      <c r="K435" s="42"/>
      <c r="L435" s="46"/>
      <c r="M435" s="237"/>
      <c r="N435" s="238"/>
      <c r="O435" s="93"/>
      <c r="P435" s="93"/>
      <c r="Q435" s="93"/>
      <c r="R435" s="93"/>
      <c r="S435" s="93"/>
      <c r="T435" s="94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T435" s="19" t="s">
        <v>255</v>
      </c>
      <c r="AU435" s="19" t="s">
        <v>87</v>
      </c>
    </row>
    <row r="436" s="2" customFormat="1">
      <c r="A436" s="40"/>
      <c r="B436" s="41"/>
      <c r="C436" s="42"/>
      <c r="D436" s="296" t="s">
        <v>766</v>
      </c>
      <c r="E436" s="42"/>
      <c r="F436" s="297" t="s">
        <v>3537</v>
      </c>
      <c r="G436" s="42"/>
      <c r="H436" s="42"/>
      <c r="I436" s="236"/>
      <c r="J436" s="42"/>
      <c r="K436" s="42"/>
      <c r="L436" s="46"/>
      <c r="M436" s="237"/>
      <c r="N436" s="238"/>
      <c r="O436" s="93"/>
      <c r="P436" s="93"/>
      <c r="Q436" s="93"/>
      <c r="R436" s="93"/>
      <c r="S436" s="93"/>
      <c r="T436" s="94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766</v>
      </c>
      <c r="AU436" s="19" t="s">
        <v>87</v>
      </c>
    </row>
    <row r="437" s="14" customFormat="1">
      <c r="A437" s="14"/>
      <c r="B437" s="249"/>
      <c r="C437" s="250"/>
      <c r="D437" s="234" t="s">
        <v>257</v>
      </c>
      <c r="E437" s="251" t="s">
        <v>1</v>
      </c>
      <c r="F437" s="252" t="s">
        <v>7113</v>
      </c>
      <c r="G437" s="250"/>
      <c r="H437" s="253">
        <v>176.25</v>
      </c>
      <c r="I437" s="254"/>
      <c r="J437" s="250"/>
      <c r="K437" s="250"/>
      <c r="L437" s="255"/>
      <c r="M437" s="256"/>
      <c r="N437" s="257"/>
      <c r="O437" s="257"/>
      <c r="P437" s="257"/>
      <c r="Q437" s="257"/>
      <c r="R437" s="257"/>
      <c r="S437" s="257"/>
      <c r="T437" s="258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9" t="s">
        <v>257</v>
      </c>
      <c r="AU437" s="259" t="s">
        <v>87</v>
      </c>
      <c r="AV437" s="14" t="s">
        <v>87</v>
      </c>
      <c r="AW437" s="14" t="s">
        <v>34</v>
      </c>
      <c r="AX437" s="14" t="s">
        <v>77</v>
      </c>
      <c r="AY437" s="259" t="s">
        <v>245</v>
      </c>
    </row>
    <row r="438" s="15" customFormat="1">
      <c r="A438" s="15"/>
      <c r="B438" s="260"/>
      <c r="C438" s="261"/>
      <c r="D438" s="234" t="s">
        <v>257</v>
      </c>
      <c r="E438" s="262" t="s">
        <v>1</v>
      </c>
      <c r="F438" s="263" t="s">
        <v>266</v>
      </c>
      <c r="G438" s="261"/>
      <c r="H438" s="264">
        <v>176.25</v>
      </c>
      <c r="I438" s="265"/>
      <c r="J438" s="261"/>
      <c r="K438" s="261"/>
      <c r="L438" s="266"/>
      <c r="M438" s="267"/>
      <c r="N438" s="268"/>
      <c r="O438" s="268"/>
      <c r="P438" s="268"/>
      <c r="Q438" s="268"/>
      <c r="R438" s="268"/>
      <c r="S438" s="268"/>
      <c r="T438" s="269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70" t="s">
        <v>257</v>
      </c>
      <c r="AU438" s="270" t="s">
        <v>87</v>
      </c>
      <c r="AV438" s="15" t="s">
        <v>253</v>
      </c>
      <c r="AW438" s="15" t="s">
        <v>34</v>
      </c>
      <c r="AX438" s="15" t="s">
        <v>85</v>
      </c>
      <c r="AY438" s="270" t="s">
        <v>245</v>
      </c>
    </row>
    <row r="439" s="2" customFormat="1" ht="16.5" customHeight="1">
      <c r="A439" s="40"/>
      <c r="B439" s="41"/>
      <c r="C439" s="221" t="s">
        <v>706</v>
      </c>
      <c r="D439" s="221" t="s">
        <v>248</v>
      </c>
      <c r="E439" s="222" t="s">
        <v>3715</v>
      </c>
      <c r="F439" s="223" t="s">
        <v>3716</v>
      </c>
      <c r="G439" s="224" t="s">
        <v>251</v>
      </c>
      <c r="H439" s="225">
        <v>93.335999999999999</v>
      </c>
      <c r="I439" s="226"/>
      <c r="J439" s="227">
        <f>ROUND(I439*H439,2)</f>
        <v>0</v>
      </c>
      <c r="K439" s="223" t="s">
        <v>764</v>
      </c>
      <c r="L439" s="46"/>
      <c r="M439" s="228" t="s">
        <v>1</v>
      </c>
      <c r="N439" s="229" t="s">
        <v>42</v>
      </c>
      <c r="O439" s="93"/>
      <c r="P439" s="230">
        <f>O439*H439</f>
        <v>0</v>
      </c>
      <c r="Q439" s="230">
        <v>1.964</v>
      </c>
      <c r="R439" s="230">
        <f>Q439*H439</f>
        <v>183.311904</v>
      </c>
      <c r="S439" s="230">
        <v>0</v>
      </c>
      <c r="T439" s="231">
        <f>S439*H439</f>
        <v>0</v>
      </c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R439" s="232" t="s">
        <v>253</v>
      </c>
      <c r="AT439" s="232" t="s">
        <v>248</v>
      </c>
      <c r="AU439" s="232" t="s">
        <v>87</v>
      </c>
      <c r="AY439" s="19" t="s">
        <v>245</v>
      </c>
      <c r="BE439" s="233">
        <f>IF(N439="základní",J439,0)</f>
        <v>0</v>
      </c>
      <c r="BF439" s="233">
        <f>IF(N439="snížená",J439,0)</f>
        <v>0</v>
      </c>
      <c r="BG439" s="233">
        <f>IF(N439="zákl. přenesená",J439,0)</f>
        <v>0</v>
      </c>
      <c r="BH439" s="233">
        <f>IF(N439="sníž. přenesená",J439,0)</f>
        <v>0</v>
      </c>
      <c r="BI439" s="233">
        <f>IF(N439="nulová",J439,0)</f>
        <v>0</v>
      </c>
      <c r="BJ439" s="19" t="s">
        <v>85</v>
      </c>
      <c r="BK439" s="233">
        <f>ROUND(I439*H439,2)</f>
        <v>0</v>
      </c>
      <c r="BL439" s="19" t="s">
        <v>253</v>
      </c>
      <c r="BM439" s="232" t="s">
        <v>7114</v>
      </c>
    </row>
    <row r="440" s="2" customFormat="1">
      <c r="A440" s="40"/>
      <c r="B440" s="41"/>
      <c r="C440" s="42"/>
      <c r="D440" s="234" t="s">
        <v>255</v>
      </c>
      <c r="E440" s="42"/>
      <c r="F440" s="235" t="s">
        <v>4510</v>
      </c>
      <c r="G440" s="42"/>
      <c r="H440" s="42"/>
      <c r="I440" s="236"/>
      <c r="J440" s="42"/>
      <c r="K440" s="42"/>
      <c r="L440" s="46"/>
      <c r="M440" s="237"/>
      <c r="N440" s="238"/>
      <c r="O440" s="93"/>
      <c r="P440" s="93"/>
      <c r="Q440" s="93"/>
      <c r="R440" s="93"/>
      <c r="S440" s="93"/>
      <c r="T440" s="94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T440" s="19" t="s">
        <v>255</v>
      </c>
      <c r="AU440" s="19" t="s">
        <v>87</v>
      </c>
    </row>
    <row r="441" s="2" customFormat="1">
      <c r="A441" s="40"/>
      <c r="B441" s="41"/>
      <c r="C441" s="42"/>
      <c r="D441" s="296" t="s">
        <v>766</v>
      </c>
      <c r="E441" s="42"/>
      <c r="F441" s="297" t="s">
        <v>3718</v>
      </c>
      <c r="G441" s="42"/>
      <c r="H441" s="42"/>
      <c r="I441" s="236"/>
      <c r="J441" s="42"/>
      <c r="K441" s="42"/>
      <c r="L441" s="46"/>
      <c r="M441" s="237"/>
      <c r="N441" s="238"/>
      <c r="O441" s="93"/>
      <c r="P441" s="93"/>
      <c r="Q441" s="93"/>
      <c r="R441" s="93"/>
      <c r="S441" s="93"/>
      <c r="T441" s="94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766</v>
      </c>
      <c r="AU441" s="19" t="s">
        <v>87</v>
      </c>
    </row>
    <row r="442" s="13" customFormat="1">
      <c r="A442" s="13"/>
      <c r="B442" s="239"/>
      <c r="C442" s="240"/>
      <c r="D442" s="234" t="s">
        <v>257</v>
      </c>
      <c r="E442" s="241" t="s">
        <v>1</v>
      </c>
      <c r="F442" s="242" t="s">
        <v>7115</v>
      </c>
      <c r="G442" s="240"/>
      <c r="H442" s="241" t="s">
        <v>1</v>
      </c>
      <c r="I442" s="243"/>
      <c r="J442" s="240"/>
      <c r="K442" s="240"/>
      <c r="L442" s="244"/>
      <c r="M442" s="245"/>
      <c r="N442" s="246"/>
      <c r="O442" s="246"/>
      <c r="P442" s="246"/>
      <c r="Q442" s="246"/>
      <c r="R442" s="246"/>
      <c r="S442" s="246"/>
      <c r="T442" s="247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8" t="s">
        <v>257</v>
      </c>
      <c r="AU442" s="248" t="s">
        <v>87</v>
      </c>
      <c r="AV442" s="13" t="s">
        <v>85</v>
      </c>
      <c r="AW442" s="13" t="s">
        <v>34</v>
      </c>
      <c r="AX442" s="13" t="s">
        <v>77</v>
      </c>
      <c r="AY442" s="248" t="s">
        <v>245</v>
      </c>
    </row>
    <row r="443" s="14" customFormat="1">
      <c r="A443" s="14"/>
      <c r="B443" s="249"/>
      <c r="C443" s="250"/>
      <c r="D443" s="234" t="s">
        <v>257</v>
      </c>
      <c r="E443" s="251" t="s">
        <v>1</v>
      </c>
      <c r="F443" s="252" t="s">
        <v>7116</v>
      </c>
      <c r="G443" s="250"/>
      <c r="H443" s="253">
        <v>69</v>
      </c>
      <c r="I443" s="254"/>
      <c r="J443" s="250"/>
      <c r="K443" s="250"/>
      <c r="L443" s="255"/>
      <c r="M443" s="256"/>
      <c r="N443" s="257"/>
      <c r="O443" s="257"/>
      <c r="P443" s="257"/>
      <c r="Q443" s="257"/>
      <c r="R443" s="257"/>
      <c r="S443" s="257"/>
      <c r="T443" s="258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9" t="s">
        <v>257</v>
      </c>
      <c r="AU443" s="259" t="s">
        <v>87</v>
      </c>
      <c r="AV443" s="14" t="s">
        <v>87</v>
      </c>
      <c r="AW443" s="14" t="s">
        <v>34</v>
      </c>
      <c r="AX443" s="14" t="s">
        <v>77</v>
      </c>
      <c r="AY443" s="259" t="s">
        <v>245</v>
      </c>
    </row>
    <row r="444" s="14" customFormat="1">
      <c r="A444" s="14"/>
      <c r="B444" s="249"/>
      <c r="C444" s="250"/>
      <c r="D444" s="234" t="s">
        <v>257</v>
      </c>
      <c r="E444" s="251" t="s">
        <v>1</v>
      </c>
      <c r="F444" s="252" t="s">
        <v>7117</v>
      </c>
      <c r="G444" s="250"/>
      <c r="H444" s="253">
        <v>24.335999999999999</v>
      </c>
      <c r="I444" s="254"/>
      <c r="J444" s="250"/>
      <c r="K444" s="250"/>
      <c r="L444" s="255"/>
      <c r="M444" s="256"/>
      <c r="N444" s="257"/>
      <c r="O444" s="257"/>
      <c r="P444" s="257"/>
      <c r="Q444" s="257"/>
      <c r="R444" s="257"/>
      <c r="S444" s="257"/>
      <c r="T444" s="258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9" t="s">
        <v>257</v>
      </c>
      <c r="AU444" s="259" t="s">
        <v>87</v>
      </c>
      <c r="AV444" s="14" t="s">
        <v>87</v>
      </c>
      <c r="AW444" s="14" t="s">
        <v>34</v>
      </c>
      <c r="AX444" s="14" t="s">
        <v>77</v>
      </c>
      <c r="AY444" s="259" t="s">
        <v>245</v>
      </c>
    </row>
    <row r="445" s="15" customFormat="1">
      <c r="A445" s="15"/>
      <c r="B445" s="260"/>
      <c r="C445" s="261"/>
      <c r="D445" s="234" t="s">
        <v>257</v>
      </c>
      <c r="E445" s="262" t="s">
        <v>1</v>
      </c>
      <c r="F445" s="263" t="s">
        <v>266</v>
      </c>
      <c r="G445" s="261"/>
      <c r="H445" s="264">
        <v>93.335999999999999</v>
      </c>
      <c r="I445" s="265"/>
      <c r="J445" s="261"/>
      <c r="K445" s="261"/>
      <c r="L445" s="266"/>
      <c r="M445" s="267"/>
      <c r="N445" s="268"/>
      <c r="O445" s="268"/>
      <c r="P445" s="268"/>
      <c r="Q445" s="268"/>
      <c r="R445" s="268"/>
      <c r="S445" s="268"/>
      <c r="T445" s="269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70" t="s">
        <v>257</v>
      </c>
      <c r="AU445" s="270" t="s">
        <v>87</v>
      </c>
      <c r="AV445" s="15" t="s">
        <v>253</v>
      </c>
      <c r="AW445" s="15" t="s">
        <v>34</v>
      </c>
      <c r="AX445" s="15" t="s">
        <v>85</v>
      </c>
      <c r="AY445" s="270" t="s">
        <v>245</v>
      </c>
    </row>
    <row r="446" s="2" customFormat="1" ht="16.5" customHeight="1">
      <c r="A446" s="40"/>
      <c r="B446" s="41"/>
      <c r="C446" s="221" t="s">
        <v>712</v>
      </c>
      <c r="D446" s="221" t="s">
        <v>248</v>
      </c>
      <c r="E446" s="222" t="s">
        <v>4512</v>
      </c>
      <c r="F446" s="223" t="s">
        <v>4513</v>
      </c>
      <c r="G446" s="224" t="s">
        <v>275</v>
      </c>
      <c r="H446" s="225">
        <v>230</v>
      </c>
      <c r="I446" s="226"/>
      <c r="J446" s="227">
        <f>ROUND(I446*H446,2)</f>
        <v>0</v>
      </c>
      <c r="K446" s="223" t="s">
        <v>764</v>
      </c>
      <c r="L446" s="46"/>
      <c r="M446" s="228" t="s">
        <v>1</v>
      </c>
      <c r="N446" s="229" t="s">
        <v>42</v>
      </c>
      <c r="O446" s="93"/>
      <c r="P446" s="230">
        <f>O446*H446</f>
        <v>0</v>
      </c>
      <c r="Q446" s="230">
        <v>0.037170000000000002</v>
      </c>
      <c r="R446" s="230">
        <f>Q446*H446</f>
        <v>8.549100000000001</v>
      </c>
      <c r="S446" s="230">
        <v>0</v>
      </c>
      <c r="T446" s="231">
        <f>S446*H446</f>
        <v>0</v>
      </c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R446" s="232" t="s">
        <v>253</v>
      </c>
      <c r="AT446" s="232" t="s">
        <v>248</v>
      </c>
      <c r="AU446" s="232" t="s">
        <v>87</v>
      </c>
      <c r="AY446" s="19" t="s">
        <v>245</v>
      </c>
      <c r="BE446" s="233">
        <f>IF(N446="základní",J446,0)</f>
        <v>0</v>
      </c>
      <c r="BF446" s="233">
        <f>IF(N446="snížená",J446,0)</f>
        <v>0</v>
      </c>
      <c r="BG446" s="233">
        <f>IF(N446="zákl. přenesená",J446,0)</f>
        <v>0</v>
      </c>
      <c r="BH446" s="233">
        <f>IF(N446="sníž. přenesená",J446,0)</f>
        <v>0</v>
      </c>
      <c r="BI446" s="233">
        <f>IF(N446="nulová",J446,0)</f>
        <v>0</v>
      </c>
      <c r="BJ446" s="19" t="s">
        <v>85</v>
      </c>
      <c r="BK446" s="233">
        <f>ROUND(I446*H446,2)</f>
        <v>0</v>
      </c>
      <c r="BL446" s="19" t="s">
        <v>253</v>
      </c>
      <c r="BM446" s="232" t="s">
        <v>7118</v>
      </c>
    </row>
    <row r="447" s="2" customFormat="1">
      <c r="A447" s="40"/>
      <c r="B447" s="41"/>
      <c r="C447" s="42"/>
      <c r="D447" s="234" t="s">
        <v>255</v>
      </c>
      <c r="E447" s="42"/>
      <c r="F447" s="235" t="s">
        <v>4515</v>
      </c>
      <c r="G447" s="42"/>
      <c r="H447" s="42"/>
      <c r="I447" s="236"/>
      <c r="J447" s="42"/>
      <c r="K447" s="42"/>
      <c r="L447" s="46"/>
      <c r="M447" s="237"/>
      <c r="N447" s="238"/>
      <c r="O447" s="93"/>
      <c r="P447" s="93"/>
      <c r="Q447" s="93"/>
      <c r="R447" s="93"/>
      <c r="S447" s="93"/>
      <c r="T447" s="94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255</v>
      </c>
      <c r="AU447" s="19" t="s">
        <v>87</v>
      </c>
    </row>
    <row r="448" s="2" customFormat="1">
      <c r="A448" s="40"/>
      <c r="B448" s="41"/>
      <c r="C448" s="42"/>
      <c r="D448" s="296" t="s">
        <v>766</v>
      </c>
      <c r="E448" s="42"/>
      <c r="F448" s="297" t="s">
        <v>4516</v>
      </c>
      <c r="G448" s="42"/>
      <c r="H448" s="42"/>
      <c r="I448" s="236"/>
      <c r="J448" s="42"/>
      <c r="K448" s="42"/>
      <c r="L448" s="46"/>
      <c r="M448" s="237"/>
      <c r="N448" s="238"/>
      <c r="O448" s="93"/>
      <c r="P448" s="93"/>
      <c r="Q448" s="93"/>
      <c r="R448" s="93"/>
      <c r="S448" s="93"/>
      <c r="T448" s="94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T448" s="19" t="s">
        <v>766</v>
      </c>
      <c r="AU448" s="19" t="s">
        <v>87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7119</v>
      </c>
      <c r="G449" s="250"/>
      <c r="H449" s="253">
        <v>230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87</v>
      </c>
      <c r="AV449" s="14" t="s">
        <v>87</v>
      </c>
      <c r="AW449" s="14" t="s">
        <v>34</v>
      </c>
      <c r="AX449" s="14" t="s">
        <v>77</v>
      </c>
      <c r="AY449" s="259" t="s">
        <v>245</v>
      </c>
    </row>
    <row r="450" s="15" customFormat="1">
      <c r="A450" s="15"/>
      <c r="B450" s="260"/>
      <c r="C450" s="261"/>
      <c r="D450" s="234" t="s">
        <v>257</v>
      </c>
      <c r="E450" s="262" t="s">
        <v>1</v>
      </c>
      <c r="F450" s="263" t="s">
        <v>266</v>
      </c>
      <c r="G450" s="261"/>
      <c r="H450" s="264">
        <v>230</v>
      </c>
      <c r="I450" s="265"/>
      <c r="J450" s="261"/>
      <c r="K450" s="261"/>
      <c r="L450" s="266"/>
      <c r="M450" s="267"/>
      <c r="N450" s="268"/>
      <c r="O450" s="268"/>
      <c r="P450" s="268"/>
      <c r="Q450" s="268"/>
      <c r="R450" s="268"/>
      <c r="S450" s="268"/>
      <c r="T450" s="269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70" t="s">
        <v>257</v>
      </c>
      <c r="AU450" s="270" t="s">
        <v>87</v>
      </c>
      <c r="AV450" s="15" t="s">
        <v>253</v>
      </c>
      <c r="AW450" s="15" t="s">
        <v>34</v>
      </c>
      <c r="AX450" s="15" t="s">
        <v>85</v>
      </c>
      <c r="AY450" s="270" t="s">
        <v>245</v>
      </c>
    </row>
    <row r="451" s="2" customFormat="1" ht="16.5" customHeight="1">
      <c r="A451" s="40"/>
      <c r="B451" s="41"/>
      <c r="C451" s="221" t="s">
        <v>717</v>
      </c>
      <c r="D451" s="221" t="s">
        <v>248</v>
      </c>
      <c r="E451" s="222" t="s">
        <v>7120</v>
      </c>
      <c r="F451" s="223" t="s">
        <v>7121</v>
      </c>
      <c r="G451" s="224" t="s">
        <v>275</v>
      </c>
      <c r="H451" s="225">
        <v>28.065000000000001</v>
      </c>
      <c r="I451" s="226"/>
      <c r="J451" s="227">
        <f>ROUND(I451*H451,2)</f>
        <v>0</v>
      </c>
      <c r="K451" s="223" t="s">
        <v>764</v>
      </c>
      <c r="L451" s="46"/>
      <c r="M451" s="228" t="s">
        <v>1</v>
      </c>
      <c r="N451" s="229" t="s">
        <v>42</v>
      </c>
      <c r="O451" s="93"/>
      <c r="P451" s="230">
        <f>O451*H451</f>
        <v>0</v>
      </c>
      <c r="Q451" s="230">
        <v>0.026550000000000001</v>
      </c>
      <c r="R451" s="230">
        <f>Q451*H451</f>
        <v>0.74512575000000003</v>
      </c>
      <c r="S451" s="230">
        <v>0</v>
      </c>
      <c r="T451" s="231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32" t="s">
        <v>253</v>
      </c>
      <c r="AT451" s="232" t="s">
        <v>248</v>
      </c>
      <c r="AU451" s="232" t="s">
        <v>87</v>
      </c>
      <c r="AY451" s="19" t="s">
        <v>245</v>
      </c>
      <c r="BE451" s="233">
        <f>IF(N451="základní",J451,0)</f>
        <v>0</v>
      </c>
      <c r="BF451" s="233">
        <f>IF(N451="snížená",J451,0)</f>
        <v>0</v>
      </c>
      <c r="BG451" s="233">
        <f>IF(N451="zákl. přenesená",J451,0)</f>
        <v>0</v>
      </c>
      <c r="BH451" s="233">
        <f>IF(N451="sníž. přenesená",J451,0)</f>
        <v>0</v>
      </c>
      <c r="BI451" s="233">
        <f>IF(N451="nulová",J451,0)</f>
        <v>0</v>
      </c>
      <c r="BJ451" s="19" t="s">
        <v>85</v>
      </c>
      <c r="BK451" s="233">
        <f>ROUND(I451*H451,2)</f>
        <v>0</v>
      </c>
      <c r="BL451" s="19" t="s">
        <v>253</v>
      </c>
      <c r="BM451" s="232" t="s">
        <v>7122</v>
      </c>
    </row>
    <row r="452" s="2" customFormat="1">
      <c r="A452" s="40"/>
      <c r="B452" s="41"/>
      <c r="C452" s="42"/>
      <c r="D452" s="234" t="s">
        <v>255</v>
      </c>
      <c r="E452" s="42"/>
      <c r="F452" s="235" t="s">
        <v>7123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255</v>
      </c>
      <c r="AU452" s="19" t="s">
        <v>87</v>
      </c>
    </row>
    <row r="453" s="2" customFormat="1">
      <c r="A453" s="40"/>
      <c r="B453" s="41"/>
      <c r="C453" s="42"/>
      <c r="D453" s="296" t="s">
        <v>766</v>
      </c>
      <c r="E453" s="42"/>
      <c r="F453" s="297" t="s">
        <v>7124</v>
      </c>
      <c r="G453" s="42"/>
      <c r="H453" s="42"/>
      <c r="I453" s="236"/>
      <c r="J453" s="42"/>
      <c r="K453" s="42"/>
      <c r="L453" s="46"/>
      <c r="M453" s="237"/>
      <c r="N453" s="238"/>
      <c r="O453" s="93"/>
      <c r="P453" s="93"/>
      <c r="Q453" s="93"/>
      <c r="R453" s="93"/>
      <c r="S453" s="93"/>
      <c r="T453" s="94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766</v>
      </c>
      <c r="AU453" s="19" t="s">
        <v>87</v>
      </c>
    </row>
    <row r="454" s="14" customFormat="1">
      <c r="A454" s="14"/>
      <c r="B454" s="249"/>
      <c r="C454" s="250"/>
      <c r="D454" s="234" t="s">
        <v>257</v>
      </c>
      <c r="E454" s="251" t="s">
        <v>1</v>
      </c>
      <c r="F454" s="252" t="s">
        <v>7125</v>
      </c>
      <c r="G454" s="250"/>
      <c r="H454" s="253">
        <v>28.065000000000001</v>
      </c>
      <c r="I454" s="254"/>
      <c r="J454" s="250"/>
      <c r="K454" s="250"/>
      <c r="L454" s="255"/>
      <c r="M454" s="256"/>
      <c r="N454" s="257"/>
      <c r="O454" s="257"/>
      <c r="P454" s="257"/>
      <c r="Q454" s="257"/>
      <c r="R454" s="257"/>
      <c r="S454" s="257"/>
      <c r="T454" s="258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9" t="s">
        <v>257</v>
      </c>
      <c r="AU454" s="259" t="s">
        <v>87</v>
      </c>
      <c r="AV454" s="14" t="s">
        <v>87</v>
      </c>
      <c r="AW454" s="14" t="s">
        <v>34</v>
      </c>
      <c r="AX454" s="14" t="s">
        <v>77</v>
      </c>
      <c r="AY454" s="259" t="s">
        <v>245</v>
      </c>
    </row>
    <row r="455" s="15" customFormat="1">
      <c r="A455" s="15"/>
      <c r="B455" s="260"/>
      <c r="C455" s="261"/>
      <c r="D455" s="234" t="s">
        <v>257</v>
      </c>
      <c r="E455" s="262" t="s">
        <v>1</v>
      </c>
      <c r="F455" s="263" t="s">
        <v>266</v>
      </c>
      <c r="G455" s="261"/>
      <c r="H455" s="264">
        <v>28.065000000000001</v>
      </c>
      <c r="I455" s="265"/>
      <c r="J455" s="261"/>
      <c r="K455" s="261"/>
      <c r="L455" s="266"/>
      <c r="M455" s="267"/>
      <c r="N455" s="268"/>
      <c r="O455" s="268"/>
      <c r="P455" s="268"/>
      <c r="Q455" s="268"/>
      <c r="R455" s="268"/>
      <c r="S455" s="268"/>
      <c r="T455" s="269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70" t="s">
        <v>257</v>
      </c>
      <c r="AU455" s="270" t="s">
        <v>87</v>
      </c>
      <c r="AV455" s="15" t="s">
        <v>253</v>
      </c>
      <c r="AW455" s="15" t="s">
        <v>34</v>
      </c>
      <c r="AX455" s="15" t="s">
        <v>85</v>
      </c>
      <c r="AY455" s="270" t="s">
        <v>245</v>
      </c>
    </row>
    <row r="456" s="12" customFormat="1" ht="22.8" customHeight="1">
      <c r="A456" s="12"/>
      <c r="B456" s="205"/>
      <c r="C456" s="206"/>
      <c r="D456" s="207" t="s">
        <v>76</v>
      </c>
      <c r="E456" s="219" t="s">
        <v>305</v>
      </c>
      <c r="F456" s="219" t="s">
        <v>2858</v>
      </c>
      <c r="G456" s="206"/>
      <c r="H456" s="206"/>
      <c r="I456" s="209"/>
      <c r="J456" s="220">
        <f>BK456</f>
        <v>0</v>
      </c>
      <c r="K456" s="206"/>
      <c r="L456" s="211"/>
      <c r="M456" s="212"/>
      <c r="N456" s="213"/>
      <c r="O456" s="213"/>
      <c r="P456" s="214">
        <f>SUM(P457:P480)</f>
        <v>0</v>
      </c>
      <c r="Q456" s="213"/>
      <c r="R456" s="214">
        <f>SUM(R457:R480)</f>
        <v>16.986747569999999</v>
      </c>
      <c r="S456" s="213"/>
      <c r="T456" s="215">
        <f>SUM(T457:T480)</f>
        <v>0</v>
      </c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R456" s="216" t="s">
        <v>85</v>
      </c>
      <c r="AT456" s="217" t="s">
        <v>76</v>
      </c>
      <c r="AU456" s="217" t="s">
        <v>85</v>
      </c>
      <c r="AY456" s="216" t="s">
        <v>245</v>
      </c>
      <c r="BK456" s="218">
        <f>SUM(BK457:BK480)</f>
        <v>0</v>
      </c>
    </row>
    <row r="457" s="2" customFormat="1" ht="16.5" customHeight="1">
      <c r="A457" s="40"/>
      <c r="B457" s="41"/>
      <c r="C457" s="221" t="s">
        <v>725</v>
      </c>
      <c r="D457" s="221" t="s">
        <v>248</v>
      </c>
      <c r="E457" s="222" t="s">
        <v>2866</v>
      </c>
      <c r="F457" s="223" t="s">
        <v>2867</v>
      </c>
      <c r="G457" s="224" t="s">
        <v>793</v>
      </c>
      <c r="H457" s="225">
        <v>685.79999999999995</v>
      </c>
      <c r="I457" s="226"/>
      <c r="J457" s="227">
        <f>ROUND(I457*H457,2)</f>
        <v>0</v>
      </c>
      <c r="K457" s="223" t="s">
        <v>764</v>
      </c>
      <c r="L457" s="46"/>
      <c r="M457" s="228" t="s">
        <v>1</v>
      </c>
      <c r="N457" s="229" t="s">
        <v>42</v>
      </c>
      <c r="O457" s="93"/>
      <c r="P457" s="230">
        <f>O457*H457</f>
        <v>0</v>
      </c>
      <c r="Q457" s="230">
        <v>0.00013999999999999999</v>
      </c>
      <c r="R457" s="230">
        <f>Q457*H457</f>
        <v>0.096011999999999986</v>
      </c>
      <c r="S457" s="230">
        <v>0</v>
      </c>
      <c r="T457" s="231">
        <f>S457*H457</f>
        <v>0</v>
      </c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R457" s="232" t="s">
        <v>253</v>
      </c>
      <c r="AT457" s="232" t="s">
        <v>248</v>
      </c>
      <c r="AU457" s="232" t="s">
        <v>87</v>
      </c>
      <c r="AY457" s="19" t="s">
        <v>245</v>
      </c>
      <c r="BE457" s="233">
        <f>IF(N457="základní",J457,0)</f>
        <v>0</v>
      </c>
      <c r="BF457" s="233">
        <f>IF(N457="snížená",J457,0)</f>
        <v>0</v>
      </c>
      <c r="BG457" s="233">
        <f>IF(N457="zákl. přenesená",J457,0)</f>
        <v>0</v>
      </c>
      <c r="BH457" s="233">
        <f>IF(N457="sníž. přenesená",J457,0)</f>
        <v>0</v>
      </c>
      <c r="BI457" s="233">
        <f>IF(N457="nulová",J457,0)</f>
        <v>0</v>
      </c>
      <c r="BJ457" s="19" t="s">
        <v>85</v>
      </c>
      <c r="BK457" s="233">
        <f>ROUND(I457*H457,2)</f>
        <v>0</v>
      </c>
      <c r="BL457" s="19" t="s">
        <v>253</v>
      </c>
      <c r="BM457" s="232" t="s">
        <v>7126</v>
      </c>
    </row>
    <row r="458" s="2" customFormat="1">
      <c r="A458" s="40"/>
      <c r="B458" s="41"/>
      <c r="C458" s="42"/>
      <c r="D458" s="234" t="s">
        <v>255</v>
      </c>
      <c r="E458" s="42"/>
      <c r="F458" s="235" t="s">
        <v>2869</v>
      </c>
      <c r="G458" s="42"/>
      <c r="H458" s="42"/>
      <c r="I458" s="236"/>
      <c r="J458" s="42"/>
      <c r="K458" s="42"/>
      <c r="L458" s="46"/>
      <c r="M458" s="237"/>
      <c r="N458" s="238"/>
      <c r="O458" s="93"/>
      <c r="P458" s="93"/>
      <c r="Q458" s="93"/>
      <c r="R458" s="93"/>
      <c r="S458" s="93"/>
      <c r="T458" s="94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T458" s="19" t="s">
        <v>255</v>
      </c>
      <c r="AU458" s="19" t="s">
        <v>87</v>
      </c>
    </row>
    <row r="459" s="2" customFormat="1">
      <c r="A459" s="40"/>
      <c r="B459" s="41"/>
      <c r="C459" s="42"/>
      <c r="D459" s="296" t="s">
        <v>766</v>
      </c>
      <c r="E459" s="42"/>
      <c r="F459" s="297" t="s">
        <v>2870</v>
      </c>
      <c r="G459" s="42"/>
      <c r="H459" s="42"/>
      <c r="I459" s="236"/>
      <c r="J459" s="42"/>
      <c r="K459" s="42"/>
      <c r="L459" s="46"/>
      <c r="M459" s="237"/>
      <c r="N459" s="238"/>
      <c r="O459" s="93"/>
      <c r="P459" s="93"/>
      <c r="Q459" s="93"/>
      <c r="R459" s="93"/>
      <c r="S459" s="93"/>
      <c r="T459" s="94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19" t="s">
        <v>766</v>
      </c>
      <c r="AU459" s="19" t="s">
        <v>87</v>
      </c>
    </row>
    <row r="460" s="14" customFormat="1">
      <c r="A460" s="14"/>
      <c r="B460" s="249"/>
      <c r="C460" s="250"/>
      <c r="D460" s="234" t="s">
        <v>257</v>
      </c>
      <c r="E460" s="251" t="s">
        <v>1</v>
      </c>
      <c r="F460" s="252" t="s">
        <v>7127</v>
      </c>
      <c r="G460" s="250"/>
      <c r="H460" s="253">
        <v>685.79999999999995</v>
      </c>
      <c r="I460" s="254"/>
      <c r="J460" s="250"/>
      <c r="K460" s="250"/>
      <c r="L460" s="255"/>
      <c r="M460" s="256"/>
      <c r="N460" s="257"/>
      <c r="O460" s="257"/>
      <c r="P460" s="257"/>
      <c r="Q460" s="257"/>
      <c r="R460" s="257"/>
      <c r="S460" s="257"/>
      <c r="T460" s="258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59" t="s">
        <v>257</v>
      </c>
      <c r="AU460" s="259" t="s">
        <v>87</v>
      </c>
      <c r="AV460" s="14" t="s">
        <v>87</v>
      </c>
      <c r="AW460" s="14" t="s">
        <v>34</v>
      </c>
      <c r="AX460" s="14" t="s">
        <v>85</v>
      </c>
      <c r="AY460" s="259" t="s">
        <v>245</v>
      </c>
    </row>
    <row r="461" s="2" customFormat="1" ht="16.5" customHeight="1">
      <c r="A461" s="40"/>
      <c r="B461" s="41"/>
      <c r="C461" s="221" t="s">
        <v>732</v>
      </c>
      <c r="D461" s="221" t="s">
        <v>248</v>
      </c>
      <c r="E461" s="222" t="s">
        <v>3733</v>
      </c>
      <c r="F461" s="223" t="s">
        <v>3734</v>
      </c>
      <c r="G461" s="224" t="s">
        <v>317</v>
      </c>
      <c r="H461" s="225">
        <v>20.800000000000001</v>
      </c>
      <c r="I461" s="226"/>
      <c r="J461" s="227">
        <f>ROUND(I461*H461,2)</f>
        <v>0</v>
      </c>
      <c r="K461" s="223" t="s">
        <v>764</v>
      </c>
      <c r="L461" s="46"/>
      <c r="M461" s="228" t="s">
        <v>1</v>
      </c>
      <c r="N461" s="229" t="s">
        <v>42</v>
      </c>
      <c r="O461" s="93"/>
      <c r="P461" s="230">
        <f>O461*H461</f>
        <v>0</v>
      </c>
      <c r="Q461" s="230">
        <v>0.00021000000000000001</v>
      </c>
      <c r="R461" s="230">
        <f>Q461*H461</f>
        <v>0.0043680000000000004</v>
      </c>
      <c r="S461" s="230">
        <v>0</v>
      </c>
      <c r="T461" s="231">
        <f>S461*H461</f>
        <v>0</v>
      </c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R461" s="232" t="s">
        <v>253</v>
      </c>
      <c r="AT461" s="232" t="s">
        <v>248</v>
      </c>
      <c r="AU461" s="232" t="s">
        <v>87</v>
      </c>
      <c r="AY461" s="19" t="s">
        <v>245</v>
      </c>
      <c r="BE461" s="233">
        <f>IF(N461="základní",J461,0)</f>
        <v>0</v>
      </c>
      <c r="BF461" s="233">
        <f>IF(N461="snížená",J461,0)</f>
        <v>0</v>
      </c>
      <c r="BG461" s="233">
        <f>IF(N461="zákl. přenesená",J461,0)</f>
        <v>0</v>
      </c>
      <c r="BH461" s="233">
        <f>IF(N461="sníž. přenesená",J461,0)</f>
        <v>0</v>
      </c>
      <c r="BI461" s="233">
        <f>IF(N461="nulová",J461,0)</f>
        <v>0</v>
      </c>
      <c r="BJ461" s="19" t="s">
        <v>85</v>
      </c>
      <c r="BK461" s="233">
        <f>ROUND(I461*H461,2)</f>
        <v>0</v>
      </c>
      <c r="BL461" s="19" t="s">
        <v>253</v>
      </c>
      <c r="BM461" s="232" t="s">
        <v>7128</v>
      </c>
    </row>
    <row r="462" s="2" customFormat="1">
      <c r="A462" s="40"/>
      <c r="B462" s="41"/>
      <c r="C462" s="42"/>
      <c r="D462" s="234" t="s">
        <v>255</v>
      </c>
      <c r="E462" s="42"/>
      <c r="F462" s="235" t="s">
        <v>3736</v>
      </c>
      <c r="G462" s="42"/>
      <c r="H462" s="42"/>
      <c r="I462" s="236"/>
      <c r="J462" s="42"/>
      <c r="K462" s="42"/>
      <c r="L462" s="46"/>
      <c r="M462" s="237"/>
      <c r="N462" s="238"/>
      <c r="O462" s="93"/>
      <c r="P462" s="93"/>
      <c r="Q462" s="93"/>
      <c r="R462" s="93"/>
      <c r="S462" s="93"/>
      <c r="T462" s="94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T462" s="19" t="s">
        <v>255</v>
      </c>
      <c r="AU462" s="19" t="s">
        <v>87</v>
      </c>
    </row>
    <row r="463" s="2" customFormat="1">
      <c r="A463" s="40"/>
      <c r="B463" s="41"/>
      <c r="C463" s="42"/>
      <c r="D463" s="296" t="s">
        <v>766</v>
      </c>
      <c r="E463" s="42"/>
      <c r="F463" s="297" t="s">
        <v>3737</v>
      </c>
      <c r="G463" s="42"/>
      <c r="H463" s="42"/>
      <c r="I463" s="236"/>
      <c r="J463" s="42"/>
      <c r="K463" s="42"/>
      <c r="L463" s="46"/>
      <c r="M463" s="237"/>
      <c r="N463" s="238"/>
      <c r="O463" s="93"/>
      <c r="P463" s="93"/>
      <c r="Q463" s="93"/>
      <c r="R463" s="93"/>
      <c r="S463" s="93"/>
      <c r="T463" s="94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766</v>
      </c>
      <c r="AU463" s="19" t="s">
        <v>87</v>
      </c>
    </row>
    <row r="464" s="13" customFormat="1">
      <c r="A464" s="13"/>
      <c r="B464" s="239"/>
      <c r="C464" s="240"/>
      <c r="D464" s="234" t="s">
        <v>257</v>
      </c>
      <c r="E464" s="241" t="s">
        <v>1</v>
      </c>
      <c r="F464" s="242" t="s">
        <v>3738</v>
      </c>
      <c r="G464" s="240"/>
      <c r="H464" s="241" t="s">
        <v>1</v>
      </c>
      <c r="I464" s="243"/>
      <c r="J464" s="240"/>
      <c r="K464" s="240"/>
      <c r="L464" s="244"/>
      <c r="M464" s="245"/>
      <c r="N464" s="246"/>
      <c r="O464" s="246"/>
      <c r="P464" s="246"/>
      <c r="Q464" s="246"/>
      <c r="R464" s="246"/>
      <c r="S464" s="246"/>
      <c r="T464" s="247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8" t="s">
        <v>257</v>
      </c>
      <c r="AU464" s="248" t="s">
        <v>87</v>
      </c>
      <c r="AV464" s="13" t="s">
        <v>85</v>
      </c>
      <c r="AW464" s="13" t="s">
        <v>34</v>
      </c>
      <c r="AX464" s="13" t="s">
        <v>77</v>
      </c>
      <c r="AY464" s="248" t="s">
        <v>245</v>
      </c>
    </row>
    <row r="465" s="14" customFormat="1">
      <c r="A465" s="14"/>
      <c r="B465" s="249"/>
      <c r="C465" s="250"/>
      <c r="D465" s="234" t="s">
        <v>257</v>
      </c>
      <c r="E465" s="251" t="s">
        <v>1</v>
      </c>
      <c r="F465" s="252" t="s">
        <v>7129</v>
      </c>
      <c r="G465" s="250"/>
      <c r="H465" s="253">
        <v>20.800000000000001</v>
      </c>
      <c r="I465" s="254"/>
      <c r="J465" s="250"/>
      <c r="K465" s="250"/>
      <c r="L465" s="255"/>
      <c r="M465" s="256"/>
      <c r="N465" s="257"/>
      <c r="O465" s="257"/>
      <c r="P465" s="257"/>
      <c r="Q465" s="257"/>
      <c r="R465" s="257"/>
      <c r="S465" s="257"/>
      <c r="T465" s="258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9" t="s">
        <v>257</v>
      </c>
      <c r="AU465" s="259" t="s">
        <v>87</v>
      </c>
      <c r="AV465" s="14" t="s">
        <v>87</v>
      </c>
      <c r="AW465" s="14" t="s">
        <v>34</v>
      </c>
      <c r="AX465" s="14" t="s">
        <v>77</v>
      </c>
      <c r="AY465" s="259" t="s">
        <v>245</v>
      </c>
    </row>
    <row r="466" s="15" customFormat="1">
      <c r="A466" s="15"/>
      <c r="B466" s="260"/>
      <c r="C466" s="261"/>
      <c r="D466" s="234" t="s">
        <v>257</v>
      </c>
      <c r="E466" s="262" t="s">
        <v>1</v>
      </c>
      <c r="F466" s="263" t="s">
        <v>266</v>
      </c>
      <c r="G466" s="261"/>
      <c r="H466" s="264">
        <v>20.800000000000001</v>
      </c>
      <c r="I466" s="265"/>
      <c r="J466" s="261"/>
      <c r="K466" s="261"/>
      <c r="L466" s="266"/>
      <c r="M466" s="267"/>
      <c r="N466" s="268"/>
      <c r="O466" s="268"/>
      <c r="P466" s="268"/>
      <c r="Q466" s="268"/>
      <c r="R466" s="268"/>
      <c r="S466" s="268"/>
      <c r="T466" s="269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70" t="s">
        <v>257</v>
      </c>
      <c r="AU466" s="270" t="s">
        <v>87</v>
      </c>
      <c r="AV466" s="15" t="s">
        <v>253</v>
      </c>
      <c r="AW466" s="15" t="s">
        <v>34</v>
      </c>
      <c r="AX466" s="15" t="s">
        <v>85</v>
      </c>
      <c r="AY466" s="270" t="s">
        <v>245</v>
      </c>
    </row>
    <row r="467" s="2" customFormat="1" ht="21.75" customHeight="1">
      <c r="A467" s="40"/>
      <c r="B467" s="41"/>
      <c r="C467" s="221" t="s">
        <v>745</v>
      </c>
      <c r="D467" s="221" t="s">
        <v>248</v>
      </c>
      <c r="E467" s="222" t="s">
        <v>7130</v>
      </c>
      <c r="F467" s="223" t="s">
        <v>7131</v>
      </c>
      <c r="G467" s="224" t="s">
        <v>251</v>
      </c>
      <c r="H467" s="225">
        <v>6.6449999999999996</v>
      </c>
      <c r="I467" s="226"/>
      <c r="J467" s="227">
        <f>ROUND(I467*H467,2)</f>
        <v>0</v>
      </c>
      <c r="K467" s="223" t="s">
        <v>764</v>
      </c>
      <c r="L467" s="46"/>
      <c r="M467" s="228" t="s">
        <v>1</v>
      </c>
      <c r="N467" s="229" t="s">
        <v>42</v>
      </c>
      <c r="O467" s="93"/>
      <c r="P467" s="230">
        <f>O467*H467</f>
        <v>0</v>
      </c>
      <c r="Q467" s="230">
        <v>2.5018699999999998</v>
      </c>
      <c r="R467" s="230">
        <f>Q467*H467</f>
        <v>16.624926149999997</v>
      </c>
      <c r="S467" s="230">
        <v>0</v>
      </c>
      <c r="T467" s="231">
        <f>S467*H467</f>
        <v>0</v>
      </c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R467" s="232" t="s">
        <v>253</v>
      </c>
      <c r="AT467" s="232" t="s">
        <v>248</v>
      </c>
      <c r="AU467" s="232" t="s">
        <v>87</v>
      </c>
      <c r="AY467" s="19" t="s">
        <v>245</v>
      </c>
      <c r="BE467" s="233">
        <f>IF(N467="základní",J467,0)</f>
        <v>0</v>
      </c>
      <c r="BF467" s="233">
        <f>IF(N467="snížená",J467,0)</f>
        <v>0</v>
      </c>
      <c r="BG467" s="233">
        <f>IF(N467="zákl. přenesená",J467,0)</f>
        <v>0</v>
      </c>
      <c r="BH467" s="233">
        <f>IF(N467="sníž. přenesená",J467,0)</f>
        <v>0</v>
      </c>
      <c r="BI467" s="233">
        <f>IF(N467="nulová",J467,0)</f>
        <v>0</v>
      </c>
      <c r="BJ467" s="19" t="s">
        <v>85</v>
      </c>
      <c r="BK467" s="233">
        <f>ROUND(I467*H467,2)</f>
        <v>0</v>
      </c>
      <c r="BL467" s="19" t="s">
        <v>253</v>
      </c>
      <c r="BM467" s="232" t="s">
        <v>7132</v>
      </c>
    </row>
    <row r="468" s="2" customFormat="1">
      <c r="A468" s="40"/>
      <c r="B468" s="41"/>
      <c r="C468" s="42"/>
      <c r="D468" s="234" t="s">
        <v>255</v>
      </c>
      <c r="E468" s="42"/>
      <c r="F468" s="235" t="s">
        <v>7133</v>
      </c>
      <c r="G468" s="42"/>
      <c r="H468" s="42"/>
      <c r="I468" s="236"/>
      <c r="J468" s="42"/>
      <c r="K468" s="42"/>
      <c r="L468" s="46"/>
      <c r="M468" s="237"/>
      <c r="N468" s="238"/>
      <c r="O468" s="93"/>
      <c r="P468" s="93"/>
      <c r="Q468" s="93"/>
      <c r="R468" s="93"/>
      <c r="S468" s="93"/>
      <c r="T468" s="94"/>
      <c r="U468" s="40"/>
      <c r="V468" s="40"/>
      <c r="W468" s="40"/>
      <c r="X468" s="40"/>
      <c r="Y468" s="40"/>
      <c r="Z468" s="40"/>
      <c r="AA468" s="40"/>
      <c r="AB468" s="40"/>
      <c r="AC468" s="40"/>
      <c r="AD468" s="40"/>
      <c r="AE468" s="40"/>
      <c r="AT468" s="19" t="s">
        <v>255</v>
      </c>
      <c r="AU468" s="19" t="s">
        <v>87</v>
      </c>
    </row>
    <row r="469" s="2" customFormat="1">
      <c r="A469" s="40"/>
      <c r="B469" s="41"/>
      <c r="C469" s="42"/>
      <c r="D469" s="296" t="s">
        <v>766</v>
      </c>
      <c r="E469" s="42"/>
      <c r="F469" s="297" t="s">
        <v>7134</v>
      </c>
      <c r="G469" s="42"/>
      <c r="H469" s="42"/>
      <c r="I469" s="236"/>
      <c r="J469" s="42"/>
      <c r="K469" s="42"/>
      <c r="L469" s="46"/>
      <c r="M469" s="237"/>
      <c r="N469" s="238"/>
      <c r="O469" s="93"/>
      <c r="P469" s="93"/>
      <c r="Q469" s="93"/>
      <c r="R469" s="93"/>
      <c r="S469" s="93"/>
      <c r="T469" s="94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  <c r="AT469" s="19" t="s">
        <v>766</v>
      </c>
      <c r="AU469" s="19" t="s">
        <v>87</v>
      </c>
    </row>
    <row r="470" s="13" customFormat="1">
      <c r="A470" s="13"/>
      <c r="B470" s="239"/>
      <c r="C470" s="240"/>
      <c r="D470" s="234" t="s">
        <v>257</v>
      </c>
      <c r="E470" s="241" t="s">
        <v>1</v>
      </c>
      <c r="F470" s="242" t="s">
        <v>7135</v>
      </c>
      <c r="G470" s="240"/>
      <c r="H470" s="241" t="s">
        <v>1</v>
      </c>
      <c r="I470" s="243"/>
      <c r="J470" s="240"/>
      <c r="K470" s="240"/>
      <c r="L470" s="244"/>
      <c r="M470" s="245"/>
      <c r="N470" s="246"/>
      <c r="O470" s="246"/>
      <c r="P470" s="246"/>
      <c r="Q470" s="246"/>
      <c r="R470" s="246"/>
      <c r="S470" s="246"/>
      <c r="T470" s="247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8" t="s">
        <v>257</v>
      </c>
      <c r="AU470" s="248" t="s">
        <v>87</v>
      </c>
      <c r="AV470" s="13" t="s">
        <v>85</v>
      </c>
      <c r="AW470" s="13" t="s">
        <v>34</v>
      </c>
      <c r="AX470" s="13" t="s">
        <v>77</v>
      </c>
      <c r="AY470" s="248" t="s">
        <v>245</v>
      </c>
    </row>
    <row r="471" s="14" customFormat="1">
      <c r="A471" s="14"/>
      <c r="B471" s="249"/>
      <c r="C471" s="250"/>
      <c r="D471" s="234" t="s">
        <v>257</v>
      </c>
      <c r="E471" s="251" t="s">
        <v>1</v>
      </c>
      <c r="F471" s="252" t="s">
        <v>7136</v>
      </c>
      <c r="G471" s="250"/>
      <c r="H471" s="253">
        <v>6.6449999999999996</v>
      </c>
      <c r="I471" s="254"/>
      <c r="J471" s="250"/>
      <c r="K471" s="250"/>
      <c r="L471" s="255"/>
      <c r="M471" s="256"/>
      <c r="N471" s="257"/>
      <c r="O471" s="257"/>
      <c r="P471" s="257"/>
      <c r="Q471" s="257"/>
      <c r="R471" s="257"/>
      <c r="S471" s="257"/>
      <c r="T471" s="258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9" t="s">
        <v>257</v>
      </c>
      <c r="AU471" s="259" t="s">
        <v>87</v>
      </c>
      <c r="AV471" s="14" t="s">
        <v>87</v>
      </c>
      <c r="AW471" s="14" t="s">
        <v>34</v>
      </c>
      <c r="AX471" s="14" t="s">
        <v>77</v>
      </c>
      <c r="AY471" s="259" t="s">
        <v>245</v>
      </c>
    </row>
    <row r="472" s="15" customFormat="1">
      <c r="A472" s="15"/>
      <c r="B472" s="260"/>
      <c r="C472" s="261"/>
      <c r="D472" s="234" t="s">
        <v>257</v>
      </c>
      <c r="E472" s="262" t="s">
        <v>1</v>
      </c>
      <c r="F472" s="263" t="s">
        <v>266</v>
      </c>
      <c r="G472" s="261"/>
      <c r="H472" s="264">
        <v>6.6449999999999996</v>
      </c>
      <c r="I472" s="265"/>
      <c r="J472" s="261"/>
      <c r="K472" s="261"/>
      <c r="L472" s="266"/>
      <c r="M472" s="267"/>
      <c r="N472" s="268"/>
      <c r="O472" s="268"/>
      <c r="P472" s="268"/>
      <c r="Q472" s="268"/>
      <c r="R472" s="268"/>
      <c r="S472" s="268"/>
      <c r="T472" s="269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70" t="s">
        <v>257</v>
      </c>
      <c r="AU472" s="270" t="s">
        <v>87</v>
      </c>
      <c r="AV472" s="15" t="s">
        <v>253</v>
      </c>
      <c r="AW472" s="15" t="s">
        <v>34</v>
      </c>
      <c r="AX472" s="15" t="s">
        <v>85</v>
      </c>
      <c r="AY472" s="270" t="s">
        <v>245</v>
      </c>
    </row>
    <row r="473" s="2" customFormat="1" ht="21.75" customHeight="1">
      <c r="A473" s="40"/>
      <c r="B473" s="41"/>
      <c r="C473" s="221" t="s">
        <v>2465</v>
      </c>
      <c r="D473" s="221" t="s">
        <v>248</v>
      </c>
      <c r="E473" s="222" t="s">
        <v>7137</v>
      </c>
      <c r="F473" s="223" t="s">
        <v>7138</v>
      </c>
      <c r="G473" s="224" t="s">
        <v>251</v>
      </c>
      <c r="H473" s="225">
        <v>6.6449999999999996</v>
      </c>
      <c r="I473" s="226"/>
      <c r="J473" s="227">
        <f>ROUND(I473*H473,2)</f>
        <v>0</v>
      </c>
      <c r="K473" s="223" t="s">
        <v>764</v>
      </c>
      <c r="L473" s="46"/>
      <c r="M473" s="228" t="s">
        <v>1</v>
      </c>
      <c r="N473" s="229" t="s">
        <v>42</v>
      </c>
      <c r="O473" s="93"/>
      <c r="P473" s="230">
        <f>O473*H473</f>
        <v>0</v>
      </c>
      <c r="Q473" s="230">
        <v>0</v>
      </c>
      <c r="R473" s="230">
        <f>Q473*H473</f>
        <v>0</v>
      </c>
      <c r="S473" s="230">
        <v>0</v>
      </c>
      <c r="T473" s="231">
        <f>S473*H473</f>
        <v>0</v>
      </c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R473" s="232" t="s">
        <v>253</v>
      </c>
      <c r="AT473" s="232" t="s">
        <v>248</v>
      </c>
      <c r="AU473" s="232" t="s">
        <v>87</v>
      </c>
      <c r="AY473" s="19" t="s">
        <v>245</v>
      </c>
      <c r="BE473" s="233">
        <f>IF(N473="základní",J473,0)</f>
        <v>0</v>
      </c>
      <c r="BF473" s="233">
        <f>IF(N473="snížená",J473,0)</f>
        <v>0</v>
      </c>
      <c r="BG473" s="233">
        <f>IF(N473="zákl. přenesená",J473,0)</f>
        <v>0</v>
      </c>
      <c r="BH473" s="233">
        <f>IF(N473="sníž. přenesená",J473,0)</f>
        <v>0</v>
      </c>
      <c r="BI473" s="233">
        <f>IF(N473="nulová",J473,0)</f>
        <v>0</v>
      </c>
      <c r="BJ473" s="19" t="s">
        <v>85</v>
      </c>
      <c r="BK473" s="233">
        <f>ROUND(I473*H473,2)</f>
        <v>0</v>
      </c>
      <c r="BL473" s="19" t="s">
        <v>253</v>
      </c>
      <c r="BM473" s="232" t="s">
        <v>7139</v>
      </c>
    </row>
    <row r="474" s="2" customFormat="1">
      <c r="A474" s="40"/>
      <c r="B474" s="41"/>
      <c r="C474" s="42"/>
      <c r="D474" s="234" t="s">
        <v>255</v>
      </c>
      <c r="E474" s="42"/>
      <c r="F474" s="235" t="s">
        <v>7140</v>
      </c>
      <c r="G474" s="42"/>
      <c r="H474" s="42"/>
      <c r="I474" s="236"/>
      <c r="J474" s="42"/>
      <c r="K474" s="42"/>
      <c r="L474" s="46"/>
      <c r="M474" s="237"/>
      <c r="N474" s="238"/>
      <c r="O474" s="93"/>
      <c r="P474" s="93"/>
      <c r="Q474" s="93"/>
      <c r="R474" s="93"/>
      <c r="S474" s="93"/>
      <c r="T474" s="94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255</v>
      </c>
      <c r="AU474" s="19" t="s">
        <v>87</v>
      </c>
    </row>
    <row r="475" s="2" customFormat="1">
      <c r="A475" s="40"/>
      <c r="B475" s="41"/>
      <c r="C475" s="42"/>
      <c r="D475" s="296" t="s">
        <v>766</v>
      </c>
      <c r="E475" s="42"/>
      <c r="F475" s="297" t="s">
        <v>7141</v>
      </c>
      <c r="G475" s="42"/>
      <c r="H475" s="42"/>
      <c r="I475" s="236"/>
      <c r="J475" s="42"/>
      <c r="K475" s="42"/>
      <c r="L475" s="46"/>
      <c r="M475" s="237"/>
      <c r="N475" s="238"/>
      <c r="O475" s="93"/>
      <c r="P475" s="93"/>
      <c r="Q475" s="93"/>
      <c r="R475" s="93"/>
      <c r="S475" s="93"/>
      <c r="T475" s="94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T475" s="19" t="s">
        <v>766</v>
      </c>
      <c r="AU475" s="19" t="s">
        <v>87</v>
      </c>
    </row>
    <row r="476" s="2" customFormat="1" ht="16.5" customHeight="1">
      <c r="A476" s="40"/>
      <c r="B476" s="41"/>
      <c r="C476" s="221" t="s">
        <v>974</v>
      </c>
      <c r="D476" s="221" t="s">
        <v>248</v>
      </c>
      <c r="E476" s="222" t="s">
        <v>7142</v>
      </c>
      <c r="F476" s="223" t="s">
        <v>7143</v>
      </c>
      <c r="G476" s="224" t="s">
        <v>545</v>
      </c>
      <c r="H476" s="225">
        <v>0.246</v>
      </c>
      <c r="I476" s="226"/>
      <c r="J476" s="227">
        <f>ROUND(I476*H476,2)</f>
        <v>0</v>
      </c>
      <c r="K476" s="223" t="s">
        <v>764</v>
      </c>
      <c r="L476" s="46"/>
      <c r="M476" s="228" t="s">
        <v>1</v>
      </c>
      <c r="N476" s="229" t="s">
        <v>42</v>
      </c>
      <c r="O476" s="93"/>
      <c r="P476" s="230">
        <f>O476*H476</f>
        <v>0</v>
      </c>
      <c r="Q476" s="230">
        <v>1.06277</v>
      </c>
      <c r="R476" s="230">
        <f>Q476*H476</f>
        <v>0.26144141999999998</v>
      </c>
      <c r="S476" s="230">
        <v>0</v>
      </c>
      <c r="T476" s="231">
        <f>S476*H476</f>
        <v>0</v>
      </c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R476" s="232" t="s">
        <v>253</v>
      </c>
      <c r="AT476" s="232" t="s">
        <v>248</v>
      </c>
      <c r="AU476" s="232" t="s">
        <v>87</v>
      </c>
      <c r="AY476" s="19" t="s">
        <v>245</v>
      </c>
      <c r="BE476" s="233">
        <f>IF(N476="základní",J476,0)</f>
        <v>0</v>
      </c>
      <c r="BF476" s="233">
        <f>IF(N476="snížená",J476,0)</f>
        <v>0</v>
      </c>
      <c r="BG476" s="233">
        <f>IF(N476="zákl. přenesená",J476,0)</f>
        <v>0</v>
      </c>
      <c r="BH476" s="233">
        <f>IF(N476="sníž. přenesená",J476,0)</f>
        <v>0</v>
      </c>
      <c r="BI476" s="233">
        <f>IF(N476="nulová",J476,0)</f>
        <v>0</v>
      </c>
      <c r="BJ476" s="19" t="s">
        <v>85</v>
      </c>
      <c r="BK476" s="233">
        <f>ROUND(I476*H476,2)</f>
        <v>0</v>
      </c>
      <c r="BL476" s="19" t="s">
        <v>253</v>
      </c>
      <c r="BM476" s="232" t="s">
        <v>7144</v>
      </c>
    </row>
    <row r="477" s="2" customFormat="1">
      <c r="A477" s="40"/>
      <c r="B477" s="41"/>
      <c r="C477" s="42"/>
      <c r="D477" s="234" t="s">
        <v>255</v>
      </c>
      <c r="E477" s="42"/>
      <c r="F477" s="235" t="s">
        <v>7145</v>
      </c>
      <c r="G477" s="42"/>
      <c r="H477" s="42"/>
      <c r="I477" s="236"/>
      <c r="J477" s="42"/>
      <c r="K477" s="42"/>
      <c r="L477" s="46"/>
      <c r="M477" s="237"/>
      <c r="N477" s="238"/>
      <c r="O477" s="93"/>
      <c r="P477" s="93"/>
      <c r="Q477" s="93"/>
      <c r="R477" s="93"/>
      <c r="S477" s="93"/>
      <c r="T477" s="94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255</v>
      </c>
      <c r="AU477" s="19" t="s">
        <v>87</v>
      </c>
    </row>
    <row r="478" s="2" customFormat="1">
      <c r="A478" s="40"/>
      <c r="B478" s="41"/>
      <c r="C478" s="42"/>
      <c r="D478" s="296" t="s">
        <v>766</v>
      </c>
      <c r="E478" s="42"/>
      <c r="F478" s="297" t="s">
        <v>7146</v>
      </c>
      <c r="G478" s="42"/>
      <c r="H478" s="42"/>
      <c r="I478" s="236"/>
      <c r="J478" s="42"/>
      <c r="K478" s="42"/>
      <c r="L478" s="46"/>
      <c r="M478" s="237"/>
      <c r="N478" s="238"/>
      <c r="O478" s="93"/>
      <c r="P478" s="93"/>
      <c r="Q478" s="93"/>
      <c r="R478" s="93"/>
      <c r="S478" s="93"/>
      <c r="T478" s="94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T478" s="19" t="s">
        <v>766</v>
      </c>
      <c r="AU478" s="19" t="s">
        <v>87</v>
      </c>
    </row>
    <row r="479" s="13" customFormat="1">
      <c r="A479" s="13"/>
      <c r="B479" s="239"/>
      <c r="C479" s="240"/>
      <c r="D479" s="234" t="s">
        <v>257</v>
      </c>
      <c r="E479" s="241" t="s">
        <v>1</v>
      </c>
      <c r="F479" s="242" t="s">
        <v>7147</v>
      </c>
      <c r="G479" s="240"/>
      <c r="H479" s="241" t="s">
        <v>1</v>
      </c>
      <c r="I479" s="243"/>
      <c r="J479" s="240"/>
      <c r="K479" s="240"/>
      <c r="L479" s="244"/>
      <c r="M479" s="245"/>
      <c r="N479" s="246"/>
      <c r="O479" s="246"/>
      <c r="P479" s="246"/>
      <c r="Q479" s="246"/>
      <c r="R479" s="246"/>
      <c r="S479" s="246"/>
      <c r="T479" s="247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8" t="s">
        <v>257</v>
      </c>
      <c r="AU479" s="248" t="s">
        <v>87</v>
      </c>
      <c r="AV479" s="13" t="s">
        <v>85</v>
      </c>
      <c r="AW479" s="13" t="s">
        <v>34</v>
      </c>
      <c r="AX479" s="13" t="s">
        <v>77</v>
      </c>
      <c r="AY479" s="248" t="s">
        <v>245</v>
      </c>
    </row>
    <row r="480" s="14" customFormat="1">
      <c r="A480" s="14"/>
      <c r="B480" s="249"/>
      <c r="C480" s="250"/>
      <c r="D480" s="234" t="s">
        <v>257</v>
      </c>
      <c r="E480" s="251" t="s">
        <v>1</v>
      </c>
      <c r="F480" s="252" t="s">
        <v>7148</v>
      </c>
      <c r="G480" s="250"/>
      <c r="H480" s="253">
        <v>0.246</v>
      </c>
      <c r="I480" s="254"/>
      <c r="J480" s="250"/>
      <c r="K480" s="250"/>
      <c r="L480" s="255"/>
      <c r="M480" s="256"/>
      <c r="N480" s="257"/>
      <c r="O480" s="257"/>
      <c r="P480" s="257"/>
      <c r="Q480" s="257"/>
      <c r="R480" s="257"/>
      <c r="S480" s="257"/>
      <c r="T480" s="258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9" t="s">
        <v>257</v>
      </c>
      <c r="AU480" s="259" t="s">
        <v>87</v>
      </c>
      <c r="AV480" s="14" t="s">
        <v>87</v>
      </c>
      <c r="AW480" s="14" t="s">
        <v>34</v>
      </c>
      <c r="AX480" s="14" t="s">
        <v>85</v>
      </c>
      <c r="AY480" s="259" t="s">
        <v>245</v>
      </c>
    </row>
    <row r="481" s="12" customFormat="1" ht="22.8" customHeight="1">
      <c r="A481" s="12"/>
      <c r="B481" s="205"/>
      <c r="C481" s="206"/>
      <c r="D481" s="207" t="s">
        <v>76</v>
      </c>
      <c r="E481" s="219" t="s">
        <v>326</v>
      </c>
      <c r="F481" s="219" t="s">
        <v>6649</v>
      </c>
      <c r="G481" s="206"/>
      <c r="H481" s="206"/>
      <c r="I481" s="209"/>
      <c r="J481" s="220">
        <f>BK481</f>
        <v>0</v>
      </c>
      <c r="K481" s="206"/>
      <c r="L481" s="211"/>
      <c r="M481" s="212"/>
      <c r="N481" s="213"/>
      <c r="O481" s="213"/>
      <c r="P481" s="214">
        <f>SUM(P482:P489)</f>
        <v>0</v>
      </c>
      <c r="Q481" s="213"/>
      <c r="R481" s="214">
        <f>SUM(R482:R489)</f>
        <v>0.14196143999999999</v>
      </c>
      <c r="S481" s="213"/>
      <c r="T481" s="215">
        <f>SUM(T482:T489)</f>
        <v>0</v>
      </c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R481" s="216" t="s">
        <v>85</v>
      </c>
      <c r="AT481" s="217" t="s">
        <v>76</v>
      </c>
      <c r="AU481" s="217" t="s">
        <v>85</v>
      </c>
      <c r="AY481" s="216" t="s">
        <v>245</v>
      </c>
      <c r="BK481" s="218">
        <f>SUM(BK482:BK489)</f>
        <v>0</v>
      </c>
    </row>
    <row r="482" s="2" customFormat="1" ht="16.5" customHeight="1">
      <c r="A482" s="40"/>
      <c r="B482" s="41"/>
      <c r="C482" s="221" t="s">
        <v>3068</v>
      </c>
      <c r="D482" s="221" t="s">
        <v>248</v>
      </c>
      <c r="E482" s="222" t="s">
        <v>7149</v>
      </c>
      <c r="F482" s="223" t="s">
        <v>7150</v>
      </c>
      <c r="G482" s="224" t="s">
        <v>317</v>
      </c>
      <c r="H482" s="225">
        <v>24.149999999999999</v>
      </c>
      <c r="I482" s="226"/>
      <c r="J482" s="227">
        <f>ROUND(I482*H482,2)</f>
        <v>0</v>
      </c>
      <c r="K482" s="223" t="s">
        <v>764</v>
      </c>
      <c r="L482" s="46"/>
      <c r="M482" s="228" t="s">
        <v>1</v>
      </c>
      <c r="N482" s="229" t="s">
        <v>42</v>
      </c>
      <c r="O482" s="93"/>
      <c r="P482" s="230">
        <f>O482*H482</f>
        <v>0</v>
      </c>
      <c r="Q482" s="230">
        <v>0</v>
      </c>
      <c r="R482" s="230">
        <f>Q482*H482</f>
        <v>0</v>
      </c>
      <c r="S482" s="230">
        <v>0</v>
      </c>
      <c r="T482" s="231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232" t="s">
        <v>253</v>
      </c>
      <c r="AT482" s="232" t="s">
        <v>248</v>
      </c>
      <c r="AU482" s="232" t="s">
        <v>87</v>
      </c>
      <c r="AY482" s="19" t="s">
        <v>245</v>
      </c>
      <c r="BE482" s="233">
        <f>IF(N482="základní",J482,0)</f>
        <v>0</v>
      </c>
      <c r="BF482" s="233">
        <f>IF(N482="snížená",J482,0)</f>
        <v>0</v>
      </c>
      <c r="BG482" s="233">
        <f>IF(N482="zákl. přenesená",J482,0)</f>
        <v>0</v>
      </c>
      <c r="BH482" s="233">
        <f>IF(N482="sníž. přenesená",J482,0)</f>
        <v>0</v>
      </c>
      <c r="BI482" s="233">
        <f>IF(N482="nulová",J482,0)</f>
        <v>0</v>
      </c>
      <c r="BJ482" s="19" t="s">
        <v>85</v>
      </c>
      <c r="BK482" s="233">
        <f>ROUND(I482*H482,2)</f>
        <v>0</v>
      </c>
      <c r="BL482" s="19" t="s">
        <v>253</v>
      </c>
      <c r="BM482" s="232" t="s">
        <v>7151</v>
      </c>
    </row>
    <row r="483" s="2" customFormat="1">
      <c r="A483" s="40"/>
      <c r="B483" s="41"/>
      <c r="C483" s="42"/>
      <c r="D483" s="234" t="s">
        <v>255</v>
      </c>
      <c r="E483" s="42"/>
      <c r="F483" s="235" t="s">
        <v>7152</v>
      </c>
      <c r="G483" s="42"/>
      <c r="H483" s="42"/>
      <c r="I483" s="236"/>
      <c r="J483" s="42"/>
      <c r="K483" s="42"/>
      <c r="L483" s="46"/>
      <c r="M483" s="237"/>
      <c r="N483" s="238"/>
      <c r="O483" s="93"/>
      <c r="P483" s="93"/>
      <c r="Q483" s="93"/>
      <c r="R483" s="93"/>
      <c r="S483" s="93"/>
      <c r="T483" s="94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T483" s="19" t="s">
        <v>255</v>
      </c>
      <c r="AU483" s="19" t="s">
        <v>87</v>
      </c>
    </row>
    <row r="484" s="2" customFormat="1">
      <c r="A484" s="40"/>
      <c r="B484" s="41"/>
      <c r="C484" s="42"/>
      <c r="D484" s="296" t="s">
        <v>766</v>
      </c>
      <c r="E484" s="42"/>
      <c r="F484" s="297" t="s">
        <v>7153</v>
      </c>
      <c r="G484" s="42"/>
      <c r="H484" s="42"/>
      <c r="I484" s="236"/>
      <c r="J484" s="42"/>
      <c r="K484" s="42"/>
      <c r="L484" s="46"/>
      <c r="M484" s="237"/>
      <c r="N484" s="238"/>
      <c r="O484" s="93"/>
      <c r="P484" s="93"/>
      <c r="Q484" s="93"/>
      <c r="R484" s="93"/>
      <c r="S484" s="93"/>
      <c r="T484" s="94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766</v>
      </c>
      <c r="AU484" s="19" t="s">
        <v>87</v>
      </c>
    </row>
    <row r="485" s="14" customFormat="1">
      <c r="A485" s="14"/>
      <c r="B485" s="249"/>
      <c r="C485" s="250"/>
      <c r="D485" s="234" t="s">
        <v>257</v>
      </c>
      <c r="E485" s="251" t="s">
        <v>1</v>
      </c>
      <c r="F485" s="252" t="s">
        <v>7154</v>
      </c>
      <c r="G485" s="250"/>
      <c r="H485" s="253">
        <v>24.149999999999999</v>
      </c>
      <c r="I485" s="254"/>
      <c r="J485" s="250"/>
      <c r="K485" s="250"/>
      <c r="L485" s="255"/>
      <c r="M485" s="256"/>
      <c r="N485" s="257"/>
      <c r="O485" s="257"/>
      <c r="P485" s="257"/>
      <c r="Q485" s="257"/>
      <c r="R485" s="257"/>
      <c r="S485" s="257"/>
      <c r="T485" s="258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9" t="s">
        <v>257</v>
      </c>
      <c r="AU485" s="259" t="s">
        <v>87</v>
      </c>
      <c r="AV485" s="14" t="s">
        <v>87</v>
      </c>
      <c r="AW485" s="14" t="s">
        <v>34</v>
      </c>
      <c r="AX485" s="14" t="s">
        <v>77</v>
      </c>
      <c r="AY485" s="259" t="s">
        <v>245</v>
      </c>
    </row>
    <row r="486" s="15" customFormat="1">
      <c r="A486" s="15"/>
      <c r="B486" s="260"/>
      <c r="C486" s="261"/>
      <c r="D486" s="234" t="s">
        <v>257</v>
      </c>
      <c r="E486" s="262" t="s">
        <v>1</v>
      </c>
      <c r="F486" s="263" t="s">
        <v>266</v>
      </c>
      <c r="G486" s="261"/>
      <c r="H486" s="264">
        <v>24.149999999999999</v>
      </c>
      <c r="I486" s="265"/>
      <c r="J486" s="261"/>
      <c r="K486" s="261"/>
      <c r="L486" s="266"/>
      <c r="M486" s="267"/>
      <c r="N486" s="268"/>
      <c r="O486" s="268"/>
      <c r="P486" s="268"/>
      <c r="Q486" s="268"/>
      <c r="R486" s="268"/>
      <c r="S486" s="268"/>
      <c r="T486" s="269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70" t="s">
        <v>257</v>
      </c>
      <c r="AU486" s="270" t="s">
        <v>87</v>
      </c>
      <c r="AV486" s="15" t="s">
        <v>253</v>
      </c>
      <c r="AW486" s="15" t="s">
        <v>34</v>
      </c>
      <c r="AX486" s="15" t="s">
        <v>85</v>
      </c>
      <c r="AY486" s="270" t="s">
        <v>245</v>
      </c>
    </row>
    <row r="487" s="2" customFormat="1" ht="16.5" customHeight="1">
      <c r="A487" s="40"/>
      <c r="B487" s="41"/>
      <c r="C487" s="283" t="s">
        <v>458</v>
      </c>
      <c r="D487" s="283" t="s">
        <v>551</v>
      </c>
      <c r="E487" s="284" t="s">
        <v>7155</v>
      </c>
      <c r="F487" s="285" t="s">
        <v>7156</v>
      </c>
      <c r="G487" s="286" t="s">
        <v>317</v>
      </c>
      <c r="H487" s="287">
        <v>24.391999999999999</v>
      </c>
      <c r="I487" s="288"/>
      <c r="J487" s="289">
        <f>ROUND(I487*H487,2)</f>
        <v>0</v>
      </c>
      <c r="K487" s="285" t="s">
        <v>764</v>
      </c>
      <c r="L487" s="290"/>
      <c r="M487" s="291" t="s">
        <v>1</v>
      </c>
      <c r="N487" s="292" t="s">
        <v>42</v>
      </c>
      <c r="O487" s="93"/>
      <c r="P487" s="230">
        <f>O487*H487</f>
        <v>0</v>
      </c>
      <c r="Q487" s="230">
        <v>0.0058199999999999997</v>
      </c>
      <c r="R487" s="230">
        <f>Q487*H487</f>
        <v>0.14196143999999999</v>
      </c>
      <c r="S487" s="230">
        <v>0</v>
      </c>
      <c r="T487" s="231">
        <f>S487*H487</f>
        <v>0</v>
      </c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R487" s="232" t="s">
        <v>326</v>
      </c>
      <c r="AT487" s="232" t="s">
        <v>551</v>
      </c>
      <c r="AU487" s="232" t="s">
        <v>87</v>
      </c>
      <c r="AY487" s="19" t="s">
        <v>245</v>
      </c>
      <c r="BE487" s="233">
        <f>IF(N487="základní",J487,0)</f>
        <v>0</v>
      </c>
      <c r="BF487" s="233">
        <f>IF(N487="snížená",J487,0)</f>
        <v>0</v>
      </c>
      <c r="BG487" s="233">
        <f>IF(N487="zákl. přenesená",J487,0)</f>
        <v>0</v>
      </c>
      <c r="BH487" s="233">
        <f>IF(N487="sníž. přenesená",J487,0)</f>
        <v>0</v>
      </c>
      <c r="BI487" s="233">
        <f>IF(N487="nulová",J487,0)</f>
        <v>0</v>
      </c>
      <c r="BJ487" s="19" t="s">
        <v>85</v>
      </c>
      <c r="BK487" s="233">
        <f>ROUND(I487*H487,2)</f>
        <v>0</v>
      </c>
      <c r="BL487" s="19" t="s">
        <v>253</v>
      </c>
      <c r="BM487" s="232" t="s">
        <v>7157</v>
      </c>
    </row>
    <row r="488" s="2" customFormat="1">
      <c r="A488" s="40"/>
      <c r="B488" s="41"/>
      <c r="C488" s="42"/>
      <c r="D488" s="234" t="s">
        <v>255</v>
      </c>
      <c r="E488" s="42"/>
      <c r="F488" s="235" t="s">
        <v>7156</v>
      </c>
      <c r="G488" s="42"/>
      <c r="H488" s="42"/>
      <c r="I488" s="236"/>
      <c r="J488" s="42"/>
      <c r="K488" s="42"/>
      <c r="L488" s="46"/>
      <c r="M488" s="237"/>
      <c r="N488" s="238"/>
      <c r="O488" s="93"/>
      <c r="P488" s="93"/>
      <c r="Q488" s="93"/>
      <c r="R488" s="93"/>
      <c r="S488" s="93"/>
      <c r="T488" s="94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T488" s="19" t="s">
        <v>255</v>
      </c>
      <c r="AU488" s="19" t="s">
        <v>87</v>
      </c>
    </row>
    <row r="489" s="14" customFormat="1">
      <c r="A489" s="14"/>
      <c r="B489" s="249"/>
      <c r="C489" s="250"/>
      <c r="D489" s="234" t="s">
        <v>257</v>
      </c>
      <c r="E489" s="251" t="s">
        <v>1</v>
      </c>
      <c r="F489" s="252" t="s">
        <v>7158</v>
      </c>
      <c r="G489" s="250"/>
      <c r="H489" s="253">
        <v>24.391999999999999</v>
      </c>
      <c r="I489" s="254"/>
      <c r="J489" s="250"/>
      <c r="K489" s="250"/>
      <c r="L489" s="255"/>
      <c r="M489" s="256"/>
      <c r="N489" s="257"/>
      <c r="O489" s="257"/>
      <c r="P489" s="257"/>
      <c r="Q489" s="257"/>
      <c r="R489" s="257"/>
      <c r="S489" s="257"/>
      <c r="T489" s="258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9" t="s">
        <v>257</v>
      </c>
      <c r="AU489" s="259" t="s">
        <v>87</v>
      </c>
      <c r="AV489" s="14" t="s">
        <v>87</v>
      </c>
      <c r="AW489" s="14" t="s">
        <v>34</v>
      </c>
      <c r="AX489" s="14" t="s">
        <v>85</v>
      </c>
      <c r="AY489" s="259" t="s">
        <v>245</v>
      </c>
    </row>
    <row r="490" s="12" customFormat="1" ht="22.8" customHeight="1">
      <c r="A490" s="12"/>
      <c r="B490" s="205"/>
      <c r="C490" s="206"/>
      <c r="D490" s="207" t="s">
        <v>76</v>
      </c>
      <c r="E490" s="219" t="s">
        <v>335</v>
      </c>
      <c r="F490" s="219" t="s">
        <v>831</v>
      </c>
      <c r="G490" s="206"/>
      <c r="H490" s="206"/>
      <c r="I490" s="209"/>
      <c r="J490" s="220">
        <f>BK490</f>
        <v>0</v>
      </c>
      <c r="K490" s="206"/>
      <c r="L490" s="211"/>
      <c r="M490" s="212"/>
      <c r="N490" s="213"/>
      <c r="O490" s="213"/>
      <c r="P490" s="214">
        <f>SUM(P491:P622)</f>
        <v>0</v>
      </c>
      <c r="Q490" s="213"/>
      <c r="R490" s="214">
        <f>SUM(R491:R622)</f>
        <v>26.382481230000003</v>
      </c>
      <c r="S490" s="213"/>
      <c r="T490" s="215">
        <f>SUM(T491:T622)</f>
        <v>148.864552</v>
      </c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R490" s="216" t="s">
        <v>85</v>
      </c>
      <c r="AT490" s="217" t="s">
        <v>76</v>
      </c>
      <c r="AU490" s="217" t="s">
        <v>85</v>
      </c>
      <c r="AY490" s="216" t="s">
        <v>245</v>
      </c>
      <c r="BK490" s="218">
        <f>SUM(BK491:BK622)</f>
        <v>0</v>
      </c>
    </row>
    <row r="491" s="2" customFormat="1" ht="16.5" customHeight="1">
      <c r="A491" s="40"/>
      <c r="B491" s="41"/>
      <c r="C491" s="221" t="s">
        <v>3083</v>
      </c>
      <c r="D491" s="221" t="s">
        <v>248</v>
      </c>
      <c r="E491" s="222" t="s">
        <v>2872</v>
      </c>
      <c r="F491" s="223" t="s">
        <v>2873</v>
      </c>
      <c r="G491" s="224" t="s">
        <v>317</v>
      </c>
      <c r="H491" s="225">
        <v>33.5</v>
      </c>
      <c r="I491" s="226"/>
      <c r="J491" s="227">
        <f>ROUND(I491*H491,2)</f>
        <v>0</v>
      </c>
      <c r="K491" s="223" t="s">
        <v>764</v>
      </c>
      <c r="L491" s="46"/>
      <c r="M491" s="228" t="s">
        <v>1</v>
      </c>
      <c r="N491" s="229" t="s">
        <v>42</v>
      </c>
      <c r="O491" s="93"/>
      <c r="P491" s="230">
        <f>O491*H491</f>
        <v>0</v>
      </c>
      <c r="Q491" s="230">
        <v>0.00117</v>
      </c>
      <c r="R491" s="230">
        <f>Q491*H491</f>
        <v>0.039195000000000001</v>
      </c>
      <c r="S491" s="230">
        <v>0</v>
      </c>
      <c r="T491" s="231">
        <f>S491*H491</f>
        <v>0</v>
      </c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R491" s="232" t="s">
        <v>253</v>
      </c>
      <c r="AT491" s="232" t="s">
        <v>248</v>
      </c>
      <c r="AU491" s="232" t="s">
        <v>87</v>
      </c>
      <c r="AY491" s="19" t="s">
        <v>245</v>
      </c>
      <c r="BE491" s="233">
        <f>IF(N491="základní",J491,0)</f>
        <v>0</v>
      </c>
      <c r="BF491" s="233">
        <f>IF(N491="snížená",J491,0)</f>
        <v>0</v>
      </c>
      <c r="BG491" s="233">
        <f>IF(N491="zákl. přenesená",J491,0)</f>
        <v>0</v>
      </c>
      <c r="BH491" s="233">
        <f>IF(N491="sníž. přenesená",J491,0)</f>
        <v>0</v>
      </c>
      <c r="BI491" s="233">
        <f>IF(N491="nulová",J491,0)</f>
        <v>0</v>
      </c>
      <c r="BJ491" s="19" t="s">
        <v>85</v>
      </c>
      <c r="BK491" s="233">
        <f>ROUND(I491*H491,2)</f>
        <v>0</v>
      </c>
      <c r="BL491" s="19" t="s">
        <v>253</v>
      </c>
      <c r="BM491" s="232" t="s">
        <v>7159</v>
      </c>
    </row>
    <row r="492" s="2" customFormat="1">
      <c r="A492" s="40"/>
      <c r="B492" s="41"/>
      <c r="C492" s="42"/>
      <c r="D492" s="234" t="s">
        <v>255</v>
      </c>
      <c r="E492" s="42"/>
      <c r="F492" s="235" t="s">
        <v>2875</v>
      </c>
      <c r="G492" s="42"/>
      <c r="H492" s="42"/>
      <c r="I492" s="236"/>
      <c r="J492" s="42"/>
      <c r="K492" s="42"/>
      <c r="L492" s="46"/>
      <c r="M492" s="237"/>
      <c r="N492" s="238"/>
      <c r="O492" s="93"/>
      <c r="P492" s="93"/>
      <c r="Q492" s="93"/>
      <c r="R492" s="93"/>
      <c r="S492" s="93"/>
      <c r="T492" s="94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T492" s="19" t="s">
        <v>255</v>
      </c>
      <c r="AU492" s="19" t="s">
        <v>87</v>
      </c>
    </row>
    <row r="493" s="2" customFormat="1">
      <c r="A493" s="40"/>
      <c r="B493" s="41"/>
      <c r="C493" s="42"/>
      <c r="D493" s="296" t="s">
        <v>766</v>
      </c>
      <c r="E493" s="42"/>
      <c r="F493" s="297" t="s">
        <v>2876</v>
      </c>
      <c r="G493" s="42"/>
      <c r="H493" s="42"/>
      <c r="I493" s="236"/>
      <c r="J493" s="42"/>
      <c r="K493" s="42"/>
      <c r="L493" s="46"/>
      <c r="M493" s="237"/>
      <c r="N493" s="238"/>
      <c r="O493" s="93"/>
      <c r="P493" s="93"/>
      <c r="Q493" s="93"/>
      <c r="R493" s="93"/>
      <c r="S493" s="93"/>
      <c r="T493" s="94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766</v>
      </c>
      <c r="AU493" s="19" t="s">
        <v>87</v>
      </c>
    </row>
    <row r="494" s="2" customFormat="1" ht="16.5" customHeight="1">
      <c r="A494" s="40"/>
      <c r="B494" s="41"/>
      <c r="C494" s="283" t="s">
        <v>3090</v>
      </c>
      <c r="D494" s="283" t="s">
        <v>551</v>
      </c>
      <c r="E494" s="284" t="s">
        <v>3745</v>
      </c>
      <c r="F494" s="285" t="s">
        <v>3746</v>
      </c>
      <c r="G494" s="286" t="s">
        <v>545</v>
      </c>
      <c r="H494" s="287">
        <v>0.187</v>
      </c>
      <c r="I494" s="288"/>
      <c r="J494" s="289">
        <f>ROUND(I494*H494,2)</f>
        <v>0</v>
      </c>
      <c r="K494" s="285" t="s">
        <v>764</v>
      </c>
      <c r="L494" s="290"/>
      <c r="M494" s="291" t="s">
        <v>1</v>
      </c>
      <c r="N494" s="292" t="s">
        <v>42</v>
      </c>
      <c r="O494" s="93"/>
      <c r="P494" s="230">
        <f>O494*H494</f>
        <v>0</v>
      </c>
      <c r="Q494" s="230">
        <v>1</v>
      </c>
      <c r="R494" s="230">
        <f>Q494*H494</f>
        <v>0.187</v>
      </c>
      <c r="S494" s="230">
        <v>0</v>
      </c>
      <c r="T494" s="231">
        <f>S494*H494</f>
        <v>0</v>
      </c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R494" s="232" t="s">
        <v>326</v>
      </c>
      <c r="AT494" s="232" t="s">
        <v>551</v>
      </c>
      <c r="AU494" s="232" t="s">
        <v>87</v>
      </c>
      <c r="AY494" s="19" t="s">
        <v>245</v>
      </c>
      <c r="BE494" s="233">
        <f>IF(N494="základní",J494,0)</f>
        <v>0</v>
      </c>
      <c r="BF494" s="233">
        <f>IF(N494="snížená",J494,0)</f>
        <v>0</v>
      </c>
      <c r="BG494" s="233">
        <f>IF(N494="zákl. přenesená",J494,0)</f>
        <v>0</v>
      </c>
      <c r="BH494" s="233">
        <f>IF(N494="sníž. přenesená",J494,0)</f>
        <v>0</v>
      </c>
      <c r="BI494" s="233">
        <f>IF(N494="nulová",J494,0)</f>
        <v>0</v>
      </c>
      <c r="BJ494" s="19" t="s">
        <v>85</v>
      </c>
      <c r="BK494" s="233">
        <f>ROUND(I494*H494,2)</f>
        <v>0</v>
      </c>
      <c r="BL494" s="19" t="s">
        <v>253</v>
      </c>
      <c r="BM494" s="232" t="s">
        <v>7160</v>
      </c>
    </row>
    <row r="495" s="2" customFormat="1">
      <c r="A495" s="40"/>
      <c r="B495" s="41"/>
      <c r="C495" s="42"/>
      <c r="D495" s="234" t="s">
        <v>255</v>
      </c>
      <c r="E495" s="42"/>
      <c r="F495" s="235" t="s">
        <v>3746</v>
      </c>
      <c r="G495" s="42"/>
      <c r="H495" s="42"/>
      <c r="I495" s="236"/>
      <c r="J495" s="42"/>
      <c r="K495" s="42"/>
      <c r="L495" s="46"/>
      <c r="M495" s="237"/>
      <c r="N495" s="238"/>
      <c r="O495" s="93"/>
      <c r="P495" s="93"/>
      <c r="Q495" s="93"/>
      <c r="R495" s="93"/>
      <c r="S495" s="93"/>
      <c r="T495" s="94"/>
      <c r="U495" s="40"/>
      <c r="V495" s="40"/>
      <c r="W495" s="40"/>
      <c r="X495" s="40"/>
      <c r="Y495" s="40"/>
      <c r="Z495" s="40"/>
      <c r="AA495" s="40"/>
      <c r="AB495" s="40"/>
      <c r="AC495" s="40"/>
      <c r="AD495" s="40"/>
      <c r="AE495" s="40"/>
      <c r="AT495" s="19" t="s">
        <v>255</v>
      </c>
      <c r="AU495" s="19" t="s">
        <v>87</v>
      </c>
    </row>
    <row r="496" s="14" customFormat="1">
      <c r="A496" s="14"/>
      <c r="B496" s="249"/>
      <c r="C496" s="250"/>
      <c r="D496" s="234" t="s">
        <v>257</v>
      </c>
      <c r="E496" s="251" t="s">
        <v>1</v>
      </c>
      <c r="F496" s="252" t="s">
        <v>7161</v>
      </c>
      <c r="G496" s="250"/>
      <c r="H496" s="253">
        <v>0.113</v>
      </c>
      <c r="I496" s="254"/>
      <c r="J496" s="250"/>
      <c r="K496" s="250"/>
      <c r="L496" s="255"/>
      <c r="M496" s="256"/>
      <c r="N496" s="257"/>
      <c r="O496" s="257"/>
      <c r="P496" s="257"/>
      <c r="Q496" s="257"/>
      <c r="R496" s="257"/>
      <c r="S496" s="257"/>
      <c r="T496" s="258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9" t="s">
        <v>257</v>
      </c>
      <c r="AU496" s="259" t="s">
        <v>87</v>
      </c>
      <c r="AV496" s="14" t="s">
        <v>87</v>
      </c>
      <c r="AW496" s="14" t="s">
        <v>34</v>
      </c>
      <c r="AX496" s="14" t="s">
        <v>77</v>
      </c>
      <c r="AY496" s="259" t="s">
        <v>245</v>
      </c>
    </row>
    <row r="497" s="14" customFormat="1">
      <c r="A497" s="14"/>
      <c r="B497" s="249"/>
      <c r="C497" s="250"/>
      <c r="D497" s="234" t="s">
        <v>257</v>
      </c>
      <c r="E497" s="251" t="s">
        <v>1</v>
      </c>
      <c r="F497" s="252" t="s">
        <v>7162</v>
      </c>
      <c r="G497" s="250"/>
      <c r="H497" s="253">
        <v>0.073999999999999996</v>
      </c>
      <c r="I497" s="254"/>
      <c r="J497" s="250"/>
      <c r="K497" s="250"/>
      <c r="L497" s="255"/>
      <c r="M497" s="256"/>
      <c r="N497" s="257"/>
      <c r="O497" s="257"/>
      <c r="P497" s="257"/>
      <c r="Q497" s="257"/>
      <c r="R497" s="257"/>
      <c r="S497" s="257"/>
      <c r="T497" s="258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9" t="s">
        <v>257</v>
      </c>
      <c r="AU497" s="259" t="s">
        <v>87</v>
      </c>
      <c r="AV497" s="14" t="s">
        <v>87</v>
      </c>
      <c r="AW497" s="14" t="s">
        <v>34</v>
      </c>
      <c r="AX497" s="14" t="s">
        <v>77</v>
      </c>
      <c r="AY497" s="259" t="s">
        <v>245</v>
      </c>
    </row>
    <row r="498" s="15" customFormat="1">
      <c r="A498" s="15"/>
      <c r="B498" s="260"/>
      <c r="C498" s="261"/>
      <c r="D498" s="234" t="s">
        <v>257</v>
      </c>
      <c r="E498" s="262" t="s">
        <v>1</v>
      </c>
      <c r="F498" s="263" t="s">
        <v>266</v>
      </c>
      <c r="G498" s="261"/>
      <c r="H498" s="264">
        <v>0.187</v>
      </c>
      <c r="I498" s="265"/>
      <c r="J498" s="261"/>
      <c r="K498" s="261"/>
      <c r="L498" s="266"/>
      <c r="M498" s="267"/>
      <c r="N498" s="268"/>
      <c r="O498" s="268"/>
      <c r="P498" s="268"/>
      <c r="Q498" s="268"/>
      <c r="R498" s="268"/>
      <c r="S498" s="268"/>
      <c r="T498" s="269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70" t="s">
        <v>257</v>
      </c>
      <c r="AU498" s="270" t="s">
        <v>87</v>
      </c>
      <c r="AV498" s="15" t="s">
        <v>253</v>
      </c>
      <c r="AW498" s="15" t="s">
        <v>34</v>
      </c>
      <c r="AX498" s="15" t="s">
        <v>85</v>
      </c>
      <c r="AY498" s="270" t="s">
        <v>245</v>
      </c>
    </row>
    <row r="499" s="2" customFormat="1" ht="16.5" customHeight="1">
      <c r="A499" s="40"/>
      <c r="B499" s="41"/>
      <c r="C499" s="283" t="s">
        <v>3101</v>
      </c>
      <c r="D499" s="283" t="s">
        <v>551</v>
      </c>
      <c r="E499" s="284" t="s">
        <v>2882</v>
      </c>
      <c r="F499" s="285" t="s">
        <v>2883</v>
      </c>
      <c r="G499" s="286" t="s">
        <v>545</v>
      </c>
      <c r="H499" s="287">
        <v>0.13900000000000001</v>
      </c>
      <c r="I499" s="288"/>
      <c r="J499" s="289">
        <f>ROUND(I499*H499,2)</f>
        <v>0</v>
      </c>
      <c r="K499" s="285" t="s">
        <v>764</v>
      </c>
      <c r="L499" s="290"/>
      <c r="M499" s="291" t="s">
        <v>1</v>
      </c>
      <c r="N499" s="292" t="s">
        <v>42</v>
      </c>
      <c r="O499" s="93"/>
      <c r="P499" s="230">
        <f>O499*H499</f>
        <v>0</v>
      </c>
      <c r="Q499" s="230">
        <v>1</v>
      </c>
      <c r="R499" s="230">
        <f>Q499*H499</f>
        <v>0.13900000000000001</v>
      </c>
      <c r="S499" s="230">
        <v>0</v>
      </c>
      <c r="T499" s="231">
        <f>S499*H499</f>
        <v>0</v>
      </c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R499" s="232" t="s">
        <v>326</v>
      </c>
      <c r="AT499" s="232" t="s">
        <v>551</v>
      </c>
      <c r="AU499" s="232" t="s">
        <v>87</v>
      </c>
      <c r="AY499" s="19" t="s">
        <v>245</v>
      </c>
      <c r="BE499" s="233">
        <f>IF(N499="základní",J499,0)</f>
        <v>0</v>
      </c>
      <c r="BF499" s="233">
        <f>IF(N499="snížená",J499,0)</f>
        <v>0</v>
      </c>
      <c r="BG499" s="233">
        <f>IF(N499="zákl. přenesená",J499,0)</f>
        <v>0</v>
      </c>
      <c r="BH499" s="233">
        <f>IF(N499="sníž. přenesená",J499,0)</f>
        <v>0</v>
      </c>
      <c r="BI499" s="233">
        <f>IF(N499="nulová",J499,0)</f>
        <v>0</v>
      </c>
      <c r="BJ499" s="19" t="s">
        <v>85</v>
      </c>
      <c r="BK499" s="233">
        <f>ROUND(I499*H499,2)</f>
        <v>0</v>
      </c>
      <c r="BL499" s="19" t="s">
        <v>253</v>
      </c>
      <c r="BM499" s="232" t="s">
        <v>7163</v>
      </c>
    </row>
    <row r="500" s="2" customFormat="1">
      <c r="A500" s="40"/>
      <c r="B500" s="41"/>
      <c r="C500" s="42"/>
      <c r="D500" s="234" t="s">
        <v>255</v>
      </c>
      <c r="E500" s="42"/>
      <c r="F500" s="235" t="s">
        <v>2883</v>
      </c>
      <c r="G500" s="42"/>
      <c r="H500" s="42"/>
      <c r="I500" s="236"/>
      <c r="J500" s="42"/>
      <c r="K500" s="42"/>
      <c r="L500" s="46"/>
      <c r="M500" s="237"/>
      <c r="N500" s="238"/>
      <c r="O500" s="93"/>
      <c r="P500" s="93"/>
      <c r="Q500" s="93"/>
      <c r="R500" s="93"/>
      <c r="S500" s="93"/>
      <c r="T500" s="94"/>
      <c r="U500" s="40"/>
      <c r="V500" s="40"/>
      <c r="W500" s="40"/>
      <c r="X500" s="40"/>
      <c r="Y500" s="40"/>
      <c r="Z500" s="40"/>
      <c r="AA500" s="40"/>
      <c r="AB500" s="40"/>
      <c r="AC500" s="40"/>
      <c r="AD500" s="40"/>
      <c r="AE500" s="40"/>
      <c r="AT500" s="19" t="s">
        <v>255</v>
      </c>
      <c r="AU500" s="19" t="s">
        <v>87</v>
      </c>
    </row>
    <row r="501" s="14" customFormat="1">
      <c r="A501" s="14"/>
      <c r="B501" s="249"/>
      <c r="C501" s="250"/>
      <c r="D501" s="234" t="s">
        <v>257</v>
      </c>
      <c r="E501" s="251" t="s">
        <v>1</v>
      </c>
      <c r="F501" s="252" t="s">
        <v>7164</v>
      </c>
      <c r="G501" s="250"/>
      <c r="H501" s="253">
        <v>0.086999999999999994</v>
      </c>
      <c r="I501" s="254"/>
      <c r="J501" s="250"/>
      <c r="K501" s="250"/>
      <c r="L501" s="255"/>
      <c r="M501" s="256"/>
      <c r="N501" s="257"/>
      <c r="O501" s="257"/>
      <c r="P501" s="257"/>
      <c r="Q501" s="257"/>
      <c r="R501" s="257"/>
      <c r="S501" s="257"/>
      <c r="T501" s="25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9" t="s">
        <v>257</v>
      </c>
      <c r="AU501" s="259" t="s">
        <v>87</v>
      </c>
      <c r="AV501" s="14" t="s">
        <v>87</v>
      </c>
      <c r="AW501" s="14" t="s">
        <v>34</v>
      </c>
      <c r="AX501" s="14" t="s">
        <v>77</v>
      </c>
      <c r="AY501" s="259" t="s">
        <v>245</v>
      </c>
    </row>
    <row r="502" s="14" customFormat="1">
      <c r="A502" s="14"/>
      <c r="B502" s="249"/>
      <c r="C502" s="250"/>
      <c r="D502" s="234" t="s">
        <v>257</v>
      </c>
      <c r="E502" s="251" t="s">
        <v>1</v>
      </c>
      <c r="F502" s="252" t="s">
        <v>7165</v>
      </c>
      <c r="G502" s="250"/>
      <c r="H502" s="253">
        <v>0.051999999999999998</v>
      </c>
      <c r="I502" s="254"/>
      <c r="J502" s="250"/>
      <c r="K502" s="250"/>
      <c r="L502" s="255"/>
      <c r="M502" s="256"/>
      <c r="N502" s="257"/>
      <c r="O502" s="257"/>
      <c r="P502" s="257"/>
      <c r="Q502" s="257"/>
      <c r="R502" s="257"/>
      <c r="S502" s="257"/>
      <c r="T502" s="258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9" t="s">
        <v>257</v>
      </c>
      <c r="AU502" s="259" t="s">
        <v>87</v>
      </c>
      <c r="AV502" s="14" t="s">
        <v>87</v>
      </c>
      <c r="AW502" s="14" t="s">
        <v>34</v>
      </c>
      <c r="AX502" s="14" t="s">
        <v>77</v>
      </c>
      <c r="AY502" s="259" t="s">
        <v>245</v>
      </c>
    </row>
    <row r="503" s="15" customFormat="1">
      <c r="A503" s="15"/>
      <c r="B503" s="260"/>
      <c r="C503" s="261"/>
      <c r="D503" s="234" t="s">
        <v>257</v>
      </c>
      <c r="E503" s="262" t="s">
        <v>1</v>
      </c>
      <c r="F503" s="263" t="s">
        <v>266</v>
      </c>
      <c r="G503" s="261"/>
      <c r="H503" s="264">
        <v>0.13899999999999999</v>
      </c>
      <c r="I503" s="265"/>
      <c r="J503" s="261"/>
      <c r="K503" s="261"/>
      <c r="L503" s="266"/>
      <c r="M503" s="267"/>
      <c r="N503" s="268"/>
      <c r="O503" s="268"/>
      <c r="P503" s="268"/>
      <c r="Q503" s="268"/>
      <c r="R503" s="268"/>
      <c r="S503" s="268"/>
      <c r="T503" s="269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70" t="s">
        <v>257</v>
      </c>
      <c r="AU503" s="270" t="s">
        <v>87</v>
      </c>
      <c r="AV503" s="15" t="s">
        <v>253</v>
      </c>
      <c r="AW503" s="15" t="s">
        <v>34</v>
      </c>
      <c r="AX503" s="15" t="s">
        <v>85</v>
      </c>
      <c r="AY503" s="270" t="s">
        <v>245</v>
      </c>
    </row>
    <row r="504" s="2" customFormat="1" ht="16.5" customHeight="1">
      <c r="A504" s="40"/>
      <c r="B504" s="41"/>
      <c r="C504" s="283" t="s">
        <v>3105</v>
      </c>
      <c r="D504" s="283" t="s">
        <v>551</v>
      </c>
      <c r="E504" s="284" t="s">
        <v>2886</v>
      </c>
      <c r="F504" s="285" t="s">
        <v>2887</v>
      </c>
      <c r="G504" s="286" t="s">
        <v>545</v>
      </c>
      <c r="H504" s="287">
        <v>0.22</v>
      </c>
      <c r="I504" s="288"/>
      <c r="J504" s="289">
        <f>ROUND(I504*H504,2)</f>
        <v>0</v>
      </c>
      <c r="K504" s="285" t="s">
        <v>764</v>
      </c>
      <c r="L504" s="290"/>
      <c r="M504" s="291" t="s">
        <v>1</v>
      </c>
      <c r="N504" s="292" t="s">
        <v>42</v>
      </c>
      <c r="O504" s="93"/>
      <c r="P504" s="230">
        <f>O504*H504</f>
        <v>0</v>
      </c>
      <c r="Q504" s="230">
        <v>1</v>
      </c>
      <c r="R504" s="230">
        <f>Q504*H504</f>
        <v>0.22</v>
      </c>
      <c r="S504" s="230">
        <v>0</v>
      </c>
      <c r="T504" s="231">
        <f>S504*H504</f>
        <v>0</v>
      </c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R504" s="232" t="s">
        <v>326</v>
      </c>
      <c r="AT504" s="232" t="s">
        <v>551</v>
      </c>
      <c r="AU504" s="232" t="s">
        <v>87</v>
      </c>
      <c r="AY504" s="19" t="s">
        <v>245</v>
      </c>
      <c r="BE504" s="233">
        <f>IF(N504="základní",J504,0)</f>
        <v>0</v>
      </c>
      <c r="BF504" s="233">
        <f>IF(N504="snížená",J504,0)</f>
        <v>0</v>
      </c>
      <c r="BG504" s="233">
        <f>IF(N504="zákl. přenesená",J504,0)</f>
        <v>0</v>
      </c>
      <c r="BH504" s="233">
        <f>IF(N504="sníž. přenesená",J504,0)</f>
        <v>0</v>
      </c>
      <c r="BI504" s="233">
        <f>IF(N504="nulová",J504,0)</f>
        <v>0</v>
      </c>
      <c r="BJ504" s="19" t="s">
        <v>85</v>
      </c>
      <c r="BK504" s="233">
        <f>ROUND(I504*H504,2)</f>
        <v>0</v>
      </c>
      <c r="BL504" s="19" t="s">
        <v>253</v>
      </c>
      <c r="BM504" s="232" t="s">
        <v>7166</v>
      </c>
    </row>
    <row r="505" s="2" customFormat="1">
      <c r="A505" s="40"/>
      <c r="B505" s="41"/>
      <c r="C505" s="42"/>
      <c r="D505" s="234" t="s">
        <v>255</v>
      </c>
      <c r="E505" s="42"/>
      <c r="F505" s="235" t="s">
        <v>2887</v>
      </c>
      <c r="G505" s="42"/>
      <c r="H505" s="42"/>
      <c r="I505" s="236"/>
      <c r="J505" s="42"/>
      <c r="K505" s="42"/>
      <c r="L505" s="46"/>
      <c r="M505" s="237"/>
      <c r="N505" s="238"/>
      <c r="O505" s="93"/>
      <c r="P505" s="93"/>
      <c r="Q505" s="93"/>
      <c r="R505" s="93"/>
      <c r="S505" s="93"/>
      <c r="T505" s="94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19" t="s">
        <v>255</v>
      </c>
      <c r="AU505" s="19" t="s">
        <v>87</v>
      </c>
    </row>
    <row r="506" s="14" customFormat="1">
      <c r="A506" s="14"/>
      <c r="B506" s="249"/>
      <c r="C506" s="250"/>
      <c r="D506" s="234" t="s">
        <v>257</v>
      </c>
      <c r="E506" s="251" t="s">
        <v>1</v>
      </c>
      <c r="F506" s="252" t="s">
        <v>7167</v>
      </c>
      <c r="G506" s="250"/>
      <c r="H506" s="253">
        <v>0.13800000000000001</v>
      </c>
      <c r="I506" s="254"/>
      <c r="J506" s="250"/>
      <c r="K506" s="250"/>
      <c r="L506" s="255"/>
      <c r="M506" s="256"/>
      <c r="N506" s="257"/>
      <c r="O506" s="257"/>
      <c r="P506" s="257"/>
      <c r="Q506" s="257"/>
      <c r="R506" s="257"/>
      <c r="S506" s="257"/>
      <c r="T506" s="25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9" t="s">
        <v>257</v>
      </c>
      <c r="AU506" s="259" t="s">
        <v>87</v>
      </c>
      <c r="AV506" s="14" t="s">
        <v>87</v>
      </c>
      <c r="AW506" s="14" t="s">
        <v>34</v>
      </c>
      <c r="AX506" s="14" t="s">
        <v>77</v>
      </c>
      <c r="AY506" s="259" t="s">
        <v>245</v>
      </c>
    </row>
    <row r="507" s="14" customFormat="1">
      <c r="A507" s="14"/>
      <c r="B507" s="249"/>
      <c r="C507" s="250"/>
      <c r="D507" s="234" t="s">
        <v>257</v>
      </c>
      <c r="E507" s="251" t="s">
        <v>1</v>
      </c>
      <c r="F507" s="252" t="s">
        <v>7168</v>
      </c>
      <c r="G507" s="250"/>
      <c r="H507" s="253">
        <v>0.082000000000000003</v>
      </c>
      <c r="I507" s="254"/>
      <c r="J507" s="250"/>
      <c r="K507" s="250"/>
      <c r="L507" s="255"/>
      <c r="M507" s="256"/>
      <c r="N507" s="257"/>
      <c r="O507" s="257"/>
      <c r="P507" s="257"/>
      <c r="Q507" s="257"/>
      <c r="R507" s="257"/>
      <c r="S507" s="257"/>
      <c r="T507" s="258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9" t="s">
        <v>257</v>
      </c>
      <c r="AU507" s="259" t="s">
        <v>87</v>
      </c>
      <c r="AV507" s="14" t="s">
        <v>87</v>
      </c>
      <c r="AW507" s="14" t="s">
        <v>34</v>
      </c>
      <c r="AX507" s="14" t="s">
        <v>77</v>
      </c>
      <c r="AY507" s="259" t="s">
        <v>245</v>
      </c>
    </row>
    <row r="508" s="15" customFormat="1">
      <c r="A508" s="15"/>
      <c r="B508" s="260"/>
      <c r="C508" s="261"/>
      <c r="D508" s="234" t="s">
        <v>257</v>
      </c>
      <c r="E508" s="262" t="s">
        <v>1</v>
      </c>
      <c r="F508" s="263" t="s">
        <v>266</v>
      </c>
      <c r="G508" s="261"/>
      <c r="H508" s="264">
        <v>0.22000000000000003</v>
      </c>
      <c r="I508" s="265"/>
      <c r="J508" s="261"/>
      <c r="K508" s="261"/>
      <c r="L508" s="266"/>
      <c r="M508" s="267"/>
      <c r="N508" s="268"/>
      <c r="O508" s="268"/>
      <c r="P508" s="268"/>
      <c r="Q508" s="268"/>
      <c r="R508" s="268"/>
      <c r="S508" s="268"/>
      <c r="T508" s="269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70" t="s">
        <v>257</v>
      </c>
      <c r="AU508" s="270" t="s">
        <v>87</v>
      </c>
      <c r="AV508" s="15" t="s">
        <v>253</v>
      </c>
      <c r="AW508" s="15" t="s">
        <v>34</v>
      </c>
      <c r="AX508" s="15" t="s">
        <v>85</v>
      </c>
      <c r="AY508" s="270" t="s">
        <v>245</v>
      </c>
    </row>
    <row r="509" s="2" customFormat="1" ht="16.5" customHeight="1">
      <c r="A509" s="40"/>
      <c r="B509" s="41"/>
      <c r="C509" s="283" t="s">
        <v>3112</v>
      </c>
      <c r="D509" s="283" t="s">
        <v>551</v>
      </c>
      <c r="E509" s="284" t="s">
        <v>3754</v>
      </c>
      <c r="F509" s="285" t="s">
        <v>7169</v>
      </c>
      <c r="G509" s="286" t="s">
        <v>545</v>
      </c>
      <c r="H509" s="287">
        <v>0.14999999999999999</v>
      </c>
      <c r="I509" s="288"/>
      <c r="J509" s="289">
        <f>ROUND(I509*H509,2)</f>
        <v>0</v>
      </c>
      <c r="K509" s="285" t="s">
        <v>1</v>
      </c>
      <c r="L509" s="290"/>
      <c r="M509" s="291" t="s">
        <v>1</v>
      </c>
      <c r="N509" s="292" t="s">
        <v>42</v>
      </c>
      <c r="O509" s="93"/>
      <c r="P509" s="230">
        <f>O509*H509</f>
        <v>0</v>
      </c>
      <c r="Q509" s="230">
        <v>1</v>
      </c>
      <c r="R509" s="230">
        <f>Q509*H509</f>
        <v>0.14999999999999999</v>
      </c>
      <c r="S509" s="230">
        <v>0</v>
      </c>
      <c r="T509" s="231">
        <f>S509*H509</f>
        <v>0</v>
      </c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R509" s="232" t="s">
        <v>326</v>
      </c>
      <c r="AT509" s="232" t="s">
        <v>551</v>
      </c>
      <c r="AU509" s="232" t="s">
        <v>87</v>
      </c>
      <c r="AY509" s="19" t="s">
        <v>245</v>
      </c>
      <c r="BE509" s="233">
        <f>IF(N509="základní",J509,0)</f>
        <v>0</v>
      </c>
      <c r="BF509" s="233">
        <f>IF(N509="snížená",J509,0)</f>
        <v>0</v>
      </c>
      <c r="BG509" s="233">
        <f>IF(N509="zákl. přenesená",J509,0)</f>
        <v>0</v>
      </c>
      <c r="BH509" s="233">
        <f>IF(N509="sníž. přenesená",J509,0)</f>
        <v>0</v>
      </c>
      <c r="BI509" s="233">
        <f>IF(N509="nulová",J509,0)</f>
        <v>0</v>
      </c>
      <c r="BJ509" s="19" t="s">
        <v>85</v>
      </c>
      <c r="BK509" s="233">
        <f>ROUND(I509*H509,2)</f>
        <v>0</v>
      </c>
      <c r="BL509" s="19" t="s">
        <v>253</v>
      </c>
      <c r="BM509" s="232" t="s">
        <v>7170</v>
      </c>
    </row>
    <row r="510" s="2" customFormat="1">
      <c r="A510" s="40"/>
      <c r="B510" s="41"/>
      <c r="C510" s="42"/>
      <c r="D510" s="234" t="s">
        <v>255</v>
      </c>
      <c r="E510" s="42"/>
      <c r="F510" s="235" t="s">
        <v>7169</v>
      </c>
      <c r="G510" s="42"/>
      <c r="H510" s="42"/>
      <c r="I510" s="236"/>
      <c r="J510" s="42"/>
      <c r="K510" s="42"/>
      <c r="L510" s="46"/>
      <c r="M510" s="237"/>
      <c r="N510" s="238"/>
      <c r="O510" s="93"/>
      <c r="P510" s="93"/>
      <c r="Q510" s="93"/>
      <c r="R510" s="93"/>
      <c r="S510" s="93"/>
      <c r="T510" s="94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T510" s="19" t="s">
        <v>255</v>
      </c>
      <c r="AU510" s="19" t="s">
        <v>87</v>
      </c>
    </row>
    <row r="511" s="13" customFormat="1">
      <c r="A511" s="13"/>
      <c r="B511" s="239"/>
      <c r="C511" s="240"/>
      <c r="D511" s="234" t="s">
        <v>257</v>
      </c>
      <c r="E511" s="241" t="s">
        <v>1</v>
      </c>
      <c r="F511" s="242" t="s">
        <v>7171</v>
      </c>
      <c r="G511" s="240"/>
      <c r="H511" s="241" t="s">
        <v>1</v>
      </c>
      <c r="I511" s="243"/>
      <c r="J511" s="240"/>
      <c r="K511" s="240"/>
      <c r="L511" s="244"/>
      <c r="M511" s="245"/>
      <c r="N511" s="246"/>
      <c r="O511" s="246"/>
      <c r="P511" s="246"/>
      <c r="Q511" s="246"/>
      <c r="R511" s="246"/>
      <c r="S511" s="246"/>
      <c r="T511" s="247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8" t="s">
        <v>257</v>
      </c>
      <c r="AU511" s="248" t="s">
        <v>87</v>
      </c>
      <c r="AV511" s="13" t="s">
        <v>85</v>
      </c>
      <c r="AW511" s="13" t="s">
        <v>34</v>
      </c>
      <c r="AX511" s="13" t="s">
        <v>77</v>
      </c>
      <c r="AY511" s="248" t="s">
        <v>245</v>
      </c>
    </row>
    <row r="512" s="14" customFormat="1">
      <c r="A512" s="14"/>
      <c r="B512" s="249"/>
      <c r="C512" s="250"/>
      <c r="D512" s="234" t="s">
        <v>257</v>
      </c>
      <c r="E512" s="251" t="s">
        <v>1</v>
      </c>
      <c r="F512" s="252" t="s">
        <v>7172</v>
      </c>
      <c r="G512" s="250"/>
      <c r="H512" s="253">
        <v>0.14999999999999999</v>
      </c>
      <c r="I512" s="254"/>
      <c r="J512" s="250"/>
      <c r="K512" s="250"/>
      <c r="L512" s="255"/>
      <c r="M512" s="256"/>
      <c r="N512" s="257"/>
      <c r="O512" s="257"/>
      <c r="P512" s="257"/>
      <c r="Q512" s="257"/>
      <c r="R512" s="257"/>
      <c r="S512" s="257"/>
      <c r="T512" s="258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9" t="s">
        <v>257</v>
      </c>
      <c r="AU512" s="259" t="s">
        <v>87</v>
      </c>
      <c r="AV512" s="14" t="s">
        <v>87</v>
      </c>
      <c r="AW512" s="14" t="s">
        <v>34</v>
      </c>
      <c r="AX512" s="14" t="s">
        <v>77</v>
      </c>
      <c r="AY512" s="259" t="s">
        <v>245</v>
      </c>
    </row>
    <row r="513" s="15" customFormat="1">
      <c r="A513" s="15"/>
      <c r="B513" s="260"/>
      <c r="C513" s="261"/>
      <c r="D513" s="234" t="s">
        <v>257</v>
      </c>
      <c r="E513" s="262" t="s">
        <v>1</v>
      </c>
      <c r="F513" s="263" t="s">
        <v>266</v>
      </c>
      <c r="G513" s="261"/>
      <c r="H513" s="264">
        <v>0.14999999999999999</v>
      </c>
      <c r="I513" s="265"/>
      <c r="J513" s="261"/>
      <c r="K513" s="261"/>
      <c r="L513" s="266"/>
      <c r="M513" s="267"/>
      <c r="N513" s="268"/>
      <c r="O513" s="268"/>
      <c r="P513" s="268"/>
      <c r="Q513" s="268"/>
      <c r="R513" s="268"/>
      <c r="S513" s="268"/>
      <c r="T513" s="269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70" t="s">
        <v>257</v>
      </c>
      <c r="AU513" s="270" t="s">
        <v>87</v>
      </c>
      <c r="AV513" s="15" t="s">
        <v>253</v>
      </c>
      <c r="AW513" s="15" t="s">
        <v>34</v>
      </c>
      <c r="AX513" s="15" t="s">
        <v>85</v>
      </c>
      <c r="AY513" s="270" t="s">
        <v>245</v>
      </c>
    </row>
    <row r="514" s="2" customFormat="1" ht="16.5" customHeight="1">
      <c r="A514" s="40"/>
      <c r="B514" s="41"/>
      <c r="C514" s="283" t="s">
        <v>3117</v>
      </c>
      <c r="D514" s="283" t="s">
        <v>551</v>
      </c>
      <c r="E514" s="284" t="s">
        <v>2894</v>
      </c>
      <c r="F514" s="285" t="s">
        <v>2895</v>
      </c>
      <c r="G514" s="286" t="s">
        <v>329</v>
      </c>
      <c r="H514" s="287">
        <v>80</v>
      </c>
      <c r="I514" s="288"/>
      <c r="J514" s="289">
        <f>ROUND(I514*H514,2)</f>
        <v>0</v>
      </c>
      <c r="K514" s="285" t="s">
        <v>1</v>
      </c>
      <c r="L514" s="290"/>
      <c r="M514" s="291" t="s">
        <v>1</v>
      </c>
      <c r="N514" s="292" t="s">
        <v>42</v>
      </c>
      <c r="O514" s="93"/>
      <c r="P514" s="230">
        <f>O514*H514</f>
        <v>0</v>
      </c>
      <c r="Q514" s="230">
        <v>0</v>
      </c>
      <c r="R514" s="230">
        <f>Q514*H514</f>
        <v>0</v>
      </c>
      <c r="S514" s="230">
        <v>0</v>
      </c>
      <c r="T514" s="231">
        <f>S514*H514</f>
        <v>0</v>
      </c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R514" s="232" t="s">
        <v>326</v>
      </c>
      <c r="AT514" s="232" t="s">
        <v>551</v>
      </c>
      <c r="AU514" s="232" t="s">
        <v>87</v>
      </c>
      <c r="AY514" s="19" t="s">
        <v>245</v>
      </c>
      <c r="BE514" s="233">
        <f>IF(N514="základní",J514,0)</f>
        <v>0</v>
      </c>
      <c r="BF514" s="233">
        <f>IF(N514="snížená",J514,0)</f>
        <v>0</v>
      </c>
      <c r="BG514" s="233">
        <f>IF(N514="zákl. přenesená",J514,0)</f>
        <v>0</v>
      </c>
      <c r="BH514" s="233">
        <f>IF(N514="sníž. přenesená",J514,0)</f>
        <v>0</v>
      </c>
      <c r="BI514" s="233">
        <f>IF(N514="nulová",J514,0)</f>
        <v>0</v>
      </c>
      <c r="BJ514" s="19" t="s">
        <v>85</v>
      </c>
      <c r="BK514" s="233">
        <f>ROUND(I514*H514,2)</f>
        <v>0</v>
      </c>
      <c r="BL514" s="19" t="s">
        <v>253</v>
      </c>
      <c r="BM514" s="232" t="s">
        <v>7173</v>
      </c>
    </row>
    <row r="515" s="2" customFormat="1">
      <c r="A515" s="40"/>
      <c r="B515" s="41"/>
      <c r="C515" s="42"/>
      <c r="D515" s="234" t="s">
        <v>255</v>
      </c>
      <c r="E515" s="42"/>
      <c r="F515" s="235" t="s">
        <v>2895</v>
      </c>
      <c r="G515" s="42"/>
      <c r="H515" s="42"/>
      <c r="I515" s="236"/>
      <c r="J515" s="42"/>
      <c r="K515" s="42"/>
      <c r="L515" s="46"/>
      <c r="M515" s="237"/>
      <c r="N515" s="238"/>
      <c r="O515" s="93"/>
      <c r="P515" s="93"/>
      <c r="Q515" s="93"/>
      <c r="R515" s="93"/>
      <c r="S515" s="93"/>
      <c r="T515" s="94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T515" s="19" t="s">
        <v>255</v>
      </c>
      <c r="AU515" s="19" t="s">
        <v>87</v>
      </c>
    </row>
    <row r="516" s="13" customFormat="1">
      <c r="A516" s="13"/>
      <c r="B516" s="239"/>
      <c r="C516" s="240"/>
      <c r="D516" s="234" t="s">
        <v>257</v>
      </c>
      <c r="E516" s="241" t="s">
        <v>1</v>
      </c>
      <c r="F516" s="242" t="s">
        <v>2897</v>
      </c>
      <c r="G516" s="240"/>
      <c r="H516" s="241" t="s">
        <v>1</v>
      </c>
      <c r="I516" s="243"/>
      <c r="J516" s="240"/>
      <c r="K516" s="240"/>
      <c r="L516" s="244"/>
      <c r="M516" s="245"/>
      <c r="N516" s="246"/>
      <c r="O516" s="246"/>
      <c r="P516" s="246"/>
      <c r="Q516" s="246"/>
      <c r="R516" s="246"/>
      <c r="S516" s="246"/>
      <c r="T516" s="247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8" t="s">
        <v>257</v>
      </c>
      <c r="AU516" s="248" t="s">
        <v>87</v>
      </c>
      <c r="AV516" s="13" t="s">
        <v>85</v>
      </c>
      <c r="AW516" s="13" t="s">
        <v>34</v>
      </c>
      <c r="AX516" s="13" t="s">
        <v>77</v>
      </c>
      <c r="AY516" s="248" t="s">
        <v>245</v>
      </c>
    </row>
    <row r="517" s="14" customFormat="1">
      <c r="A517" s="14"/>
      <c r="B517" s="249"/>
      <c r="C517" s="250"/>
      <c r="D517" s="234" t="s">
        <v>257</v>
      </c>
      <c r="E517" s="251" t="s">
        <v>1</v>
      </c>
      <c r="F517" s="252" t="s">
        <v>7174</v>
      </c>
      <c r="G517" s="250"/>
      <c r="H517" s="253">
        <v>80</v>
      </c>
      <c r="I517" s="254"/>
      <c r="J517" s="250"/>
      <c r="K517" s="250"/>
      <c r="L517" s="255"/>
      <c r="M517" s="256"/>
      <c r="N517" s="257"/>
      <c r="O517" s="257"/>
      <c r="P517" s="257"/>
      <c r="Q517" s="257"/>
      <c r="R517" s="257"/>
      <c r="S517" s="257"/>
      <c r="T517" s="258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9" t="s">
        <v>257</v>
      </c>
      <c r="AU517" s="259" t="s">
        <v>87</v>
      </c>
      <c r="AV517" s="14" t="s">
        <v>87</v>
      </c>
      <c r="AW517" s="14" t="s">
        <v>34</v>
      </c>
      <c r="AX517" s="14" t="s">
        <v>77</v>
      </c>
      <c r="AY517" s="259" t="s">
        <v>245</v>
      </c>
    </row>
    <row r="518" s="15" customFormat="1">
      <c r="A518" s="15"/>
      <c r="B518" s="260"/>
      <c r="C518" s="261"/>
      <c r="D518" s="234" t="s">
        <v>257</v>
      </c>
      <c r="E518" s="262" t="s">
        <v>1</v>
      </c>
      <c r="F518" s="263" t="s">
        <v>266</v>
      </c>
      <c r="G518" s="261"/>
      <c r="H518" s="264">
        <v>80</v>
      </c>
      <c r="I518" s="265"/>
      <c r="J518" s="261"/>
      <c r="K518" s="261"/>
      <c r="L518" s="266"/>
      <c r="M518" s="267"/>
      <c r="N518" s="268"/>
      <c r="O518" s="268"/>
      <c r="P518" s="268"/>
      <c r="Q518" s="268"/>
      <c r="R518" s="268"/>
      <c r="S518" s="268"/>
      <c r="T518" s="269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70" t="s">
        <v>257</v>
      </c>
      <c r="AU518" s="270" t="s">
        <v>87</v>
      </c>
      <c r="AV518" s="15" t="s">
        <v>253</v>
      </c>
      <c r="AW518" s="15" t="s">
        <v>34</v>
      </c>
      <c r="AX518" s="15" t="s">
        <v>85</v>
      </c>
      <c r="AY518" s="270" t="s">
        <v>245</v>
      </c>
    </row>
    <row r="519" s="2" customFormat="1" ht="16.5" customHeight="1">
      <c r="A519" s="40"/>
      <c r="B519" s="41"/>
      <c r="C519" s="221" t="s">
        <v>3124</v>
      </c>
      <c r="D519" s="221" t="s">
        <v>248</v>
      </c>
      <c r="E519" s="222" t="s">
        <v>2899</v>
      </c>
      <c r="F519" s="223" t="s">
        <v>2900</v>
      </c>
      <c r="G519" s="224" t="s">
        <v>317</v>
      </c>
      <c r="H519" s="225">
        <v>33.5</v>
      </c>
      <c r="I519" s="226"/>
      <c r="J519" s="227">
        <f>ROUND(I519*H519,2)</f>
        <v>0</v>
      </c>
      <c r="K519" s="223" t="s">
        <v>764</v>
      </c>
      <c r="L519" s="46"/>
      <c r="M519" s="228" t="s">
        <v>1</v>
      </c>
      <c r="N519" s="229" t="s">
        <v>42</v>
      </c>
      <c r="O519" s="93"/>
      <c r="P519" s="230">
        <f>O519*H519</f>
        <v>0</v>
      </c>
      <c r="Q519" s="230">
        <v>0.00058</v>
      </c>
      <c r="R519" s="230">
        <f>Q519*H519</f>
        <v>0.019429999999999999</v>
      </c>
      <c r="S519" s="230">
        <v>0</v>
      </c>
      <c r="T519" s="231">
        <f>S519*H519</f>
        <v>0</v>
      </c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R519" s="232" t="s">
        <v>402</v>
      </c>
      <c r="AT519" s="232" t="s">
        <v>248</v>
      </c>
      <c r="AU519" s="232" t="s">
        <v>87</v>
      </c>
      <c r="AY519" s="19" t="s">
        <v>245</v>
      </c>
      <c r="BE519" s="233">
        <f>IF(N519="základní",J519,0)</f>
        <v>0</v>
      </c>
      <c r="BF519" s="233">
        <f>IF(N519="snížená",J519,0)</f>
        <v>0</v>
      </c>
      <c r="BG519" s="233">
        <f>IF(N519="zákl. přenesená",J519,0)</f>
        <v>0</v>
      </c>
      <c r="BH519" s="233">
        <f>IF(N519="sníž. přenesená",J519,0)</f>
        <v>0</v>
      </c>
      <c r="BI519" s="233">
        <f>IF(N519="nulová",J519,0)</f>
        <v>0</v>
      </c>
      <c r="BJ519" s="19" t="s">
        <v>85</v>
      </c>
      <c r="BK519" s="233">
        <f>ROUND(I519*H519,2)</f>
        <v>0</v>
      </c>
      <c r="BL519" s="19" t="s">
        <v>402</v>
      </c>
      <c r="BM519" s="232" t="s">
        <v>7175</v>
      </c>
    </row>
    <row r="520" s="2" customFormat="1">
      <c r="A520" s="40"/>
      <c r="B520" s="41"/>
      <c r="C520" s="42"/>
      <c r="D520" s="234" t="s">
        <v>255</v>
      </c>
      <c r="E520" s="42"/>
      <c r="F520" s="235" t="s">
        <v>2902</v>
      </c>
      <c r="G520" s="42"/>
      <c r="H520" s="42"/>
      <c r="I520" s="236"/>
      <c r="J520" s="42"/>
      <c r="K520" s="42"/>
      <c r="L520" s="46"/>
      <c r="M520" s="237"/>
      <c r="N520" s="238"/>
      <c r="O520" s="93"/>
      <c r="P520" s="93"/>
      <c r="Q520" s="93"/>
      <c r="R520" s="93"/>
      <c r="S520" s="93"/>
      <c r="T520" s="94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19" t="s">
        <v>255</v>
      </c>
      <c r="AU520" s="19" t="s">
        <v>87</v>
      </c>
    </row>
    <row r="521" s="2" customFormat="1">
      <c r="A521" s="40"/>
      <c r="B521" s="41"/>
      <c r="C521" s="42"/>
      <c r="D521" s="296" t="s">
        <v>766</v>
      </c>
      <c r="E521" s="42"/>
      <c r="F521" s="297" t="s">
        <v>2903</v>
      </c>
      <c r="G521" s="42"/>
      <c r="H521" s="42"/>
      <c r="I521" s="236"/>
      <c r="J521" s="42"/>
      <c r="K521" s="42"/>
      <c r="L521" s="46"/>
      <c r="M521" s="237"/>
      <c r="N521" s="238"/>
      <c r="O521" s="93"/>
      <c r="P521" s="93"/>
      <c r="Q521" s="93"/>
      <c r="R521" s="93"/>
      <c r="S521" s="93"/>
      <c r="T521" s="94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T521" s="19" t="s">
        <v>766</v>
      </c>
      <c r="AU521" s="19" t="s">
        <v>87</v>
      </c>
    </row>
    <row r="522" s="14" customFormat="1">
      <c r="A522" s="14"/>
      <c r="B522" s="249"/>
      <c r="C522" s="250"/>
      <c r="D522" s="234" t="s">
        <v>257</v>
      </c>
      <c r="E522" s="251" t="s">
        <v>1</v>
      </c>
      <c r="F522" s="252" t="s">
        <v>3155</v>
      </c>
      <c r="G522" s="250"/>
      <c r="H522" s="253">
        <v>33.5</v>
      </c>
      <c r="I522" s="254"/>
      <c r="J522" s="250"/>
      <c r="K522" s="250"/>
      <c r="L522" s="255"/>
      <c r="M522" s="256"/>
      <c r="N522" s="257"/>
      <c r="O522" s="257"/>
      <c r="P522" s="257"/>
      <c r="Q522" s="257"/>
      <c r="R522" s="257"/>
      <c r="S522" s="257"/>
      <c r="T522" s="258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9" t="s">
        <v>257</v>
      </c>
      <c r="AU522" s="259" t="s">
        <v>87</v>
      </c>
      <c r="AV522" s="14" t="s">
        <v>87</v>
      </c>
      <c r="AW522" s="14" t="s">
        <v>34</v>
      </c>
      <c r="AX522" s="14" t="s">
        <v>77</v>
      </c>
      <c r="AY522" s="259" t="s">
        <v>245</v>
      </c>
    </row>
    <row r="523" s="15" customFormat="1">
      <c r="A523" s="15"/>
      <c r="B523" s="260"/>
      <c r="C523" s="261"/>
      <c r="D523" s="234" t="s">
        <v>257</v>
      </c>
      <c r="E523" s="262" t="s">
        <v>1</v>
      </c>
      <c r="F523" s="263" t="s">
        <v>266</v>
      </c>
      <c r="G523" s="261"/>
      <c r="H523" s="264">
        <v>33.5</v>
      </c>
      <c r="I523" s="265"/>
      <c r="J523" s="261"/>
      <c r="K523" s="261"/>
      <c r="L523" s="266"/>
      <c r="M523" s="267"/>
      <c r="N523" s="268"/>
      <c r="O523" s="268"/>
      <c r="P523" s="268"/>
      <c r="Q523" s="268"/>
      <c r="R523" s="268"/>
      <c r="S523" s="268"/>
      <c r="T523" s="269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70" t="s">
        <v>257</v>
      </c>
      <c r="AU523" s="270" t="s">
        <v>87</v>
      </c>
      <c r="AV523" s="15" t="s">
        <v>253</v>
      </c>
      <c r="AW523" s="15" t="s">
        <v>34</v>
      </c>
      <c r="AX523" s="15" t="s">
        <v>85</v>
      </c>
      <c r="AY523" s="270" t="s">
        <v>245</v>
      </c>
    </row>
    <row r="524" s="2" customFormat="1" ht="16.5" customHeight="1">
      <c r="A524" s="40"/>
      <c r="B524" s="41"/>
      <c r="C524" s="221" t="s">
        <v>3129</v>
      </c>
      <c r="D524" s="221" t="s">
        <v>248</v>
      </c>
      <c r="E524" s="222" t="s">
        <v>2914</v>
      </c>
      <c r="F524" s="223" t="s">
        <v>2915</v>
      </c>
      <c r="G524" s="224" t="s">
        <v>317</v>
      </c>
      <c r="H524" s="225">
        <v>85.375</v>
      </c>
      <c r="I524" s="226"/>
      <c r="J524" s="227">
        <f>ROUND(I524*H524,2)</f>
        <v>0</v>
      </c>
      <c r="K524" s="223" t="s">
        <v>764</v>
      </c>
      <c r="L524" s="46"/>
      <c r="M524" s="228" t="s">
        <v>1</v>
      </c>
      <c r="N524" s="229" t="s">
        <v>42</v>
      </c>
      <c r="O524" s="93"/>
      <c r="P524" s="230">
        <f>O524*H524</f>
        <v>0</v>
      </c>
      <c r="Q524" s="230">
        <v>0.14041999999999999</v>
      </c>
      <c r="R524" s="230">
        <f>Q524*H524</f>
        <v>11.988357499999999</v>
      </c>
      <c r="S524" s="230">
        <v>0</v>
      </c>
      <c r="T524" s="231">
        <f>S524*H524</f>
        <v>0</v>
      </c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R524" s="232" t="s">
        <v>253</v>
      </c>
      <c r="AT524" s="232" t="s">
        <v>248</v>
      </c>
      <c r="AU524" s="232" t="s">
        <v>87</v>
      </c>
      <c r="AY524" s="19" t="s">
        <v>245</v>
      </c>
      <c r="BE524" s="233">
        <f>IF(N524="základní",J524,0)</f>
        <v>0</v>
      </c>
      <c r="BF524" s="233">
        <f>IF(N524="snížená",J524,0)</f>
        <v>0</v>
      </c>
      <c r="BG524" s="233">
        <f>IF(N524="zákl. přenesená",J524,0)</f>
        <v>0</v>
      </c>
      <c r="BH524" s="233">
        <f>IF(N524="sníž. přenesená",J524,0)</f>
        <v>0</v>
      </c>
      <c r="BI524" s="233">
        <f>IF(N524="nulová",J524,0)</f>
        <v>0</v>
      </c>
      <c r="BJ524" s="19" t="s">
        <v>85</v>
      </c>
      <c r="BK524" s="233">
        <f>ROUND(I524*H524,2)</f>
        <v>0</v>
      </c>
      <c r="BL524" s="19" t="s">
        <v>253</v>
      </c>
      <c r="BM524" s="232" t="s">
        <v>7176</v>
      </c>
    </row>
    <row r="525" s="2" customFormat="1">
      <c r="A525" s="40"/>
      <c r="B525" s="41"/>
      <c r="C525" s="42"/>
      <c r="D525" s="234" t="s">
        <v>255</v>
      </c>
      <c r="E525" s="42"/>
      <c r="F525" s="235" t="s">
        <v>2917</v>
      </c>
      <c r="G525" s="42"/>
      <c r="H525" s="42"/>
      <c r="I525" s="236"/>
      <c r="J525" s="42"/>
      <c r="K525" s="42"/>
      <c r="L525" s="46"/>
      <c r="M525" s="237"/>
      <c r="N525" s="238"/>
      <c r="O525" s="93"/>
      <c r="P525" s="93"/>
      <c r="Q525" s="93"/>
      <c r="R525" s="93"/>
      <c r="S525" s="93"/>
      <c r="T525" s="94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19" t="s">
        <v>255</v>
      </c>
      <c r="AU525" s="19" t="s">
        <v>87</v>
      </c>
    </row>
    <row r="526" s="2" customFormat="1">
      <c r="A526" s="40"/>
      <c r="B526" s="41"/>
      <c r="C526" s="42"/>
      <c r="D526" s="296" t="s">
        <v>766</v>
      </c>
      <c r="E526" s="42"/>
      <c r="F526" s="297" t="s">
        <v>2918</v>
      </c>
      <c r="G526" s="42"/>
      <c r="H526" s="42"/>
      <c r="I526" s="236"/>
      <c r="J526" s="42"/>
      <c r="K526" s="42"/>
      <c r="L526" s="46"/>
      <c r="M526" s="237"/>
      <c r="N526" s="238"/>
      <c r="O526" s="93"/>
      <c r="P526" s="93"/>
      <c r="Q526" s="93"/>
      <c r="R526" s="93"/>
      <c r="S526" s="93"/>
      <c r="T526" s="94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T526" s="19" t="s">
        <v>766</v>
      </c>
      <c r="AU526" s="19" t="s">
        <v>87</v>
      </c>
    </row>
    <row r="527" s="14" customFormat="1">
      <c r="A527" s="14"/>
      <c r="B527" s="249"/>
      <c r="C527" s="250"/>
      <c r="D527" s="234" t="s">
        <v>257</v>
      </c>
      <c r="E527" s="251" t="s">
        <v>1</v>
      </c>
      <c r="F527" s="252" t="s">
        <v>7177</v>
      </c>
      <c r="G527" s="250"/>
      <c r="H527" s="253">
        <v>68.875</v>
      </c>
      <c r="I527" s="254"/>
      <c r="J527" s="250"/>
      <c r="K527" s="250"/>
      <c r="L527" s="255"/>
      <c r="M527" s="256"/>
      <c r="N527" s="257"/>
      <c r="O527" s="257"/>
      <c r="P527" s="257"/>
      <c r="Q527" s="257"/>
      <c r="R527" s="257"/>
      <c r="S527" s="257"/>
      <c r="T527" s="258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9" t="s">
        <v>257</v>
      </c>
      <c r="AU527" s="259" t="s">
        <v>87</v>
      </c>
      <c r="AV527" s="14" t="s">
        <v>87</v>
      </c>
      <c r="AW527" s="14" t="s">
        <v>34</v>
      </c>
      <c r="AX527" s="14" t="s">
        <v>77</v>
      </c>
      <c r="AY527" s="259" t="s">
        <v>245</v>
      </c>
    </row>
    <row r="528" s="14" customFormat="1">
      <c r="A528" s="14"/>
      <c r="B528" s="249"/>
      <c r="C528" s="250"/>
      <c r="D528" s="234" t="s">
        <v>257</v>
      </c>
      <c r="E528" s="251" t="s">
        <v>1</v>
      </c>
      <c r="F528" s="252" t="s">
        <v>7178</v>
      </c>
      <c r="G528" s="250"/>
      <c r="H528" s="253">
        <v>16.5</v>
      </c>
      <c r="I528" s="254"/>
      <c r="J528" s="250"/>
      <c r="K528" s="250"/>
      <c r="L528" s="255"/>
      <c r="M528" s="256"/>
      <c r="N528" s="257"/>
      <c r="O528" s="257"/>
      <c r="P528" s="257"/>
      <c r="Q528" s="257"/>
      <c r="R528" s="257"/>
      <c r="S528" s="257"/>
      <c r="T528" s="258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9" t="s">
        <v>257</v>
      </c>
      <c r="AU528" s="259" t="s">
        <v>87</v>
      </c>
      <c r="AV528" s="14" t="s">
        <v>87</v>
      </c>
      <c r="AW528" s="14" t="s">
        <v>34</v>
      </c>
      <c r="AX528" s="14" t="s">
        <v>77</v>
      </c>
      <c r="AY528" s="259" t="s">
        <v>245</v>
      </c>
    </row>
    <row r="529" s="15" customFormat="1">
      <c r="A529" s="15"/>
      <c r="B529" s="260"/>
      <c r="C529" s="261"/>
      <c r="D529" s="234" t="s">
        <v>257</v>
      </c>
      <c r="E529" s="262" t="s">
        <v>1</v>
      </c>
      <c r="F529" s="263" t="s">
        <v>266</v>
      </c>
      <c r="G529" s="261"/>
      <c r="H529" s="264">
        <v>85.375</v>
      </c>
      <c r="I529" s="265"/>
      <c r="J529" s="261"/>
      <c r="K529" s="261"/>
      <c r="L529" s="266"/>
      <c r="M529" s="267"/>
      <c r="N529" s="268"/>
      <c r="O529" s="268"/>
      <c r="P529" s="268"/>
      <c r="Q529" s="268"/>
      <c r="R529" s="268"/>
      <c r="S529" s="268"/>
      <c r="T529" s="269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70" t="s">
        <v>257</v>
      </c>
      <c r="AU529" s="270" t="s">
        <v>87</v>
      </c>
      <c r="AV529" s="15" t="s">
        <v>253</v>
      </c>
      <c r="AW529" s="15" t="s">
        <v>34</v>
      </c>
      <c r="AX529" s="15" t="s">
        <v>85</v>
      </c>
      <c r="AY529" s="270" t="s">
        <v>245</v>
      </c>
    </row>
    <row r="530" s="2" customFormat="1" ht="16.5" customHeight="1">
      <c r="A530" s="40"/>
      <c r="B530" s="41"/>
      <c r="C530" s="283" t="s">
        <v>3136</v>
      </c>
      <c r="D530" s="283" t="s">
        <v>551</v>
      </c>
      <c r="E530" s="284" t="s">
        <v>3782</v>
      </c>
      <c r="F530" s="285" t="s">
        <v>3783</v>
      </c>
      <c r="G530" s="286" t="s">
        <v>317</v>
      </c>
      <c r="H530" s="287">
        <v>89.644000000000005</v>
      </c>
      <c r="I530" s="288"/>
      <c r="J530" s="289">
        <f>ROUND(I530*H530,2)</f>
        <v>0</v>
      </c>
      <c r="K530" s="285" t="s">
        <v>764</v>
      </c>
      <c r="L530" s="290"/>
      <c r="M530" s="291" t="s">
        <v>1</v>
      </c>
      <c r="N530" s="292" t="s">
        <v>42</v>
      </c>
      <c r="O530" s="93"/>
      <c r="P530" s="230">
        <f>O530*H530</f>
        <v>0</v>
      </c>
      <c r="Q530" s="230">
        <v>0.056000000000000001</v>
      </c>
      <c r="R530" s="230">
        <f>Q530*H530</f>
        <v>5.0200640000000005</v>
      </c>
      <c r="S530" s="230">
        <v>0</v>
      </c>
      <c r="T530" s="231">
        <f>S530*H530</f>
        <v>0</v>
      </c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R530" s="232" t="s">
        <v>326</v>
      </c>
      <c r="AT530" s="232" t="s">
        <v>551</v>
      </c>
      <c r="AU530" s="232" t="s">
        <v>87</v>
      </c>
      <c r="AY530" s="19" t="s">
        <v>245</v>
      </c>
      <c r="BE530" s="233">
        <f>IF(N530="základní",J530,0)</f>
        <v>0</v>
      </c>
      <c r="BF530" s="233">
        <f>IF(N530="snížená",J530,0)</f>
        <v>0</v>
      </c>
      <c r="BG530" s="233">
        <f>IF(N530="zákl. přenesená",J530,0)</f>
        <v>0</v>
      </c>
      <c r="BH530" s="233">
        <f>IF(N530="sníž. přenesená",J530,0)</f>
        <v>0</v>
      </c>
      <c r="BI530" s="233">
        <f>IF(N530="nulová",J530,0)</f>
        <v>0</v>
      </c>
      <c r="BJ530" s="19" t="s">
        <v>85</v>
      </c>
      <c r="BK530" s="233">
        <f>ROUND(I530*H530,2)</f>
        <v>0</v>
      </c>
      <c r="BL530" s="19" t="s">
        <v>253</v>
      </c>
      <c r="BM530" s="232" t="s">
        <v>7179</v>
      </c>
    </row>
    <row r="531" s="2" customFormat="1">
      <c r="A531" s="40"/>
      <c r="B531" s="41"/>
      <c r="C531" s="42"/>
      <c r="D531" s="234" t="s">
        <v>255</v>
      </c>
      <c r="E531" s="42"/>
      <c r="F531" s="235" t="s">
        <v>3783</v>
      </c>
      <c r="G531" s="42"/>
      <c r="H531" s="42"/>
      <c r="I531" s="236"/>
      <c r="J531" s="42"/>
      <c r="K531" s="42"/>
      <c r="L531" s="46"/>
      <c r="M531" s="237"/>
      <c r="N531" s="238"/>
      <c r="O531" s="93"/>
      <c r="P531" s="93"/>
      <c r="Q531" s="93"/>
      <c r="R531" s="93"/>
      <c r="S531" s="93"/>
      <c r="T531" s="94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T531" s="19" t="s">
        <v>255</v>
      </c>
      <c r="AU531" s="19" t="s">
        <v>87</v>
      </c>
    </row>
    <row r="532" s="14" customFormat="1">
      <c r="A532" s="14"/>
      <c r="B532" s="249"/>
      <c r="C532" s="250"/>
      <c r="D532" s="234" t="s">
        <v>257</v>
      </c>
      <c r="E532" s="251" t="s">
        <v>1</v>
      </c>
      <c r="F532" s="252" t="s">
        <v>7180</v>
      </c>
      <c r="G532" s="250"/>
      <c r="H532" s="253">
        <v>89.644000000000005</v>
      </c>
      <c r="I532" s="254"/>
      <c r="J532" s="250"/>
      <c r="K532" s="250"/>
      <c r="L532" s="255"/>
      <c r="M532" s="256"/>
      <c r="N532" s="257"/>
      <c r="O532" s="257"/>
      <c r="P532" s="257"/>
      <c r="Q532" s="257"/>
      <c r="R532" s="257"/>
      <c r="S532" s="257"/>
      <c r="T532" s="258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9" t="s">
        <v>257</v>
      </c>
      <c r="AU532" s="259" t="s">
        <v>87</v>
      </c>
      <c r="AV532" s="14" t="s">
        <v>87</v>
      </c>
      <c r="AW532" s="14" t="s">
        <v>34</v>
      </c>
      <c r="AX532" s="14" t="s">
        <v>85</v>
      </c>
      <c r="AY532" s="259" t="s">
        <v>245</v>
      </c>
    </row>
    <row r="533" s="2" customFormat="1" ht="16.5" customHeight="1">
      <c r="A533" s="40"/>
      <c r="B533" s="41"/>
      <c r="C533" s="221" t="s">
        <v>3142</v>
      </c>
      <c r="D533" s="221" t="s">
        <v>248</v>
      </c>
      <c r="E533" s="222" t="s">
        <v>2950</v>
      </c>
      <c r="F533" s="223" t="s">
        <v>2951</v>
      </c>
      <c r="G533" s="224" t="s">
        <v>251</v>
      </c>
      <c r="H533" s="225">
        <v>120.15300000000001</v>
      </c>
      <c r="I533" s="226"/>
      <c r="J533" s="227">
        <f>ROUND(I533*H533,2)</f>
        <v>0</v>
      </c>
      <c r="K533" s="223" t="s">
        <v>764</v>
      </c>
      <c r="L533" s="46"/>
      <c r="M533" s="228" t="s">
        <v>1</v>
      </c>
      <c r="N533" s="229" t="s">
        <v>42</v>
      </c>
      <c r="O533" s="93"/>
      <c r="P533" s="230">
        <f>O533*H533</f>
        <v>0</v>
      </c>
      <c r="Q533" s="230">
        <v>0</v>
      </c>
      <c r="R533" s="230">
        <f>Q533*H533</f>
        <v>0</v>
      </c>
      <c r="S533" s="230">
        <v>0</v>
      </c>
      <c r="T533" s="231">
        <f>S533*H533</f>
        <v>0</v>
      </c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R533" s="232" t="s">
        <v>253</v>
      </c>
      <c r="AT533" s="232" t="s">
        <v>248</v>
      </c>
      <c r="AU533" s="232" t="s">
        <v>87</v>
      </c>
      <c r="AY533" s="19" t="s">
        <v>245</v>
      </c>
      <c r="BE533" s="233">
        <f>IF(N533="základní",J533,0)</f>
        <v>0</v>
      </c>
      <c r="BF533" s="233">
        <f>IF(N533="snížená",J533,0)</f>
        <v>0</v>
      </c>
      <c r="BG533" s="233">
        <f>IF(N533="zákl. přenesená",J533,0)</f>
        <v>0</v>
      </c>
      <c r="BH533" s="233">
        <f>IF(N533="sníž. přenesená",J533,0)</f>
        <v>0</v>
      </c>
      <c r="BI533" s="233">
        <f>IF(N533="nulová",J533,0)</f>
        <v>0</v>
      </c>
      <c r="BJ533" s="19" t="s">
        <v>85</v>
      </c>
      <c r="BK533" s="233">
        <f>ROUND(I533*H533,2)</f>
        <v>0</v>
      </c>
      <c r="BL533" s="19" t="s">
        <v>253</v>
      </c>
      <c r="BM533" s="232" t="s">
        <v>7181</v>
      </c>
    </row>
    <row r="534" s="2" customFormat="1">
      <c r="A534" s="40"/>
      <c r="B534" s="41"/>
      <c r="C534" s="42"/>
      <c r="D534" s="234" t="s">
        <v>255</v>
      </c>
      <c r="E534" s="42"/>
      <c r="F534" s="235" t="s">
        <v>2953</v>
      </c>
      <c r="G534" s="42"/>
      <c r="H534" s="42"/>
      <c r="I534" s="236"/>
      <c r="J534" s="42"/>
      <c r="K534" s="42"/>
      <c r="L534" s="46"/>
      <c r="M534" s="237"/>
      <c r="N534" s="238"/>
      <c r="O534" s="93"/>
      <c r="P534" s="93"/>
      <c r="Q534" s="93"/>
      <c r="R534" s="93"/>
      <c r="S534" s="93"/>
      <c r="T534" s="94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T534" s="19" t="s">
        <v>255</v>
      </c>
      <c r="AU534" s="19" t="s">
        <v>87</v>
      </c>
    </row>
    <row r="535" s="2" customFormat="1">
      <c r="A535" s="40"/>
      <c r="B535" s="41"/>
      <c r="C535" s="42"/>
      <c r="D535" s="296" t="s">
        <v>766</v>
      </c>
      <c r="E535" s="42"/>
      <c r="F535" s="297" t="s">
        <v>2954</v>
      </c>
      <c r="G535" s="42"/>
      <c r="H535" s="42"/>
      <c r="I535" s="236"/>
      <c r="J535" s="42"/>
      <c r="K535" s="42"/>
      <c r="L535" s="46"/>
      <c r="M535" s="237"/>
      <c r="N535" s="238"/>
      <c r="O535" s="93"/>
      <c r="P535" s="93"/>
      <c r="Q535" s="93"/>
      <c r="R535" s="93"/>
      <c r="S535" s="93"/>
      <c r="T535" s="94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T535" s="19" t="s">
        <v>766</v>
      </c>
      <c r="AU535" s="19" t="s">
        <v>87</v>
      </c>
    </row>
    <row r="536" s="14" customFormat="1">
      <c r="A536" s="14"/>
      <c r="B536" s="249"/>
      <c r="C536" s="250"/>
      <c r="D536" s="234" t="s">
        <v>257</v>
      </c>
      <c r="E536" s="251" t="s">
        <v>1</v>
      </c>
      <c r="F536" s="252" t="s">
        <v>7182</v>
      </c>
      <c r="G536" s="250"/>
      <c r="H536" s="253">
        <v>120.15300000000001</v>
      </c>
      <c r="I536" s="254"/>
      <c r="J536" s="250"/>
      <c r="K536" s="250"/>
      <c r="L536" s="255"/>
      <c r="M536" s="256"/>
      <c r="N536" s="257"/>
      <c r="O536" s="257"/>
      <c r="P536" s="257"/>
      <c r="Q536" s="257"/>
      <c r="R536" s="257"/>
      <c r="S536" s="257"/>
      <c r="T536" s="258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9" t="s">
        <v>257</v>
      </c>
      <c r="AU536" s="259" t="s">
        <v>87</v>
      </c>
      <c r="AV536" s="14" t="s">
        <v>87</v>
      </c>
      <c r="AW536" s="14" t="s">
        <v>34</v>
      </c>
      <c r="AX536" s="14" t="s">
        <v>77</v>
      </c>
      <c r="AY536" s="259" t="s">
        <v>245</v>
      </c>
    </row>
    <row r="537" s="15" customFormat="1">
      <c r="A537" s="15"/>
      <c r="B537" s="260"/>
      <c r="C537" s="261"/>
      <c r="D537" s="234" t="s">
        <v>257</v>
      </c>
      <c r="E537" s="262" t="s">
        <v>1</v>
      </c>
      <c r="F537" s="263" t="s">
        <v>266</v>
      </c>
      <c r="G537" s="261"/>
      <c r="H537" s="264">
        <v>120.15300000000001</v>
      </c>
      <c r="I537" s="265"/>
      <c r="J537" s="261"/>
      <c r="K537" s="261"/>
      <c r="L537" s="266"/>
      <c r="M537" s="267"/>
      <c r="N537" s="268"/>
      <c r="O537" s="268"/>
      <c r="P537" s="268"/>
      <c r="Q537" s="268"/>
      <c r="R537" s="268"/>
      <c r="S537" s="268"/>
      <c r="T537" s="269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T537" s="270" t="s">
        <v>257</v>
      </c>
      <c r="AU537" s="270" t="s">
        <v>87</v>
      </c>
      <c r="AV537" s="15" t="s">
        <v>253</v>
      </c>
      <c r="AW537" s="15" t="s">
        <v>34</v>
      </c>
      <c r="AX537" s="15" t="s">
        <v>85</v>
      </c>
      <c r="AY537" s="270" t="s">
        <v>245</v>
      </c>
    </row>
    <row r="538" s="2" customFormat="1" ht="24.15" customHeight="1">
      <c r="A538" s="40"/>
      <c r="B538" s="41"/>
      <c r="C538" s="221" t="s">
        <v>3148</v>
      </c>
      <c r="D538" s="221" t="s">
        <v>248</v>
      </c>
      <c r="E538" s="222" t="s">
        <v>2956</v>
      </c>
      <c r="F538" s="223" t="s">
        <v>2957</v>
      </c>
      <c r="G538" s="224" t="s">
        <v>251</v>
      </c>
      <c r="H538" s="225">
        <v>3604.5900000000001</v>
      </c>
      <c r="I538" s="226"/>
      <c r="J538" s="227">
        <f>ROUND(I538*H538,2)</f>
        <v>0</v>
      </c>
      <c r="K538" s="223" t="s">
        <v>764</v>
      </c>
      <c r="L538" s="46"/>
      <c r="M538" s="228" t="s">
        <v>1</v>
      </c>
      <c r="N538" s="229" t="s">
        <v>42</v>
      </c>
      <c r="O538" s="93"/>
      <c r="P538" s="230">
        <f>O538*H538</f>
        <v>0</v>
      </c>
      <c r="Q538" s="230">
        <v>0</v>
      </c>
      <c r="R538" s="230">
        <f>Q538*H538</f>
        <v>0</v>
      </c>
      <c r="S538" s="230">
        <v>0</v>
      </c>
      <c r="T538" s="231">
        <f>S538*H538</f>
        <v>0</v>
      </c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R538" s="232" t="s">
        <v>253</v>
      </c>
      <c r="AT538" s="232" t="s">
        <v>248</v>
      </c>
      <c r="AU538" s="232" t="s">
        <v>87</v>
      </c>
      <c r="AY538" s="19" t="s">
        <v>245</v>
      </c>
      <c r="BE538" s="233">
        <f>IF(N538="základní",J538,0)</f>
        <v>0</v>
      </c>
      <c r="BF538" s="233">
        <f>IF(N538="snížená",J538,0)</f>
        <v>0</v>
      </c>
      <c r="BG538" s="233">
        <f>IF(N538="zákl. přenesená",J538,0)</f>
        <v>0</v>
      </c>
      <c r="BH538" s="233">
        <f>IF(N538="sníž. přenesená",J538,0)</f>
        <v>0</v>
      </c>
      <c r="BI538" s="233">
        <f>IF(N538="nulová",J538,0)</f>
        <v>0</v>
      </c>
      <c r="BJ538" s="19" t="s">
        <v>85</v>
      </c>
      <c r="BK538" s="233">
        <f>ROUND(I538*H538,2)</f>
        <v>0</v>
      </c>
      <c r="BL538" s="19" t="s">
        <v>253</v>
      </c>
      <c r="BM538" s="232" t="s">
        <v>7183</v>
      </c>
    </row>
    <row r="539" s="2" customFormat="1">
      <c r="A539" s="40"/>
      <c r="B539" s="41"/>
      <c r="C539" s="42"/>
      <c r="D539" s="234" t="s">
        <v>255</v>
      </c>
      <c r="E539" s="42"/>
      <c r="F539" s="235" t="s">
        <v>2959</v>
      </c>
      <c r="G539" s="42"/>
      <c r="H539" s="42"/>
      <c r="I539" s="236"/>
      <c r="J539" s="42"/>
      <c r="K539" s="42"/>
      <c r="L539" s="46"/>
      <c r="M539" s="237"/>
      <c r="N539" s="238"/>
      <c r="O539" s="93"/>
      <c r="P539" s="93"/>
      <c r="Q539" s="93"/>
      <c r="R539" s="93"/>
      <c r="S539" s="93"/>
      <c r="T539" s="94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T539" s="19" t="s">
        <v>255</v>
      </c>
      <c r="AU539" s="19" t="s">
        <v>87</v>
      </c>
    </row>
    <row r="540" s="2" customFormat="1">
      <c r="A540" s="40"/>
      <c r="B540" s="41"/>
      <c r="C540" s="42"/>
      <c r="D540" s="296" t="s">
        <v>766</v>
      </c>
      <c r="E540" s="42"/>
      <c r="F540" s="297" t="s">
        <v>2960</v>
      </c>
      <c r="G540" s="42"/>
      <c r="H540" s="42"/>
      <c r="I540" s="236"/>
      <c r="J540" s="42"/>
      <c r="K540" s="42"/>
      <c r="L540" s="46"/>
      <c r="M540" s="237"/>
      <c r="N540" s="238"/>
      <c r="O540" s="93"/>
      <c r="P540" s="93"/>
      <c r="Q540" s="93"/>
      <c r="R540" s="93"/>
      <c r="S540" s="93"/>
      <c r="T540" s="94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766</v>
      </c>
      <c r="AU540" s="19" t="s">
        <v>87</v>
      </c>
    </row>
    <row r="541" s="14" customFormat="1">
      <c r="A541" s="14"/>
      <c r="B541" s="249"/>
      <c r="C541" s="250"/>
      <c r="D541" s="234" t="s">
        <v>257</v>
      </c>
      <c r="E541" s="251" t="s">
        <v>1</v>
      </c>
      <c r="F541" s="252" t="s">
        <v>7184</v>
      </c>
      <c r="G541" s="250"/>
      <c r="H541" s="253">
        <v>3604.5900000000001</v>
      </c>
      <c r="I541" s="254"/>
      <c r="J541" s="250"/>
      <c r="K541" s="250"/>
      <c r="L541" s="255"/>
      <c r="M541" s="256"/>
      <c r="N541" s="257"/>
      <c r="O541" s="257"/>
      <c r="P541" s="257"/>
      <c r="Q541" s="257"/>
      <c r="R541" s="257"/>
      <c r="S541" s="257"/>
      <c r="T541" s="258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9" t="s">
        <v>257</v>
      </c>
      <c r="AU541" s="259" t="s">
        <v>87</v>
      </c>
      <c r="AV541" s="14" t="s">
        <v>87</v>
      </c>
      <c r="AW541" s="14" t="s">
        <v>34</v>
      </c>
      <c r="AX541" s="14" t="s">
        <v>85</v>
      </c>
      <c r="AY541" s="259" t="s">
        <v>245</v>
      </c>
    </row>
    <row r="542" s="2" customFormat="1" ht="21.75" customHeight="1">
      <c r="A542" s="40"/>
      <c r="B542" s="41"/>
      <c r="C542" s="221" t="s">
        <v>3156</v>
      </c>
      <c r="D542" s="221" t="s">
        <v>248</v>
      </c>
      <c r="E542" s="222" t="s">
        <v>2962</v>
      </c>
      <c r="F542" s="223" t="s">
        <v>2963</v>
      </c>
      <c r="G542" s="224" t="s">
        <v>251</v>
      </c>
      <c r="H542" s="225">
        <v>120.15300000000001</v>
      </c>
      <c r="I542" s="226"/>
      <c r="J542" s="227">
        <f>ROUND(I542*H542,2)</f>
        <v>0</v>
      </c>
      <c r="K542" s="223" t="s">
        <v>764</v>
      </c>
      <c r="L542" s="46"/>
      <c r="M542" s="228" t="s">
        <v>1</v>
      </c>
      <c r="N542" s="229" t="s">
        <v>42</v>
      </c>
      <c r="O542" s="93"/>
      <c r="P542" s="230">
        <f>O542*H542</f>
        <v>0</v>
      </c>
      <c r="Q542" s="230">
        <v>0</v>
      </c>
      <c r="R542" s="230">
        <f>Q542*H542</f>
        <v>0</v>
      </c>
      <c r="S542" s="230">
        <v>0</v>
      </c>
      <c r="T542" s="231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32" t="s">
        <v>253</v>
      </c>
      <c r="AT542" s="232" t="s">
        <v>248</v>
      </c>
      <c r="AU542" s="232" t="s">
        <v>87</v>
      </c>
      <c r="AY542" s="19" t="s">
        <v>245</v>
      </c>
      <c r="BE542" s="233">
        <f>IF(N542="základní",J542,0)</f>
        <v>0</v>
      </c>
      <c r="BF542" s="233">
        <f>IF(N542="snížená",J542,0)</f>
        <v>0</v>
      </c>
      <c r="BG542" s="233">
        <f>IF(N542="zákl. přenesená",J542,0)</f>
        <v>0</v>
      </c>
      <c r="BH542" s="233">
        <f>IF(N542="sníž. přenesená",J542,0)</f>
        <v>0</v>
      </c>
      <c r="BI542" s="233">
        <f>IF(N542="nulová",J542,0)</f>
        <v>0</v>
      </c>
      <c r="BJ542" s="19" t="s">
        <v>85</v>
      </c>
      <c r="BK542" s="233">
        <f>ROUND(I542*H542,2)</f>
        <v>0</v>
      </c>
      <c r="BL542" s="19" t="s">
        <v>253</v>
      </c>
      <c r="BM542" s="232" t="s">
        <v>7185</v>
      </c>
    </row>
    <row r="543" s="2" customFormat="1">
      <c r="A543" s="40"/>
      <c r="B543" s="41"/>
      <c r="C543" s="42"/>
      <c r="D543" s="234" t="s">
        <v>255</v>
      </c>
      <c r="E543" s="42"/>
      <c r="F543" s="235" t="s">
        <v>2965</v>
      </c>
      <c r="G543" s="42"/>
      <c r="H543" s="42"/>
      <c r="I543" s="236"/>
      <c r="J543" s="42"/>
      <c r="K543" s="42"/>
      <c r="L543" s="46"/>
      <c r="M543" s="237"/>
      <c r="N543" s="238"/>
      <c r="O543" s="93"/>
      <c r="P543" s="93"/>
      <c r="Q543" s="93"/>
      <c r="R543" s="93"/>
      <c r="S543" s="93"/>
      <c r="T543" s="94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T543" s="19" t="s">
        <v>255</v>
      </c>
      <c r="AU543" s="19" t="s">
        <v>87</v>
      </c>
    </row>
    <row r="544" s="2" customFormat="1">
      <c r="A544" s="40"/>
      <c r="B544" s="41"/>
      <c r="C544" s="42"/>
      <c r="D544" s="296" t="s">
        <v>766</v>
      </c>
      <c r="E544" s="42"/>
      <c r="F544" s="297" t="s">
        <v>2966</v>
      </c>
      <c r="G544" s="42"/>
      <c r="H544" s="42"/>
      <c r="I544" s="236"/>
      <c r="J544" s="42"/>
      <c r="K544" s="42"/>
      <c r="L544" s="46"/>
      <c r="M544" s="237"/>
      <c r="N544" s="238"/>
      <c r="O544" s="93"/>
      <c r="P544" s="93"/>
      <c r="Q544" s="93"/>
      <c r="R544" s="93"/>
      <c r="S544" s="93"/>
      <c r="T544" s="94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766</v>
      </c>
      <c r="AU544" s="19" t="s">
        <v>87</v>
      </c>
    </row>
    <row r="545" s="14" customFormat="1">
      <c r="A545" s="14"/>
      <c r="B545" s="249"/>
      <c r="C545" s="250"/>
      <c r="D545" s="234" t="s">
        <v>257</v>
      </c>
      <c r="E545" s="251" t="s">
        <v>1</v>
      </c>
      <c r="F545" s="252" t="s">
        <v>7186</v>
      </c>
      <c r="G545" s="250"/>
      <c r="H545" s="253">
        <v>120.15300000000001</v>
      </c>
      <c r="I545" s="254"/>
      <c r="J545" s="250"/>
      <c r="K545" s="250"/>
      <c r="L545" s="255"/>
      <c r="M545" s="256"/>
      <c r="N545" s="257"/>
      <c r="O545" s="257"/>
      <c r="P545" s="257"/>
      <c r="Q545" s="257"/>
      <c r="R545" s="257"/>
      <c r="S545" s="257"/>
      <c r="T545" s="258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9" t="s">
        <v>257</v>
      </c>
      <c r="AU545" s="259" t="s">
        <v>87</v>
      </c>
      <c r="AV545" s="14" t="s">
        <v>87</v>
      </c>
      <c r="AW545" s="14" t="s">
        <v>34</v>
      </c>
      <c r="AX545" s="14" t="s">
        <v>85</v>
      </c>
      <c r="AY545" s="259" t="s">
        <v>245</v>
      </c>
    </row>
    <row r="546" s="2" customFormat="1" ht="16.5" customHeight="1">
      <c r="A546" s="40"/>
      <c r="B546" s="41"/>
      <c r="C546" s="221" t="s">
        <v>3160</v>
      </c>
      <c r="D546" s="221" t="s">
        <v>248</v>
      </c>
      <c r="E546" s="222" t="s">
        <v>3786</v>
      </c>
      <c r="F546" s="223" t="s">
        <v>3787</v>
      </c>
      <c r="G546" s="224" t="s">
        <v>251</v>
      </c>
      <c r="H546" s="225">
        <v>92.295000000000002</v>
      </c>
      <c r="I546" s="226"/>
      <c r="J546" s="227">
        <f>ROUND(I546*H546,2)</f>
        <v>0</v>
      </c>
      <c r="K546" s="223" t="s">
        <v>764</v>
      </c>
      <c r="L546" s="46"/>
      <c r="M546" s="228" t="s">
        <v>1</v>
      </c>
      <c r="N546" s="229" t="s">
        <v>42</v>
      </c>
      <c r="O546" s="93"/>
      <c r="P546" s="230">
        <f>O546*H546</f>
        <v>0</v>
      </c>
      <c r="Q546" s="230">
        <v>0.00088000000000000003</v>
      </c>
      <c r="R546" s="230">
        <f>Q546*H546</f>
        <v>0.081219600000000003</v>
      </c>
      <c r="S546" s="230">
        <v>0</v>
      </c>
      <c r="T546" s="231">
        <f>S546*H546</f>
        <v>0</v>
      </c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R546" s="232" t="s">
        <v>253</v>
      </c>
      <c r="AT546" s="232" t="s">
        <v>248</v>
      </c>
      <c r="AU546" s="232" t="s">
        <v>87</v>
      </c>
      <c r="AY546" s="19" t="s">
        <v>245</v>
      </c>
      <c r="BE546" s="233">
        <f>IF(N546="základní",J546,0)</f>
        <v>0</v>
      </c>
      <c r="BF546" s="233">
        <f>IF(N546="snížená",J546,0)</f>
        <v>0</v>
      </c>
      <c r="BG546" s="233">
        <f>IF(N546="zákl. přenesená",J546,0)</f>
        <v>0</v>
      </c>
      <c r="BH546" s="233">
        <f>IF(N546="sníž. přenesená",J546,0)</f>
        <v>0</v>
      </c>
      <c r="BI546" s="233">
        <f>IF(N546="nulová",J546,0)</f>
        <v>0</v>
      </c>
      <c r="BJ546" s="19" t="s">
        <v>85</v>
      </c>
      <c r="BK546" s="233">
        <f>ROUND(I546*H546,2)</f>
        <v>0</v>
      </c>
      <c r="BL546" s="19" t="s">
        <v>253</v>
      </c>
      <c r="BM546" s="232" t="s">
        <v>7187</v>
      </c>
    </row>
    <row r="547" s="2" customFormat="1">
      <c r="A547" s="40"/>
      <c r="B547" s="41"/>
      <c r="C547" s="42"/>
      <c r="D547" s="234" t="s">
        <v>255</v>
      </c>
      <c r="E547" s="42"/>
      <c r="F547" s="235" t="s">
        <v>7188</v>
      </c>
      <c r="G547" s="42"/>
      <c r="H547" s="42"/>
      <c r="I547" s="236"/>
      <c r="J547" s="42"/>
      <c r="K547" s="42"/>
      <c r="L547" s="46"/>
      <c r="M547" s="237"/>
      <c r="N547" s="238"/>
      <c r="O547" s="93"/>
      <c r="P547" s="93"/>
      <c r="Q547" s="93"/>
      <c r="R547" s="93"/>
      <c r="S547" s="93"/>
      <c r="T547" s="94"/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T547" s="19" t="s">
        <v>255</v>
      </c>
      <c r="AU547" s="19" t="s">
        <v>87</v>
      </c>
    </row>
    <row r="548" s="2" customFormat="1">
      <c r="A548" s="40"/>
      <c r="B548" s="41"/>
      <c r="C548" s="42"/>
      <c r="D548" s="296" t="s">
        <v>766</v>
      </c>
      <c r="E548" s="42"/>
      <c r="F548" s="297" t="s">
        <v>3789</v>
      </c>
      <c r="G548" s="42"/>
      <c r="H548" s="42"/>
      <c r="I548" s="236"/>
      <c r="J548" s="42"/>
      <c r="K548" s="42"/>
      <c r="L548" s="46"/>
      <c r="M548" s="237"/>
      <c r="N548" s="238"/>
      <c r="O548" s="93"/>
      <c r="P548" s="93"/>
      <c r="Q548" s="93"/>
      <c r="R548" s="93"/>
      <c r="S548" s="93"/>
      <c r="T548" s="94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T548" s="19" t="s">
        <v>766</v>
      </c>
      <c r="AU548" s="19" t="s">
        <v>87</v>
      </c>
    </row>
    <row r="549" s="14" customFormat="1">
      <c r="A549" s="14"/>
      <c r="B549" s="249"/>
      <c r="C549" s="250"/>
      <c r="D549" s="234" t="s">
        <v>257</v>
      </c>
      <c r="E549" s="251" t="s">
        <v>1</v>
      </c>
      <c r="F549" s="252" t="s">
        <v>7189</v>
      </c>
      <c r="G549" s="250"/>
      <c r="H549" s="253">
        <v>92.295000000000002</v>
      </c>
      <c r="I549" s="254"/>
      <c r="J549" s="250"/>
      <c r="K549" s="250"/>
      <c r="L549" s="255"/>
      <c r="M549" s="256"/>
      <c r="N549" s="257"/>
      <c r="O549" s="257"/>
      <c r="P549" s="257"/>
      <c r="Q549" s="257"/>
      <c r="R549" s="257"/>
      <c r="S549" s="257"/>
      <c r="T549" s="258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9" t="s">
        <v>257</v>
      </c>
      <c r="AU549" s="259" t="s">
        <v>87</v>
      </c>
      <c r="AV549" s="14" t="s">
        <v>87</v>
      </c>
      <c r="AW549" s="14" t="s">
        <v>34</v>
      </c>
      <c r="AX549" s="14" t="s">
        <v>85</v>
      </c>
      <c r="AY549" s="259" t="s">
        <v>245</v>
      </c>
    </row>
    <row r="550" s="2" customFormat="1" ht="16.5" customHeight="1">
      <c r="A550" s="40"/>
      <c r="B550" s="41"/>
      <c r="C550" s="221" t="s">
        <v>3167</v>
      </c>
      <c r="D550" s="221" t="s">
        <v>248</v>
      </c>
      <c r="E550" s="222" t="s">
        <v>3791</v>
      </c>
      <c r="F550" s="223" t="s">
        <v>3792</v>
      </c>
      <c r="G550" s="224" t="s">
        <v>251</v>
      </c>
      <c r="H550" s="225">
        <v>92.295000000000002</v>
      </c>
      <c r="I550" s="226"/>
      <c r="J550" s="227">
        <f>ROUND(I550*H550,2)</f>
        <v>0</v>
      </c>
      <c r="K550" s="223" t="s">
        <v>764</v>
      </c>
      <c r="L550" s="46"/>
      <c r="M550" s="228" t="s">
        <v>1</v>
      </c>
      <c r="N550" s="229" t="s">
        <v>42</v>
      </c>
      <c r="O550" s="93"/>
      <c r="P550" s="230">
        <f>O550*H550</f>
        <v>0</v>
      </c>
      <c r="Q550" s="230">
        <v>0</v>
      </c>
      <c r="R550" s="230">
        <f>Q550*H550</f>
        <v>0</v>
      </c>
      <c r="S550" s="230">
        <v>0</v>
      </c>
      <c r="T550" s="231">
        <f>S550*H550</f>
        <v>0</v>
      </c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R550" s="232" t="s">
        <v>253</v>
      </c>
      <c r="AT550" s="232" t="s">
        <v>248</v>
      </c>
      <c r="AU550" s="232" t="s">
        <v>87</v>
      </c>
      <c r="AY550" s="19" t="s">
        <v>245</v>
      </c>
      <c r="BE550" s="233">
        <f>IF(N550="základní",J550,0)</f>
        <v>0</v>
      </c>
      <c r="BF550" s="233">
        <f>IF(N550="snížená",J550,0)</f>
        <v>0</v>
      </c>
      <c r="BG550" s="233">
        <f>IF(N550="zákl. přenesená",J550,0)</f>
        <v>0</v>
      </c>
      <c r="BH550" s="233">
        <f>IF(N550="sníž. přenesená",J550,0)</f>
        <v>0</v>
      </c>
      <c r="BI550" s="233">
        <f>IF(N550="nulová",J550,0)</f>
        <v>0</v>
      </c>
      <c r="BJ550" s="19" t="s">
        <v>85</v>
      </c>
      <c r="BK550" s="233">
        <f>ROUND(I550*H550,2)</f>
        <v>0</v>
      </c>
      <c r="BL550" s="19" t="s">
        <v>253</v>
      </c>
      <c r="BM550" s="232" t="s">
        <v>7190</v>
      </c>
    </row>
    <row r="551" s="2" customFormat="1">
      <c r="A551" s="40"/>
      <c r="B551" s="41"/>
      <c r="C551" s="42"/>
      <c r="D551" s="234" t="s">
        <v>255</v>
      </c>
      <c r="E551" s="42"/>
      <c r="F551" s="235" t="s">
        <v>7191</v>
      </c>
      <c r="G551" s="42"/>
      <c r="H551" s="42"/>
      <c r="I551" s="236"/>
      <c r="J551" s="42"/>
      <c r="K551" s="42"/>
      <c r="L551" s="46"/>
      <c r="M551" s="237"/>
      <c r="N551" s="238"/>
      <c r="O551" s="93"/>
      <c r="P551" s="93"/>
      <c r="Q551" s="93"/>
      <c r="R551" s="93"/>
      <c r="S551" s="93"/>
      <c r="T551" s="94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T551" s="19" t="s">
        <v>255</v>
      </c>
      <c r="AU551" s="19" t="s">
        <v>87</v>
      </c>
    </row>
    <row r="552" s="2" customFormat="1">
      <c r="A552" s="40"/>
      <c r="B552" s="41"/>
      <c r="C552" s="42"/>
      <c r="D552" s="296" t="s">
        <v>766</v>
      </c>
      <c r="E552" s="42"/>
      <c r="F552" s="297" t="s">
        <v>3794</v>
      </c>
      <c r="G552" s="42"/>
      <c r="H552" s="42"/>
      <c r="I552" s="236"/>
      <c r="J552" s="42"/>
      <c r="K552" s="42"/>
      <c r="L552" s="46"/>
      <c r="M552" s="237"/>
      <c r="N552" s="238"/>
      <c r="O552" s="93"/>
      <c r="P552" s="93"/>
      <c r="Q552" s="93"/>
      <c r="R552" s="93"/>
      <c r="S552" s="93"/>
      <c r="T552" s="94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T552" s="19" t="s">
        <v>766</v>
      </c>
      <c r="AU552" s="19" t="s">
        <v>87</v>
      </c>
    </row>
    <row r="553" s="2" customFormat="1" ht="21.75" customHeight="1">
      <c r="A553" s="40"/>
      <c r="B553" s="41"/>
      <c r="C553" s="221" t="s">
        <v>3174</v>
      </c>
      <c r="D553" s="221" t="s">
        <v>248</v>
      </c>
      <c r="E553" s="222" t="s">
        <v>7192</v>
      </c>
      <c r="F553" s="223" t="s">
        <v>7193</v>
      </c>
      <c r="G553" s="224" t="s">
        <v>317</v>
      </c>
      <c r="H553" s="225">
        <v>35.200000000000003</v>
      </c>
      <c r="I553" s="226"/>
      <c r="J553" s="227">
        <f>ROUND(I553*H553,2)</f>
        <v>0</v>
      </c>
      <c r="K553" s="223" t="s">
        <v>764</v>
      </c>
      <c r="L553" s="46"/>
      <c r="M553" s="228" t="s">
        <v>1</v>
      </c>
      <c r="N553" s="229" t="s">
        <v>42</v>
      </c>
      <c r="O553" s="93"/>
      <c r="P553" s="230">
        <f>O553*H553</f>
        <v>0</v>
      </c>
      <c r="Q553" s="230">
        <v>0.00042000000000000002</v>
      </c>
      <c r="R553" s="230">
        <f>Q553*H553</f>
        <v>0.014784000000000002</v>
      </c>
      <c r="S553" s="230">
        <v>0</v>
      </c>
      <c r="T553" s="231">
        <f>S553*H553</f>
        <v>0</v>
      </c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R553" s="232" t="s">
        <v>253</v>
      </c>
      <c r="AT553" s="232" t="s">
        <v>248</v>
      </c>
      <c r="AU553" s="232" t="s">
        <v>87</v>
      </c>
      <c r="AY553" s="19" t="s">
        <v>245</v>
      </c>
      <c r="BE553" s="233">
        <f>IF(N553="základní",J553,0)</f>
        <v>0</v>
      </c>
      <c r="BF553" s="233">
        <f>IF(N553="snížená",J553,0)</f>
        <v>0</v>
      </c>
      <c r="BG553" s="233">
        <f>IF(N553="zákl. přenesená",J553,0)</f>
        <v>0</v>
      </c>
      <c r="BH553" s="233">
        <f>IF(N553="sníž. přenesená",J553,0)</f>
        <v>0</v>
      </c>
      <c r="BI553" s="233">
        <f>IF(N553="nulová",J553,0)</f>
        <v>0</v>
      </c>
      <c r="BJ553" s="19" t="s">
        <v>85</v>
      </c>
      <c r="BK553" s="233">
        <f>ROUND(I553*H553,2)</f>
        <v>0</v>
      </c>
      <c r="BL553" s="19" t="s">
        <v>253</v>
      </c>
      <c r="BM553" s="232" t="s">
        <v>7194</v>
      </c>
    </row>
    <row r="554" s="2" customFormat="1">
      <c r="A554" s="40"/>
      <c r="B554" s="41"/>
      <c r="C554" s="42"/>
      <c r="D554" s="234" t="s">
        <v>255</v>
      </c>
      <c r="E554" s="42"/>
      <c r="F554" s="235" t="s">
        <v>7195</v>
      </c>
      <c r="G554" s="42"/>
      <c r="H554" s="42"/>
      <c r="I554" s="236"/>
      <c r="J554" s="42"/>
      <c r="K554" s="42"/>
      <c r="L554" s="46"/>
      <c r="M554" s="237"/>
      <c r="N554" s="238"/>
      <c r="O554" s="93"/>
      <c r="P554" s="93"/>
      <c r="Q554" s="93"/>
      <c r="R554" s="93"/>
      <c r="S554" s="93"/>
      <c r="T554" s="94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T554" s="19" t="s">
        <v>255</v>
      </c>
      <c r="AU554" s="19" t="s">
        <v>87</v>
      </c>
    </row>
    <row r="555" s="2" customFormat="1">
      <c r="A555" s="40"/>
      <c r="B555" s="41"/>
      <c r="C555" s="42"/>
      <c r="D555" s="296" t="s">
        <v>766</v>
      </c>
      <c r="E555" s="42"/>
      <c r="F555" s="297" t="s">
        <v>7196</v>
      </c>
      <c r="G555" s="42"/>
      <c r="H555" s="42"/>
      <c r="I555" s="236"/>
      <c r="J555" s="42"/>
      <c r="K555" s="42"/>
      <c r="L555" s="46"/>
      <c r="M555" s="237"/>
      <c r="N555" s="238"/>
      <c r="O555" s="93"/>
      <c r="P555" s="93"/>
      <c r="Q555" s="93"/>
      <c r="R555" s="93"/>
      <c r="S555" s="93"/>
      <c r="T555" s="94"/>
      <c r="U555" s="40"/>
      <c r="V555" s="40"/>
      <c r="W555" s="40"/>
      <c r="X555" s="40"/>
      <c r="Y555" s="40"/>
      <c r="Z555" s="40"/>
      <c r="AA555" s="40"/>
      <c r="AB555" s="40"/>
      <c r="AC555" s="40"/>
      <c r="AD555" s="40"/>
      <c r="AE555" s="40"/>
      <c r="AT555" s="19" t="s">
        <v>766</v>
      </c>
      <c r="AU555" s="19" t="s">
        <v>87</v>
      </c>
    </row>
    <row r="556" s="14" customFormat="1">
      <c r="A556" s="14"/>
      <c r="B556" s="249"/>
      <c r="C556" s="250"/>
      <c r="D556" s="234" t="s">
        <v>257</v>
      </c>
      <c r="E556" s="251" t="s">
        <v>1</v>
      </c>
      <c r="F556" s="252" t="s">
        <v>7197</v>
      </c>
      <c r="G556" s="250"/>
      <c r="H556" s="253">
        <v>35.200000000000003</v>
      </c>
      <c r="I556" s="254"/>
      <c r="J556" s="250"/>
      <c r="K556" s="250"/>
      <c r="L556" s="255"/>
      <c r="M556" s="256"/>
      <c r="N556" s="257"/>
      <c r="O556" s="257"/>
      <c r="P556" s="257"/>
      <c r="Q556" s="257"/>
      <c r="R556" s="257"/>
      <c r="S556" s="257"/>
      <c r="T556" s="258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9" t="s">
        <v>257</v>
      </c>
      <c r="AU556" s="259" t="s">
        <v>87</v>
      </c>
      <c r="AV556" s="14" t="s">
        <v>87</v>
      </c>
      <c r="AW556" s="14" t="s">
        <v>34</v>
      </c>
      <c r="AX556" s="14" t="s">
        <v>77</v>
      </c>
      <c r="AY556" s="259" t="s">
        <v>245</v>
      </c>
    </row>
    <row r="557" s="15" customFormat="1">
      <c r="A557" s="15"/>
      <c r="B557" s="260"/>
      <c r="C557" s="261"/>
      <c r="D557" s="234" t="s">
        <v>257</v>
      </c>
      <c r="E557" s="262" t="s">
        <v>1</v>
      </c>
      <c r="F557" s="263" t="s">
        <v>266</v>
      </c>
      <c r="G557" s="261"/>
      <c r="H557" s="264">
        <v>35.200000000000003</v>
      </c>
      <c r="I557" s="265"/>
      <c r="J557" s="261"/>
      <c r="K557" s="261"/>
      <c r="L557" s="266"/>
      <c r="M557" s="267"/>
      <c r="N557" s="268"/>
      <c r="O557" s="268"/>
      <c r="P557" s="268"/>
      <c r="Q557" s="268"/>
      <c r="R557" s="268"/>
      <c r="S557" s="268"/>
      <c r="T557" s="269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T557" s="270" t="s">
        <v>257</v>
      </c>
      <c r="AU557" s="270" t="s">
        <v>87</v>
      </c>
      <c r="AV557" s="15" t="s">
        <v>253</v>
      </c>
      <c r="AW557" s="15" t="s">
        <v>34</v>
      </c>
      <c r="AX557" s="15" t="s">
        <v>85</v>
      </c>
      <c r="AY557" s="270" t="s">
        <v>245</v>
      </c>
    </row>
    <row r="558" s="2" customFormat="1" ht="16.5" customHeight="1">
      <c r="A558" s="40"/>
      <c r="B558" s="41"/>
      <c r="C558" s="221" t="s">
        <v>459</v>
      </c>
      <c r="D558" s="221" t="s">
        <v>248</v>
      </c>
      <c r="E558" s="222" t="s">
        <v>7198</v>
      </c>
      <c r="F558" s="223" t="s">
        <v>7199</v>
      </c>
      <c r="G558" s="224" t="s">
        <v>317</v>
      </c>
      <c r="H558" s="225">
        <v>51.439999999999998</v>
      </c>
      <c r="I558" s="226"/>
      <c r="J558" s="227">
        <f>ROUND(I558*H558,2)</f>
        <v>0</v>
      </c>
      <c r="K558" s="223" t="s">
        <v>764</v>
      </c>
      <c r="L558" s="46"/>
      <c r="M558" s="228" t="s">
        <v>1</v>
      </c>
      <c r="N558" s="229" t="s">
        <v>42</v>
      </c>
      <c r="O558" s="93"/>
      <c r="P558" s="230">
        <f>O558*H558</f>
        <v>0</v>
      </c>
      <c r="Q558" s="230">
        <v>0.00017000000000000001</v>
      </c>
      <c r="R558" s="230">
        <f>Q558*H558</f>
        <v>0.0087448000000000005</v>
      </c>
      <c r="S558" s="230">
        <v>0</v>
      </c>
      <c r="T558" s="231">
        <f>S558*H558</f>
        <v>0</v>
      </c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R558" s="232" t="s">
        <v>253</v>
      </c>
      <c r="AT558" s="232" t="s">
        <v>248</v>
      </c>
      <c r="AU558" s="232" t="s">
        <v>87</v>
      </c>
      <c r="AY558" s="19" t="s">
        <v>245</v>
      </c>
      <c r="BE558" s="233">
        <f>IF(N558="základní",J558,0)</f>
        <v>0</v>
      </c>
      <c r="BF558" s="233">
        <f>IF(N558="snížená",J558,0)</f>
        <v>0</v>
      </c>
      <c r="BG558" s="233">
        <f>IF(N558="zákl. přenesená",J558,0)</f>
        <v>0</v>
      </c>
      <c r="BH558" s="233">
        <f>IF(N558="sníž. přenesená",J558,0)</f>
        <v>0</v>
      </c>
      <c r="BI558" s="233">
        <f>IF(N558="nulová",J558,0)</f>
        <v>0</v>
      </c>
      <c r="BJ558" s="19" t="s">
        <v>85</v>
      </c>
      <c r="BK558" s="233">
        <f>ROUND(I558*H558,2)</f>
        <v>0</v>
      </c>
      <c r="BL558" s="19" t="s">
        <v>253</v>
      </c>
      <c r="BM558" s="232" t="s">
        <v>7200</v>
      </c>
    </row>
    <row r="559" s="2" customFormat="1">
      <c r="A559" s="40"/>
      <c r="B559" s="41"/>
      <c r="C559" s="42"/>
      <c r="D559" s="234" t="s">
        <v>255</v>
      </c>
      <c r="E559" s="42"/>
      <c r="F559" s="235" t="s">
        <v>7201</v>
      </c>
      <c r="G559" s="42"/>
      <c r="H559" s="42"/>
      <c r="I559" s="236"/>
      <c r="J559" s="42"/>
      <c r="K559" s="42"/>
      <c r="L559" s="46"/>
      <c r="M559" s="237"/>
      <c r="N559" s="238"/>
      <c r="O559" s="93"/>
      <c r="P559" s="93"/>
      <c r="Q559" s="93"/>
      <c r="R559" s="93"/>
      <c r="S559" s="93"/>
      <c r="T559" s="94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T559" s="19" t="s">
        <v>255</v>
      </c>
      <c r="AU559" s="19" t="s">
        <v>87</v>
      </c>
    </row>
    <row r="560" s="2" customFormat="1">
      <c r="A560" s="40"/>
      <c r="B560" s="41"/>
      <c r="C560" s="42"/>
      <c r="D560" s="296" t="s">
        <v>766</v>
      </c>
      <c r="E560" s="42"/>
      <c r="F560" s="297" t="s">
        <v>7202</v>
      </c>
      <c r="G560" s="42"/>
      <c r="H560" s="42"/>
      <c r="I560" s="236"/>
      <c r="J560" s="42"/>
      <c r="K560" s="42"/>
      <c r="L560" s="46"/>
      <c r="M560" s="237"/>
      <c r="N560" s="238"/>
      <c r="O560" s="93"/>
      <c r="P560" s="93"/>
      <c r="Q560" s="93"/>
      <c r="R560" s="93"/>
      <c r="S560" s="93"/>
      <c r="T560" s="94"/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T560" s="19" t="s">
        <v>766</v>
      </c>
      <c r="AU560" s="19" t="s">
        <v>87</v>
      </c>
    </row>
    <row r="561" s="14" customFormat="1">
      <c r="A561" s="14"/>
      <c r="B561" s="249"/>
      <c r="C561" s="250"/>
      <c r="D561" s="234" t="s">
        <v>257</v>
      </c>
      <c r="E561" s="251" t="s">
        <v>1</v>
      </c>
      <c r="F561" s="252" t="s">
        <v>7203</v>
      </c>
      <c r="G561" s="250"/>
      <c r="H561" s="253">
        <v>51.439999999999998</v>
      </c>
      <c r="I561" s="254"/>
      <c r="J561" s="250"/>
      <c r="K561" s="250"/>
      <c r="L561" s="255"/>
      <c r="M561" s="256"/>
      <c r="N561" s="257"/>
      <c r="O561" s="257"/>
      <c r="P561" s="257"/>
      <c r="Q561" s="257"/>
      <c r="R561" s="257"/>
      <c r="S561" s="257"/>
      <c r="T561" s="258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9" t="s">
        <v>257</v>
      </c>
      <c r="AU561" s="259" t="s">
        <v>87</v>
      </c>
      <c r="AV561" s="14" t="s">
        <v>87</v>
      </c>
      <c r="AW561" s="14" t="s">
        <v>34</v>
      </c>
      <c r="AX561" s="14" t="s">
        <v>77</v>
      </c>
      <c r="AY561" s="259" t="s">
        <v>245</v>
      </c>
    </row>
    <row r="562" s="15" customFormat="1">
      <c r="A562" s="15"/>
      <c r="B562" s="260"/>
      <c r="C562" s="261"/>
      <c r="D562" s="234" t="s">
        <v>257</v>
      </c>
      <c r="E562" s="262" t="s">
        <v>1</v>
      </c>
      <c r="F562" s="263" t="s">
        <v>266</v>
      </c>
      <c r="G562" s="261"/>
      <c r="H562" s="264">
        <v>51.439999999999998</v>
      </c>
      <c r="I562" s="265"/>
      <c r="J562" s="261"/>
      <c r="K562" s="261"/>
      <c r="L562" s="266"/>
      <c r="M562" s="267"/>
      <c r="N562" s="268"/>
      <c r="O562" s="268"/>
      <c r="P562" s="268"/>
      <c r="Q562" s="268"/>
      <c r="R562" s="268"/>
      <c r="S562" s="268"/>
      <c r="T562" s="269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70" t="s">
        <v>257</v>
      </c>
      <c r="AU562" s="270" t="s">
        <v>87</v>
      </c>
      <c r="AV562" s="15" t="s">
        <v>253</v>
      </c>
      <c r="AW562" s="15" t="s">
        <v>34</v>
      </c>
      <c r="AX562" s="15" t="s">
        <v>85</v>
      </c>
      <c r="AY562" s="270" t="s">
        <v>245</v>
      </c>
    </row>
    <row r="563" s="2" customFormat="1" ht="21.75" customHeight="1">
      <c r="A563" s="40"/>
      <c r="B563" s="41"/>
      <c r="C563" s="221" t="s">
        <v>3188</v>
      </c>
      <c r="D563" s="221" t="s">
        <v>248</v>
      </c>
      <c r="E563" s="222" t="s">
        <v>6253</v>
      </c>
      <c r="F563" s="223" t="s">
        <v>6254</v>
      </c>
      <c r="G563" s="224" t="s">
        <v>275</v>
      </c>
      <c r="H563" s="225">
        <v>72</v>
      </c>
      <c r="I563" s="226"/>
      <c r="J563" s="227">
        <f>ROUND(I563*H563,2)</f>
        <v>0</v>
      </c>
      <c r="K563" s="223" t="s">
        <v>764</v>
      </c>
      <c r="L563" s="46"/>
      <c r="M563" s="228" t="s">
        <v>1</v>
      </c>
      <c r="N563" s="229" t="s">
        <v>42</v>
      </c>
      <c r="O563" s="93"/>
      <c r="P563" s="230">
        <f>O563*H563</f>
        <v>0</v>
      </c>
      <c r="Q563" s="230">
        <v>0</v>
      </c>
      <c r="R563" s="230">
        <f>Q563*H563</f>
        <v>0</v>
      </c>
      <c r="S563" s="230">
        <v>0.010999999999999999</v>
      </c>
      <c r="T563" s="231">
        <f>S563*H563</f>
        <v>0.79199999999999993</v>
      </c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R563" s="232" t="s">
        <v>253</v>
      </c>
      <c r="AT563" s="232" t="s">
        <v>248</v>
      </c>
      <c r="AU563" s="232" t="s">
        <v>87</v>
      </c>
      <c r="AY563" s="19" t="s">
        <v>245</v>
      </c>
      <c r="BE563" s="233">
        <f>IF(N563="základní",J563,0)</f>
        <v>0</v>
      </c>
      <c r="BF563" s="233">
        <f>IF(N563="snížená",J563,0)</f>
        <v>0</v>
      </c>
      <c r="BG563" s="233">
        <f>IF(N563="zákl. přenesená",J563,0)</f>
        <v>0</v>
      </c>
      <c r="BH563" s="233">
        <f>IF(N563="sníž. přenesená",J563,0)</f>
        <v>0</v>
      </c>
      <c r="BI563" s="233">
        <f>IF(N563="nulová",J563,0)</f>
        <v>0</v>
      </c>
      <c r="BJ563" s="19" t="s">
        <v>85</v>
      </c>
      <c r="BK563" s="233">
        <f>ROUND(I563*H563,2)</f>
        <v>0</v>
      </c>
      <c r="BL563" s="19" t="s">
        <v>253</v>
      </c>
      <c r="BM563" s="232" t="s">
        <v>7204</v>
      </c>
    </row>
    <row r="564" s="2" customFormat="1">
      <c r="A564" s="40"/>
      <c r="B564" s="41"/>
      <c r="C564" s="42"/>
      <c r="D564" s="234" t="s">
        <v>255</v>
      </c>
      <c r="E564" s="42"/>
      <c r="F564" s="235" t="s">
        <v>7205</v>
      </c>
      <c r="G564" s="42"/>
      <c r="H564" s="42"/>
      <c r="I564" s="236"/>
      <c r="J564" s="42"/>
      <c r="K564" s="42"/>
      <c r="L564" s="46"/>
      <c r="M564" s="237"/>
      <c r="N564" s="238"/>
      <c r="O564" s="93"/>
      <c r="P564" s="93"/>
      <c r="Q564" s="93"/>
      <c r="R564" s="93"/>
      <c r="S564" s="93"/>
      <c r="T564" s="94"/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T564" s="19" t="s">
        <v>255</v>
      </c>
      <c r="AU564" s="19" t="s">
        <v>87</v>
      </c>
    </row>
    <row r="565" s="2" customFormat="1">
      <c r="A565" s="40"/>
      <c r="B565" s="41"/>
      <c r="C565" s="42"/>
      <c r="D565" s="296" t="s">
        <v>766</v>
      </c>
      <c r="E565" s="42"/>
      <c r="F565" s="297" t="s">
        <v>6256</v>
      </c>
      <c r="G565" s="42"/>
      <c r="H565" s="42"/>
      <c r="I565" s="236"/>
      <c r="J565" s="42"/>
      <c r="K565" s="42"/>
      <c r="L565" s="46"/>
      <c r="M565" s="237"/>
      <c r="N565" s="238"/>
      <c r="O565" s="93"/>
      <c r="P565" s="93"/>
      <c r="Q565" s="93"/>
      <c r="R565" s="93"/>
      <c r="S565" s="93"/>
      <c r="T565" s="94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T565" s="19" t="s">
        <v>766</v>
      </c>
      <c r="AU565" s="19" t="s">
        <v>87</v>
      </c>
    </row>
    <row r="566" s="14" customFormat="1">
      <c r="A566" s="14"/>
      <c r="B566" s="249"/>
      <c r="C566" s="250"/>
      <c r="D566" s="234" t="s">
        <v>257</v>
      </c>
      <c r="E566" s="251" t="s">
        <v>1</v>
      </c>
      <c r="F566" s="252" t="s">
        <v>7206</v>
      </c>
      <c r="G566" s="250"/>
      <c r="H566" s="253">
        <v>72</v>
      </c>
      <c r="I566" s="254"/>
      <c r="J566" s="250"/>
      <c r="K566" s="250"/>
      <c r="L566" s="255"/>
      <c r="M566" s="256"/>
      <c r="N566" s="257"/>
      <c r="O566" s="257"/>
      <c r="P566" s="257"/>
      <c r="Q566" s="257"/>
      <c r="R566" s="257"/>
      <c r="S566" s="257"/>
      <c r="T566" s="258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9" t="s">
        <v>257</v>
      </c>
      <c r="AU566" s="259" t="s">
        <v>87</v>
      </c>
      <c r="AV566" s="14" t="s">
        <v>87</v>
      </c>
      <c r="AW566" s="14" t="s">
        <v>34</v>
      </c>
      <c r="AX566" s="14" t="s">
        <v>77</v>
      </c>
      <c r="AY566" s="259" t="s">
        <v>245</v>
      </c>
    </row>
    <row r="567" s="15" customFormat="1">
      <c r="A567" s="15"/>
      <c r="B567" s="260"/>
      <c r="C567" s="261"/>
      <c r="D567" s="234" t="s">
        <v>257</v>
      </c>
      <c r="E567" s="262" t="s">
        <v>1</v>
      </c>
      <c r="F567" s="263" t="s">
        <v>266</v>
      </c>
      <c r="G567" s="261"/>
      <c r="H567" s="264">
        <v>72</v>
      </c>
      <c r="I567" s="265"/>
      <c r="J567" s="261"/>
      <c r="K567" s="261"/>
      <c r="L567" s="266"/>
      <c r="M567" s="267"/>
      <c r="N567" s="268"/>
      <c r="O567" s="268"/>
      <c r="P567" s="268"/>
      <c r="Q567" s="268"/>
      <c r="R567" s="268"/>
      <c r="S567" s="268"/>
      <c r="T567" s="269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T567" s="270" t="s">
        <v>257</v>
      </c>
      <c r="AU567" s="270" t="s">
        <v>87</v>
      </c>
      <c r="AV567" s="15" t="s">
        <v>253</v>
      </c>
      <c r="AW567" s="15" t="s">
        <v>34</v>
      </c>
      <c r="AX567" s="15" t="s">
        <v>85</v>
      </c>
      <c r="AY567" s="270" t="s">
        <v>245</v>
      </c>
    </row>
    <row r="568" s="2" customFormat="1" ht="16.5" customHeight="1">
      <c r="A568" s="40"/>
      <c r="B568" s="41"/>
      <c r="C568" s="221" t="s">
        <v>3194</v>
      </c>
      <c r="D568" s="221" t="s">
        <v>248</v>
      </c>
      <c r="E568" s="222" t="s">
        <v>5160</v>
      </c>
      <c r="F568" s="223" t="s">
        <v>5161</v>
      </c>
      <c r="G568" s="224" t="s">
        <v>251</v>
      </c>
      <c r="H568" s="225">
        <v>22.399999999999999</v>
      </c>
      <c r="I568" s="226"/>
      <c r="J568" s="227">
        <f>ROUND(I568*H568,2)</f>
        <v>0</v>
      </c>
      <c r="K568" s="223" t="s">
        <v>764</v>
      </c>
      <c r="L568" s="46"/>
      <c r="M568" s="228" t="s">
        <v>1</v>
      </c>
      <c r="N568" s="229" t="s">
        <v>42</v>
      </c>
      <c r="O568" s="93"/>
      <c r="P568" s="230">
        <f>O568*H568</f>
        <v>0</v>
      </c>
      <c r="Q568" s="230">
        <v>0.12</v>
      </c>
      <c r="R568" s="230">
        <f>Q568*H568</f>
        <v>2.6879999999999997</v>
      </c>
      <c r="S568" s="230">
        <v>2.4900000000000002</v>
      </c>
      <c r="T568" s="231">
        <f>S568*H568</f>
        <v>55.776000000000003</v>
      </c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R568" s="232" t="s">
        <v>253</v>
      </c>
      <c r="AT568" s="232" t="s">
        <v>248</v>
      </c>
      <c r="AU568" s="232" t="s">
        <v>87</v>
      </c>
      <c r="AY568" s="19" t="s">
        <v>245</v>
      </c>
      <c r="BE568" s="233">
        <f>IF(N568="základní",J568,0)</f>
        <v>0</v>
      </c>
      <c r="BF568" s="233">
        <f>IF(N568="snížená",J568,0)</f>
        <v>0</v>
      </c>
      <c r="BG568" s="233">
        <f>IF(N568="zákl. přenesená",J568,0)</f>
        <v>0</v>
      </c>
      <c r="BH568" s="233">
        <f>IF(N568="sníž. přenesená",J568,0)</f>
        <v>0</v>
      </c>
      <c r="BI568" s="233">
        <f>IF(N568="nulová",J568,0)</f>
        <v>0</v>
      </c>
      <c r="BJ568" s="19" t="s">
        <v>85</v>
      </c>
      <c r="BK568" s="233">
        <f>ROUND(I568*H568,2)</f>
        <v>0</v>
      </c>
      <c r="BL568" s="19" t="s">
        <v>253</v>
      </c>
      <c r="BM568" s="232" t="s">
        <v>7207</v>
      </c>
    </row>
    <row r="569" s="2" customFormat="1">
      <c r="A569" s="40"/>
      <c r="B569" s="41"/>
      <c r="C569" s="42"/>
      <c r="D569" s="234" t="s">
        <v>255</v>
      </c>
      <c r="E569" s="42"/>
      <c r="F569" s="235" t="s">
        <v>6022</v>
      </c>
      <c r="G569" s="42"/>
      <c r="H569" s="42"/>
      <c r="I569" s="236"/>
      <c r="J569" s="42"/>
      <c r="K569" s="42"/>
      <c r="L569" s="46"/>
      <c r="M569" s="237"/>
      <c r="N569" s="238"/>
      <c r="O569" s="93"/>
      <c r="P569" s="93"/>
      <c r="Q569" s="93"/>
      <c r="R569" s="93"/>
      <c r="S569" s="93"/>
      <c r="T569" s="94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T569" s="19" t="s">
        <v>255</v>
      </c>
      <c r="AU569" s="19" t="s">
        <v>87</v>
      </c>
    </row>
    <row r="570" s="2" customFormat="1">
      <c r="A570" s="40"/>
      <c r="B570" s="41"/>
      <c r="C570" s="42"/>
      <c r="D570" s="296" t="s">
        <v>766</v>
      </c>
      <c r="E570" s="42"/>
      <c r="F570" s="297" t="s">
        <v>5163</v>
      </c>
      <c r="G570" s="42"/>
      <c r="H570" s="42"/>
      <c r="I570" s="236"/>
      <c r="J570" s="42"/>
      <c r="K570" s="42"/>
      <c r="L570" s="46"/>
      <c r="M570" s="237"/>
      <c r="N570" s="238"/>
      <c r="O570" s="93"/>
      <c r="P570" s="93"/>
      <c r="Q570" s="93"/>
      <c r="R570" s="93"/>
      <c r="S570" s="93"/>
      <c r="T570" s="94"/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T570" s="19" t="s">
        <v>766</v>
      </c>
      <c r="AU570" s="19" t="s">
        <v>87</v>
      </c>
    </row>
    <row r="571" s="14" customFormat="1">
      <c r="A571" s="14"/>
      <c r="B571" s="249"/>
      <c r="C571" s="250"/>
      <c r="D571" s="234" t="s">
        <v>257</v>
      </c>
      <c r="E571" s="251" t="s">
        <v>1</v>
      </c>
      <c r="F571" s="252" t="s">
        <v>7208</v>
      </c>
      <c r="G571" s="250"/>
      <c r="H571" s="253">
        <v>20.640000000000001</v>
      </c>
      <c r="I571" s="254"/>
      <c r="J571" s="250"/>
      <c r="K571" s="250"/>
      <c r="L571" s="255"/>
      <c r="M571" s="256"/>
      <c r="N571" s="257"/>
      <c r="O571" s="257"/>
      <c r="P571" s="257"/>
      <c r="Q571" s="257"/>
      <c r="R571" s="257"/>
      <c r="S571" s="257"/>
      <c r="T571" s="258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59" t="s">
        <v>257</v>
      </c>
      <c r="AU571" s="259" t="s">
        <v>87</v>
      </c>
      <c r="AV571" s="14" t="s">
        <v>87</v>
      </c>
      <c r="AW571" s="14" t="s">
        <v>34</v>
      </c>
      <c r="AX571" s="14" t="s">
        <v>77</v>
      </c>
      <c r="AY571" s="259" t="s">
        <v>245</v>
      </c>
    </row>
    <row r="572" s="14" customFormat="1">
      <c r="A572" s="14"/>
      <c r="B572" s="249"/>
      <c r="C572" s="250"/>
      <c r="D572" s="234" t="s">
        <v>257</v>
      </c>
      <c r="E572" s="251" t="s">
        <v>1</v>
      </c>
      <c r="F572" s="252" t="s">
        <v>7209</v>
      </c>
      <c r="G572" s="250"/>
      <c r="H572" s="253">
        <v>1.76</v>
      </c>
      <c r="I572" s="254"/>
      <c r="J572" s="250"/>
      <c r="K572" s="250"/>
      <c r="L572" s="255"/>
      <c r="M572" s="256"/>
      <c r="N572" s="257"/>
      <c r="O572" s="257"/>
      <c r="P572" s="257"/>
      <c r="Q572" s="257"/>
      <c r="R572" s="257"/>
      <c r="S572" s="257"/>
      <c r="T572" s="258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9" t="s">
        <v>257</v>
      </c>
      <c r="AU572" s="259" t="s">
        <v>87</v>
      </c>
      <c r="AV572" s="14" t="s">
        <v>87</v>
      </c>
      <c r="AW572" s="14" t="s">
        <v>34</v>
      </c>
      <c r="AX572" s="14" t="s">
        <v>77</v>
      </c>
      <c r="AY572" s="259" t="s">
        <v>245</v>
      </c>
    </row>
    <row r="573" s="15" customFormat="1">
      <c r="A573" s="15"/>
      <c r="B573" s="260"/>
      <c r="C573" s="261"/>
      <c r="D573" s="234" t="s">
        <v>257</v>
      </c>
      <c r="E573" s="262" t="s">
        <v>1</v>
      </c>
      <c r="F573" s="263" t="s">
        <v>266</v>
      </c>
      <c r="G573" s="261"/>
      <c r="H573" s="264">
        <v>22.400000000000002</v>
      </c>
      <c r="I573" s="265"/>
      <c r="J573" s="261"/>
      <c r="K573" s="261"/>
      <c r="L573" s="266"/>
      <c r="M573" s="267"/>
      <c r="N573" s="268"/>
      <c r="O573" s="268"/>
      <c r="P573" s="268"/>
      <c r="Q573" s="268"/>
      <c r="R573" s="268"/>
      <c r="S573" s="268"/>
      <c r="T573" s="269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70" t="s">
        <v>257</v>
      </c>
      <c r="AU573" s="270" t="s">
        <v>87</v>
      </c>
      <c r="AV573" s="15" t="s">
        <v>253</v>
      </c>
      <c r="AW573" s="15" t="s">
        <v>34</v>
      </c>
      <c r="AX573" s="15" t="s">
        <v>85</v>
      </c>
      <c r="AY573" s="270" t="s">
        <v>245</v>
      </c>
    </row>
    <row r="574" s="2" customFormat="1" ht="16.5" customHeight="1">
      <c r="A574" s="40"/>
      <c r="B574" s="41"/>
      <c r="C574" s="221" t="s">
        <v>3446</v>
      </c>
      <c r="D574" s="221" t="s">
        <v>248</v>
      </c>
      <c r="E574" s="222" t="s">
        <v>2982</v>
      </c>
      <c r="F574" s="223" t="s">
        <v>2983</v>
      </c>
      <c r="G574" s="224" t="s">
        <v>3227</v>
      </c>
      <c r="H574" s="225">
        <v>35.923000000000002</v>
      </c>
      <c r="I574" s="226"/>
      <c r="J574" s="227">
        <f>ROUND(I574*H574,2)</f>
        <v>0</v>
      </c>
      <c r="K574" s="223" t="s">
        <v>764</v>
      </c>
      <c r="L574" s="46"/>
      <c r="M574" s="228" t="s">
        <v>1</v>
      </c>
      <c r="N574" s="229" t="s">
        <v>42</v>
      </c>
      <c r="O574" s="93"/>
      <c r="P574" s="230">
        <f>O574*H574</f>
        <v>0</v>
      </c>
      <c r="Q574" s="230">
        <v>0.12171</v>
      </c>
      <c r="R574" s="230">
        <f>Q574*H574</f>
        <v>4.3721883300000002</v>
      </c>
      <c r="S574" s="230">
        <v>2.3999999999999999</v>
      </c>
      <c r="T574" s="231">
        <f>S574*H574</f>
        <v>86.215199999999996</v>
      </c>
      <c r="U574" s="40"/>
      <c r="V574" s="40"/>
      <c r="W574" s="40"/>
      <c r="X574" s="40"/>
      <c r="Y574" s="40"/>
      <c r="Z574" s="40"/>
      <c r="AA574" s="40"/>
      <c r="AB574" s="40"/>
      <c r="AC574" s="40"/>
      <c r="AD574" s="40"/>
      <c r="AE574" s="40"/>
      <c r="AR574" s="232" t="s">
        <v>253</v>
      </c>
      <c r="AT574" s="232" t="s">
        <v>248</v>
      </c>
      <c r="AU574" s="232" t="s">
        <v>87</v>
      </c>
      <c r="AY574" s="19" t="s">
        <v>245</v>
      </c>
      <c r="BE574" s="233">
        <f>IF(N574="základní",J574,0)</f>
        <v>0</v>
      </c>
      <c r="BF574" s="233">
        <f>IF(N574="snížená",J574,0)</f>
        <v>0</v>
      </c>
      <c r="BG574" s="233">
        <f>IF(N574="zákl. přenesená",J574,0)</f>
        <v>0</v>
      </c>
      <c r="BH574" s="233">
        <f>IF(N574="sníž. přenesená",J574,0)</f>
        <v>0</v>
      </c>
      <c r="BI574" s="233">
        <f>IF(N574="nulová",J574,0)</f>
        <v>0</v>
      </c>
      <c r="BJ574" s="19" t="s">
        <v>85</v>
      </c>
      <c r="BK574" s="233">
        <f>ROUND(I574*H574,2)</f>
        <v>0</v>
      </c>
      <c r="BL574" s="19" t="s">
        <v>253</v>
      </c>
      <c r="BM574" s="232" t="s">
        <v>7210</v>
      </c>
    </row>
    <row r="575" s="2" customFormat="1">
      <c r="A575" s="40"/>
      <c r="B575" s="41"/>
      <c r="C575" s="42"/>
      <c r="D575" s="234" t="s">
        <v>255</v>
      </c>
      <c r="E575" s="42"/>
      <c r="F575" s="235" t="s">
        <v>2985</v>
      </c>
      <c r="G575" s="42"/>
      <c r="H575" s="42"/>
      <c r="I575" s="236"/>
      <c r="J575" s="42"/>
      <c r="K575" s="42"/>
      <c r="L575" s="46"/>
      <c r="M575" s="237"/>
      <c r="N575" s="238"/>
      <c r="O575" s="93"/>
      <c r="P575" s="93"/>
      <c r="Q575" s="93"/>
      <c r="R575" s="93"/>
      <c r="S575" s="93"/>
      <c r="T575" s="94"/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T575" s="19" t="s">
        <v>255</v>
      </c>
      <c r="AU575" s="19" t="s">
        <v>87</v>
      </c>
    </row>
    <row r="576" s="2" customFormat="1">
      <c r="A576" s="40"/>
      <c r="B576" s="41"/>
      <c r="C576" s="42"/>
      <c r="D576" s="296" t="s">
        <v>766</v>
      </c>
      <c r="E576" s="42"/>
      <c r="F576" s="297" t="s">
        <v>2986</v>
      </c>
      <c r="G576" s="42"/>
      <c r="H576" s="42"/>
      <c r="I576" s="236"/>
      <c r="J576" s="42"/>
      <c r="K576" s="42"/>
      <c r="L576" s="46"/>
      <c r="M576" s="237"/>
      <c r="N576" s="238"/>
      <c r="O576" s="93"/>
      <c r="P576" s="93"/>
      <c r="Q576" s="93"/>
      <c r="R576" s="93"/>
      <c r="S576" s="93"/>
      <c r="T576" s="94"/>
      <c r="U576" s="40"/>
      <c r="V576" s="40"/>
      <c r="W576" s="40"/>
      <c r="X576" s="40"/>
      <c r="Y576" s="40"/>
      <c r="Z576" s="40"/>
      <c r="AA576" s="40"/>
      <c r="AB576" s="40"/>
      <c r="AC576" s="40"/>
      <c r="AD576" s="40"/>
      <c r="AE576" s="40"/>
      <c r="AT576" s="19" t="s">
        <v>766</v>
      </c>
      <c r="AU576" s="19" t="s">
        <v>87</v>
      </c>
    </row>
    <row r="577" s="14" customFormat="1">
      <c r="A577" s="14"/>
      <c r="B577" s="249"/>
      <c r="C577" s="250"/>
      <c r="D577" s="234" t="s">
        <v>257</v>
      </c>
      <c r="E577" s="251" t="s">
        <v>1</v>
      </c>
      <c r="F577" s="252" t="s">
        <v>7211</v>
      </c>
      <c r="G577" s="250"/>
      <c r="H577" s="253">
        <v>2.7290000000000001</v>
      </c>
      <c r="I577" s="254"/>
      <c r="J577" s="250"/>
      <c r="K577" s="250"/>
      <c r="L577" s="255"/>
      <c r="M577" s="256"/>
      <c r="N577" s="257"/>
      <c r="O577" s="257"/>
      <c r="P577" s="257"/>
      <c r="Q577" s="257"/>
      <c r="R577" s="257"/>
      <c r="S577" s="257"/>
      <c r="T577" s="258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9" t="s">
        <v>257</v>
      </c>
      <c r="AU577" s="259" t="s">
        <v>87</v>
      </c>
      <c r="AV577" s="14" t="s">
        <v>87</v>
      </c>
      <c r="AW577" s="14" t="s">
        <v>34</v>
      </c>
      <c r="AX577" s="14" t="s">
        <v>77</v>
      </c>
      <c r="AY577" s="259" t="s">
        <v>245</v>
      </c>
    </row>
    <row r="578" s="14" customFormat="1">
      <c r="A578" s="14"/>
      <c r="B578" s="249"/>
      <c r="C578" s="250"/>
      <c r="D578" s="234" t="s">
        <v>257</v>
      </c>
      <c r="E578" s="251" t="s">
        <v>1</v>
      </c>
      <c r="F578" s="252" t="s">
        <v>7212</v>
      </c>
      <c r="G578" s="250"/>
      <c r="H578" s="253">
        <v>11.396000000000001</v>
      </c>
      <c r="I578" s="254"/>
      <c r="J578" s="250"/>
      <c r="K578" s="250"/>
      <c r="L578" s="255"/>
      <c r="M578" s="256"/>
      <c r="N578" s="257"/>
      <c r="O578" s="257"/>
      <c r="P578" s="257"/>
      <c r="Q578" s="257"/>
      <c r="R578" s="257"/>
      <c r="S578" s="257"/>
      <c r="T578" s="258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9" t="s">
        <v>257</v>
      </c>
      <c r="AU578" s="259" t="s">
        <v>87</v>
      </c>
      <c r="AV578" s="14" t="s">
        <v>87</v>
      </c>
      <c r="AW578" s="14" t="s">
        <v>34</v>
      </c>
      <c r="AX578" s="14" t="s">
        <v>77</v>
      </c>
      <c r="AY578" s="259" t="s">
        <v>245</v>
      </c>
    </row>
    <row r="579" s="14" customFormat="1">
      <c r="A579" s="14"/>
      <c r="B579" s="249"/>
      <c r="C579" s="250"/>
      <c r="D579" s="234" t="s">
        <v>257</v>
      </c>
      <c r="E579" s="251" t="s">
        <v>1</v>
      </c>
      <c r="F579" s="252" t="s">
        <v>7213</v>
      </c>
      <c r="G579" s="250"/>
      <c r="H579" s="253">
        <v>2.79</v>
      </c>
      <c r="I579" s="254"/>
      <c r="J579" s="250"/>
      <c r="K579" s="250"/>
      <c r="L579" s="255"/>
      <c r="M579" s="256"/>
      <c r="N579" s="257"/>
      <c r="O579" s="257"/>
      <c r="P579" s="257"/>
      <c r="Q579" s="257"/>
      <c r="R579" s="257"/>
      <c r="S579" s="257"/>
      <c r="T579" s="258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9" t="s">
        <v>257</v>
      </c>
      <c r="AU579" s="259" t="s">
        <v>87</v>
      </c>
      <c r="AV579" s="14" t="s">
        <v>87</v>
      </c>
      <c r="AW579" s="14" t="s">
        <v>34</v>
      </c>
      <c r="AX579" s="14" t="s">
        <v>77</v>
      </c>
      <c r="AY579" s="259" t="s">
        <v>245</v>
      </c>
    </row>
    <row r="580" s="14" customFormat="1">
      <c r="A580" s="14"/>
      <c r="B580" s="249"/>
      <c r="C580" s="250"/>
      <c r="D580" s="234" t="s">
        <v>257</v>
      </c>
      <c r="E580" s="251" t="s">
        <v>1</v>
      </c>
      <c r="F580" s="252" t="s">
        <v>7214</v>
      </c>
      <c r="G580" s="250"/>
      <c r="H580" s="253">
        <v>19.007999999999999</v>
      </c>
      <c r="I580" s="254"/>
      <c r="J580" s="250"/>
      <c r="K580" s="250"/>
      <c r="L580" s="255"/>
      <c r="M580" s="256"/>
      <c r="N580" s="257"/>
      <c r="O580" s="257"/>
      <c r="P580" s="257"/>
      <c r="Q580" s="257"/>
      <c r="R580" s="257"/>
      <c r="S580" s="257"/>
      <c r="T580" s="258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59" t="s">
        <v>257</v>
      </c>
      <c r="AU580" s="259" t="s">
        <v>87</v>
      </c>
      <c r="AV580" s="14" t="s">
        <v>87</v>
      </c>
      <c r="AW580" s="14" t="s">
        <v>34</v>
      </c>
      <c r="AX580" s="14" t="s">
        <v>77</v>
      </c>
      <c r="AY580" s="259" t="s">
        <v>245</v>
      </c>
    </row>
    <row r="581" s="15" customFormat="1">
      <c r="A581" s="15"/>
      <c r="B581" s="260"/>
      <c r="C581" s="261"/>
      <c r="D581" s="234" t="s">
        <v>257</v>
      </c>
      <c r="E581" s="262" t="s">
        <v>1</v>
      </c>
      <c r="F581" s="263" t="s">
        <v>266</v>
      </c>
      <c r="G581" s="261"/>
      <c r="H581" s="264">
        <v>35.923000000000002</v>
      </c>
      <c r="I581" s="265"/>
      <c r="J581" s="261"/>
      <c r="K581" s="261"/>
      <c r="L581" s="266"/>
      <c r="M581" s="267"/>
      <c r="N581" s="268"/>
      <c r="O581" s="268"/>
      <c r="P581" s="268"/>
      <c r="Q581" s="268"/>
      <c r="R581" s="268"/>
      <c r="S581" s="268"/>
      <c r="T581" s="269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T581" s="270" t="s">
        <v>257</v>
      </c>
      <c r="AU581" s="270" t="s">
        <v>87</v>
      </c>
      <c r="AV581" s="15" t="s">
        <v>253</v>
      </c>
      <c r="AW581" s="15" t="s">
        <v>34</v>
      </c>
      <c r="AX581" s="15" t="s">
        <v>85</v>
      </c>
      <c r="AY581" s="270" t="s">
        <v>245</v>
      </c>
    </row>
    <row r="582" s="2" customFormat="1" ht="16.5" customHeight="1">
      <c r="A582" s="40"/>
      <c r="B582" s="41"/>
      <c r="C582" s="221" t="s">
        <v>3449</v>
      </c>
      <c r="D582" s="221" t="s">
        <v>248</v>
      </c>
      <c r="E582" s="222" t="s">
        <v>4680</v>
      </c>
      <c r="F582" s="223" t="s">
        <v>4681</v>
      </c>
      <c r="G582" s="224" t="s">
        <v>793</v>
      </c>
      <c r="H582" s="225">
        <v>1579.3920000000001</v>
      </c>
      <c r="I582" s="226"/>
      <c r="J582" s="227">
        <f>ROUND(I582*H582,2)</f>
        <v>0</v>
      </c>
      <c r="K582" s="223" t="s">
        <v>764</v>
      </c>
      <c r="L582" s="46"/>
      <c r="M582" s="228" t="s">
        <v>1</v>
      </c>
      <c r="N582" s="229" t="s">
        <v>42</v>
      </c>
      <c r="O582" s="93"/>
      <c r="P582" s="230">
        <f>O582*H582</f>
        <v>0</v>
      </c>
      <c r="Q582" s="230">
        <v>0</v>
      </c>
      <c r="R582" s="230">
        <f>Q582*H582</f>
        <v>0</v>
      </c>
      <c r="S582" s="230">
        <v>0.001</v>
      </c>
      <c r="T582" s="231">
        <f>S582*H582</f>
        <v>1.5793920000000001</v>
      </c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R582" s="232" t="s">
        <v>253</v>
      </c>
      <c r="AT582" s="232" t="s">
        <v>248</v>
      </c>
      <c r="AU582" s="232" t="s">
        <v>87</v>
      </c>
      <c r="AY582" s="19" t="s">
        <v>245</v>
      </c>
      <c r="BE582" s="233">
        <f>IF(N582="základní",J582,0)</f>
        <v>0</v>
      </c>
      <c r="BF582" s="233">
        <f>IF(N582="snížená",J582,0)</f>
        <v>0</v>
      </c>
      <c r="BG582" s="233">
        <f>IF(N582="zákl. přenesená",J582,0)</f>
        <v>0</v>
      </c>
      <c r="BH582" s="233">
        <f>IF(N582="sníž. přenesená",J582,0)</f>
        <v>0</v>
      </c>
      <c r="BI582" s="233">
        <f>IF(N582="nulová",J582,0)</f>
        <v>0</v>
      </c>
      <c r="BJ582" s="19" t="s">
        <v>85</v>
      </c>
      <c r="BK582" s="233">
        <f>ROUND(I582*H582,2)</f>
        <v>0</v>
      </c>
      <c r="BL582" s="19" t="s">
        <v>253</v>
      </c>
      <c r="BM582" s="232" t="s">
        <v>7215</v>
      </c>
    </row>
    <row r="583" s="2" customFormat="1">
      <c r="A583" s="40"/>
      <c r="B583" s="41"/>
      <c r="C583" s="42"/>
      <c r="D583" s="234" t="s">
        <v>255</v>
      </c>
      <c r="E583" s="42"/>
      <c r="F583" s="235" t="s">
        <v>4683</v>
      </c>
      <c r="G583" s="42"/>
      <c r="H583" s="42"/>
      <c r="I583" s="236"/>
      <c r="J583" s="42"/>
      <c r="K583" s="42"/>
      <c r="L583" s="46"/>
      <c r="M583" s="237"/>
      <c r="N583" s="238"/>
      <c r="O583" s="93"/>
      <c r="P583" s="93"/>
      <c r="Q583" s="93"/>
      <c r="R583" s="93"/>
      <c r="S583" s="93"/>
      <c r="T583" s="94"/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T583" s="19" t="s">
        <v>255</v>
      </c>
      <c r="AU583" s="19" t="s">
        <v>87</v>
      </c>
    </row>
    <row r="584" s="2" customFormat="1">
      <c r="A584" s="40"/>
      <c r="B584" s="41"/>
      <c r="C584" s="42"/>
      <c r="D584" s="296" t="s">
        <v>766</v>
      </c>
      <c r="E584" s="42"/>
      <c r="F584" s="297" t="s">
        <v>4684</v>
      </c>
      <c r="G584" s="42"/>
      <c r="H584" s="42"/>
      <c r="I584" s="236"/>
      <c r="J584" s="42"/>
      <c r="K584" s="42"/>
      <c r="L584" s="46"/>
      <c r="M584" s="237"/>
      <c r="N584" s="238"/>
      <c r="O584" s="93"/>
      <c r="P584" s="93"/>
      <c r="Q584" s="93"/>
      <c r="R584" s="93"/>
      <c r="S584" s="93"/>
      <c r="T584" s="94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T584" s="19" t="s">
        <v>766</v>
      </c>
      <c r="AU584" s="19" t="s">
        <v>87</v>
      </c>
    </row>
    <row r="585" s="14" customFormat="1">
      <c r="A585" s="14"/>
      <c r="B585" s="249"/>
      <c r="C585" s="250"/>
      <c r="D585" s="234" t="s">
        <v>257</v>
      </c>
      <c r="E585" s="251" t="s">
        <v>1</v>
      </c>
      <c r="F585" s="252" t="s">
        <v>7216</v>
      </c>
      <c r="G585" s="250"/>
      <c r="H585" s="253">
        <v>1579.3920000000001</v>
      </c>
      <c r="I585" s="254"/>
      <c r="J585" s="250"/>
      <c r="K585" s="250"/>
      <c r="L585" s="255"/>
      <c r="M585" s="256"/>
      <c r="N585" s="257"/>
      <c r="O585" s="257"/>
      <c r="P585" s="257"/>
      <c r="Q585" s="257"/>
      <c r="R585" s="257"/>
      <c r="S585" s="257"/>
      <c r="T585" s="258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9" t="s">
        <v>257</v>
      </c>
      <c r="AU585" s="259" t="s">
        <v>87</v>
      </c>
      <c r="AV585" s="14" t="s">
        <v>87</v>
      </c>
      <c r="AW585" s="14" t="s">
        <v>34</v>
      </c>
      <c r="AX585" s="14" t="s">
        <v>77</v>
      </c>
      <c r="AY585" s="259" t="s">
        <v>245</v>
      </c>
    </row>
    <row r="586" s="15" customFormat="1">
      <c r="A586" s="15"/>
      <c r="B586" s="260"/>
      <c r="C586" s="261"/>
      <c r="D586" s="234" t="s">
        <v>257</v>
      </c>
      <c r="E586" s="262" t="s">
        <v>1</v>
      </c>
      <c r="F586" s="263" t="s">
        <v>266</v>
      </c>
      <c r="G586" s="261"/>
      <c r="H586" s="264">
        <v>1579.3920000000001</v>
      </c>
      <c r="I586" s="265"/>
      <c r="J586" s="261"/>
      <c r="K586" s="261"/>
      <c r="L586" s="266"/>
      <c r="M586" s="267"/>
      <c r="N586" s="268"/>
      <c r="O586" s="268"/>
      <c r="P586" s="268"/>
      <c r="Q586" s="268"/>
      <c r="R586" s="268"/>
      <c r="S586" s="268"/>
      <c r="T586" s="269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T586" s="270" t="s">
        <v>257</v>
      </c>
      <c r="AU586" s="270" t="s">
        <v>87</v>
      </c>
      <c r="AV586" s="15" t="s">
        <v>253</v>
      </c>
      <c r="AW586" s="15" t="s">
        <v>34</v>
      </c>
      <c r="AX586" s="15" t="s">
        <v>85</v>
      </c>
      <c r="AY586" s="270" t="s">
        <v>245</v>
      </c>
    </row>
    <row r="587" s="2" customFormat="1" ht="16.5" customHeight="1">
      <c r="A587" s="40"/>
      <c r="B587" s="41"/>
      <c r="C587" s="221" t="s">
        <v>3452</v>
      </c>
      <c r="D587" s="221" t="s">
        <v>248</v>
      </c>
      <c r="E587" s="222" t="s">
        <v>3862</v>
      </c>
      <c r="F587" s="223" t="s">
        <v>3863</v>
      </c>
      <c r="G587" s="224" t="s">
        <v>317</v>
      </c>
      <c r="H587" s="225">
        <v>24.5</v>
      </c>
      <c r="I587" s="226"/>
      <c r="J587" s="227">
        <f>ROUND(I587*H587,2)</f>
        <v>0</v>
      </c>
      <c r="K587" s="223" t="s">
        <v>764</v>
      </c>
      <c r="L587" s="46"/>
      <c r="M587" s="228" t="s">
        <v>1</v>
      </c>
      <c r="N587" s="229" t="s">
        <v>42</v>
      </c>
      <c r="O587" s="93"/>
      <c r="P587" s="230">
        <f>O587*H587</f>
        <v>0</v>
      </c>
      <c r="Q587" s="230">
        <v>8.0000000000000007E-05</v>
      </c>
      <c r="R587" s="230">
        <f>Q587*H587</f>
        <v>0.0019600000000000004</v>
      </c>
      <c r="S587" s="230">
        <v>0.017999999999999999</v>
      </c>
      <c r="T587" s="231">
        <f>S587*H587</f>
        <v>0.44099999999999995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32" t="s">
        <v>253</v>
      </c>
      <c r="AT587" s="232" t="s">
        <v>248</v>
      </c>
      <c r="AU587" s="232" t="s">
        <v>87</v>
      </c>
      <c r="AY587" s="19" t="s">
        <v>245</v>
      </c>
      <c r="BE587" s="233">
        <f>IF(N587="základní",J587,0)</f>
        <v>0</v>
      </c>
      <c r="BF587" s="233">
        <f>IF(N587="snížená",J587,0)</f>
        <v>0</v>
      </c>
      <c r="BG587" s="233">
        <f>IF(N587="zákl. přenesená",J587,0)</f>
        <v>0</v>
      </c>
      <c r="BH587" s="233">
        <f>IF(N587="sníž. přenesená",J587,0)</f>
        <v>0</v>
      </c>
      <c r="BI587" s="233">
        <f>IF(N587="nulová",J587,0)</f>
        <v>0</v>
      </c>
      <c r="BJ587" s="19" t="s">
        <v>85</v>
      </c>
      <c r="BK587" s="233">
        <f>ROUND(I587*H587,2)</f>
        <v>0</v>
      </c>
      <c r="BL587" s="19" t="s">
        <v>253</v>
      </c>
      <c r="BM587" s="232" t="s">
        <v>7217</v>
      </c>
    </row>
    <row r="588" s="2" customFormat="1">
      <c r="A588" s="40"/>
      <c r="B588" s="41"/>
      <c r="C588" s="42"/>
      <c r="D588" s="234" t="s">
        <v>255</v>
      </c>
      <c r="E588" s="42"/>
      <c r="F588" s="235" t="s">
        <v>4687</v>
      </c>
      <c r="G588" s="42"/>
      <c r="H588" s="42"/>
      <c r="I588" s="236"/>
      <c r="J588" s="42"/>
      <c r="K588" s="42"/>
      <c r="L588" s="46"/>
      <c r="M588" s="237"/>
      <c r="N588" s="238"/>
      <c r="O588" s="93"/>
      <c r="P588" s="93"/>
      <c r="Q588" s="93"/>
      <c r="R588" s="93"/>
      <c r="S588" s="93"/>
      <c r="T588" s="94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T588" s="19" t="s">
        <v>255</v>
      </c>
      <c r="AU588" s="19" t="s">
        <v>87</v>
      </c>
    </row>
    <row r="589" s="2" customFormat="1">
      <c r="A589" s="40"/>
      <c r="B589" s="41"/>
      <c r="C589" s="42"/>
      <c r="D589" s="296" t="s">
        <v>766</v>
      </c>
      <c r="E589" s="42"/>
      <c r="F589" s="297" t="s">
        <v>3865</v>
      </c>
      <c r="G589" s="42"/>
      <c r="H589" s="42"/>
      <c r="I589" s="236"/>
      <c r="J589" s="42"/>
      <c r="K589" s="42"/>
      <c r="L589" s="46"/>
      <c r="M589" s="237"/>
      <c r="N589" s="238"/>
      <c r="O589" s="93"/>
      <c r="P589" s="93"/>
      <c r="Q589" s="93"/>
      <c r="R589" s="93"/>
      <c r="S589" s="93"/>
      <c r="T589" s="94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766</v>
      </c>
      <c r="AU589" s="19" t="s">
        <v>87</v>
      </c>
    </row>
    <row r="590" s="13" customFormat="1">
      <c r="A590" s="13"/>
      <c r="B590" s="239"/>
      <c r="C590" s="240"/>
      <c r="D590" s="234" t="s">
        <v>257</v>
      </c>
      <c r="E590" s="241" t="s">
        <v>1</v>
      </c>
      <c r="F590" s="242" t="s">
        <v>7218</v>
      </c>
      <c r="G590" s="240"/>
      <c r="H590" s="241" t="s">
        <v>1</v>
      </c>
      <c r="I590" s="243"/>
      <c r="J590" s="240"/>
      <c r="K590" s="240"/>
      <c r="L590" s="244"/>
      <c r="M590" s="245"/>
      <c r="N590" s="246"/>
      <c r="O590" s="246"/>
      <c r="P590" s="246"/>
      <c r="Q590" s="246"/>
      <c r="R590" s="246"/>
      <c r="S590" s="246"/>
      <c r="T590" s="247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8" t="s">
        <v>257</v>
      </c>
      <c r="AU590" s="248" t="s">
        <v>87</v>
      </c>
      <c r="AV590" s="13" t="s">
        <v>85</v>
      </c>
      <c r="AW590" s="13" t="s">
        <v>34</v>
      </c>
      <c r="AX590" s="13" t="s">
        <v>77</v>
      </c>
      <c r="AY590" s="248" t="s">
        <v>245</v>
      </c>
    </row>
    <row r="591" s="14" customFormat="1">
      <c r="A591" s="14"/>
      <c r="B591" s="249"/>
      <c r="C591" s="250"/>
      <c r="D591" s="234" t="s">
        <v>257</v>
      </c>
      <c r="E591" s="251" t="s">
        <v>1</v>
      </c>
      <c r="F591" s="252" t="s">
        <v>7219</v>
      </c>
      <c r="G591" s="250"/>
      <c r="H591" s="253">
        <v>24.5</v>
      </c>
      <c r="I591" s="254"/>
      <c r="J591" s="250"/>
      <c r="K591" s="250"/>
      <c r="L591" s="255"/>
      <c r="M591" s="256"/>
      <c r="N591" s="257"/>
      <c r="O591" s="257"/>
      <c r="P591" s="257"/>
      <c r="Q591" s="257"/>
      <c r="R591" s="257"/>
      <c r="S591" s="257"/>
      <c r="T591" s="258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9" t="s">
        <v>257</v>
      </c>
      <c r="AU591" s="259" t="s">
        <v>87</v>
      </c>
      <c r="AV591" s="14" t="s">
        <v>87</v>
      </c>
      <c r="AW591" s="14" t="s">
        <v>34</v>
      </c>
      <c r="AX591" s="14" t="s">
        <v>77</v>
      </c>
      <c r="AY591" s="259" t="s">
        <v>245</v>
      </c>
    </row>
    <row r="592" s="15" customFormat="1">
      <c r="A592" s="15"/>
      <c r="B592" s="260"/>
      <c r="C592" s="261"/>
      <c r="D592" s="234" t="s">
        <v>257</v>
      </c>
      <c r="E592" s="262" t="s">
        <v>1</v>
      </c>
      <c r="F592" s="263" t="s">
        <v>266</v>
      </c>
      <c r="G592" s="261"/>
      <c r="H592" s="264">
        <v>24.5</v>
      </c>
      <c r="I592" s="265"/>
      <c r="J592" s="261"/>
      <c r="K592" s="261"/>
      <c r="L592" s="266"/>
      <c r="M592" s="267"/>
      <c r="N592" s="268"/>
      <c r="O592" s="268"/>
      <c r="P592" s="268"/>
      <c r="Q592" s="268"/>
      <c r="R592" s="268"/>
      <c r="S592" s="268"/>
      <c r="T592" s="269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T592" s="270" t="s">
        <v>257</v>
      </c>
      <c r="AU592" s="270" t="s">
        <v>87</v>
      </c>
      <c r="AV592" s="15" t="s">
        <v>253</v>
      </c>
      <c r="AW592" s="15" t="s">
        <v>34</v>
      </c>
      <c r="AX592" s="15" t="s">
        <v>85</v>
      </c>
      <c r="AY592" s="270" t="s">
        <v>245</v>
      </c>
    </row>
    <row r="593" s="2" customFormat="1" ht="16.5" customHeight="1">
      <c r="A593" s="40"/>
      <c r="B593" s="41"/>
      <c r="C593" s="221" t="s">
        <v>3454</v>
      </c>
      <c r="D593" s="221" t="s">
        <v>248</v>
      </c>
      <c r="E593" s="222" t="s">
        <v>2988</v>
      </c>
      <c r="F593" s="223" t="s">
        <v>2989</v>
      </c>
      <c r="G593" s="224" t="s">
        <v>275</v>
      </c>
      <c r="H593" s="225">
        <v>41.200000000000003</v>
      </c>
      <c r="I593" s="226"/>
      <c r="J593" s="227">
        <f>ROUND(I593*H593,2)</f>
        <v>0</v>
      </c>
      <c r="K593" s="223" t="s">
        <v>764</v>
      </c>
      <c r="L593" s="46"/>
      <c r="M593" s="228" t="s">
        <v>1</v>
      </c>
      <c r="N593" s="229" t="s">
        <v>42</v>
      </c>
      <c r="O593" s="93"/>
      <c r="P593" s="230">
        <f>O593*H593</f>
        <v>0</v>
      </c>
      <c r="Q593" s="230">
        <v>0</v>
      </c>
      <c r="R593" s="230">
        <f>Q593*H593</f>
        <v>0</v>
      </c>
      <c r="S593" s="230">
        <v>0.070000000000000007</v>
      </c>
      <c r="T593" s="231">
        <f>S593*H593</f>
        <v>2.8840000000000003</v>
      </c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R593" s="232" t="s">
        <v>253</v>
      </c>
      <c r="AT593" s="232" t="s">
        <v>248</v>
      </c>
      <c r="AU593" s="232" t="s">
        <v>87</v>
      </c>
      <c r="AY593" s="19" t="s">
        <v>245</v>
      </c>
      <c r="BE593" s="233">
        <f>IF(N593="základní",J593,0)</f>
        <v>0</v>
      </c>
      <c r="BF593" s="233">
        <f>IF(N593="snížená",J593,0)</f>
        <v>0</v>
      </c>
      <c r="BG593" s="233">
        <f>IF(N593="zákl. přenesená",J593,0)</f>
        <v>0</v>
      </c>
      <c r="BH593" s="233">
        <f>IF(N593="sníž. přenesená",J593,0)</f>
        <v>0</v>
      </c>
      <c r="BI593" s="233">
        <f>IF(N593="nulová",J593,0)</f>
        <v>0</v>
      </c>
      <c r="BJ593" s="19" t="s">
        <v>85</v>
      </c>
      <c r="BK593" s="233">
        <f>ROUND(I593*H593,2)</f>
        <v>0</v>
      </c>
      <c r="BL593" s="19" t="s">
        <v>253</v>
      </c>
      <c r="BM593" s="232" t="s">
        <v>7220</v>
      </c>
    </row>
    <row r="594" s="2" customFormat="1">
      <c r="A594" s="40"/>
      <c r="B594" s="41"/>
      <c r="C594" s="42"/>
      <c r="D594" s="234" t="s">
        <v>255</v>
      </c>
      <c r="E594" s="42"/>
      <c r="F594" s="235" t="s">
        <v>2991</v>
      </c>
      <c r="G594" s="42"/>
      <c r="H594" s="42"/>
      <c r="I594" s="236"/>
      <c r="J594" s="42"/>
      <c r="K594" s="42"/>
      <c r="L594" s="46"/>
      <c r="M594" s="237"/>
      <c r="N594" s="238"/>
      <c r="O594" s="93"/>
      <c r="P594" s="93"/>
      <c r="Q594" s="93"/>
      <c r="R594" s="93"/>
      <c r="S594" s="93"/>
      <c r="T594" s="94"/>
      <c r="U594" s="40"/>
      <c r="V594" s="40"/>
      <c r="W594" s="40"/>
      <c r="X594" s="40"/>
      <c r="Y594" s="40"/>
      <c r="Z594" s="40"/>
      <c r="AA594" s="40"/>
      <c r="AB594" s="40"/>
      <c r="AC594" s="40"/>
      <c r="AD594" s="40"/>
      <c r="AE594" s="40"/>
      <c r="AT594" s="19" t="s">
        <v>255</v>
      </c>
      <c r="AU594" s="19" t="s">
        <v>87</v>
      </c>
    </row>
    <row r="595" s="2" customFormat="1">
      <c r="A595" s="40"/>
      <c r="B595" s="41"/>
      <c r="C595" s="42"/>
      <c r="D595" s="296" t="s">
        <v>766</v>
      </c>
      <c r="E595" s="42"/>
      <c r="F595" s="297" t="s">
        <v>2992</v>
      </c>
      <c r="G595" s="42"/>
      <c r="H595" s="42"/>
      <c r="I595" s="236"/>
      <c r="J595" s="42"/>
      <c r="K595" s="42"/>
      <c r="L595" s="46"/>
      <c r="M595" s="237"/>
      <c r="N595" s="238"/>
      <c r="O595" s="93"/>
      <c r="P595" s="93"/>
      <c r="Q595" s="93"/>
      <c r="R595" s="93"/>
      <c r="S595" s="93"/>
      <c r="T595" s="94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T595" s="19" t="s">
        <v>766</v>
      </c>
      <c r="AU595" s="19" t="s">
        <v>87</v>
      </c>
    </row>
    <row r="596" s="14" customFormat="1">
      <c r="A596" s="14"/>
      <c r="B596" s="249"/>
      <c r="C596" s="250"/>
      <c r="D596" s="234" t="s">
        <v>257</v>
      </c>
      <c r="E596" s="251" t="s">
        <v>1</v>
      </c>
      <c r="F596" s="252" t="s">
        <v>7221</v>
      </c>
      <c r="G596" s="250"/>
      <c r="H596" s="253">
        <v>41.200000000000003</v>
      </c>
      <c r="I596" s="254"/>
      <c r="J596" s="250"/>
      <c r="K596" s="250"/>
      <c r="L596" s="255"/>
      <c r="M596" s="256"/>
      <c r="N596" s="257"/>
      <c r="O596" s="257"/>
      <c r="P596" s="257"/>
      <c r="Q596" s="257"/>
      <c r="R596" s="257"/>
      <c r="S596" s="257"/>
      <c r="T596" s="258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9" t="s">
        <v>257</v>
      </c>
      <c r="AU596" s="259" t="s">
        <v>87</v>
      </c>
      <c r="AV596" s="14" t="s">
        <v>87</v>
      </c>
      <c r="AW596" s="14" t="s">
        <v>34</v>
      </c>
      <c r="AX596" s="14" t="s">
        <v>77</v>
      </c>
      <c r="AY596" s="259" t="s">
        <v>245</v>
      </c>
    </row>
    <row r="597" s="15" customFormat="1">
      <c r="A597" s="15"/>
      <c r="B597" s="260"/>
      <c r="C597" s="261"/>
      <c r="D597" s="234" t="s">
        <v>257</v>
      </c>
      <c r="E597" s="262" t="s">
        <v>1</v>
      </c>
      <c r="F597" s="263" t="s">
        <v>266</v>
      </c>
      <c r="G597" s="261"/>
      <c r="H597" s="264">
        <v>41.200000000000003</v>
      </c>
      <c r="I597" s="265"/>
      <c r="J597" s="261"/>
      <c r="K597" s="261"/>
      <c r="L597" s="266"/>
      <c r="M597" s="267"/>
      <c r="N597" s="268"/>
      <c r="O597" s="268"/>
      <c r="P597" s="268"/>
      <c r="Q597" s="268"/>
      <c r="R597" s="268"/>
      <c r="S597" s="268"/>
      <c r="T597" s="269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70" t="s">
        <v>257</v>
      </c>
      <c r="AU597" s="270" t="s">
        <v>87</v>
      </c>
      <c r="AV597" s="15" t="s">
        <v>253</v>
      </c>
      <c r="AW597" s="15" t="s">
        <v>34</v>
      </c>
      <c r="AX597" s="15" t="s">
        <v>85</v>
      </c>
      <c r="AY597" s="270" t="s">
        <v>245</v>
      </c>
    </row>
    <row r="598" s="2" customFormat="1" ht="16.5" customHeight="1">
      <c r="A598" s="40"/>
      <c r="B598" s="41"/>
      <c r="C598" s="221" t="s">
        <v>3456</v>
      </c>
      <c r="D598" s="221" t="s">
        <v>248</v>
      </c>
      <c r="E598" s="222" t="s">
        <v>2994</v>
      </c>
      <c r="F598" s="223" t="s">
        <v>2995</v>
      </c>
      <c r="G598" s="224" t="s">
        <v>275</v>
      </c>
      <c r="H598" s="225">
        <v>41.200000000000003</v>
      </c>
      <c r="I598" s="226"/>
      <c r="J598" s="227">
        <f>ROUND(I598*H598,2)</f>
        <v>0</v>
      </c>
      <c r="K598" s="223" t="s">
        <v>764</v>
      </c>
      <c r="L598" s="46"/>
      <c r="M598" s="228" t="s">
        <v>1</v>
      </c>
      <c r="N598" s="229" t="s">
        <v>42</v>
      </c>
      <c r="O598" s="93"/>
      <c r="P598" s="230">
        <f>O598*H598</f>
        <v>0</v>
      </c>
      <c r="Q598" s="230">
        <v>0</v>
      </c>
      <c r="R598" s="230">
        <f>Q598*H598</f>
        <v>0</v>
      </c>
      <c r="S598" s="230">
        <v>0</v>
      </c>
      <c r="T598" s="231">
        <f>S598*H598</f>
        <v>0</v>
      </c>
      <c r="U598" s="40"/>
      <c r="V598" s="40"/>
      <c r="W598" s="40"/>
      <c r="X598" s="40"/>
      <c r="Y598" s="40"/>
      <c r="Z598" s="40"/>
      <c r="AA598" s="40"/>
      <c r="AB598" s="40"/>
      <c r="AC598" s="40"/>
      <c r="AD598" s="40"/>
      <c r="AE598" s="40"/>
      <c r="AR598" s="232" t="s">
        <v>253</v>
      </c>
      <c r="AT598" s="232" t="s">
        <v>248</v>
      </c>
      <c r="AU598" s="232" t="s">
        <v>87</v>
      </c>
      <c r="AY598" s="19" t="s">
        <v>245</v>
      </c>
      <c r="BE598" s="233">
        <f>IF(N598="základní",J598,0)</f>
        <v>0</v>
      </c>
      <c r="BF598" s="233">
        <f>IF(N598="snížená",J598,0)</f>
        <v>0</v>
      </c>
      <c r="BG598" s="233">
        <f>IF(N598="zákl. přenesená",J598,0)</f>
        <v>0</v>
      </c>
      <c r="BH598" s="233">
        <f>IF(N598="sníž. přenesená",J598,0)</f>
        <v>0</v>
      </c>
      <c r="BI598" s="233">
        <f>IF(N598="nulová",J598,0)</f>
        <v>0</v>
      </c>
      <c r="BJ598" s="19" t="s">
        <v>85</v>
      </c>
      <c r="BK598" s="233">
        <f>ROUND(I598*H598,2)</f>
        <v>0</v>
      </c>
      <c r="BL598" s="19" t="s">
        <v>253</v>
      </c>
      <c r="BM598" s="232" t="s">
        <v>7222</v>
      </c>
    </row>
    <row r="599" s="2" customFormat="1">
      <c r="A599" s="40"/>
      <c r="B599" s="41"/>
      <c r="C599" s="42"/>
      <c r="D599" s="234" t="s">
        <v>255</v>
      </c>
      <c r="E599" s="42"/>
      <c r="F599" s="235" t="s">
        <v>2995</v>
      </c>
      <c r="G599" s="42"/>
      <c r="H599" s="42"/>
      <c r="I599" s="236"/>
      <c r="J599" s="42"/>
      <c r="K599" s="42"/>
      <c r="L599" s="46"/>
      <c r="M599" s="237"/>
      <c r="N599" s="238"/>
      <c r="O599" s="93"/>
      <c r="P599" s="93"/>
      <c r="Q599" s="93"/>
      <c r="R599" s="93"/>
      <c r="S599" s="93"/>
      <c r="T599" s="94"/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T599" s="19" t="s">
        <v>255</v>
      </c>
      <c r="AU599" s="19" t="s">
        <v>87</v>
      </c>
    </row>
    <row r="600" s="2" customFormat="1">
      <c r="A600" s="40"/>
      <c r="B600" s="41"/>
      <c r="C600" s="42"/>
      <c r="D600" s="296" t="s">
        <v>766</v>
      </c>
      <c r="E600" s="42"/>
      <c r="F600" s="297" t="s">
        <v>2997</v>
      </c>
      <c r="G600" s="42"/>
      <c r="H600" s="42"/>
      <c r="I600" s="236"/>
      <c r="J600" s="42"/>
      <c r="K600" s="42"/>
      <c r="L600" s="46"/>
      <c r="M600" s="237"/>
      <c r="N600" s="238"/>
      <c r="O600" s="93"/>
      <c r="P600" s="93"/>
      <c r="Q600" s="93"/>
      <c r="R600" s="93"/>
      <c r="S600" s="93"/>
      <c r="T600" s="94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T600" s="19" t="s">
        <v>766</v>
      </c>
      <c r="AU600" s="19" t="s">
        <v>87</v>
      </c>
    </row>
    <row r="601" s="14" customFormat="1">
      <c r="A601" s="14"/>
      <c r="B601" s="249"/>
      <c r="C601" s="250"/>
      <c r="D601" s="234" t="s">
        <v>257</v>
      </c>
      <c r="E601" s="251" t="s">
        <v>1</v>
      </c>
      <c r="F601" s="252" t="s">
        <v>7223</v>
      </c>
      <c r="G601" s="250"/>
      <c r="H601" s="253">
        <v>41.200000000000003</v>
      </c>
      <c r="I601" s="254"/>
      <c r="J601" s="250"/>
      <c r="K601" s="250"/>
      <c r="L601" s="255"/>
      <c r="M601" s="256"/>
      <c r="N601" s="257"/>
      <c r="O601" s="257"/>
      <c r="P601" s="257"/>
      <c r="Q601" s="257"/>
      <c r="R601" s="257"/>
      <c r="S601" s="257"/>
      <c r="T601" s="258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59" t="s">
        <v>257</v>
      </c>
      <c r="AU601" s="259" t="s">
        <v>87</v>
      </c>
      <c r="AV601" s="14" t="s">
        <v>87</v>
      </c>
      <c r="AW601" s="14" t="s">
        <v>34</v>
      </c>
      <c r="AX601" s="14" t="s">
        <v>77</v>
      </c>
      <c r="AY601" s="259" t="s">
        <v>245</v>
      </c>
    </row>
    <row r="602" s="15" customFormat="1">
      <c r="A602" s="15"/>
      <c r="B602" s="260"/>
      <c r="C602" s="261"/>
      <c r="D602" s="234" t="s">
        <v>257</v>
      </c>
      <c r="E602" s="262" t="s">
        <v>1</v>
      </c>
      <c r="F602" s="263" t="s">
        <v>266</v>
      </c>
      <c r="G602" s="261"/>
      <c r="H602" s="264">
        <v>41.200000000000003</v>
      </c>
      <c r="I602" s="265"/>
      <c r="J602" s="261"/>
      <c r="K602" s="261"/>
      <c r="L602" s="266"/>
      <c r="M602" s="267"/>
      <c r="N602" s="268"/>
      <c r="O602" s="268"/>
      <c r="P602" s="268"/>
      <c r="Q602" s="268"/>
      <c r="R602" s="268"/>
      <c r="S602" s="268"/>
      <c r="T602" s="269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T602" s="270" t="s">
        <v>257</v>
      </c>
      <c r="AU602" s="270" t="s">
        <v>87</v>
      </c>
      <c r="AV602" s="15" t="s">
        <v>253</v>
      </c>
      <c r="AW602" s="15" t="s">
        <v>34</v>
      </c>
      <c r="AX602" s="15" t="s">
        <v>85</v>
      </c>
      <c r="AY602" s="270" t="s">
        <v>245</v>
      </c>
    </row>
    <row r="603" s="2" customFormat="1" ht="16.5" customHeight="1">
      <c r="A603" s="40"/>
      <c r="B603" s="41"/>
      <c r="C603" s="221" t="s">
        <v>3458</v>
      </c>
      <c r="D603" s="221" t="s">
        <v>248</v>
      </c>
      <c r="E603" s="222" t="s">
        <v>3813</v>
      </c>
      <c r="F603" s="223" t="s">
        <v>3814</v>
      </c>
      <c r="G603" s="224" t="s">
        <v>275</v>
      </c>
      <c r="H603" s="225">
        <v>41.200000000000003</v>
      </c>
      <c r="I603" s="226"/>
      <c r="J603" s="227">
        <f>ROUND(I603*H603,2)</f>
        <v>0</v>
      </c>
      <c r="K603" s="223" t="s">
        <v>764</v>
      </c>
      <c r="L603" s="46"/>
      <c r="M603" s="228" t="s">
        <v>1</v>
      </c>
      <c r="N603" s="229" t="s">
        <v>42</v>
      </c>
      <c r="O603" s="93"/>
      <c r="P603" s="230">
        <f>O603*H603</f>
        <v>0</v>
      </c>
      <c r="Q603" s="230">
        <v>0</v>
      </c>
      <c r="R603" s="230">
        <f>Q603*H603</f>
        <v>0</v>
      </c>
      <c r="S603" s="230">
        <v>0.023300000000000001</v>
      </c>
      <c r="T603" s="231">
        <f>S603*H603</f>
        <v>0.95996000000000015</v>
      </c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R603" s="232" t="s">
        <v>253</v>
      </c>
      <c r="AT603" s="232" t="s">
        <v>248</v>
      </c>
      <c r="AU603" s="232" t="s">
        <v>87</v>
      </c>
      <c r="AY603" s="19" t="s">
        <v>245</v>
      </c>
      <c r="BE603" s="233">
        <f>IF(N603="základní",J603,0)</f>
        <v>0</v>
      </c>
      <c r="BF603" s="233">
        <f>IF(N603="snížená",J603,0)</f>
        <v>0</v>
      </c>
      <c r="BG603" s="233">
        <f>IF(N603="zákl. přenesená",J603,0)</f>
        <v>0</v>
      </c>
      <c r="BH603" s="233">
        <f>IF(N603="sníž. přenesená",J603,0)</f>
        <v>0</v>
      </c>
      <c r="BI603" s="233">
        <f>IF(N603="nulová",J603,0)</f>
        <v>0</v>
      </c>
      <c r="BJ603" s="19" t="s">
        <v>85</v>
      </c>
      <c r="BK603" s="233">
        <f>ROUND(I603*H603,2)</f>
        <v>0</v>
      </c>
      <c r="BL603" s="19" t="s">
        <v>253</v>
      </c>
      <c r="BM603" s="232" t="s">
        <v>7224</v>
      </c>
    </row>
    <row r="604" s="2" customFormat="1">
      <c r="A604" s="40"/>
      <c r="B604" s="41"/>
      <c r="C604" s="42"/>
      <c r="D604" s="234" t="s">
        <v>255</v>
      </c>
      <c r="E604" s="42"/>
      <c r="F604" s="235" t="s">
        <v>3816</v>
      </c>
      <c r="G604" s="42"/>
      <c r="H604" s="42"/>
      <c r="I604" s="236"/>
      <c r="J604" s="42"/>
      <c r="K604" s="42"/>
      <c r="L604" s="46"/>
      <c r="M604" s="237"/>
      <c r="N604" s="238"/>
      <c r="O604" s="93"/>
      <c r="P604" s="93"/>
      <c r="Q604" s="93"/>
      <c r="R604" s="93"/>
      <c r="S604" s="93"/>
      <c r="T604" s="94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T604" s="19" t="s">
        <v>255</v>
      </c>
      <c r="AU604" s="19" t="s">
        <v>87</v>
      </c>
    </row>
    <row r="605" s="2" customFormat="1">
      <c r="A605" s="40"/>
      <c r="B605" s="41"/>
      <c r="C605" s="42"/>
      <c r="D605" s="296" t="s">
        <v>766</v>
      </c>
      <c r="E605" s="42"/>
      <c r="F605" s="297" t="s">
        <v>3817</v>
      </c>
      <c r="G605" s="42"/>
      <c r="H605" s="42"/>
      <c r="I605" s="236"/>
      <c r="J605" s="42"/>
      <c r="K605" s="42"/>
      <c r="L605" s="46"/>
      <c r="M605" s="237"/>
      <c r="N605" s="238"/>
      <c r="O605" s="93"/>
      <c r="P605" s="93"/>
      <c r="Q605" s="93"/>
      <c r="R605" s="93"/>
      <c r="S605" s="93"/>
      <c r="T605" s="94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T605" s="19" t="s">
        <v>766</v>
      </c>
      <c r="AU605" s="19" t="s">
        <v>87</v>
      </c>
    </row>
    <row r="606" s="2" customFormat="1" ht="16.5" customHeight="1">
      <c r="A606" s="40"/>
      <c r="B606" s="41"/>
      <c r="C606" s="221" t="s">
        <v>3461</v>
      </c>
      <c r="D606" s="221" t="s">
        <v>248</v>
      </c>
      <c r="E606" s="222" t="s">
        <v>3819</v>
      </c>
      <c r="F606" s="223" t="s">
        <v>3820</v>
      </c>
      <c r="G606" s="224" t="s">
        <v>275</v>
      </c>
      <c r="H606" s="225">
        <v>41.200000000000003</v>
      </c>
      <c r="I606" s="226"/>
      <c r="J606" s="227">
        <f>ROUND(I606*H606,2)</f>
        <v>0</v>
      </c>
      <c r="K606" s="223" t="s">
        <v>764</v>
      </c>
      <c r="L606" s="46"/>
      <c r="M606" s="228" t="s">
        <v>1</v>
      </c>
      <c r="N606" s="229" t="s">
        <v>42</v>
      </c>
      <c r="O606" s="93"/>
      <c r="P606" s="230">
        <f>O606*H606</f>
        <v>0</v>
      </c>
      <c r="Q606" s="230">
        <v>0.02324</v>
      </c>
      <c r="R606" s="230">
        <f>Q606*H606</f>
        <v>0.95748800000000012</v>
      </c>
      <c r="S606" s="230">
        <v>0</v>
      </c>
      <c r="T606" s="231">
        <f>S606*H606</f>
        <v>0</v>
      </c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R606" s="232" t="s">
        <v>253</v>
      </c>
      <c r="AT606" s="232" t="s">
        <v>248</v>
      </c>
      <c r="AU606" s="232" t="s">
        <v>87</v>
      </c>
      <c r="AY606" s="19" t="s">
        <v>245</v>
      </c>
      <c r="BE606" s="233">
        <f>IF(N606="základní",J606,0)</f>
        <v>0</v>
      </c>
      <c r="BF606" s="233">
        <f>IF(N606="snížená",J606,0)</f>
        <v>0</v>
      </c>
      <c r="BG606" s="233">
        <f>IF(N606="zákl. přenesená",J606,0)</f>
        <v>0</v>
      </c>
      <c r="BH606" s="233">
        <f>IF(N606="sníž. přenesená",J606,0)</f>
        <v>0</v>
      </c>
      <c r="BI606" s="233">
        <f>IF(N606="nulová",J606,0)</f>
        <v>0</v>
      </c>
      <c r="BJ606" s="19" t="s">
        <v>85</v>
      </c>
      <c r="BK606" s="233">
        <f>ROUND(I606*H606,2)</f>
        <v>0</v>
      </c>
      <c r="BL606" s="19" t="s">
        <v>253</v>
      </c>
      <c r="BM606" s="232" t="s">
        <v>7225</v>
      </c>
    </row>
    <row r="607" s="2" customFormat="1">
      <c r="A607" s="40"/>
      <c r="B607" s="41"/>
      <c r="C607" s="42"/>
      <c r="D607" s="234" t="s">
        <v>255</v>
      </c>
      <c r="E607" s="42"/>
      <c r="F607" s="235" t="s">
        <v>4703</v>
      </c>
      <c r="G607" s="42"/>
      <c r="H607" s="42"/>
      <c r="I607" s="236"/>
      <c r="J607" s="42"/>
      <c r="K607" s="42"/>
      <c r="L607" s="46"/>
      <c r="M607" s="237"/>
      <c r="N607" s="238"/>
      <c r="O607" s="93"/>
      <c r="P607" s="93"/>
      <c r="Q607" s="93"/>
      <c r="R607" s="93"/>
      <c r="S607" s="93"/>
      <c r="T607" s="94"/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T607" s="19" t="s">
        <v>255</v>
      </c>
      <c r="AU607" s="19" t="s">
        <v>87</v>
      </c>
    </row>
    <row r="608" s="2" customFormat="1">
      <c r="A608" s="40"/>
      <c r="B608" s="41"/>
      <c r="C608" s="42"/>
      <c r="D608" s="296" t="s">
        <v>766</v>
      </c>
      <c r="E608" s="42"/>
      <c r="F608" s="297" t="s">
        <v>3822</v>
      </c>
      <c r="G608" s="42"/>
      <c r="H608" s="42"/>
      <c r="I608" s="236"/>
      <c r="J608" s="42"/>
      <c r="K608" s="42"/>
      <c r="L608" s="46"/>
      <c r="M608" s="237"/>
      <c r="N608" s="238"/>
      <c r="O608" s="93"/>
      <c r="P608" s="93"/>
      <c r="Q608" s="93"/>
      <c r="R608" s="93"/>
      <c r="S608" s="93"/>
      <c r="T608" s="94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19" t="s">
        <v>766</v>
      </c>
      <c r="AU608" s="19" t="s">
        <v>87</v>
      </c>
    </row>
    <row r="609" s="14" customFormat="1">
      <c r="A609" s="14"/>
      <c r="B609" s="249"/>
      <c r="C609" s="250"/>
      <c r="D609" s="234" t="s">
        <v>257</v>
      </c>
      <c r="E609" s="251" t="s">
        <v>1</v>
      </c>
      <c r="F609" s="252" t="s">
        <v>7226</v>
      </c>
      <c r="G609" s="250"/>
      <c r="H609" s="253">
        <v>41.200000000000003</v>
      </c>
      <c r="I609" s="254"/>
      <c r="J609" s="250"/>
      <c r="K609" s="250"/>
      <c r="L609" s="255"/>
      <c r="M609" s="256"/>
      <c r="N609" s="257"/>
      <c r="O609" s="257"/>
      <c r="P609" s="257"/>
      <c r="Q609" s="257"/>
      <c r="R609" s="257"/>
      <c r="S609" s="257"/>
      <c r="T609" s="258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59" t="s">
        <v>257</v>
      </c>
      <c r="AU609" s="259" t="s">
        <v>87</v>
      </c>
      <c r="AV609" s="14" t="s">
        <v>87</v>
      </c>
      <c r="AW609" s="14" t="s">
        <v>34</v>
      </c>
      <c r="AX609" s="14" t="s">
        <v>77</v>
      </c>
      <c r="AY609" s="259" t="s">
        <v>245</v>
      </c>
    </row>
    <row r="610" s="15" customFormat="1">
      <c r="A610" s="15"/>
      <c r="B610" s="260"/>
      <c r="C610" s="261"/>
      <c r="D610" s="234" t="s">
        <v>257</v>
      </c>
      <c r="E610" s="262" t="s">
        <v>1</v>
      </c>
      <c r="F610" s="263" t="s">
        <v>266</v>
      </c>
      <c r="G610" s="261"/>
      <c r="H610" s="264">
        <v>41.200000000000003</v>
      </c>
      <c r="I610" s="265"/>
      <c r="J610" s="261"/>
      <c r="K610" s="261"/>
      <c r="L610" s="266"/>
      <c r="M610" s="267"/>
      <c r="N610" s="268"/>
      <c r="O610" s="268"/>
      <c r="P610" s="268"/>
      <c r="Q610" s="268"/>
      <c r="R610" s="268"/>
      <c r="S610" s="268"/>
      <c r="T610" s="269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T610" s="270" t="s">
        <v>257</v>
      </c>
      <c r="AU610" s="270" t="s">
        <v>87</v>
      </c>
      <c r="AV610" s="15" t="s">
        <v>253</v>
      </c>
      <c r="AW610" s="15" t="s">
        <v>34</v>
      </c>
      <c r="AX610" s="15" t="s">
        <v>85</v>
      </c>
      <c r="AY610" s="270" t="s">
        <v>245</v>
      </c>
    </row>
    <row r="611" s="2" customFormat="1" ht="16.5" customHeight="1">
      <c r="A611" s="40"/>
      <c r="B611" s="41"/>
      <c r="C611" s="221" t="s">
        <v>1547</v>
      </c>
      <c r="D611" s="221" t="s">
        <v>248</v>
      </c>
      <c r="E611" s="222" t="s">
        <v>3010</v>
      </c>
      <c r="F611" s="223" t="s">
        <v>3011</v>
      </c>
      <c r="G611" s="224" t="s">
        <v>275</v>
      </c>
      <c r="H611" s="225">
        <v>41.200000000000003</v>
      </c>
      <c r="I611" s="226"/>
      <c r="J611" s="227">
        <f>ROUND(I611*H611,2)</f>
        <v>0</v>
      </c>
      <c r="K611" s="223" t="s">
        <v>764</v>
      </c>
      <c r="L611" s="46"/>
      <c r="M611" s="228" t="s">
        <v>1</v>
      </c>
      <c r="N611" s="229" t="s">
        <v>42</v>
      </c>
      <c r="O611" s="93"/>
      <c r="P611" s="230">
        <f>O611*H611</f>
        <v>0</v>
      </c>
      <c r="Q611" s="230">
        <v>0</v>
      </c>
      <c r="R611" s="230">
        <f>Q611*H611</f>
        <v>0</v>
      </c>
      <c r="S611" s="230">
        <v>0</v>
      </c>
      <c r="T611" s="231">
        <f>S611*H611</f>
        <v>0</v>
      </c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R611" s="232" t="s">
        <v>253</v>
      </c>
      <c r="AT611" s="232" t="s">
        <v>248</v>
      </c>
      <c r="AU611" s="232" t="s">
        <v>87</v>
      </c>
      <c r="AY611" s="19" t="s">
        <v>245</v>
      </c>
      <c r="BE611" s="233">
        <f>IF(N611="základní",J611,0)</f>
        <v>0</v>
      </c>
      <c r="BF611" s="233">
        <f>IF(N611="snížená",J611,0)</f>
        <v>0</v>
      </c>
      <c r="BG611" s="233">
        <f>IF(N611="zákl. přenesená",J611,0)</f>
        <v>0</v>
      </c>
      <c r="BH611" s="233">
        <f>IF(N611="sníž. přenesená",J611,0)</f>
        <v>0</v>
      </c>
      <c r="BI611" s="233">
        <f>IF(N611="nulová",J611,0)</f>
        <v>0</v>
      </c>
      <c r="BJ611" s="19" t="s">
        <v>85</v>
      </c>
      <c r="BK611" s="233">
        <f>ROUND(I611*H611,2)</f>
        <v>0</v>
      </c>
      <c r="BL611" s="19" t="s">
        <v>253</v>
      </c>
      <c r="BM611" s="232" t="s">
        <v>7227</v>
      </c>
    </row>
    <row r="612" s="2" customFormat="1">
      <c r="A612" s="40"/>
      <c r="B612" s="41"/>
      <c r="C612" s="42"/>
      <c r="D612" s="234" t="s">
        <v>255</v>
      </c>
      <c r="E612" s="42"/>
      <c r="F612" s="235" t="s">
        <v>3013</v>
      </c>
      <c r="G612" s="42"/>
      <c r="H612" s="42"/>
      <c r="I612" s="236"/>
      <c r="J612" s="42"/>
      <c r="K612" s="42"/>
      <c r="L612" s="46"/>
      <c r="M612" s="237"/>
      <c r="N612" s="238"/>
      <c r="O612" s="93"/>
      <c r="P612" s="93"/>
      <c r="Q612" s="93"/>
      <c r="R612" s="93"/>
      <c r="S612" s="93"/>
      <c r="T612" s="94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T612" s="19" t="s">
        <v>255</v>
      </c>
      <c r="AU612" s="19" t="s">
        <v>87</v>
      </c>
    </row>
    <row r="613" s="2" customFormat="1">
      <c r="A613" s="40"/>
      <c r="B613" s="41"/>
      <c r="C613" s="42"/>
      <c r="D613" s="296" t="s">
        <v>766</v>
      </c>
      <c r="E613" s="42"/>
      <c r="F613" s="297" t="s">
        <v>3014</v>
      </c>
      <c r="G613" s="42"/>
      <c r="H613" s="42"/>
      <c r="I613" s="236"/>
      <c r="J613" s="42"/>
      <c r="K613" s="42"/>
      <c r="L613" s="46"/>
      <c r="M613" s="237"/>
      <c r="N613" s="238"/>
      <c r="O613" s="93"/>
      <c r="P613" s="93"/>
      <c r="Q613" s="93"/>
      <c r="R613" s="93"/>
      <c r="S613" s="93"/>
      <c r="T613" s="94"/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T613" s="19" t="s">
        <v>766</v>
      </c>
      <c r="AU613" s="19" t="s">
        <v>87</v>
      </c>
    </row>
    <row r="614" s="2" customFormat="1" ht="16.5" customHeight="1">
      <c r="A614" s="40"/>
      <c r="B614" s="41"/>
      <c r="C614" s="221" t="s">
        <v>3825</v>
      </c>
      <c r="D614" s="221" t="s">
        <v>248</v>
      </c>
      <c r="E614" s="222" t="s">
        <v>7228</v>
      </c>
      <c r="F614" s="223" t="s">
        <v>7229</v>
      </c>
      <c r="G614" s="224" t="s">
        <v>317</v>
      </c>
      <c r="H614" s="225">
        <v>217</v>
      </c>
      <c r="I614" s="226"/>
      <c r="J614" s="227">
        <f>ROUND(I614*H614,2)</f>
        <v>0</v>
      </c>
      <c r="K614" s="223" t="s">
        <v>764</v>
      </c>
      <c r="L614" s="46"/>
      <c r="M614" s="228" t="s">
        <v>1</v>
      </c>
      <c r="N614" s="229" t="s">
        <v>42</v>
      </c>
      <c r="O614" s="93"/>
      <c r="P614" s="230">
        <f>O614*H614</f>
        <v>0</v>
      </c>
      <c r="Q614" s="230">
        <v>0.00064999999999999997</v>
      </c>
      <c r="R614" s="230">
        <f>Q614*H614</f>
        <v>0.14104999999999998</v>
      </c>
      <c r="S614" s="230">
        <v>0.001</v>
      </c>
      <c r="T614" s="231">
        <f>S614*H614</f>
        <v>0.217</v>
      </c>
      <c r="U614" s="40"/>
      <c r="V614" s="40"/>
      <c r="W614" s="40"/>
      <c r="X614" s="40"/>
      <c r="Y614" s="40"/>
      <c r="Z614" s="40"/>
      <c r="AA614" s="40"/>
      <c r="AB614" s="40"/>
      <c r="AC614" s="40"/>
      <c r="AD614" s="40"/>
      <c r="AE614" s="40"/>
      <c r="AR614" s="232" t="s">
        <v>253</v>
      </c>
      <c r="AT614" s="232" t="s">
        <v>248</v>
      </c>
      <c r="AU614" s="232" t="s">
        <v>87</v>
      </c>
      <c r="AY614" s="19" t="s">
        <v>245</v>
      </c>
      <c r="BE614" s="233">
        <f>IF(N614="základní",J614,0)</f>
        <v>0</v>
      </c>
      <c r="BF614" s="233">
        <f>IF(N614="snížená",J614,0)</f>
        <v>0</v>
      </c>
      <c r="BG614" s="233">
        <f>IF(N614="zákl. přenesená",J614,0)</f>
        <v>0</v>
      </c>
      <c r="BH614" s="233">
        <f>IF(N614="sníž. přenesená",J614,0)</f>
        <v>0</v>
      </c>
      <c r="BI614" s="233">
        <f>IF(N614="nulová",J614,0)</f>
        <v>0</v>
      </c>
      <c r="BJ614" s="19" t="s">
        <v>85</v>
      </c>
      <c r="BK614" s="233">
        <f>ROUND(I614*H614,2)</f>
        <v>0</v>
      </c>
      <c r="BL614" s="19" t="s">
        <v>253</v>
      </c>
      <c r="BM614" s="232" t="s">
        <v>7230</v>
      </c>
    </row>
    <row r="615" s="2" customFormat="1">
      <c r="A615" s="40"/>
      <c r="B615" s="41"/>
      <c r="C615" s="42"/>
      <c r="D615" s="234" t="s">
        <v>255</v>
      </c>
      <c r="E615" s="42"/>
      <c r="F615" s="235" t="s">
        <v>7231</v>
      </c>
      <c r="G615" s="42"/>
      <c r="H615" s="42"/>
      <c r="I615" s="236"/>
      <c r="J615" s="42"/>
      <c r="K615" s="42"/>
      <c r="L615" s="46"/>
      <c r="M615" s="237"/>
      <c r="N615" s="238"/>
      <c r="O615" s="93"/>
      <c r="P615" s="93"/>
      <c r="Q615" s="93"/>
      <c r="R615" s="93"/>
      <c r="S615" s="93"/>
      <c r="T615" s="94"/>
      <c r="U615" s="40"/>
      <c r="V615" s="40"/>
      <c r="W615" s="40"/>
      <c r="X615" s="40"/>
      <c r="Y615" s="40"/>
      <c r="Z615" s="40"/>
      <c r="AA615" s="40"/>
      <c r="AB615" s="40"/>
      <c r="AC615" s="40"/>
      <c r="AD615" s="40"/>
      <c r="AE615" s="40"/>
      <c r="AT615" s="19" t="s">
        <v>255</v>
      </c>
      <c r="AU615" s="19" t="s">
        <v>87</v>
      </c>
    </row>
    <row r="616" s="2" customFormat="1">
      <c r="A616" s="40"/>
      <c r="B616" s="41"/>
      <c r="C616" s="42"/>
      <c r="D616" s="296" t="s">
        <v>766</v>
      </c>
      <c r="E616" s="42"/>
      <c r="F616" s="297" t="s">
        <v>7232</v>
      </c>
      <c r="G616" s="42"/>
      <c r="H616" s="42"/>
      <c r="I616" s="236"/>
      <c r="J616" s="42"/>
      <c r="K616" s="42"/>
      <c r="L616" s="46"/>
      <c r="M616" s="237"/>
      <c r="N616" s="238"/>
      <c r="O616" s="93"/>
      <c r="P616" s="93"/>
      <c r="Q616" s="93"/>
      <c r="R616" s="93"/>
      <c r="S616" s="93"/>
      <c r="T616" s="94"/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T616" s="19" t="s">
        <v>766</v>
      </c>
      <c r="AU616" s="19" t="s">
        <v>87</v>
      </c>
    </row>
    <row r="617" s="14" customFormat="1">
      <c r="A617" s="14"/>
      <c r="B617" s="249"/>
      <c r="C617" s="250"/>
      <c r="D617" s="234" t="s">
        <v>257</v>
      </c>
      <c r="E617" s="251" t="s">
        <v>1</v>
      </c>
      <c r="F617" s="252" t="s">
        <v>7233</v>
      </c>
      <c r="G617" s="250"/>
      <c r="H617" s="253">
        <v>40</v>
      </c>
      <c r="I617" s="254"/>
      <c r="J617" s="250"/>
      <c r="K617" s="250"/>
      <c r="L617" s="255"/>
      <c r="M617" s="256"/>
      <c r="N617" s="257"/>
      <c r="O617" s="257"/>
      <c r="P617" s="257"/>
      <c r="Q617" s="257"/>
      <c r="R617" s="257"/>
      <c r="S617" s="257"/>
      <c r="T617" s="258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9" t="s">
        <v>257</v>
      </c>
      <c r="AU617" s="259" t="s">
        <v>87</v>
      </c>
      <c r="AV617" s="14" t="s">
        <v>87</v>
      </c>
      <c r="AW617" s="14" t="s">
        <v>34</v>
      </c>
      <c r="AX617" s="14" t="s">
        <v>77</v>
      </c>
      <c r="AY617" s="259" t="s">
        <v>245</v>
      </c>
    </row>
    <row r="618" s="14" customFormat="1">
      <c r="A618" s="14"/>
      <c r="B618" s="249"/>
      <c r="C618" s="250"/>
      <c r="D618" s="234" t="s">
        <v>257</v>
      </c>
      <c r="E618" s="251" t="s">
        <v>1</v>
      </c>
      <c r="F618" s="252" t="s">
        <v>7234</v>
      </c>
      <c r="G618" s="250"/>
      <c r="H618" s="253">
        <v>177</v>
      </c>
      <c r="I618" s="254"/>
      <c r="J618" s="250"/>
      <c r="K618" s="250"/>
      <c r="L618" s="255"/>
      <c r="M618" s="256"/>
      <c r="N618" s="257"/>
      <c r="O618" s="257"/>
      <c r="P618" s="257"/>
      <c r="Q618" s="257"/>
      <c r="R618" s="257"/>
      <c r="S618" s="257"/>
      <c r="T618" s="258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9" t="s">
        <v>257</v>
      </c>
      <c r="AU618" s="259" t="s">
        <v>87</v>
      </c>
      <c r="AV618" s="14" t="s">
        <v>87</v>
      </c>
      <c r="AW618" s="14" t="s">
        <v>34</v>
      </c>
      <c r="AX618" s="14" t="s">
        <v>77</v>
      </c>
      <c r="AY618" s="259" t="s">
        <v>245</v>
      </c>
    </row>
    <row r="619" s="15" customFormat="1">
      <c r="A619" s="15"/>
      <c r="B619" s="260"/>
      <c r="C619" s="261"/>
      <c r="D619" s="234" t="s">
        <v>257</v>
      </c>
      <c r="E619" s="262" t="s">
        <v>1</v>
      </c>
      <c r="F619" s="263" t="s">
        <v>266</v>
      </c>
      <c r="G619" s="261"/>
      <c r="H619" s="264">
        <v>217</v>
      </c>
      <c r="I619" s="265"/>
      <c r="J619" s="261"/>
      <c r="K619" s="261"/>
      <c r="L619" s="266"/>
      <c r="M619" s="267"/>
      <c r="N619" s="268"/>
      <c r="O619" s="268"/>
      <c r="P619" s="268"/>
      <c r="Q619" s="268"/>
      <c r="R619" s="268"/>
      <c r="S619" s="268"/>
      <c r="T619" s="269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70" t="s">
        <v>257</v>
      </c>
      <c r="AU619" s="270" t="s">
        <v>87</v>
      </c>
      <c r="AV619" s="15" t="s">
        <v>253</v>
      </c>
      <c r="AW619" s="15" t="s">
        <v>34</v>
      </c>
      <c r="AX619" s="15" t="s">
        <v>85</v>
      </c>
      <c r="AY619" s="270" t="s">
        <v>245</v>
      </c>
    </row>
    <row r="620" s="2" customFormat="1" ht="16.5" customHeight="1">
      <c r="A620" s="40"/>
      <c r="B620" s="41"/>
      <c r="C620" s="283" t="s">
        <v>3828</v>
      </c>
      <c r="D620" s="283" t="s">
        <v>551</v>
      </c>
      <c r="E620" s="284" t="s">
        <v>7235</v>
      </c>
      <c r="F620" s="285" t="s">
        <v>7236</v>
      </c>
      <c r="G620" s="286" t="s">
        <v>545</v>
      </c>
      <c r="H620" s="287">
        <v>0.35399999999999998</v>
      </c>
      <c r="I620" s="288"/>
      <c r="J620" s="289">
        <f>ROUND(I620*H620,2)</f>
        <v>0</v>
      </c>
      <c r="K620" s="285" t="s">
        <v>764</v>
      </c>
      <c r="L620" s="290"/>
      <c r="M620" s="291" t="s">
        <v>1</v>
      </c>
      <c r="N620" s="292" t="s">
        <v>42</v>
      </c>
      <c r="O620" s="93"/>
      <c r="P620" s="230">
        <f>O620*H620</f>
        <v>0</v>
      </c>
      <c r="Q620" s="230">
        <v>1</v>
      </c>
      <c r="R620" s="230">
        <f>Q620*H620</f>
        <v>0.35399999999999998</v>
      </c>
      <c r="S620" s="230">
        <v>0</v>
      </c>
      <c r="T620" s="231">
        <f>S620*H620</f>
        <v>0</v>
      </c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R620" s="232" t="s">
        <v>326</v>
      </c>
      <c r="AT620" s="232" t="s">
        <v>551</v>
      </c>
      <c r="AU620" s="232" t="s">
        <v>87</v>
      </c>
      <c r="AY620" s="19" t="s">
        <v>245</v>
      </c>
      <c r="BE620" s="233">
        <f>IF(N620="základní",J620,0)</f>
        <v>0</v>
      </c>
      <c r="BF620" s="233">
        <f>IF(N620="snížená",J620,0)</f>
        <v>0</v>
      </c>
      <c r="BG620" s="233">
        <f>IF(N620="zákl. přenesená",J620,0)</f>
        <v>0</v>
      </c>
      <c r="BH620" s="233">
        <f>IF(N620="sníž. přenesená",J620,0)</f>
        <v>0</v>
      </c>
      <c r="BI620" s="233">
        <f>IF(N620="nulová",J620,0)</f>
        <v>0</v>
      </c>
      <c r="BJ620" s="19" t="s">
        <v>85</v>
      </c>
      <c r="BK620" s="233">
        <f>ROUND(I620*H620,2)</f>
        <v>0</v>
      </c>
      <c r="BL620" s="19" t="s">
        <v>253</v>
      </c>
      <c r="BM620" s="232" t="s">
        <v>7237</v>
      </c>
    </row>
    <row r="621" s="2" customFormat="1">
      <c r="A621" s="40"/>
      <c r="B621" s="41"/>
      <c r="C621" s="42"/>
      <c r="D621" s="234" t="s">
        <v>255</v>
      </c>
      <c r="E621" s="42"/>
      <c r="F621" s="235" t="s">
        <v>7236</v>
      </c>
      <c r="G621" s="42"/>
      <c r="H621" s="42"/>
      <c r="I621" s="236"/>
      <c r="J621" s="42"/>
      <c r="K621" s="42"/>
      <c r="L621" s="46"/>
      <c r="M621" s="237"/>
      <c r="N621" s="238"/>
      <c r="O621" s="93"/>
      <c r="P621" s="93"/>
      <c r="Q621" s="93"/>
      <c r="R621" s="93"/>
      <c r="S621" s="93"/>
      <c r="T621" s="94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T621" s="19" t="s">
        <v>255</v>
      </c>
      <c r="AU621" s="19" t="s">
        <v>87</v>
      </c>
    </row>
    <row r="622" s="14" customFormat="1">
      <c r="A622" s="14"/>
      <c r="B622" s="249"/>
      <c r="C622" s="250"/>
      <c r="D622" s="234" t="s">
        <v>257</v>
      </c>
      <c r="E622" s="251" t="s">
        <v>1</v>
      </c>
      <c r="F622" s="252" t="s">
        <v>7238</v>
      </c>
      <c r="G622" s="250"/>
      <c r="H622" s="253">
        <v>0.35399999999999998</v>
      </c>
      <c r="I622" s="254"/>
      <c r="J622" s="250"/>
      <c r="K622" s="250"/>
      <c r="L622" s="255"/>
      <c r="M622" s="256"/>
      <c r="N622" s="257"/>
      <c r="O622" s="257"/>
      <c r="P622" s="257"/>
      <c r="Q622" s="257"/>
      <c r="R622" s="257"/>
      <c r="S622" s="257"/>
      <c r="T622" s="258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9" t="s">
        <v>257</v>
      </c>
      <c r="AU622" s="259" t="s">
        <v>87</v>
      </c>
      <c r="AV622" s="14" t="s">
        <v>87</v>
      </c>
      <c r="AW622" s="14" t="s">
        <v>34</v>
      </c>
      <c r="AX622" s="14" t="s">
        <v>85</v>
      </c>
      <c r="AY622" s="259" t="s">
        <v>245</v>
      </c>
    </row>
    <row r="623" s="12" customFormat="1" ht="22.8" customHeight="1">
      <c r="A623" s="12"/>
      <c r="B623" s="205"/>
      <c r="C623" s="206"/>
      <c r="D623" s="207" t="s">
        <v>76</v>
      </c>
      <c r="E623" s="219" t="s">
        <v>865</v>
      </c>
      <c r="F623" s="219" t="s">
        <v>3055</v>
      </c>
      <c r="G623" s="206"/>
      <c r="H623" s="206"/>
      <c r="I623" s="209"/>
      <c r="J623" s="220">
        <f>BK623</f>
        <v>0</v>
      </c>
      <c r="K623" s="206"/>
      <c r="L623" s="211"/>
      <c r="M623" s="212"/>
      <c r="N623" s="213"/>
      <c r="O623" s="213"/>
      <c r="P623" s="214">
        <f>SUM(P624:P660)</f>
        <v>0</v>
      </c>
      <c r="Q623" s="213"/>
      <c r="R623" s="214">
        <f>SUM(R624:R660)</f>
        <v>0</v>
      </c>
      <c r="S623" s="213"/>
      <c r="T623" s="215">
        <f>SUM(T624:T660)</f>
        <v>0</v>
      </c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R623" s="216" t="s">
        <v>85</v>
      </c>
      <c r="AT623" s="217" t="s">
        <v>76</v>
      </c>
      <c r="AU623" s="217" t="s">
        <v>85</v>
      </c>
      <c r="AY623" s="216" t="s">
        <v>245</v>
      </c>
      <c r="BK623" s="218">
        <f>SUM(BK624:BK660)</f>
        <v>0</v>
      </c>
    </row>
    <row r="624" s="2" customFormat="1" ht="16.5" customHeight="1">
      <c r="A624" s="40"/>
      <c r="B624" s="41"/>
      <c r="C624" s="221" t="s">
        <v>3831</v>
      </c>
      <c r="D624" s="221" t="s">
        <v>248</v>
      </c>
      <c r="E624" s="222" t="s">
        <v>4731</v>
      </c>
      <c r="F624" s="223" t="s">
        <v>4732</v>
      </c>
      <c r="G624" s="224" t="s">
        <v>545</v>
      </c>
      <c r="H624" s="225">
        <v>0.31</v>
      </c>
      <c r="I624" s="226"/>
      <c r="J624" s="227">
        <f>ROUND(I624*H624,2)</f>
        <v>0</v>
      </c>
      <c r="K624" s="223" t="s">
        <v>764</v>
      </c>
      <c r="L624" s="46"/>
      <c r="M624" s="228" t="s">
        <v>1</v>
      </c>
      <c r="N624" s="229" t="s">
        <v>42</v>
      </c>
      <c r="O624" s="93"/>
      <c r="P624" s="230">
        <f>O624*H624</f>
        <v>0</v>
      </c>
      <c r="Q624" s="230">
        <v>0</v>
      </c>
      <c r="R624" s="230">
        <f>Q624*H624</f>
        <v>0</v>
      </c>
      <c r="S624" s="230">
        <v>0</v>
      </c>
      <c r="T624" s="231">
        <f>S624*H624</f>
        <v>0</v>
      </c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R624" s="232" t="s">
        <v>253</v>
      </c>
      <c r="AT624" s="232" t="s">
        <v>248</v>
      </c>
      <c r="AU624" s="232" t="s">
        <v>87</v>
      </c>
      <c r="AY624" s="19" t="s">
        <v>245</v>
      </c>
      <c r="BE624" s="233">
        <f>IF(N624="základní",J624,0)</f>
        <v>0</v>
      </c>
      <c r="BF624" s="233">
        <f>IF(N624="snížená",J624,0)</f>
        <v>0</v>
      </c>
      <c r="BG624" s="233">
        <f>IF(N624="zákl. přenesená",J624,0)</f>
        <v>0</v>
      </c>
      <c r="BH624" s="233">
        <f>IF(N624="sníž. přenesená",J624,0)</f>
        <v>0</v>
      </c>
      <c r="BI624" s="233">
        <f>IF(N624="nulová",J624,0)</f>
        <v>0</v>
      </c>
      <c r="BJ624" s="19" t="s">
        <v>85</v>
      </c>
      <c r="BK624" s="233">
        <f>ROUND(I624*H624,2)</f>
        <v>0</v>
      </c>
      <c r="BL624" s="19" t="s">
        <v>253</v>
      </c>
      <c r="BM624" s="232" t="s">
        <v>7239</v>
      </c>
    </row>
    <row r="625" s="2" customFormat="1">
      <c r="A625" s="40"/>
      <c r="B625" s="41"/>
      <c r="C625" s="42"/>
      <c r="D625" s="234" t="s">
        <v>255</v>
      </c>
      <c r="E625" s="42"/>
      <c r="F625" s="235" t="s">
        <v>4734</v>
      </c>
      <c r="G625" s="42"/>
      <c r="H625" s="42"/>
      <c r="I625" s="236"/>
      <c r="J625" s="42"/>
      <c r="K625" s="42"/>
      <c r="L625" s="46"/>
      <c r="M625" s="237"/>
      <c r="N625" s="238"/>
      <c r="O625" s="93"/>
      <c r="P625" s="93"/>
      <c r="Q625" s="93"/>
      <c r="R625" s="93"/>
      <c r="S625" s="93"/>
      <c r="T625" s="94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T625" s="19" t="s">
        <v>255</v>
      </c>
      <c r="AU625" s="19" t="s">
        <v>87</v>
      </c>
    </row>
    <row r="626" s="2" customFormat="1">
      <c r="A626" s="40"/>
      <c r="B626" s="41"/>
      <c r="C626" s="42"/>
      <c r="D626" s="296" t="s">
        <v>766</v>
      </c>
      <c r="E626" s="42"/>
      <c r="F626" s="297" t="s">
        <v>4735</v>
      </c>
      <c r="G626" s="42"/>
      <c r="H626" s="42"/>
      <c r="I626" s="236"/>
      <c r="J626" s="42"/>
      <c r="K626" s="42"/>
      <c r="L626" s="46"/>
      <c r="M626" s="237"/>
      <c r="N626" s="238"/>
      <c r="O626" s="93"/>
      <c r="P626" s="93"/>
      <c r="Q626" s="93"/>
      <c r="R626" s="93"/>
      <c r="S626" s="93"/>
      <c r="T626" s="94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T626" s="19" t="s">
        <v>766</v>
      </c>
      <c r="AU626" s="19" t="s">
        <v>87</v>
      </c>
    </row>
    <row r="627" s="14" customFormat="1">
      <c r="A627" s="14"/>
      <c r="B627" s="249"/>
      <c r="C627" s="250"/>
      <c r="D627" s="234" t="s">
        <v>257</v>
      </c>
      <c r="E627" s="251" t="s">
        <v>1</v>
      </c>
      <c r="F627" s="252" t="s">
        <v>7240</v>
      </c>
      <c r="G627" s="250"/>
      <c r="H627" s="253">
        <v>0.31</v>
      </c>
      <c r="I627" s="254"/>
      <c r="J627" s="250"/>
      <c r="K627" s="250"/>
      <c r="L627" s="255"/>
      <c r="M627" s="256"/>
      <c r="N627" s="257"/>
      <c r="O627" s="257"/>
      <c r="P627" s="257"/>
      <c r="Q627" s="257"/>
      <c r="R627" s="257"/>
      <c r="S627" s="257"/>
      <c r="T627" s="258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9" t="s">
        <v>257</v>
      </c>
      <c r="AU627" s="259" t="s">
        <v>87</v>
      </c>
      <c r="AV627" s="14" t="s">
        <v>87</v>
      </c>
      <c r="AW627" s="14" t="s">
        <v>34</v>
      </c>
      <c r="AX627" s="14" t="s">
        <v>77</v>
      </c>
      <c r="AY627" s="259" t="s">
        <v>245</v>
      </c>
    </row>
    <row r="628" s="15" customFormat="1">
      <c r="A628" s="15"/>
      <c r="B628" s="260"/>
      <c r="C628" s="261"/>
      <c r="D628" s="234" t="s">
        <v>257</v>
      </c>
      <c r="E628" s="262" t="s">
        <v>1</v>
      </c>
      <c r="F628" s="263" t="s">
        <v>266</v>
      </c>
      <c r="G628" s="261"/>
      <c r="H628" s="264">
        <v>0.31</v>
      </c>
      <c r="I628" s="265"/>
      <c r="J628" s="261"/>
      <c r="K628" s="261"/>
      <c r="L628" s="266"/>
      <c r="M628" s="267"/>
      <c r="N628" s="268"/>
      <c r="O628" s="268"/>
      <c r="P628" s="268"/>
      <c r="Q628" s="268"/>
      <c r="R628" s="268"/>
      <c r="S628" s="268"/>
      <c r="T628" s="269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70" t="s">
        <v>257</v>
      </c>
      <c r="AU628" s="270" t="s">
        <v>87</v>
      </c>
      <c r="AV628" s="15" t="s">
        <v>253</v>
      </c>
      <c r="AW628" s="15" t="s">
        <v>34</v>
      </c>
      <c r="AX628" s="15" t="s">
        <v>85</v>
      </c>
      <c r="AY628" s="270" t="s">
        <v>245</v>
      </c>
    </row>
    <row r="629" s="2" customFormat="1" ht="24.15" customHeight="1">
      <c r="A629" s="40"/>
      <c r="B629" s="41"/>
      <c r="C629" s="221" t="s">
        <v>3834</v>
      </c>
      <c r="D629" s="221" t="s">
        <v>248</v>
      </c>
      <c r="E629" s="222" t="s">
        <v>867</v>
      </c>
      <c r="F629" s="223" t="s">
        <v>868</v>
      </c>
      <c r="G629" s="224" t="s">
        <v>545</v>
      </c>
      <c r="H629" s="225">
        <v>1.02</v>
      </c>
      <c r="I629" s="226"/>
      <c r="J629" s="227">
        <f>ROUND(I629*H629,2)</f>
        <v>0</v>
      </c>
      <c r="K629" s="223" t="s">
        <v>764</v>
      </c>
      <c r="L629" s="46"/>
      <c r="M629" s="228" t="s">
        <v>1</v>
      </c>
      <c r="N629" s="229" t="s">
        <v>42</v>
      </c>
      <c r="O629" s="93"/>
      <c r="P629" s="230">
        <f>O629*H629</f>
        <v>0</v>
      </c>
      <c r="Q629" s="230">
        <v>0</v>
      </c>
      <c r="R629" s="230">
        <f>Q629*H629</f>
        <v>0</v>
      </c>
      <c r="S629" s="230">
        <v>0</v>
      </c>
      <c r="T629" s="231">
        <f>S629*H629</f>
        <v>0</v>
      </c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R629" s="232" t="s">
        <v>594</v>
      </c>
      <c r="AT629" s="232" t="s">
        <v>248</v>
      </c>
      <c r="AU629" s="232" t="s">
        <v>87</v>
      </c>
      <c r="AY629" s="19" t="s">
        <v>245</v>
      </c>
      <c r="BE629" s="233">
        <f>IF(N629="základní",J629,0)</f>
        <v>0</v>
      </c>
      <c r="BF629" s="233">
        <f>IF(N629="snížená",J629,0)</f>
        <v>0</v>
      </c>
      <c r="BG629" s="233">
        <f>IF(N629="zákl. přenesená",J629,0)</f>
        <v>0</v>
      </c>
      <c r="BH629" s="233">
        <f>IF(N629="sníž. přenesená",J629,0)</f>
        <v>0</v>
      </c>
      <c r="BI629" s="233">
        <f>IF(N629="nulová",J629,0)</f>
        <v>0</v>
      </c>
      <c r="BJ629" s="19" t="s">
        <v>85</v>
      </c>
      <c r="BK629" s="233">
        <f>ROUND(I629*H629,2)</f>
        <v>0</v>
      </c>
      <c r="BL629" s="19" t="s">
        <v>594</v>
      </c>
      <c r="BM629" s="232" t="s">
        <v>7241</v>
      </c>
    </row>
    <row r="630" s="2" customFormat="1">
      <c r="A630" s="40"/>
      <c r="B630" s="41"/>
      <c r="C630" s="42"/>
      <c r="D630" s="234" t="s">
        <v>255</v>
      </c>
      <c r="E630" s="42"/>
      <c r="F630" s="235" t="s">
        <v>869</v>
      </c>
      <c r="G630" s="42"/>
      <c r="H630" s="42"/>
      <c r="I630" s="236"/>
      <c r="J630" s="42"/>
      <c r="K630" s="42"/>
      <c r="L630" s="46"/>
      <c r="M630" s="237"/>
      <c r="N630" s="238"/>
      <c r="O630" s="93"/>
      <c r="P630" s="93"/>
      <c r="Q630" s="93"/>
      <c r="R630" s="93"/>
      <c r="S630" s="93"/>
      <c r="T630" s="94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T630" s="19" t="s">
        <v>255</v>
      </c>
      <c r="AU630" s="19" t="s">
        <v>87</v>
      </c>
    </row>
    <row r="631" s="2" customFormat="1">
      <c r="A631" s="40"/>
      <c r="B631" s="41"/>
      <c r="C631" s="42"/>
      <c r="D631" s="296" t="s">
        <v>766</v>
      </c>
      <c r="E631" s="42"/>
      <c r="F631" s="297" t="s">
        <v>870</v>
      </c>
      <c r="G631" s="42"/>
      <c r="H631" s="42"/>
      <c r="I631" s="236"/>
      <c r="J631" s="42"/>
      <c r="K631" s="42"/>
      <c r="L631" s="46"/>
      <c r="M631" s="237"/>
      <c r="N631" s="238"/>
      <c r="O631" s="93"/>
      <c r="P631" s="93"/>
      <c r="Q631" s="93"/>
      <c r="R631" s="93"/>
      <c r="S631" s="93"/>
      <c r="T631" s="94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T631" s="19" t="s">
        <v>766</v>
      </c>
      <c r="AU631" s="19" t="s">
        <v>87</v>
      </c>
    </row>
    <row r="632" s="13" customFormat="1">
      <c r="A632" s="13"/>
      <c r="B632" s="239"/>
      <c r="C632" s="240"/>
      <c r="D632" s="234" t="s">
        <v>257</v>
      </c>
      <c r="E632" s="241" t="s">
        <v>1</v>
      </c>
      <c r="F632" s="242" t="s">
        <v>3057</v>
      </c>
      <c r="G632" s="240"/>
      <c r="H632" s="241" t="s">
        <v>1</v>
      </c>
      <c r="I632" s="243"/>
      <c r="J632" s="240"/>
      <c r="K632" s="240"/>
      <c r="L632" s="244"/>
      <c r="M632" s="245"/>
      <c r="N632" s="246"/>
      <c r="O632" s="246"/>
      <c r="P632" s="246"/>
      <c r="Q632" s="246"/>
      <c r="R632" s="246"/>
      <c r="S632" s="246"/>
      <c r="T632" s="247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8" t="s">
        <v>257</v>
      </c>
      <c r="AU632" s="248" t="s">
        <v>87</v>
      </c>
      <c r="AV632" s="13" t="s">
        <v>85</v>
      </c>
      <c r="AW632" s="13" t="s">
        <v>34</v>
      </c>
      <c r="AX632" s="13" t="s">
        <v>77</v>
      </c>
      <c r="AY632" s="248" t="s">
        <v>245</v>
      </c>
    </row>
    <row r="633" s="14" customFormat="1">
      <c r="A633" s="14"/>
      <c r="B633" s="249"/>
      <c r="C633" s="250"/>
      <c r="D633" s="234" t="s">
        <v>257</v>
      </c>
      <c r="E633" s="251" t="s">
        <v>1</v>
      </c>
      <c r="F633" s="252" t="s">
        <v>7242</v>
      </c>
      <c r="G633" s="250"/>
      <c r="H633" s="253">
        <v>1.02</v>
      </c>
      <c r="I633" s="254"/>
      <c r="J633" s="250"/>
      <c r="K633" s="250"/>
      <c r="L633" s="255"/>
      <c r="M633" s="256"/>
      <c r="N633" s="257"/>
      <c r="O633" s="257"/>
      <c r="P633" s="257"/>
      <c r="Q633" s="257"/>
      <c r="R633" s="257"/>
      <c r="S633" s="257"/>
      <c r="T633" s="258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9" t="s">
        <v>257</v>
      </c>
      <c r="AU633" s="259" t="s">
        <v>87</v>
      </c>
      <c r="AV633" s="14" t="s">
        <v>87</v>
      </c>
      <c r="AW633" s="14" t="s">
        <v>34</v>
      </c>
      <c r="AX633" s="14" t="s">
        <v>77</v>
      </c>
      <c r="AY633" s="259" t="s">
        <v>245</v>
      </c>
    </row>
    <row r="634" s="15" customFormat="1">
      <c r="A634" s="15"/>
      <c r="B634" s="260"/>
      <c r="C634" s="261"/>
      <c r="D634" s="234" t="s">
        <v>257</v>
      </c>
      <c r="E634" s="262" t="s">
        <v>1</v>
      </c>
      <c r="F634" s="263" t="s">
        <v>266</v>
      </c>
      <c r="G634" s="261"/>
      <c r="H634" s="264">
        <v>1.02</v>
      </c>
      <c r="I634" s="265"/>
      <c r="J634" s="261"/>
      <c r="K634" s="261"/>
      <c r="L634" s="266"/>
      <c r="M634" s="267"/>
      <c r="N634" s="268"/>
      <c r="O634" s="268"/>
      <c r="P634" s="268"/>
      <c r="Q634" s="268"/>
      <c r="R634" s="268"/>
      <c r="S634" s="268"/>
      <c r="T634" s="269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T634" s="270" t="s">
        <v>257</v>
      </c>
      <c r="AU634" s="270" t="s">
        <v>87</v>
      </c>
      <c r="AV634" s="15" t="s">
        <v>253</v>
      </c>
      <c r="AW634" s="15" t="s">
        <v>34</v>
      </c>
      <c r="AX634" s="15" t="s">
        <v>85</v>
      </c>
      <c r="AY634" s="270" t="s">
        <v>245</v>
      </c>
    </row>
    <row r="635" s="2" customFormat="1" ht="24.15" customHeight="1">
      <c r="A635" s="40"/>
      <c r="B635" s="41"/>
      <c r="C635" s="221" t="s">
        <v>3837</v>
      </c>
      <c r="D635" s="221" t="s">
        <v>248</v>
      </c>
      <c r="E635" s="222" t="s">
        <v>3069</v>
      </c>
      <c r="F635" s="223" t="s">
        <v>3070</v>
      </c>
      <c r="G635" s="224" t="s">
        <v>545</v>
      </c>
      <c r="H635" s="225">
        <v>86.215000000000003</v>
      </c>
      <c r="I635" s="226"/>
      <c r="J635" s="227">
        <f>ROUND(I635*H635,2)</f>
        <v>0</v>
      </c>
      <c r="K635" s="223" t="s">
        <v>764</v>
      </c>
      <c r="L635" s="46"/>
      <c r="M635" s="228" t="s">
        <v>1</v>
      </c>
      <c r="N635" s="229" t="s">
        <v>42</v>
      </c>
      <c r="O635" s="93"/>
      <c r="P635" s="230">
        <f>O635*H635</f>
        <v>0</v>
      </c>
      <c r="Q635" s="230">
        <v>0</v>
      </c>
      <c r="R635" s="230">
        <f>Q635*H635</f>
        <v>0</v>
      </c>
      <c r="S635" s="230">
        <v>0</v>
      </c>
      <c r="T635" s="231">
        <f>S635*H635</f>
        <v>0</v>
      </c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R635" s="232" t="s">
        <v>253</v>
      </c>
      <c r="AT635" s="232" t="s">
        <v>248</v>
      </c>
      <c r="AU635" s="232" t="s">
        <v>87</v>
      </c>
      <c r="AY635" s="19" t="s">
        <v>245</v>
      </c>
      <c r="BE635" s="233">
        <f>IF(N635="základní",J635,0)</f>
        <v>0</v>
      </c>
      <c r="BF635" s="233">
        <f>IF(N635="snížená",J635,0)</f>
        <v>0</v>
      </c>
      <c r="BG635" s="233">
        <f>IF(N635="zákl. přenesená",J635,0)</f>
        <v>0</v>
      </c>
      <c r="BH635" s="233">
        <f>IF(N635="sníž. přenesená",J635,0)</f>
        <v>0</v>
      </c>
      <c r="BI635" s="233">
        <f>IF(N635="nulová",J635,0)</f>
        <v>0</v>
      </c>
      <c r="BJ635" s="19" t="s">
        <v>85</v>
      </c>
      <c r="BK635" s="233">
        <f>ROUND(I635*H635,2)</f>
        <v>0</v>
      </c>
      <c r="BL635" s="19" t="s">
        <v>253</v>
      </c>
      <c r="BM635" s="232" t="s">
        <v>7243</v>
      </c>
    </row>
    <row r="636" s="2" customFormat="1">
      <c r="A636" s="40"/>
      <c r="B636" s="41"/>
      <c r="C636" s="42"/>
      <c r="D636" s="234" t="s">
        <v>255</v>
      </c>
      <c r="E636" s="42"/>
      <c r="F636" s="235" t="s">
        <v>3072</v>
      </c>
      <c r="G636" s="42"/>
      <c r="H636" s="42"/>
      <c r="I636" s="236"/>
      <c r="J636" s="42"/>
      <c r="K636" s="42"/>
      <c r="L636" s="46"/>
      <c r="M636" s="237"/>
      <c r="N636" s="238"/>
      <c r="O636" s="93"/>
      <c r="P636" s="93"/>
      <c r="Q636" s="93"/>
      <c r="R636" s="93"/>
      <c r="S636" s="93"/>
      <c r="T636" s="94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T636" s="19" t="s">
        <v>255</v>
      </c>
      <c r="AU636" s="19" t="s">
        <v>87</v>
      </c>
    </row>
    <row r="637" s="2" customFormat="1">
      <c r="A637" s="40"/>
      <c r="B637" s="41"/>
      <c r="C637" s="42"/>
      <c r="D637" s="296" t="s">
        <v>766</v>
      </c>
      <c r="E637" s="42"/>
      <c r="F637" s="297" t="s">
        <v>3073</v>
      </c>
      <c r="G637" s="42"/>
      <c r="H637" s="42"/>
      <c r="I637" s="236"/>
      <c r="J637" s="42"/>
      <c r="K637" s="42"/>
      <c r="L637" s="46"/>
      <c r="M637" s="237"/>
      <c r="N637" s="238"/>
      <c r="O637" s="93"/>
      <c r="P637" s="93"/>
      <c r="Q637" s="93"/>
      <c r="R637" s="93"/>
      <c r="S637" s="93"/>
      <c r="T637" s="94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T637" s="19" t="s">
        <v>766</v>
      </c>
      <c r="AU637" s="19" t="s">
        <v>87</v>
      </c>
    </row>
    <row r="638" s="14" customFormat="1">
      <c r="A638" s="14"/>
      <c r="B638" s="249"/>
      <c r="C638" s="250"/>
      <c r="D638" s="234" t="s">
        <v>257</v>
      </c>
      <c r="E638" s="251" t="s">
        <v>1</v>
      </c>
      <c r="F638" s="252" t="s">
        <v>7244</v>
      </c>
      <c r="G638" s="250"/>
      <c r="H638" s="253">
        <v>86.215000000000003</v>
      </c>
      <c r="I638" s="254"/>
      <c r="J638" s="250"/>
      <c r="K638" s="250"/>
      <c r="L638" s="255"/>
      <c r="M638" s="256"/>
      <c r="N638" s="257"/>
      <c r="O638" s="257"/>
      <c r="P638" s="257"/>
      <c r="Q638" s="257"/>
      <c r="R638" s="257"/>
      <c r="S638" s="257"/>
      <c r="T638" s="258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9" t="s">
        <v>257</v>
      </c>
      <c r="AU638" s="259" t="s">
        <v>87</v>
      </c>
      <c r="AV638" s="14" t="s">
        <v>87</v>
      </c>
      <c r="AW638" s="14" t="s">
        <v>34</v>
      </c>
      <c r="AX638" s="14" t="s">
        <v>77</v>
      </c>
      <c r="AY638" s="259" t="s">
        <v>245</v>
      </c>
    </row>
    <row r="639" s="15" customFormat="1">
      <c r="A639" s="15"/>
      <c r="B639" s="260"/>
      <c r="C639" s="261"/>
      <c r="D639" s="234" t="s">
        <v>257</v>
      </c>
      <c r="E639" s="262" t="s">
        <v>1</v>
      </c>
      <c r="F639" s="263" t="s">
        <v>266</v>
      </c>
      <c r="G639" s="261"/>
      <c r="H639" s="264">
        <v>86.215000000000003</v>
      </c>
      <c r="I639" s="265"/>
      <c r="J639" s="261"/>
      <c r="K639" s="261"/>
      <c r="L639" s="266"/>
      <c r="M639" s="267"/>
      <c r="N639" s="268"/>
      <c r="O639" s="268"/>
      <c r="P639" s="268"/>
      <c r="Q639" s="268"/>
      <c r="R639" s="268"/>
      <c r="S639" s="268"/>
      <c r="T639" s="269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T639" s="270" t="s">
        <v>257</v>
      </c>
      <c r="AU639" s="270" t="s">
        <v>87</v>
      </c>
      <c r="AV639" s="15" t="s">
        <v>253</v>
      </c>
      <c r="AW639" s="15" t="s">
        <v>34</v>
      </c>
      <c r="AX639" s="15" t="s">
        <v>85</v>
      </c>
      <c r="AY639" s="270" t="s">
        <v>245</v>
      </c>
    </row>
    <row r="640" s="2" customFormat="1" ht="24.15" customHeight="1">
      <c r="A640" s="40"/>
      <c r="B640" s="41"/>
      <c r="C640" s="221" t="s">
        <v>3840</v>
      </c>
      <c r="D640" s="221" t="s">
        <v>248</v>
      </c>
      <c r="E640" s="222" t="s">
        <v>3881</v>
      </c>
      <c r="F640" s="223" t="s">
        <v>2690</v>
      </c>
      <c r="G640" s="224" t="s">
        <v>545</v>
      </c>
      <c r="H640" s="225">
        <v>435.803</v>
      </c>
      <c r="I640" s="226"/>
      <c r="J640" s="227">
        <f>ROUND(I640*H640,2)</f>
        <v>0</v>
      </c>
      <c r="K640" s="223" t="s">
        <v>764</v>
      </c>
      <c r="L640" s="46"/>
      <c r="M640" s="228" t="s">
        <v>1</v>
      </c>
      <c r="N640" s="229" t="s">
        <v>42</v>
      </c>
      <c r="O640" s="93"/>
      <c r="P640" s="230">
        <f>O640*H640</f>
        <v>0</v>
      </c>
      <c r="Q640" s="230">
        <v>0</v>
      </c>
      <c r="R640" s="230">
        <f>Q640*H640</f>
        <v>0</v>
      </c>
      <c r="S640" s="230">
        <v>0</v>
      </c>
      <c r="T640" s="231">
        <f>S640*H640</f>
        <v>0</v>
      </c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R640" s="232" t="s">
        <v>253</v>
      </c>
      <c r="AT640" s="232" t="s">
        <v>248</v>
      </c>
      <c r="AU640" s="232" t="s">
        <v>87</v>
      </c>
      <c r="AY640" s="19" t="s">
        <v>245</v>
      </c>
      <c r="BE640" s="233">
        <f>IF(N640="základní",J640,0)</f>
        <v>0</v>
      </c>
      <c r="BF640" s="233">
        <f>IF(N640="snížená",J640,0)</f>
        <v>0</v>
      </c>
      <c r="BG640" s="233">
        <f>IF(N640="zákl. přenesená",J640,0)</f>
        <v>0</v>
      </c>
      <c r="BH640" s="233">
        <f>IF(N640="sníž. přenesená",J640,0)</f>
        <v>0</v>
      </c>
      <c r="BI640" s="233">
        <f>IF(N640="nulová",J640,0)</f>
        <v>0</v>
      </c>
      <c r="BJ640" s="19" t="s">
        <v>85</v>
      </c>
      <c r="BK640" s="233">
        <f>ROUND(I640*H640,2)</f>
        <v>0</v>
      </c>
      <c r="BL640" s="19" t="s">
        <v>253</v>
      </c>
      <c r="BM640" s="232" t="s">
        <v>7245</v>
      </c>
    </row>
    <row r="641" s="2" customFormat="1">
      <c r="A641" s="40"/>
      <c r="B641" s="41"/>
      <c r="C641" s="42"/>
      <c r="D641" s="234" t="s">
        <v>255</v>
      </c>
      <c r="E641" s="42"/>
      <c r="F641" s="235" t="s">
        <v>2690</v>
      </c>
      <c r="G641" s="42"/>
      <c r="H641" s="42"/>
      <c r="I641" s="236"/>
      <c r="J641" s="42"/>
      <c r="K641" s="42"/>
      <c r="L641" s="46"/>
      <c r="M641" s="237"/>
      <c r="N641" s="238"/>
      <c r="O641" s="93"/>
      <c r="P641" s="93"/>
      <c r="Q641" s="93"/>
      <c r="R641" s="93"/>
      <c r="S641" s="93"/>
      <c r="T641" s="94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T641" s="19" t="s">
        <v>255</v>
      </c>
      <c r="AU641" s="19" t="s">
        <v>87</v>
      </c>
    </row>
    <row r="642" s="2" customFormat="1">
      <c r="A642" s="40"/>
      <c r="B642" s="41"/>
      <c r="C642" s="42"/>
      <c r="D642" s="296" t="s">
        <v>766</v>
      </c>
      <c r="E642" s="42"/>
      <c r="F642" s="297" t="s">
        <v>3883</v>
      </c>
      <c r="G642" s="42"/>
      <c r="H642" s="42"/>
      <c r="I642" s="236"/>
      <c r="J642" s="42"/>
      <c r="K642" s="42"/>
      <c r="L642" s="46"/>
      <c r="M642" s="237"/>
      <c r="N642" s="238"/>
      <c r="O642" s="93"/>
      <c r="P642" s="93"/>
      <c r="Q642" s="93"/>
      <c r="R642" s="93"/>
      <c r="S642" s="93"/>
      <c r="T642" s="94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T642" s="19" t="s">
        <v>766</v>
      </c>
      <c r="AU642" s="19" t="s">
        <v>87</v>
      </c>
    </row>
    <row r="643" s="14" customFormat="1">
      <c r="A643" s="14"/>
      <c r="B643" s="249"/>
      <c r="C643" s="250"/>
      <c r="D643" s="234" t="s">
        <v>257</v>
      </c>
      <c r="E643" s="251" t="s">
        <v>1</v>
      </c>
      <c r="F643" s="252" t="s">
        <v>7246</v>
      </c>
      <c r="G643" s="250"/>
      <c r="H643" s="253">
        <v>49.280000000000001</v>
      </c>
      <c r="I643" s="254"/>
      <c r="J643" s="250"/>
      <c r="K643" s="250"/>
      <c r="L643" s="255"/>
      <c r="M643" s="256"/>
      <c r="N643" s="257"/>
      <c r="O643" s="257"/>
      <c r="P643" s="257"/>
      <c r="Q643" s="257"/>
      <c r="R643" s="257"/>
      <c r="S643" s="257"/>
      <c r="T643" s="258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9" t="s">
        <v>257</v>
      </c>
      <c r="AU643" s="259" t="s">
        <v>87</v>
      </c>
      <c r="AV643" s="14" t="s">
        <v>87</v>
      </c>
      <c r="AW643" s="14" t="s">
        <v>34</v>
      </c>
      <c r="AX643" s="14" t="s">
        <v>77</v>
      </c>
      <c r="AY643" s="259" t="s">
        <v>245</v>
      </c>
    </row>
    <row r="644" s="14" customFormat="1">
      <c r="A644" s="14"/>
      <c r="B644" s="249"/>
      <c r="C644" s="250"/>
      <c r="D644" s="234" t="s">
        <v>257</v>
      </c>
      <c r="E644" s="251" t="s">
        <v>1</v>
      </c>
      <c r="F644" s="252" t="s">
        <v>7247</v>
      </c>
      <c r="G644" s="250"/>
      <c r="H644" s="253">
        <v>334.875</v>
      </c>
      <c r="I644" s="254"/>
      <c r="J644" s="250"/>
      <c r="K644" s="250"/>
      <c r="L644" s="255"/>
      <c r="M644" s="256"/>
      <c r="N644" s="257"/>
      <c r="O644" s="257"/>
      <c r="P644" s="257"/>
      <c r="Q644" s="257"/>
      <c r="R644" s="257"/>
      <c r="S644" s="257"/>
      <c r="T644" s="258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9" t="s">
        <v>257</v>
      </c>
      <c r="AU644" s="259" t="s">
        <v>87</v>
      </c>
      <c r="AV644" s="14" t="s">
        <v>87</v>
      </c>
      <c r="AW644" s="14" t="s">
        <v>34</v>
      </c>
      <c r="AX644" s="14" t="s">
        <v>77</v>
      </c>
      <c r="AY644" s="259" t="s">
        <v>245</v>
      </c>
    </row>
    <row r="645" s="14" customFormat="1">
      <c r="A645" s="14"/>
      <c r="B645" s="249"/>
      <c r="C645" s="250"/>
      <c r="D645" s="234" t="s">
        <v>257</v>
      </c>
      <c r="E645" s="251" t="s">
        <v>1</v>
      </c>
      <c r="F645" s="252" t="s">
        <v>7248</v>
      </c>
      <c r="G645" s="250"/>
      <c r="H645" s="253">
        <v>9.0239999999999991</v>
      </c>
      <c r="I645" s="254"/>
      <c r="J645" s="250"/>
      <c r="K645" s="250"/>
      <c r="L645" s="255"/>
      <c r="M645" s="256"/>
      <c r="N645" s="257"/>
      <c r="O645" s="257"/>
      <c r="P645" s="257"/>
      <c r="Q645" s="257"/>
      <c r="R645" s="257"/>
      <c r="S645" s="257"/>
      <c r="T645" s="258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9" t="s">
        <v>257</v>
      </c>
      <c r="AU645" s="259" t="s">
        <v>87</v>
      </c>
      <c r="AV645" s="14" t="s">
        <v>87</v>
      </c>
      <c r="AW645" s="14" t="s">
        <v>34</v>
      </c>
      <c r="AX645" s="14" t="s">
        <v>77</v>
      </c>
      <c r="AY645" s="259" t="s">
        <v>245</v>
      </c>
    </row>
    <row r="646" s="14" customFormat="1">
      <c r="A646" s="14"/>
      <c r="B646" s="249"/>
      <c r="C646" s="250"/>
      <c r="D646" s="234" t="s">
        <v>257</v>
      </c>
      <c r="E646" s="251" t="s">
        <v>1</v>
      </c>
      <c r="F646" s="252" t="s">
        <v>7249</v>
      </c>
      <c r="G646" s="250"/>
      <c r="H646" s="253">
        <v>5.3760000000000003</v>
      </c>
      <c r="I646" s="254"/>
      <c r="J646" s="250"/>
      <c r="K646" s="250"/>
      <c r="L646" s="255"/>
      <c r="M646" s="256"/>
      <c r="N646" s="257"/>
      <c r="O646" s="257"/>
      <c r="P646" s="257"/>
      <c r="Q646" s="257"/>
      <c r="R646" s="257"/>
      <c r="S646" s="257"/>
      <c r="T646" s="258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9" t="s">
        <v>257</v>
      </c>
      <c r="AU646" s="259" t="s">
        <v>87</v>
      </c>
      <c r="AV646" s="14" t="s">
        <v>87</v>
      </c>
      <c r="AW646" s="14" t="s">
        <v>34</v>
      </c>
      <c r="AX646" s="14" t="s">
        <v>77</v>
      </c>
      <c r="AY646" s="259" t="s">
        <v>245</v>
      </c>
    </row>
    <row r="647" s="14" customFormat="1">
      <c r="A647" s="14"/>
      <c r="B647" s="249"/>
      <c r="C647" s="250"/>
      <c r="D647" s="234" t="s">
        <v>257</v>
      </c>
      <c r="E647" s="251" t="s">
        <v>1</v>
      </c>
      <c r="F647" s="252" t="s">
        <v>7250</v>
      </c>
      <c r="G647" s="250"/>
      <c r="H647" s="253">
        <v>37.247999999999998</v>
      </c>
      <c r="I647" s="254"/>
      <c r="J647" s="250"/>
      <c r="K647" s="250"/>
      <c r="L647" s="255"/>
      <c r="M647" s="256"/>
      <c r="N647" s="257"/>
      <c r="O647" s="257"/>
      <c r="P647" s="257"/>
      <c r="Q647" s="257"/>
      <c r="R647" s="257"/>
      <c r="S647" s="257"/>
      <c r="T647" s="258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9" t="s">
        <v>257</v>
      </c>
      <c r="AU647" s="259" t="s">
        <v>87</v>
      </c>
      <c r="AV647" s="14" t="s">
        <v>87</v>
      </c>
      <c r="AW647" s="14" t="s">
        <v>34</v>
      </c>
      <c r="AX647" s="14" t="s">
        <v>77</v>
      </c>
      <c r="AY647" s="259" t="s">
        <v>245</v>
      </c>
    </row>
    <row r="648" s="15" customFormat="1">
      <c r="A648" s="15"/>
      <c r="B648" s="260"/>
      <c r="C648" s="261"/>
      <c r="D648" s="234" t="s">
        <v>257</v>
      </c>
      <c r="E648" s="262" t="s">
        <v>1</v>
      </c>
      <c r="F648" s="263" t="s">
        <v>266</v>
      </c>
      <c r="G648" s="261"/>
      <c r="H648" s="264">
        <v>435.80299999999994</v>
      </c>
      <c r="I648" s="265"/>
      <c r="J648" s="261"/>
      <c r="K648" s="261"/>
      <c r="L648" s="266"/>
      <c r="M648" s="267"/>
      <c r="N648" s="268"/>
      <c r="O648" s="268"/>
      <c r="P648" s="268"/>
      <c r="Q648" s="268"/>
      <c r="R648" s="268"/>
      <c r="S648" s="268"/>
      <c r="T648" s="269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70" t="s">
        <v>257</v>
      </c>
      <c r="AU648" s="270" t="s">
        <v>87</v>
      </c>
      <c r="AV648" s="15" t="s">
        <v>253</v>
      </c>
      <c r="AW648" s="15" t="s">
        <v>34</v>
      </c>
      <c r="AX648" s="15" t="s">
        <v>85</v>
      </c>
      <c r="AY648" s="270" t="s">
        <v>245</v>
      </c>
    </row>
    <row r="649" s="2" customFormat="1" ht="16.5" customHeight="1">
      <c r="A649" s="40"/>
      <c r="B649" s="41"/>
      <c r="C649" s="221" t="s">
        <v>3843</v>
      </c>
      <c r="D649" s="221" t="s">
        <v>248</v>
      </c>
      <c r="E649" s="222" t="s">
        <v>3075</v>
      </c>
      <c r="F649" s="223" t="s">
        <v>3076</v>
      </c>
      <c r="G649" s="224" t="s">
        <v>545</v>
      </c>
      <c r="H649" s="225">
        <v>525.34900000000005</v>
      </c>
      <c r="I649" s="226"/>
      <c r="J649" s="227">
        <f>ROUND(I649*H649,2)</f>
        <v>0</v>
      </c>
      <c r="K649" s="223" t="s">
        <v>764</v>
      </c>
      <c r="L649" s="46"/>
      <c r="M649" s="228" t="s">
        <v>1</v>
      </c>
      <c r="N649" s="229" t="s">
        <v>42</v>
      </c>
      <c r="O649" s="93"/>
      <c r="P649" s="230">
        <f>O649*H649</f>
        <v>0</v>
      </c>
      <c r="Q649" s="230">
        <v>0</v>
      </c>
      <c r="R649" s="230">
        <f>Q649*H649</f>
        <v>0</v>
      </c>
      <c r="S649" s="230">
        <v>0</v>
      </c>
      <c r="T649" s="231">
        <f>S649*H649</f>
        <v>0</v>
      </c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R649" s="232" t="s">
        <v>253</v>
      </c>
      <c r="AT649" s="232" t="s">
        <v>248</v>
      </c>
      <c r="AU649" s="232" t="s">
        <v>87</v>
      </c>
      <c r="AY649" s="19" t="s">
        <v>245</v>
      </c>
      <c r="BE649" s="233">
        <f>IF(N649="základní",J649,0)</f>
        <v>0</v>
      </c>
      <c r="BF649" s="233">
        <f>IF(N649="snížená",J649,0)</f>
        <v>0</v>
      </c>
      <c r="BG649" s="233">
        <f>IF(N649="zákl. přenesená",J649,0)</f>
        <v>0</v>
      </c>
      <c r="BH649" s="233">
        <f>IF(N649="sníž. přenesená",J649,0)</f>
        <v>0</v>
      </c>
      <c r="BI649" s="233">
        <f>IF(N649="nulová",J649,0)</f>
        <v>0</v>
      </c>
      <c r="BJ649" s="19" t="s">
        <v>85</v>
      </c>
      <c r="BK649" s="233">
        <f>ROUND(I649*H649,2)</f>
        <v>0</v>
      </c>
      <c r="BL649" s="19" t="s">
        <v>253</v>
      </c>
      <c r="BM649" s="232" t="s">
        <v>7251</v>
      </c>
    </row>
    <row r="650" s="2" customFormat="1">
      <c r="A650" s="40"/>
      <c r="B650" s="41"/>
      <c r="C650" s="42"/>
      <c r="D650" s="234" t="s">
        <v>255</v>
      </c>
      <c r="E650" s="42"/>
      <c r="F650" s="235" t="s">
        <v>3078</v>
      </c>
      <c r="G650" s="42"/>
      <c r="H650" s="42"/>
      <c r="I650" s="236"/>
      <c r="J650" s="42"/>
      <c r="K650" s="42"/>
      <c r="L650" s="46"/>
      <c r="M650" s="237"/>
      <c r="N650" s="238"/>
      <c r="O650" s="93"/>
      <c r="P650" s="93"/>
      <c r="Q650" s="93"/>
      <c r="R650" s="93"/>
      <c r="S650" s="93"/>
      <c r="T650" s="94"/>
      <c r="U650" s="40"/>
      <c r="V650" s="40"/>
      <c r="W650" s="40"/>
      <c r="X650" s="40"/>
      <c r="Y650" s="40"/>
      <c r="Z650" s="40"/>
      <c r="AA650" s="40"/>
      <c r="AB650" s="40"/>
      <c r="AC650" s="40"/>
      <c r="AD650" s="40"/>
      <c r="AE650" s="40"/>
      <c r="AT650" s="19" t="s">
        <v>255</v>
      </c>
      <c r="AU650" s="19" t="s">
        <v>87</v>
      </c>
    </row>
    <row r="651" s="2" customFormat="1">
      <c r="A651" s="40"/>
      <c r="B651" s="41"/>
      <c r="C651" s="42"/>
      <c r="D651" s="296" t="s">
        <v>766</v>
      </c>
      <c r="E651" s="42"/>
      <c r="F651" s="297" t="s">
        <v>3079</v>
      </c>
      <c r="G651" s="42"/>
      <c r="H651" s="42"/>
      <c r="I651" s="236"/>
      <c r="J651" s="42"/>
      <c r="K651" s="42"/>
      <c r="L651" s="46"/>
      <c r="M651" s="237"/>
      <c r="N651" s="238"/>
      <c r="O651" s="93"/>
      <c r="P651" s="93"/>
      <c r="Q651" s="93"/>
      <c r="R651" s="93"/>
      <c r="S651" s="93"/>
      <c r="T651" s="94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T651" s="19" t="s">
        <v>766</v>
      </c>
      <c r="AU651" s="19" t="s">
        <v>87</v>
      </c>
    </row>
    <row r="652" s="2" customFormat="1" ht="16.5" customHeight="1">
      <c r="A652" s="40"/>
      <c r="B652" s="41"/>
      <c r="C652" s="221" t="s">
        <v>2509</v>
      </c>
      <c r="D652" s="221" t="s">
        <v>248</v>
      </c>
      <c r="E652" s="222" t="s">
        <v>3084</v>
      </c>
      <c r="F652" s="223" t="s">
        <v>3085</v>
      </c>
      <c r="G652" s="224" t="s">
        <v>545</v>
      </c>
      <c r="H652" s="225">
        <v>25742.100999999999</v>
      </c>
      <c r="I652" s="226"/>
      <c r="J652" s="227">
        <f>ROUND(I652*H652,2)</f>
        <v>0</v>
      </c>
      <c r="K652" s="223" t="s">
        <v>764</v>
      </c>
      <c r="L652" s="46"/>
      <c r="M652" s="228" t="s">
        <v>1</v>
      </c>
      <c r="N652" s="229" t="s">
        <v>42</v>
      </c>
      <c r="O652" s="93"/>
      <c r="P652" s="230">
        <f>O652*H652</f>
        <v>0</v>
      </c>
      <c r="Q652" s="230">
        <v>0</v>
      </c>
      <c r="R652" s="230">
        <f>Q652*H652</f>
        <v>0</v>
      </c>
      <c r="S652" s="230">
        <v>0</v>
      </c>
      <c r="T652" s="231">
        <f>S652*H652</f>
        <v>0</v>
      </c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R652" s="232" t="s">
        <v>253</v>
      </c>
      <c r="AT652" s="232" t="s">
        <v>248</v>
      </c>
      <c r="AU652" s="232" t="s">
        <v>87</v>
      </c>
      <c r="AY652" s="19" t="s">
        <v>245</v>
      </c>
      <c r="BE652" s="233">
        <f>IF(N652="základní",J652,0)</f>
        <v>0</v>
      </c>
      <c r="BF652" s="233">
        <f>IF(N652="snížená",J652,0)</f>
        <v>0</v>
      </c>
      <c r="BG652" s="233">
        <f>IF(N652="zákl. přenesená",J652,0)</f>
        <v>0</v>
      </c>
      <c r="BH652" s="233">
        <f>IF(N652="sníž. přenesená",J652,0)</f>
        <v>0</v>
      </c>
      <c r="BI652" s="233">
        <f>IF(N652="nulová",J652,0)</f>
        <v>0</v>
      </c>
      <c r="BJ652" s="19" t="s">
        <v>85</v>
      </c>
      <c r="BK652" s="233">
        <f>ROUND(I652*H652,2)</f>
        <v>0</v>
      </c>
      <c r="BL652" s="19" t="s">
        <v>253</v>
      </c>
      <c r="BM652" s="232" t="s">
        <v>7252</v>
      </c>
    </row>
    <row r="653" s="2" customFormat="1">
      <c r="A653" s="40"/>
      <c r="B653" s="41"/>
      <c r="C653" s="42"/>
      <c r="D653" s="234" t="s">
        <v>255</v>
      </c>
      <c r="E653" s="42"/>
      <c r="F653" s="235" t="s">
        <v>3087</v>
      </c>
      <c r="G653" s="42"/>
      <c r="H653" s="42"/>
      <c r="I653" s="236"/>
      <c r="J653" s="42"/>
      <c r="K653" s="42"/>
      <c r="L653" s="46"/>
      <c r="M653" s="237"/>
      <c r="N653" s="238"/>
      <c r="O653" s="93"/>
      <c r="P653" s="93"/>
      <c r="Q653" s="93"/>
      <c r="R653" s="93"/>
      <c r="S653" s="93"/>
      <c r="T653" s="94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T653" s="19" t="s">
        <v>255</v>
      </c>
      <c r="AU653" s="19" t="s">
        <v>87</v>
      </c>
    </row>
    <row r="654" s="2" customFormat="1">
      <c r="A654" s="40"/>
      <c r="B654" s="41"/>
      <c r="C654" s="42"/>
      <c r="D654" s="296" t="s">
        <v>766</v>
      </c>
      <c r="E654" s="42"/>
      <c r="F654" s="297" t="s">
        <v>3088</v>
      </c>
      <c r="G654" s="42"/>
      <c r="H654" s="42"/>
      <c r="I654" s="236"/>
      <c r="J654" s="42"/>
      <c r="K654" s="42"/>
      <c r="L654" s="46"/>
      <c r="M654" s="237"/>
      <c r="N654" s="238"/>
      <c r="O654" s="93"/>
      <c r="P654" s="93"/>
      <c r="Q654" s="93"/>
      <c r="R654" s="93"/>
      <c r="S654" s="93"/>
      <c r="T654" s="94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T654" s="19" t="s">
        <v>766</v>
      </c>
      <c r="AU654" s="19" t="s">
        <v>87</v>
      </c>
    </row>
    <row r="655" s="14" customFormat="1">
      <c r="A655" s="14"/>
      <c r="B655" s="249"/>
      <c r="C655" s="250"/>
      <c r="D655" s="234" t="s">
        <v>257</v>
      </c>
      <c r="E655" s="251" t="s">
        <v>1</v>
      </c>
      <c r="F655" s="252" t="s">
        <v>7253</v>
      </c>
      <c r="G655" s="250"/>
      <c r="H655" s="253">
        <v>25742.100999999999</v>
      </c>
      <c r="I655" s="254"/>
      <c r="J655" s="250"/>
      <c r="K655" s="250"/>
      <c r="L655" s="255"/>
      <c r="M655" s="256"/>
      <c r="N655" s="257"/>
      <c r="O655" s="257"/>
      <c r="P655" s="257"/>
      <c r="Q655" s="257"/>
      <c r="R655" s="257"/>
      <c r="S655" s="257"/>
      <c r="T655" s="258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9" t="s">
        <v>257</v>
      </c>
      <c r="AU655" s="259" t="s">
        <v>87</v>
      </c>
      <c r="AV655" s="14" t="s">
        <v>87</v>
      </c>
      <c r="AW655" s="14" t="s">
        <v>34</v>
      </c>
      <c r="AX655" s="14" t="s">
        <v>77</v>
      </c>
      <c r="AY655" s="259" t="s">
        <v>245</v>
      </c>
    </row>
    <row r="656" s="15" customFormat="1">
      <c r="A656" s="15"/>
      <c r="B656" s="260"/>
      <c r="C656" s="261"/>
      <c r="D656" s="234" t="s">
        <v>257</v>
      </c>
      <c r="E656" s="262" t="s">
        <v>1</v>
      </c>
      <c r="F656" s="263" t="s">
        <v>266</v>
      </c>
      <c r="G656" s="261"/>
      <c r="H656" s="264">
        <v>25742.100999999999</v>
      </c>
      <c r="I656" s="265"/>
      <c r="J656" s="261"/>
      <c r="K656" s="261"/>
      <c r="L656" s="266"/>
      <c r="M656" s="267"/>
      <c r="N656" s="268"/>
      <c r="O656" s="268"/>
      <c r="P656" s="268"/>
      <c r="Q656" s="268"/>
      <c r="R656" s="268"/>
      <c r="S656" s="268"/>
      <c r="T656" s="269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T656" s="270" t="s">
        <v>257</v>
      </c>
      <c r="AU656" s="270" t="s">
        <v>87</v>
      </c>
      <c r="AV656" s="15" t="s">
        <v>253</v>
      </c>
      <c r="AW656" s="15" t="s">
        <v>34</v>
      </c>
      <c r="AX656" s="15" t="s">
        <v>85</v>
      </c>
      <c r="AY656" s="270" t="s">
        <v>245</v>
      </c>
    </row>
    <row r="657" s="2" customFormat="1" ht="16.5" customHeight="1">
      <c r="A657" s="40"/>
      <c r="B657" s="41"/>
      <c r="C657" s="221" t="s">
        <v>3848</v>
      </c>
      <c r="D657" s="221" t="s">
        <v>248</v>
      </c>
      <c r="E657" s="222" t="s">
        <v>3091</v>
      </c>
      <c r="F657" s="223" t="s">
        <v>3092</v>
      </c>
      <c r="G657" s="224" t="s">
        <v>545</v>
      </c>
      <c r="H657" s="225">
        <v>525.34900000000005</v>
      </c>
      <c r="I657" s="226"/>
      <c r="J657" s="227">
        <f>ROUND(I657*H657,2)</f>
        <v>0</v>
      </c>
      <c r="K657" s="223" t="s">
        <v>764</v>
      </c>
      <c r="L657" s="46"/>
      <c r="M657" s="228" t="s">
        <v>1</v>
      </c>
      <c r="N657" s="229" t="s">
        <v>42</v>
      </c>
      <c r="O657" s="93"/>
      <c r="P657" s="230">
        <f>O657*H657</f>
        <v>0</v>
      </c>
      <c r="Q657" s="230">
        <v>0</v>
      </c>
      <c r="R657" s="230">
        <f>Q657*H657</f>
        <v>0</v>
      </c>
      <c r="S657" s="230">
        <v>0</v>
      </c>
      <c r="T657" s="231">
        <f>S657*H657</f>
        <v>0</v>
      </c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R657" s="232" t="s">
        <v>253</v>
      </c>
      <c r="AT657" s="232" t="s">
        <v>248</v>
      </c>
      <c r="AU657" s="232" t="s">
        <v>87</v>
      </c>
      <c r="AY657" s="19" t="s">
        <v>245</v>
      </c>
      <c r="BE657" s="233">
        <f>IF(N657="základní",J657,0)</f>
        <v>0</v>
      </c>
      <c r="BF657" s="233">
        <f>IF(N657="snížená",J657,0)</f>
        <v>0</v>
      </c>
      <c r="BG657" s="233">
        <f>IF(N657="zákl. přenesená",J657,0)</f>
        <v>0</v>
      </c>
      <c r="BH657" s="233">
        <f>IF(N657="sníž. přenesená",J657,0)</f>
        <v>0</v>
      </c>
      <c r="BI657" s="233">
        <f>IF(N657="nulová",J657,0)</f>
        <v>0</v>
      </c>
      <c r="BJ657" s="19" t="s">
        <v>85</v>
      </c>
      <c r="BK657" s="233">
        <f>ROUND(I657*H657,2)</f>
        <v>0</v>
      </c>
      <c r="BL657" s="19" t="s">
        <v>253</v>
      </c>
      <c r="BM657" s="232" t="s">
        <v>7254</v>
      </c>
    </row>
    <row r="658" s="2" customFormat="1">
      <c r="A658" s="40"/>
      <c r="B658" s="41"/>
      <c r="C658" s="42"/>
      <c r="D658" s="234" t="s">
        <v>255</v>
      </c>
      <c r="E658" s="42"/>
      <c r="F658" s="235" t="s">
        <v>3094</v>
      </c>
      <c r="G658" s="42"/>
      <c r="H658" s="42"/>
      <c r="I658" s="236"/>
      <c r="J658" s="42"/>
      <c r="K658" s="42"/>
      <c r="L658" s="46"/>
      <c r="M658" s="237"/>
      <c r="N658" s="238"/>
      <c r="O658" s="93"/>
      <c r="P658" s="93"/>
      <c r="Q658" s="93"/>
      <c r="R658" s="93"/>
      <c r="S658" s="93"/>
      <c r="T658" s="94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T658" s="19" t="s">
        <v>255</v>
      </c>
      <c r="AU658" s="19" t="s">
        <v>87</v>
      </c>
    </row>
    <row r="659" s="2" customFormat="1">
      <c r="A659" s="40"/>
      <c r="B659" s="41"/>
      <c r="C659" s="42"/>
      <c r="D659" s="296" t="s">
        <v>766</v>
      </c>
      <c r="E659" s="42"/>
      <c r="F659" s="297" t="s">
        <v>3095</v>
      </c>
      <c r="G659" s="42"/>
      <c r="H659" s="42"/>
      <c r="I659" s="236"/>
      <c r="J659" s="42"/>
      <c r="K659" s="42"/>
      <c r="L659" s="46"/>
      <c r="M659" s="237"/>
      <c r="N659" s="238"/>
      <c r="O659" s="93"/>
      <c r="P659" s="93"/>
      <c r="Q659" s="93"/>
      <c r="R659" s="93"/>
      <c r="S659" s="93"/>
      <c r="T659" s="94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T659" s="19" t="s">
        <v>766</v>
      </c>
      <c r="AU659" s="19" t="s">
        <v>87</v>
      </c>
    </row>
    <row r="660" s="14" customFormat="1">
      <c r="A660" s="14"/>
      <c r="B660" s="249"/>
      <c r="C660" s="250"/>
      <c r="D660" s="234" t="s">
        <v>257</v>
      </c>
      <c r="E660" s="251" t="s">
        <v>1</v>
      </c>
      <c r="F660" s="252" t="s">
        <v>7255</v>
      </c>
      <c r="G660" s="250"/>
      <c r="H660" s="253">
        <v>525.34900000000005</v>
      </c>
      <c r="I660" s="254"/>
      <c r="J660" s="250"/>
      <c r="K660" s="250"/>
      <c r="L660" s="255"/>
      <c r="M660" s="256"/>
      <c r="N660" s="257"/>
      <c r="O660" s="257"/>
      <c r="P660" s="257"/>
      <c r="Q660" s="257"/>
      <c r="R660" s="257"/>
      <c r="S660" s="257"/>
      <c r="T660" s="258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59" t="s">
        <v>257</v>
      </c>
      <c r="AU660" s="259" t="s">
        <v>87</v>
      </c>
      <c r="AV660" s="14" t="s">
        <v>87</v>
      </c>
      <c r="AW660" s="14" t="s">
        <v>34</v>
      </c>
      <c r="AX660" s="14" t="s">
        <v>85</v>
      </c>
      <c r="AY660" s="259" t="s">
        <v>245</v>
      </c>
    </row>
    <row r="661" s="12" customFormat="1" ht="22.8" customHeight="1">
      <c r="A661" s="12"/>
      <c r="B661" s="205"/>
      <c r="C661" s="206"/>
      <c r="D661" s="207" t="s">
        <v>76</v>
      </c>
      <c r="E661" s="219" t="s">
        <v>878</v>
      </c>
      <c r="F661" s="219" t="s">
        <v>879</v>
      </c>
      <c r="G661" s="206"/>
      <c r="H661" s="206"/>
      <c r="I661" s="209"/>
      <c r="J661" s="220">
        <f>BK661</f>
        <v>0</v>
      </c>
      <c r="K661" s="206"/>
      <c r="L661" s="211"/>
      <c r="M661" s="212"/>
      <c r="N661" s="213"/>
      <c r="O661" s="213"/>
      <c r="P661" s="214">
        <f>SUM(P662:P664)</f>
        <v>0</v>
      </c>
      <c r="Q661" s="213"/>
      <c r="R661" s="214">
        <f>SUM(R662:R664)</f>
        <v>0</v>
      </c>
      <c r="S661" s="213"/>
      <c r="T661" s="215">
        <f>SUM(T662:T664)</f>
        <v>0</v>
      </c>
      <c r="U661" s="12"/>
      <c r="V661" s="12"/>
      <c r="W661" s="12"/>
      <c r="X661" s="12"/>
      <c r="Y661" s="12"/>
      <c r="Z661" s="12"/>
      <c r="AA661" s="12"/>
      <c r="AB661" s="12"/>
      <c r="AC661" s="12"/>
      <c r="AD661" s="12"/>
      <c r="AE661" s="12"/>
      <c r="AR661" s="216" t="s">
        <v>85</v>
      </c>
      <c r="AT661" s="217" t="s">
        <v>76</v>
      </c>
      <c r="AU661" s="217" t="s">
        <v>85</v>
      </c>
      <c r="AY661" s="216" t="s">
        <v>245</v>
      </c>
      <c r="BK661" s="218">
        <f>SUM(BK662:BK664)</f>
        <v>0</v>
      </c>
    </row>
    <row r="662" s="2" customFormat="1" ht="16.5" customHeight="1">
      <c r="A662" s="40"/>
      <c r="B662" s="41"/>
      <c r="C662" s="221" t="s">
        <v>3851</v>
      </c>
      <c r="D662" s="221" t="s">
        <v>248</v>
      </c>
      <c r="E662" s="222" t="s">
        <v>880</v>
      </c>
      <c r="F662" s="223" t="s">
        <v>881</v>
      </c>
      <c r="G662" s="224" t="s">
        <v>3531</v>
      </c>
      <c r="H662" s="225">
        <v>866.38699999999994</v>
      </c>
      <c r="I662" s="226"/>
      <c r="J662" s="227">
        <f>ROUND(I662*H662,2)</f>
        <v>0</v>
      </c>
      <c r="K662" s="223" t="s">
        <v>764</v>
      </c>
      <c r="L662" s="46"/>
      <c r="M662" s="228" t="s">
        <v>1</v>
      </c>
      <c r="N662" s="229" t="s">
        <v>42</v>
      </c>
      <c r="O662" s="93"/>
      <c r="P662" s="230">
        <f>O662*H662</f>
        <v>0</v>
      </c>
      <c r="Q662" s="230">
        <v>0</v>
      </c>
      <c r="R662" s="230">
        <f>Q662*H662</f>
        <v>0</v>
      </c>
      <c r="S662" s="230">
        <v>0</v>
      </c>
      <c r="T662" s="231">
        <f>S662*H662</f>
        <v>0</v>
      </c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R662" s="232" t="s">
        <v>253</v>
      </c>
      <c r="AT662" s="232" t="s">
        <v>248</v>
      </c>
      <c r="AU662" s="232" t="s">
        <v>87</v>
      </c>
      <c r="AY662" s="19" t="s">
        <v>245</v>
      </c>
      <c r="BE662" s="233">
        <f>IF(N662="základní",J662,0)</f>
        <v>0</v>
      </c>
      <c r="BF662" s="233">
        <f>IF(N662="snížená",J662,0)</f>
        <v>0</v>
      </c>
      <c r="BG662" s="233">
        <f>IF(N662="zákl. přenesená",J662,0)</f>
        <v>0</v>
      </c>
      <c r="BH662" s="233">
        <f>IF(N662="sníž. přenesená",J662,0)</f>
        <v>0</v>
      </c>
      <c r="BI662" s="233">
        <f>IF(N662="nulová",J662,0)</f>
        <v>0</v>
      </c>
      <c r="BJ662" s="19" t="s">
        <v>85</v>
      </c>
      <c r="BK662" s="233">
        <f>ROUND(I662*H662,2)</f>
        <v>0</v>
      </c>
      <c r="BL662" s="19" t="s">
        <v>253</v>
      </c>
      <c r="BM662" s="232" t="s">
        <v>7256</v>
      </c>
    </row>
    <row r="663" s="2" customFormat="1">
      <c r="A663" s="40"/>
      <c r="B663" s="41"/>
      <c r="C663" s="42"/>
      <c r="D663" s="234" t="s">
        <v>255</v>
      </c>
      <c r="E663" s="42"/>
      <c r="F663" s="235" t="s">
        <v>882</v>
      </c>
      <c r="G663" s="42"/>
      <c r="H663" s="42"/>
      <c r="I663" s="236"/>
      <c r="J663" s="42"/>
      <c r="K663" s="42"/>
      <c r="L663" s="46"/>
      <c r="M663" s="237"/>
      <c r="N663" s="238"/>
      <c r="O663" s="93"/>
      <c r="P663" s="93"/>
      <c r="Q663" s="93"/>
      <c r="R663" s="93"/>
      <c r="S663" s="93"/>
      <c r="T663" s="94"/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T663" s="19" t="s">
        <v>255</v>
      </c>
      <c r="AU663" s="19" t="s">
        <v>87</v>
      </c>
    </row>
    <row r="664" s="2" customFormat="1">
      <c r="A664" s="40"/>
      <c r="B664" s="41"/>
      <c r="C664" s="42"/>
      <c r="D664" s="296" t="s">
        <v>766</v>
      </c>
      <c r="E664" s="42"/>
      <c r="F664" s="297" t="s">
        <v>883</v>
      </c>
      <c r="G664" s="42"/>
      <c r="H664" s="42"/>
      <c r="I664" s="236"/>
      <c r="J664" s="42"/>
      <c r="K664" s="42"/>
      <c r="L664" s="46"/>
      <c r="M664" s="237"/>
      <c r="N664" s="238"/>
      <c r="O664" s="93"/>
      <c r="P664" s="93"/>
      <c r="Q664" s="93"/>
      <c r="R664" s="93"/>
      <c r="S664" s="93"/>
      <c r="T664" s="94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T664" s="19" t="s">
        <v>766</v>
      </c>
      <c r="AU664" s="19" t="s">
        <v>87</v>
      </c>
    </row>
    <row r="665" s="12" customFormat="1" ht="25.92" customHeight="1">
      <c r="A665" s="12"/>
      <c r="B665" s="205"/>
      <c r="C665" s="206"/>
      <c r="D665" s="207" t="s">
        <v>76</v>
      </c>
      <c r="E665" s="208" t="s">
        <v>892</v>
      </c>
      <c r="F665" s="208" t="s">
        <v>893</v>
      </c>
      <c r="G665" s="206"/>
      <c r="H665" s="206"/>
      <c r="I665" s="209"/>
      <c r="J665" s="210">
        <f>BK665</f>
        <v>0</v>
      </c>
      <c r="K665" s="206"/>
      <c r="L665" s="211"/>
      <c r="M665" s="212"/>
      <c r="N665" s="213"/>
      <c r="O665" s="213"/>
      <c r="P665" s="214">
        <f>P666</f>
        <v>0</v>
      </c>
      <c r="Q665" s="213"/>
      <c r="R665" s="214">
        <f>R666</f>
        <v>3.9542578099999997</v>
      </c>
      <c r="S665" s="213"/>
      <c r="T665" s="215">
        <f>T666</f>
        <v>0</v>
      </c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R665" s="216" t="s">
        <v>87</v>
      </c>
      <c r="AT665" s="217" t="s">
        <v>76</v>
      </c>
      <c r="AU665" s="217" t="s">
        <v>77</v>
      </c>
      <c r="AY665" s="216" t="s">
        <v>245</v>
      </c>
      <c r="BK665" s="218">
        <f>BK666</f>
        <v>0</v>
      </c>
    </row>
    <row r="666" s="12" customFormat="1" ht="22.8" customHeight="1">
      <c r="A666" s="12"/>
      <c r="B666" s="205"/>
      <c r="C666" s="206"/>
      <c r="D666" s="207" t="s">
        <v>76</v>
      </c>
      <c r="E666" s="219" t="s">
        <v>3103</v>
      </c>
      <c r="F666" s="219" t="s">
        <v>3104</v>
      </c>
      <c r="G666" s="206"/>
      <c r="H666" s="206"/>
      <c r="I666" s="209"/>
      <c r="J666" s="220">
        <f>BK666</f>
        <v>0</v>
      </c>
      <c r="K666" s="206"/>
      <c r="L666" s="211"/>
      <c r="M666" s="212"/>
      <c r="N666" s="213"/>
      <c r="O666" s="213"/>
      <c r="P666" s="214">
        <f>P667+SUM(P668:P740)</f>
        <v>0</v>
      </c>
      <c r="Q666" s="213"/>
      <c r="R666" s="214">
        <f>R667+SUM(R668:R740)</f>
        <v>3.9542578099999997</v>
      </c>
      <c r="S666" s="213"/>
      <c r="T666" s="215">
        <f>T667+SUM(T668:T740)</f>
        <v>0</v>
      </c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R666" s="216" t="s">
        <v>87</v>
      </c>
      <c r="AT666" s="217" t="s">
        <v>76</v>
      </c>
      <c r="AU666" s="217" t="s">
        <v>85</v>
      </c>
      <c r="AY666" s="216" t="s">
        <v>245</v>
      </c>
      <c r="BK666" s="218">
        <f>BK667+SUM(BK668:BK740)</f>
        <v>0</v>
      </c>
    </row>
    <row r="667" s="2" customFormat="1" ht="16.5" customHeight="1">
      <c r="A667" s="40"/>
      <c r="B667" s="41"/>
      <c r="C667" s="221" t="s">
        <v>3858</v>
      </c>
      <c r="D667" s="221" t="s">
        <v>248</v>
      </c>
      <c r="E667" s="222" t="s">
        <v>3106</v>
      </c>
      <c r="F667" s="223" t="s">
        <v>3107</v>
      </c>
      <c r="G667" s="224" t="s">
        <v>2717</v>
      </c>
      <c r="H667" s="225">
        <v>191.75</v>
      </c>
      <c r="I667" s="226"/>
      <c r="J667" s="227">
        <f>ROUND(I667*H667,2)</f>
        <v>0</v>
      </c>
      <c r="K667" s="223" t="s">
        <v>764</v>
      </c>
      <c r="L667" s="46"/>
      <c r="M667" s="228" t="s">
        <v>1</v>
      </c>
      <c r="N667" s="229" t="s">
        <v>42</v>
      </c>
      <c r="O667" s="93"/>
      <c r="P667" s="230">
        <f>O667*H667</f>
        <v>0</v>
      </c>
      <c r="Q667" s="230">
        <v>0</v>
      </c>
      <c r="R667" s="230">
        <f>Q667*H667</f>
        <v>0</v>
      </c>
      <c r="S667" s="230">
        <v>0</v>
      </c>
      <c r="T667" s="231">
        <f>S667*H667</f>
        <v>0</v>
      </c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R667" s="232" t="s">
        <v>402</v>
      </c>
      <c r="AT667" s="232" t="s">
        <v>248</v>
      </c>
      <c r="AU667" s="232" t="s">
        <v>87</v>
      </c>
      <c r="AY667" s="19" t="s">
        <v>245</v>
      </c>
      <c r="BE667" s="233">
        <f>IF(N667="základní",J667,0)</f>
        <v>0</v>
      </c>
      <c r="BF667" s="233">
        <f>IF(N667="snížená",J667,0)</f>
        <v>0</v>
      </c>
      <c r="BG667" s="233">
        <f>IF(N667="zákl. přenesená",J667,0)</f>
        <v>0</v>
      </c>
      <c r="BH667" s="233">
        <f>IF(N667="sníž. přenesená",J667,0)</f>
        <v>0</v>
      </c>
      <c r="BI667" s="233">
        <f>IF(N667="nulová",J667,0)</f>
        <v>0</v>
      </c>
      <c r="BJ667" s="19" t="s">
        <v>85</v>
      </c>
      <c r="BK667" s="233">
        <f>ROUND(I667*H667,2)</f>
        <v>0</v>
      </c>
      <c r="BL667" s="19" t="s">
        <v>402</v>
      </c>
      <c r="BM667" s="232" t="s">
        <v>7257</v>
      </c>
    </row>
    <row r="668" s="2" customFormat="1">
      <c r="A668" s="40"/>
      <c r="B668" s="41"/>
      <c r="C668" s="42"/>
      <c r="D668" s="234" t="s">
        <v>255</v>
      </c>
      <c r="E668" s="42"/>
      <c r="F668" s="235" t="s">
        <v>3109</v>
      </c>
      <c r="G668" s="42"/>
      <c r="H668" s="42"/>
      <c r="I668" s="236"/>
      <c r="J668" s="42"/>
      <c r="K668" s="42"/>
      <c r="L668" s="46"/>
      <c r="M668" s="237"/>
      <c r="N668" s="238"/>
      <c r="O668" s="93"/>
      <c r="P668" s="93"/>
      <c r="Q668" s="93"/>
      <c r="R668" s="93"/>
      <c r="S668" s="93"/>
      <c r="T668" s="94"/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T668" s="19" t="s">
        <v>255</v>
      </c>
      <c r="AU668" s="19" t="s">
        <v>87</v>
      </c>
    </row>
    <row r="669" s="2" customFormat="1">
      <c r="A669" s="40"/>
      <c r="B669" s="41"/>
      <c r="C669" s="42"/>
      <c r="D669" s="296" t="s">
        <v>766</v>
      </c>
      <c r="E669" s="42"/>
      <c r="F669" s="297" t="s">
        <v>3110</v>
      </c>
      <c r="G669" s="42"/>
      <c r="H669" s="42"/>
      <c r="I669" s="236"/>
      <c r="J669" s="42"/>
      <c r="K669" s="42"/>
      <c r="L669" s="46"/>
      <c r="M669" s="237"/>
      <c r="N669" s="238"/>
      <c r="O669" s="93"/>
      <c r="P669" s="93"/>
      <c r="Q669" s="93"/>
      <c r="R669" s="93"/>
      <c r="S669" s="93"/>
      <c r="T669" s="94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T669" s="19" t="s">
        <v>766</v>
      </c>
      <c r="AU669" s="19" t="s">
        <v>87</v>
      </c>
    </row>
    <row r="670" s="14" customFormat="1">
      <c r="A670" s="14"/>
      <c r="B670" s="249"/>
      <c r="C670" s="250"/>
      <c r="D670" s="234" t="s">
        <v>257</v>
      </c>
      <c r="E670" s="251" t="s">
        <v>1</v>
      </c>
      <c r="F670" s="252" t="s">
        <v>7258</v>
      </c>
      <c r="G670" s="250"/>
      <c r="H670" s="253">
        <v>110.75</v>
      </c>
      <c r="I670" s="254"/>
      <c r="J670" s="250"/>
      <c r="K670" s="250"/>
      <c r="L670" s="255"/>
      <c r="M670" s="256"/>
      <c r="N670" s="257"/>
      <c r="O670" s="257"/>
      <c r="P670" s="257"/>
      <c r="Q670" s="257"/>
      <c r="R670" s="257"/>
      <c r="S670" s="257"/>
      <c r="T670" s="258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59" t="s">
        <v>257</v>
      </c>
      <c r="AU670" s="259" t="s">
        <v>87</v>
      </c>
      <c r="AV670" s="14" t="s">
        <v>87</v>
      </c>
      <c r="AW670" s="14" t="s">
        <v>34</v>
      </c>
      <c r="AX670" s="14" t="s">
        <v>77</v>
      </c>
      <c r="AY670" s="259" t="s">
        <v>245</v>
      </c>
    </row>
    <row r="671" s="14" customFormat="1">
      <c r="A671" s="14"/>
      <c r="B671" s="249"/>
      <c r="C671" s="250"/>
      <c r="D671" s="234" t="s">
        <v>257</v>
      </c>
      <c r="E671" s="251" t="s">
        <v>1</v>
      </c>
      <c r="F671" s="252" t="s">
        <v>7259</v>
      </c>
      <c r="G671" s="250"/>
      <c r="H671" s="253">
        <v>26.25</v>
      </c>
      <c r="I671" s="254"/>
      <c r="J671" s="250"/>
      <c r="K671" s="250"/>
      <c r="L671" s="255"/>
      <c r="M671" s="256"/>
      <c r="N671" s="257"/>
      <c r="O671" s="257"/>
      <c r="P671" s="257"/>
      <c r="Q671" s="257"/>
      <c r="R671" s="257"/>
      <c r="S671" s="257"/>
      <c r="T671" s="258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9" t="s">
        <v>257</v>
      </c>
      <c r="AU671" s="259" t="s">
        <v>87</v>
      </c>
      <c r="AV671" s="14" t="s">
        <v>87</v>
      </c>
      <c r="AW671" s="14" t="s">
        <v>34</v>
      </c>
      <c r="AX671" s="14" t="s">
        <v>77</v>
      </c>
      <c r="AY671" s="259" t="s">
        <v>245</v>
      </c>
    </row>
    <row r="672" s="14" customFormat="1">
      <c r="A672" s="14"/>
      <c r="B672" s="249"/>
      <c r="C672" s="250"/>
      <c r="D672" s="234" t="s">
        <v>257</v>
      </c>
      <c r="E672" s="251" t="s">
        <v>1</v>
      </c>
      <c r="F672" s="252" t="s">
        <v>7260</v>
      </c>
      <c r="G672" s="250"/>
      <c r="H672" s="253">
        <v>54.75</v>
      </c>
      <c r="I672" s="254"/>
      <c r="J672" s="250"/>
      <c r="K672" s="250"/>
      <c r="L672" s="255"/>
      <c r="M672" s="256"/>
      <c r="N672" s="257"/>
      <c r="O672" s="257"/>
      <c r="P672" s="257"/>
      <c r="Q672" s="257"/>
      <c r="R672" s="257"/>
      <c r="S672" s="257"/>
      <c r="T672" s="258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9" t="s">
        <v>257</v>
      </c>
      <c r="AU672" s="259" t="s">
        <v>87</v>
      </c>
      <c r="AV672" s="14" t="s">
        <v>87</v>
      </c>
      <c r="AW672" s="14" t="s">
        <v>34</v>
      </c>
      <c r="AX672" s="14" t="s">
        <v>77</v>
      </c>
      <c r="AY672" s="259" t="s">
        <v>245</v>
      </c>
    </row>
    <row r="673" s="15" customFormat="1">
      <c r="A673" s="15"/>
      <c r="B673" s="260"/>
      <c r="C673" s="261"/>
      <c r="D673" s="234" t="s">
        <v>257</v>
      </c>
      <c r="E673" s="262" t="s">
        <v>1</v>
      </c>
      <c r="F673" s="263" t="s">
        <v>266</v>
      </c>
      <c r="G673" s="261"/>
      <c r="H673" s="264">
        <v>191.75</v>
      </c>
      <c r="I673" s="265"/>
      <c r="J673" s="261"/>
      <c r="K673" s="261"/>
      <c r="L673" s="266"/>
      <c r="M673" s="267"/>
      <c r="N673" s="268"/>
      <c r="O673" s="268"/>
      <c r="P673" s="268"/>
      <c r="Q673" s="268"/>
      <c r="R673" s="268"/>
      <c r="S673" s="268"/>
      <c r="T673" s="269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70" t="s">
        <v>257</v>
      </c>
      <c r="AU673" s="270" t="s">
        <v>87</v>
      </c>
      <c r="AV673" s="15" t="s">
        <v>253</v>
      </c>
      <c r="AW673" s="15" t="s">
        <v>34</v>
      </c>
      <c r="AX673" s="15" t="s">
        <v>85</v>
      </c>
      <c r="AY673" s="270" t="s">
        <v>245</v>
      </c>
    </row>
    <row r="674" s="2" customFormat="1" ht="16.5" customHeight="1">
      <c r="A674" s="40"/>
      <c r="B674" s="41"/>
      <c r="C674" s="283" t="s">
        <v>3861</v>
      </c>
      <c r="D674" s="283" t="s">
        <v>551</v>
      </c>
      <c r="E674" s="284" t="s">
        <v>3113</v>
      </c>
      <c r="F674" s="285" t="s">
        <v>3114</v>
      </c>
      <c r="G674" s="286" t="s">
        <v>3531</v>
      </c>
      <c r="H674" s="287">
        <v>0.86299999999999999</v>
      </c>
      <c r="I674" s="288"/>
      <c r="J674" s="289">
        <f>ROUND(I674*H674,2)</f>
        <v>0</v>
      </c>
      <c r="K674" s="285" t="s">
        <v>764</v>
      </c>
      <c r="L674" s="290"/>
      <c r="M674" s="291" t="s">
        <v>1</v>
      </c>
      <c r="N674" s="292" t="s">
        <v>42</v>
      </c>
      <c r="O674" s="93"/>
      <c r="P674" s="230">
        <f>O674*H674</f>
        <v>0</v>
      </c>
      <c r="Q674" s="230">
        <v>1</v>
      </c>
      <c r="R674" s="230">
        <f>Q674*H674</f>
        <v>0.86299999999999999</v>
      </c>
      <c r="S674" s="230">
        <v>0</v>
      </c>
      <c r="T674" s="231">
        <f>S674*H674</f>
        <v>0</v>
      </c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R674" s="232" t="s">
        <v>522</v>
      </c>
      <c r="AT674" s="232" t="s">
        <v>551</v>
      </c>
      <c r="AU674" s="232" t="s">
        <v>87</v>
      </c>
      <c r="AY674" s="19" t="s">
        <v>245</v>
      </c>
      <c r="BE674" s="233">
        <f>IF(N674="základní",J674,0)</f>
        <v>0</v>
      </c>
      <c r="BF674" s="233">
        <f>IF(N674="snížená",J674,0)</f>
        <v>0</v>
      </c>
      <c r="BG674" s="233">
        <f>IF(N674="zákl. přenesená",J674,0)</f>
        <v>0</v>
      </c>
      <c r="BH674" s="233">
        <f>IF(N674="sníž. přenesená",J674,0)</f>
        <v>0</v>
      </c>
      <c r="BI674" s="233">
        <f>IF(N674="nulová",J674,0)</f>
        <v>0</v>
      </c>
      <c r="BJ674" s="19" t="s">
        <v>85</v>
      </c>
      <c r="BK674" s="233">
        <f>ROUND(I674*H674,2)</f>
        <v>0</v>
      </c>
      <c r="BL674" s="19" t="s">
        <v>402</v>
      </c>
      <c r="BM674" s="232" t="s">
        <v>7261</v>
      </c>
    </row>
    <row r="675" s="2" customFormat="1">
      <c r="A675" s="40"/>
      <c r="B675" s="41"/>
      <c r="C675" s="42"/>
      <c r="D675" s="234" t="s">
        <v>255</v>
      </c>
      <c r="E675" s="42"/>
      <c r="F675" s="235" t="s">
        <v>3114</v>
      </c>
      <c r="G675" s="42"/>
      <c r="H675" s="42"/>
      <c r="I675" s="236"/>
      <c r="J675" s="42"/>
      <c r="K675" s="42"/>
      <c r="L675" s="46"/>
      <c r="M675" s="237"/>
      <c r="N675" s="238"/>
      <c r="O675" s="93"/>
      <c r="P675" s="93"/>
      <c r="Q675" s="93"/>
      <c r="R675" s="93"/>
      <c r="S675" s="93"/>
      <c r="T675" s="94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T675" s="19" t="s">
        <v>255</v>
      </c>
      <c r="AU675" s="19" t="s">
        <v>87</v>
      </c>
    </row>
    <row r="676" s="14" customFormat="1">
      <c r="A676" s="14"/>
      <c r="B676" s="249"/>
      <c r="C676" s="250"/>
      <c r="D676" s="234" t="s">
        <v>257</v>
      </c>
      <c r="E676" s="251" t="s">
        <v>1</v>
      </c>
      <c r="F676" s="252" t="s">
        <v>7262</v>
      </c>
      <c r="G676" s="250"/>
      <c r="H676" s="253">
        <v>0.86299999999999999</v>
      </c>
      <c r="I676" s="254"/>
      <c r="J676" s="250"/>
      <c r="K676" s="250"/>
      <c r="L676" s="255"/>
      <c r="M676" s="256"/>
      <c r="N676" s="257"/>
      <c r="O676" s="257"/>
      <c r="P676" s="257"/>
      <c r="Q676" s="257"/>
      <c r="R676" s="257"/>
      <c r="S676" s="257"/>
      <c r="T676" s="258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59" t="s">
        <v>257</v>
      </c>
      <c r="AU676" s="259" t="s">
        <v>87</v>
      </c>
      <c r="AV676" s="14" t="s">
        <v>87</v>
      </c>
      <c r="AW676" s="14" t="s">
        <v>34</v>
      </c>
      <c r="AX676" s="14" t="s">
        <v>85</v>
      </c>
      <c r="AY676" s="259" t="s">
        <v>245</v>
      </c>
    </row>
    <row r="677" s="2" customFormat="1" ht="16.5" customHeight="1">
      <c r="A677" s="40"/>
      <c r="B677" s="41"/>
      <c r="C677" s="221" t="s">
        <v>3867</v>
      </c>
      <c r="D677" s="221" t="s">
        <v>248</v>
      </c>
      <c r="E677" s="222" t="s">
        <v>3925</v>
      </c>
      <c r="F677" s="223" t="s">
        <v>3926</v>
      </c>
      <c r="G677" s="224" t="s">
        <v>275</v>
      </c>
      <c r="H677" s="225">
        <v>220.75</v>
      </c>
      <c r="I677" s="226"/>
      <c r="J677" s="227">
        <f>ROUND(I677*H677,2)</f>
        <v>0</v>
      </c>
      <c r="K677" s="223" t="s">
        <v>764</v>
      </c>
      <c r="L677" s="46"/>
      <c r="M677" s="228" t="s">
        <v>1</v>
      </c>
      <c r="N677" s="229" t="s">
        <v>42</v>
      </c>
      <c r="O677" s="93"/>
      <c r="P677" s="230">
        <f>O677*H677</f>
        <v>0</v>
      </c>
      <c r="Q677" s="230">
        <v>0.00040000000000000002</v>
      </c>
      <c r="R677" s="230">
        <f>Q677*H677</f>
        <v>0.088300000000000003</v>
      </c>
      <c r="S677" s="230">
        <v>0</v>
      </c>
      <c r="T677" s="231">
        <f>S677*H677</f>
        <v>0</v>
      </c>
      <c r="U677" s="40"/>
      <c r="V677" s="40"/>
      <c r="W677" s="40"/>
      <c r="X677" s="40"/>
      <c r="Y677" s="40"/>
      <c r="Z677" s="40"/>
      <c r="AA677" s="40"/>
      <c r="AB677" s="40"/>
      <c r="AC677" s="40"/>
      <c r="AD677" s="40"/>
      <c r="AE677" s="40"/>
      <c r="AR677" s="232" t="s">
        <v>402</v>
      </c>
      <c r="AT677" s="232" t="s">
        <v>248</v>
      </c>
      <c r="AU677" s="232" t="s">
        <v>87</v>
      </c>
      <c r="AY677" s="19" t="s">
        <v>245</v>
      </c>
      <c r="BE677" s="233">
        <f>IF(N677="základní",J677,0)</f>
        <v>0</v>
      </c>
      <c r="BF677" s="233">
        <f>IF(N677="snížená",J677,0)</f>
        <v>0</v>
      </c>
      <c r="BG677" s="233">
        <f>IF(N677="zákl. přenesená",J677,0)</f>
        <v>0</v>
      </c>
      <c r="BH677" s="233">
        <f>IF(N677="sníž. přenesená",J677,0)</f>
        <v>0</v>
      </c>
      <c r="BI677" s="233">
        <f>IF(N677="nulová",J677,0)</f>
        <v>0</v>
      </c>
      <c r="BJ677" s="19" t="s">
        <v>85</v>
      </c>
      <c r="BK677" s="233">
        <f>ROUND(I677*H677,2)</f>
        <v>0</v>
      </c>
      <c r="BL677" s="19" t="s">
        <v>402</v>
      </c>
      <c r="BM677" s="232" t="s">
        <v>7263</v>
      </c>
    </row>
    <row r="678" s="2" customFormat="1">
      <c r="A678" s="40"/>
      <c r="B678" s="41"/>
      <c r="C678" s="42"/>
      <c r="D678" s="234" t="s">
        <v>255</v>
      </c>
      <c r="E678" s="42"/>
      <c r="F678" s="235" t="s">
        <v>4819</v>
      </c>
      <c r="G678" s="42"/>
      <c r="H678" s="42"/>
      <c r="I678" s="236"/>
      <c r="J678" s="42"/>
      <c r="K678" s="42"/>
      <c r="L678" s="46"/>
      <c r="M678" s="237"/>
      <c r="N678" s="238"/>
      <c r="O678" s="93"/>
      <c r="P678" s="93"/>
      <c r="Q678" s="93"/>
      <c r="R678" s="93"/>
      <c r="S678" s="93"/>
      <c r="T678" s="94"/>
      <c r="U678" s="40"/>
      <c r="V678" s="40"/>
      <c r="W678" s="40"/>
      <c r="X678" s="40"/>
      <c r="Y678" s="40"/>
      <c r="Z678" s="40"/>
      <c r="AA678" s="40"/>
      <c r="AB678" s="40"/>
      <c r="AC678" s="40"/>
      <c r="AD678" s="40"/>
      <c r="AE678" s="40"/>
      <c r="AT678" s="19" t="s">
        <v>255</v>
      </c>
      <c r="AU678" s="19" t="s">
        <v>87</v>
      </c>
    </row>
    <row r="679" s="2" customFormat="1">
      <c r="A679" s="40"/>
      <c r="B679" s="41"/>
      <c r="C679" s="42"/>
      <c r="D679" s="296" t="s">
        <v>766</v>
      </c>
      <c r="E679" s="42"/>
      <c r="F679" s="297" t="s">
        <v>3928</v>
      </c>
      <c r="G679" s="42"/>
      <c r="H679" s="42"/>
      <c r="I679" s="236"/>
      <c r="J679" s="42"/>
      <c r="K679" s="42"/>
      <c r="L679" s="46"/>
      <c r="M679" s="237"/>
      <c r="N679" s="238"/>
      <c r="O679" s="93"/>
      <c r="P679" s="93"/>
      <c r="Q679" s="93"/>
      <c r="R679" s="93"/>
      <c r="S679" s="93"/>
      <c r="T679" s="94"/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  <c r="AE679" s="40"/>
      <c r="AT679" s="19" t="s">
        <v>766</v>
      </c>
      <c r="AU679" s="19" t="s">
        <v>87</v>
      </c>
    </row>
    <row r="680" s="14" customFormat="1">
      <c r="A680" s="14"/>
      <c r="B680" s="249"/>
      <c r="C680" s="250"/>
      <c r="D680" s="234" t="s">
        <v>257</v>
      </c>
      <c r="E680" s="251" t="s">
        <v>1</v>
      </c>
      <c r="F680" s="252" t="s">
        <v>7264</v>
      </c>
      <c r="G680" s="250"/>
      <c r="H680" s="253">
        <v>220.75</v>
      </c>
      <c r="I680" s="254"/>
      <c r="J680" s="250"/>
      <c r="K680" s="250"/>
      <c r="L680" s="255"/>
      <c r="M680" s="256"/>
      <c r="N680" s="257"/>
      <c r="O680" s="257"/>
      <c r="P680" s="257"/>
      <c r="Q680" s="257"/>
      <c r="R680" s="257"/>
      <c r="S680" s="257"/>
      <c r="T680" s="258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9" t="s">
        <v>257</v>
      </c>
      <c r="AU680" s="259" t="s">
        <v>87</v>
      </c>
      <c r="AV680" s="14" t="s">
        <v>87</v>
      </c>
      <c r="AW680" s="14" t="s">
        <v>34</v>
      </c>
      <c r="AX680" s="14" t="s">
        <v>77</v>
      </c>
      <c r="AY680" s="259" t="s">
        <v>245</v>
      </c>
    </row>
    <row r="681" s="15" customFormat="1">
      <c r="A681" s="15"/>
      <c r="B681" s="260"/>
      <c r="C681" s="261"/>
      <c r="D681" s="234" t="s">
        <v>257</v>
      </c>
      <c r="E681" s="262" t="s">
        <v>1</v>
      </c>
      <c r="F681" s="263" t="s">
        <v>266</v>
      </c>
      <c r="G681" s="261"/>
      <c r="H681" s="264">
        <v>220.75</v>
      </c>
      <c r="I681" s="265"/>
      <c r="J681" s="261"/>
      <c r="K681" s="261"/>
      <c r="L681" s="266"/>
      <c r="M681" s="267"/>
      <c r="N681" s="268"/>
      <c r="O681" s="268"/>
      <c r="P681" s="268"/>
      <c r="Q681" s="268"/>
      <c r="R681" s="268"/>
      <c r="S681" s="268"/>
      <c r="T681" s="269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T681" s="270" t="s">
        <v>257</v>
      </c>
      <c r="AU681" s="270" t="s">
        <v>87</v>
      </c>
      <c r="AV681" s="15" t="s">
        <v>253</v>
      </c>
      <c r="AW681" s="15" t="s">
        <v>34</v>
      </c>
      <c r="AX681" s="15" t="s">
        <v>85</v>
      </c>
      <c r="AY681" s="270" t="s">
        <v>245</v>
      </c>
    </row>
    <row r="682" s="2" customFormat="1" ht="21.75" customHeight="1">
      <c r="A682" s="40"/>
      <c r="B682" s="41"/>
      <c r="C682" s="283" t="s">
        <v>3870</v>
      </c>
      <c r="D682" s="283" t="s">
        <v>551</v>
      </c>
      <c r="E682" s="284" t="s">
        <v>3934</v>
      </c>
      <c r="F682" s="285" t="s">
        <v>3935</v>
      </c>
      <c r="G682" s="286" t="s">
        <v>275</v>
      </c>
      <c r="H682" s="287">
        <v>269.536</v>
      </c>
      <c r="I682" s="288"/>
      <c r="J682" s="289">
        <f>ROUND(I682*H682,2)</f>
        <v>0</v>
      </c>
      <c r="K682" s="285" t="s">
        <v>1</v>
      </c>
      <c r="L682" s="290"/>
      <c r="M682" s="291" t="s">
        <v>1</v>
      </c>
      <c r="N682" s="292" t="s">
        <v>42</v>
      </c>
      <c r="O682" s="93"/>
      <c r="P682" s="230">
        <f>O682*H682</f>
        <v>0</v>
      </c>
      <c r="Q682" s="230">
        <v>0.0060000000000000001</v>
      </c>
      <c r="R682" s="230">
        <f>Q682*H682</f>
        <v>1.617216</v>
      </c>
      <c r="S682" s="230">
        <v>0</v>
      </c>
      <c r="T682" s="231">
        <f>S682*H682</f>
        <v>0</v>
      </c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R682" s="232" t="s">
        <v>326</v>
      </c>
      <c r="AT682" s="232" t="s">
        <v>551</v>
      </c>
      <c r="AU682" s="232" t="s">
        <v>87</v>
      </c>
      <c r="AY682" s="19" t="s">
        <v>245</v>
      </c>
      <c r="BE682" s="233">
        <f>IF(N682="základní",J682,0)</f>
        <v>0</v>
      </c>
      <c r="BF682" s="233">
        <f>IF(N682="snížená",J682,0)</f>
        <v>0</v>
      </c>
      <c r="BG682" s="233">
        <f>IF(N682="zákl. přenesená",J682,0)</f>
        <v>0</v>
      </c>
      <c r="BH682" s="233">
        <f>IF(N682="sníž. přenesená",J682,0)</f>
        <v>0</v>
      </c>
      <c r="BI682" s="233">
        <f>IF(N682="nulová",J682,0)</f>
        <v>0</v>
      </c>
      <c r="BJ682" s="19" t="s">
        <v>85</v>
      </c>
      <c r="BK682" s="233">
        <f>ROUND(I682*H682,2)</f>
        <v>0</v>
      </c>
      <c r="BL682" s="19" t="s">
        <v>253</v>
      </c>
      <c r="BM682" s="232" t="s">
        <v>7265</v>
      </c>
    </row>
    <row r="683" s="2" customFormat="1">
      <c r="A683" s="40"/>
      <c r="B683" s="41"/>
      <c r="C683" s="42"/>
      <c r="D683" s="234" t="s">
        <v>255</v>
      </c>
      <c r="E683" s="42"/>
      <c r="F683" s="235" t="s">
        <v>3935</v>
      </c>
      <c r="G683" s="42"/>
      <c r="H683" s="42"/>
      <c r="I683" s="236"/>
      <c r="J683" s="42"/>
      <c r="K683" s="42"/>
      <c r="L683" s="46"/>
      <c r="M683" s="237"/>
      <c r="N683" s="238"/>
      <c r="O683" s="93"/>
      <c r="P683" s="93"/>
      <c r="Q683" s="93"/>
      <c r="R683" s="93"/>
      <c r="S683" s="93"/>
      <c r="T683" s="94"/>
      <c r="U683" s="40"/>
      <c r="V683" s="40"/>
      <c r="W683" s="40"/>
      <c r="X683" s="40"/>
      <c r="Y683" s="40"/>
      <c r="Z683" s="40"/>
      <c r="AA683" s="40"/>
      <c r="AB683" s="40"/>
      <c r="AC683" s="40"/>
      <c r="AD683" s="40"/>
      <c r="AE683" s="40"/>
      <c r="AT683" s="19" t="s">
        <v>255</v>
      </c>
      <c r="AU683" s="19" t="s">
        <v>87</v>
      </c>
    </row>
    <row r="684" s="14" customFormat="1">
      <c r="A684" s="14"/>
      <c r="B684" s="249"/>
      <c r="C684" s="250"/>
      <c r="D684" s="234" t="s">
        <v>257</v>
      </c>
      <c r="E684" s="251" t="s">
        <v>1</v>
      </c>
      <c r="F684" s="252" t="s">
        <v>7266</v>
      </c>
      <c r="G684" s="250"/>
      <c r="H684" s="253">
        <v>269.536</v>
      </c>
      <c r="I684" s="254"/>
      <c r="J684" s="250"/>
      <c r="K684" s="250"/>
      <c r="L684" s="255"/>
      <c r="M684" s="256"/>
      <c r="N684" s="257"/>
      <c r="O684" s="257"/>
      <c r="P684" s="257"/>
      <c r="Q684" s="257"/>
      <c r="R684" s="257"/>
      <c r="S684" s="257"/>
      <c r="T684" s="258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9" t="s">
        <v>257</v>
      </c>
      <c r="AU684" s="259" t="s">
        <v>87</v>
      </c>
      <c r="AV684" s="14" t="s">
        <v>87</v>
      </c>
      <c r="AW684" s="14" t="s">
        <v>34</v>
      </c>
      <c r="AX684" s="14" t="s">
        <v>77</v>
      </c>
      <c r="AY684" s="259" t="s">
        <v>245</v>
      </c>
    </row>
    <row r="685" s="15" customFormat="1">
      <c r="A685" s="15"/>
      <c r="B685" s="260"/>
      <c r="C685" s="261"/>
      <c r="D685" s="234" t="s">
        <v>257</v>
      </c>
      <c r="E685" s="262" t="s">
        <v>1</v>
      </c>
      <c r="F685" s="263" t="s">
        <v>266</v>
      </c>
      <c r="G685" s="261"/>
      <c r="H685" s="264">
        <v>269.536</v>
      </c>
      <c r="I685" s="265"/>
      <c r="J685" s="261"/>
      <c r="K685" s="261"/>
      <c r="L685" s="266"/>
      <c r="M685" s="267"/>
      <c r="N685" s="268"/>
      <c r="O685" s="268"/>
      <c r="P685" s="268"/>
      <c r="Q685" s="268"/>
      <c r="R685" s="268"/>
      <c r="S685" s="268"/>
      <c r="T685" s="269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T685" s="270" t="s">
        <v>257</v>
      </c>
      <c r="AU685" s="270" t="s">
        <v>87</v>
      </c>
      <c r="AV685" s="15" t="s">
        <v>253</v>
      </c>
      <c r="AW685" s="15" t="s">
        <v>34</v>
      </c>
      <c r="AX685" s="15" t="s">
        <v>85</v>
      </c>
      <c r="AY685" s="270" t="s">
        <v>245</v>
      </c>
    </row>
    <row r="686" s="2" customFormat="1" ht="24.15" customHeight="1">
      <c r="A686" s="40"/>
      <c r="B686" s="41"/>
      <c r="C686" s="221" t="s">
        <v>3874</v>
      </c>
      <c r="D686" s="221" t="s">
        <v>248</v>
      </c>
      <c r="E686" s="222" t="s">
        <v>7267</v>
      </c>
      <c r="F686" s="223" t="s">
        <v>7268</v>
      </c>
      <c r="G686" s="224" t="s">
        <v>275</v>
      </c>
      <c r="H686" s="225">
        <v>5.9699999999999998</v>
      </c>
      <c r="I686" s="226"/>
      <c r="J686" s="227">
        <f>ROUND(I686*H686,2)</f>
        <v>0</v>
      </c>
      <c r="K686" s="223" t="s">
        <v>764</v>
      </c>
      <c r="L686" s="46"/>
      <c r="M686" s="228" t="s">
        <v>1</v>
      </c>
      <c r="N686" s="229" t="s">
        <v>42</v>
      </c>
      <c r="O686" s="93"/>
      <c r="P686" s="230">
        <f>O686*H686</f>
        <v>0</v>
      </c>
      <c r="Q686" s="230">
        <v>0.0063200000000000001</v>
      </c>
      <c r="R686" s="230">
        <f>Q686*H686</f>
        <v>0.037730399999999997</v>
      </c>
      <c r="S686" s="230">
        <v>0</v>
      </c>
      <c r="T686" s="231">
        <f>S686*H686</f>
        <v>0</v>
      </c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R686" s="232" t="s">
        <v>402</v>
      </c>
      <c r="AT686" s="232" t="s">
        <v>248</v>
      </c>
      <c r="AU686" s="232" t="s">
        <v>87</v>
      </c>
      <c r="AY686" s="19" t="s">
        <v>245</v>
      </c>
      <c r="BE686" s="233">
        <f>IF(N686="základní",J686,0)</f>
        <v>0</v>
      </c>
      <c r="BF686" s="233">
        <f>IF(N686="snížená",J686,0)</f>
        <v>0</v>
      </c>
      <c r="BG686" s="233">
        <f>IF(N686="zákl. přenesená",J686,0)</f>
        <v>0</v>
      </c>
      <c r="BH686" s="233">
        <f>IF(N686="sníž. přenesená",J686,0)</f>
        <v>0</v>
      </c>
      <c r="BI686" s="233">
        <f>IF(N686="nulová",J686,0)</f>
        <v>0</v>
      </c>
      <c r="BJ686" s="19" t="s">
        <v>85</v>
      </c>
      <c r="BK686" s="233">
        <f>ROUND(I686*H686,2)</f>
        <v>0</v>
      </c>
      <c r="BL686" s="19" t="s">
        <v>402</v>
      </c>
      <c r="BM686" s="232" t="s">
        <v>7269</v>
      </c>
    </row>
    <row r="687" s="2" customFormat="1">
      <c r="A687" s="40"/>
      <c r="B687" s="41"/>
      <c r="C687" s="42"/>
      <c r="D687" s="234" t="s">
        <v>255</v>
      </c>
      <c r="E687" s="42"/>
      <c r="F687" s="235" t="s">
        <v>7270</v>
      </c>
      <c r="G687" s="42"/>
      <c r="H687" s="42"/>
      <c r="I687" s="236"/>
      <c r="J687" s="42"/>
      <c r="K687" s="42"/>
      <c r="L687" s="46"/>
      <c r="M687" s="237"/>
      <c r="N687" s="238"/>
      <c r="O687" s="93"/>
      <c r="P687" s="93"/>
      <c r="Q687" s="93"/>
      <c r="R687" s="93"/>
      <c r="S687" s="93"/>
      <c r="T687" s="94"/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T687" s="19" t="s">
        <v>255</v>
      </c>
      <c r="AU687" s="19" t="s">
        <v>87</v>
      </c>
    </row>
    <row r="688" s="2" customFormat="1">
      <c r="A688" s="40"/>
      <c r="B688" s="41"/>
      <c r="C688" s="42"/>
      <c r="D688" s="296" t="s">
        <v>766</v>
      </c>
      <c r="E688" s="42"/>
      <c r="F688" s="297" t="s">
        <v>7271</v>
      </c>
      <c r="G688" s="42"/>
      <c r="H688" s="42"/>
      <c r="I688" s="236"/>
      <c r="J688" s="42"/>
      <c r="K688" s="42"/>
      <c r="L688" s="46"/>
      <c r="M688" s="237"/>
      <c r="N688" s="238"/>
      <c r="O688" s="93"/>
      <c r="P688" s="93"/>
      <c r="Q688" s="93"/>
      <c r="R688" s="93"/>
      <c r="S688" s="93"/>
      <c r="T688" s="94"/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T688" s="19" t="s">
        <v>766</v>
      </c>
      <c r="AU688" s="19" t="s">
        <v>87</v>
      </c>
    </row>
    <row r="689" s="14" customFormat="1">
      <c r="A689" s="14"/>
      <c r="B689" s="249"/>
      <c r="C689" s="250"/>
      <c r="D689" s="234" t="s">
        <v>257</v>
      </c>
      <c r="E689" s="251" t="s">
        <v>1</v>
      </c>
      <c r="F689" s="252" t="s">
        <v>7272</v>
      </c>
      <c r="G689" s="250"/>
      <c r="H689" s="253">
        <v>5.9699999999999998</v>
      </c>
      <c r="I689" s="254"/>
      <c r="J689" s="250"/>
      <c r="K689" s="250"/>
      <c r="L689" s="255"/>
      <c r="M689" s="256"/>
      <c r="N689" s="257"/>
      <c r="O689" s="257"/>
      <c r="P689" s="257"/>
      <c r="Q689" s="257"/>
      <c r="R689" s="257"/>
      <c r="S689" s="257"/>
      <c r="T689" s="258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9" t="s">
        <v>257</v>
      </c>
      <c r="AU689" s="259" t="s">
        <v>87</v>
      </c>
      <c r="AV689" s="14" t="s">
        <v>87</v>
      </c>
      <c r="AW689" s="14" t="s">
        <v>34</v>
      </c>
      <c r="AX689" s="14" t="s">
        <v>77</v>
      </c>
      <c r="AY689" s="259" t="s">
        <v>245</v>
      </c>
    </row>
    <row r="690" s="15" customFormat="1">
      <c r="A690" s="15"/>
      <c r="B690" s="260"/>
      <c r="C690" s="261"/>
      <c r="D690" s="234" t="s">
        <v>257</v>
      </c>
      <c r="E690" s="262" t="s">
        <v>1</v>
      </c>
      <c r="F690" s="263" t="s">
        <v>266</v>
      </c>
      <c r="G690" s="261"/>
      <c r="H690" s="264">
        <v>5.9699999999999998</v>
      </c>
      <c r="I690" s="265"/>
      <c r="J690" s="261"/>
      <c r="K690" s="261"/>
      <c r="L690" s="266"/>
      <c r="M690" s="267"/>
      <c r="N690" s="268"/>
      <c r="O690" s="268"/>
      <c r="P690" s="268"/>
      <c r="Q690" s="268"/>
      <c r="R690" s="268"/>
      <c r="S690" s="268"/>
      <c r="T690" s="269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70" t="s">
        <v>257</v>
      </c>
      <c r="AU690" s="270" t="s">
        <v>87</v>
      </c>
      <c r="AV690" s="15" t="s">
        <v>253</v>
      </c>
      <c r="AW690" s="15" t="s">
        <v>34</v>
      </c>
      <c r="AX690" s="15" t="s">
        <v>85</v>
      </c>
      <c r="AY690" s="270" t="s">
        <v>245</v>
      </c>
    </row>
    <row r="691" s="2" customFormat="1" ht="16.5" customHeight="1">
      <c r="A691" s="40"/>
      <c r="B691" s="41"/>
      <c r="C691" s="283" t="s">
        <v>3877</v>
      </c>
      <c r="D691" s="283" t="s">
        <v>551</v>
      </c>
      <c r="E691" s="284" t="s">
        <v>7273</v>
      </c>
      <c r="F691" s="285" t="s">
        <v>7274</v>
      </c>
      <c r="G691" s="286" t="s">
        <v>793</v>
      </c>
      <c r="H691" s="287">
        <v>0.027</v>
      </c>
      <c r="I691" s="288"/>
      <c r="J691" s="289">
        <f>ROUND(I691*H691,2)</f>
        <v>0</v>
      </c>
      <c r="K691" s="285" t="s">
        <v>764</v>
      </c>
      <c r="L691" s="290"/>
      <c r="M691" s="291" t="s">
        <v>1</v>
      </c>
      <c r="N691" s="292" t="s">
        <v>42</v>
      </c>
      <c r="O691" s="93"/>
      <c r="P691" s="230">
        <f>O691*H691</f>
        <v>0</v>
      </c>
      <c r="Q691" s="230">
        <v>0.001</v>
      </c>
      <c r="R691" s="230">
        <f>Q691*H691</f>
        <v>2.6999999999999999E-05</v>
      </c>
      <c r="S691" s="230">
        <v>0</v>
      </c>
      <c r="T691" s="231">
        <f>S691*H691</f>
        <v>0</v>
      </c>
      <c r="U691" s="40"/>
      <c r="V691" s="40"/>
      <c r="W691" s="40"/>
      <c r="X691" s="40"/>
      <c r="Y691" s="40"/>
      <c r="Z691" s="40"/>
      <c r="AA691" s="40"/>
      <c r="AB691" s="40"/>
      <c r="AC691" s="40"/>
      <c r="AD691" s="40"/>
      <c r="AE691" s="40"/>
      <c r="AR691" s="232" t="s">
        <v>522</v>
      </c>
      <c r="AT691" s="232" t="s">
        <v>551</v>
      </c>
      <c r="AU691" s="232" t="s">
        <v>87</v>
      </c>
      <c r="AY691" s="19" t="s">
        <v>245</v>
      </c>
      <c r="BE691" s="233">
        <f>IF(N691="základní",J691,0)</f>
        <v>0</v>
      </c>
      <c r="BF691" s="233">
        <f>IF(N691="snížená",J691,0)</f>
        <v>0</v>
      </c>
      <c r="BG691" s="233">
        <f>IF(N691="zákl. přenesená",J691,0)</f>
        <v>0</v>
      </c>
      <c r="BH691" s="233">
        <f>IF(N691="sníž. přenesená",J691,0)</f>
        <v>0</v>
      </c>
      <c r="BI691" s="233">
        <f>IF(N691="nulová",J691,0)</f>
        <v>0</v>
      </c>
      <c r="BJ691" s="19" t="s">
        <v>85</v>
      </c>
      <c r="BK691" s="233">
        <f>ROUND(I691*H691,2)</f>
        <v>0</v>
      </c>
      <c r="BL691" s="19" t="s">
        <v>402</v>
      </c>
      <c r="BM691" s="232" t="s">
        <v>7275</v>
      </c>
    </row>
    <row r="692" s="2" customFormat="1">
      <c r="A692" s="40"/>
      <c r="B692" s="41"/>
      <c r="C692" s="42"/>
      <c r="D692" s="234" t="s">
        <v>255</v>
      </c>
      <c r="E692" s="42"/>
      <c r="F692" s="235" t="s">
        <v>7274</v>
      </c>
      <c r="G692" s="42"/>
      <c r="H692" s="42"/>
      <c r="I692" s="236"/>
      <c r="J692" s="42"/>
      <c r="K692" s="42"/>
      <c r="L692" s="46"/>
      <c r="M692" s="237"/>
      <c r="N692" s="238"/>
      <c r="O692" s="93"/>
      <c r="P692" s="93"/>
      <c r="Q692" s="93"/>
      <c r="R692" s="93"/>
      <c r="S692" s="93"/>
      <c r="T692" s="94"/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T692" s="19" t="s">
        <v>255</v>
      </c>
      <c r="AU692" s="19" t="s">
        <v>87</v>
      </c>
    </row>
    <row r="693" s="14" customFormat="1">
      <c r="A693" s="14"/>
      <c r="B693" s="249"/>
      <c r="C693" s="250"/>
      <c r="D693" s="234" t="s">
        <v>257</v>
      </c>
      <c r="E693" s="251" t="s">
        <v>1</v>
      </c>
      <c r="F693" s="252" t="s">
        <v>7276</v>
      </c>
      <c r="G693" s="250"/>
      <c r="H693" s="253">
        <v>0.027</v>
      </c>
      <c r="I693" s="254"/>
      <c r="J693" s="250"/>
      <c r="K693" s="250"/>
      <c r="L693" s="255"/>
      <c r="M693" s="256"/>
      <c r="N693" s="257"/>
      <c r="O693" s="257"/>
      <c r="P693" s="257"/>
      <c r="Q693" s="257"/>
      <c r="R693" s="257"/>
      <c r="S693" s="257"/>
      <c r="T693" s="258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9" t="s">
        <v>257</v>
      </c>
      <c r="AU693" s="259" t="s">
        <v>87</v>
      </c>
      <c r="AV693" s="14" t="s">
        <v>87</v>
      </c>
      <c r="AW693" s="14" t="s">
        <v>34</v>
      </c>
      <c r="AX693" s="14" t="s">
        <v>85</v>
      </c>
      <c r="AY693" s="259" t="s">
        <v>245</v>
      </c>
    </row>
    <row r="694" s="2" customFormat="1" ht="16.5" customHeight="1">
      <c r="A694" s="40"/>
      <c r="B694" s="41"/>
      <c r="C694" s="221" t="s">
        <v>3880</v>
      </c>
      <c r="D694" s="221" t="s">
        <v>248</v>
      </c>
      <c r="E694" s="222" t="s">
        <v>3938</v>
      </c>
      <c r="F694" s="223" t="s">
        <v>3939</v>
      </c>
      <c r="G694" s="224" t="s">
        <v>275</v>
      </c>
      <c r="H694" s="225">
        <v>110.75</v>
      </c>
      <c r="I694" s="226"/>
      <c r="J694" s="227">
        <f>ROUND(I694*H694,2)</f>
        <v>0</v>
      </c>
      <c r="K694" s="223" t="s">
        <v>764</v>
      </c>
      <c r="L694" s="46"/>
      <c r="M694" s="228" t="s">
        <v>1</v>
      </c>
      <c r="N694" s="229" t="s">
        <v>42</v>
      </c>
      <c r="O694" s="93"/>
      <c r="P694" s="230">
        <f>O694*H694</f>
        <v>0</v>
      </c>
      <c r="Q694" s="230">
        <v>0</v>
      </c>
      <c r="R694" s="230">
        <f>Q694*H694</f>
        <v>0</v>
      </c>
      <c r="S694" s="230">
        <v>0</v>
      </c>
      <c r="T694" s="231">
        <f>S694*H694</f>
        <v>0</v>
      </c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R694" s="232" t="s">
        <v>402</v>
      </c>
      <c r="AT694" s="232" t="s">
        <v>248</v>
      </c>
      <c r="AU694" s="232" t="s">
        <v>87</v>
      </c>
      <c r="AY694" s="19" t="s">
        <v>245</v>
      </c>
      <c r="BE694" s="233">
        <f>IF(N694="základní",J694,0)</f>
        <v>0</v>
      </c>
      <c r="BF694" s="233">
        <f>IF(N694="snížená",J694,0)</f>
        <v>0</v>
      </c>
      <c r="BG694" s="233">
        <f>IF(N694="zákl. přenesená",J694,0)</f>
        <v>0</v>
      </c>
      <c r="BH694" s="233">
        <f>IF(N694="sníž. přenesená",J694,0)</f>
        <v>0</v>
      </c>
      <c r="BI694" s="233">
        <f>IF(N694="nulová",J694,0)</f>
        <v>0</v>
      </c>
      <c r="BJ694" s="19" t="s">
        <v>85</v>
      </c>
      <c r="BK694" s="233">
        <f>ROUND(I694*H694,2)</f>
        <v>0</v>
      </c>
      <c r="BL694" s="19" t="s">
        <v>402</v>
      </c>
      <c r="BM694" s="232" t="s">
        <v>7277</v>
      </c>
    </row>
    <row r="695" s="2" customFormat="1">
      <c r="A695" s="40"/>
      <c r="B695" s="41"/>
      <c r="C695" s="42"/>
      <c r="D695" s="234" t="s">
        <v>255</v>
      </c>
      <c r="E695" s="42"/>
      <c r="F695" s="235" t="s">
        <v>4825</v>
      </c>
      <c r="G695" s="42"/>
      <c r="H695" s="42"/>
      <c r="I695" s="236"/>
      <c r="J695" s="42"/>
      <c r="K695" s="42"/>
      <c r="L695" s="46"/>
      <c r="M695" s="237"/>
      <c r="N695" s="238"/>
      <c r="O695" s="93"/>
      <c r="P695" s="93"/>
      <c r="Q695" s="93"/>
      <c r="R695" s="93"/>
      <c r="S695" s="93"/>
      <c r="T695" s="94"/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T695" s="19" t="s">
        <v>255</v>
      </c>
      <c r="AU695" s="19" t="s">
        <v>87</v>
      </c>
    </row>
    <row r="696" s="2" customFormat="1">
      <c r="A696" s="40"/>
      <c r="B696" s="41"/>
      <c r="C696" s="42"/>
      <c r="D696" s="296" t="s">
        <v>766</v>
      </c>
      <c r="E696" s="42"/>
      <c r="F696" s="297" t="s">
        <v>3941</v>
      </c>
      <c r="G696" s="42"/>
      <c r="H696" s="42"/>
      <c r="I696" s="236"/>
      <c r="J696" s="42"/>
      <c r="K696" s="42"/>
      <c r="L696" s="46"/>
      <c r="M696" s="237"/>
      <c r="N696" s="238"/>
      <c r="O696" s="93"/>
      <c r="P696" s="93"/>
      <c r="Q696" s="93"/>
      <c r="R696" s="93"/>
      <c r="S696" s="93"/>
      <c r="T696" s="94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T696" s="19" t="s">
        <v>766</v>
      </c>
      <c r="AU696" s="19" t="s">
        <v>87</v>
      </c>
    </row>
    <row r="697" s="14" customFormat="1">
      <c r="A697" s="14"/>
      <c r="B697" s="249"/>
      <c r="C697" s="250"/>
      <c r="D697" s="234" t="s">
        <v>257</v>
      </c>
      <c r="E697" s="251" t="s">
        <v>1</v>
      </c>
      <c r="F697" s="252" t="s">
        <v>7278</v>
      </c>
      <c r="G697" s="250"/>
      <c r="H697" s="253">
        <v>110.75</v>
      </c>
      <c r="I697" s="254"/>
      <c r="J697" s="250"/>
      <c r="K697" s="250"/>
      <c r="L697" s="255"/>
      <c r="M697" s="256"/>
      <c r="N697" s="257"/>
      <c r="O697" s="257"/>
      <c r="P697" s="257"/>
      <c r="Q697" s="257"/>
      <c r="R697" s="257"/>
      <c r="S697" s="257"/>
      <c r="T697" s="258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T697" s="259" t="s">
        <v>257</v>
      </c>
      <c r="AU697" s="259" t="s">
        <v>87</v>
      </c>
      <c r="AV697" s="14" t="s">
        <v>87</v>
      </c>
      <c r="AW697" s="14" t="s">
        <v>34</v>
      </c>
      <c r="AX697" s="14" t="s">
        <v>77</v>
      </c>
      <c r="AY697" s="259" t="s">
        <v>245</v>
      </c>
    </row>
    <row r="698" s="15" customFormat="1">
      <c r="A698" s="15"/>
      <c r="B698" s="260"/>
      <c r="C698" s="261"/>
      <c r="D698" s="234" t="s">
        <v>257</v>
      </c>
      <c r="E698" s="262" t="s">
        <v>1</v>
      </c>
      <c r="F698" s="263" t="s">
        <v>266</v>
      </c>
      <c r="G698" s="261"/>
      <c r="H698" s="264">
        <v>110.75</v>
      </c>
      <c r="I698" s="265"/>
      <c r="J698" s="261"/>
      <c r="K698" s="261"/>
      <c r="L698" s="266"/>
      <c r="M698" s="267"/>
      <c r="N698" s="268"/>
      <c r="O698" s="268"/>
      <c r="P698" s="268"/>
      <c r="Q698" s="268"/>
      <c r="R698" s="268"/>
      <c r="S698" s="268"/>
      <c r="T698" s="269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T698" s="270" t="s">
        <v>257</v>
      </c>
      <c r="AU698" s="270" t="s">
        <v>87</v>
      </c>
      <c r="AV698" s="15" t="s">
        <v>253</v>
      </c>
      <c r="AW698" s="15" t="s">
        <v>34</v>
      </c>
      <c r="AX698" s="15" t="s">
        <v>85</v>
      </c>
      <c r="AY698" s="270" t="s">
        <v>245</v>
      </c>
    </row>
    <row r="699" s="2" customFormat="1" ht="16.5" customHeight="1">
      <c r="A699" s="40"/>
      <c r="B699" s="41"/>
      <c r="C699" s="283" t="s">
        <v>3885</v>
      </c>
      <c r="D699" s="283" t="s">
        <v>551</v>
      </c>
      <c r="E699" s="284" t="s">
        <v>7279</v>
      </c>
      <c r="F699" s="285" t="s">
        <v>7280</v>
      </c>
      <c r="G699" s="286" t="s">
        <v>275</v>
      </c>
      <c r="H699" s="287">
        <v>135.226</v>
      </c>
      <c r="I699" s="288"/>
      <c r="J699" s="289">
        <f>ROUND(I699*H699,2)</f>
        <v>0</v>
      </c>
      <c r="K699" s="285" t="s">
        <v>764</v>
      </c>
      <c r="L699" s="290"/>
      <c r="M699" s="291" t="s">
        <v>1</v>
      </c>
      <c r="N699" s="292" t="s">
        <v>42</v>
      </c>
      <c r="O699" s="93"/>
      <c r="P699" s="230">
        <f>O699*H699</f>
        <v>0</v>
      </c>
      <c r="Q699" s="230">
        <v>0.00060999999999999997</v>
      </c>
      <c r="R699" s="230">
        <f>Q699*H699</f>
        <v>0.082487859999999996</v>
      </c>
      <c r="S699" s="230">
        <v>0</v>
      </c>
      <c r="T699" s="231">
        <f>S699*H699</f>
        <v>0</v>
      </c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R699" s="232" t="s">
        <v>522</v>
      </c>
      <c r="AT699" s="232" t="s">
        <v>551</v>
      </c>
      <c r="AU699" s="232" t="s">
        <v>87</v>
      </c>
      <c r="AY699" s="19" t="s">
        <v>245</v>
      </c>
      <c r="BE699" s="233">
        <f>IF(N699="základní",J699,0)</f>
        <v>0</v>
      </c>
      <c r="BF699" s="233">
        <f>IF(N699="snížená",J699,0)</f>
        <v>0</v>
      </c>
      <c r="BG699" s="233">
        <f>IF(N699="zákl. přenesená",J699,0)</f>
        <v>0</v>
      </c>
      <c r="BH699" s="233">
        <f>IF(N699="sníž. přenesená",J699,0)</f>
        <v>0</v>
      </c>
      <c r="BI699" s="233">
        <f>IF(N699="nulová",J699,0)</f>
        <v>0</v>
      </c>
      <c r="BJ699" s="19" t="s">
        <v>85</v>
      </c>
      <c r="BK699" s="233">
        <f>ROUND(I699*H699,2)</f>
        <v>0</v>
      </c>
      <c r="BL699" s="19" t="s">
        <v>402</v>
      </c>
      <c r="BM699" s="232" t="s">
        <v>7281</v>
      </c>
    </row>
    <row r="700" s="2" customFormat="1">
      <c r="A700" s="40"/>
      <c r="B700" s="41"/>
      <c r="C700" s="42"/>
      <c r="D700" s="234" t="s">
        <v>255</v>
      </c>
      <c r="E700" s="42"/>
      <c r="F700" s="235" t="s">
        <v>7280</v>
      </c>
      <c r="G700" s="42"/>
      <c r="H700" s="42"/>
      <c r="I700" s="236"/>
      <c r="J700" s="42"/>
      <c r="K700" s="42"/>
      <c r="L700" s="46"/>
      <c r="M700" s="237"/>
      <c r="N700" s="238"/>
      <c r="O700" s="93"/>
      <c r="P700" s="93"/>
      <c r="Q700" s="93"/>
      <c r="R700" s="93"/>
      <c r="S700" s="93"/>
      <c r="T700" s="94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T700" s="19" t="s">
        <v>255</v>
      </c>
      <c r="AU700" s="19" t="s">
        <v>87</v>
      </c>
    </row>
    <row r="701" s="14" customFormat="1">
      <c r="A701" s="14"/>
      <c r="B701" s="249"/>
      <c r="C701" s="250"/>
      <c r="D701" s="234" t="s">
        <v>257</v>
      </c>
      <c r="E701" s="251" t="s">
        <v>1</v>
      </c>
      <c r="F701" s="252" t="s">
        <v>7282</v>
      </c>
      <c r="G701" s="250"/>
      <c r="H701" s="253">
        <v>135.226</v>
      </c>
      <c r="I701" s="254"/>
      <c r="J701" s="250"/>
      <c r="K701" s="250"/>
      <c r="L701" s="255"/>
      <c r="M701" s="256"/>
      <c r="N701" s="257"/>
      <c r="O701" s="257"/>
      <c r="P701" s="257"/>
      <c r="Q701" s="257"/>
      <c r="R701" s="257"/>
      <c r="S701" s="257"/>
      <c r="T701" s="258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9" t="s">
        <v>257</v>
      </c>
      <c r="AU701" s="259" t="s">
        <v>87</v>
      </c>
      <c r="AV701" s="14" t="s">
        <v>87</v>
      </c>
      <c r="AW701" s="14" t="s">
        <v>34</v>
      </c>
      <c r="AX701" s="14" t="s">
        <v>85</v>
      </c>
      <c r="AY701" s="259" t="s">
        <v>245</v>
      </c>
    </row>
    <row r="702" s="2" customFormat="1" ht="16.5" customHeight="1">
      <c r="A702" s="40"/>
      <c r="B702" s="41"/>
      <c r="C702" s="221" t="s">
        <v>3891</v>
      </c>
      <c r="D702" s="221" t="s">
        <v>248</v>
      </c>
      <c r="E702" s="222" t="s">
        <v>3949</v>
      </c>
      <c r="F702" s="223" t="s">
        <v>3950</v>
      </c>
      <c r="G702" s="224" t="s">
        <v>317</v>
      </c>
      <c r="H702" s="225">
        <v>32.439999999999998</v>
      </c>
      <c r="I702" s="226"/>
      <c r="J702" s="227">
        <f>ROUND(I702*H702,2)</f>
        <v>0</v>
      </c>
      <c r="K702" s="223" t="s">
        <v>764</v>
      </c>
      <c r="L702" s="46"/>
      <c r="M702" s="228" t="s">
        <v>1</v>
      </c>
      <c r="N702" s="229" t="s">
        <v>42</v>
      </c>
      <c r="O702" s="93"/>
      <c r="P702" s="230">
        <f>O702*H702</f>
        <v>0</v>
      </c>
      <c r="Q702" s="230">
        <v>0.00031</v>
      </c>
      <c r="R702" s="230">
        <f>Q702*H702</f>
        <v>0.0100564</v>
      </c>
      <c r="S702" s="230">
        <v>0</v>
      </c>
      <c r="T702" s="231">
        <f>S702*H702</f>
        <v>0</v>
      </c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R702" s="232" t="s">
        <v>402</v>
      </c>
      <c r="AT702" s="232" t="s">
        <v>248</v>
      </c>
      <c r="AU702" s="232" t="s">
        <v>87</v>
      </c>
      <c r="AY702" s="19" t="s">
        <v>245</v>
      </c>
      <c r="BE702" s="233">
        <f>IF(N702="základní",J702,0)</f>
        <v>0</v>
      </c>
      <c r="BF702" s="233">
        <f>IF(N702="snížená",J702,0)</f>
        <v>0</v>
      </c>
      <c r="BG702" s="233">
        <f>IF(N702="zákl. přenesená",J702,0)</f>
        <v>0</v>
      </c>
      <c r="BH702" s="233">
        <f>IF(N702="sníž. přenesená",J702,0)</f>
        <v>0</v>
      </c>
      <c r="BI702" s="233">
        <f>IF(N702="nulová",J702,0)</f>
        <v>0</v>
      </c>
      <c r="BJ702" s="19" t="s">
        <v>85</v>
      </c>
      <c r="BK702" s="233">
        <f>ROUND(I702*H702,2)</f>
        <v>0</v>
      </c>
      <c r="BL702" s="19" t="s">
        <v>402</v>
      </c>
      <c r="BM702" s="232" t="s">
        <v>7283</v>
      </c>
    </row>
    <row r="703" s="2" customFormat="1">
      <c r="A703" s="40"/>
      <c r="B703" s="41"/>
      <c r="C703" s="42"/>
      <c r="D703" s="234" t="s">
        <v>255</v>
      </c>
      <c r="E703" s="42"/>
      <c r="F703" s="235" t="s">
        <v>3952</v>
      </c>
      <c r="G703" s="42"/>
      <c r="H703" s="42"/>
      <c r="I703" s="236"/>
      <c r="J703" s="42"/>
      <c r="K703" s="42"/>
      <c r="L703" s="46"/>
      <c r="M703" s="237"/>
      <c r="N703" s="238"/>
      <c r="O703" s="93"/>
      <c r="P703" s="93"/>
      <c r="Q703" s="93"/>
      <c r="R703" s="93"/>
      <c r="S703" s="93"/>
      <c r="T703" s="94"/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  <c r="AE703" s="40"/>
      <c r="AT703" s="19" t="s">
        <v>255</v>
      </c>
      <c r="AU703" s="19" t="s">
        <v>87</v>
      </c>
    </row>
    <row r="704" s="2" customFormat="1">
      <c r="A704" s="40"/>
      <c r="B704" s="41"/>
      <c r="C704" s="42"/>
      <c r="D704" s="296" t="s">
        <v>766</v>
      </c>
      <c r="E704" s="42"/>
      <c r="F704" s="297" t="s">
        <v>3953</v>
      </c>
      <c r="G704" s="42"/>
      <c r="H704" s="42"/>
      <c r="I704" s="236"/>
      <c r="J704" s="42"/>
      <c r="K704" s="42"/>
      <c r="L704" s="46"/>
      <c r="M704" s="237"/>
      <c r="N704" s="238"/>
      <c r="O704" s="93"/>
      <c r="P704" s="93"/>
      <c r="Q704" s="93"/>
      <c r="R704" s="93"/>
      <c r="S704" s="93"/>
      <c r="T704" s="94"/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T704" s="19" t="s">
        <v>766</v>
      </c>
      <c r="AU704" s="19" t="s">
        <v>87</v>
      </c>
    </row>
    <row r="705" s="14" customFormat="1">
      <c r="A705" s="14"/>
      <c r="B705" s="249"/>
      <c r="C705" s="250"/>
      <c r="D705" s="234" t="s">
        <v>257</v>
      </c>
      <c r="E705" s="251" t="s">
        <v>1</v>
      </c>
      <c r="F705" s="252" t="s">
        <v>7284</v>
      </c>
      <c r="G705" s="250"/>
      <c r="H705" s="253">
        <v>32.439999999999998</v>
      </c>
      <c r="I705" s="254"/>
      <c r="J705" s="250"/>
      <c r="K705" s="250"/>
      <c r="L705" s="255"/>
      <c r="M705" s="256"/>
      <c r="N705" s="257"/>
      <c r="O705" s="257"/>
      <c r="P705" s="257"/>
      <c r="Q705" s="257"/>
      <c r="R705" s="257"/>
      <c r="S705" s="257"/>
      <c r="T705" s="258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9" t="s">
        <v>257</v>
      </c>
      <c r="AU705" s="259" t="s">
        <v>87</v>
      </c>
      <c r="AV705" s="14" t="s">
        <v>87</v>
      </c>
      <c r="AW705" s="14" t="s">
        <v>34</v>
      </c>
      <c r="AX705" s="14" t="s">
        <v>77</v>
      </c>
      <c r="AY705" s="259" t="s">
        <v>245</v>
      </c>
    </row>
    <row r="706" s="15" customFormat="1">
      <c r="A706" s="15"/>
      <c r="B706" s="260"/>
      <c r="C706" s="261"/>
      <c r="D706" s="234" t="s">
        <v>257</v>
      </c>
      <c r="E706" s="262" t="s">
        <v>1</v>
      </c>
      <c r="F706" s="263" t="s">
        <v>266</v>
      </c>
      <c r="G706" s="261"/>
      <c r="H706" s="264">
        <v>32.439999999999998</v>
      </c>
      <c r="I706" s="265"/>
      <c r="J706" s="261"/>
      <c r="K706" s="261"/>
      <c r="L706" s="266"/>
      <c r="M706" s="267"/>
      <c r="N706" s="268"/>
      <c r="O706" s="268"/>
      <c r="P706" s="268"/>
      <c r="Q706" s="268"/>
      <c r="R706" s="268"/>
      <c r="S706" s="268"/>
      <c r="T706" s="269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T706" s="270" t="s">
        <v>257</v>
      </c>
      <c r="AU706" s="270" t="s">
        <v>87</v>
      </c>
      <c r="AV706" s="15" t="s">
        <v>253</v>
      </c>
      <c r="AW706" s="15" t="s">
        <v>34</v>
      </c>
      <c r="AX706" s="15" t="s">
        <v>85</v>
      </c>
      <c r="AY706" s="270" t="s">
        <v>245</v>
      </c>
    </row>
    <row r="707" s="2" customFormat="1" ht="16.5" customHeight="1">
      <c r="A707" s="40"/>
      <c r="B707" s="41"/>
      <c r="C707" s="283" t="s">
        <v>2154</v>
      </c>
      <c r="D707" s="283" t="s">
        <v>551</v>
      </c>
      <c r="E707" s="284" t="s">
        <v>3955</v>
      </c>
      <c r="F707" s="285" t="s">
        <v>3956</v>
      </c>
      <c r="G707" s="286" t="s">
        <v>317</v>
      </c>
      <c r="H707" s="287">
        <v>33.088999999999999</v>
      </c>
      <c r="I707" s="288"/>
      <c r="J707" s="289">
        <f>ROUND(I707*H707,2)</f>
        <v>0</v>
      </c>
      <c r="K707" s="285" t="s">
        <v>1</v>
      </c>
      <c r="L707" s="290"/>
      <c r="M707" s="291" t="s">
        <v>1</v>
      </c>
      <c r="N707" s="292" t="s">
        <v>42</v>
      </c>
      <c r="O707" s="93"/>
      <c r="P707" s="230">
        <f>O707*H707</f>
        <v>0</v>
      </c>
      <c r="Q707" s="230">
        <v>0.00125</v>
      </c>
      <c r="R707" s="230">
        <f>Q707*H707</f>
        <v>0.041361250000000002</v>
      </c>
      <c r="S707" s="230">
        <v>0</v>
      </c>
      <c r="T707" s="231">
        <f>S707*H707</f>
        <v>0</v>
      </c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R707" s="232" t="s">
        <v>326</v>
      </c>
      <c r="AT707" s="232" t="s">
        <v>551</v>
      </c>
      <c r="AU707" s="232" t="s">
        <v>87</v>
      </c>
      <c r="AY707" s="19" t="s">
        <v>245</v>
      </c>
      <c r="BE707" s="233">
        <f>IF(N707="základní",J707,0)</f>
        <v>0</v>
      </c>
      <c r="BF707" s="233">
        <f>IF(N707="snížená",J707,0)</f>
        <v>0</v>
      </c>
      <c r="BG707" s="233">
        <f>IF(N707="zákl. přenesená",J707,0)</f>
        <v>0</v>
      </c>
      <c r="BH707" s="233">
        <f>IF(N707="sníž. přenesená",J707,0)</f>
        <v>0</v>
      </c>
      <c r="BI707" s="233">
        <f>IF(N707="nulová",J707,0)</f>
        <v>0</v>
      </c>
      <c r="BJ707" s="19" t="s">
        <v>85</v>
      </c>
      <c r="BK707" s="233">
        <f>ROUND(I707*H707,2)</f>
        <v>0</v>
      </c>
      <c r="BL707" s="19" t="s">
        <v>253</v>
      </c>
      <c r="BM707" s="232" t="s">
        <v>7285</v>
      </c>
    </row>
    <row r="708" s="2" customFormat="1">
      <c r="A708" s="40"/>
      <c r="B708" s="41"/>
      <c r="C708" s="42"/>
      <c r="D708" s="234" t="s">
        <v>255</v>
      </c>
      <c r="E708" s="42"/>
      <c r="F708" s="235" t="s">
        <v>3956</v>
      </c>
      <c r="G708" s="42"/>
      <c r="H708" s="42"/>
      <c r="I708" s="236"/>
      <c r="J708" s="42"/>
      <c r="K708" s="42"/>
      <c r="L708" s="46"/>
      <c r="M708" s="237"/>
      <c r="N708" s="238"/>
      <c r="O708" s="93"/>
      <c r="P708" s="93"/>
      <c r="Q708" s="93"/>
      <c r="R708" s="93"/>
      <c r="S708" s="93"/>
      <c r="T708" s="94"/>
      <c r="U708" s="40"/>
      <c r="V708" s="40"/>
      <c r="W708" s="40"/>
      <c r="X708" s="40"/>
      <c r="Y708" s="40"/>
      <c r="Z708" s="40"/>
      <c r="AA708" s="40"/>
      <c r="AB708" s="40"/>
      <c r="AC708" s="40"/>
      <c r="AD708" s="40"/>
      <c r="AE708" s="40"/>
      <c r="AT708" s="19" t="s">
        <v>255</v>
      </c>
      <c r="AU708" s="19" t="s">
        <v>87</v>
      </c>
    </row>
    <row r="709" s="14" customFormat="1">
      <c r="A709" s="14"/>
      <c r="B709" s="249"/>
      <c r="C709" s="250"/>
      <c r="D709" s="234" t="s">
        <v>257</v>
      </c>
      <c r="E709" s="251" t="s">
        <v>1</v>
      </c>
      <c r="F709" s="252" t="s">
        <v>7286</v>
      </c>
      <c r="G709" s="250"/>
      <c r="H709" s="253">
        <v>33.088999999999999</v>
      </c>
      <c r="I709" s="254"/>
      <c r="J709" s="250"/>
      <c r="K709" s="250"/>
      <c r="L709" s="255"/>
      <c r="M709" s="256"/>
      <c r="N709" s="257"/>
      <c r="O709" s="257"/>
      <c r="P709" s="257"/>
      <c r="Q709" s="257"/>
      <c r="R709" s="257"/>
      <c r="S709" s="257"/>
      <c r="T709" s="258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9" t="s">
        <v>257</v>
      </c>
      <c r="AU709" s="259" t="s">
        <v>87</v>
      </c>
      <c r="AV709" s="14" t="s">
        <v>87</v>
      </c>
      <c r="AW709" s="14" t="s">
        <v>34</v>
      </c>
      <c r="AX709" s="14" t="s">
        <v>77</v>
      </c>
      <c r="AY709" s="259" t="s">
        <v>245</v>
      </c>
    </row>
    <row r="710" s="15" customFormat="1">
      <c r="A710" s="15"/>
      <c r="B710" s="260"/>
      <c r="C710" s="261"/>
      <c r="D710" s="234" t="s">
        <v>257</v>
      </c>
      <c r="E710" s="262" t="s">
        <v>1</v>
      </c>
      <c r="F710" s="263" t="s">
        <v>266</v>
      </c>
      <c r="G710" s="261"/>
      <c r="H710" s="264">
        <v>33.088999999999999</v>
      </c>
      <c r="I710" s="265"/>
      <c r="J710" s="261"/>
      <c r="K710" s="261"/>
      <c r="L710" s="266"/>
      <c r="M710" s="267"/>
      <c r="N710" s="268"/>
      <c r="O710" s="268"/>
      <c r="P710" s="268"/>
      <c r="Q710" s="268"/>
      <c r="R710" s="268"/>
      <c r="S710" s="268"/>
      <c r="T710" s="269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70" t="s">
        <v>257</v>
      </c>
      <c r="AU710" s="270" t="s">
        <v>87</v>
      </c>
      <c r="AV710" s="15" t="s">
        <v>253</v>
      </c>
      <c r="AW710" s="15" t="s">
        <v>34</v>
      </c>
      <c r="AX710" s="15" t="s">
        <v>85</v>
      </c>
      <c r="AY710" s="270" t="s">
        <v>245</v>
      </c>
    </row>
    <row r="711" s="2" customFormat="1" ht="16.5" customHeight="1">
      <c r="A711" s="40"/>
      <c r="B711" s="41"/>
      <c r="C711" s="283" t="s">
        <v>3900</v>
      </c>
      <c r="D711" s="283" t="s">
        <v>551</v>
      </c>
      <c r="E711" s="284" t="s">
        <v>3960</v>
      </c>
      <c r="F711" s="285" t="s">
        <v>3961</v>
      </c>
      <c r="G711" s="286" t="s">
        <v>329</v>
      </c>
      <c r="H711" s="287">
        <v>110</v>
      </c>
      <c r="I711" s="288"/>
      <c r="J711" s="289">
        <f>ROUND(I711*H711,2)</f>
        <v>0</v>
      </c>
      <c r="K711" s="285" t="s">
        <v>1</v>
      </c>
      <c r="L711" s="290"/>
      <c r="M711" s="291" t="s">
        <v>1</v>
      </c>
      <c r="N711" s="292" t="s">
        <v>42</v>
      </c>
      <c r="O711" s="93"/>
      <c r="P711" s="230">
        <f>O711*H711</f>
        <v>0</v>
      </c>
      <c r="Q711" s="230">
        <v>0</v>
      </c>
      <c r="R711" s="230">
        <f>Q711*H711</f>
        <v>0</v>
      </c>
      <c r="S711" s="230">
        <v>0</v>
      </c>
      <c r="T711" s="231">
        <f>S711*H711</f>
        <v>0</v>
      </c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  <c r="AE711" s="40"/>
      <c r="AR711" s="232" t="s">
        <v>326</v>
      </c>
      <c r="AT711" s="232" t="s">
        <v>551</v>
      </c>
      <c r="AU711" s="232" t="s">
        <v>87</v>
      </c>
      <c r="AY711" s="19" t="s">
        <v>245</v>
      </c>
      <c r="BE711" s="233">
        <f>IF(N711="základní",J711,0)</f>
        <v>0</v>
      </c>
      <c r="BF711" s="233">
        <f>IF(N711="snížená",J711,0)</f>
        <v>0</v>
      </c>
      <c r="BG711" s="233">
        <f>IF(N711="zákl. přenesená",J711,0)</f>
        <v>0</v>
      </c>
      <c r="BH711" s="233">
        <f>IF(N711="sníž. přenesená",J711,0)</f>
        <v>0</v>
      </c>
      <c r="BI711" s="233">
        <f>IF(N711="nulová",J711,0)</f>
        <v>0</v>
      </c>
      <c r="BJ711" s="19" t="s">
        <v>85</v>
      </c>
      <c r="BK711" s="233">
        <f>ROUND(I711*H711,2)</f>
        <v>0</v>
      </c>
      <c r="BL711" s="19" t="s">
        <v>253</v>
      </c>
      <c r="BM711" s="232" t="s">
        <v>7287</v>
      </c>
    </row>
    <row r="712" s="2" customFormat="1">
      <c r="A712" s="40"/>
      <c r="B712" s="41"/>
      <c r="C712" s="42"/>
      <c r="D712" s="234" t="s">
        <v>255</v>
      </c>
      <c r="E712" s="42"/>
      <c r="F712" s="235" t="s">
        <v>3961</v>
      </c>
      <c r="G712" s="42"/>
      <c r="H712" s="42"/>
      <c r="I712" s="236"/>
      <c r="J712" s="42"/>
      <c r="K712" s="42"/>
      <c r="L712" s="46"/>
      <c r="M712" s="237"/>
      <c r="N712" s="238"/>
      <c r="O712" s="93"/>
      <c r="P712" s="93"/>
      <c r="Q712" s="93"/>
      <c r="R712" s="93"/>
      <c r="S712" s="93"/>
      <c r="T712" s="94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T712" s="19" t="s">
        <v>255</v>
      </c>
      <c r="AU712" s="19" t="s">
        <v>87</v>
      </c>
    </row>
    <row r="713" s="13" customFormat="1">
      <c r="A713" s="13"/>
      <c r="B713" s="239"/>
      <c r="C713" s="240"/>
      <c r="D713" s="234" t="s">
        <v>257</v>
      </c>
      <c r="E713" s="241" t="s">
        <v>1</v>
      </c>
      <c r="F713" s="242" t="s">
        <v>3963</v>
      </c>
      <c r="G713" s="240"/>
      <c r="H713" s="241" t="s">
        <v>1</v>
      </c>
      <c r="I713" s="243"/>
      <c r="J713" s="240"/>
      <c r="K713" s="240"/>
      <c r="L713" s="244"/>
      <c r="M713" s="245"/>
      <c r="N713" s="246"/>
      <c r="O713" s="246"/>
      <c r="P713" s="246"/>
      <c r="Q713" s="246"/>
      <c r="R713" s="246"/>
      <c r="S713" s="246"/>
      <c r="T713" s="247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8" t="s">
        <v>257</v>
      </c>
      <c r="AU713" s="248" t="s">
        <v>87</v>
      </c>
      <c r="AV713" s="13" t="s">
        <v>85</v>
      </c>
      <c r="AW713" s="13" t="s">
        <v>34</v>
      </c>
      <c r="AX713" s="13" t="s">
        <v>77</v>
      </c>
      <c r="AY713" s="248" t="s">
        <v>245</v>
      </c>
    </row>
    <row r="714" s="14" customFormat="1">
      <c r="A714" s="14"/>
      <c r="B714" s="249"/>
      <c r="C714" s="250"/>
      <c r="D714" s="234" t="s">
        <v>257</v>
      </c>
      <c r="E714" s="251" t="s">
        <v>1</v>
      </c>
      <c r="F714" s="252" t="s">
        <v>7288</v>
      </c>
      <c r="G714" s="250"/>
      <c r="H714" s="253">
        <v>110</v>
      </c>
      <c r="I714" s="254"/>
      <c r="J714" s="250"/>
      <c r="K714" s="250"/>
      <c r="L714" s="255"/>
      <c r="M714" s="256"/>
      <c r="N714" s="257"/>
      <c r="O714" s="257"/>
      <c r="P714" s="257"/>
      <c r="Q714" s="257"/>
      <c r="R714" s="257"/>
      <c r="S714" s="257"/>
      <c r="T714" s="258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9" t="s">
        <v>257</v>
      </c>
      <c r="AU714" s="259" t="s">
        <v>87</v>
      </c>
      <c r="AV714" s="14" t="s">
        <v>87</v>
      </c>
      <c r="AW714" s="14" t="s">
        <v>34</v>
      </c>
      <c r="AX714" s="14" t="s">
        <v>77</v>
      </c>
      <c r="AY714" s="259" t="s">
        <v>245</v>
      </c>
    </row>
    <row r="715" s="15" customFormat="1">
      <c r="A715" s="15"/>
      <c r="B715" s="260"/>
      <c r="C715" s="261"/>
      <c r="D715" s="234" t="s">
        <v>257</v>
      </c>
      <c r="E715" s="262" t="s">
        <v>1</v>
      </c>
      <c r="F715" s="263" t="s">
        <v>266</v>
      </c>
      <c r="G715" s="261"/>
      <c r="H715" s="264">
        <v>110</v>
      </c>
      <c r="I715" s="265"/>
      <c r="J715" s="261"/>
      <c r="K715" s="261"/>
      <c r="L715" s="266"/>
      <c r="M715" s="267"/>
      <c r="N715" s="268"/>
      <c r="O715" s="268"/>
      <c r="P715" s="268"/>
      <c r="Q715" s="268"/>
      <c r="R715" s="268"/>
      <c r="S715" s="268"/>
      <c r="T715" s="269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T715" s="270" t="s">
        <v>257</v>
      </c>
      <c r="AU715" s="270" t="s">
        <v>87</v>
      </c>
      <c r="AV715" s="15" t="s">
        <v>253</v>
      </c>
      <c r="AW715" s="15" t="s">
        <v>34</v>
      </c>
      <c r="AX715" s="15" t="s">
        <v>85</v>
      </c>
      <c r="AY715" s="270" t="s">
        <v>245</v>
      </c>
    </row>
    <row r="716" s="2" customFormat="1" ht="16.5" customHeight="1">
      <c r="A716" s="40"/>
      <c r="B716" s="41"/>
      <c r="C716" s="221" t="s">
        <v>3903</v>
      </c>
      <c r="D716" s="221" t="s">
        <v>248</v>
      </c>
      <c r="E716" s="222" t="s">
        <v>7289</v>
      </c>
      <c r="F716" s="223" t="s">
        <v>7290</v>
      </c>
      <c r="G716" s="224" t="s">
        <v>275</v>
      </c>
      <c r="H716" s="225">
        <v>193.61000000000001</v>
      </c>
      <c r="I716" s="226"/>
      <c r="J716" s="227">
        <f>ROUND(I716*H716,2)</f>
        <v>0</v>
      </c>
      <c r="K716" s="223" t="s">
        <v>764</v>
      </c>
      <c r="L716" s="46"/>
      <c r="M716" s="228" t="s">
        <v>1</v>
      </c>
      <c r="N716" s="229" t="s">
        <v>42</v>
      </c>
      <c r="O716" s="93"/>
      <c r="P716" s="230">
        <f>O716*H716</f>
        <v>0</v>
      </c>
      <c r="Q716" s="230">
        <v>0</v>
      </c>
      <c r="R716" s="230">
        <f>Q716*H716</f>
        <v>0</v>
      </c>
      <c r="S716" s="230">
        <v>0</v>
      </c>
      <c r="T716" s="231">
        <f>S716*H716</f>
        <v>0</v>
      </c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  <c r="AE716" s="40"/>
      <c r="AR716" s="232" t="s">
        <v>402</v>
      </c>
      <c r="AT716" s="232" t="s">
        <v>248</v>
      </c>
      <c r="AU716" s="232" t="s">
        <v>87</v>
      </c>
      <c r="AY716" s="19" t="s">
        <v>245</v>
      </c>
      <c r="BE716" s="233">
        <f>IF(N716="základní",J716,0)</f>
        <v>0</v>
      </c>
      <c r="BF716" s="233">
        <f>IF(N716="snížená",J716,0)</f>
        <v>0</v>
      </c>
      <c r="BG716" s="233">
        <f>IF(N716="zákl. přenesená",J716,0)</f>
        <v>0</v>
      </c>
      <c r="BH716" s="233">
        <f>IF(N716="sníž. přenesená",J716,0)</f>
        <v>0</v>
      </c>
      <c r="BI716" s="233">
        <f>IF(N716="nulová",J716,0)</f>
        <v>0</v>
      </c>
      <c r="BJ716" s="19" t="s">
        <v>85</v>
      </c>
      <c r="BK716" s="233">
        <f>ROUND(I716*H716,2)</f>
        <v>0</v>
      </c>
      <c r="BL716" s="19" t="s">
        <v>402</v>
      </c>
      <c r="BM716" s="232" t="s">
        <v>7291</v>
      </c>
    </row>
    <row r="717" s="2" customFormat="1">
      <c r="A717" s="40"/>
      <c r="B717" s="41"/>
      <c r="C717" s="42"/>
      <c r="D717" s="234" t="s">
        <v>255</v>
      </c>
      <c r="E717" s="42"/>
      <c r="F717" s="235" t="s">
        <v>7292</v>
      </c>
      <c r="G717" s="42"/>
      <c r="H717" s="42"/>
      <c r="I717" s="236"/>
      <c r="J717" s="42"/>
      <c r="K717" s="42"/>
      <c r="L717" s="46"/>
      <c r="M717" s="237"/>
      <c r="N717" s="238"/>
      <c r="O717" s="93"/>
      <c r="P717" s="93"/>
      <c r="Q717" s="93"/>
      <c r="R717" s="93"/>
      <c r="S717" s="93"/>
      <c r="T717" s="94"/>
      <c r="U717" s="40"/>
      <c r="V717" s="40"/>
      <c r="W717" s="40"/>
      <c r="X717" s="40"/>
      <c r="Y717" s="40"/>
      <c r="Z717" s="40"/>
      <c r="AA717" s="40"/>
      <c r="AB717" s="40"/>
      <c r="AC717" s="40"/>
      <c r="AD717" s="40"/>
      <c r="AE717" s="40"/>
      <c r="AT717" s="19" t="s">
        <v>255</v>
      </c>
      <c r="AU717" s="19" t="s">
        <v>87</v>
      </c>
    </row>
    <row r="718" s="2" customFormat="1">
      <c r="A718" s="40"/>
      <c r="B718" s="41"/>
      <c r="C718" s="42"/>
      <c r="D718" s="296" t="s">
        <v>766</v>
      </c>
      <c r="E718" s="42"/>
      <c r="F718" s="297" t="s">
        <v>7293</v>
      </c>
      <c r="G718" s="42"/>
      <c r="H718" s="42"/>
      <c r="I718" s="236"/>
      <c r="J718" s="42"/>
      <c r="K718" s="42"/>
      <c r="L718" s="46"/>
      <c r="M718" s="237"/>
      <c r="N718" s="238"/>
      <c r="O718" s="93"/>
      <c r="P718" s="93"/>
      <c r="Q718" s="93"/>
      <c r="R718" s="93"/>
      <c r="S718" s="93"/>
      <c r="T718" s="94"/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T718" s="19" t="s">
        <v>766</v>
      </c>
      <c r="AU718" s="19" t="s">
        <v>87</v>
      </c>
    </row>
    <row r="719" s="14" customFormat="1">
      <c r="A719" s="14"/>
      <c r="B719" s="249"/>
      <c r="C719" s="250"/>
      <c r="D719" s="234" t="s">
        <v>257</v>
      </c>
      <c r="E719" s="251" t="s">
        <v>1</v>
      </c>
      <c r="F719" s="252" t="s">
        <v>7294</v>
      </c>
      <c r="G719" s="250"/>
      <c r="H719" s="253">
        <v>26.25</v>
      </c>
      <c r="I719" s="254"/>
      <c r="J719" s="250"/>
      <c r="K719" s="250"/>
      <c r="L719" s="255"/>
      <c r="M719" s="256"/>
      <c r="N719" s="257"/>
      <c r="O719" s="257"/>
      <c r="P719" s="257"/>
      <c r="Q719" s="257"/>
      <c r="R719" s="257"/>
      <c r="S719" s="257"/>
      <c r="T719" s="258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9" t="s">
        <v>257</v>
      </c>
      <c r="AU719" s="259" t="s">
        <v>87</v>
      </c>
      <c r="AV719" s="14" t="s">
        <v>87</v>
      </c>
      <c r="AW719" s="14" t="s">
        <v>34</v>
      </c>
      <c r="AX719" s="14" t="s">
        <v>77</v>
      </c>
      <c r="AY719" s="259" t="s">
        <v>245</v>
      </c>
    </row>
    <row r="720" s="14" customFormat="1">
      <c r="A720" s="14"/>
      <c r="B720" s="249"/>
      <c r="C720" s="250"/>
      <c r="D720" s="234" t="s">
        <v>257</v>
      </c>
      <c r="E720" s="251" t="s">
        <v>1</v>
      </c>
      <c r="F720" s="252" t="s">
        <v>7295</v>
      </c>
      <c r="G720" s="250"/>
      <c r="H720" s="253">
        <v>54.75</v>
      </c>
      <c r="I720" s="254"/>
      <c r="J720" s="250"/>
      <c r="K720" s="250"/>
      <c r="L720" s="255"/>
      <c r="M720" s="256"/>
      <c r="N720" s="257"/>
      <c r="O720" s="257"/>
      <c r="P720" s="257"/>
      <c r="Q720" s="257"/>
      <c r="R720" s="257"/>
      <c r="S720" s="257"/>
      <c r="T720" s="258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9" t="s">
        <v>257</v>
      </c>
      <c r="AU720" s="259" t="s">
        <v>87</v>
      </c>
      <c r="AV720" s="14" t="s">
        <v>87</v>
      </c>
      <c r="AW720" s="14" t="s">
        <v>34</v>
      </c>
      <c r="AX720" s="14" t="s">
        <v>77</v>
      </c>
      <c r="AY720" s="259" t="s">
        <v>245</v>
      </c>
    </row>
    <row r="721" s="14" customFormat="1">
      <c r="A721" s="14"/>
      <c r="B721" s="249"/>
      <c r="C721" s="250"/>
      <c r="D721" s="234" t="s">
        <v>257</v>
      </c>
      <c r="E721" s="251" t="s">
        <v>1</v>
      </c>
      <c r="F721" s="252" t="s">
        <v>7296</v>
      </c>
      <c r="G721" s="250"/>
      <c r="H721" s="253">
        <v>110.75</v>
      </c>
      <c r="I721" s="254"/>
      <c r="J721" s="250"/>
      <c r="K721" s="250"/>
      <c r="L721" s="255"/>
      <c r="M721" s="256"/>
      <c r="N721" s="257"/>
      <c r="O721" s="257"/>
      <c r="P721" s="257"/>
      <c r="Q721" s="257"/>
      <c r="R721" s="257"/>
      <c r="S721" s="257"/>
      <c r="T721" s="258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9" t="s">
        <v>257</v>
      </c>
      <c r="AU721" s="259" t="s">
        <v>87</v>
      </c>
      <c r="AV721" s="14" t="s">
        <v>87</v>
      </c>
      <c r="AW721" s="14" t="s">
        <v>34</v>
      </c>
      <c r="AX721" s="14" t="s">
        <v>77</v>
      </c>
      <c r="AY721" s="259" t="s">
        <v>245</v>
      </c>
    </row>
    <row r="722" s="14" customFormat="1">
      <c r="A722" s="14"/>
      <c r="B722" s="249"/>
      <c r="C722" s="250"/>
      <c r="D722" s="234" t="s">
        <v>257</v>
      </c>
      <c r="E722" s="251" t="s">
        <v>1</v>
      </c>
      <c r="F722" s="252" t="s">
        <v>7297</v>
      </c>
      <c r="G722" s="250"/>
      <c r="H722" s="253">
        <v>1.8600000000000001</v>
      </c>
      <c r="I722" s="254"/>
      <c r="J722" s="250"/>
      <c r="K722" s="250"/>
      <c r="L722" s="255"/>
      <c r="M722" s="256"/>
      <c r="N722" s="257"/>
      <c r="O722" s="257"/>
      <c r="P722" s="257"/>
      <c r="Q722" s="257"/>
      <c r="R722" s="257"/>
      <c r="S722" s="257"/>
      <c r="T722" s="258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9" t="s">
        <v>257</v>
      </c>
      <c r="AU722" s="259" t="s">
        <v>87</v>
      </c>
      <c r="AV722" s="14" t="s">
        <v>87</v>
      </c>
      <c r="AW722" s="14" t="s">
        <v>34</v>
      </c>
      <c r="AX722" s="14" t="s">
        <v>77</v>
      </c>
      <c r="AY722" s="259" t="s">
        <v>245</v>
      </c>
    </row>
    <row r="723" s="15" customFormat="1">
      <c r="A723" s="15"/>
      <c r="B723" s="260"/>
      <c r="C723" s="261"/>
      <c r="D723" s="234" t="s">
        <v>257</v>
      </c>
      <c r="E723" s="262" t="s">
        <v>1</v>
      </c>
      <c r="F723" s="263" t="s">
        <v>266</v>
      </c>
      <c r="G723" s="261"/>
      <c r="H723" s="264">
        <v>193.61000000000001</v>
      </c>
      <c r="I723" s="265"/>
      <c r="J723" s="261"/>
      <c r="K723" s="261"/>
      <c r="L723" s="266"/>
      <c r="M723" s="267"/>
      <c r="N723" s="268"/>
      <c r="O723" s="268"/>
      <c r="P723" s="268"/>
      <c r="Q723" s="268"/>
      <c r="R723" s="268"/>
      <c r="S723" s="268"/>
      <c r="T723" s="269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70" t="s">
        <v>257</v>
      </c>
      <c r="AU723" s="270" t="s">
        <v>87</v>
      </c>
      <c r="AV723" s="15" t="s">
        <v>253</v>
      </c>
      <c r="AW723" s="15" t="s">
        <v>34</v>
      </c>
      <c r="AX723" s="15" t="s">
        <v>85</v>
      </c>
      <c r="AY723" s="270" t="s">
        <v>245</v>
      </c>
    </row>
    <row r="724" s="2" customFormat="1" ht="16.5" customHeight="1">
      <c r="A724" s="40"/>
      <c r="B724" s="41"/>
      <c r="C724" s="283" t="s">
        <v>3908</v>
      </c>
      <c r="D724" s="283" t="s">
        <v>551</v>
      </c>
      <c r="E724" s="284" t="s">
        <v>7298</v>
      </c>
      <c r="F724" s="285" t="s">
        <v>7299</v>
      </c>
      <c r="G724" s="286" t="s">
        <v>275</v>
      </c>
      <c r="H724" s="287">
        <v>112.518</v>
      </c>
      <c r="I724" s="288"/>
      <c r="J724" s="289">
        <f>ROUND(I724*H724,2)</f>
        <v>0</v>
      </c>
      <c r="K724" s="285" t="s">
        <v>764</v>
      </c>
      <c r="L724" s="290"/>
      <c r="M724" s="291" t="s">
        <v>1</v>
      </c>
      <c r="N724" s="292" t="s">
        <v>42</v>
      </c>
      <c r="O724" s="93"/>
      <c r="P724" s="230">
        <f>O724*H724</f>
        <v>0</v>
      </c>
      <c r="Q724" s="230">
        <v>0.00029999999999999997</v>
      </c>
      <c r="R724" s="230">
        <f>Q724*H724</f>
        <v>0.033755399999999998</v>
      </c>
      <c r="S724" s="230">
        <v>0</v>
      </c>
      <c r="T724" s="231">
        <f>S724*H724</f>
        <v>0</v>
      </c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R724" s="232" t="s">
        <v>522</v>
      </c>
      <c r="AT724" s="232" t="s">
        <v>551</v>
      </c>
      <c r="AU724" s="232" t="s">
        <v>87</v>
      </c>
      <c r="AY724" s="19" t="s">
        <v>245</v>
      </c>
      <c r="BE724" s="233">
        <f>IF(N724="základní",J724,0)</f>
        <v>0</v>
      </c>
      <c r="BF724" s="233">
        <f>IF(N724="snížená",J724,0)</f>
        <v>0</v>
      </c>
      <c r="BG724" s="233">
        <f>IF(N724="zákl. přenesená",J724,0)</f>
        <v>0</v>
      </c>
      <c r="BH724" s="233">
        <f>IF(N724="sníž. přenesená",J724,0)</f>
        <v>0</v>
      </c>
      <c r="BI724" s="233">
        <f>IF(N724="nulová",J724,0)</f>
        <v>0</v>
      </c>
      <c r="BJ724" s="19" t="s">
        <v>85</v>
      </c>
      <c r="BK724" s="233">
        <f>ROUND(I724*H724,2)</f>
        <v>0</v>
      </c>
      <c r="BL724" s="19" t="s">
        <v>402</v>
      </c>
      <c r="BM724" s="232" t="s">
        <v>7300</v>
      </c>
    </row>
    <row r="725" s="2" customFormat="1">
      <c r="A725" s="40"/>
      <c r="B725" s="41"/>
      <c r="C725" s="42"/>
      <c r="D725" s="234" t="s">
        <v>255</v>
      </c>
      <c r="E725" s="42"/>
      <c r="F725" s="235" t="s">
        <v>7299</v>
      </c>
      <c r="G725" s="42"/>
      <c r="H725" s="42"/>
      <c r="I725" s="236"/>
      <c r="J725" s="42"/>
      <c r="K725" s="42"/>
      <c r="L725" s="46"/>
      <c r="M725" s="237"/>
      <c r="N725" s="238"/>
      <c r="O725" s="93"/>
      <c r="P725" s="93"/>
      <c r="Q725" s="93"/>
      <c r="R725" s="93"/>
      <c r="S725" s="93"/>
      <c r="T725" s="94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T725" s="19" t="s">
        <v>255</v>
      </c>
      <c r="AU725" s="19" t="s">
        <v>87</v>
      </c>
    </row>
    <row r="726" s="14" customFormat="1">
      <c r="A726" s="14"/>
      <c r="B726" s="249"/>
      <c r="C726" s="250"/>
      <c r="D726" s="234" t="s">
        <v>257</v>
      </c>
      <c r="E726" s="251" t="s">
        <v>1</v>
      </c>
      <c r="F726" s="252" t="s">
        <v>7301</v>
      </c>
      <c r="G726" s="250"/>
      <c r="H726" s="253">
        <v>112.518</v>
      </c>
      <c r="I726" s="254"/>
      <c r="J726" s="250"/>
      <c r="K726" s="250"/>
      <c r="L726" s="255"/>
      <c r="M726" s="256"/>
      <c r="N726" s="257"/>
      <c r="O726" s="257"/>
      <c r="P726" s="257"/>
      <c r="Q726" s="257"/>
      <c r="R726" s="257"/>
      <c r="S726" s="257"/>
      <c r="T726" s="258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9" t="s">
        <v>257</v>
      </c>
      <c r="AU726" s="259" t="s">
        <v>87</v>
      </c>
      <c r="AV726" s="14" t="s">
        <v>87</v>
      </c>
      <c r="AW726" s="14" t="s">
        <v>34</v>
      </c>
      <c r="AX726" s="14" t="s">
        <v>85</v>
      </c>
      <c r="AY726" s="259" t="s">
        <v>245</v>
      </c>
    </row>
    <row r="727" s="2" customFormat="1" ht="16.5" customHeight="1">
      <c r="A727" s="40"/>
      <c r="B727" s="41"/>
      <c r="C727" s="283" t="s">
        <v>3910</v>
      </c>
      <c r="D727" s="283" t="s">
        <v>551</v>
      </c>
      <c r="E727" s="284" t="s">
        <v>7302</v>
      </c>
      <c r="F727" s="285" t="s">
        <v>7303</v>
      </c>
      <c r="G727" s="286" t="s">
        <v>275</v>
      </c>
      <c r="H727" s="287">
        <v>85.049999999999997</v>
      </c>
      <c r="I727" s="288"/>
      <c r="J727" s="289">
        <f>ROUND(I727*H727,2)</f>
        <v>0</v>
      </c>
      <c r="K727" s="285" t="s">
        <v>764</v>
      </c>
      <c r="L727" s="290"/>
      <c r="M727" s="291" t="s">
        <v>1</v>
      </c>
      <c r="N727" s="292" t="s">
        <v>42</v>
      </c>
      <c r="O727" s="93"/>
      <c r="P727" s="230">
        <f>O727*H727</f>
        <v>0</v>
      </c>
      <c r="Q727" s="230">
        <v>0.00050000000000000001</v>
      </c>
      <c r="R727" s="230">
        <f>Q727*H727</f>
        <v>0.042525</v>
      </c>
      <c r="S727" s="230">
        <v>0</v>
      </c>
      <c r="T727" s="231">
        <f>S727*H727</f>
        <v>0</v>
      </c>
      <c r="U727" s="40"/>
      <c r="V727" s="40"/>
      <c r="W727" s="40"/>
      <c r="X727" s="40"/>
      <c r="Y727" s="40"/>
      <c r="Z727" s="40"/>
      <c r="AA727" s="40"/>
      <c r="AB727" s="40"/>
      <c r="AC727" s="40"/>
      <c r="AD727" s="40"/>
      <c r="AE727" s="40"/>
      <c r="AR727" s="232" t="s">
        <v>522</v>
      </c>
      <c r="AT727" s="232" t="s">
        <v>551</v>
      </c>
      <c r="AU727" s="232" t="s">
        <v>87</v>
      </c>
      <c r="AY727" s="19" t="s">
        <v>245</v>
      </c>
      <c r="BE727" s="233">
        <f>IF(N727="základní",J727,0)</f>
        <v>0</v>
      </c>
      <c r="BF727" s="233">
        <f>IF(N727="snížená",J727,0)</f>
        <v>0</v>
      </c>
      <c r="BG727" s="233">
        <f>IF(N727="zákl. přenesená",J727,0)</f>
        <v>0</v>
      </c>
      <c r="BH727" s="233">
        <f>IF(N727="sníž. přenesená",J727,0)</f>
        <v>0</v>
      </c>
      <c r="BI727" s="233">
        <f>IF(N727="nulová",J727,0)</f>
        <v>0</v>
      </c>
      <c r="BJ727" s="19" t="s">
        <v>85</v>
      </c>
      <c r="BK727" s="233">
        <f>ROUND(I727*H727,2)</f>
        <v>0</v>
      </c>
      <c r="BL727" s="19" t="s">
        <v>402</v>
      </c>
      <c r="BM727" s="232" t="s">
        <v>7304</v>
      </c>
    </row>
    <row r="728" s="2" customFormat="1">
      <c r="A728" s="40"/>
      <c r="B728" s="41"/>
      <c r="C728" s="42"/>
      <c r="D728" s="234" t="s">
        <v>255</v>
      </c>
      <c r="E728" s="42"/>
      <c r="F728" s="235" t="s">
        <v>7303</v>
      </c>
      <c r="G728" s="42"/>
      <c r="H728" s="42"/>
      <c r="I728" s="236"/>
      <c r="J728" s="42"/>
      <c r="K728" s="42"/>
      <c r="L728" s="46"/>
      <c r="M728" s="237"/>
      <c r="N728" s="238"/>
      <c r="O728" s="93"/>
      <c r="P728" s="93"/>
      <c r="Q728" s="93"/>
      <c r="R728" s="93"/>
      <c r="S728" s="93"/>
      <c r="T728" s="94"/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T728" s="19" t="s">
        <v>255</v>
      </c>
      <c r="AU728" s="19" t="s">
        <v>87</v>
      </c>
    </row>
    <row r="729" s="14" customFormat="1">
      <c r="A729" s="14"/>
      <c r="B729" s="249"/>
      <c r="C729" s="250"/>
      <c r="D729" s="234" t="s">
        <v>257</v>
      </c>
      <c r="E729" s="251" t="s">
        <v>1</v>
      </c>
      <c r="F729" s="252" t="s">
        <v>7305</v>
      </c>
      <c r="G729" s="250"/>
      <c r="H729" s="253">
        <v>26.25</v>
      </c>
      <c r="I729" s="254"/>
      <c r="J729" s="250"/>
      <c r="K729" s="250"/>
      <c r="L729" s="255"/>
      <c r="M729" s="256"/>
      <c r="N729" s="257"/>
      <c r="O729" s="257"/>
      <c r="P729" s="257"/>
      <c r="Q729" s="257"/>
      <c r="R729" s="257"/>
      <c r="S729" s="257"/>
      <c r="T729" s="258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9" t="s">
        <v>257</v>
      </c>
      <c r="AU729" s="259" t="s">
        <v>87</v>
      </c>
      <c r="AV729" s="14" t="s">
        <v>87</v>
      </c>
      <c r="AW729" s="14" t="s">
        <v>34</v>
      </c>
      <c r="AX729" s="14" t="s">
        <v>77</v>
      </c>
      <c r="AY729" s="259" t="s">
        <v>245</v>
      </c>
    </row>
    <row r="730" s="14" customFormat="1">
      <c r="A730" s="14"/>
      <c r="B730" s="249"/>
      <c r="C730" s="250"/>
      <c r="D730" s="234" t="s">
        <v>257</v>
      </c>
      <c r="E730" s="251" t="s">
        <v>1</v>
      </c>
      <c r="F730" s="252" t="s">
        <v>7295</v>
      </c>
      <c r="G730" s="250"/>
      <c r="H730" s="253">
        <v>54.75</v>
      </c>
      <c r="I730" s="254"/>
      <c r="J730" s="250"/>
      <c r="K730" s="250"/>
      <c r="L730" s="255"/>
      <c r="M730" s="256"/>
      <c r="N730" s="257"/>
      <c r="O730" s="257"/>
      <c r="P730" s="257"/>
      <c r="Q730" s="257"/>
      <c r="R730" s="257"/>
      <c r="S730" s="257"/>
      <c r="T730" s="258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9" t="s">
        <v>257</v>
      </c>
      <c r="AU730" s="259" t="s">
        <v>87</v>
      </c>
      <c r="AV730" s="14" t="s">
        <v>87</v>
      </c>
      <c r="AW730" s="14" t="s">
        <v>34</v>
      </c>
      <c r="AX730" s="14" t="s">
        <v>77</v>
      </c>
      <c r="AY730" s="259" t="s">
        <v>245</v>
      </c>
    </row>
    <row r="731" s="15" customFormat="1">
      <c r="A731" s="15"/>
      <c r="B731" s="260"/>
      <c r="C731" s="261"/>
      <c r="D731" s="234" t="s">
        <v>257</v>
      </c>
      <c r="E731" s="262" t="s">
        <v>1</v>
      </c>
      <c r="F731" s="263" t="s">
        <v>266</v>
      </c>
      <c r="G731" s="261"/>
      <c r="H731" s="264">
        <v>81</v>
      </c>
      <c r="I731" s="265"/>
      <c r="J731" s="261"/>
      <c r="K731" s="261"/>
      <c r="L731" s="266"/>
      <c r="M731" s="267"/>
      <c r="N731" s="268"/>
      <c r="O731" s="268"/>
      <c r="P731" s="268"/>
      <c r="Q731" s="268"/>
      <c r="R731" s="268"/>
      <c r="S731" s="268"/>
      <c r="T731" s="269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70" t="s">
        <v>257</v>
      </c>
      <c r="AU731" s="270" t="s">
        <v>87</v>
      </c>
      <c r="AV731" s="15" t="s">
        <v>253</v>
      </c>
      <c r="AW731" s="15" t="s">
        <v>34</v>
      </c>
      <c r="AX731" s="15" t="s">
        <v>77</v>
      </c>
      <c r="AY731" s="270" t="s">
        <v>245</v>
      </c>
    </row>
    <row r="732" s="14" customFormat="1">
      <c r="A732" s="14"/>
      <c r="B732" s="249"/>
      <c r="C732" s="250"/>
      <c r="D732" s="234" t="s">
        <v>257</v>
      </c>
      <c r="E732" s="251" t="s">
        <v>1</v>
      </c>
      <c r="F732" s="252" t="s">
        <v>7306</v>
      </c>
      <c r="G732" s="250"/>
      <c r="H732" s="253">
        <v>85.049999999999997</v>
      </c>
      <c r="I732" s="254"/>
      <c r="J732" s="250"/>
      <c r="K732" s="250"/>
      <c r="L732" s="255"/>
      <c r="M732" s="256"/>
      <c r="N732" s="257"/>
      <c r="O732" s="257"/>
      <c r="P732" s="257"/>
      <c r="Q732" s="257"/>
      <c r="R732" s="257"/>
      <c r="S732" s="257"/>
      <c r="T732" s="258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9" t="s">
        <v>257</v>
      </c>
      <c r="AU732" s="259" t="s">
        <v>87</v>
      </c>
      <c r="AV732" s="14" t="s">
        <v>87</v>
      </c>
      <c r="AW732" s="14" t="s">
        <v>34</v>
      </c>
      <c r="AX732" s="14" t="s">
        <v>85</v>
      </c>
      <c r="AY732" s="259" t="s">
        <v>245</v>
      </c>
    </row>
    <row r="733" s="2" customFormat="1" ht="16.5" customHeight="1">
      <c r="A733" s="40"/>
      <c r="B733" s="41"/>
      <c r="C733" s="283" t="s">
        <v>3914</v>
      </c>
      <c r="D733" s="283" t="s">
        <v>551</v>
      </c>
      <c r="E733" s="284" t="s">
        <v>7307</v>
      </c>
      <c r="F733" s="285" t="s">
        <v>7308</v>
      </c>
      <c r="G733" s="286" t="s">
        <v>275</v>
      </c>
      <c r="H733" s="287">
        <v>1.8899999999999999</v>
      </c>
      <c r="I733" s="288"/>
      <c r="J733" s="289">
        <f>ROUND(I733*H733,2)</f>
        <v>0</v>
      </c>
      <c r="K733" s="285" t="s">
        <v>764</v>
      </c>
      <c r="L733" s="290"/>
      <c r="M733" s="291" t="s">
        <v>1</v>
      </c>
      <c r="N733" s="292" t="s">
        <v>42</v>
      </c>
      <c r="O733" s="93"/>
      <c r="P733" s="230">
        <f>O733*H733</f>
        <v>0</v>
      </c>
      <c r="Q733" s="230">
        <v>0.0011999999999999999</v>
      </c>
      <c r="R733" s="230">
        <f>Q733*H733</f>
        <v>0.0022679999999999996</v>
      </c>
      <c r="S733" s="230">
        <v>0</v>
      </c>
      <c r="T733" s="231">
        <f>S733*H733</f>
        <v>0</v>
      </c>
      <c r="U733" s="40"/>
      <c r="V733" s="40"/>
      <c r="W733" s="40"/>
      <c r="X733" s="40"/>
      <c r="Y733" s="40"/>
      <c r="Z733" s="40"/>
      <c r="AA733" s="40"/>
      <c r="AB733" s="40"/>
      <c r="AC733" s="40"/>
      <c r="AD733" s="40"/>
      <c r="AE733" s="40"/>
      <c r="AR733" s="232" t="s">
        <v>522</v>
      </c>
      <c r="AT733" s="232" t="s">
        <v>551</v>
      </c>
      <c r="AU733" s="232" t="s">
        <v>87</v>
      </c>
      <c r="AY733" s="19" t="s">
        <v>245</v>
      </c>
      <c r="BE733" s="233">
        <f>IF(N733="základní",J733,0)</f>
        <v>0</v>
      </c>
      <c r="BF733" s="233">
        <f>IF(N733="snížená",J733,0)</f>
        <v>0</v>
      </c>
      <c r="BG733" s="233">
        <f>IF(N733="zákl. přenesená",J733,0)</f>
        <v>0</v>
      </c>
      <c r="BH733" s="233">
        <f>IF(N733="sníž. přenesená",J733,0)</f>
        <v>0</v>
      </c>
      <c r="BI733" s="233">
        <f>IF(N733="nulová",J733,0)</f>
        <v>0</v>
      </c>
      <c r="BJ733" s="19" t="s">
        <v>85</v>
      </c>
      <c r="BK733" s="233">
        <f>ROUND(I733*H733,2)</f>
        <v>0</v>
      </c>
      <c r="BL733" s="19" t="s">
        <v>402</v>
      </c>
      <c r="BM733" s="232" t="s">
        <v>7309</v>
      </c>
    </row>
    <row r="734" s="2" customFormat="1">
      <c r="A734" s="40"/>
      <c r="B734" s="41"/>
      <c r="C734" s="42"/>
      <c r="D734" s="234" t="s">
        <v>255</v>
      </c>
      <c r="E734" s="42"/>
      <c r="F734" s="235" t="s">
        <v>7308</v>
      </c>
      <c r="G734" s="42"/>
      <c r="H734" s="42"/>
      <c r="I734" s="236"/>
      <c r="J734" s="42"/>
      <c r="K734" s="42"/>
      <c r="L734" s="46"/>
      <c r="M734" s="237"/>
      <c r="N734" s="238"/>
      <c r="O734" s="93"/>
      <c r="P734" s="93"/>
      <c r="Q734" s="93"/>
      <c r="R734" s="93"/>
      <c r="S734" s="93"/>
      <c r="T734" s="94"/>
      <c r="U734" s="40"/>
      <c r="V734" s="40"/>
      <c r="W734" s="40"/>
      <c r="X734" s="40"/>
      <c r="Y734" s="40"/>
      <c r="Z734" s="40"/>
      <c r="AA734" s="40"/>
      <c r="AB734" s="40"/>
      <c r="AC734" s="40"/>
      <c r="AD734" s="40"/>
      <c r="AE734" s="40"/>
      <c r="AT734" s="19" t="s">
        <v>255</v>
      </c>
      <c r="AU734" s="19" t="s">
        <v>87</v>
      </c>
    </row>
    <row r="735" s="14" customFormat="1">
      <c r="A735" s="14"/>
      <c r="B735" s="249"/>
      <c r="C735" s="250"/>
      <c r="D735" s="234" t="s">
        <v>257</v>
      </c>
      <c r="E735" s="251" t="s">
        <v>1</v>
      </c>
      <c r="F735" s="252" t="s">
        <v>7310</v>
      </c>
      <c r="G735" s="250"/>
      <c r="H735" s="253">
        <v>1.8899999999999999</v>
      </c>
      <c r="I735" s="254"/>
      <c r="J735" s="250"/>
      <c r="K735" s="250"/>
      <c r="L735" s="255"/>
      <c r="M735" s="256"/>
      <c r="N735" s="257"/>
      <c r="O735" s="257"/>
      <c r="P735" s="257"/>
      <c r="Q735" s="257"/>
      <c r="R735" s="257"/>
      <c r="S735" s="257"/>
      <c r="T735" s="258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59" t="s">
        <v>257</v>
      </c>
      <c r="AU735" s="259" t="s">
        <v>87</v>
      </c>
      <c r="AV735" s="14" t="s">
        <v>87</v>
      </c>
      <c r="AW735" s="14" t="s">
        <v>34</v>
      </c>
      <c r="AX735" s="14" t="s">
        <v>77</v>
      </c>
      <c r="AY735" s="259" t="s">
        <v>245</v>
      </c>
    </row>
    <row r="736" s="15" customFormat="1">
      <c r="A736" s="15"/>
      <c r="B736" s="260"/>
      <c r="C736" s="261"/>
      <c r="D736" s="234" t="s">
        <v>257</v>
      </c>
      <c r="E736" s="262" t="s">
        <v>1</v>
      </c>
      <c r="F736" s="263" t="s">
        <v>266</v>
      </c>
      <c r="G736" s="261"/>
      <c r="H736" s="264">
        <v>1.8899999999999999</v>
      </c>
      <c r="I736" s="265"/>
      <c r="J736" s="261"/>
      <c r="K736" s="261"/>
      <c r="L736" s="266"/>
      <c r="M736" s="267"/>
      <c r="N736" s="268"/>
      <c r="O736" s="268"/>
      <c r="P736" s="268"/>
      <c r="Q736" s="268"/>
      <c r="R736" s="268"/>
      <c r="S736" s="268"/>
      <c r="T736" s="269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T736" s="270" t="s">
        <v>257</v>
      </c>
      <c r="AU736" s="270" t="s">
        <v>87</v>
      </c>
      <c r="AV736" s="15" t="s">
        <v>253</v>
      </c>
      <c r="AW736" s="15" t="s">
        <v>34</v>
      </c>
      <c r="AX736" s="15" t="s">
        <v>85</v>
      </c>
      <c r="AY736" s="270" t="s">
        <v>245</v>
      </c>
    </row>
    <row r="737" s="2" customFormat="1" ht="16.5" customHeight="1">
      <c r="A737" s="40"/>
      <c r="B737" s="41"/>
      <c r="C737" s="221" t="s">
        <v>3917</v>
      </c>
      <c r="D737" s="221" t="s">
        <v>248</v>
      </c>
      <c r="E737" s="222" t="s">
        <v>3143</v>
      </c>
      <c r="F737" s="223" t="s">
        <v>3144</v>
      </c>
      <c r="G737" s="224" t="s">
        <v>3531</v>
      </c>
      <c r="H737" s="225">
        <v>2.5499999999999998</v>
      </c>
      <c r="I737" s="226"/>
      <c r="J737" s="227">
        <f>ROUND(I737*H737,2)</f>
        <v>0</v>
      </c>
      <c r="K737" s="223" t="s">
        <v>764</v>
      </c>
      <c r="L737" s="46"/>
      <c r="M737" s="228" t="s">
        <v>1</v>
      </c>
      <c r="N737" s="229" t="s">
        <v>42</v>
      </c>
      <c r="O737" s="93"/>
      <c r="P737" s="230">
        <f>O737*H737</f>
        <v>0</v>
      </c>
      <c r="Q737" s="230">
        <v>0</v>
      </c>
      <c r="R737" s="230">
        <f>Q737*H737</f>
        <v>0</v>
      </c>
      <c r="S737" s="230">
        <v>0</v>
      </c>
      <c r="T737" s="231">
        <f>S737*H737</f>
        <v>0</v>
      </c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  <c r="AE737" s="40"/>
      <c r="AR737" s="232" t="s">
        <v>402</v>
      </c>
      <c r="AT737" s="232" t="s">
        <v>248</v>
      </c>
      <c r="AU737" s="232" t="s">
        <v>87</v>
      </c>
      <c r="AY737" s="19" t="s">
        <v>245</v>
      </c>
      <c r="BE737" s="233">
        <f>IF(N737="základní",J737,0)</f>
        <v>0</v>
      </c>
      <c r="BF737" s="233">
        <f>IF(N737="snížená",J737,0)</f>
        <v>0</v>
      </c>
      <c r="BG737" s="233">
        <f>IF(N737="zákl. přenesená",J737,0)</f>
        <v>0</v>
      </c>
      <c r="BH737" s="233">
        <f>IF(N737="sníž. přenesená",J737,0)</f>
        <v>0</v>
      </c>
      <c r="BI737" s="233">
        <f>IF(N737="nulová",J737,0)</f>
        <v>0</v>
      </c>
      <c r="BJ737" s="19" t="s">
        <v>85</v>
      </c>
      <c r="BK737" s="233">
        <f>ROUND(I737*H737,2)</f>
        <v>0</v>
      </c>
      <c r="BL737" s="19" t="s">
        <v>402</v>
      </c>
      <c r="BM737" s="232" t="s">
        <v>7311</v>
      </c>
    </row>
    <row r="738" s="2" customFormat="1">
      <c r="A738" s="40"/>
      <c r="B738" s="41"/>
      <c r="C738" s="42"/>
      <c r="D738" s="234" t="s">
        <v>255</v>
      </c>
      <c r="E738" s="42"/>
      <c r="F738" s="235" t="s">
        <v>3146</v>
      </c>
      <c r="G738" s="42"/>
      <c r="H738" s="42"/>
      <c r="I738" s="236"/>
      <c r="J738" s="42"/>
      <c r="K738" s="42"/>
      <c r="L738" s="46"/>
      <c r="M738" s="237"/>
      <c r="N738" s="238"/>
      <c r="O738" s="93"/>
      <c r="P738" s="93"/>
      <c r="Q738" s="93"/>
      <c r="R738" s="93"/>
      <c r="S738" s="93"/>
      <c r="T738" s="94"/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T738" s="19" t="s">
        <v>255</v>
      </c>
      <c r="AU738" s="19" t="s">
        <v>87</v>
      </c>
    </row>
    <row r="739" s="2" customFormat="1">
      <c r="A739" s="40"/>
      <c r="B739" s="41"/>
      <c r="C739" s="42"/>
      <c r="D739" s="296" t="s">
        <v>766</v>
      </c>
      <c r="E739" s="42"/>
      <c r="F739" s="297" t="s">
        <v>3147</v>
      </c>
      <c r="G739" s="42"/>
      <c r="H739" s="42"/>
      <c r="I739" s="236"/>
      <c r="J739" s="42"/>
      <c r="K739" s="42"/>
      <c r="L739" s="46"/>
      <c r="M739" s="237"/>
      <c r="N739" s="238"/>
      <c r="O739" s="93"/>
      <c r="P739" s="93"/>
      <c r="Q739" s="93"/>
      <c r="R739" s="93"/>
      <c r="S739" s="93"/>
      <c r="T739" s="94"/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T739" s="19" t="s">
        <v>766</v>
      </c>
      <c r="AU739" s="19" t="s">
        <v>87</v>
      </c>
    </row>
    <row r="740" s="12" customFormat="1" ht="20.88" customHeight="1">
      <c r="A740" s="12"/>
      <c r="B740" s="205"/>
      <c r="C740" s="206"/>
      <c r="D740" s="207" t="s">
        <v>76</v>
      </c>
      <c r="E740" s="219" t="s">
        <v>3992</v>
      </c>
      <c r="F740" s="219" t="s">
        <v>3993</v>
      </c>
      <c r="G740" s="206"/>
      <c r="H740" s="206"/>
      <c r="I740" s="209"/>
      <c r="J740" s="220">
        <f>BK740</f>
        <v>0</v>
      </c>
      <c r="K740" s="206"/>
      <c r="L740" s="211"/>
      <c r="M740" s="212"/>
      <c r="N740" s="213"/>
      <c r="O740" s="213"/>
      <c r="P740" s="214">
        <f>P741+SUM(P742:P752)</f>
        <v>0</v>
      </c>
      <c r="Q740" s="213"/>
      <c r="R740" s="214">
        <f>R741+SUM(R742:R752)</f>
        <v>1.1355305</v>
      </c>
      <c r="S740" s="213"/>
      <c r="T740" s="215">
        <f>T741+SUM(T742:T752)</f>
        <v>0</v>
      </c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R740" s="216" t="s">
        <v>87</v>
      </c>
      <c r="AT740" s="217" t="s">
        <v>76</v>
      </c>
      <c r="AU740" s="217" t="s">
        <v>87</v>
      </c>
      <c r="AY740" s="216" t="s">
        <v>245</v>
      </c>
      <c r="BK740" s="218">
        <f>BK741+SUM(BK742:BK752)</f>
        <v>0</v>
      </c>
    </row>
    <row r="741" s="2" customFormat="1" ht="21.75" customHeight="1">
      <c r="A741" s="40"/>
      <c r="B741" s="41"/>
      <c r="C741" s="221" t="s">
        <v>3921</v>
      </c>
      <c r="D741" s="221" t="s">
        <v>248</v>
      </c>
      <c r="E741" s="222" t="s">
        <v>7312</v>
      </c>
      <c r="F741" s="223" t="s">
        <v>7313</v>
      </c>
      <c r="G741" s="224" t="s">
        <v>275</v>
      </c>
      <c r="H741" s="225">
        <v>54.75</v>
      </c>
      <c r="I741" s="226"/>
      <c r="J741" s="227">
        <f>ROUND(I741*H741,2)</f>
        <v>0</v>
      </c>
      <c r="K741" s="223" t="s">
        <v>764</v>
      </c>
      <c r="L741" s="46"/>
      <c r="M741" s="228" t="s">
        <v>1</v>
      </c>
      <c r="N741" s="229" t="s">
        <v>42</v>
      </c>
      <c r="O741" s="93"/>
      <c r="P741" s="230">
        <f>O741*H741</f>
        <v>0</v>
      </c>
      <c r="Q741" s="230">
        <v>5.0000000000000002E-05</v>
      </c>
      <c r="R741" s="230">
        <f>Q741*H741</f>
        <v>0.0027374999999999999</v>
      </c>
      <c r="S741" s="230">
        <v>0</v>
      </c>
      <c r="T741" s="231">
        <f>S741*H741</f>
        <v>0</v>
      </c>
      <c r="U741" s="40"/>
      <c r="V741" s="40"/>
      <c r="W741" s="40"/>
      <c r="X741" s="40"/>
      <c r="Y741" s="40"/>
      <c r="Z741" s="40"/>
      <c r="AA741" s="40"/>
      <c r="AB741" s="40"/>
      <c r="AC741" s="40"/>
      <c r="AD741" s="40"/>
      <c r="AE741" s="40"/>
      <c r="AR741" s="232" t="s">
        <v>402</v>
      </c>
      <c r="AT741" s="232" t="s">
        <v>248</v>
      </c>
      <c r="AU741" s="232" t="s">
        <v>272</v>
      </c>
      <c r="AY741" s="19" t="s">
        <v>245</v>
      </c>
      <c r="BE741" s="233">
        <f>IF(N741="základní",J741,0)</f>
        <v>0</v>
      </c>
      <c r="BF741" s="233">
        <f>IF(N741="snížená",J741,0)</f>
        <v>0</v>
      </c>
      <c r="BG741" s="233">
        <f>IF(N741="zákl. přenesená",J741,0)</f>
        <v>0</v>
      </c>
      <c r="BH741" s="233">
        <f>IF(N741="sníž. přenesená",J741,0)</f>
        <v>0</v>
      </c>
      <c r="BI741" s="233">
        <f>IF(N741="nulová",J741,0)</f>
        <v>0</v>
      </c>
      <c r="BJ741" s="19" t="s">
        <v>85</v>
      </c>
      <c r="BK741" s="233">
        <f>ROUND(I741*H741,2)</f>
        <v>0</v>
      </c>
      <c r="BL741" s="19" t="s">
        <v>402</v>
      </c>
      <c r="BM741" s="232" t="s">
        <v>7314</v>
      </c>
    </row>
    <row r="742" s="2" customFormat="1">
      <c r="A742" s="40"/>
      <c r="B742" s="41"/>
      <c r="C742" s="42"/>
      <c r="D742" s="234" t="s">
        <v>255</v>
      </c>
      <c r="E742" s="42"/>
      <c r="F742" s="235" t="s">
        <v>7315</v>
      </c>
      <c r="G742" s="42"/>
      <c r="H742" s="42"/>
      <c r="I742" s="236"/>
      <c r="J742" s="42"/>
      <c r="K742" s="42"/>
      <c r="L742" s="46"/>
      <c r="M742" s="237"/>
      <c r="N742" s="238"/>
      <c r="O742" s="93"/>
      <c r="P742" s="93"/>
      <c r="Q742" s="93"/>
      <c r="R742" s="93"/>
      <c r="S742" s="93"/>
      <c r="T742" s="94"/>
      <c r="U742" s="40"/>
      <c r="V742" s="40"/>
      <c r="W742" s="40"/>
      <c r="X742" s="40"/>
      <c r="Y742" s="40"/>
      <c r="Z742" s="40"/>
      <c r="AA742" s="40"/>
      <c r="AB742" s="40"/>
      <c r="AC742" s="40"/>
      <c r="AD742" s="40"/>
      <c r="AE742" s="40"/>
      <c r="AT742" s="19" t="s">
        <v>255</v>
      </c>
      <c r="AU742" s="19" t="s">
        <v>272</v>
      </c>
    </row>
    <row r="743" s="2" customFormat="1">
      <c r="A743" s="40"/>
      <c r="B743" s="41"/>
      <c r="C743" s="42"/>
      <c r="D743" s="296" t="s">
        <v>766</v>
      </c>
      <c r="E743" s="42"/>
      <c r="F743" s="297" t="s">
        <v>7316</v>
      </c>
      <c r="G743" s="42"/>
      <c r="H743" s="42"/>
      <c r="I743" s="236"/>
      <c r="J743" s="42"/>
      <c r="K743" s="42"/>
      <c r="L743" s="46"/>
      <c r="M743" s="237"/>
      <c r="N743" s="238"/>
      <c r="O743" s="93"/>
      <c r="P743" s="93"/>
      <c r="Q743" s="93"/>
      <c r="R743" s="93"/>
      <c r="S743" s="93"/>
      <c r="T743" s="94"/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T743" s="19" t="s">
        <v>766</v>
      </c>
      <c r="AU743" s="19" t="s">
        <v>272</v>
      </c>
    </row>
    <row r="744" s="14" customFormat="1">
      <c r="A744" s="14"/>
      <c r="B744" s="249"/>
      <c r="C744" s="250"/>
      <c r="D744" s="234" t="s">
        <v>257</v>
      </c>
      <c r="E744" s="251" t="s">
        <v>1</v>
      </c>
      <c r="F744" s="252" t="s">
        <v>7317</v>
      </c>
      <c r="G744" s="250"/>
      <c r="H744" s="253">
        <v>54.75</v>
      </c>
      <c r="I744" s="254"/>
      <c r="J744" s="250"/>
      <c r="K744" s="250"/>
      <c r="L744" s="255"/>
      <c r="M744" s="256"/>
      <c r="N744" s="257"/>
      <c r="O744" s="257"/>
      <c r="P744" s="257"/>
      <c r="Q744" s="257"/>
      <c r="R744" s="257"/>
      <c r="S744" s="257"/>
      <c r="T744" s="258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9" t="s">
        <v>257</v>
      </c>
      <c r="AU744" s="259" t="s">
        <v>272</v>
      </c>
      <c r="AV744" s="14" t="s">
        <v>87</v>
      </c>
      <c r="AW744" s="14" t="s">
        <v>34</v>
      </c>
      <c r="AX744" s="14" t="s">
        <v>77</v>
      </c>
      <c r="AY744" s="259" t="s">
        <v>245</v>
      </c>
    </row>
    <row r="745" s="15" customFormat="1">
      <c r="A745" s="15"/>
      <c r="B745" s="260"/>
      <c r="C745" s="261"/>
      <c r="D745" s="234" t="s">
        <v>257</v>
      </c>
      <c r="E745" s="262" t="s">
        <v>1</v>
      </c>
      <c r="F745" s="263" t="s">
        <v>266</v>
      </c>
      <c r="G745" s="261"/>
      <c r="H745" s="264">
        <v>54.75</v>
      </c>
      <c r="I745" s="265"/>
      <c r="J745" s="261"/>
      <c r="K745" s="261"/>
      <c r="L745" s="266"/>
      <c r="M745" s="267"/>
      <c r="N745" s="268"/>
      <c r="O745" s="268"/>
      <c r="P745" s="268"/>
      <c r="Q745" s="268"/>
      <c r="R745" s="268"/>
      <c r="S745" s="268"/>
      <c r="T745" s="269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70" t="s">
        <v>257</v>
      </c>
      <c r="AU745" s="270" t="s">
        <v>272</v>
      </c>
      <c r="AV745" s="15" t="s">
        <v>253</v>
      </c>
      <c r="AW745" s="15" t="s">
        <v>34</v>
      </c>
      <c r="AX745" s="15" t="s">
        <v>85</v>
      </c>
      <c r="AY745" s="270" t="s">
        <v>245</v>
      </c>
    </row>
    <row r="746" s="2" customFormat="1" ht="16.5" customHeight="1">
      <c r="A746" s="40"/>
      <c r="B746" s="41"/>
      <c r="C746" s="283" t="s">
        <v>3924</v>
      </c>
      <c r="D746" s="283" t="s">
        <v>551</v>
      </c>
      <c r="E746" s="284" t="s">
        <v>7318</v>
      </c>
      <c r="F746" s="285" t="s">
        <v>7319</v>
      </c>
      <c r="G746" s="286" t="s">
        <v>275</v>
      </c>
      <c r="H746" s="287">
        <v>59.130000000000003</v>
      </c>
      <c r="I746" s="288"/>
      <c r="J746" s="289">
        <f>ROUND(I746*H746,2)</f>
        <v>0</v>
      </c>
      <c r="K746" s="285" t="s">
        <v>764</v>
      </c>
      <c r="L746" s="290"/>
      <c r="M746" s="291" t="s">
        <v>1</v>
      </c>
      <c r="N746" s="292" t="s">
        <v>42</v>
      </c>
      <c r="O746" s="93"/>
      <c r="P746" s="230">
        <f>O746*H746</f>
        <v>0</v>
      </c>
      <c r="Q746" s="230">
        <v>0.0015</v>
      </c>
      <c r="R746" s="230">
        <f>Q746*H746</f>
        <v>0.08869500000000001</v>
      </c>
      <c r="S746" s="230">
        <v>0</v>
      </c>
      <c r="T746" s="231">
        <f>S746*H746</f>
        <v>0</v>
      </c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R746" s="232" t="s">
        <v>522</v>
      </c>
      <c r="AT746" s="232" t="s">
        <v>551</v>
      </c>
      <c r="AU746" s="232" t="s">
        <v>272</v>
      </c>
      <c r="AY746" s="19" t="s">
        <v>245</v>
      </c>
      <c r="BE746" s="233">
        <f>IF(N746="základní",J746,0)</f>
        <v>0</v>
      </c>
      <c r="BF746" s="233">
        <f>IF(N746="snížená",J746,0)</f>
        <v>0</v>
      </c>
      <c r="BG746" s="233">
        <f>IF(N746="zákl. přenesená",J746,0)</f>
        <v>0</v>
      </c>
      <c r="BH746" s="233">
        <f>IF(N746="sníž. přenesená",J746,0)</f>
        <v>0</v>
      </c>
      <c r="BI746" s="233">
        <f>IF(N746="nulová",J746,0)</f>
        <v>0</v>
      </c>
      <c r="BJ746" s="19" t="s">
        <v>85</v>
      </c>
      <c r="BK746" s="233">
        <f>ROUND(I746*H746,2)</f>
        <v>0</v>
      </c>
      <c r="BL746" s="19" t="s">
        <v>402</v>
      </c>
      <c r="BM746" s="232" t="s">
        <v>7320</v>
      </c>
    </row>
    <row r="747" s="2" customFormat="1">
      <c r="A747" s="40"/>
      <c r="B747" s="41"/>
      <c r="C747" s="42"/>
      <c r="D747" s="234" t="s">
        <v>255</v>
      </c>
      <c r="E747" s="42"/>
      <c r="F747" s="235" t="s">
        <v>7319</v>
      </c>
      <c r="G747" s="42"/>
      <c r="H747" s="42"/>
      <c r="I747" s="236"/>
      <c r="J747" s="42"/>
      <c r="K747" s="42"/>
      <c r="L747" s="46"/>
      <c r="M747" s="237"/>
      <c r="N747" s="238"/>
      <c r="O747" s="93"/>
      <c r="P747" s="93"/>
      <c r="Q747" s="93"/>
      <c r="R747" s="93"/>
      <c r="S747" s="93"/>
      <c r="T747" s="94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T747" s="19" t="s">
        <v>255</v>
      </c>
      <c r="AU747" s="19" t="s">
        <v>272</v>
      </c>
    </row>
    <row r="748" s="14" customFormat="1">
      <c r="A748" s="14"/>
      <c r="B748" s="249"/>
      <c r="C748" s="250"/>
      <c r="D748" s="234" t="s">
        <v>257</v>
      </c>
      <c r="E748" s="251" t="s">
        <v>1</v>
      </c>
      <c r="F748" s="252" t="s">
        <v>7321</v>
      </c>
      <c r="G748" s="250"/>
      <c r="H748" s="253">
        <v>59.130000000000003</v>
      </c>
      <c r="I748" s="254"/>
      <c r="J748" s="250"/>
      <c r="K748" s="250"/>
      <c r="L748" s="255"/>
      <c r="M748" s="256"/>
      <c r="N748" s="257"/>
      <c r="O748" s="257"/>
      <c r="P748" s="257"/>
      <c r="Q748" s="257"/>
      <c r="R748" s="257"/>
      <c r="S748" s="257"/>
      <c r="T748" s="258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9" t="s">
        <v>257</v>
      </c>
      <c r="AU748" s="259" t="s">
        <v>272</v>
      </c>
      <c r="AV748" s="14" t="s">
        <v>87</v>
      </c>
      <c r="AW748" s="14" t="s">
        <v>34</v>
      </c>
      <c r="AX748" s="14" t="s">
        <v>85</v>
      </c>
      <c r="AY748" s="259" t="s">
        <v>245</v>
      </c>
    </row>
    <row r="749" s="2" customFormat="1" ht="16.5" customHeight="1">
      <c r="A749" s="40"/>
      <c r="B749" s="41"/>
      <c r="C749" s="221" t="s">
        <v>2162</v>
      </c>
      <c r="D749" s="221" t="s">
        <v>248</v>
      </c>
      <c r="E749" s="222" t="s">
        <v>4005</v>
      </c>
      <c r="F749" s="223" t="s">
        <v>4006</v>
      </c>
      <c r="G749" s="224" t="s">
        <v>545</v>
      </c>
      <c r="H749" s="225">
        <v>0.090999999999999998</v>
      </c>
      <c r="I749" s="226"/>
      <c r="J749" s="227">
        <f>ROUND(I749*H749,2)</f>
        <v>0</v>
      </c>
      <c r="K749" s="223" t="s">
        <v>764</v>
      </c>
      <c r="L749" s="46"/>
      <c r="M749" s="228" t="s">
        <v>1</v>
      </c>
      <c r="N749" s="229" t="s">
        <v>42</v>
      </c>
      <c r="O749" s="93"/>
      <c r="P749" s="230">
        <f>O749*H749</f>
        <v>0</v>
      </c>
      <c r="Q749" s="230">
        <v>0</v>
      </c>
      <c r="R749" s="230">
        <f>Q749*H749</f>
        <v>0</v>
      </c>
      <c r="S749" s="230">
        <v>0</v>
      </c>
      <c r="T749" s="231">
        <f>S749*H749</f>
        <v>0</v>
      </c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R749" s="232" t="s">
        <v>402</v>
      </c>
      <c r="AT749" s="232" t="s">
        <v>248</v>
      </c>
      <c r="AU749" s="232" t="s">
        <v>272</v>
      </c>
      <c r="AY749" s="19" t="s">
        <v>245</v>
      </c>
      <c r="BE749" s="233">
        <f>IF(N749="základní",J749,0)</f>
        <v>0</v>
      </c>
      <c r="BF749" s="233">
        <f>IF(N749="snížená",J749,0)</f>
        <v>0</v>
      </c>
      <c r="BG749" s="233">
        <f>IF(N749="zákl. přenesená",J749,0)</f>
        <v>0</v>
      </c>
      <c r="BH749" s="233">
        <f>IF(N749="sníž. přenesená",J749,0)</f>
        <v>0</v>
      </c>
      <c r="BI749" s="233">
        <f>IF(N749="nulová",J749,0)</f>
        <v>0</v>
      </c>
      <c r="BJ749" s="19" t="s">
        <v>85</v>
      </c>
      <c r="BK749" s="233">
        <f>ROUND(I749*H749,2)</f>
        <v>0</v>
      </c>
      <c r="BL749" s="19" t="s">
        <v>402</v>
      </c>
      <c r="BM749" s="232" t="s">
        <v>7322</v>
      </c>
    </row>
    <row r="750" s="2" customFormat="1">
      <c r="A750" s="40"/>
      <c r="B750" s="41"/>
      <c r="C750" s="42"/>
      <c r="D750" s="234" t="s">
        <v>255</v>
      </c>
      <c r="E750" s="42"/>
      <c r="F750" s="235" t="s">
        <v>4008</v>
      </c>
      <c r="G750" s="42"/>
      <c r="H750" s="42"/>
      <c r="I750" s="236"/>
      <c r="J750" s="42"/>
      <c r="K750" s="42"/>
      <c r="L750" s="46"/>
      <c r="M750" s="237"/>
      <c r="N750" s="238"/>
      <c r="O750" s="93"/>
      <c r="P750" s="93"/>
      <c r="Q750" s="93"/>
      <c r="R750" s="93"/>
      <c r="S750" s="93"/>
      <c r="T750" s="94"/>
      <c r="U750" s="40"/>
      <c r="V750" s="40"/>
      <c r="W750" s="40"/>
      <c r="X750" s="40"/>
      <c r="Y750" s="40"/>
      <c r="Z750" s="40"/>
      <c r="AA750" s="40"/>
      <c r="AB750" s="40"/>
      <c r="AC750" s="40"/>
      <c r="AD750" s="40"/>
      <c r="AE750" s="40"/>
      <c r="AT750" s="19" t="s">
        <v>255</v>
      </c>
      <c r="AU750" s="19" t="s">
        <v>272</v>
      </c>
    </row>
    <row r="751" s="2" customFormat="1">
      <c r="A751" s="40"/>
      <c r="B751" s="41"/>
      <c r="C751" s="42"/>
      <c r="D751" s="296" t="s">
        <v>766</v>
      </c>
      <c r="E751" s="42"/>
      <c r="F751" s="297" t="s">
        <v>4009</v>
      </c>
      <c r="G751" s="42"/>
      <c r="H751" s="42"/>
      <c r="I751" s="236"/>
      <c r="J751" s="42"/>
      <c r="K751" s="42"/>
      <c r="L751" s="46"/>
      <c r="M751" s="237"/>
      <c r="N751" s="238"/>
      <c r="O751" s="93"/>
      <c r="P751" s="93"/>
      <c r="Q751" s="93"/>
      <c r="R751" s="93"/>
      <c r="S751" s="93"/>
      <c r="T751" s="94"/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T751" s="19" t="s">
        <v>766</v>
      </c>
      <c r="AU751" s="19" t="s">
        <v>272</v>
      </c>
    </row>
    <row r="752" s="17" customFormat="1" ht="20.88" customHeight="1">
      <c r="A752" s="17"/>
      <c r="B752" s="306"/>
      <c r="C752" s="307"/>
      <c r="D752" s="308" t="s">
        <v>76</v>
      </c>
      <c r="E752" s="308" t="s">
        <v>905</v>
      </c>
      <c r="F752" s="308" t="s">
        <v>906</v>
      </c>
      <c r="G752" s="307"/>
      <c r="H752" s="307"/>
      <c r="I752" s="309"/>
      <c r="J752" s="310">
        <f>BK752</f>
        <v>0</v>
      </c>
      <c r="K752" s="307"/>
      <c r="L752" s="311"/>
      <c r="M752" s="312"/>
      <c r="N752" s="313"/>
      <c r="O752" s="313"/>
      <c r="P752" s="314">
        <f>SUM(P753:P797)</f>
        <v>0</v>
      </c>
      <c r="Q752" s="313"/>
      <c r="R752" s="314">
        <f>SUM(R753:R797)</f>
        <v>1.044098</v>
      </c>
      <c r="S752" s="313"/>
      <c r="T752" s="315">
        <f>SUM(T753:T797)</f>
        <v>0</v>
      </c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R752" s="316" t="s">
        <v>87</v>
      </c>
      <c r="AT752" s="317" t="s">
        <v>76</v>
      </c>
      <c r="AU752" s="317" t="s">
        <v>272</v>
      </c>
      <c r="AY752" s="316" t="s">
        <v>245</v>
      </c>
      <c r="BK752" s="318">
        <f>SUM(BK753:BK797)</f>
        <v>0</v>
      </c>
    </row>
    <row r="753" s="2" customFormat="1" ht="16.5" customHeight="1">
      <c r="A753" s="40"/>
      <c r="B753" s="41"/>
      <c r="C753" s="221" t="s">
        <v>2054</v>
      </c>
      <c r="D753" s="221" t="s">
        <v>248</v>
      </c>
      <c r="E753" s="222" t="s">
        <v>3149</v>
      </c>
      <c r="F753" s="223" t="s">
        <v>3150</v>
      </c>
      <c r="G753" s="224" t="s">
        <v>275</v>
      </c>
      <c r="H753" s="225">
        <v>25.5</v>
      </c>
      <c r="I753" s="226"/>
      <c r="J753" s="227">
        <f>ROUND(I753*H753,2)</f>
        <v>0</v>
      </c>
      <c r="K753" s="223" t="s">
        <v>764</v>
      </c>
      <c r="L753" s="46"/>
      <c r="M753" s="228" t="s">
        <v>1</v>
      </c>
      <c r="N753" s="229" t="s">
        <v>42</v>
      </c>
      <c r="O753" s="93"/>
      <c r="P753" s="230">
        <f>O753*H753</f>
        <v>0</v>
      </c>
      <c r="Q753" s="230">
        <v>0</v>
      </c>
      <c r="R753" s="230">
        <f>Q753*H753</f>
        <v>0</v>
      </c>
      <c r="S753" s="230">
        <v>0</v>
      </c>
      <c r="T753" s="231">
        <f>S753*H753</f>
        <v>0</v>
      </c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R753" s="232" t="s">
        <v>402</v>
      </c>
      <c r="AT753" s="232" t="s">
        <v>248</v>
      </c>
      <c r="AU753" s="232" t="s">
        <v>253</v>
      </c>
      <c r="AY753" s="19" t="s">
        <v>245</v>
      </c>
      <c r="BE753" s="233">
        <f>IF(N753="základní",J753,0)</f>
        <v>0</v>
      </c>
      <c r="BF753" s="233">
        <f>IF(N753="snížená",J753,0)</f>
        <v>0</v>
      </c>
      <c r="BG753" s="233">
        <f>IF(N753="zákl. přenesená",J753,0)</f>
        <v>0</v>
      </c>
      <c r="BH753" s="233">
        <f>IF(N753="sníž. přenesená",J753,0)</f>
        <v>0</v>
      </c>
      <c r="BI753" s="233">
        <f>IF(N753="nulová",J753,0)</f>
        <v>0</v>
      </c>
      <c r="BJ753" s="19" t="s">
        <v>85</v>
      </c>
      <c r="BK753" s="233">
        <f>ROUND(I753*H753,2)</f>
        <v>0</v>
      </c>
      <c r="BL753" s="19" t="s">
        <v>402</v>
      </c>
      <c r="BM753" s="232" t="s">
        <v>7323</v>
      </c>
    </row>
    <row r="754" s="2" customFormat="1">
      <c r="A754" s="40"/>
      <c r="B754" s="41"/>
      <c r="C754" s="42"/>
      <c r="D754" s="234" t="s">
        <v>255</v>
      </c>
      <c r="E754" s="42"/>
      <c r="F754" s="235" t="s">
        <v>3152</v>
      </c>
      <c r="G754" s="42"/>
      <c r="H754" s="42"/>
      <c r="I754" s="236"/>
      <c r="J754" s="42"/>
      <c r="K754" s="42"/>
      <c r="L754" s="46"/>
      <c r="M754" s="237"/>
      <c r="N754" s="238"/>
      <c r="O754" s="93"/>
      <c r="P754" s="93"/>
      <c r="Q754" s="93"/>
      <c r="R754" s="93"/>
      <c r="S754" s="93"/>
      <c r="T754" s="94"/>
      <c r="U754" s="40"/>
      <c r="V754" s="40"/>
      <c r="W754" s="40"/>
      <c r="X754" s="40"/>
      <c r="Y754" s="40"/>
      <c r="Z754" s="40"/>
      <c r="AA754" s="40"/>
      <c r="AB754" s="40"/>
      <c r="AC754" s="40"/>
      <c r="AD754" s="40"/>
      <c r="AE754" s="40"/>
      <c r="AT754" s="19" t="s">
        <v>255</v>
      </c>
      <c r="AU754" s="19" t="s">
        <v>253</v>
      </c>
    </row>
    <row r="755" s="2" customFormat="1">
      <c r="A755" s="40"/>
      <c r="B755" s="41"/>
      <c r="C755" s="42"/>
      <c r="D755" s="296" t="s">
        <v>766</v>
      </c>
      <c r="E755" s="42"/>
      <c r="F755" s="297" t="s">
        <v>3153</v>
      </c>
      <c r="G755" s="42"/>
      <c r="H755" s="42"/>
      <c r="I755" s="236"/>
      <c r="J755" s="42"/>
      <c r="K755" s="42"/>
      <c r="L755" s="46"/>
      <c r="M755" s="237"/>
      <c r="N755" s="238"/>
      <c r="O755" s="93"/>
      <c r="P755" s="93"/>
      <c r="Q755" s="93"/>
      <c r="R755" s="93"/>
      <c r="S755" s="93"/>
      <c r="T755" s="94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T755" s="19" t="s">
        <v>766</v>
      </c>
      <c r="AU755" s="19" t="s">
        <v>253</v>
      </c>
    </row>
    <row r="756" s="13" customFormat="1">
      <c r="A756" s="13"/>
      <c r="B756" s="239"/>
      <c r="C756" s="240"/>
      <c r="D756" s="234" t="s">
        <v>257</v>
      </c>
      <c r="E756" s="241" t="s">
        <v>1</v>
      </c>
      <c r="F756" s="242" t="s">
        <v>3154</v>
      </c>
      <c r="G756" s="240"/>
      <c r="H756" s="241" t="s">
        <v>1</v>
      </c>
      <c r="I756" s="243"/>
      <c r="J756" s="240"/>
      <c r="K756" s="240"/>
      <c r="L756" s="244"/>
      <c r="M756" s="245"/>
      <c r="N756" s="246"/>
      <c r="O756" s="246"/>
      <c r="P756" s="246"/>
      <c r="Q756" s="246"/>
      <c r="R756" s="246"/>
      <c r="S756" s="246"/>
      <c r="T756" s="247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8" t="s">
        <v>257</v>
      </c>
      <c r="AU756" s="248" t="s">
        <v>253</v>
      </c>
      <c r="AV756" s="13" t="s">
        <v>85</v>
      </c>
      <c r="AW756" s="13" t="s">
        <v>34</v>
      </c>
      <c r="AX756" s="13" t="s">
        <v>77</v>
      </c>
      <c r="AY756" s="248" t="s">
        <v>245</v>
      </c>
    </row>
    <row r="757" s="14" customFormat="1">
      <c r="A757" s="14"/>
      <c r="B757" s="249"/>
      <c r="C757" s="250"/>
      <c r="D757" s="234" t="s">
        <v>257</v>
      </c>
      <c r="E757" s="251" t="s">
        <v>1</v>
      </c>
      <c r="F757" s="252" t="s">
        <v>7324</v>
      </c>
      <c r="G757" s="250"/>
      <c r="H757" s="253">
        <v>25.5</v>
      </c>
      <c r="I757" s="254"/>
      <c r="J757" s="250"/>
      <c r="K757" s="250"/>
      <c r="L757" s="255"/>
      <c r="M757" s="256"/>
      <c r="N757" s="257"/>
      <c r="O757" s="257"/>
      <c r="P757" s="257"/>
      <c r="Q757" s="257"/>
      <c r="R757" s="257"/>
      <c r="S757" s="257"/>
      <c r="T757" s="258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9" t="s">
        <v>257</v>
      </c>
      <c r="AU757" s="259" t="s">
        <v>253</v>
      </c>
      <c r="AV757" s="14" t="s">
        <v>87</v>
      </c>
      <c r="AW757" s="14" t="s">
        <v>34</v>
      </c>
      <c r="AX757" s="14" t="s">
        <v>77</v>
      </c>
      <c r="AY757" s="259" t="s">
        <v>245</v>
      </c>
    </row>
    <row r="758" s="15" customFormat="1">
      <c r="A758" s="15"/>
      <c r="B758" s="260"/>
      <c r="C758" s="261"/>
      <c r="D758" s="234" t="s">
        <v>257</v>
      </c>
      <c r="E758" s="262" t="s">
        <v>1</v>
      </c>
      <c r="F758" s="263" t="s">
        <v>266</v>
      </c>
      <c r="G758" s="261"/>
      <c r="H758" s="264">
        <v>25.5</v>
      </c>
      <c r="I758" s="265"/>
      <c r="J758" s="261"/>
      <c r="K758" s="261"/>
      <c r="L758" s="266"/>
      <c r="M758" s="267"/>
      <c r="N758" s="268"/>
      <c r="O758" s="268"/>
      <c r="P758" s="268"/>
      <c r="Q758" s="268"/>
      <c r="R758" s="268"/>
      <c r="S758" s="268"/>
      <c r="T758" s="269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T758" s="270" t="s">
        <v>257</v>
      </c>
      <c r="AU758" s="270" t="s">
        <v>253</v>
      </c>
      <c r="AV758" s="15" t="s">
        <v>253</v>
      </c>
      <c r="AW758" s="15" t="s">
        <v>34</v>
      </c>
      <c r="AX758" s="15" t="s">
        <v>85</v>
      </c>
      <c r="AY758" s="270" t="s">
        <v>245</v>
      </c>
    </row>
    <row r="759" s="2" customFormat="1" ht="16.5" customHeight="1">
      <c r="A759" s="40"/>
      <c r="B759" s="41"/>
      <c r="C759" s="283" t="s">
        <v>3943</v>
      </c>
      <c r="D759" s="283" t="s">
        <v>551</v>
      </c>
      <c r="E759" s="284" t="s">
        <v>929</v>
      </c>
      <c r="F759" s="285" t="s">
        <v>930</v>
      </c>
      <c r="G759" s="286" t="s">
        <v>545</v>
      </c>
      <c r="H759" s="287">
        <v>1.02</v>
      </c>
      <c r="I759" s="288"/>
      <c r="J759" s="289">
        <f>ROUND(I759*H759,2)</f>
        <v>0</v>
      </c>
      <c r="K759" s="285" t="s">
        <v>1</v>
      </c>
      <c r="L759" s="290"/>
      <c r="M759" s="291" t="s">
        <v>1</v>
      </c>
      <c r="N759" s="292" t="s">
        <v>42</v>
      </c>
      <c r="O759" s="93"/>
      <c r="P759" s="230">
        <f>O759*H759</f>
        <v>0</v>
      </c>
      <c r="Q759" s="230">
        <v>1</v>
      </c>
      <c r="R759" s="230">
        <f>Q759*H759</f>
        <v>1.02</v>
      </c>
      <c r="S759" s="230">
        <v>0</v>
      </c>
      <c r="T759" s="231">
        <f>S759*H759</f>
        <v>0</v>
      </c>
      <c r="U759" s="40"/>
      <c r="V759" s="40"/>
      <c r="W759" s="40"/>
      <c r="X759" s="40"/>
      <c r="Y759" s="40"/>
      <c r="Z759" s="40"/>
      <c r="AA759" s="40"/>
      <c r="AB759" s="40"/>
      <c r="AC759" s="40"/>
      <c r="AD759" s="40"/>
      <c r="AE759" s="40"/>
      <c r="AR759" s="232" t="s">
        <v>326</v>
      </c>
      <c r="AT759" s="232" t="s">
        <v>551</v>
      </c>
      <c r="AU759" s="232" t="s">
        <v>253</v>
      </c>
      <c r="AY759" s="19" t="s">
        <v>245</v>
      </c>
      <c r="BE759" s="233">
        <f>IF(N759="základní",J759,0)</f>
        <v>0</v>
      </c>
      <c r="BF759" s="233">
        <f>IF(N759="snížená",J759,0)</f>
        <v>0</v>
      </c>
      <c r="BG759" s="233">
        <f>IF(N759="zákl. přenesená",J759,0)</f>
        <v>0</v>
      </c>
      <c r="BH759" s="233">
        <f>IF(N759="sníž. přenesená",J759,0)</f>
        <v>0</v>
      </c>
      <c r="BI759" s="233">
        <f>IF(N759="nulová",J759,0)</f>
        <v>0</v>
      </c>
      <c r="BJ759" s="19" t="s">
        <v>85</v>
      </c>
      <c r="BK759" s="233">
        <f>ROUND(I759*H759,2)</f>
        <v>0</v>
      </c>
      <c r="BL759" s="19" t="s">
        <v>253</v>
      </c>
      <c r="BM759" s="232" t="s">
        <v>7325</v>
      </c>
    </row>
    <row r="760" s="2" customFormat="1">
      <c r="A760" s="40"/>
      <c r="B760" s="41"/>
      <c r="C760" s="42"/>
      <c r="D760" s="234" t="s">
        <v>255</v>
      </c>
      <c r="E760" s="42"/>
      <c r="F760" s="235" t="s">
        <v>931</v>
      </c>
      <c r="G760" s="42"/>
      <c r="H760" s="42"/>
      <c r="I760" s="236"/>
      <c r="J760" s="42"/>
      <c r="K760" s="42"/>
      <c r="L760" s="46"/>
      <c r="M760" s="237"/>
      <c r="N760" s="238"/>
      <c r="O760" s="93"/>
      <c r="P760" s="93"/>
      <c r="Q760" s="93"/>
      <c r="R760" s="93"/>
      <c r="S760" s="93"/>
      <c r="T760" s="94"/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T760" s="19" t="s">
        <v>255</v>
      </c>
      <c r="AU760" s="19" t="s">
        <v>253</v>
      </c>
    </row>
    <row r="761" s="13" customFormat="1">
      <c r="A761" s="13"/>
      <c r="B761" s="239"/>
      <c r="C761" s="240"/>
      <c r="D761" s="234" t="s">
        <v>257</v>
      </c>
      <c r="E761" s="241" t="s">
        <v>1</v>
      </c>
      <c r="F761" s="242" t="s">
        <v>3158</v>
      </c>
      <c r="G761" s="240"/>
      <c r="H761" s="241" t="s">
        <v>1</v>
      </c>
      <c r="I761" s="243"/>
      <c r="J761" s="240"/>
      <c r="K761" s="240"/>
      <c r="L761" s="244"/>
      <c r="M761" s="245"/>
      <c r="N761" s="246"/>
      <c r="O761" s="246"/>
      <c r="P761" s="246"/>
      <c r="Q761" s="246"/>
      <c r="R761" s="246"/>
      <c r="S761" s="246"/>
      <c r="T761" s="247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8" t="s">
        <v>257</v>
      </c>
      <c r="AU761" s="248" t="s">
        <v>253</v>
      </c>
      <c r="AV761" s="13" t="s">
        <v>85</v>
      </c>
      <c r="AW761" s="13" t="s">
        <v>34</v>
      </c>
      <c r="AX761" s="13" t="s">
        <v>77</v>
      </c>
      <c r="AY761" s="248" t="s">
        <v>245</v>
      </c>
    </row>
    <row r="762" s="14" customFormat="1">
      <c r="A762" s="14"/>
      <c r="B762" s="249"/>
      <c r="C762" s="250"/>
      <c r="D762" s="234" t="s">
        <v>257</v>
      </c>
      <c r="E762" s="251" t="s">
        <v>1</v>
      </c>
      <c r="F762" s="252" t="s">
        <v>7326</v>
      </c>
      <c r="G762" s="250"/>
      <c r="H762" s="253">
        <v>1.02</v>
      </c>
      <c r="I762" s="254"/>
      <c r="J762" s="250"/>
      <c r="K762" s="250"/>
      <c r="L762" s="255"/>
      <c r="M762" s="256"/>
      <c r="N762" s="257"/>
      <c r="O762" s="257"/>
      <c r="P762" s="257"/>
      <c r="Q762" s="257"/>
      <c r="R762" s="257"/>
      <c r="S762" s="257"/>
      <c r="T762" s="258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9" t="s">
        <v>257</v>
      </c>
      <c r="AU762" s="259" t="s">
        <v>253</v>
      </c>
      <c r="AV762" s="14" t="s">
        <v>87</v>
      </c>
      <c r="AW762" s="14" t="s">
        <v>34</v>
      </c>
      <c r="AX762" s="14" t="s">
        <v>77</v>
      </c>
      <c r="AY762" s="259" t="s">
        <v>245</v>
      </c>
    </row>
    <row r="763" s="15" customFormat="1">
      <c r="A763" s="15"/>
      <c r="B763" s="260"/>
      <c r="C763" s="261"/>
      <c r="D763" s="234" t="s">
        <v>257</v>
      </c>
      <c r="E763" s="262" t="s">
        <v>1</v>
      </c>
      <c r="F763" s="263" t="s">
        <v>266</v>
      </c>
      <c r="G763" s="261"/>
      <c r="H763" s="264">
        <v>1.02</v>
      </c>
      <c r="I763" s="265"/>
      <c r="J763" s="261"/>
      <c r="K763" s="261"/>
      <c r="L763" s="266"/>
      <c r="M763" s="267"/>
      <c r="N763" s="268"/>
      <c r="O763" s="268"/>
      <c r="P763" s="268"/>
      <c r="Q763" s="268"/>
      <c r="R763" s="268"/>
      <c r="S763" s="268"/>
      <c r="T763" s="269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70" t="s">
        <v>257</v>
      </c>
      <c r="AU763" s="270" t="s">
        <v>253</v>
      </c>
      <c r="AV763" s="15" t="s">
        <v>253</v>
      </c>
      <c r="AW763" s="15" t="s">
        <v>34</v>
      </c>
      <c r="AX763" s="15" t="s">
        <v>85</v>
      </c>
      <c r="AY763" s="270" t="s">
        <v>245</v>
      </c>
    </row>
    <row r="764" s="2" customFormat="1" ht="16.5" customHeight="1">
      <c r="A764" s="40"/>
      <c r="B764" s="41"/>
      <c r="C764" s="221" t="s">
        <v>3948</v>
      </c>
      <c r="D764" s="221" t="s">
        <v>248</v>
      </c>
      <c r="E764" s="222" t="s">
        <v>3161</v>
      </c>
      <c r="F764" s="223" t="s">
        <v>3162</v>
      </c>
      <c r="G764" s="224" t="s">
        <v>275</v>
      </c>
      <c r="H764" s="225">
        <v>25.5</v>
      </c>
      <c r="I764" s="226"/>
      <c r="J764" s="227">
        <f>ROUND(I764*H764,2)</f>
        <v>0</v>
      </c>
      <c r="K764" s="223" t="s">
        <v>764</v>
      </c>
      <c r="L764" s="46"/>
      <c r="M764" s="228" t="s">
        <v>1</v>
      </c>
      <c r="N764" s="229" t="s">
        <v>42</v>
      </c>
      <c r="O764" s="93"/>
      <c r="P764" s="230">
        <f>O764*H764</f>
        <v>0</v>
      </c>
      <c r="Q764" s="230">
        <v>0</v>
      </c>
      <c r="R764" s="230">
        <f>Q764*H764</f>
        <v>0</v>
      </c>
      <c r="S764" s="230">
        <v>0</v>
      </c>
      <c r="T764" s="231">
        <f>S764*H764</f>
        <v>0</v>
      </c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R764" s="232" t="s">
        <v>402</v>
      </c>
      <c r="AT764" s="232" t="s">
        <v>248</v>
      </c>
      <c r="AU764" s="232" t="s">
        <v>253</v>
      </c>
      <c r="AY764" s="19" t="s">
        <v>245</v>
      </c>
      <c r="BE764" s="233">
        <f>IF(N764="základní",J764,0)</f>
        <v>0</v>
      </c>
      <c r="BF764" s="233">
        <f>IF(N764="snížená",J764,0)</f>
        <v>0</v>
      </c>
      <c r="BG764" s="233">
        <f>IF(N764="zákl. přenesená",J764,0)</f>
        <v>0</v>
      </c>
      <c r="BH764" s="233">
        <f>IF(N764="sníž. přenesená",J764,0)</f>
        <v>0</v>
      </c>
      <c r="BI764" s="233">
        <f>IF(N764="nulová",J764,0)</f>
        <v>0</v>
      </c>
      <c r="BJ764" s="19" t="s">
        <v>85</v>
      </c>
      <c r="BK764" s="233">
        <f>ROUND(I764*H764,2)</f>
        <v>0</v>
      </c>
      <c r="BL764" s="19" t="s">
        <v>402</v>
      </c>
      <c r="BM764" s="232" t="s">
        <v>7327</v>
      </c>
    </row>
    <row r="765" s="2" customFormat="1">
      <c r="A765" s="40"/>
      <c r="B765" s="41"/>
      <c r="C765" s="42"/>
      <c r="D765" s="234" t="s">
        <v>255</v>
      </c>
      <c r="E765" s="42"/>
      <c r="F765" s="235" t="s">
        <v>3164</v>
      </c>
      <c r="G765" s="42"/>
      <c r="H765" s="42"/>
      <c r="I765" s="236"/>
      <c r="J765" s="42"/>
      <c r="K765" s="42"/>
      <c r="L765" s="46"/>
      <c r="M765" s="237"/>
      <c r="N765" s="238"/>
      <c r="O765" s="93"/>
      <c r="P765" s="93"/>
      <c r="Q765" s="93"/>
      <c r="R765" s="93"/>
      <c r="S765" s="93"/>
      <c r="T765" s="94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T765" s="19" t="s">
        <v>255</v>
      </c>
      <c r="AU765" s="19" t="s">
        <v>253</v>
      </c>
    </row>
    <row r="766" s="2" customFormat="1">
      <c r="A766" s="40"/>
      <c r="B766" s="41"/>
      <c r="C766" s="42"/>
      <c r="D766" s="296" t="s">
        <v>766</v>
      </c>
      <c r="E766" s="42"/>
      <c r="F766" s="297" t="s">
        <v>3165</v>
      </c>
      <c r="G766" s="42"/>
      <c r="H766" s="42"/>
      <c r="I766" s="236"/>
      <c r="J766" s="42"/>
      <c r="K766" s="42"/>
      <c r="L766" s="46"/>
      <c r="M766" s="237"/>
      <c r="N766" s="238"/>
      <c r="O766" s="93"/>
      <c r="P766" s="93"/>
      <c r="Q766" s="93"/>
      <c r="R766" s="93"/>
      <c r="S766" s="93"/>
      <c r="T766" s="94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T766" s="19" t="s">
        <v>766</v>
      </c>
      <c r="AU766" s="19" t="s">
        <v>253</v>
      </c>
    </row>
    <row r="767" s="13" customFormat="1">
      <c r="A767" s="13"/>
      <c r="B767" s="239"/>
      <c r="C767" s="240"/>
      <c r="D767" s="234" t="s">
        <v>257</v>
      </c>
      <c r="E767" s="241" t="s">
        <v>1</v>
      </c>
      <c r="F767" s="242" t="s">
        <v>3166</v>
      </c>
      <c r="G767" s="240"/>
      <c r="H767" s="241" t="s">
        <v>1</v>
      </c>
      <c r="I767" s="243"/>
      <c r="J767" s="240"/>
      <c r="K767" s="240"/>
      <c r="L767" s="244"/>
      <c r="M767" s="245"/>
      <c r="N767" s="246"/>
      <c r="O767" s="246"/>
      <c r="P767" s="246"/>
      <c r="Q767" s="246"/>
      <c r="R767" s="246"/>
      <c r="S767" s="246"/>
      <c r="T767" s="247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8" t="s">
        <v>257</v>
      </c>
      <c r="AU767" s="248" t="s">
        <v>253</v>
      </c>
      <c r="AV767" s="13" t="s">
        <v>85</v>
      </c>
      <c r="AW767" s="13" t="s">
        <v>34</v>
      </c>
      <c r="AX767" s="13" t="s">
        <v>77</v>
      </c>
      <c r="AY767" s="248" t="s">
        <v>245</v>
      </c>
    </row>
    <row r="768" s="14" customFormat="1">
      <c r="A768" s="14"/>
      <c r="B768" s="249"/>
      <c r="C768" s="250"/>
      <c r="D768" s="234" t="s">
        <v>257</v>
      </c>
      <c r="E768" s="251" t="s">
        <v>1</v>
      </c>
      <c r="F768" s="252" t="s">
        <v>7328</v>
      </c>
      <c r="G768" s="250"/>
      <c r="H768" s="253">
        <v>25.5</v>
      </c>
      <c r="I768" s="254"/>
      <c r="J768" s="250"/>
      <c r="K768" s="250"/>
      <c r="L768" s="255"/>
      <c r="M768" s="256"/>
      <c r="N768" s="257"/>
      <c r="O768" s="257"/>
      <c r="P768" s="257"/>
      <c r="Q768" s="257"/>
      <c r="R768" s="257"/>
      <c r="S768" s="257"/>
      <c r="T768" s="258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T768" s="259" t="s">
        <v>257</v>
      </c>
      <c r="AU768" s="259" t="s">
        <v>253</v>
      </c>
      <c r="AV768" s="14" t="s">
        <v>87</v>
      </c>
      <c r="AW768" s="14" t="s">
        <v>34</v>
      </c>
      <c r="AX768" s="14" t="s">
        <v>77</v>
      </c>
      <c r="AY768" s="259" t="s">
        <v>245</v>
      </c>
    </row>
    <row r="769" s="15" customFormat="1">
      <c r="A769" s="15"/>
      <c r="B769" s="260"/>
      <c r="C769" s="261"/>
      <c r="D769" s="234" t="s">
        <v>257</v>
      </c>
      <c r="E769" s="262" t="s">
        <v>1</v>
      </c>
      <c r="F769" s="263" t="s">
        <v>266</v>
      </c>
      <c r="G769" s="261"/>
      <c r="H769" s="264">
        <v>25.5</v>
      </c>
      <c r="I769" s="265"/>
      <c r="J769" s="261"/>
      <c r="K769" s="261"/>
      <c r="L769" s="266"/>
      <c r="M769" s="267"/>
      <c r="N769" s="268"/>
      <c r="O769" s="268"/>
      <c r="P769" s="268"/>
      <c r="Q769" s="268"/>
      <c r="R769" s="268"/>
      <c r="S769" s="268"/>
      <c r="T769" s="269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T769" s="270" t="s">
        <v>257</v>
      </c>
      <c r="AU769" s="270" t="s">
        <v>253</v>
      </c>
      <c r="AV769" s="15" t="s">
        <v>253</v>
      </c>
      <c r="AW769" s="15" t="s">
        <v>34</v>
      </c>
      <c r="AX769" s="15" t="s">
        <v>85</v>
      </c>
      <c r="AY769" s="270" t="s">
        <v>245</v>
      </c>
    </row>
    <row r="770" s="2" customFormat="1" ht="16.5" customHeight="1">
      <c r="A770" s="40"/>
      <c r="B770" s="41"/>
      <c r="C770" s="221" t="s">
        <v>3954</v>
      </c>
      <c r="D770" s="221" t="s">
        <v>248</v>
      </c>
      <c r="E770" s="222" t="s">
        <v>3168</v>
      </c>
      <c r="F770" s="223" t="s">
        <v>3169</v>
      </c>
      <c r="G770" s="224" t="s">
        <v>275</v>
      </c>
      <c r="H770" s="225">
        <v>25.5</v>
      </c>
      <c r="I770" s="226"/>
      <c r="J770" s="227">
        <f>ROUND(I770*H770,2)</f>
        <v>0</v>
      </c>
      <c r="K770" s="223" t="s">
        <v>764</v>
      </c>
      <c r="L770" s="46"/>
      <c r="M770" s="228" t="s">
        <v>1</v>
      </c>
      <c r="N770" s="229" t="s">
        <v>42</v>
      </c>
      <c r="O770" s="93"/>
      <c r="P770" s="230">
        <f>O770*H770</f>
        <v>0</v>
      </c>
      <c r="Q770" s="230">
        <v>0</v>
      </c>
      <c r="R770" s="230">
        <f>Q770*H770</f>
        <v>0</v>
      </c>
      <c r="S770" s="230">
        <v>0</v>
      </c>
      <c r="T770" s="231">
        <f>S770*H770</f>
        <v>0</v>
      </c>
      <c r="U770" s="40"/>
      <c r="V770" s="40"/>
      <c r="W770" s="40"/>
      <c r="X770" s="40"/>
      <c r="Y770" s="40"/>
      <c r="Z770" s="40"/>
      <c r="AA770" s="40"/>
      <c r="AB770" s="40"/>
      <c r="AC770" s="40"/>
      <c r="AD770" s="40"/>
      <c r="AE770" s="40"/>
      <c r="AR770" s="232" t="s">
        <v>402</v>
      </c>
      <c r="AT770" s="232" t="s">
        <v>248</v>
      </c>
      <c r="AU770" s="232" t="s">
        <v>253</v>
      </c>
      <c r="AY770" s="19" t="s">
        <v>245</v>
      </c>
      <c r="BE770" s="233">
        <f>IF(N770="základní",J770,0)</f>
        <v>0</v>
      </c>
      <c r="BF770" s="233">
        <f>IF(N770="snížená",J770,0)</f>
        <v>0</v>
      </c>
      <c r="BG770" s="233">
        <f>IF(N770="zákl. přenesená",J770,0)</f>
        <v>0</v>
      </c>
      <c r="BH770" s="233">
        <f>IF(N770="sníž. přenesená",J770,0)</f>
        <v>0</v>
      </c>
      <c r="BI770" s="233">
        <f>IF(N770="nulová",J770,0)</f>
        <v>0</v>
      </c>
      <c r="BJ770" s="19" t="s">
        <v>85</v>
      </c>
      <c r="BK770" s="233">
        <f>ROUND(I770*H770,2)</f>
        <v>0</v>
      </c>
      <c r="BL770" s="19" t="s">
        <v>402</v>
      </c>
      <c r="BM770" s="232" t="s">
        <v>7329</v>
      </c>
    </row>
    <row r="771" s="2" customFormat="1">
      <c r="A771" s="40"/>
      <c r="B771" s="41"/>
      <c r="C771" s="42"/>
      <c r="D771" s="234" t="s">
        <v>255</v>
      </c>
      <c r="E771" s="42"/>
      <c r="F771" s="235" t="s">
        <v>3171</v>
      </c>
      <c r="G771" s="42"/>
      <c r="H771" s="42"/>
      <c r="I771" s="236"/>
      <c r="J771" s="42"/>
      <c r="K771" s="42"/>
      <c r="L771" s="46"/>
      <c r="M771" s="237"/>
      <c r="N771" s="238"/>
      <c r="O771" s="93"/>
      <c r="P771" s="93"/>
      <c r="Q771" s="93"/>
      <c r="R771" s="93"/>
      <c r="S771" s="93"/>
      <c r="T771" s="94"/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T771" s="19" t="s">
        <v>255</v>
      </c>
      <c r="AU771" s="19" t="s">
        <v>253</v>
      </c>
    </row>
    <row r="772" s="2" customFormat="1">
      <c r="A772" s="40"/>
      <c r="B772" s="41"/>
      <c r="C772" s="42"/>
      <c r="D772" s="296" t="s">
        <v>766</v>
      </c>
      <c r="E772" s="42"/>
      <c r="F772" s="297" t="s">
        <v>3172</v>
      </c>
      <c r="G772" s="42"/>
      <c r="H772" s="42"/>
      <c r="I772" s="236"/>
      <c r="J772" s="42"/>
      <c r="K772" s="42"/>
      <c r="L772" s="46"/>
      <c r="M772" s="237"/>
      <c r="N772" s="238"/>
      <c r="O772" s="93"/>
      <c r="P772" s="93"/>
      <c r="Q772" s="93"/>
      <c r="R772" s="93"/>
      <c r="S772" s="93"/>
      <c r="T772" s="94"/>
      <c r="U772" s="40"/>
      <c r="V772" s="40"/>
      <c r="W772" s="40"/>
      <c r="X772" s="40"/>
      <c r="Y772" s="40"/>
      <c r="Z772" s="40"/>
      <c r="AA772" s="40"/>
      <c r="AB772" s="40"/>
      <c r="AC772" s="40"/>
      <c r="AD772" s="40"/>
      <c r="AE772" s="40"/>
      <c r="AT772" s="19" t="s">
        <v>766</v>
      </c>
      <c r="AU772" s="19" t="s">
        <v>253</v>
      </c>
    </row>
    <row r="773" s="13" customFormat="1">
      <c r="A773" s="13"/>
      <c r="B773" s="239"/>
      <c r="C773" s="240"/>
      <c r="D773" s="234" t="s">
        <v>257</v>
      </c>
      <c r="E773" s="241" t="s">
        <v>1</v>
      </c>
      <c r="F773" s="242" t="s">
        <v>3173</v>
      </c>
      <c r="G773" s="240"/>
      <c r="H773" s="241" t="s">
        <v>1</v>
      </c>
      <c r="I773" s="243"/>
      <c r="J773" s="240"/>
      <c r="K773" s="240"/>
      <c r="L773" s="244"/>
      <c r="M773" s="245"/>
      <c r="N773" s="246"/>
      <c r="O773" s="246"/>
      <c r="P773" s="246"/>
      <c r="Q773" s="246"/>
      <c r="R773" s="246"/>
      <c r="S773" s="246"/>
      <c r="T773" s="247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8" t="s">
        <v>257</v>
      </c>
      <c r="AU773" s="248" t="s">
        <v>253</v>
      </c>
      <c r="AV773" s="13" t="s">
        <v>85</v>
      </c>
      <c r="AW773" s="13" t="s">
        <v>34</v>
      </c>
      <c r="AX773" s="13" t="s">
        <v>77</v>
      </c>
      <c r="AY773" s="248" t="s">
        <v>245</v>
      </c>
    </row>
    <row r="774" s="14" customFormat="1">
      <c r="A774" s="14"/>
      <c r="B774" s="249"/>
      <c r="C774" s="250"/>
      <c r="D774" s="234" t="s">
        <v>257</v>
      </c>
      <c r="E774" s="251" t="s">
        <v>1</v>
      </c>
      <c r="F774" s="252" t="s">
        <v>7328</v>
      </c>
      <c r="G774" s="250"/>
      <c r="H774" s="253">
        <v>25.5</v>
      </c>
      <c r="I774" s="254"/>
      <c r="J774" s="250"/>
      <c r="K774" s="250"/>
      <c r="L774" s="255"/>
      <c r="M774" s="256"/>
      <c r="N774" s="257"/>
      <c r="O774" s="257"/>
      <c r="P774" s="257"/>
      <c r="Q774" s="257"/>
      <c r="R774" s="257"/>
      <c r="S774" s="257"/>
      <c r="T774" s="258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9" t="s">
        <v>257</v>
      </c>
      <c r="AU774" s="259" t="s">
        <v>253</v>
      </c>
      <c r="AV774" s="14" t="s">
        <v>87</v>
      </c>
      <c r="AW774" s="14" t="s">
        <v>34</v>
      </c>
      <c r="AX774" s="14" t="s">
        <v>77</v>
      </c>
      <c r="AY774" s="259" t="s">
        <v>245</v>
      </c>
    </row>
    <row r="775" s="15" customFormat="1">
      <c r="A775" s="15"/>
      <c r="B775" s="260"/>
      <c r="C775" s="261"/>
      <c r="D775" s="234" t="s">
        <v>257</v>
      </c>
      <c r="E775" s="262" t="s">
        <v>1</v>
      </c>
      <c r="F775" s="263" t="s">
        <v>266</v>
      </c>
      <c r="G775" s="261"/>
      <c r="H775" s="264">
        <v>25.5</v>
      </c>
      <c r="I775" s="265"/>
      <c r="J775" s="261"/>
      <c r="K775" s="261"/>
      <c r="L775" s="266"/>
      <c r="M775" s="267"/>
      <c r="N775" s="268"/>
      <c r="O775" s="268"/>
      <c r="P775" s="268"/>
      <c r="Q775" s="268"/>
      <c r="R775" s="268"/>
      <c r="S775" s="268"/>
      <c r="T775" s="269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T775" s="270" t="s">
        <v>257</v>
      </c>
      <c r="AU775" s="270" t="s">
        <v>253</v>
      </c>
      <c r="AV775" s="15" t="s">
        <v>253</v>
      </c>
      <c r="AW775" s="15" t="s">
        <v>34</v>
      </c>
      <c r="AX775" s="15" t="s">
        <v>85</v>
      </c>
      <c r="AY775" s="270" t="s">
        <v>245</v>
      </c>
    </row>
    <row r="776" s="2" customFormat="1" ht="16.5" customHeight="1">
      <c r="A776" s="40"/>
      <c r="B776" s="41"/>
      <c r="C776" s="221" t="s">
        <v>3959</v>
      </c>
      <c r="D776" s="221" t="s">
        <v>248</v>
      </c>
      <c r="E776" s="222" t="s">
        <v>3175</v>
      </c>
      <c r="F776" s="223" t="s">
        <v>3176</v>
      </c>
      <c r="G776" s="224" t="s">
        <v>275</v>
      </c>
      <c r="H776" s="225">
        <v>25.5</v>
      </c>
      <c r="I776" s="226"/>
      <c r="J776" s="227">
        <f>ROUND(I776*H776,2)</f>
        <v>0</v>
      </c>
      <c r="K776" s="223" t="s">
        <v>764</v>
      </c>
      <c r="L776" s="46"/>
      <c r="M776" s="228" t="s">
        <v>1</v>
      </c>
      <c r="N776" s="229" t="s">
        <v>42</v>
      </c>
      <c r="O776" s="93"/>
      <c r="P776" s="230">
        <f>O776*H776</f>
        <v>0</v>
      </c>
      <c r="Q776" s="230">
        <v>0</v>
      </c>
      <c r="R776" s="230">
        <f>Q776*H776</f>
        <v>0</v>
      </c>
      <c r="S776" s="230">
        <v>0</v>
      </c>
      <c r="T776" s="231">
        <f>S776*H776</f>
        <v>0</v>
      </c>
      <c r="U776" s="40"/>
      <c r="V776" s="40"/>
      <c r="W776" s="40"/>
      <c r="X776" s="40"/>
      <c r="Y776" s="40"/>
      <c r="Z776" s="40"/>
      <c r="AA776" s="40"/>
      <c r="AB776" s="40"/>
      <c r="AC776" s="40"/>
      <c r="AD776" s="40"/>
      <c r="AE776" s="40"/>
      <c r="AR776" s="232" t="s">
        <v>402</v>
      </c>
      <c r="AT776" s="232" t="s">
        <v>248</v>
      </c>
      <c r="AU776" s="232" t="s">
        <v>253</v>
      </c>
      <c r="AY776" s="19" t="s">
        <v>245</v>
      </c>
      <c r="BE776" s="233">
        <f>IF(N776="základní",J776,0)</f>
        <v>0</v>
      </c>
      <c r="BF776" s="233">
        <f>IF(N776="snížená",J776,0)</f>
        <v>0</v>
      </c>
      <c r="BG776" s="233">
        <f>IF(N776="zákl. přenesená",J776,0)</f>
        <v>0</v>
      </c>
      <c r="BH776" s="233">
        <f>IF(N776="sníž. přenesená",J776,0)</f>
        <v>0</v>
      </c>
      <c r="BI776" s="233">
        <f>IF(N776="nulová",J776,0)</f>
        <v>0</v>
      </c>
      <c r="BJ776" s="19" t="s">
        <v>85</v>
      </c>
      <c r="BK776" s="233">
        <f>ROUND(I776*H776,2)</f>
        <v>0</v>
      </c>
      <c r="BL776" s="19" t="s">
        <v>402</v>
      </c>
      <c r="BM776" s="232" t="s">
        <v>7330</v>
      </c>
    </row>
    <row r="777" s="2" customFormat="1">
      <c r="A777" s="40"/>
      <c r="B777" s="41"/>
      <c r="C777" s="42"/>
      <c r="D777" s="234" t="s">
        <v>255</v>
      </c>
      <c r="E777" s="42"/>
      <c r="F777" s="235" t="s">
        <v>3178</v>
      </c>
      <c r="G777" s="42"/>
      <c r="H777" s="42"/>
      <c r="I777" s="236"/>
      <c r="J777" s="42"/>
      <c r="K777" s="42"/>
      <c r="L777" s="46"/>
      <c r="M777" s="237"/>
      <c r="N777" s="238"/>
      <c r="O777" s="93"/>
      <c r="P777" s="93"/>
      <c r="Q777" s="93"/>
      <c r="R777" s="93"/>
      <c r="S777" s="93"/>
      <c r="T777" s="94"/>
      <c r="U777" s="40"/>
      <c r="V777" s="40"/>
      <c r="W777" s="40"/>
      <c r="X777" s="40"/>
      <c r="Y777" s="40"/>
      <c r="Z777" s="40"/>
      <c r="AA777" s="40"/>
      <c r="AB777" s="40"/>
      <c r="AC777" s="40"/>
      <c r="AD777" s="40"/>
      <c r="AE777" s="40"/>
      <c r="AT777" s="19" t="s">
        <v>255</v>
      </c>
      <c r="AU777" s="19" t="s">
        <v>253</v>
      </c>
    </row>
    <row r="778" s="2" customFormat="1">
      <c r="A778" s="40"/>
      <c r="B778" s="41"/>
      <c r="C778" s="42"/>
      <c r="D778" s="296" t="s">
        <v>766</v>
      </c>
      <c r="E778" s="42"/>
      <c r="F778" s="297" t="s">
        <v>3179</v>
      </c>
      <c r="G778" s="42"/>
      <c r="H778" s="42"/>
      <c r="I778" s="236"/>
      <c r="J778" s="42"/>
      <c r="K778" s="42"/>
      <c r="L778" s="46"/>
      <c r="M778" s="237"/>
      <c r="N778" s="238"/>
      <c r="O778" s="93"/>
      <c r="P778" s="93"/>
      <c r="Q778" s="93"/>
      <c r="R778" s="93"/>
      <c r="S778" s="93"/>
      <c r="T778" s="94"/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T778" s="19" t="s">
        <v>766</v>
      </c>
      <c r="AU778" s="19" t="s">
        <v>253</v>
      </c>
    </row>
    <row r="779" s="13" customFormat="1">
      <c r="A779" s="13"/>
      <c r="B779" s="239"/>
      <c r="C779" s="240"/>
      <c r="D779" s="234" t="s">
        <v>257</v>
      </c>
      <c r="E779" s="241" t="s">
        <v>1</v>
      </c>
      <c r="F779" s="242" t="s">
        <v>3180</v>
      </c>
      <c r="G779" s="240"/>
      <c r="H779" s="241" t="s">
        <v>1</v>
      </c>
      <c r="I779" s="243"/>
      <c r="J779" s="240"/>
      <c r="K779" s="240"/>
      <c r="L779" s="244"/>
      <c r="M779" s="245"/>
      <c r="N779" s="246"/>
      <c r="O779" s="246"/>
      <c r="P779" s="246"/>
      <c r="Q779" s="246"/>
      <c r="R779" s="246"/>
      <c r="S779" s="246"/>
      <c r="T779" s="247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8" t="s">
        <v>257</v>
      </c>
      <c r="AU779" s="248" t="s">
        <v>253</v>
      </c>
      <c r="AV779" s="13" t="s">
        <v>85</v>
      </c>
      <c r="AW779" s="13" t="s">
        <v>34</v>
      </c>
      <c r="AX779" s="13" t="s">
        <v>77</v>
      </c>
      <c r="AY779" s="248" t="s">
        <v>245</v>
      </c>
    </row>
    <row r="780" s="14" customFormat="1">
      <c r="A780" s="14"/>
      <c r="B780" s="249"/>
      <c r="C780" s="250"/>
      <c r="D780" s="234" t="s">
        <v>257</v>
      </c>
      <c r="E780" s="251" t="s">
        <v>1</v>
      </c>
      <c r="F780" s="252" t="s">
        <v>7328</v>
      </c>
      <c r="G780" s="250"/>
      <c r="H780" s="253">
        <v>25.5</v>
      </c>
      <c r="I780" s="254"/>
      <c r="J780" s="250"/>
      <c r="K780" s="250"/>
      <c r="L780" s="255"/>
      <c r="M780" s="256"/>
      <c r="N780" s="257"/>
      <c r="O780" s="257"/>
      <c r="P780" s="257"/>
      <c r="Q780" s="257"/>
      <c r="R780" s="257"/>
      <c r="S780" s="257"/>
      <c r="T780" s="258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9" t="s">
        <v>257</v>
      </c>
      <c r="AU780" s="259" t="s">
        <v>253</v>
      </c>
      <c r="AV780" s="14" t="s">
        <v>87</v>
      </c>
      <c r="AW780" s="14" t="s">
        <v>34</v>
      </c>
      <c r="AX780" s="14" t="s">
        <v>77</v>
      </c>
      <c r="AY780" s="259" t="s">
        <v>245</v>
      </c>
    </row>
    <row r="781" s="15" customFormat="1">
      <c r="A781" s="15"/>
      <c r="B781" s="260"/>
      <c r="C781" s="261"/>
      <c r="D781" s="234" t="s">
        <v>257</v>
      </c>
      <c r="E781" s="262" t="s">
        <v>1</v>
      </c>
      <c r="F781" s="263" t="s">
        <v>266</v>
      </c>
      <c r="G781" s="261"/>
      <c r="H781" s="264">
        <v>25.5</v>
      </c>
      <c r="I781" s="265"/>
      <c r="J781" s="261"/>
      <c r="K781" s="261"/>
      <c r="L781" s="266"/>
      <c r="M781" s="267"/>
      <c r="N781" s="268"/>
      <c r="O781" s="268"/>
      <c r="P781" s="268"/>
      <c r="Q781" s="268"/>
      <c r="R781" s="268"/>
      <c r="S781" s="268"/>
      <c r="T781" s="269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70" t="s">
        <v>257</v>
      </c>
      <c r="AU781" s="270" t="s">
        <v>253</v>
      </c>
      <c r="AV781" s="15" t="s">
        <v>253</v>
      </c>
      <c r="AW781" s="15" t="s">
        <v>34</v>
      </c>
      <c r="AX781" s="15" t="s">
        <v>85</v>
      </c>
      <c r="AY781" s="270" t="s">
        <v>245</v>
      </c>
    </row>
    <row r="782" s="2" customFormat="1" ht="16.5" customHeight="1">
      <c r="A782" s="40"/>
      <c r="B782" s="41"/>
      <c r="C782" s="221" t="s">
        <v>3965</v>
      </c>
      <c r="D782" s="221" t="s">
        <v>248</v>
      </c>
      <c r="E782" s="222" t="s">
        <v>3181</v>
      </c>
      <c r="F782" s="223" t="s">
        <v>3182</v>
      </c>
      <c r="G782" s="224" t="s">
        <v>275</v>
      </c>
      <c r="H782" s="225">
        <v>3.8250000000000002</v>
      </c>
      <c r="I782" s="226"/>
      <c r="J782" s="227">
        <f>ROUND(I782*H782,2)</f>
        <v>0</v>
      </c>
      <c r="K782" s="223" t="s">
        <v>764</v>
      </c>
      <c r="L782" s="46"/>
      <c r="M782" s="228" t="s">
        <v>1</v>
      </c>
      <c r="N782" s="229" t="s">
        <v>42</v>
      </c>
      <c r="O782" s="93"/>
      <c r="P782" s="230">
        <f>O782*H782</f>
        <v>0</v>
      </c>
      <c r="Q782" s="230">
        <v>0</v>
      </c>
      <c r="R782" s="230">
        <f>Q782*H782</f>
        <v>0</v>
      </c>
      <c r="S782" s="230">
        <v>0</v>
      </c>
      <c r="T782" s="231">
        <f>S782*H782</f>
        <v>0</v>
      </c>
      <c r="U782" s="40"/>
      <c r="V782" s="40"/>
      <c r="W782" s="40"/>
      <c r="X782" s="40"/>
      <c r="Y782" s="40"/>
      <c r="Z782" s="40"/>
      <c r="AA782" s="40"/>
      <c r="AB782" s="40"/>
      <c r="AC782" s="40"/>
      <c r="AD782" s="40"/>
      <c r="AE782" s="40"/>
      <c r="AR782" s="232" t="s">
        <v>402</v>
      </c>
      <c r="AT782" s="232" t="s">
        <v>248</v>
      </c>
      <c r="AU782" s="232" t="s">
        <v>253</v>
      </c>
      <c r="AY782" s="19" t="s">
        <v>245</v>
      </c>
      <c r="BE782" s="233">
        <f>IF(N782="základní",J782,0)</f>
        <v>0</v>
      </c>
      <c r="BF782" s="233">
        <f>IF(N782="snížená",J782,0)</f>
        <v>0</v>
      </c>
      <c r="BG782" s="233">
        <f>IF(N782="zákl. přenesená",J782,0)</f>
        <v>0</v>
      </c>
      <c r="BH782" s="233">
        <f>IF(N782="sníž. přenesená",J782,0)</f>
        <v>0</v>
      </c>
      <c r="BI782" s="233">
        <f>IF(N782="nulová",J782,0)</f>
        <v>0</v>
      </c>
      <c r="BJ782" s="19" t="s">
        <v>85</v>
      </c>
      <c r="BK782" s="233">
        <f>ROUND(I782*H782,2)</f>
        <v>0</v>
      </c>
      <c r="BL782" s="19" t="s">
        <v>402</v>
      </c>
      <c r="BM782" s="232" t="s">
        <v>7331</v>
      </c>
    </row>
    <row r="783" s="2" customFormat="1">
      <c r="A783" s="40"/>
      <c r="B783" s="41"/>
      <c r="C783" s="42"/>
      <c r="D783" s="234" t="s">
        <v>255</v>
      </c>
      <c r="E783" s="42"/>
      <c r="F783" s="235" t="s">
        <v>3184</v>
      </c>
      <c r="G783" s="42"/>
      <c r="H783" s="42"/>
      <c r="I783" s="236"/>
      <c r="J783" s="42"/>
      <c r="K783" s="42"/>
      <c r="L783" s="46"/>
      <c r="M783" s="237"/>
      <c r="N783" s="238"/>
      <c r="O783" s="93"/>
      <c r="P783" s="93"/>
      <c r="Q783" s="93"/>
      <c r="R783" s="93"/>
      <c r="S783" s="93"/>
      <c r="T783" s="94"/>
      <c r="U783" s="40"/>
      <c r="V783" s="40"/>
      <c r="W783" s="40"/>
      <c r="X783" s="40"/>
      <c r="Y783" s="40"/>
      <c r="Z783" s="40"/>
      <c r="AA783" s="40"/>
      <c r="AB783" s="40"/>
      <c r="AC783" s="40"/>
      <c r="AD783" s="40"/>
      <c r="AE783" s="40"/>
      <c r="AT783" s="19" t="s">
        <v>255</v>
      </c>
      <c r="AU783" s="19" t="s">
        <v>253</v>
      </c>
    </row>
    <row r="784" s="2" customFormat="1">
      <c r="A784" s="40"/>
      <c r="B784" s="41"/>
      <c r="C784" s="42"/>
      <c r="D784" s="296" t="s">
        <v>766</v>
      </c>
      <c r="E784" s="42"/>
      <c r="F784" s="297" t="s">
        <v>3185</v>
      </c>
      <c r="G784" s="42"/>
      <c r="H784" s="42"/>
      <c r="I784" s="236"/>
      <c r="J784" s="42"/>
      <c r="K784" s="42"/>
      <c r="L784" s="46"/>
      <c r="M784" s="237"/>
      <c r="N784" s="238"/>
      <c r="O784" s="93"/>
      <c r="P784" s="93"/>
      <c r="Q784" s="93"/>
      <c r="R784" s="93"/>
      <c r="S784" s="93"/>
      <c r="T784" s="94"/>
      <c r="U784" s="40"/>
      <c r="V784" s="40"/>
      <c r="W784" s="40"/>
      <c r="X784" s="40"/>
      <c r="Y784" s="40"/>
      <c r="Z784" s="40"/>
      <c r="AA784" s="40"/>
      <c r="AB784" s="40"/>
      <c r="AC784" s="40"/>
      <c r="AD784" s="40"/>
      <c r="AE784" s="40"/>
      <c r="AT784" s="19" t="s">
        <v>766</v>
      </c>
      <c r="AU784" s="19" t="s">
        <v>253</v>
      </c>
    </row>
    <row r="785" s="13" customFormat="1">
      <c r="A785" s="13"/>
      <c r="B785" s="239"/>
      <c r="C785" s="240"/>
      <c r="D785" s="234" t="s">
        <v>257</v>
      </c>
      <c r="E785" s="241" t="s">
        <v>1</v>
      </c>
      <c r="F785" s="242" t="s">
        <v>3186</v>
      </c>
      <c r="G785" s="240"/>
      <c r="H785" s="241" t="s">
        <v>1</v>
      </c>
      <c r="I785" s="243"/>
      <c r="J785" s="240"/>
      <c r="K785" s="240"/>
      <c r="L785" s="244"/>
      <c r="M785" s="245"/>
      <c r="N785" s="246"/>
      <c r="O785" s="246"/>
      <c r="P785" s="246"/>
      <c r="Q785" s="246"/>
      <c r="R785" s="246"/>
      <c r="S785" s="246"/>
      <c r="T785" s="247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8" t="s">
        <v>257</v>
      </c>
      <c r="AU785" s="248" t="s">
        <v>253</v>
      </c>
      <c r="AV785" s="13" t="s">
        <v>85</v>
      </c>
      <c r="AW785" s="13" t="s">
        <v>34</v>
      </c>
      <c r="AX785" s="13" t="s">
        <v>77</v>
      </c>
      <c r="AY785" s="248" t="s">
        <v>245</v>
      </c>
    </row>
    <row r="786" s="14" customFormat="1">
      <c r="A786" s="14"/>
      <c r="B786" s="249"/>
      <c r="C786" s="250"/>
      <c r="D786" s="234" t="s">
        <v>257</v>
      </c>
      <c r="E786" s="251" t="s">
        <v>1</v>
      </c>
      <c r="F786" s="252" t="s">
        <v>7332</v>
      </c>
      <c r="G786" s="250"/>
      <c r="H786" s="253">
        <v>3.8250000000000002</v>
      </c>
      <c r="I786" s="254"/>
      <c r="J786" s="250"/>
      <c r="K786" s="250"/>
      <c r="L786" s="255"/>
      <c r="M786" s="256"/>
      <c r="N786" s="257"/>
      <c r="O786" s="257"/>
      <c r="P786" s="257"/>
      <c r="Q786" s="257"/>
      <c r="R786" s="257"/>
      <c r="S786" s="257"/>
      <c r="T786" s="258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59" t="s">
        <v>257</v>
      </c>
      <c r="AU786" s="259" t="s">
        <v>253</v>
      </c>
      <c r="AV786" s="14" t="s">
        <v>87</v>
      </c>
      <c r="AW786" s="14" t="s">
        <v>34</v>
      </c>
      <c r="AX786" s="14" t="s">
        <v>77</v>
      </c>
      <c r="AY786" s="259" t="s">
        <v>245</v>
      </c>
    </row>
    <row r="787" s="15" customFormat="1">
      <c r="A787" s="15"/>
      <c r="B787" s="260"/>
      <c r="C787" s="261"/>
      <c r="D787" s="234" t="s">
        <v>257</v>
      </c>
      <c r="E787" s="262" t="s">
        <v>1</v>
      </c>
      <c r="F787" s="263" t="s">
        <v>266</v>
      </c>
      <c r="G787" s="261"/>
      <c r="H787" s="264">
        <v>3.8250000000000002</v>
      </c>
      <c r="I787" s="265"/>
      <c r="J787" s="261"/>
      <c r="K787" s="261"/>
      <c r="L787" s="266"/>
      <c r="M787" s="267"/>
      <c r="N787" s="268"/>
      <c r="O787" s="268"/>
      <c r="P787" s="268"/>
      <c r="Q787" s="268"/>
      <c r="R787" s="268"/>
      <c r="S787" s="268"/>
      <c r="T787" s="269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T787" s="270" t="s">
        <v>257</v>
      </c>
      <c r="AU787" s="270" t="s">
        <v>253</v>
      </c>
      <c r="AV787" s="15" t="s">
        <v>253</v>
      </c>
      <c r="AW787" s="15" t="s">
        <v>34</v>
      </c>
      <c r="AX787" s="15" t="s">
        <v>85</v>
      </c>
      <c r="AY787" s="270" t="s">
        <v>245</v>
      </c>
    </row>
    <row r="788" s="2" customFormat="1" ht="16.5" customHeight="1">
      <c r="A788" s="40"/>
      <c r="B788" s="41"/>
      <c r="C788" s="283" t="s">
        <v>3971</v>
      </c>
      <c r="D788" s="283" t="s">
        <v>551</v>
      </c>
      <c r="E788" s="284" t="s">
        <v>3189</v>
      </c>
      <c r="F788" s="285" t="s">
        <v>3190</v>
      </c>
      <c r="G788" s="286" t="s">
        <v>793</v>
      </c>
      <c r="H788" s="287">
        <v>24.097999999999999</v>
      </c>
      <c r="I788" s="288"/>
      <c r="J788" s="289">
        <f>ROUND(I788*H788,2)</f>
        <v>0</v>
      </c>
      <c r="K788" s="285" t="s">
        <v>1</v>
      </c>
      <c r="L788" s="290"/>
      <c r="M788" s="291" t="s">
        <v>1</v>
      </c>
      <c r="N788" s="292" t="s">
        <v>42</v>
      </c>
      <c r="O788" s="93"/>
      <c r="P788" s="230">
        <f>O788*H788</f>
        <v>0</v>
      </c>
      <c r="Q788" s="230">
        <v>0.001</v>
      </c>
      <c r="R788" s="230">
        <f>Q788*H788</f>
        <v>0.024097999999999998</v>
      </c>
      <c r="S788" s="230">
        <v>0</v>
      </c>
      <c r="T788" s="231">
        <f>S788*H788</f>
        <v>0</v>
      </c>
      <c r="U788" s="40"/>
      <c r="V788" s="40"/>
      <c r="W788" s="40"/>
      <c r="X788" s="40"/>
      <c r="Y788" s="40"/>
      <c r="Z788" s="40"/>
      <c r="AA788" s="40"/>
      <c r="AB788" s="40"/>
      <c r="AC788" s="40"/>
      <c r="AD788" s="40"/>
      <c r="AE788" s="40"/>
      <c r="AR788" s="232" t="s">
        <v>522</v>
      </c>
      <c r="AT788" s="232" t="s">
        <v>551</v>
      </c>
      <c r="AU788" s="232" t="s">
        <v>253</v>
      </c>
      <c r="AY788" s="19" t="s">
        <v>245</v>
      </c>
      <c r="BE788" s="233">
        <f>IF(N788="základní",J788,0)</f>
        <v>0</v>
      </c>
      <c r="BF788" s="233">
        <f>IF(N788="snížená",J788,0)</f>
        <v>0</v>
      </c>
      <c r="BG788" s="233">
        <f>IF(N788="zákl. přenesená",J788,0)</f>
        <v>0</v>
      </c>
      <c r="BH788" s="233">
        <f>IF(N788="sníž. přenesená",J788,0)</f>
        <v>0</v>
      </c>
      <c r="BI788" s="233">
        <f>IF(N788="nulová",J788,0)</f>
        <v>0</v>
      </c>
      <c r="BJ788" s="19" t="s">
        <v>85</v>
      </c>
      <c r="BK788" s="233">
        <f>ROUND(I788*H788,2)</f>
        <v>0</v>
      </c>
      <c r="BL788" s="19" t="s">
        <v>402</v>
      </c>
      <c r="BM788" s="232" t="s">
        <v>7333</v>
      </c>
    </row>
    <row r="789" s="2" customFormat="1">
      <c r="A789" s="40"/>
      <c r="B789" s="41"/>
      <c r="C789" s="42"/>
      <c r="D789" s="234" t="s">
        <v>255</v>
      </c>
      <c r="E789" s="42"/>
      <c r="F789" s="235" t="s">
        <v>3190</v>
      </c>
      <c r="G789" s="42"/>
      <c r="H789" s="42"/>
      <c r="I789" s="236"/>
      <c r="J789" s="42"/>
      <c r="K789" s="42"/>
      <c r="L789" s="46"/>
      <c r="M789" s="237"/>
      <c r="N789" s="238"/>
      <c r="O789" s="93"/>
      <c r="P789" s="93"/>
      <c r="Q789" s="93"/>
      <c r="R789" s="93"/>
      <c r="S789" s="93"/>
      <c r="T789" s="94"/>
      <c r="U789" s="40"/>
      <c r="V789" s="40"/>
      <c r="W789" s="40"/>
      <c r="X789" s="40"/>
      <c r="Y789" s="40"/>
      <c r="Z789" s="40"/>
      <c r="AA789" s="40"/>
      <c r="AB789" s="40"/>
      <c r="AC789" s="40"/>
      <c r="AD789" s="40"/>
      <c r="AE789" s="40"/>
      <c r="AT789" s="19" t="s">
        <v>255</v>
      </c>
      <c r="AU789" s="19" t="s">
        <v>253</v>
      </c>
    </row>
    <row r="790" s="13" customFormat="1">
      <c r="A790" s="13"/>
      <c r="B790" s="239"/>
      <c r="C790" s="240"/>
      <c r="D790" s="234" t="s">
        <v>257</v>
      </c>
      <c r="E790" s="241" t="s">
        <v>1</v>
      </c>
      <c r="F790" s="242" t="s">
        <v>3192</v>
      </c>
      <c r="G790" s="240"/>
      <c r="H790" s="241" t="s">
        <v>1</v>
      </c>
      <c r="I790" s="243"/>
      <c r="J790" s="240"/>
      <c r="K790" s="240"/>
      <c r="L790" s="244"/>
      <c r="M790" s="245"/>
      <c r="N790" s="246"/>
      <c r="O790" s="246"/>
      <c r="P790" s="246"/>
      <c r="Q790" s="246"/>
      <c r="R790" s="246"/>
      <c r="S790" s="246"/>
      <c r="T790" s="247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48" t="s">
        <v>257</v>
      </c>
      <c r="AU790" s="248" t="s">
        <v>253</v>
      </c>
      <c r="AV790" s="13" t="s">
        <v>85</v>
      </c>
      <c r="AW790" s="13" t="s">
        <v>34</v>
      </c>
      <c r="AX790" s="13" t="s">
        <v>77</v>
      </c>
      <c r="AY790" s="248" t="s">
        <v>245</v>
      </c>
    </row>
    <row r="791" s="14" customFormat="1">
      <c r="A791" s="14"/>
      <c r="B791" s="249"/>
      <c r="C791" s="250"/>
      <c r="D791" s="234" t="s">
        <v>257</v>
      </c>
      <c r="E791" s="251" t="s">
        <v>1</v>
      </c>
      <c r="F791" s="252" t="s">
        <v>7334</v>
      </c>
      <c r="G791" s="250"/>
      <c r="H791" s="253">
        <v>24.097999999999999</v>
      </c>
      <c r="I791" s="254"/>
      <c r="J791" s="250"/>
      <c r="K791" s="250"/>
      <c r="L791" s="255"/>
      <c r="M791" s="256"/>
      <c r="N791" s="257"/>
      <c r="O791" s="257"/>
      <c r="P791" s="257"/>
      <c r="Q791" s="257"/>
      <c r="R791" s="257"/>
      <c r="S791" s="257"/>
      <c r="T791" s="258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59" t="s">
        <v>257</v>
      </c>
      <c r="AU791" s="259" t="s">
        <v>253</v>
      </c>
      <c r="AV791" s="14" t="s">
        <v>87</v>
      </c>
      <c r="AW791" s="14" t="s">
        <v>34</v>
      </c>
      <c r="AX791" s="14" t="s">
        <v>77</v>
      </c>
      <c r="AY791" s="259" t="s">
        <v>245</v>
      </c>
    </row>
    <row r="792" s="15" customFormat="1">
      <c r="A792" s="15"/>
      <c r="B792" s="260"/>
      <c r="C792" s="261"/>
      <c r="D792" s="234" t="s">
        <v>257</v>
      </c>
      <c r="E792" s="262" t="s">
        <v>1</v>
      </c>
      <c r="F792" s="263" t="s">
        <v>266</v>
      </c>
      <c r="G792" s="261"/>
      <c r="H792" s="264">
        <v>24.097999999999999</v>
      </c>
      <c r="I792" s="265"/>
      <c r="J792" s="261"/>
      <c r="K792" s="261"/>
      <c r="L792" s="266"/>
      <c r="M792" s="267"/>
      <c r="N792" s="268"/>
      <c r="O792" s="268"/>
      <c r="P792" s="268"/>
      <c r="Q792" s="268"/>
      <c r="R792" s="268"/>
      <c r="S792" s="268"/>
      <c r="T792" s="269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T792" s="270" t="s">
        <v>257</v>
      </c>
      <c r="AU792" s="270" t="s">
        <v>253</v>
      </c>
      <c r="AV792" s="15" t="s">
        <v>253</v>
      </c>
      <c r="AW792" s="15" t="s">
        <v>34</v>
      </c>
      <c r="AX792" s="15" t="s">
        <v>85</v>
      </c>
      <c r="AY792" s="270" t="s">
        <v>245</v>
      </c>
    </row>
    <row r="793" s="2" customFormat="1" ht="16.5" customHeight="1">
      <c r="A793" s="40"/>
      <c r="B793" s="41"/>
      <c r="C793" s="221" t="s">
        <v>3976</v>
      </c>
      <c r="D793" s="221" t="s">
        <v>248</v>
      </c>
      <c r="E793" s="222" t="s">
        <v>987</v>
      </c>
      <c r="F793" s="223" t="s">
        <v>988</v>
      </c>
      <c r="G793" s="224" t="s">
        <v>545</v>
      </c>
      <c r="H793" s="225">
        <v>1.044</v>
      </c>
      <c r="I793" s="226"/>
      <c r="J793" s="227">
        <f>ROUND(I793*H793,2)</f>
        <v>0</v>
      </c>
      <c r="K793" s="223" t="s">
        <v>764</v>
      </c>
      <c r="L793" s="46"/>
      <c r="M793" s="228" t="s">
        <v>1</v>
      </c>
      <c r="N793" s="229" t="s">
        <v>42</v>
      </c>
      <c r="O793" s="93"/>
      <c r="P793" s="230">
        <f>O793*H793</f>
        <v>0</v>
      </c>
      <c r="Q793" s="230">
        <v>0</v>
      </c>
      <c r="R793" s="230">
        <f>Q793*H793</f>
        <v>0</v>
      </c>
      <c r="S793" s="230">
        <v>0</v>
      </c>
      <c r="T793" s="231">
        <f>S793*H793</f>
        <v>0</v>
      </c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R793" s="232" t="s">
        <v>402</v>
      </c>
      <c r="AT793" s="232" t="s">
        <v>248</v>
      </c>
      <c r="AU793" s="232" t="s">
        <v>253</v>
      </c>
      <c r="AY793" s="19" t="s">
        <v>245</v>
      </c>
      <c r="BE793" s="233">
        <f>IF(N793="základní",J793,0)</f>
        <v>0</v>
      </c>
      <c r="BF793" s="233">
        <f>IF(N793="snížená",J793,0)</f>
        <v>0</v>
      </c>
      <c r="BG793" s="233">
        <f>IF(N793="zákl. přenesená",J793,0)</f>
        <v>0</v>
      </c>
      <c r="BH793" s="233">
        <f>IF(N793="sníž. přenesená",J793,0)</f>
        <v>0</v>
      </c>
      <c r="BI793" s="233">
        <f>IF(N793="nulová",J793,0)</f>
        <v>0</v>
      </c>
      <c r="BJ793" s="19" t="s">
        <v>85</v>
      </c>
      <c r="BK793" s="233">
        <f>ROUND(I793*H793,2)</f>
        <v>0</v>
      </c>
      <c r="BL793" s="19" t="s">
        <v>402</v>
      </c>
      <c r="BM793" s="232" t="s">
        <v>7335</v>
      </c>
    </row>
    <row r="794" s="2" customFormat="1">
      <c r="A794" s="40"/>
      <c r="B794" s="41"/>
      <c r="C794" s="42"/>
      <c r="D794" s="234" t="s">
        <v>255</v>
      </c>
      <c r="E794" s="42"/>
      <c r="F794" s="235" t="s">
        <v>989</v>
      </c>
      <c r="G794" s="42"/>
      <c r="H794" s="42"/>
      <c r="I794" s="236"/>
      <c r="J794" s="42"/>
      <c r="K794" s="42"/>
      <c r="L794" s="46"/>
      <c r="M794" s="237"/>
      <c r="N794" s="238"/>
      <c r="O794" s="93"/>
      <c r="P794" s="93"/>
      <c r="Q794" s="93"/>
      <c r="R794" s="93"/>
      <c r="S794" s="93"/>
      <c r="T794" s="94"/>
      <c r="U794" s="40"/>
      <c r="V794" s="40"/>
      <c r="W794" s="40"/>
      <c r="X794" s="40"/>
      <c r="Y794" s="40"/>
      <c r="Z794" s="40"/>
      <c r="AA794" s="40"/>
      <c r="AB794" s="40"/>
      <c r="AC794" s="40"/>
      <c r="AD794" s="40"/>
      <c r="AE794" s="40"/>
      <c r="AT794" s="19" t="s">
        <v>255</v>
      </c>
      <c r="AU794" s="19" t="s">
        <v>253</v>
      </c>
    </row>
    <row r="795" s="2" customFormat="1">
      <c r="A795" s="40"/>
      <c r="B795" s="41"/>
      <c r="C795" s="42"/>
      <c r="D795" s="296" t="s">
        <v>766</v>
      </c>
      <c r="E795" s="42"/>
      <c r="F795" s="297" t="s">
        <v>990</v>
      </c>
      <c r="G795" s="42"/>
      <c r="H795" s="42"/>
      <c r="I795" s="236"/>
      <c r="J795" s="42"/>
      <c r="K795" s="42"/>
      <c r="L795" s="46"/>
      <c r="M795" s="237"/>
      <c r="N795" s="238"/>
      <c r="O795" s="93"/>
      <c r="P795" s="93"/>
      <c r="Q795" s="93"/>
      <c r="R795" s="93"/>
      <c r="S795" s="93"/>
      <c r="T795" s="94"/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T795" s="19" t="s">
        <v>766</v>
      </c>
      <c r="AU795" s="19" t="s">
        <v>253</v>
      </c>
    </row>
    <row r="796" s="14" customFormat="1">
      <c r="A796" s="14"/>
      <c r="B796" s="249"/>
      <c r="C796" s="250"/>
      <c r="D796" s="234" t="s">
        <v>257</v>
      </c>
      <c r="E796" s="251" t="s">
        <v>1</v>
      </c>
      <c r="F796" s="252" t="s">
        <v>7336</v>
      </c>
      <c r="G796" s="250"/>
      <c r="H796" s="253">
        <v>1.044</v>
      </c>
      <c r="I796" s="254"/>
      <c r="J796" s="250"/>
      <c r="K796" s="250"/>
      <c r="L796" s="255"/>
      <c r="M796" s="256"/>
      <c r="N796" s="257"/>
      <c r="O796" s="257"/>
      <c r="P796" s="257"/>
      <c r="Q796" s="257"/>
      <c r="R796" s="257"/>
      <c r="S796" s="257"/>
      <c r="T796" s="258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59" t="s">
        <v>257</v>
      </c>
      <c r="AU796" s="259" t="s">
        <v>253</v>
      </c>
      <c r="AV796" s="14" t="s">
        <v>87</v>
      </c>
      <c r="AW796" s="14" t="s">
        <v>34</v>
      </c>
      <c r="AX796" s="14" t="s">
        <v>77</v>
      </c>
      <c r="AY796" s="259" t="s">
        <v>245</v>
      </c>
    </row>
    <row r="797" s="15" customFormat="1">
      <c r="A797" s="15"/>
      <c r="B797" s="260"/>
      <c r="C797" s="261"/>
      <c r="D797" s="234" t="s">
        <v>257</v>
      </c>
      <c r="E797" s="262" t="s">
        <v>1</v>
      </c>
      <c r="F797" s="263" t="s">
        <v>266</v>
      </c>
      <c r="G797" s="261"/>
      <c r="H797" s="264">
        <v>1.044</v>
      </c>
      <c r="I797" s="265"/>
      <c r="J797" s="261"/>
      <c r="K797" s="261"/>
      <c r="L797" s="266"/>
      <c r="M797" s="293"/>
      <c r="N797" s="294"/>
      <c r="O797" s="294"/>
      <c r="P797" s="294"/>
      <c r="Q797" s="294"/>
      <c r="R797" s="294"/>
      <c r="S797" s="294"/>
      <c r="T797" s="29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T797" s="270" t="s">
        <v>257</v>
      </c>
      <c r="AU797" s="270" t="s">
        <v>253</v>
      </c>
      <c r="AV797" s="15" t="s">
        <v>253</v>
      </c>
      <c r="AW797" s="15" t="s">
        <v>34</v>
      </c>
      <c r="AX797" s="15" t="s">
        <v>85</v>
      </c>
      <c r="AY797" s="270" t="s">
        <v>245</v>
      </c>
    </row>
    <row r="798" s="2" customFormat="1" ht="6.96" customHeight="1">
      <c r="A798" s="40"/>
      <c r="B798" s="68"/>
      <c r="C798" s="69"/>
      <c r="D798" s="69"/>
      <c r="E798" s="69"/>
      <c r="F798" s="69"/>
      <c r="G798" s="69"/>
      <c r="H798" s="69"/>
      <c r="I798" s="69"/>
      <c r="J798" s="69"/>
      <c r="K798" s="69"/>
      <c r="L798" s="46"/>
      <c r="M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</row>
  </sheetData>
  <sheetProtection sheet="1" autoFilter="0" formatColumns="0" formatRows="0" objects="1" scenarios="1" spinCount="100000" saltValue="rBDMKMfjzGiF8JBdcE9eHgpI7lFqSveEqlc8B6ctujjYjSSgcOn7EAsjmpWOFOIg4i1ZiNInd8v4CBCmj80tQw==" hashValue="sI+lAIJqeEiwjD5mtiYjYVRmdu+E81ig3SrSKLWUyjVP5cPlGaHmrXZO9u+Dac9nIGM+2NiryzlzVyWjE/i0ag==" algorithmName="SHA-512" password="CC35"/>
  <autoFilter ref="C130:K797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hyperlinks>
    <hyperlink ref="F136" r:id="rId1" display="https://podminky.urs.cz/item/CS_URS_2025_02/115101202"/>
    <hyperlink ref="F141" r:id="rId2" display="https://podminky.urs.cz/item/CS_URS_2025_02/115101302"/>
    <hyperlink ref="F146" r:id="rId3" display="https://podminky.urs.cz/item/CS_URS_2025_02/121151113"/>
    <hyperlink ref="F151" r:id="rId4" display="https://podminky.urs.cz/item/CS_URS_2025_02/131151104"/>
    <hyperlink ref="F158" r:id="rId5" display="https://podminky.urs.cz/item/CS_URS_2025_02/162751117"/>
    <hyperlink ref="F163" r:id="rId6" display="https://podminky.urs.cz/item/CS_URS_2025_02/162751119"/>
    <hyperlink ref="F168" r:id="rId7" display="https://podminky.urs.cz/item/CS_URS_2025_02/167151111"/>
    <hyperlink ref="F173" r:id="rId8" display="https://podminky.urs.cz/item/CS_URS_2025_02/171111111"/>
    <hyperlink ref="F178" r:id="rId9" display="https://podminky.urs.cz/item/CS_URS_2025_02/171201231"/>
    <hyperlink ref="F183" r:id="rId10" display="https://podminky.urs.cz/item/CS_URS_2025_02/171251201"/>
    <hyperlink ref="F188" r:id="rId11" display="https://podminky.urs.cz/item/CS_URS_2025_02/174151101"/>
    <hyperlink ref="F195" r:id="rId12" display="https://podminky.urs.cz/item/CS_URS_2025_02/175111101"/>
    <hyperlink ref="F204" r:id="rId13" display="https://podminky.urs.cz/item/CS_URS_2025_02/181451312"/>
    <hyperlink ref="F212" r:id="rId14" display="https://podminky.urs.cz/item/CS_URS_2025_02/182151111"/>
    <hyperlink ref="F217" r:id="rId15" display="https://podminky.urs.cz/item/CS_URS_2025_02/182351023"/>
    <hyperlink ref="F227" r:id="rId16" display="https://podminky.urs.cz/item/CS_URS_2025_02/742110104"/>
    <hyperlink ref="F239" r:id="rId17" display="https://podminky.urs.cz/item/CS_URS_2025_02/151711111"/>
    <hyperlink ref="F244" r:id="rId18" display="https://podminky.urs.cz/item/CS_URS_2025_02/151711131"/>
    <hyperlink ref="F249" r:id="rId19" display="https://podminky.urs.cz/item/CS_URS_2025_02/151721111"/>
    <hyperlink ref="F254" r:id="rId20" display="https://podminky.urs.cz/item/CS_URS_2025_02/153111114"/>
    <hyperlink ref="F259" r:id="rId21" display="https://podminky.urs.cz/item/CS_URS_2025_02/224411114"/>
    <hyperlink ref="F266" r:id="rId22" display="https://podminky.urs.cz/item/CS_URS_2025_02/226211213"/>
    <hyperlink ref="F271" r:id="rId23" display="https://podminky.urs.cz/item/CS_URS_2025_02/224411116"/>
    <hyperlink ref="F284" r:id="rId24" display="https://podminky.urs.cz/item/CS_URS_2025_02/283111112"/>
    <hyperlink ref="F293" r:id="rId25" display="https://podminky.urs.cz/item/CS_URS_2025_02/283131112"/>
    <hyperlink ref="F301" r:id="rId26" display="https://podminky.urs.cz/item/CS_URS_2025_02/317321118"/>
    <hyperlink ref="F306" r:id="rId27" display="https://podminky.urs.cz/item/CS_URS_2025_02/317321191"/>
    <hyperlink ref="F309" r:id="rId28" display="https://podminky.urs.cz/item/CS_URS_2025_02/317353121"/>
    <hyperlink ref="F318" r:id="rId29" display="https://podminky.urs.cz/item/CS_URS_2025_02/317353221"/>
    <hyperlink ref="F321" r:id="rId30" display="https://podminky.urs.cz/item/CS_URS_2025_02/334323118"/>
    <hyperlink ref="F326" r:id="rId31" display="https://podminky.urs.cz/item/CS_URS_2025_02/334351112"/>
    <hyperlink ref="F332" r:id="rId32" display="https://podminky.urs.cz/item/CS_URS_2025_02/334351211"/>
    <hyperlink ref="F335" r:id="rId33" display="https://podminky.urs.cz/item/CS_URS_2025_02/334323218"/>
    <hyperlink ref="F341" r:id="rId34" display="https://podminky.urs.cz/item/CS_URS_2025_02/334361226"/>
    <hyperlink ref="F346" r:id="rId35" display="https://podminky.urs.cz/item/CS_URS_2025_02/334352111"/>
    <hyperlink ref="F358" r:id="rId36" display="https://podminky.urs.cz/item/CS_URS_2025_02/334352211"/>
    <hyperlink ref="F361" r:id="rId37" display="https://podminky.urs.cz/item/CS_URS_2025_02/936942211"/>
    <hyperlink ref="F367" r:id="rId38" display="https://podminky.urs.cz/item/CS_URS_2025_02/421321128"/>
    <hyperlink ref="F372" r:id="rId39" display="https://podminky.urs.cz/item/CS_URS_2025_02/421321192"/>
    <hyperlink ref="F375" r:id="rId40" display="https://podminky.urs.cz/item/CS_URS_2025_02/421361226"/>
    <hyperlink ref="F380" r:id="rId41" display="https://podminky.urs.cz/item/CS_URS_2025_02/423355315"/>
    <hyperlink ref="F389" r:id="rId42" display="https://podminky.urs.cz/item/CS_URS_2025_02/434121426"/>
    <hyperlink ref="F395" r:id="rId43" display="https://podminky.urs.cz/item/CS_URS_2025_02/451315127"/>
    <hyperlink ref="F401" r:id="rId44" display="https://podminky.urs.cz/item/CS_URS_2025_02/452471101"/>
    <hyperlink ref="F406" r:id="rId45" display="https://podminky.urs.cz/item/CS_URS_2025_02/452471102"/>
    <hyperlink ref="F412" r:id="rId46" display="https://podminky.urs.cz/item/CS_URS_2025_02/457311114"/>
    <hyperlink ref="F417" r:id="rId47" display="https://podminky.urs.cz/item/CS_URS_2025_02/457311117"/>
    <hyperlink ref="F423" r:id="rId48" display="https://podminky.urs.cz/item/CS_URS_2025_02/461310212"/>
    <hyperlink ref="F429" r:id="rId49" display="https://podminky.urs.cz/item/CS_URS_2025_02/465513157"/>
    <hyperlink ref="F436" r:id="rId50" display="https://podminky.urs.cz/item/CS_URS_2025_02/512531111"/>
    <hyperlink ref="F441" r:id="rId51" display="https://podminky.urs.cz/item/CS_URS_2025_02/511501111"/>
    <hyperlink ref="F448" r:id="rId52" display="https://podminky.urs.cz/item/CS_URS_2025_02/511501122"/>
    <hyperlink ref="F453" r:id="rId53" display="https://podminky.urs.cz/item/CS_URS_2025_02/511501121"/>
    <hyperlink ref="F459" r:id="rId54" display="https://podminky.urs.cz/item/CS_URS_2025_02/628613611"/>
    <hyperlink ref="F463" r:id="rId55" display="https://podminky.urs.cz/item/CS_URS_2025_02/629992111"/>
    <hyperlink ref="F469" r:id="rId56" display="https://podminky.urs.cz/item/CS_URS_2025_02/631311214"/>
    <hyperlink ref="F475" r:id="rId57" display="https://podminky.urs.cz/item/CS_URS_2025_02/631319171"/>
    <hyperlink ref="F478" r:id="rId58" display="https://podminky.urs.cz/item/CS_URS_2025_02/631362021"/>
    <hyperlink ref="F484" r:id="rId59" display="https://podminky.urs.cz/item/CS_URS_2025_02/871228111"/>
    <hyperlink ref="F493" r:id="rId60" display="https://podminky.urs.cz/item/CS_URS_2025_02/911121211"/>
    <hyperlink ref="F521" r:id="rId61" display="https://podminky.urs.cz/item/CS_URS_2025_02/911121311"/>
    <hyperlink ref="F526" r:id="rId62" display="https://podminky.urs.cz/item/CS_URS_2025_02/916231213"/>
    <hyperlink ref="F535" r:id="rId63" display="https://podminky.urs.cz/item/CS_URS_2025_02/943211111"/>
    <hyperlink ref="F540" r:id="rId64" display="https://podminky.urs.cz/item/CS_URS_2025_02/943211211"/>
    <hyperlink ref="F544" r:id="rId65" display="https://podminky.urs.cz/item/CS_URS_2025_02/943211811"/>
    <hyperlink ref="F548" r:id="rId66" display="https://podminky.urs.cz/item/CS_URS_2025_02/948411111"/>
    <hyperlink ref="F552" r:id="rId67" display="https://podminky.urs.cz/item/CS_URS_2025_02/948411211"/>
    <hyperlink ref="F555" r:id="rId68" display="https://podminky.urs.cz/item/CS_URS_2025_02/977211114"/>
    <hyperlink ref="F560" r:id="rId69" display="https://podminky.urs.cz/item/CS_URS_2025_02/931994142"/>
    <hyperlink ref="F565" r:id="rId70" display="https://podminky.urs.cz/item/CS_URS_2025_02/711141821"/>
    <hyperlink ref="F570" r:id="rId71" display="https://podminky.urs.cz/item/CS_URS_2025_02/961021112"/>
    <hyperlink ref="F576" r:id="rId72" display="https://podminky.urs.cz/item/CS_URS_2025_02/963051111"/>
    <hyperlink ref="F584" r:id="rId73" display="https://podminky.urs.cz/item/CS_URS_2025_02/963071112"/>
    <hyperlink ref="F589" r:id="rId74" display="https://podminky.urs.cz/item/CS_URS_2025_02/966075141"/>
    <hyperlink ref="F595" r:id="rId75" display="https://podminky.urs.cz/item/CS_URS_2025_02/985121122"/>
    <hyperlink ref="F600" r:id="rId76" display="https://podminky.urs.cz/item/CS_URS_2025_02/985132111"/>
    <hyperlink ref="F605" r:id="rId77" display="https://podminky.urs.cz/item/CS_URS_2025_02/985142112"/>
    <hyperlink ref="F608" r:id="rId78" display="https://podminky.urs.cz/item/CS_URS_2025_02/985231112"/>
    <hyperlink ref="F613" r:id="rId79" display="https://podminky.urs.cz/item/CS_URS_2025_02/985233121"/>
    <hyperlink ref="F616" r:id="rId80" display="https://podminky.urs.cz/item/CS_URS_2025_02/985331215"/>
    <hyperlink ref="F626" r:id="rId81" display="https://podminky.urs.cz/item/CS_URS_2025_02/997013814"/>
    <hyperlink ref="F631" r:id="rId82" display="https://podminky.urs.cz/item/CS_URS_2025_02/997013841"/>
    <hyperlink ref="F637" r:id="rId83" display="https://podminky.urs.cz/item/CS_URS_2025_02/997013862"/>
    <hyperlink ref="F642" r:id="rId84" display="https://podminky.urs.cz/item/CS_URS_2025_02/997013873"/>
    <hyperlink ref="F651" r:id="rId85" display="https://podminky.urs.cz/item/CS_URS_2025_02/997211511"/>
    <hyperlink ref="F654" r:id="rId86" display="https://podminky.urs.cz/item/CS_URS_2025_02/997211519"/>
    <hyperlink ref="F659" r:id="rId87" display="https://podminky.urs.cz/item/CS_URS_2025_02/997211611"/>
    <hyperlink ref="F664" r:id="rId88" display="https://podminky.urs.cz/item/CS_URS_2025_02/998212111"/>
    <hyperlink ref="F669" r:id="rId89" display="https://podminky.urs.cz/item/CS_URS_2025_02/711112001"/>
    <hyperlink ref="F679" r:id="rId90" display="https://podminky.urs.cz/item/CS_URS_2025_02/711142559"/>
    <hyperlink ref="F688" r:id="rId91" display="https://podminky.urs.cz/item/CS_URS_2025_02/711413121"/>
    <hyperlink ref="F696" r:id="rId92" display="https://podminky.urs.cz/item/CS_URS_2025_02/711472053"/>
    <hyperlink ref="F704" r:id="rId93" display="https://podminky.urs.cz/item/CS_URS_2025_02/711491177"/>
    <hyperlink ref="F718" r:id="rId94" display="https://podminky.urs.cz/item/CS_URS_2025_02/711491272"/>
    <hyperlink ref="F739" r:id="rId95" display="https://podminky.urs.cz/item/CS_URS_2025_02/998711101"/>
    <hyperlink ref="F743" r:id="rId96" display="https://podminky.urs.cz/item/CS_URS_2025_02/713123211"/>
    <hyperlink ref="F751" r:id="rId97" display="https://podminky.urs.cz/item/CS_URS_2025_02/998713101"/>
    <hyperlink ref="F755" r:id="rId98" display="https://podminky.urs.cz/item/CS_URS_2025_02/789212122"/>
    <hyperlink ref="F766" r:id="rId99" display="https://podminky.urs.cz/item/CS_URS_2025_02/789323211"/>
    <hyperlink ref="F772" r:id="rId100" display="https://podminky.urs.cz/item/CS_URS_2025_02/789323216"/>
    <hyperlink ref="F778" r:id="rId101" display="https://podminky.urs.cz/item/CS_URS_2025_02/789323221"/>
    <hyperlink ref="F784" r:id="rId102" display="https://podminky.urs.cz/item/CS_URS_2025_02/789351240"/>
    <hyperlink ref="F795" r:id="rId103" display="https://podminky.urs.cz/item/CS_URS_2025_02/99878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4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155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7337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ROUND(J132,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ROUND((SUM(BE132:BE926)),  2)</f>
        <v>0</v>
      </c>
      <c r="G33" s="40"/>
      <c r="H33" s="40"/>
      <c r="I33" s="158">
        <v>0.20999999999999999</v>
      </c>
      <c r="J33" s="157">
        <f>ROUND(((SUM(BE132:BE926))*I33),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ROUND((SUM(BF132:BF926)),  2)</f>
        <v>0</v>
      </c>
      <c r="G34" s="40"/>
      <c r="H34" s="40"/>
      <c r="I34" s="158">
        <v>0.12</v>
      </c>
      <c r="J34" s="157">
        <f>ROUND(((SUM(BF132:BF926))*I34),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ROUND((SUM(BG132:BG926)),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ROUND((SUM(BH132:BH926)),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ROUND((SUM(BI132:BI926)),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SO141.13.01 - Valašská Polanka - Vsetín, most v km 29,724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J132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J133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2640</v>
      </c>
      <c r="E98" s="191"/>
      <c r="F98" s="191"/>
      <c r="G98" s="191"/>
      <c r="H98" s="191"/>
      <c r="I98" s="191"/>
      <c r="J98" s="192">
        <f>J134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2641</v>
      </c>
      <c r="E99" s="191"/>
      <c r="F99" s="191"/>
      <c r="G99" s="191"/>
      <c r="H99" s="191"/>
      <c r="I99" s="191"/>
      <c r="J99" s="192">
        <f>J287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2642</v>
      </c>
      <c r="E100" s="191"/>
      <c r="F100" s="191"/>
      <c r="G100" s="191"/>
      <c r="H100" s="191"/>
      <c r="I100" s="191"/>
      <c r="J100" s="192">
        <f>J334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754</v>
      </c>
      <c r="E101" s="191"/>
      <c r="F101" s="191"/>
      <c r="G101" s="191"/>
      <c r="H101" s="191"/>
      <c r="I101" s="191"/>
      <c r="J101" s="192">
        <f>J402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227</v>
      </c>
      <c r="E102" s="191"/>
      <c r="F102" s="191"/>
      <c r="G102" s="191"/>
      <c r="H102" s="191"/>
      <c r="I102" s="191"/>
      <c r="J102" s="192">
        <f>J491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8"/>
      <c r="C103" s="189"/>
      <c r="D103" s="190" t="s">
        <v>2643</v>
      </c>
      <c r="E103" s="191"/>
      <c r="F103" s="191"/>
      <c r="G103" s="191"/>
      <c r="H103" s="191"/>
      <c r="I103" s="191"/>
      <c r="J103" s="192">
        <f>J508</f>
        <v>0</v>
      </c>
      <c r="K103" s="189"/>
      <c r="L103" s="19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8"/>
      <c r="C104" s="189"/>
      <c r="D104" s="190" t="s">
        <v>6494</v>
      </c>
      <c r="E104" s="191"/>
      <c r="F104" s="191"/>
      <c r="G104" s="191"/>
      <c r="H104" s="191"/>
      <c r="I104" s="191"/>
      <c r="J104" s="192">
        <f>J533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8"/>
      <c r="C105" s="189"/>
      <c r="D105" s="190" t="s">
        <v>755</v>
      </c>
      <c r="E105" s="191"/>
      <c r="F105" s="191"/>
      <c r="G105" s="191"/>
      <c r="H105" s="191"/>
      <c r="I105" s="191"/>
      <c r="J105" s="192">
        <f>J547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8"/>
      <c r="C106" s="189"/>
      <c r="D106" s="190" t="s">
        <v>4059</v>
      </c>
      <c r="E106" s="191"/>
      <c r="F106" s="191"/>
      <c r="G106" s="191"/>
      <c r="H106" s="191"/>
      <c r="I106" s="191"/>
      <c r="J106" s="192">
        <f>J704</f>
        <v>0</v>
      </c>
      <c r="K106" s="189"/>
      <c r="L106" s="19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88"/>
      <c r="C107" s="189"/>
      <c r="D107" s="190" t="s">
        <v>757</v>
      </c>
      <c r="E107" s="191"/>
      <c r="F107" s="191"/>
      <c r="G107" s="191"/>
      <c r="H107" s="191"/>
      <c r="I107" s="191"/>
      <c r="J107" s="192">
        <f>J746</f>
        <v>0</v>
      </c>
      <c r="K107" s="189"/>
      <c r="L107" s="19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88"/>
      <c r="C108" s="189"/>
      <c r="D108" s="190" t="s">
        <v>7338</v>
      </c>
      <c r="E108" s="191"/>
      <c r="F108" s="191"/>
      <c r="G108" s="191"/>
      <c r="H108" s="191"/>
      <c r="I108" s="191"/>
      <c r="J108" s="192">
        <f>J750</f>
        <v>0</v>
      </c>
      <c r="K108" s="189"/>
      <c r="L108" s="19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182"/>
      <c r="C109" s="183"/>
      <c r="D109" s="184" t="s">
        <v>758</v>
      </c>
      <c r="E109" s="185"/>
      <c r="F109" s="185"/>
      <c r="G109" s="185"/>
      <c r="H109" s="185"/>
      <c r="I109" s="185"/>
      <c r="J109" s="186">
        <f>J776</f>
        <v>0</v>
      </c>
      <c r="K109" s="183"/>
      <c r="L109" s="187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10" customFormat="1" ht="19.92" customHeight="1">
      <c r="A110" s="10"/>
      <c r="B110" s="188"/>
      <c r="C110" s="189"/>
      <c r="D110" s="190" t="s">
        <v>6909</v>
      </c>
      <c r="E110" s="191"/>
      <c r="F110" s="191"/>
      <c r="G110" s="191"/>
      <c r="H110" s="191"/>
      <c r="I110" s="191"/>
      <c r="J110" s="192">
        <f>J777</f>
        <v>0</v>
      </c>
      <c r="K110" s="189"/>
      <c r="L110" s="19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4.88" customHeight="1">
      <c r="A111" s="10"/>
      <c r="B111" s="188"/>
      <c r="C111" s="189"/>
      <c r="D111" s="190" t="s">
        <v>6910</v>
      </c>
      <c r="E111" s="191"/>
      <c r="F111" s="191"/>
      <c r="G111" s="191"/>
      <c r="H111" s="191"/>
      <c r="I111" s="191"/>
      <c r="J111" s="192">
        <f>J869</f>
        <v>0</v>
      </c>
      <c r="K111" s="189"/>
      <c r="L111" s="19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21.84" customHeight="1">
      <c r="A112" s="10"/>
      <c r="B112" s="188"/>
      <c r="C112" s="189"/>
      <c r="D112" s="190" t="s">
        <v>2648</v>
      </c>
      <c r="E112" s="191"/>
      <c r="F112" s="191"/>
      <c r="G112" s="191"/>
      <c r="H112" s="191"/>
      <c r="I112" s="191"/>
      <c r="J112" s="192">
        <f>J881</f>
        <v>0</v>
      </c>
      <c r="K112" s="189"/>
      <c r="L112" s="19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2" customFormat="1" ht="21.84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hidden="1" s="2" customFormat="1" ht="6.96" customHeight="1">
      <c r="A114" s="40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hidden="1"/>
    <row r="116" hidden="1"/>
    <row r="117" hidden="1"/>
    <row r="118" s="2" customFormat="1" ht="6.96" customHeight="1">
      <c r="A118" s="40"/>
      <c r="B118" s="70"/>
      <c r="C118" s="71"/>
      <c r="D118" s="71"/>
      <c r="E118" s="71"/>
      <c r="F118" s="71"/>
      <c r="G118" s="71"/>
      <c r="H118" s="71"/>
      <c r="I118" s="71"/>
      <c r="J118" s="71"/>
      <c r="K118" s="71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24.96" customHeight="1">
      <c r="A119" s="40"/>
      <c r="B119" s="41"/>
      <c r="C119" s="25" t="s">
        <v>230</v>
      </c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2" customHeight="1">
      <c r="A121" s="40"/>
      <c r="B121" s="41"/>
      <c r="C121" s="34" t="s">
        <v>16</v>
      </c>
      <c r="D121" s="42"/>
      <c r="E121" s="42"/>
      <c r="F121" s="42"/>
      <c r="G121" s="42"/>
      <c r="H121" s="42"/>
      <c r="I121" s="42"/>
      <c r="J121" s="42"/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6.5" customHeight="1">
      <c r="A122" s="40"/>
      <c r="B122" s="41"/>
      <c r="C122" s="42"/>
      <c r="D122" s="42"/>
      <c r="E122" s="177" t="str">
        <f>E7</f>
        <v>Cyklická obnova trati v úseku Vsetín – Horní Lideč</v>
      </c>
      <c r="F122" s="34"/>
      <c r="G122" s="34"/>
      <c r="H122" s="34"/>
      <c r="I122" s="42"/>
      <c r="J122" s="42"/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2" customHeight="1">
      <c r="A123" s="40"/>
      <c r="B123" s="41"/>
      <c r="C123" s="34" t="s">
        <v>191</v>
      </c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2" customFormat="1" ht="16.5" customHeight="1">
      <c r="A124" s="40"/>
      <c r="B124" s="41"/>
      <c r="C124" s="42"/>
      <c r="D124" s="42"/>
      <c r="E124" s="78" t="str">
        <f>E9</f>
        <v>SO141.13.01 - Valašská Polanka - Vsetín, most v km 29,724</v>
      </c>
      <c r="F124" s="42"/>
      <c r="G124" s="42"/>
      <c r="H124" s="42"/>
      <c r="I124" s="42"/>
      <c r="J124" s="42"/>
      <c r="K124" s="42"/>
      <c r="L124" s="65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</row>
    <row r="125" s="2" customFormat="1" ht="6.96" customHeight="1">
      <c r="A125" s="40"/>
      <c r="B125" s="41"/>
      <c r="C125" s="42"/>
      <c r="D125" s="42"/>
      <c r="E125" s="42"/>
      <c r="F125" s="42"/>
      <c r="G125" s="42"/>
      <c r="H125" s="42"/>
      <c r="I125" s="42"/>
      <c r="J125" s="42"/>
      <c r="K125" s="42"/>
      <c r="L125" s="65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</row>
    <row r="126" s="2" customFormat="1" ht="12" customHeight="1">
      <c r="A126" s="40"/>
      <c r="B126" s="41"/>
      <c r="C126" s="34" t="s">
        <v>20</v>
      </c>
      <c r="D126" s="42"/>
      <c r="E126" s="42"/>
      <c r="F126" s="29" t="str">
        <f>F12</f>
        <v>Vsetín - Horní Lideč</v>
      </c>
      <c r="G126" s="42"/>
      <c r="H126" s="42"/>
      <c r="I126" s="34" t="s">
        <v>22</v>
      </c>
      <c r="J126" s="81" t="str">
        <f>IF(J12="","",J12)</f>
        <v>20. 11. 2025</v>
      </c>
      <c r="K126" s="42"/>
      <c r="L126" s="65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</row>
    <row r="127" s="2" customFormat="1" ht="6.96" customHeight="1">
      <c r="A127" s="40"/>
      <c r="B127" s="41"/>
      <c r="C127" s="42"/>
      <c r="D127" s="42"/>
      <c r="E127" s="42"/>
      <c r="F127" s="42"/>
      <c r="G127" s="42"/>
      <c r="H127" s="42"/>
      <c r="I127" s="42"/>
      <c r="J127" s="42"/>
      <c r="K127" s="42"/>
      <c r="L127" s="65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</row>
    <row r="128" s="2" customFormat="1" ht="15.15" customHeight="1">
      <c r="A128" s="40"/>
      <c r="B128" s="41"/>
      <c r="C128" s="34" t="s">
        <v>24</v>
      </c>
      <c r="D128" s="42"/>
      <c r="E128" s="42"/>
      <c r="F128" s="29" t="str">
        <f>E15</f>
        <v>Správa železnic s.o.</v>
      </c>
      <c r="G128" s="42"/>
      <c r="H128" s="42"/>
      <c r="I128" s="34" t="s">
        <v>32</v>
      </c>
      <c r="J128" s="38" t="str">
        <f>E21</f>
        <v xml:space="preserve"> </v>
      </c>
      <c r="K128" s="42"/>
      <c r="L128" s="65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  <row r="129" s="2" customFormat="1" ht="15.15" customHeight="1">
      <c r="A129" s="40"/>
      <c r="B129" s="41"/>
      <c r="C129" s="34" t="s">
        <v>30</v>
      </c>
      <c r="D129" s="42"/>
      <c r="E129" s="42"/>
      <c r="F129" s="29" t="str">
        <f>IF(E18="","",E18)</f>
        <v>Vyplň údaj</v>
      </c>
      <c r="G129" s="42"/>
      <c r="H129" s="42"/>
      <c r="I129" s="34" t="s">
        <v>35</v>
      </c>
      <c r="J129" s="38" t="str">
        <f>E24</f>
        <v>Správa železnic s.o.</v>
      </c>
      <c r="K129" s="42"/>
      <c r="L129" s="65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  <row r="130" s="2" customFormat="1" ht="10.32" customHeight="1">
      <c r="A130" s="40"/>
      <c r="B130" s="41"/>
      <c r="C130" s="42"/>
      <c r="D130" s="42"/>
      <c r="E130" s="42"/>
      <c r="F130" s="42"/>
      <c r="G130" s="42"/>
      <c r="H130" s="42"/>
      <c r="I130" s="42"/>
      <c r="J130" s="42"/>
      <c r="K130" s="42"/>
      <c r="L130" s="65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</row>
    <row r="131" s="11" customFormat="1" ht="29.28" customHeight="1">
      <c r="A131" s="194"/>
      <c r="B131" s="195"/>
      <c r="C131" s="196" t="s">
        <v>231</v>
      </c>
      <c r="D131" s="197" t="s">
        <v>62</v>
      </c>
      <c r="E131" s="197" t="s">
        <v>58</v>
      </c>
      <c r="F131" s="197" t="s">
        <v>59</v>
      </c>
      <c r="G131" s="197" t="s">
        <v>232</v>
      </c>
      <c r="H131" s="197" t="s">
        <v>233</v>
      </c>
      <c r="I131" s="197" t="s">
        <v>234</v>
      </c>
      <c r="J131" s="197" t="s">
        <v>223</v>
      </c>
      <c r="K131" s="198" t="s">
        <v>235</v>
      </c>
      <c r="L131" s="199"/>
      <c r="M131" s="102" t="s">
        <v>1</v>
      </c>
      <c r="N131" s="103" t="s">
        <v>41</v>
      </c>
      <c r="O131" s="103" t="s">
        <v>236</v>
      </c>
      <c r="P131" s="103" t="s">
        <v>237</v>
      </c>
      <c r="Q131" s="103" t="s">
        <v>238</v>
      </c>
      <c r="R131" s="103" t="s">
        <v>239</v>
      </c>
      <c r="S131" s="103" t="s">
        <v>240</v>
      </c>
      <c r="T131" s="104" t="s">
        <v>241</v>
      </c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</row>
    <row r="132" s="2" customFormat="1" ht="22.8" customHeight="1">
      <c r="A132" s="40"/>
      <c r="B132" s="41"/>
      <c r="C132" s="109" t="s">
        <v>242</v>
      </c>
      <c r="D132" s="42"/>
      <c r="E132" s="42"/>
      <c r="F132" s="42"/>
      <c r="G132" s="42"/>
      <c r="H132" s="42"/>
      <c r="I132" s="42"/>
      <c r="J132" s="200">
        <f>BK132</f>
        <v>0</v>
      </c>
      <c r="K132" s="42"/>
      <c r="L132" s="46"/>
      <c r="M132" s="105"/>
      <c r="N132" s="201"/>
      <c r="O132" s="106"/>
      <c r="P132" s="202">
        <f>P133+P776</f>
        <v>0</v>
      </c>
      <c r="Q132" s="106"/>
      <c r="R132" s="202">
        <f>R133+R776</f>
        <v>711.50222836999978</v>
      </c>
      <c r="S132" s="106"/>
      <c r="T132" s="203">
        <f>T133+T776</f>
        <v>507.40194400000001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76</v>
      </c>
      <c r="AU132" s="19" t="s">
        <v>225</v>
      </c>
      <c r="BK132" s="204">
        <f>BK133+BK776</f>
        <v>0</v>
      </c>
    </row>
    <row r="133" s="12" customFormat="1" ht="25.92" customHeight="1">
      <c r="A133" s="12"/>
      <c r="B133" s="205"/>
      <c r="C133" s="206"/>
      <c r="D133" s="207" t="s">
        <v>76</v>
      </c>
      <c r="E133" s="208" t="s">
        <v>243</v>
      </c>
      <c r="F133" s="208" t="s">
        <v>244</v>
      </c>
      <c r="G133" s="206"/>
      <c r="H133" s="206"/>
      <c r="I133" s="209"/>
      <c r="J133" s="210">
        <f>BK133</f>
        <v>0</v>
      </c>
      <c r="K133" s="206"/>
      <c r="L133" s="211"/>
      <c r="M133" s="212"/>
      <c r="N133" s="213"/>
      <c r="O133" s="213"/>
      <c r="P133" s="214">
        <f>P134+P287+P334+P402+P491+P508+P533+P547+P704+P746+P750</f>
        <v>0</v>
      </c>
      <c r="Q133" s="213"/>
      <c r="R133" s="214">
        <f>R134+R287+R334+R402+R491+R508+R533+R547+R704+R746+R750</f>
        <v>706.56893361999983</v>
      </c>
      <c r="S133" s="213"/>
      <c r="T133" s="215">
        <f>T134+T287+T334+T402+T491+T508+T533+T547+T704+T746+T750</f>
        <v>506.60994400000004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6" t="s">
        <v>85</v>
      </c>
      <c r="AT133" s="217" t="s">
        <v>76</v>
      </c>
      <c r="AU133" s="217" t="s">
        <v>77</v>
      </c>
      <c r="AY133" s="216" t="s">
        <v>245</v>
      </c>
      <c r="BK133" s="218">
        <f>BK134+BK287+BK334+BK402+BK491+BK508+BK533+BK547+BK704+BK746+BK750</f>
        <v>0</v>
      </c>
    </row>
    <row r="134" s="12" customFormat="1" ht="22.8" customHeight="1">
      <c r="A134" s="12"/>
      <c r="B134" s="205"/>
      <c r="C134" s="206"/>
      <c r="D134" s="207" t="s">
        <v>76</v>
      </c>
      <c r="E134" s="219" t="s">
        <v>85</v>
      </c>
      <c r="F134" s="219" t="s">
        <v>2649</v>
      </c>
      <c r="G134" s="206"/>
      <c r="H134" s="206"/>
      <c r="I134" s="209"/>
      <c r="J134" s="220">
        <f>BK134</f>
        <v>0</v>
      </c>
      <c r="K134" s="206"/>
      <c r="L134" s="211"/>
      <c r="M134" s="212"/>
      <c r="N134" s="213"/>
      <c r="O134" s="213"/>
      <c r="P134" s="214">
        <f>SUM(P135:P286)</f>
        <v>0</v>
      </c>
      <c r="Q134" s="213"/>
      <c r="R134" s="214">
        <f>SUM(R135:R286)</f>
        <v>109.14474399999999</v>
      </c>
      <c r="S134" s="213"/>
      <c r="T134" s="215">
        <f>SUM(T135:T286)</f>
        <v>70.527899999999988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6" t="s">
        <v>85</v>
      </c>
      <c r="AT134" s="217" t="s">
        <v>76</v>
      </c>
      <c r="AU134" s="217" t="s">
        <v>85</v>
      </c>
      <c r="AY134" s="216" t="s">
        <v>245</v>
      </c>
      <c r="BK134" s="218">
        <f>SUM(BK135:BK286)</f>
        <v>0</v>
      </c>
    </row>
    <row r="135" s="2" customFormat="1" ht="16.5" customHeight="1">
      <c r="A135" s="40"/>
      <c r="B135" s="41"/>
      <c r="C135" s="221" t="s">
        <v>272</v>
      </c>
      <c r="D135" s="221" t="s">
        <v>248</v>
      </c>
      <c r="E135" s="222" t="s">
        <v>7339</v>
      </c>
      <c r="F135" s="223" t="s">
        <v>7340</v>
      </c>
      <c r="G135" s="224" t="s">
        <v>275</v>
      </c>
      <c r="H135" s="225">
        <v>62.829999999999998</v>
      </c>
      <c r="I135" s="226"/>
      <c r="J135" s="227">
        <f>ROUND(I135*H135,2)</f>
        <v>0</v>
      </c>
      <c r="K135" s="223" t="s">
        <v>764</v>
      </c>
      <c r="L135" s="46"/>
      <c r="M135" s="228" t="s">
        <v>1</v>
      </c>
      <c r="N135" s="229" t="s">
        <v>42</v>
      </c>
      <c r="O135" s="93"/>
      <c r="P135" s="230">
        <f>O135*H135</f>
        <v>0</v>
      </c>
      <c r="Q135" s="230">
        <v>0</v>
      </c>
      <c r="R135" s="230">
        <f>Q135*H135</f>
        <v>0</v>
      </c>
      <c r="S135" s="230">
        <v>0.47999999999999998</v>
      </c>
      <c r="T135" s="231">
        <f>S135*H135</f>
        <v>30.158399999999997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2" t="s">
        <v>253</v>
      </c>
      <c r="AT135" s="232" t="s">
        <v>248</v>
      </c>
      <c r="AU135" s="232" t="s">
        <v>87</v>
      </c>
      <c r="AY135" s="19" t="s">
        <v>245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9" t="s">
        <v>85</v>
      </c>
      <c r="BK135" s="233">
        <f>ROUND(I135*H135,2)</f>
        <v>0</v>
      </c>
      <c r="BL135" s="19" t="s">
        <v>253</v>
      </c>
      <c r="BM135" s="232" t="s">
        <v>7341</v>
      </c>
    </row>
    <row r="136" s="2" customFormat="1">
      <c r="A136" s="40"/>
      <c r="B136" s="41"/>
      <c r="C136" s="42"/>
      <c r="D136" s="234" t="s">
        <v>255</v>
      </c>
      <c r="E136" s="42"/>
      <c r="F136" s="235" t="s">
        <v>7342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255</v>
      </c>
      <c r="AU136" s="19" t="s">
        <v>87</v>
      </c>
    </row>
    <row r="137" s="2" customFormat="1">
      <c r="A137" s="40"/>
      <c r="B137" s="41"/>
      <c r="C137" s="42"/>
      <c r="D137" s="296" t="s">
        <v>766</v>
      </c>
      <c r="E137" s="42"/>
      <c r="F137" s="297" t="s">
        <v>7343</v>
      </c>
      <c r="G137" s="42"/>
      <c r="H137" s="42"/>
      <c r="I137" s="236"/>
      <c r="J137" s="42"/>
      <c r="K137" s="42"/>
      <c r="L137" s="46"/>
      <c r="M137" s="237"/>
      <c r="N137" s="238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766</v>
      </c>
      <c r="AU137" s="19" t="s">
        <v>87</v>
      </c>
    </row>
    <row r="138" s="14" customFormat="1">
      <c r="A138" s="14"/>
      <c r="B138" s="249"/>
      <c r="C138" s="250"/>
      <c r="D138" s="234" t="s">
        <v>257</v>
      </c>
      <c r="E138" s="251" t="s">
        <v>1</v>
      </c>
      <c r="F138" s="252" t="s">
        <v>7344</v>
      </c>
      <c r="G138" s="250"/>
      <c r="H138" s="253">
        <v>62.829999999999998</v>
      </c>
      <c r="I138" s="254"/>
      <c r="J138" s="250"/>
      <c r="K138" s="250"/>
      <c r="L138" s="255"/>
      <c r="M138" s="256"/>
      <c r="N138" s="257"/>
      <c r="O138" s="257"/>
      <c r="P138" s="257"/>
      <c r="Q138" s="257"/>
      <c r="R138" s="257"/>
      <c r="S138" s="257"/>
      <c r="T138" s="25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9" t="s">
        <v>257</v>
      </c>
      <c r="AU138" s="259" t="s">
        <v>87</v>
      </c>
      <c r="AV138" s="14" t="s">
        <v>87</v>
      </c>
      <c r="AW138" s="14" t="s">
        <v>34</v>
      </c>
      <c r="AX138" s="14" t="s">
        <v>77</v>
      </c>
      <c r="AY138" s="259" t="s">
        <v>245</v>
      </c>
    </row>
    <row r="139" s="15" customFormat="1">
      <c r="A139" s="15"/>
      <c r="B139" s="260"/>
      <c r="C139" s="261"/>
      <c r="D139" s="234" t="s">
        <v>257</v>
      </c>
      <c r="E139" s="262" t="s">
        <v>1</v>
      </c>
      <c r="F139" s="263" t="s">
        <v>266</v>
      </c>
      <c r="G139" s="261"/>
      <c r="H139" s="264">
        <v>62.829999999999998</v>
      </c>
      <c r="I139" s="265"/>
      <c r="J139" s="261"/>
      <c r="K139" s="261"/>
      <c r="L139" s="266"/>
      <c r="M139" s="267"/>
      <c r="N139" s="268"/>
      <c r="O139" s="268"/>
      <c r="P139" s="268"/>
      <c r="Q139" s="268"/>
      <c r="R139" s="268"/>
      <c r="S139" s="268"/>
      <c r="T139" s="269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70" t="s">
        <v>257</v>
      </c>
      <c r="AU139" s="270" t="s">
        <v>87</v>
      </c>
      <c r="AV139" s="15" t="s">
        <v>253</v>
      </c>
      <c r="AW139" s="15" t="s">
        <v>34</v>
      </c>
      <c r="AX139" s="15" t="s">
        <v>85</v>
      </c>
      <c r="AY139" s="270" t="s">
        <v>245</v>
      </c>
    </row>
    <row r="140" s="2" customFormat="1" ht="16.5" customHeight="1">
      <c r="A140" s="40"/>
      <c r="B140" s="41"/>
      <c r="C140" s="221" t="s">
        <v>253</v>
      </c>
      <c r="D140" s="221" t="s">
        <v>248</v>
      </c>
      <c r="E140" s="222" t="s">
        <v>4060</v>
      </c>
      <c r="F140" s="223" t="s">
        <v>4061</v>
      </c>
      <c r="G140" s="224" t="s">
        <v>275</v>
      </c>
      <c r="H140" s="225">
        <v>6.2999999999999998</v>
      </c>
      <c r="I140" s="226"/>
      <c r="J140" s="227">
        <f>ROUND(I140*H140,2)</f>
        <v>0</v>
      </c>
      <c r="K140" s="223" t="s">
        <v>764</v>
      </c>
      <c r="L140" s="46"/>
      <c r="M140" s="228" t="s">
        <v>1</v>
      </c>
      <c r="N140" s="229" t="s">
        <v>42</v>
      </c>
      <c r="O140" s="93"/>
      <c r="P140" s="230">
        <f>O140*H140</f>
        <v>0</v>
      </c>
      <c r="Q140" s="230">
        <v>0</v>
      </c>
      <c r="R140" s="230">
        <f>Q140*H140</f>
        <v>0</v>
      </c>
      <c r="S140" s="230">
        <v>0.35499999999999998</v>
      </c>
      <c r="T140" s="231">
        <f>S140*H140</f>
        <v>2.2364999999999999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32" t="s">
        <v>253</v>
      </c>
      <c r="AT140" s="232" t="s">
        <v>248</v>
      </c>
      <c r="AU140" s="232" t="s">
        <v>87</v>
      </c>
      <c r="AY140" s="19" t="s">
        <v>245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9" t="s">
        <v>85</v>
      </c>
      <c r="BK140" s="233">
        <f>ROUND(I140*H140,2)</f>
        <v>0</v>
      </c>
      <c r="BL140" s="19" t="s">
        <v>253</v>
      </c>
      <c r="BM140" s="232" t="s">
        <v>7345</v>
      </c>
    </row>
    <row r="141" s="2" customFormat="1">
      <c r="A141" s="40"/>
      <c r="B141" s="41"/>
      <c r="C141" s="42"/>
      <c r="D141" s="234" t="s">
        <v>255</v>
      </c>
      <c r="E141" s="42"/>
      <c r="F141" s="235" t="s">
        <v>4063</v>
      </c>
      <c r="G141" s="42"/>
      <c r="H141" s="42"/>
      <c r="I141" s="236"/>
      <c r="J141" s="42"/>
      <c r="K141" s="42"/>
      <c r="L141" s="46"/>
      <c r="M141" s="237"/>
      <c r="N141" s="238"/>
      <c r="O141" s="93"/>
      <c r="P141" s="93"/>
      <c r="Q141" s="93"/>
      <c r="R141" s="93"/>
      <c r="S141" s="93"/>
      <c r="T141" s="94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255</v>
      </c>
      <c r="AU141" s="19" t="s">
        <v>87</v>
      </c>
    </row>
    <row r="142" s="2" customFormat="1">
      <c r="A142" s="40"/>
      <c r="B142" s="41"/>
      <c r="C142" s="42"/>
      <c r="D142" s="296" t="s">
        <v>766</v>
      </c>
      <c r="E142" s="42"/>
      <c r="F142" s="297" t="s">
        <v>4064</v>
      </c>
      <c r="G142" s="42"/>
      <c r="H142" s="42"/>
      <c r="I142" s="236"/>
      <c r="J142" s="42"/>
      <c r="K142" s="42"/>
      <c r="L142" s="46"/>
      <c r="M142" s="237"/>
      <c r="N142" s="238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766</v>
      </c>
      <c r="AU142" s="19" t="s">
        <v>87</v>
      </c>
    </row>
    <row r="143" s="14" customFormat="1">
      <c r="A143" s="14"/>
      <c r="B143" s="249"/>
      <c r="C143" s="250"/>
      <c r="D143" s="234" t="s">
        <v>257</v>
      </c>
      <c r="E143" s="251" t="s">
        <v>1</v>
      </c>
      <c r="F143" s="252" t="s">
        <v>7346</v>
      </c>
      <c r="G143" s="250"/>
      <c r="H143" s="253">
        <v>6.2999999999999998</v>
      </c>
      <c r="I143" s="254"/>
      <c r="J143" s="250"/>
      <c r="K143" s="250"/>
      <c r="L143" s="255"/>
      <c r="M143" s="256"/>
      <c r="N143" s="257"/>
      <c r="O143" s="257"/>
      <c r="P143" s="257"/>
      <c r="Q143" s="257"/>
      <c r="R143" s="257"/>
      <c r="S143" s="257"/>
      <c r="T143" s="25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9" t="s">
        <v>257</v>
      </c>
      <c r="AU143" s="259" t="s">
        <v>87</v>
      </c>
      <c r="AV143" s="14" t="s">
        <v>87</v>
      </c>
      <c r="AW143" s="14" t="s">
        <v>34</v>
      </c>
      <c r="AX143" s="14" t="s">
        <v>77</v>
      </c>
      <c r="AY143" s="259" t="s">
        <v>245</v>
      </c>
    </row>
    <row r="144" s="15" customFormat="1">
      <c r="A144" s="15"/>
      <c r="B144" s="260"/>
      <c r="C144" s="261"/>
      <c r="D144" s="234" t="s">
        <v>257</v>
      </c>
      <c r="E144" s="262" t="s">
        <v>1</v>
      </c>
      <c r="F144" s="263" t="s">
        <v>266</v>
      </c>
      <c r="G144" s="261"/>
      <c r="H144" s="264">
        <v>6.2999999999999998</v>
      </c>
      <c r="I144" s="265"/>
      <c r="J144" s="261"/>
      <c r="K144" s="261"/>
      <c r="L144" s="266"/>
      <c r="M144" s="267"/>
      <c r="N144" s="268"/>
      <c r="O144" s="268"/>
      <c r="P144" s="268"/>
      <c r="Q144" s="268"/>
      <c r="R144" s="268"/>
      <c r="S144" s="268"/>
      <c r="T144" s="269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0" t="s">
        <v>257</v>
      </c>
      <c r="AU144" s="270" t="s">
        <v>87</v>
      </c>
      <c r="AV144" s="15" t="s">
        <v>253</v>
      </c>
      <c r="AW144" s="15" t="s">
        <v>34</v>
      </c>
      <c r="AX144" s="15" t="s">
        <v>85</v>
      </c>
      <c r="AY144" s="270" t="s">
        <v>245</v>
      </c>
    </row>
    <row r="145" s="2" customFormat="1" ht="16.5" customHeight="1">
      <c r="A145" s="40"/>
      <c r="B145" s="41"/>
      <c r="C145" s="221" t="s">
        <v>246</v>
      </c>
      <c r="D145" s="221" t="s">
        <v>248</v>
      </c>
      <c r="E145" s="222" t="s">
        <v>4066</v>
      </c>
      <c r="F145" s="223" t="s">
        <v>4067</v>
      </c>
      <c r="G145" s="224" t="s">
        <v>251</v>
      </c>
      <c r="H145" s="225">
        <v>20.07</v>
      </c>
      <c r="I145" s="226"/>
      <c r="J145" s="227">
        <f>ROUND(I145*H145,2)</f>
        <v>0</v>
      </c>
      <c r="K145" s="223" t="s">
        <v>764</v>
      </c>
      <c r="L145" s="46"/>
      <c r="M145" s="228" t="s">
        <v>1</v>
      </c>
      <c r="N145" s="229" t="s">
        <v>42</v>
      </c>
      <c r="O145" s="93"/>
      <c r="P145" s="230">
        <f>O145*H145</f>
        <v>0</v>
      </c>
      <c r="Q145" s="230">
        <v>0</v>
      </c>
      <c r="R145" s="230">
        <f>Q145*H145</f>
        <v>0</v>
      </c>
      <c r="S145" s="230">
        <v>1.8999999999999999</v>
      </c>
      <c r="T145" s="231">
        <f>S145*H145</f>
        <v>38.132999999999996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32" t="s">
        <v>253</v>
      </c>
      <c r="AT145" s="232" t="s">
        <v>248</v>
      </c>
      <c r="AU145" s="232" t="s">
        <v>87</v>
      </c>
      <c r="AY145" s="19" t="s">
        <v>245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9" t="s">
        <v>85</v>
      </c>
      <c r="BK145" s="233">
        <f>ROUND(I145*H145,2)</f>
        <v>0</v>
      </c>
      <c r="BL145" s="19" t="s">
        <v>253</v>
      </c>
      <c r="BM145" s="232" t="s">
        <v>7347</v>
      </c>
    </row>
    <row r="146" s="2" customFormat="1">
      <c r="A146" s="40"/>
      <c r="B146" s="41"/>
      <c r="C146" s="42"/>
      <c r="D146" s="234" t="s">
        <v>255</v>
      </c>
      <c r="E146" s="42"/>
      <c r="F146" s="235" t="s">
        <v>4069</v>
      </c>
      <c r="G146" s="42"/>
      <c r="H146" s="42"/>
      <c r="I146" s="236"/>
      <c r="J146" s="42"/>
      <c r="K146" s="42"/>
      <c r="L146" s="46"/>
      <c r="M146" s="237"/>
      <c r="N146" s="238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255</v>
      </c>
      <c r="AU146" s="19" t="s">
        <v>87</v>
      </c>
    </row>
    <row r="147" s="2" customFormat="1">
      <c r="A147" s="40"/>
      <c r="B147" s="41"/>
      <c r="C147" s="42"/>
      <c r="D147" s="296" t="s">
        <v>766</v>
      </c>
      <c r="E147" s="42"/>
      <c r="F147" s="297" t="s">
        <v>4070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766</v>
      </c>
      <c r="AU147" s="19" t="s">
        <v>87</v>
      </c>
    </row>
    <row r="148" s="14" customFormat="1">
      <c r="A148" s="14"/>
      <c r="B148" s="249"/>
      <c r="C148" s="250"/>
      <c r="D148" s="234" t="s">
        <v>257</v>
      </c>
      <c r="E148" s="251" t="s">
        <v>1</v>
      </c>
      <c r="F148" s="252" t="s">
        <v>7348</v>
      </c>
      <c r="G148" s="250"/>
      <c r="H148" s="253">
        <v>20.07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257</v>
      </c>
      <c r="AU148" s="259" t="s">
        <v>87</v>
      </c>
      <c r="AV148" s="14" t="s">
        <v>87</v>
      </c>
      <c r="AW148" s="14" t="s">
        <v>34</v>
      </c>
      <c r="AX148" s="14" t="s">
        <v>77</v>
      </c>
      <c r="AY148" s="259" t="s">
        <v>245</v>
      </c>
    </row>
    <row r="149" s="15" customFormat="1">
      <c r="A149" s="15"/>
      <c r="B149" s="260"/>
      <c r="C149" s="261"/>
      <c r="D149" s="234" t="s">
        <v>257</v>
      </c>
      <c r="E149" s="262" t="s">
        <v>1</v>
      </c>
      <c r="F149" s="263" t="s">
        <v>266</v>
      </c>
      <c r="G149" s="261"/>
      <c r="H149" s="264">
        <v>20.07</v>
      </c>
      <c r="I149" s="265"/>
      <c r="J149" s="261"/>
      <c r="K149" s="261"/>
      <c r="L149" s="266"/>
      <c r="M149" s="267"/>
      <c r="N149" s="268"/>
      <c r="O149" s="268"/>
      <c r="P149" s="268"/>
      <c r="Q149" s="268"/>
      <c r="R149" s="268"/>
      <c r="S149" s="268"/>
      <c r="T149" s="269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0" t="s">
        <v>257</v>
      </c>
      <c r="AU149" s="270" t="s">
        <v>87</v>
      </c>
      <c r="AV149" s="15" t="s">
        <v>253</v>
      </c>
      <c r="AW149" s="15" t="s">
        <v>34</v>
      </c>
      <c r="AX149" s="15" t="s">
        <v>85</v>
      </c>
      <c r="AY149" s="270" t="s">
        <v>245</v>
      </c>
    </row>
    <row r="150" s="2" customFormat="1" ht="16.5" customHeight="1">
      <c r="A150" s="40"/>
      <c r="B150" s="41"/>
      <c r="C150" s="221" t="s">
        <v>305</v>
      </c>
      <c r="D150" s="221" t="s">
        <v>248</v>
      </c>
      <c r="E150" s="222" t="s">
        <v>4081</v>
      </c>
      <c r="F150" s="223" t="s">
        <v>4082</v>
      </c>
      <c r="G150" s="224" t="s">
        <v>2760</v>
      </c>
      <c r="H150" s="225">
        <v>24</v>
      </c>
      <c r="I150" s="226"/>
      <c r="J150" s="227">
        <f>ROUND(I150*H150,2)</f>
        <v>0</v>
      </c>
      <c r="K150" s="223" t="s">
        <v>764</v>
      </c>
      <c r="L150" s="46"/>
      <c r="M150" s="228" t="s">
        <v>1</v>
      </c>
      <c r="N150" s="229" t="s">
        <v>42</v>
      </c>
      <c r="O150" s="93"/>
      <c r="P150" s="230">
        <f>O150*H150</f>
        <v>0</v>
      </c>
      <c r="Q150" s="230">
        <v>3.0000000000000001E-05</v>
      </c>
      <c r="R150" s="230">
        <f>Q150*H150</f>
        <v>0.00072000000000000005</v>
      </c>
      <c r="S150" s="230">
        <v>0</v>
      </c>
      <c r="T150" s="231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2" t="s">
        <v>253</v>
      </c>
      <c r="AT150" s="232" t="s">
        <v>248</v>
      </c>
      <c r="AU150" s="232" t="s">
        <v>87</v>
      </c>
      <c r="AY150" s="19" t="s">
        <v>245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9" t="s">
        <v>85</v>
      </c>
      <c r="BK150" s="233">
        <f>ROUND(I150*H150,2)</f>
        <v>0</v>
      </c>
      <c r="BL150" s="19" t="s">
        <v>253</v>
      </c>
      <c r="BM150" s="232" t="s">
        <v>7349</v>
      </c>
    </row>
    <row r="151" s="2" customFormat="1">
      <c r="A151" s="40"/>
      <c r="B151" s="41"/>
      <c r="C151" s="42"/>
      <c r="D151" s="234" t="s">
        <v>255</v>
      </c>
      <c r="E151" s="42"/>
      <c r="F151" s="235" t="s">
        <v>4084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255</v>
      </c>
      <c r="AU151" s="19" t="s">
        <v>87</v>
      </c>
    </row>
    <row r="152" s="2" customFormat="1">
      <c r="A152" s="40"/>
      <c r="B152" s="41"/>
      <c r="C152" s="42"/>
      <c r="D152" s="296" t="s">
        <v>766</v>
      </c>
      <c r="E152" s="42"/>
      <c r="F152" s="297" t="s">
        <v>4085</v>
      </c>
      <c r="G152" s="42"/>
      <c r="H152" s="42"/>
      <c r="I152" s="236"/>
      <c r="J152" s="42"/>
      <c r="K152" s="42"/>
      <c r="L152" s="46"/>
      <c r="M152" s="237"/>
      <c r="N152" s="238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766</v>
      </c>
      <c r="AU152" s="19" t="s">
        <v>87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7350</v>
      </c>
      <c r="G153" s="250"/>
      <c r="H153" s="253">
        <v>24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77</v>
      </c>
      <c r="AY153" s="259" t="s">
        <v>245</v>
      </c>
    </row>
    <row r="154" s="15" customFormat="1">
      <c r="A154" s="15"/>
      <c r="B154" s="260"/>
      <c r="C154" s="261"/>
      <c r="D154" s="234" t="s">
        <v>257</v>
      </c>
      <c r="E154" s="262" t="s">
        <v>1</v>
      </c>
      <c r="F154" s="263" t="s">
        <v>266</v>
      </c>
      <c r="G154" s="261"/>
      <c r="H154" s="264">
        <v>24</v>
      </c>
      <c r="I154" s="265"/>
      <c r="J154" s="261"/>
      <c r="K154" s="261"/>
      <c r="L154" s="266"/>
      <c r="M154" s="267"/>
      <c r="N154" s="268"/>
      <c r="O154" s="268"/>
      <c r="P154" s="268"/>
      <c r="Q154" s="268"/>
      <c r="R154" s="268"/>
      <c r="S154" s="268"/>
      <c r="T154" s="269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0" t="s">
        <v>257</v>
      </c>
      <c r="AU154" s="270" t="s">
        <v>87</v>
      </c>
      <c r="AV154" s="15" t="s">
        <v>253</v>
      </c>
      <c r="AW154" s="15" t="s">
        <v>34</v>
      </c>
      <c r="AX154" s="15" t="s">
        <v>85</v>
      </c>
      <c r="AY154" s="270" t="s">
        <v>245</v>
      </c>
    </row>
    <row r="155" s="2" customFormat="1" ht="16.5" customHeight="1">
      <c r="A155" s="40"/>
      <c r="B155" s="41"/>
      <c r="C155" s="221" t="s">
        <v>314</v>
      </c>
      <c r="D155" s="221" t="s">
        <v>248</v>
      </c>
      <c r="E155" s="222" t="s">
        <v>4087</v>
      </c>
      <c r="F155" s="223" t="s">
        <v>4088</v>
      </c>
      <c r="G155" s="224" t="s">
        <v>4089</v>
      </c>
      <c r="H155" s="225">
        <v>1</v>
      </c>
      <c r="I155" s="226"/>
      <c r="J155" s="227">
        <f>ROUND(I155*H155,2)</f>
        <v>0</v>
      </c>
      <c r="K155" s="223" t="s">
        <v>764</v>
      </c>
      <c r="L155" s="46"/>
      <c r="M155" s="228" t="s">
        <v>1</v>
      </c>
      <c r="N155" s="229" t="s">
        <v>42</v>
      </c>
      <c r="O155" s="93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2" t="s">
        <v>253</v>
      </c>
      <c r="AT155" s="232" t="s">
        <v>248</v>
      </c>
      <c r="AU155" s="232" t="s">
        <v>87</v>
      </c>
      <c r="AY155" s="19" t="s">
        <v>245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9" t="s">
        <v>85</v>
      </c>
      <c r="BK155" s="233">
        <f>ROUND(I155*H155,2)</f>
        <v>0</v>
      </c>
      <c r="BL155" s="19" t="s">
        <v>253</v>
      </c>
      <c r="BM155" s="232" t="s">
        <v>7351</v>
      </c>
    </row>
    <row r="156" s="2" customFormat="1">
      <c r="A156" s="40"/>
      <c r="B156" s="41"/>
      <c r="C156" s="42"/>
      <c r="D156" s="234" t="s">
        <v>255</v>
      </c>
      <c r="E156" s="42"/>
      <c r="F156" s="235" t="s">
        <v>4091</v>
      </c>
      <c r="G156" s="42"/>
      <c r="H156" s="42"/>
      <c r="I156" s="236"/>
      <c r="J156" s="42"/>
      <c r="K156" s="42"/>
      <c r="L156" s="46"/>
      <c r="M156" s="237"/>
      <c r="N156" s="238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255</v>
      </c>
      <c r="AU156" s="19" t="s">
        <v>87</v>
      </c>
    </row>
    <row r="157" s="2" customFormat="1">
      <c r="A157" s="40"/>
      <c r="B157" s="41"/>
      <c r="C157" s="42"/>
      <c r="D157" s="296" t="s">
        <v>766</v>
      </c>
      <c r="E157" s="42"/>
      <c r="F157" s="297" t="s">
        <v>4092</v>
      </c>
      <c r="G157" s="42"/>
      <c r="H157" s="42"/>
      <c r="I157" s="236"/>
      <c r="J157" s="42"/>
      <c r="K157" s="42"/>
      <c r="L157" s="46"/>
      <c r="M157" s="237"/>
      <c r="N157" s="238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766</v>
      </c>
      <c r="AU157" s="19" t="s">
        <v>87</v>
      </c>
    </row>
    <row r="158" s="14" customFormat="1">
      <c r="A158" s="14"/>
      <c r="B158" s="249"/>
      <c r="C158" s="250"/>
      <c r="D158" s="234" t="s">
        <v>257</v>
      </c>
      <c r="E158" s="251" t="s">
        <v>1</v>
      </c>
      <c r="F158" s="252" t="s">
        <v>7352</v>
      </c>
      <c r="G158" s="250"/>
      <c r="H158" s="253">
        <v>1</v>
      </c>
      <c r="I158" s="254"/>
      <c r="J158" s="250"/>
      <c r="K158" s="250"/>
      <c r="L158" s="255"/>
      <c r="M158" s="256"/>
      <c r="N158" s="257"/>
      <c r="O158" s="257"/>
      <c r="P158" s="257"/>
      <c r="Q158" s="257"/>
      <c r="R158" s="257"/>
      <c r="S158" s="257"/>
      <c r="T158" s="25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9" t="s">
        <v>257</v>
      </c>
      <c r="AU158" s="259" t="s">
        <v>87</v>
      </c>
      <c r="AV158" s="14" t="s">
        <v>87</v>
      </c>
      <c r="AW158" s="14" t="s">
        <v>34</v>
      </c>
      <c r="AX158" s="14" t="s">
        <v>77</v>
      </c>
      <c r="AY158" s="259" t="s">
        <v>245</v>
      </c>
    </row>
    <row r="159" s="15" customFormat="1">
      <c r="A159" s="15"/>
      <c r="B159" s="260"/>
      <c r="C159" s="261"/>
      <c r="D159" s="234" t="s">
        <v>257</v>
      </c>
      <c r="E159" s="262" t="s">
        <v>1</v>
      </c>
      <c r="F159" s="263" t="s">
        <v>266</v>
      </c>
      <c r="G159" s="261"/>
      <c r="H159" s="264">
        <v>1</v>
      </c>
      <c r="I159" s="265"/>
      <c r="J159" s="261"/>
      <c r="K159" s="261"/>
      <c r="L159" s="266"/>
      <c r="M159" s="267"/>
      <c r="N159" s="268"/>
      <c r="O159" s="268"/>
      <c r="P159" s="268"/>
      <c r="Q159" s="268"/>
      <c r="R159" s="268"/>
      <c r="S159" s="268"/>
      <c r="T159" s="269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0" t="s">
        <v>257</v>
      </c>
      <c r="AU159" s="270" t="s">
        <v>87</v>
      </c>
      <c r="AV159" s="15" t="s">
        <v>253</v>
      </c>
      <c r="AW159" s="15" t="s">
        <v>34</v>
      </c>
      <c r="AX159" s="15" t="s">
        <v>85</v>
      </c>
      <c r="AY159" s="270" t="s">
        <v>245</v>
      </c>
    </row>
    <row r="160" s="2" customFormat="1" ht="16.5" customHeight="1">
      <c r="A160" s="40"/>
      <c r="B160" s="41"/>
      <c r="C160" s="221" t="s">
        <v>326</v>
      </c>
      <c r="D160" s="221" t="s">
        <v>248</v>
      </c>
      <c r="E160" s="222" t="s">
        <v>6917</v>
      </c>
      <c r="F160" s="223" t="s">
        <v>6918</v>
      </c>
      <c r="G160" s="224" t="s">
        <v>275</v>
      </c>
      <c r="H160" s="225">
        <v>237.25</v>
      </c>
      <c r="I160" s="226"/>
      <c r="J160" s="227">
        <f>ROUND(I160*H160,2)</f>
        <v>0</v>
      </c>
      <c r="K160" s="223" t="s">
        <v>764</v>
      </c>
      <c r="L160" s="46"/>
      <c r="M160" s="228" t="s">
        <v>1</v>
      </c>
      <c r="N160" s="229" t="s">
        <v>42</v>
      </c>
      <c r="O160" s="93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2" t="s">
        <v>253</v>
      </c>
      <c r="AT160" s="232" t="s">
        <v>248</v>
      </c>
      <c r="AU160" s="232" t="s">
        <v>87</v>
      </c>
      <c r="AY160" s="19" t="s">
        <v>245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9" t="s">
        <v>85</v>
      </c>
      <c r="BK160" s="233">
        <f>ROUND(I160*H160,2)</f>
        <v>0</v>
      </c>
      <c r="BL160" s="19" t="s">
        <v>253</v>
      </c>
      <c r="BM160" s="232" t="s">
        <v>7353</v>
      </c>
    </row>
    <row r="161" s="2" customFormat="1">
      <c r="A161" s="40"/>
      <c r="B161" s="41"/>
      <c r="C161" s="42"/>
      <c r="D161" s="234" t="s">
        <v>255</v>
      </c>
      <c r="E161" s="42"/>
      <c r="F161" s="235" t="s">
        <v>6920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255</v>
      </c>
      <c r="AU161" s="19" t="s">
        <v>87</v>
      </c>
    </row>
    <row r="162" s="2" customFormat="1">
      <c r="A162" s="40"/>
      <c r="B162" s="41"/>
      <c r="C162" s="42"/>
      <c r="D162" s="296" t="s">
        <v>766</v>
      </c>
      <c r="E162" s="42"/>
      <c r="F162" s="297" t="s">
        <v>6921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766</v>
      </c>
      <c r="AU162" s="19" t="s">
        <v>87</v>
      </c>
    </row>
    <row r="163" s="14" customFormat="1">
      <c r="A163" s="14"/>
      <c r="B163" s="249"/>
      <c r="C163" s="250"/>
      <c r="D163" s="234" t="s">
        <v>257</v>
      </c>
      <c r="E163" s="251" t="s">
        <v>1</v>
      </c>
      <c r="F163" s="252" t="s">
        <v>7354</v>
      </c>
      <c r="G163" s="250"/>
      <c r="H163" s="253">
        <v>237.25</v>
      </c>
      <c r="I163" s="254"/>
      <c r="J163" s="250"/>
      <c r="K163" s="250"/>
      <c r="L163" s="255"/>
      <c r="M163" s="256"/>
      <c r="N163" s="257"/>
      <c r="O163" s="257"/>
      <c r="P163" s="257"/>
      <c r="Q163" s="257"/>
      <c r="R163" s="257"/>
      <c r="S163" s="257"/>
      <c r="T163" s="25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9" t="s">
        <v>257</v>
      </c>
      <c r="AU163" s="259" t="s">
        <v>87</v>
      </c>
      <c r="AV163" s="14" t="s">
        <v>87</v>
      </c>
      <c r="AW163" s="14" t="s">
        <v>34</v>
      </c>
      <c r="AX163" s="14" t="s">
        <v>77</v>
      </c>
      <c r="AY163" s="259" t="s">
        <v>245</v>
      </c>
    </row>
    <row r="164" s="15" customFormat="1">
      <c r="A164" s="15"/>
      <c r="B164" s="260"/>
      <c r="C164" s="261"/>
      <c r="D164" s="234" t="s">
        <v>257</v>
      </c>
      <c r="E164" s="262" t="s">
        <v>1</v>
      </c>
      <c r="F164" s="263" t="s">
        <v>266</v>
      </c>
      <c r="G164" s="261"/>
      <c r="H164" s="264">
        <v>237.25</v>
      </c>
      <c r="I164" s="265"/>
      <c r="J164" s="261"/>
      <c r="K164" s="261"/>
      <c r="L164" s="266"/>
      <c r="M164" s="267"/>
      <c r="N164" s="268"/>
      <c r="O164" s="268"/>
      <c r="P164" s="268"/>
      <c r="Q164" s="268"/>
      <c r="R164" s="268"/>
      <c r="S164" s="268"/>
      <c r="T164" s="269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70" t="s">
        <v>257</v>
      </c>
      <c r="AU164" s="270" t="s">
        <v>87</v>
      </c>
      <c r="AV164" s="15" t="s">
        <v>253</v>
      </c>
      <c r="AW164" s="15" t="s">
        <v>34</v>
      </c>
      <c r="AX164" s="15" t="s">
        <v>85</v>
      </c>
      <c r="AY164" s="270" t="s">
        <v>245</v>
      </c>
    </row>
    <row r="165" s="2" customFormat="1" ht="21.75" customHeight="1">
      <c r="A165" s="40"/>
      <c r="B165" s="41"/>
      <c r="C165" s="221" t="s">
        <v>335</v>
      </c>
      <c r="D165" s="221" t="s">
        <v>248</v>
      </c>
      <c r="E165" s="222" t="s">
        <v>6923</v>
      </c>
      <c r="F165" s="223" t="s">
        <v>6924</v>
      </c>
      <c r="G165" s="224" t="s">
        <v>251</v>
      </c>
      <c r="H165" s="225">
        <v>394.00299999999999</v>
      </c>
      <c r="I165" s="226"/>
      <c r="J165" s="227">
        <f>ROUND(I165*H165,2)</f>
        <v>0</v>
      </c>
      <c r="K165" s="223" t="s">
        <v>764</v>
      </c>
      <c r="L165" s="46"/>
      <c r="M165" s="228" t="s">
        <v>1</v>
      </c>
      <c r="N165" s="229" t="s">
        <v>42</v>
      </c>
      <c r="O165" s="93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2" t="s">
        <v>253</v>
      </c>
      <c r="AT165" s="232" t="s">
        <v>248</v>
      </c>
      <c r="AU165" s="232" t="s">
        <v>87</v>
      </c>
      <c r="AY165" s="19" t="s">
        <v>245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9" t="s">
        <v>85</v>
      </c>
      <c r="BK165" s="233">
        <f>ROUND(I165*H165,2)</f>
        <v>0</v>
      </c>
      <c r="BL165" s="19" t="s">
        <v>253</v>
      </c>
      <c r="BM165" s="232" t="s">
        <v>7355</v>
      </c>
    </row>
    <row r="166" s="2" customFormat="1">
      <c r="A166" s="40"/>
      <c r="B166" s="41"/>
      <c r="C166" s="42"/>
      <c r="D166" s="234" t="s">
        <v>255</v>
      </c>
      <c r="E166" s="42"/>
      <c r="F166" s="235" t="s">
        <v>6926</v>
      </c>
      <c r="G166" s="42"/>
      <c r="H166" s="42"/>
      <c r="I166" s="236"/>
      <c r="J166" s="42"/>
      <c r="K166" s="42"/>
      <c r="L166" s="46"/>
      <c r="M166" s="237"/>
      <c r="N166" s="238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255</v>
      </c>
      <c r="AU166" s="19" t="s">
        <v>87</v>
      </c>
    </row>
    <row r="167" s="2" customFormat="1">
      <c r="A167" s="40"/>
      <c r="B167" s="41"/>
      <c r="C167" s="42"/>
      <c r="D167" s="296" t="s">
        <v>766</v>
      </c>
      <c r="E167" s="42"/>
      <c r="F167" s="297" t="s">
        <v>6927</v>
      </c>
      <c r="G167" s="42"/>
      <c r="H167" s="42"/>
      <c r="I167" s="236"/>
      <c r="J167" s="42"/>
      <c r="K167" s="42"/>
      <c r="L167" s="46"/>
      <c r="M167" s="237"/>
      <c r="N167" s="238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766</v>
      </c>
      <c r="AU167" s="19" t="s">
        <v>87</v>
      </c>
    </row>
    <row r="168" s="13" customFormat="1">
      <c r="A168" s="13"/>
      <c r="B168" s="239"/>
      <c r="C168" s="240"/>
      <c r="D168" s="234" t="s">
        <v>257</v>
      </c>
      <c r="E168" s="241" t="s">
        <v>1</v>
      </c>
      <c r="F168" s="242" t="s">
        <v>7356</v>
      </c>
      <c r="G168" s="240"/>
      <c r="H168" s="241" t="s">
        <v>1</v>
      </c>
      <c r="I168" s="243"/>
      <c r="J168" s="240"/>
      <c r="K168" s="240"/>
      <c r="L168" s="244"/>
      <c r="M168" s="245"/>
      <c r="N168" s="246"/>
      <c r="O168" s="246"/>
      <c r="P168" s="246"/>
      <c r="Q168" s="246"/>
      <c r="R168" s="246"/>
      <c r="S168" s="246"/>
      <c r="T168" s="24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8" t="s">
        <v>257</v>
      </c>
      <c r="AU168" s="248" t="s">
        <v>87</v>
      </c>
      <c r="AV168" s="13" t="s">
        <v>85</v>
      </c>
      <c r="AW168" s="13" t="s">
        <v>34</v>
      </c>
      <c r="AX168" s="13" t="s">
        <v>77</v>
      </c>
      <c r="AY168" s="248" t="s">
        <v>245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7357</v>
      </c>
      <c r="G169" s="250"/>
      <c r="H169" s="253">
        <v>178.84800000000001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77</v>
      </c>
      <c r="AY169" s="259" t="s">
        <v>245</v>
      </c>
    </row>
    <row r="170" s="13" customFormat="1">
      <c r="A170" s="13"/>
      <c r="B170" s="239"/>
      <c r="C170" s="240"/>
      <c r="D170" s="234" t="s">
        <v>257</v>
      </c>
      <c r="E170" s="241" t="s">
        <v>1</v>
      </c>
      <c r="F170" s="242" t="s">
        <v>7358</v>
      </c>
      <c r="G170" s="240"/>
      <c r="H170" s="241" t="s">
        <v>1</v>
      </c>
      <c r="I170" s="243"/>
      <c r="J170" s="240"/>
      <c r="K170" s="240"/>
      <c r="L170" s="244"/>
      <c r="M170" s="245"/>
      <c r="N170" s="246"/>
      <c r="O170" s="246"/>
      <c r="P170" s="246"/>
      <c r="Q170" s="246"/>
      <c r="R170" s="246"/>
      <c r="S170" s="246"/>
      <c r="T170" s="24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8" t="s">
        <v>257</v>
      </c>
      <c r="AU170" s="248" t="s">
        <v>87</v>
      </c>
      <c r="AV170" s="13" t="s">
        <v>85</v>
      </c>
      <c r="AW170" s="13" t="s">
        <v>34</v>
      </c>
      <c r="AX170" s="13" t="s">
        <v>77</v>
      </c>
      <c r="AY170" s="248" t="s">
        <v>245</v>
      </c>
    </row>
    <row r="171" s="14" customFormat="1">
      <c r="A171" s="14"/>
      <c r="B171" s="249"/>
      <c r="C171" s="250"/>
      <c r="D171" s="234" t="s">
        <v>257</v>
      </c>
      <c r="E171" s="251" t="s">
        <v>1</v>
      </c>
      <c r="F171" s="252" t="s">
        <v>7359</v>
      </c>
      <c r="G171" s="250"/>
      <c r="H171" s="253">
        <v>179.41300000000001</v>
      </c>
      <c r="I171" s="254"/>
      <c r="J171" s="250"/>
      <c r="K171" s="250"/>
      <c r="L171" s="255"/>
      <c r="M171" s="256"/>
      <c r="N171" s="257"/>
      <c r="O171" s="257"/>
      <c r="P171" s="257"/>
      <c r="Q171" s="257"/>
      <c r="R171" s="257"/>
      <c r="S171" s="257"/>
      <c r="T171" s="25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9" t="s">
        <v>257</v>
      </c>
      <c r="AU171" s="259" t="s">
        <v>87</v>
      </c>
      <c r="AV171" s="14" t="s">
        <v>87</v>
      </c>
      <c r="AW171" s="14" t="s">
        <v>34</v>
      </c>
      <c r="AX171" s="14" t="s">
        <v>77</v>
      </c>
      <c r="AY171" s="259" t="s">
        <v>245</v>
      </c>
    </row>
    <row r="172" s="14" customFormat="1">
      <c r="A172" s="14"/>
      <c r="B172" s="249"/>
      <c r="C172" s="250"/>
      <c r="D172" s="234" t="s">
        <v>257</v>
      </c>
      <c r="E172" s="251" t="s">
        <v>1</v>
      </c>
      <c r="F172" s="252" t="s">
        <v>7360</v>
      </c>
      <c r="G172" s="250"/>
      <c r="H172" s="253">
        <v>1.696</v>
      </c>
      <c r="I172" s="254"/>
      <c r="J172" s="250"/>
      <c r="K172" s="250"/>
      <c r="L172" s="255"/>
      <c r="M172" s="256"/>
      <c r="N172" s="257"/>
      <c r="O172" s="257"/>
      <c r="P172" s="257"/>
      <c r="Q172" s="257"/>
      <c r="R172" s="257"/>
      <c r="S172" s="257"/>
      <c r="T172" s="25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9" t="s">
        <v>257</v>
      </c>
      <c r="AU172" s="259" t="s">
        <v>87</v>
      </c>
      <c r="AV172" s="14" t="s">
        <v>87</v>
      </c>
      <c r="AW172" s="14" t="s">
        <v>34</v>
      </c>
      <c r="AX172" s="14" t="s">
        <v>77</v>
      </c>
      <c r="AY172" s="259" t="s">
        <v>245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7361</v>
      </c>
      <c r="G173" s="250"/>
      <c r="H173" s="253">
        <v>34.045999999999999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77</v>
      </c>
      <c r="AY173" s="259" t="s">
        <v>245</v>
      </c>
    </row>
    <row r="174" s="15" customFormat="1">
      <c r="A174" s="15"/>
      <c r="B174" s="260"/>
      <c r="C174" s="261"/>
      <c r="D174" s="234" t="s">
        <v>257</v>
      </c>
      <c r="E174" s="262" t="s">
        <v>1</v>
      </c>
      <c r="F174" s="263" t="s">
        <v>266</v>
      </c>
      <c r="G174" s="261"/>
      <c r="H174" s="264">
        <v>394.00299999999999</v>
      </c>
      <c r="I174" s="265"/>
      <c r="J174" s="261"/>
      <c r="K174" s="261"/>
      <c r="L174" s="266"/>
      <c r="M174" s="267"/>
      <c r="N174" s="268"/>
      <c r="O174" s="268"/>
      <c r="P174" s="268"/>
      <c r="Q174" s="268"/>
      <c r="R174" s="268"/>
      <c r="S174" s="268"/>
      <c r="T174" s="269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0" t="s">
        <v>257</v>
      </c>
      <c r="AU174" s="270" t="s">
        <v>87</v>
      </c>
      <c r="AV174" s="15" t="s">
        <v>253</v>
      </c>
      <c r="AW174" s="15" t="s">
        <v>34</v>
      </c>
      <c r="AX174" s="15" t="s">
        <v>85</v>
      </c>
      <c r="AY174" s="270" t="s">
        <v>245</v>
      </c>
    </row>
    <row r="175" s="2" customFormat="1" ht="16.5" customHeight="1">
      <c r="A175" s="40"/>
      <c r="B175" s="41"/>
      <c r="C175" s="221" t="s">
        <v>341</v>
      </c>
      <c r="D175" s="221" t="s">
        <v>248</v>
      </c>
      <c r="E175" s="222" t="s">
        <v>3482</v>
      </c>
      <c r="F175" s="223" t="s">
        <v>4102</v>
      </c>
      <c r="G175" s="224" t="s">
        <v>551</v>
      </c>
      <c r="H175" s="225">
        <v>140.19999999999999</v>
      </c>
      <c r="I175" s="226"/>
      <c r="J175" s="227">
        <f>ROUND(I175*H175,2)</f>
        <v>0</v>
      </c>
      <c r="K175" s="223" t="s">
        <v>764</v>
      </c>
      <c r="L175" s="46"/>
      <c r="M175" s="228" t="s">
        <v>1</v>
      </c>
      <c r="N175" s="229" t="s">
        <v>42</v>
      </c>
      <c r="O175" s="93"/>
      <c r="P175" s="230">
        <f>O175*H175</f>
        <v>0</v>
      </c>
      <c r="Q175" s="230">
        <v>0.0010200000000000001</v>
      </c>
      <c r="R175" s="230">
        <f>Q175*H175</f>
        <v>0.14300399999999999</v>
      </c>
      <c r="S175" s="230">
        <v>0</v>
      </c>
      <c r="T175" s="23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2" t="s">
        <v>253</v>
      </c>
      <c r="AT175" s="232" t="s">
        <v>248</v>
      </c>
      <c r="AU175" s="232" t="s">
        <v>87</v>
      </c>
      <c r="AY175" s="19" t="s">
        <v>245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9" t="s">
        <v>85</v>
      </c>
      <c r="BK175" s="233">
        <f>ROUND(I175*H175,2)</f>
        <v>0</v>
      </c>
      <c r="BL175" s="19" t="s">
        <v>253</v>
      </c>
      <c r="BM175" s="232" t="s">
        <v>7362</v>
      </c>
    </row>
    <row r="176" s="2" customFormat="1">
      <c r="A176" s="40"/>
      <c r="B176" s="41"/>
      <c r="C176" s="42"/>
      <c r="D176" s="234" t="s">
        <v>255</v>
      </c>
      <c r="E176" s="42"/>
      <c r="F176" s="235" t="s">
        <v>4104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255</v>
      </c>
      <c r="AU176" s="19" t="s">
        <v>87</v>
      </c>
    </row>
    <row r="177" s="2" customFormat="1">
      <c r="A177" s="40"/>
      <c r="B177" s="41"/>
      <c r="C177" s="42"/>
      <c r="D177" s="296" t="s">
        <v>766</v>
      </c>
      <c r="E177" s="42"/>
      <c r="F177" s="297" t="s">
        <v>3485</v>
      </c>
      <c r="G177" s="42"/>
      <c r="H177" s="42"/>
      <c r="I177" s="236"/>
      <c r="J177" s="42"/>
      <c r="K177" s="42"/>
      <c r="L177" s="46"/>
      <c r="M177" s="237"/>
      <c r="N177" s="238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766</v>
      </c>
      <c r="AU177" s="19" t="s">
        <v>87</v>
      </c>
    </row>
    <row r="178" s="14" customFormat="1">
      <c r="A178" s="14"/>
      <c r="B178" s="249"/>
      <c r="C178" s="250"/>
      <c r="D178" s="234" t="s">
        <v>257</v>
      </c>
      <c r="E178" s="251" t="s">
        <v>1</v>
      </c>
      <c r="F178" s="252" t="s">
        <v>7363</v>
      </c>
      <c r="G178" s="250"/>
      <c r="H178" s="253">
        <v>140.19999999999999</v>
      </c>
      <c r="I178" s="254"/>
      <c r="J178" s="250"/>
      <c r="K178" s="250"/>
      <c r="L178" s="255"/>
      <c r="M178" s="256"/>
      <c r="N178" s="257"/>
      <c r="O178" s="257"/>
      <c r="P178" s="257"/>
      <c r="Q178" s="257"/>
      <c r="R178" s="257"/>
      <c r="S178" s="257"/>
      <c r="T178" s="25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9" t="s">
        <v>257</v>
      </c>
      <c r="AU178" s="259" t="s">
        <v>87</v>
      </c>
      <c r="AV178" s="14" t="s">
        <v>87</v>
      </c>
      <c r="AW178" s="14" t="s">
        <v>34</v>
      </c>
      <c r="AX178" s="14" t="s">
        <v>77</v>
      </c>
      <c r="AY178" s="259" t="s">
        <v>245</v>
      </c>
    </row>
    <row r="179" s="15" customFormat="1">
      <c r="A179" s="15"/>
      <c r="B179" s="260"/>
      <c r="C179" s="261"/>
      <c r="D179" s="234" t="s">
        <v>257</v>
      </c>
      <c r="E179" s="262" t="s">
        <v>1</v>
      </c>
      <c r="F179" s="263" t="s">
        <v>266</v>
      </c>
      <c r="G179" s="261"/>
      <c r="H179" s="264">
        <v>140.19999999999999</v>
      </c>
      <c r="I179" s="265"/>
      <c r="J179" s="261"/>
      <c r="K179" s="261"/>
      <c r="L179" s="266"/>
      <c r="M179" s="267"/>
      <c r="N179" s="268"/>
      <c r="O179" s="268"/>
      <c r="P179" s="268"/>
      <c r="Q179" s="268"/>
      <c r="R179" s="268"/>
      <c r="S179" s="268"/>
      <c r="T179" s="269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0" t="s">
        <v>257</v>
      </c>
      <c r="AU179" s="270" t="s">
        <v>87</v>
      </c>
      <c r="AV179" s="15" t="s">
        <v>253</v>
      </c>
      <c r="AW179" s="15" t="s">
        <v>34</v>
      </c>
      <c r="AX179" s="15" t="s">
        <v>85</v>
      </c>
      <c r="AY179" s="270" t="s">
        <v>245</v>
      </c>
    </row>
    <row r="180" s="2" customFormat="1" ht="16.5" customHeight="1">
      <c r="A180" s="40"/>
      <c r="B180" s="41"/>
      <c r="C180" s="221" t="s">
        <v>349</v>
      </c>
      <c r="D180" s="221" t="s">
        <v>248</v>
      </c>
      <c r="E180" s="222" t="s">
        <v>3492</v>
      </c>
      <c r="F180" s="223" t="s">
        <v>3493</v>
      </c>
      <c r="G180" s="224" t="s">
        <v>317</v>
      </c>
      <c r="H180" s="225">
        <v>140.19999999999999</v>
      </c>
      <c r="I180" s="226"/>
      <c r="J180" s="227">
        <f>ROUND(I180*H180,2)</f>
        <v>0</v>
      </c>
      <c r="K180" s="223" t="s">
        <v>764</v>
      </c>
      <c r="L180" s="46"/>
      <c r="M180" s="228" t="s">
        <v>1</v>
      </c>
      <c r="N180" s="229" t="s">
        <v>42</v>
      </c>
      <c r="O180" s="93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2" t="s">
        <v>253</v>
      </c>
      <c r="AT180" s="232" t="s">
        <v>248</v>
      </c>
      <c r="AU180" s="232" t="s">
        <v>87</v>
      </c>
      <c r="AY180" s="19" t="s">
        <v>245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9" t="s">
        <v>85</v>
      </c>
      <c r="BK180" s="233">
        <f>ROUND(I180*H180,2)</f>
        <v>0</v>
      </c>
      <c r="BL180" s="19" t="s">
        <v>253</v>
      </c>
      <c r="BM180" s="232" t="s">
        <v>7364</v>
      </c>
    </row>
    <row r="181" s="2" customFormat="1">
      <c r="A181" s="40"/>
      <c r="B181" s="41"/>
      <c r="C181" s="42"/>
      <c r="D181" s="234" t="s">
        <v>255</v>
      </c>
      <c r="E181" s="42"/>
      <c r="F181" s="235" t="s">
        <v>4107</v>
      </c>
      <c r="G181" s="42"/>
      <c r="H181" s="42"/>
      <c r="I181" s="236"/>
      <c r="J181" s="42"/>
      <c r="K181" s="42"/>
      <c r="L181" s="46"/>
      <c r="M181" s="237"/>
      <c r="N181" s="238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255</v>
      </c>
      <c r="AU181" s="19" t="s">
        <v>87</v>
      </c>
    </row>
    <row r="182" s="2" customFormat="1">
      <c r="A182" s="40"/>
      <c r="B182" s="41"/>
      <c r="C182" s="42"/>
      <c r="D182" s="296" t="s">
        <v>766</v>
      </c>
      <c r="E182" s="42"/>
      <c r="F182" s="297" t="s">
        <v>3495</v>
      </c>
      <c r="G182" s="42"/>
      <c r="H182" s="42"/>
      <c r="I182" s="236"/>
      <c r="J182" s="42"/>
      <c r="K182" s="42"/>
      <c r="L182" s="46"/>
      <c r="M182" s="237"/>
      <c r="N182" s="238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766</v>
      </c>
      <c r="AU182" s="19" t="s">
        <v>87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7365</v>
      </c>
      <c r="G183" s="250"/>
      <c r="H183" s="253">
        <v>140.19999999999999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77</v>
      </c>
      <c r="AY183" s="259" t="s">
        <v>245</v>
      </c>
    </row>
    <row r="184" s="15" customFormat="1">
      <c r="A184" s="15"/>
      <c r="B184" s="260"/>
      <c r="C184" s="261"/>
      <c r="D184" s="234" t="s">
        <v>257</v>
      </c>
      <c r="E184" s="262" t="s">
        <v>1</v>
      </c>
      <c r="F184" s="263" t="s">
        <v>266</v>
      </c>
      <c r="G184" s="261"/>
      <c r="H184" s="264">
        <v>140.19999999999999</v>
      </c>
      <c r="I184" s="265"/>
      <c r="J184" s="261"/>
      <c r="K184" s="261"/>
      <c r="L184" s="266"/>
      <c r="M184" s="267"/>
      <c r="N184" s="268"/>
      <c r="O184" s="268"/>
      <c r="P184" s="268"/>
      <c r="Q184" s="268"/>
      <c r="R184" s="268"/>
      <c r="S184" s="268"/>
      <c r="T184" s="269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70" t="s">
        <v>257</v>
      </c>
      <c r="AU184" s="270" t="s">
        <v>87</v>
      </c>
      <c r="AV184" s="15" t="s">
        <v>253</v>
      </c>
      <c r="AW184" s="15" t="s">
        <v>34</v>
      </c>
      <c r="AX184" s="15" t="s">
        <v>85</v>
      </c>
      <c r="AY184" s="270" t="s">
        <v>245</v>
      </c>
    </row>
    <row r="185" s="2" customFormat="1" ht="16.5" customHeight="1">
      <c r="A185" s="40"/>
      <c r="B185" s="41"/>
      <c r="C185" s="221" t="s">
        <v>8</v>
      </c>
      <c r="D185" s="221" t="s">
        <v>248</v>
      </c>
      <c r="E185" s="222" t="s">
        <v>3487</v>
      </c>
      <c r="F185" s="223" t="s">
        <v>4125</v>
      </c>
      <c r="G185" s="224" t="s">
        <v>2717</v>
      </c>
      <c r="H185" s="225">
        <v>104.2</v>
      </c>
      <c r="I185" s="226"/>
      <c r="J185" s="227">
        <f>ROUND(I185*H185,2)</f>
        <v>0</v>
      </c>
      <c r="K185" s="223" t="s">
        <v>764</v>
      </c>
      <c r="L185" s="46"/>
      <c r="M185" s="228" t="s">
        <v>1</v>
      </c>
      <c r="N185" s="229" t="s">
        <v>42</v>
      </c>
      <c r="O185" s="93"/>
      <c r="P185" s="230">
        <f>O185*H185</f>
        <v>0</v>
      </c>
      <c r="Q185" s="230">
        <v>0.0264</v>
      </c>
      <c r="R185" s="230">
        <f>Q185*H185</f>
        <v>2.75088</v>
      </c>
      <c r="S185" s="230">
        <v>0</v>
      </c>
      <c r="T185" s="231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2" t="s">
        <v>253</v>
      </c>
      <c r="AT185" s="232" t="s">
        <v>248</v>
      </c>
      <c r="AU185" s="232" t="s">
        <v>87</v>
      </c>
      <c r="AY185" s="19" t="s">
        <v>245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9" t="s">
        <v>85</v>
      </c>
      <c r="BK185" s="233">
        <f>ROUND(I185*H185,2)</f>
        <v>0</v>
      </c>
      <c r="BL185" s="19" t="s">
        <v>253</v>
      </c>
      <c r="BM185" s="232" t="s">
        <v>7366</v>
      </c>
    </row>
    <row r="186" s="2" customFormat="1">
      <c r="A186" s="40"/>
      <c r="B186" s="41"/>
      <c r="C186" s="42"/>
      <c r="D186" s="234" t="s">
        <v>255</v>
      </c>
      <c r="E186" s="42"/>
      <c r="F186" s="235" t="s">
        <v>4127</v>
      </c>
      <c r="G186" s="42"/>
      <c r="H186" s="42"/>
      <c r="I186" s="236"/>
      <c r="J186" s="42"/>
      <c r="K186" s="42"/>
      <c r="L186" s="46"/>
      <c r="M186" s="237"/>
      <c r="N186" s="238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255</v>
      </c>
      <c r="AU186" s="19" t="s">
        <v>87</v>
      </c>
    </row>
    <row r="187" s="2" customFormat="1">
      <c r="A187" s="40"/>
      <c r="B187" s="41"/>
      <c r="C187" s="42"/>
      <c r="D187" s="296" t="s">
        <v>766</v>
      </c>
      <c r="E187" s="42"/>
      <c r="F187" s="297" t="s">
        <v>3490</v>
      </c>
      <c r="G187" s="42"/>
      <c r="H187" s="42"/>
      <c r="I187" s="236"/>
      <c r="J187" s="42"/>
      <c r="K187" s="42"/>
      <c r="L187" s="46"/>
      <c r="M187" s="237"/>
      <c r="N187" s="238"/>
      <c r="O187" s="93"/>
      <c r="P187" s="93"/>
      <c r="Q187" s="93"/>
      <c r="R187" s="93"/>
      <c r="S187" s="93"/>
      <c r="T187" s="94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T187" s="19" t="s">
        <v>766</v>
      </c>
      <c r="AU187" s="19" t="s">
        <v>87</v>
      </c>
    </row>
    <row r="188" s="14" customFormat="1">
      <c r="A188" s="14"/>
      <c r="B188" s="249"/>
      <c r="C188" s="250"/>
      <c r="D188" s="234" t="s">
        <v>257</v>
      </c>
      <c r="E188" s="251" t="s">
        <v>1</v>
      </c>
      <c r="F188" s="252" t="s">
        <v>7367</v>
      </c>
      <c r="G188" s="250"/>
      <c r="H188" s="253">
        <v>104.2</v>
      </c>
      <c r="I188" s="254"/>
      <c r="J188" s="250"/>
      <c r="K188" s="250"/>
      <c r="L188" s="255"/>
      <c r="M188" s="256"/>
      <c r="N188" s="257"/>
      <c r="O188" s="257"/>
      <c r="P188" s="257"/>
      <c r="Q188" s="257"/>
      <c r="R188" s="257"/>
      <c r="S188" s="257"/>
      <c r="T188" s="25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9" t="s">
        <v>257</v>
      </c>
      <c r="AU188" s="259" t="s">
        <v>87</v>
      </c>
      <c r="AV188" s="14" t="s">
        <v>87</v>
      </c>
      <c r="AW188" s="14" t="s">
        <v>34</v>
      </c>
      <c r="AX188" s="14" t="s">
        <v>77</v>
      </c>
      <c r="AY188" s="259" t="s">
        <v>245</v>
      </c>
    </row>
    <row r="189" s="15" customFormat="1">
      <c r="A189" s="15"/>
      <c r="B189" s="260"/>
      <c r="C189" s="261"/>
      <c r="D189" s="234" t="s">
        <v>257</v>
      </c>
      <c r="E189" s="262" t="s">
        <v>1</v>
      </c>
      <c r="F189" s="263" t="s">
        <v>266</v>
      </c>
      <c r="G189" s="261"/>
      <c r="H189" s="264">
        <v>104.2</v>
      </c>
      <c r="I189" s="265"/>
      <c r="J189" s="261"/>
      <c r="K189" s="261"/>
      <c r="L189" s="266"/>
      <c r="M189" s="267"/>
      <c r="N189" s="268"/>
      <c r="O189" s="268"/>
      <c r="P189" s="268"/>
      <c r="Q189" s="268"/>
      <c r="R189" s="268"/>
      <c r="S189" s="268"/>
      <c r="T189" s="269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70" t="s">
        <v>257</v>
      </c>
      <c r="AU189" s="270" t="s">
        <v>87</v>
      </c>
      <c r="AV189" s="15" t="s">
        <v>253</v>
      </c>
      <c r="AW189" s="15" t="s">
        <v>34</v>
      </c>
      <c r="AX189" s="15" t="s">
        <v>85</v>
      </c>
      <c r="AY189" s="270" t="s">
        <v>245</v>
      </c>
    </row>
    <row r="190" s="2" customFormat="1" ht="16.5" customHeight="1">
      <c r="A190" s="40"/>
      <c r="B190" s="41"/>
      <c r="C190" s="221" t="s">
        <v>383</v>
      </c>
      <c r="D190" s="221" t="s">
        <v>248</v>
      </c>
      <c r="E190" s="222" t="s">
        <v>4134</v>
      </c>
      <c r="F190" s="223" t="s">
        <v>4135</v>
      </c>
      <c r="G190" s="224" t="s">
        <v>329</v>
      </c>
      <c r="H190" s="225">
        <v>7</v>
      </c>
      <c r="I190" s="226"/>
      <c r="J190" s="227">
        <f>ROUND(I190*H190,2)</f>
        <v>0</v>
      </c>
      <c r="K190" s="223" t="s">
        <v>764</v>
      </c>
      <c r="L190" s="46"/>
      <c r="M190" s="228" t="s">
        <v>1</v>
      </c>
      <c r="N190" s="229" t="s">
        <v>42</v>
      </c>
      <c r="O190" s="93"/>
      <c r="P190" s="230">
        <f>O190*H190</f>
        <v>0</v>
      </c>
      <c r="Q190" s="230">
        <v>0.00020000000000000001</v>
      </c>
      <c r="R190" s="230">
        <f>Q190*H190</f>
        <v>0.0014</v>
      </c>
      <c r="S190" s="230">
        <v>0</v>
      </c>
      <c r="T190" s="231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32" t="s">
        <v>253</v>
      </c>
      <c r="AT190" s="232" t="s">
        <v>248</v>
      </c>
      <c r="AU190" s="232" t="s">
        <v>87</v>
      </c>
      <c r="AY190" s="19" t="s">
        <v>245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9" t="s">
        <v>85</v>
      </c>
      <c r="BK190" s="233">
        <f>ROUND(I190*H190,2)</f>
        <v>0</v>
      </c>
      <c r="BL190" s="19" t="s">
        <v>253</v>
      </c>
      <c r="BM190" s="232" t="s">
        <v>7368</v>
      </c>
    </row>
    <row r="191" s="2" customFormat="1">
      <c r="A191" s="40"/>
      <c r="B191" s="41"/>
      <c r="C191" s="42"/>
      <c r="D191" s="234" t="s">
        <v>255</v>
      </c>
      <c r="E191" s="42"/>
      <c r="F191" s="235" t="s">
        <v>4137</v>
      </c>
      <c r="G191" s="42"/>
      <c r="H191" s="42"/>
      <c r="I191" s="236"/>
      <c r="J191" s="42"/>
      <c r="K191" s="42"/>
      <c r="L191" s="46"/>
      <c r="M191" s="237"/>
      <c r="N191" s="238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255</v>
      </c>
      <c r="AU191" s="19" t="s">
        <v>87</v>
      </c>
    </row>
    <row r="192" s="2" customFormat="1">
      <c r="A192" s="40"/>
      <c r="B192" s="41"/>
      <c r="C192" s="42"/>
      <c r="D192" s="296" t="s">
        <v>766</v>
      </c>
      <c r="E192" s="42"/>
      <c r="F192" s="297" t="s">
        <v>4138</v>
      </c>
      <c r="G192" s="42"/>
      <c r="H192" s="42"/>
      <c r="I192" s="236"/>
      <c r="J192" s="42"/>
      <c r="K192" s="42"/>
      <c r="L192" s="46"/>
      <c r="M192" s="237"/>
      <c r="N192" s="238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766</v>
      </c>
      <c r="AU192" s="19" t="s">
        <v>87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7369</v>
      </c>
      <c r="G193" s="250"/>
      <c r="H193" s="253">
        <v>7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87</v>
      </c>
      <c r="AV193" s="14" t="s">
        <v>87</v>
      </c>
      <c r="AW193" s="14" t="s">
        <v>34</v>
      </c>
      <c r="AX193" s="14" t="s">
        <v>77</v>
      </c>
      <c r="AY193" s="259" t="s">
        <v>245</v>
      </c>
    </row>
    <row r="194" s="15" customFormat="1">
      <c r="A194" s="15"/>
      <c r="B194" s="260"/>
      <c r="C194" s="261"/>
      <c r="D194" s="234" t="s">
        <v>257</v>
      </c>
      <c r="E194" s="262" t="s">
        <v>1</v>
      </c>
      <c r="F194" s="263" t="s">
        <v>266</v>
      </c>
      <c r="G194" s="261"/>
      <c r="H194" s="264">
        <v>7</v>
      </c>
      <c r="I194" s="265"/>
      <c r="J194" s="261"/>
      <c r="K194" s="261"/>
      <c r="L194" s="266"/>
      <c r="M194" s="267"/>
      <c r="N194" s="268"/>
      <c r="O194" s="268"/>
      <c r="P194" s="268"/>
      <c r="Q194" s="268"/>
      <c r="R194" s="268"/>
      <c r="S194" s="268"/>
      <c r="T194" s="269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0" t="s">
        <v>257</v>
      </c>
      <c r="AU194" s="270" t="s">
        <v>87</v>
      </c>
      <c r="AV194" s="15" t="s">
        <v>253</v>
      </c>
      <c r="AW194" s="15" t="s">
        <v>34</v>
      </c>
      <c r="AX194" s="15" t="s">
        <v>85</v>
      </c>
      <c r="AY194" s="270" t="s">
        <v>245</v>
      </c>
    </row>
    <row r="195" s="2" customFormat="1" ht="21.75" customHeight="1">
      <c r="A195" s="40"/>
      <c r="B195" s="41"/>
      <c r="C195" s="221" t="s">
        <v>390</v>
      </c>
      <c r="D195" s="221" t="s">
        <v>248</v>
      </c>
      <c r="E195" s="222" t="s">
        <v>2663</v>
      </c>
      <c r="F195" s="223" t="s">
        <v>2664</v>
      </c>
      <c r="G195" s="224" t="s">
        <v>3227</v>
      </c>
      <c r="H195" s="225">
        <v>368.38299999999998</v>
      </c>
      <c r="I195" s="226"/>
      <c r="J195" s="227">
        <f>ROUND(I195*H195,2)</f>
        <v>0</v>
      </c>
      <c r="K195" s="223" t="s">
        <v>764</v>
      </c>
      <c r="L195" s="46"/>
      <c r="M195" s="228" t="s">
        <v>1</v>
      </c>
      <c r="N195" s="229" t="s">
        <v>42</v>
      </c>
      <c r="O195" s="93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2" t="s">
        <v>253</v>
      </c>
      <c r="AT195" s="232" t="s">
        <v>248</v>
      </c>
      <c r="AU195" s="232" t="s">
        <v>87</v>
      </c>
      <c r="AY195" s="19" t="s">
        <v>245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9" t="s">
        <v>85</v>
      </c>
      <c r="BK195" s="233">
        <f>ROUND(I195*H195,2)</f>
        <v>0</v>
      </c>
      <c r="BL195" s="19" t="s">
        <v>253</v>
      </c>
      <c r="BM195" s="232" t="s">
        <v>7370</v>
      </c>
    </row>
    <row r="196" s="2" customFormat="1">
      <c r="A196" s="40"/>
      <c r="B196" s="41"/>
      <c r="C196" s="42"/>
      <c r="D196" s="234" t="s">
        <v>255</v>
      </c>
      <c r="E196" s="42"/>
      <c r="F196" s="235" t="s">
        <v>2666</v>
      </c>
      <c r="G196" s="42"/>
      <c r="H196" s="42"/>
      <c r="I196" s="236"/>
      <c r="J196" s="42"/>
      <c r="K196" s="42"/>
      <c r="L196" s="46"/>
      <c r="M196" s="237"/>
      <c r="N196" s="238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255</v>
      </c>
      <c r="AU196" s="19" t="s">
        <v>87</v>
      </c>
    </row>
    <row r="197" s="2" customFormat="1">
      <c r="A197" s="40"/>
      <c r="B197" s="41"/>
      <c r="C197" s="42"/>
      <c r="D197" s="296" t="s">
        <v>766</v>
      </c>
      <c r="E197" s="42"/>
      <c r="F197" s="297" t="s">
        <v>2667</v>
      </c>
      <c r="G197" s="42"/>
      <c r="H197" s="42"/>
      <c r="I197" s="236"/>
      <c r="J197" s="42"/>
      <c r="K197" s="42"/>
      <c r="L197" s="46"/>
      <c r="M197" s="237"/>
      <c r="N197" s="238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766</v>
      </c>
      <c r="AU197" s="19" t="s">
        <v>87</v>
      </c>
    </row>
    <row r="198" s="14" customFormat="1">
      <c r="A198" s="14"/>
      <c r="B198" s="249"/>
      <c r="C198" s="250"/>
      <c r="D198" s="234" t="s">
        <v>257</v>
      </c>
      <c r="E198" s="251" t="s">
        <v>1</v>
      </c>
      <c r="F198" s="252" t="s">
        <v>7371</v>
      </c>
      <c r="G198" s="250"/>
      <c r="H198" s="253">
        <v>368.38299999999998</v>
      </c>
      <c r="I198" s="254"/>
      <c r="J198" s="250"/>
      <c r="K198" s="250"/>
      <c r="L198" s="255"/>
      <c r="M198" s="256"/>
      <c r="N198" s="257"/>
      <c r="O198" s="257"/>
      <c r="P198" s="257"/>
      <c r="Q198" s="257"/>
      <c r="R198" s="257"/>
      <c r="S198" s="257"/>
      <c r="T198" s="25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9" t="s">
        <v>257</v>
      </c>
      <c r="AU198" s="259" t="s">
        <v>87</v>
      </c>
      <c r="AV198" s="14" t="s">
        <v>87</v>
      </c>
      <c r="AW198" s="14" t="s">
        <v>34</v>
      </c>
      <c r="AX198" s="14" t="s">
        <v>77</v>
      </c>
      <c r="AY198" s="259" t="s">
        <v>245</v>
      </c>
    </row>
    <row r="199" s="15" customFormat="1">
      <c r="A199" s="15"/>
      <c r="B199" s="260"/>
      <c r="C199" s="261"/>
      <c r="D199" s="234" t="s">
        <v>257</v>
      </c>
      <c r="E199" s="262" t="s">
        <v>1</v>
      </c>
      <c r="F199" s="263" t="s">
        <v>266</v>
      </c>
      <c r="G199" s="261"/>
      <c r="H199" s="264">
        <v>368.38299999999998</v>
      </c>
      <c r="I199" s="265"/>
      <c r="J199" s="261"/>
      <c r="K199" s="261"/>
      <c r="L199" s="266"/>
      <c r="M199" s="267"/>
      <c r="N199" s="268"/>
      <c r="O199" s="268"/>
      <c r="P199" s="268"/>
      <c r="Q199" s="268"/>
      <c r="R199" s="268"/>
      <c r="S199" s="268"/>
      <c r="T199" s="269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70" t="s">
        <v>257</v>
      </c>
      <c r="AU199" s="270" t="s">
        <v>87</v>
      </c>
      <c r="AV199" s="15" t="s">
        <v>253</v>
      </c>
      <c r="AW199" s="15" t="s">
        <v>34</v>
      </c>
      <c r="AX199" s="15" t="s">
        <v>85</v>
      </c>
      <c r="AY199" s="270" t="s">
        <v>245</v>
      </c>
    </row>
    <row r="200" s="2" customFormat="1" ht="24.15" customHeight="1">
      <c r="A200" s="40"/>
      <c r="B200" s="41"/>
      <c r="C200" s="221" t="s">
        <v>395</v>
      </c>
      <c r="D200" s="221" t="s">
        <v>248</v>
      </c>
      <c r="E200" s="222" t="s">
        <v>2669</v>
      </c>
      <c r="F200" s="223" t="s">
        <v>2670</v>
      </c>
      <c r="G200" s="224" t="s">
        <v>251</v>
      </c>
      <c r="H200" s="225">
        <v>18099.767</v>
      </c>
      <c r="I200" s="226"/>
      <c r="J200" s="227">
        <f>ROUND(I200*H200,2)</f>
        <v>0</v>
      </c>
      <c r="K200" s="223" t="s">
        <v>764</v>
      </c>
      <c r="L200" s="46"/>
      <c r="M200" s="228" t="s">
        <v>1</v>
      </c>
      <c r="N200" s="229" t="s">
        <v>42</v>
      </c>
      <c r="O200" s="93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2" t="s">
        <v>253</v>
      </c>
      <c r="AT200" s="232" t="s">
        <v>248</v>
      </c>
      <c r="AU200" s="232" t="s">
        <v>87</v>
      </c>
      <c r="AY200" s="19" t="s">
        <v>245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9" t="s">
        <v>85</v>
      </c>
      <c r="BK200" s="233">
        <f>ROUND(I200*H200,2)</f>
        <v>0</v>
      </c>
      <c r="BL200" s="19" t="s">
        <v>253</v>
      </c>
      <c r="BM200" s="232" t="s">
        <v>7372</v>
      </c>
    </row>
    <row r="201" s="2" customFormat="1">
      <c r="A201" s="40"/>
      <c r="B201" s="41"/>
      <c r="C201" s="42"/>
      <c r="D201" s="234" t="s">
        <v>255</v>
      </c>
      <c r="E201" s="42"/>
      <c r="F201" s="235" t="s">
        <v>2672</v>
      </c>
      <c r="G201" s="42"/>
      <c r="H201" s="42"/>
      <c r="I201" s="236"/>
      <c r="J201" s="42"/>
      <c r="K201" s="42"/>
      <c r="L201" s="46"/>
      <c r="M201" s="237"/>
      <c r="N201" s="238"/>
      <c r="O201" s="93"/>
      <c r="P201" s="93"/>
      <c r="Q201" s="93"/>
      <c r="R201" s="93"/>
      <c r="S201" s="93"/>
      <c r="T201" s="94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255</v>
      </c>
      <c r="AU201" s="19" t="s">
        <v>87</v>
      </c>
    </row>
    <row r="202" s="2" customFormat="1">
      <c r="A202" s="40"/>
      <c r="B202" s="41"/>
      <c r="C202" s="42"/>
      <c r="D202" s="296" t="s">
        <v>766</v>
      </c>
      <c r="E202" s="42"/>
      <c r="F202" s="297" t="s">
        <v>2673</v>
      </c>
      <c r="G202" s="42"/>
      <c r="H202" s="42"/>
      <c r="I202" s="236"/>
      <c r="J202" s="42"/>
      <c r="K202" s="42"/>
      <c r="L202" s="46"/>
      <c r="M202" s="237"/>
      <c r="N202" s="238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766</v>
      </c>
      <c r="AU202" s="19" t="s">
        <v>87</v>
      </c>
    </row>
    <row r="203" s="14" customFormat="1">
      <c r="A203" s="14"/>
      <c r="B203" s="249"/>
      <c r="C203" s="250"/>
      <c r="D203" s="234" t="s">
        <v>257</v>
      </c>
      <c r="E203" s="251" t="s">
        <v>1</v>
      </c>
      <c r="F203" s="252" t="s">
        <v>7373</v>
      </c>
      <c r="G203" s="250"/>
      <c r="H203" s="253">
        <v>18099.767</v>
      </c>
      <c r="I203" s="254"/>
      <c r="J203" s="250"/>
      <c r="K203" s="250"/>
      <c r="L203" s="255"/>
      <c r="M203" s="256"/>
      <c r="N203" s="257"/>
      <c r="O203" s="257"/>
      <c r="P203" s="257"/>
      <c r="Q203" s="257"/>
      <c r="R203" s="257"/>
      <c r="S203" s="257"/>
      <c r="T203" s="25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9" t="s">
        <v>257</v>
      </c>
      <c r="AU203" s="259" t="s">
        <v>87</v>
      </c>
      <c r="AV203" s="14" t="s">
        <v>87</v>
      </c>
      <c r="AW203" s="14" t="s">
        <v>34</v>
      </c>
      <c r="AX203" s="14" t="s">
        <v>77</v>
      </c>
      <c r="AY203" s="259" t="s">
        <v>245</v>
      </c>
    </row>
    <row r="204" s="15" customFormat="1">
      <c r="A204" s="15"/>
      <c r="B204" s="260"/>
      <c r="C204" s="261"/>
      <c r="D204" s="234" t="s">
        <v>257</v>
      </c>
      <c r="E204" s="262" t="s">
        <v>1</v>
      </c>
      <c r="F204" s="263" t="s">
        <v>266</v>
      </c>
      <c r="G204" s="261"/>
      <c r="H204" s="264">
        <v>18099.767</v>
      </c>
      <c r="I204" s="265"/>
      <c r="J204" s="261"/>
      <c r="K204" s="261"/>
      <c r="L204" s="266"/>
      <c r="M204" s="267"/>
      <c r="N204" s="268"/>
      <c r="O204" s="268"/>
      <c r="P204" s="268"/>
      <c r="Q204" s="268"/>
      <c r="R204" s="268"/>
      <c r="S204" s="268"/>
      <c r="T204" s="269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70" t="s">
        <v>257</v>
      </c>
      <c r="AU204" s="270" t="s">
        <v>87</v>
      </c>
      <c r="AV204" s="15" t="s">
        <v>253</v>
      </c>
      <c r="AW204" s="15" t="s">
        <v>34</v>
      </c>
      <c r="AX204" s="15" t="s">
        <v>85</v>
      </c>
      <c r="AY204" s="270" t="s">
        <v>245</v>
      </c>
    </row>
    <row r="205" s="2" customFormat="1" ht="16.5" customHeight="1">
      <c r="A205" s="40"/>
      <c r="B205" s="41"/>
      <c r="C205" s="221" t="s">
        <v>402</v>
      </c>
      <c r="D205" s="221" t="s">
        <v>248</v>
      </c>
      <c r="E205" s="222" t="s">
        <v>2675</v>
      </c>
      <c r="F205" s="223" t="s">
        <v>2676</v>
      </c>
      <c r="G205" s="224" t="s">
        <v>251</v>
      </c>
      <c r="H205" s="225">
        <v>368.38299999999998</v>
      </c>
      <c r="I205" s="226"/>
      <c r="J205" s="227">
        <f>ROUND(I205*H205,2)</f>
        <v>0</v>
      </c>
      <c r="K205" s="223" t="s">
        <v>764</v>
      </c>
      <c r="L205" s="46"/>
      <c r="M205" s="228" t="s">
        <v>1</v>
      </c>
      <c r="N205" s="229" t="s">
        <v>42</v>
      </c>
      <c r="O205" s="93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32" t="s">
        <v>253</v>
      </c>
      <c r="AT205" s="232" t="s">
        <v>248</v>
      </c>
      <c r="AU205" s="232" t="s">
        <v>87</v>
      </c>
      <c r="AY205" s="19" t="s">
        <v>245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9" t="s">
        <v>85</v>
      </c>
      <c r="BK205" s="233">
        <f>ROUND(I205*H205,2)</f>
        <v>0</v>
      </c>
      <c r="BL205" s="19" t="s">
        <v>253</v>
      </c>
      <c r="BM205" s="232" t="s">
        <v>7374</v>
      </c>
    </row>
    <row r="206" s="2" customFormat="1">
      <c r="A206" s="40"/>
      <c r="B206" s="41"/>
      <c r="C206" s="42"/>
      <c r="D206" s="234" t="s">
        <v>255</v>
      </c>
      <c r="E206" s="42"/>
      <c r="F206" s="235" t="s">
        <v>2678</v>
      </c>
      <c r="G206" s="42"/>
      <c r="H206" s="42"/>
      <c r="I206" s="236"/>
      <c r="J206" s="42"/>
      <c r="K206" s="42"/>
      <c r="L206" s="46"/>
      <c r="M206" s="237"/>
      <c r="N206" s="238"/>
      <c r="O206" s="93"/>
      <c r="P206" s="93"/>
      <c r="Q206" s="93"/>
      <c r="R206" s="93"/>
      <c r="S206" s="93"/>
      <c r="T206" s="94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255</v>
      </c>
      <c r="AU206" s="19" t="s">
        <v>87</v>
      </c>
    </row>
    <row r="207" s="2" customFormat="1">
      <c r="A207" s="40"/>
      <c r="B207" s="41"/>
      <c r="C207" s="42"/>
      <c r="D207" s="296" t="s">
        <v>766</v>
      </c>
      <c r="E207" s="42"/>
      <c r="F207" s="297" t="s">
        <v>2679</v>
      </c>
      <c r="G207" s="42"/>
      <c r="H207" s="42"/>
      <c r="I207" s="236"/>
      <c r="J207" s="42"/>
      <c r="K207" s="42"/>
      <c r="L207" s="46"/>
      <c r="M207" s="237"/>
      <c r="N207" s="238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766</v>
      </c>
      <c r="AU207" s="19" t="s">
        <v>87</v>
      </c>
    </row>
    <row r="208" s="14" customFormat="1">
      <c r="A208" s="14"/>
      <c r="B208" s="249"/>
      <c r="C208" s="250"/>
      <c r="D208" s="234" t="s">
        <v>257</v>
      </c>
      <c r="E208" s="251" t="s">
        <v>1</v>
      </c>
      <c r="F208" s="252" t="s">
        <v>7375</v>
      </c>
      <c r="G208" s="250"/>
      <c r="H208" s="253">
        <v>368.38299999999998</v>
      </c>
      <c r="I208" s="254"/>
      <c r="J208" s="250"/>
      <c r="K208" s="250"/>
      <c r="L208" s="255"/>
      <c r="M208" s="256"/>
      <c r="N208" s="257"/>
      <c r="O208" s="257"/>
      <c r="P208" s="257"/>
      <c r="Q208" s="257"/>
      <c r="R208" s="257"/>
      <c r="S208" s="257"/>
      <c r="T208" s="25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9" t="s">
        <v>257</v>
      </c>
      <c r="AU208" s="259" t="s">
        <v>87</v>
      </c>
      <c r="AV208" s="14" t="s">
        <v>87</v>
      </c>
      <c r="AW208" s="14" t="s">
        <v>34</v>
      </c>
      <c r="AX208" s="14" t="s">
        <v>77</v>
      </c>
      <c r="AY208" s="259" t="s">
        <v>245</v>
      </c>
    </row>
    <row r="209" s="15" customFormat="1">
      <c r="A209" s="15"/>
      <c r="B209" s="260"/>
      <c r="C209" s="261"/>
      <c r="D209" s="234" t="s">
        <v>257</v>
      </c>
      <c r="E209" s="262" t="s">
        <v>1</v>
      </c>
      <c r="F209" s="263" t="s">
        <v>266</v>
      </c>
      <c r="G209" s="261"/>
      <c r="H209" s="264">
        <v>368.38299999999998</v>
      </c>
      <c r="I209" s="265"/>
      <c r="J209" s="261"/>
      <c r="K209" s="261"/>
      <c r="L209" s="266"/>
      <c r="M209" s="267"/>
      <c r="N209" s="268"/>
      <c r="O209" s="268"/>
      <c r="P209" s="268"/>
      <c r="Q209" s="268"/>
      <c r="R209" s="268"/>
      <c r="S209" s="268"/>
      <c r="T209" s="269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70" t="s">
        <v>257</v>
      </c>
      <c r="AU209" s="270" t="s">
        <v>87</v>
      </c>
      <c r="AV209" s="15" t="s">
        <v>253</v>
      </c>
      <c r="AW209" s="15" t="s">
        <v>34</v>
      </c>
      <c r="AX209" s="15" t="s">
        <v>85</v>
      </c>
      <c r="AY209" s="270" t="s">
        <v>245</v>
      </c>
    </row>
    <row r="210" s="2" customFormat="1" ht="16.5" customHeight="1">
      <c r="A210" s="40"/>
      <c r="B210" s="41"/>
      <c r="C210" s="221" t="s">
        <v>410</v>
      </c>
      <c r="D210" s="221" t="s">
        <v>248</v>
      </c>
      <c r="E210" s="222" t="s">
        <v>3513</v>
      </c>
      <c r="F210" s="223" t="s">
        <v>3514</v>
      </c>
      <c r="G210" s="224" t="s">
        <v>275</v>
      </c>
      <c r="H210" s="225">
        <v>410.19999999999999</v>
      </c>
      <c r="I210" s="226"/>
      <c r="J210" s="227">
        <f>ROUND(I210*H210,2)</f>
        <v>0</v>
      </c>
      <c r="K210" s="223" t="s">
        <v>764</v>
      </c>
      <c r="L210" s="46"/>
      <c r="M210" s="228" t="s">
        <v>1</v>
      </c>
      <c r="N210" s="229" t="s">
        <v>42</v>
      </c>
      <c r="O210" s="93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2" t="s">
        <v>253</v>
      </c>
      <c r="AT210" s="232" t="s">
        <v>248</v>
      </c>
      <c r="AU210" s="232" t="s">
        <v>87</v>
      </c>
      <c r="AY210" s="19" t="s">
        <v>245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9" t="s">
        <v>85</v>
      </c>
      <c r="BK210" s="233">
        <f>ROUND(I210*H210,2)</f>
        <v>0</v>
      </c>
      <c r="BL210" s="19" t="s">
        <v>253</v>
      </c>
      <c r="BM210" s="232" t="s">
        <v>7376</v>
      </c>
    </row>
    <row r="211" s="2" customFormat="1">
      <c r="A211" s="40"/>
      <c r="B211" s="41"/>
      <c r="C211" s="42"/>
      <c r="D211" s="234" t="s">
        <v>255</v>
      </c>
      <c r="E211" s="42"/>
      <c r="F211" s="235" t="s">
        <v>4176</v>
      </c>
      <c r="G211" s="42"/>
      <c r="H211" s="42"/>
      <c r="I211" s="236"/>
      <c r="J211" s="42"/>
      <c r="K211" s="42"/>
      <c r="L211" s="46"/>
      <c r="M211" s="237"/>
      <c r="N211" s="238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255</v>
      </c>
      <c r="AU211" s="19" t="s">
        <v>87</v>
      </c>
    </row>
    <row r="212" s="2" customFormat="1">
      <c r="A212" s="40"/>
      <c r="B212" s="41"/>
      <c r="C212" s="42"/>
      <c r="D212" s="296" t="s">
        <v>766</v>
      </c>
      <c r="E212" s="42"/>
      <c r="F212" s="297" t="s">
        <v>3516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766</v>
      </c>
      <c r="AU212" s="19" t="s">
        <v>87</v>
      </c>
    </row>
    <row r="213" s="14" customFormat="1">
      <c r="A213" s="14"/>
      <c r="B213" s="249"/>
      <c r="C213" s="250"/>
      <c r="D213" s="234" t="s">
        <v>257</v>
      </c>
      <c r="E213" s="251" t="s">
        <v>1</v>
      </c>
      <c r="F213" s="252" t="s">
        <v>7377</v>
      </c>
      <c r="G213" s="250"/>
      <c r="H213" s="253">
        <v>44</v>
      </c>
      <c r="I213" s="254"/>
      <c r="J213" s="250"/>
      <c r="K213" s="250"/>
      <c r="L213" s="255"/>
      <c r="M213" s="256"/>
      <c r="N213" s="257"/>
      <c r="O213" s="257"/>
      <c r="P213" s="257"/>
      <c r="Q213" s="257"/>
      <c r="R213" s="257"/>
      <c r="S213" s="257"/>
      <c r="T213" s="25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9" t="s">
        <v>257</v>
      </c>
      <c r="AU213" s="259" t="s">
        <v>87</v>
      </c>
      <c r="AV213" s="14" t="s">
        <v>87</v>
      </c>
      <c r="AW213" s="14" t="s">
        <v>34</v>
      </c>
      <c r="AX213" s="14" t="s">
        <v>77</v>
      </c>
      <c r="AY213" s="259" t="s">
        <v>245</v>
      </c>
    </row>
    <row r="214" s="14" customFormat="1">
      <c r="A214" s="14"/>
      <c r="B214" s="249"/>
      <c r="C214" s="250"/>
      <c r="D214" s="234" t="s">
        <v>257</v>
      </c>
      <c r="E214" s="251" t="s">
        <v>1</v>
      </c>
      <c r="F214" s="252" t="s">
        <v>7378</v>
      </c>
      <c r="G214" s="250"/>
      <c r="H214" s="253">
        <v>68.200000000000003</v>
      </c>
      <c r="I214" s="254"/>
      <c r="J214" s="250"/>
      <c r="K214" s="250"/>
      <c r="L214" s="255"/>
      <c r="M214" s="256"/>
      <c r="N214" s="257"/>
      <c r="O214" s="257"/>
      <c r="P214" s="257"/>
      <c r="Q214" s="257"/>
      <c r="R214" s="257"/>
      <c r="S214" s="257"/>
      <c r="T214" s="25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9" t="s">
        <v>257</v>
      </c>
      <c r="AU214" s="259" t="s">
        <v>87</v>
      </c>
      <c r="AV214" s="14" t="s">
        <v>87</v>
      </c>
      <c r="AW214" s="14" t="s">
        <v>34</v>
      </c>
      <c r="AX214" s="14" t="s">
        <v>77</v>
      </c>
      <c r="AY214" s="259" t="s">
        <v>245</v>
      </c>
    </row>
    <row r="215" s="14" customFormat="1">
      <c r="A215" s="14"/>
      <c r="B215" s="249"/>
      <c r="C215" s="250"/>
      <c r="D215" s="234" t="s">
        <v>257</v>
      </c>
      <c r="E215" s="251" t="s">
        <v>1</v>
      </c>
      <c r="F215" s="252" t="s">
        <v>7379</v>
      </c>
      <c r="G215" s="250"/>
      <c r="H215" s="253">
        <v>46</v>
      </c>
      <c r="I215" s="254"/>
      <c r="J215" s="250"/>
      <c r="K215" s="250"/>
      <c r="L215" s="255"/>
      <c r="M215" s="256"/>
      <c r="N215" s="257"/>
      <c r="O215" s="257"/>
      <c r="P215" s="257"/>
      <c r="Q215" s="257"/>
      <c r="R215" s="257"/>
      <c r="S215" s="257"/>
      <c r="T215" s="25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9" t="s">
        <v>257</v>
      </c>
      <c r="AU215" s="259" t="s">
        <v>87</v>
      </c>
      <c r="AV215" s="14" t="s">
        <v>87</v>
      </c>
      <c r="AW215" s="14" t="s">
        <v>34</v>
      </c>
      <c r="AX215" s="14" t="s">
        <v>77</v>
      </c>
      <c r="AY215" s="259" t="s">
        <v>245</v>
      </c>
    </row>
    <row r="216" s="14" customFormat="1">
      <c r="A216" s="14"/>
      <c r="B216" s="249"/>
      <c r="C216" s="250"/>
      <c r="D216" s="234" t="s">
        <v>257</v>
      </c>
      <c r="E216" s="251" t="s">
        <v>1</v>
      </c>
      <c r="F216" s="252" t="s">
        <v>7380</v>
      </c>
      <c r="G216" s="250"/>
      <c r="H216" s="253">
        <v>252</v>
      </c>
      <c r="I216" s="254"/>
      <c r="J216" s="250"/>
      <c r="K216" s="250"/>
      <c r="L216" s="255"/>
      <c r="M216" s="256"/>
      <c r="N216" s="257"/>
      <c r="O216" s="257"/>
      <c r="P216" s="257"/>
      <c r="Q216" s="257"/>
      <c r="R216" s="257"/>
      <c r="S216" s="257"/>
      <c r="T216" s="25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9" t="s">
        <v>257</v>
      </c>
      <c r="AU216" s="259" t="s">
        <v>87</v>
      </c>
      <c r="AV216" s="14" t="s">
        <v>87</v>
      </c>
      <c r="AW216" s="14" t="s">
        <v>34</v>
      </c>
      <c r="AX216" s="14" t="s">
        <v>77</v>
      </c>
      <c r="AY216" s="259" t="s">
        <v>245</v>
      </c>
    </row>
    <row r="217" s="15" customFormat="1">
      <c r="A217" s="15"/>
      <c r="B217" s="260"/>
      <c r="C217" s="261"/>
      <c r="D217" s="234" t="s">
        <v>257</v>
      </c>
      <c r="E217" s="262" t="s">
        <v>1</v>
      </c>
      <c r="F217" s="263" t="s">
        <v>266</v>
      </c>
      <c r="G217" s="261"/>
      <c r="H217" s="264">
        <v>410.19999999999999</v>
      </c>
      <c r="I217" s="265"/>
      <c r="J217" s="261"/>
      <c r="K217" s="261"/>
      <c r="L217" s="266"/>
      <c r="M217" s="267"/>
      <c r="N217" s="268"/>
      <c r="O217" s="268"/>
      <c r="P217" s="268"/>
      <c r="Q217" s="268"/>
      <c r="R217" s="268"/>
      <c r="S217" s="268"/>
      <c r="T217" s="269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70" t="s">
        <v>257</v>
      </c>
      <c r="AU217" s="270" t="s">
        <v>87</v>
      </c>
      <c r="AV217" s="15" t="s">
        <v>253</v>
      </c>
      <c r="AW217" s="15" t="s">
        <v>34</v>
      </c>
      <c r="AX217" s="15" t="s">
        <v>85</v>
      </c>
      <c r="AY217" s="270" t="s">
        <v>245</v>
      </c>
    </row>
    <row r="218" s="2" customFormat="1" ht="16.5" customHeight="1">
      <c r="A218" s="40"/>
      <c r="B218" s="41"/>
      <c r="C218" s="221" t="s">
        <v>419</v>
      </c>
      <c r="D218" s="221" t="s">
        <v>248</v>
      </c>
      <c r="E218" s="222" t="s">
        <v>2681</v>
      </c>
      <c r="F218" s="223" t="s">
        <v>2682</v>
      </c>
      <c r="G218" s="224" t="s">
        <v>251</v>
      </c>
      <c r="H218" s="225">
        <v>25.620000000000001</v>
      </c>
      <c r="I218" s="226"/>
      <c r="J218" s="227">
        <f>ROUND(I218*H218,2)</f>
        <v>0</v>
      </c>
      <c r="K218" s="223" t="s">
        <v>764</v>
      </c>
      <c r="L218" s="46"/>
      <c r="M218" s="228" t="s">
        <v>1</v>
      </c>
      <c r="N218" s="229" t="s">
        <v>42</v>
      </c>
      <c r="O218" s="93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2" t="s">
        <v>253</v>
      </c>
      <c r="AT218" s="232" t="s">
        <v>248</v>
      </c>
      <c r="AU218" s="232" t="s">
        <v>87</v>
      </c>
      <c r="AY218" s="19" t="s">
        <v>245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9" t="s">
        <v>85</v>
      </c>
      <c r="BK218" s="233">
        <f>ROUND(I218*H218,2)</f>
        <v>0</v>
      </c>
      <c r="BL218" s="19" t="s">
        <v>253</v>
      </c>
      <c r="BM218" s="232" t="s">
        <v>7381</v>
      </c>
    </row>
    <row r="219" s="2" customFormat="1">
      <c r="A219" s="40"/>
      <c r="B219" s="41"/>
      <c r="C219" s="42"/>
      <c r="D219" s="234" t="s">
        <v>255</v>
      </c>
      <c r="E219" s="42"/>
      <c r="F219" s="235" t="s">
        <v>2684</v>
      </c>
      <c r="G219" s="42"/>
      <c r="H219" s="42"/>
      <c r="I219" s="236"/>
      <c r="J219" s="42"/>
      <c r="K219" s="42"/>
      <c r="L219" s="46"/>
      <c r="M219" s="237"/>
      <c r="N219" s="238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255</v>
      </c>
      <c r="AU219" s="19" t="s">
        <v>87</v>
      </c>
    </row>
    <row r="220" s="2" customFormat="1">
      <c r="A220" s="40"/>
      <c r="B220" s="41"/>
      <c r="C220" s="42"/>
      <c r="D220" s="296" t="s">
        <v>766</v>
      </c>
      <c r="E220" s="42"/>
      <c r="F220" s="297" t="s">
        <v>2685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766</v>
      </c>
      <c r="AU220" s="19" t="s">
        <v>87</v>
      </c>
    </row>
    <row r="221" s="14" customFormat="1">
      <c r="A221" s="14"/>
      <c r="B221" s="249"/>
      <c r="C221" s="250"/>
      <c r="D221" s="234" t="s">
        <v>257</v>
      </c>
      <c r="E221" s="251" t="s">
        <v>1</v>
      </c>
      <c r="F221" s="252" t="s">
        <v>7382</v>
      </c>
      <c r="G221" s="250"/>
      <c r="H221" s="253">
        <v>25.620000000000001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9" t="s">
        <v>257</v>
      </c>
      <c r="AU221" s="259" t="s">
        <v>87</v>
      </c>
      <c r="AV221" s="14" t="s">
        <v>87</v>
      </c>
      <c r="AW221" s="14" t="s">
        <v>34</v>
      </c>
      <c r="AX221" s="14" t="s">
        <v>77</v>
      </c>
      <c r="AY221" s="259" t="s">
        <v>245</v>
      </c>
    </row>
    <row r="222" s="15" customFormat="1">
      <c r="A222" s="15"/>
      <c r="B222" s="260"/>
      <c r="C222" s="261"/>
      <c r="D222" s="234" t="s">
        <v>257</v>
      </c>
      <c r="E222" s="262" t="s">
        <v>1</v>
      </c>
      <c r="F222" s="263" t="s">
        <v>266</v>
      </c>
      <c r="G222" s="261"/>
      <c r="H222" s="264">
        <v>25.620000000000001</v>
      </c>
      <c r="I222" s="265"/>
      <c r="J222" s="261"/>
      <c r="K222" s="261"/>
      <c r="L222" s="266"/>
      <c r="M222" s="267"/>
      <c r="N222" s="268"/>
      <c r="O222" s="268"/>
      <c r="P222" s="268"/>
      <c r="Q222" s="268"/>
      <c r="R222" s="268"/>
      <c r="S222" s="268"/>
      <c r="T222" s="269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0" t="s">
        <v>257</v>
      </c>
      <c r="AU222" s="270" t="s">
        <v>87</v>
      </c>
      <c r="AV222" s="15" t="s">
        <v>253</v>
      </c>
      <c r="AW222" s="15" t="s">
        <v>34</v>
      </c>
      <c r="AX222" s="15" t="s">
        <v>85</v>
      </c>
      <c r="AY222" s="270" t="s">
        <v>245</v>
      </c>
    </row>
    <row r="223" s="2" customFormat="1" ht="16.5" customHeight="1">
      <c r="A223" s="40"/>
      <c r="B223" s="41"/>
      <c r="C223" s="221" t="s">
        <v>430</v>
      </c>
      <c r="D223" s="221" t="s">
        <v>248</v>
      </c>
      <c r="E223" s="222" t="s">
        <v>2687</v>
      </c>
      <c r="F223" s="223" t="s">
        <v>2688</v>
      </c>
      <c r="G223" s="224" t="s">
        <v>545</v>
      </c>
      <c r="H223" s="225">
        <v>766.92399999999998</v>
      </c>
      <c r="I223" s="226"/>
      <c r="J223" s="227">
        <f>ROUND(I223*H223,2)</f>
        <v>0</v>
      </c>
      <c r="K223" s="223" t="s">
        <v>764</v>
      </c>
      <c r="L223" s="46"/>
      <c r="M223" s="228" t="s">
        <v>1</v>
      </c>
      <c r="N223" s="229" t="s">
        <v>42</v>
      </c>
      <c r="O223" s="93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2" t="s">
        <v>253</v>
      </c>
      <c r="AT223" s="232" t="s">
        <v>248</v>
      </c>
      <c r="AU223" s="232" t="s">
        <v>87</v>
      </c>
      <c r="AY223" s="19" t="s">
        <v>245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9" t="s">
        <v>85</v>
      </c>
      <c r="BK223" s="233">
        <f>ROUND(I223*H223,2)</f>
        <v>0</v>
      </c>
      <c r="BL223" s="19" t="s">
        <v>253</v>
      </c>
      <c r="BM223" s="232" t="s">
        <v>7383</v>
      </c>
    </row>
    <row r="224" s="2" customFormat="1">
      <c r="A224" s="40"/>
      <c r="B224" s="41"/>
      <c r="C224" s="42"/>
      <c r="D224" s="234" t="s">
        <v>255</v>
      </c>
      <c r="E224" s="42"/>
      <c r="F224" s="235" t="s">
        <v>2690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255</v>
      </c>
      <c r="AU224" s="19" t="s">
        <v>87</v>
      </c>
    </row>
    <row r="225" s="2" customFormat="1">
      <c r="A225" s="40"/>
      <c r="B225" s="41"/>
      <c r="C225" s="42"/>
      <c r="D225" s="296" t="s">
        <v>766</v>
      </c>
      <c r="E225" s="42"/>
      <c r="F225" s="297" t="s">
        <v>2691</v>
      </c>
      <c r="G225" s="42"/>
      <c r="H225" s="42"/>
      <c r="I225" s="236"/>
      <c r="J225" s="42"/>
      <c r="K225" s="42"/>
      <c r="L225" s="46"/>
      <c r="M225" s="237"/>
      <c r="N225" s="238"/>
      <c r="O225" s="93"/>
      <c r="P225" s="93"/>
      <c r="Q225" s="93"/>
      <c r="R225" s="93"/>
      <c r="S225" s="93"/>
      <c r="T225" s="94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19" t="s">
        <v>766</v>
      </c>
      <c r="AU225" s="19" t="s">
        <v>87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7384</v>
      </c>
      <c r="G226" s="250"/>
      <c r="H226" s="253">
        <v>736.76599999999996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77</v>
      </c>
      <c r="AY226" s="259" t="s">
        <v>245</v>
      </c>
    </row>
    <row r="227" s="14" customFormat="1">
      <c r="A227" s="14"/>
      <c r="B227" s="249"/>
      <c r="C227" s="250"/>
      <c r="D227" s="234" t="s">
        <v>257</v>
      </c>
      <c r="E227" s="251" t="s">
        <v>1</v>
      </c>
      <c r="F227" s="252" t="s">
        <v>7385</v>
      </c>
      <c r="G227" s="250"/>
      <c r="H227" s="253">
        <v>30.158000000000001</v>
      </c>
      <c r="I227" s="254"/>
      <c r="J227" s="250"/>
      <c r="K227" s="250"/>
      <c r="L227" s="255"/>
      <c r="M227" s="256"/>
      <c r="N227" s="257"/>
      <c r="O227" s="257"/>
      <c r="P227" s="257"/>
      <c r="Q227" s="257"/>
      <c r="R227" s="257"/>
      <c r="S227" s="257"/>
      <c r="T227" s="25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9" t="s">
        <v>257</v>
      </c>
      <c r="AU227" s="259" t="s">
        <v>87</v>
      </c>
      <c r="AV227" s="14" t="s">
        <v>87</v>
      </c>
      <c r="AW227" s="14" t="s">
        <v>34</v>
      </c>
      <c r="AX227" s="14" t="s">
        <v>77</v>
      </c>
      <c r="AY227" s="259" t="s">
        <v>245</v>
      </c>
    </row>
    <row r="228" s="15" customFormat="1">
      <c r="A228" s="15"/>
      <c r="B228" s="260"/>
      <c r="C228" s="261"/>
      <c r="D228" s="234" t="s">
        <v>257</v>
      </c>
      <c r="E228" s="262" t="s">
        <v>1</v>
      </c>
      <c r="F228" s="263" t="s">
        <v>266</v>
      </c>
      <c r="G228" s="261"/>
      <c r="H228" s="264">
        <v>766.92399999999998</v>
      </c>
      <c r="I228" s="265"/>
      <c r="J228" s="261"/>
      <c r="K228" s="261"/>
      <c r="L228" s="266"/>
      <c r="M228" s="267"/>
      <c r="N228" s="268"/>
      <c r="O228" s="268"/>
      <c r="P228" s="268"/>
      <c r="Q228" s="268"/>
      <c r="R228" s="268"/>
      <c r="S228" s="268"/>
      <c r="T228" s="269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0" t="s">
        <v>257</v>
      </c>
      <c r="AU228" s="270" t="s">
        <v>87</v>
      </c>
      <c r="AV228" s="15" t="s">
        <v>253</v>
      </c>
      <c r="AW228" s="15" t="s">
        <v>34</v>
      </c>
      <c r="AX228" s="15" t="s">
        <v>85</v>
      </c>
      <c r="AY228" s="270" t="s">
        <v>245</v>
      </c>
    </row>
    <row r="229" s="2" customFormat="1" ht="16.5" customHeight="1">
      <c r="A229" s="40"/>
      <c r="B229" s="41"/>
      <c r="C229" s="221" t="s">
        <v>418</v>
      </c>
      <c r="D229" s="221" t="s">
        <v>248</v>
      </c>
      <c r="E229" s="222" t="s">
        <v>2693</v>
      </c>
      <c r="F229" s="223" t="s">
        <v>2694</v>
      </c>
      <c r="G229" s="224" t="s">
        <v>3227</v>
      </c>
      <c r="H229" s="225">
        <v>368.38299999999998</v>
      </c>
      <c r="I229" s="226"/>
      <c r="J229" s="227">
        <f>ROUND(I229*H229,2)</f>
        <v>0</v>
      </c>
      <c r="K229" s="223" t="s">
        <v>764</v>
      </c>
      <c r="L229" s="46"/>
      <c r="M229" s="228" t="s">
        <v>1</v>
      </c>
      <c r="N229" s="229" t="s">
        <v>42</v>
      </c>
      <c r="O229" s="93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32" t="s">
        <v>253</v>
      </c>
      <c r="AT229" s="232" t="s">
        <v>248</v>
      </c>
      <c r="AU229" s="232" t="s">
        <v>87</v>
      </c>
      <c r="AY229" s="19" t="s">
        <v>245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9" t="s">
        <v>85</v>
      </c>
      <c r="BK229" s="233">
        <f>ROUND(I229*H229,2)</f>
        <v>0</v>
      </c>
      <c r="BL229" s="19" t="s">
        <v>253</v>
      </c>
      <c r="BM229" s="232" t="s">
        <v>7386</v>
      </c>
    </row>
    <row r="230" s="2" customFormat="1">
      <c r="A230" s="40"/>
      <c r="B230" s="41"/>
      <c r="C230" s="42"/>
      <c r="D230" s="234" t="s">
        <v>255</v>
      </c>
      <c r="E230" s="42"/>
      <c r="F230" s="235" t="s">
        <v>2696</v>
      </c>
      <c r="G230" s="42"/>
      <c r="H230" s="42"/>
      <c r="I230" s="236"/>
      <c r="J230" s="42"/>
      <c r="K230" s="42"/>
      <c r="L230" s="46"/>
      <c r="M230" s="237"/>
      <c r="N230" s="238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255</v>
      </c>
      <c r="AU230" s="19" t="s">
        <v>87</v>
      </c>
    </row>
    <row r="231" s="2" customFormat="1">
      <c r="A231" s="40"/>
      <c r="B231" s="41"/>
      <c r="C231" s="42"/>
      <c r="D231" s="296" t="s">
        <v>766</v>
      </c>
      <c r="E231" s="42"/>
      <c r="F231" s="297" t="s">
        <v>2697</v>
      </c>
      <c r="G231" s="42"/>
      <c r="H231" s="42"/>
      <c r="I231" s="236"/>
      <c r="J231" s="42"/>
      <c r="K231" s="42"/>
      <c r="L231" s="46"/>
      <c r="M231" s="237"/>
      <c r="N231" s="238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766</v>
      </c>
      <c r="AU231" s="19" t="s">
        <v>87</v>
      </c>
    </row>
    <row r="232" s="14" customFormat="1">
      <c r="A232" s="14"/>
      <c r="B232" s="249"/>
      <c r="C232" s="250"/>
      <c r="D232" s="234" t="s">
        <v>257</v>
      </c>
      <c r="E232" s="251" t="s">
        <v>1</v>
      </c>
      <c r="F232" s="252" t="s">
        <v>7387</v>
      </c>
      <c r="G232" s="250"/>
      <c r="H232" s="253">
        <v>368.38299999999998</v>
      </c>
      <c r="I232" s="254"/>
      <c r="J232" s="250"/>
      <c r="K232" s="250"/>
      <c r="L232" s="255"/>
      <c r="M232" s="256"/>
      <c r="N232" s="257"/>
      <c r="O232" s="257"/>
      <c r="P232" s="257"/>
      <c r="Q232" s="257"/>
      <c r="R232" s="257"/>
      <c r="S232" s="257"/>
      <c r="T232" s="25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9" t="s">
        <v>257</v>
      </c>
      <c r="AU232" s="259" t="s">
        <v>87</v>
      </c>
      <c r="AV232" s="14" t="s">
        <v>87</v>
      </c>
      <c r="AW232" s="14" t="s">
        <v>34</v>
      </c>
      <c r="AX232" s="14" t="s">
        <v>77</v>
      </c>
      <c r="AY232" s="259" t="s">
        <v>245</v>
      </c>
    </row>
    <row r="233" s="15" customFormat="1">
      <c r="A233" s="15"/>
      <c r="B233" s="260"/>
      <c r="C233" s="261"/>
      <c r="D233" s="234" t="s">
        <v>257</v>
      </c>
      <c r="E233" s="262" t="s">
        <v>1</v>
      </c>
      <c r="F233" s="263" t="s">
        <v>266</v>
      </c>
      <c r="G233" s="261"/>
      <c r="H233" s="264">
        <v>368.38299999999998</v>
      </c>
      <c r="I233" s="265"/>
      <c r="J233" s="261"/>
      <c r="K233" s="261"/>
      <c r="L233" s="266"/>
      <c r="M233" s="267"/>
      <c r="N233" s="268"/>
      <c r="O233" s="268"/>
      <c r="P233" s="268"/>
      <c r="Q233" s="268"/>
      <c r="R233" s="268"/>
      <c r="S233" s="268"/>
      <c r="T233" s="269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70" t="s">
        <v>257</v>
      </c>
      <c r="AU233" s="270" t="s">
        <v>87</v>
      </c>
      <c r="AV233" s="15" t="s">
        <v>253</v>
      </c>
      <c r="AW233" s="15" t="s">
        <v>34</v>
      </c>
      <c r="AX233" s="15" t="s">
        <v>85</v>
      </c>
      <c r="AY233" s="270" t="s">
        <v>245</v>
      </c>
    </row>
    <row r="234" s="2" customFormat="1" ht="16.5" customHeight="1">
      <c r="A234" s="40"/>
      <c r="B234" s="41"/>
      <c r="C234" s="221" t="s">
        <v>7</v>
      </c>
      <c r="D234" s="221" t="s">
        <v>248</v>
      </c>
      <c r="E234" s="222" t="s">
        <v>6943</v>
      </c>
      <c r="F234" s="223" t="s">
        <v>6944</v>
      </c>
      <c r="G234" s="224" t="s">
        <v>251</v>
      </c>
      <c r="H234" s="225">
        <v>19.878</v>
      </c>
      <c r="I234" s="226"/>
      <c r="J234" s="227">
        <f>ROUND(I234*H234,2)</f>
        <v>0</v>
      </c>
      <c r="K234" s="223" t="s">
        <v>764</v>
      </c>
      <c r="L234" s="46"/>
      <c r="M234" s="228" t="s">
        <v>1</v>
      </c>
      <c r="N234" s="229" t="s">
        <v>42</v>
      </c>
      <c r="O234" s="93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32" t="s">
        <v>253</v>
      </c>
      <c r="AT234" s="232" t="s">
        <v>248</v>
      </c>
      <c r="AU234" s="232" t="s">
        <v>87</v>
      </c>
      <c r="AY234" s="19" t="s">
        <v>245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9" t="s">
        <v>85</v>
      </c>
      <c r="BK234" s="233">
        <f>ROUND(I234*H234,2)</f>
        <v>0</v>
      </c>
      <c r="BL234" s="19" t="s">
        <v>253</v>
      </c>
      <c r="BM234" s="232" t="s">
        <v>7388</v>
      </c>
    </row>
    <row r="235" s="2" customFormat="1">
      <c r="A235" s="40"/>
      <c r="B235" s="41"/>
      <c r="C235" s="42"/>
      <c r="D235" s="234" t="s">
        <v>255</v>
      </c>
      <c r="E235" s="42"/>
      <c r="F235" s="235" t="s">
        <v>6946</v>
      </c>
      <c r="G235" s="42"/>
      <c r="H235" s="42"/>
      <c r="I235" s="236"/>
      <c r="J235" s="42"/>
      <c r="K235" s="42"/>
      <c r="L235" s="46"/>
      <c r="M235" s="237"/>
      <c r="N235" s="238"/>
      <c r="O235" s="93"/>
      <c r="P235" s="93"/>
      <c r="Q235" s="93"/>
      <c r="R235" s="93"/>
      <c r="S235" s="93"/>
      <c r="T235" s="94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19" t="s">
        <v>255</v>
      </c>
      <c r="AU235" s="19" t="s">
        <v>87</v>
      </c>
    </row>
    <row r="236" s="2" customFormat="1">
      <c r="A236" s="40"/>
      <c r="B236" s="41"/>
      <c r="C236" s="42"/>
      <c r="D236" s="296" t="s">
        <v>766</v>
      </c>
      <c r="E236" s="42"/>
      <c r="F236" s="297" t="s">
        <v>6947</v>
      </c>
      <c r="G236" s="42"/>
      <c r="H236" s="42"/>
      <c r="I236" s="236"/>
      <c r="J236" s="42"/>
      <c r="K236" s="42"/>
      <c r="L236" s="46"/>
      <c r="M236" s="237"/>
      <c r="N236" s="238"/>
      <c r="O236" s="93"/>
      <c r="P236" s="93"/>
      <c r="Q236" s="93"/>
      <c r="R236" s="93"/>
      <c r="S236" s="93"/>
      <c r="T236" s="94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T236" s="19" t="s">
        <v>766</v>
      </c>
      <c r="AU236" s="19" t="s">
        <v>87</v>
      </c>
    </row>
    <row r="237" s="14" customFormat="1">
      <c r="A237" s="14"/>
      <c r="B237" s="249"/>
      <c r="C237" s="250"/>
      <c r="D237" s="234" t="s">
        <v>257</v>
      </c>
      <c r="E237" s="251" t="s">
        <v>1</v>
      </c>
      <c r="F237" s="252" t="s">
        <v>7389</v>
      </c>
      <c r="G237" s="250"/>
      <c r="H237" s="253">
        <v>19.878</v>
      </c>
      <c r="I237" s="254"/>
      <c r="J237" s="250"/>
      <c r="K237" s="250"/>
      <c r="L237" s="255"/>
      <c r="M237" s="256"/>
      <c r="N237" s="257"/>
      <c r="O237" s="257"/>
      <c r="P237" s="257"/>
      <c r="Q237" s="257"/>
      <c r="R237" s="257"/>
      <c r="S237" s="257"/>
      <c r="T237" s="25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9" t="s">
        <v>257</v>
      </c>
      <c r="AU237" s="259" t="s">
        <v>87</v>
      </c>
      <c r="AV237" s="14" t="s">
        <v>87</v>
      </c>
      <c r="AW237" s="14" t="s">
        <v>34</v>
      </c>
      <c r="AX237" s="14" t="s">
        <v>77</v>
      </c>
      <c r="AY237" s="259" t="s">
        <v>245</v>
      </c>
    </row>
    <row r="238" s="15" customFormat="1">
      <c r="A238" s="15"/>
      <c r="B238" s="260"/>
      <c r="C238" s="261"/>
      <c r="D238" s="234" t="s">
        <v>257</v>
      </c>
      <c r="E238" s="262" t="s">
        <v>1</v>
      </c>
      <c r="F238" s="263" t="s">
        <v>266</v>
      </c>
      <c r="G238" s="261"/>
      <c r="H238" s="264">
        <v>19.878</v>
      </c>
      <c r="I238" s="265"/>
      <c r="J238" s="261"/>
      <c r="K238" s="261"/>
      <c r="L238" s="266"/>
      <c r="M238" s="267"/>
      <c r="N238" s="268"/>
      <c r="O238" s="268"/>
      <c r="P238" s="268"/>
      <c r="Q238" s="268"/>
      <c r="R238" s="268"/>
      <c r="S238" s="268"/>
      <c r="T238" s="269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70" t="s">
        <v>257</v>
      </c>
      <c r="AU238" s="270" t="s">
        <v>87</v>
      </c>
      <c r="AV238" s="15" t="s">
        <v>253</v>
      </c>
      <c r="AW238" s="15" t="s">
        <v>34</v>
      </c>
      <c r="AX238" s="15" t="s">
        <v>85</v>
      </c>
      <c r="AY238" s="270" t="s">
        <v>245</v>
      </c>
    </row>
    <row r="239" s="2" customFormat="1" ht="16.5" customHeight="1">
      <c r="A239" s="40"/>
      <c r="B239" s="41"/>
      <c r="C239" s="283" t="s">
        <v>452</v>
      </c>
      <c r="D239" s="283" t="s">
        <v>551</v>
      </c>
      <c r="E239" s="284" t="s">
        <v>6949</v>
      </c>
      <c r="F239" s="285" t="s">
        <v>6950</v>
      </c>
      <c r="G239" s="286" t="s">
        <v>545</v>
      </c>
      <c r="H239" s="287">
        <v>43.731999999999999</v>
      </c>
      <c r="I239" s="288"/>
      <c r="J239" s="289">
        <f>ROUND(I239*H239,2)</f>
        <v>0</v>
      </c>
      <c r="K239" s="285" t="s">
        <v>764</v>
      </c>
      <c r="L239" s="290"/>
      <c r="M239" s="291" t="s">
        <v>1</v>
      </c>
      <c r="N239" s="292" t="s">
        <v>42</v>
      </c>
      <c r="O239" s="93"/>
      <c r="P239" s="230">
        <f>O239*H239</f>
        <v>0</v>
      </c>
      <c r="Q239" s="230">
        <v>1</v>
      </c>
      <c r="R239" s="230">
        <f>Q239*H239</f>
        <v>43.731999999999999</v>
      </c>
      <c r="S239" s="230">
        <v>0</v>
      </c>
      <c r="T239" s="231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32" t="s">
        <v>326</v>
      </c>
      <c r="AT239" s="232" t="s">
        <v>551</v>
      </c>
      <c r="AU239" s="232" t="s">
        <v>87</v>
      </c>
      <c r="AY239" s="19" t="s">
        <v>245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9" t="s">
        <v>85</v>
      </c>
      <c r="BK239" s="233">
        <f>ROUND(I239*H239,2)</f>
        <v>0</v>
      </c>
      <c r="BL239" s="19" t="s">
        <v>253</v>
      </c>
      <c r="BM239" s="232" t="s">
        <v>7390</v>
      </c>
    </row>
    <row r="240" s="2" customFormat="1">
      <c r="A240" s="40"/>
      <c r="B240" s="41"/>
      <c r="C240" s="42"/>
      <c r="D240" s="234" t="s">
        <v>255</v>
      </c>
      <c r="E240" s="42"/>
      <c r="F240" s="235" t="s">
        <v>6950</v>
      </c>
      <c r="G240" s="42"/>
      <c r="H240" s="42"/>
      <c r="I240" s="236"/>
      <c r="J240" s="42"/>
      <c r="K240" s="42"/>
      <c r="L240" s="46"/>
      <c r="M240" s="237"/>
      <c r="N240" s="238"/>
      <c r="O240" s="93"/>
      <c r="P240" s="93"/>
      <c r="Q240" s="93"/>
      <c r="R240" s="93"/>
      <c r="S240" s="93"/>
      <c r="T240" s="94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255</v>
      </c>
      <c r="AU240" s="19" t="s">
        <v>87</v>
      </c>
    </row>
    <row r="241" s="14" customFormat="1">
      <c r="A241" s="14"/>
      <c r="B241" s="249"/>
      <c r="C241" s="250"/>
      <c r="D241" s="234" t="s">
        <v>257</v>
      </c>
      <c r="E241" s="251" t="s">
        <v>1</v>
      </c>
      <c r="F241" s="252" t="s">
        <v>7391</v>
      </c>
      <c r="G241" s="250"/>
      <c r="H241" s="253">
        <v>43.731999999999999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257</v>
      </c>
      <c r="AU241" s="259" t="s">
        <v>87</v>
      </c>
      <c r="AV241" s="14" t="s">
        <v>87</v>
      </c>
      <c r="AW241" s="14" t="s">
        <v>34</v>
      </c>
      <c r="AX241" s="14" t="s">
        <v>85</v>
      </c>
      <c r="AY241" s="259" t="s">
        <v>245</v>
      </c>
    </row>
    <row r="242" s="2" customFormat="1" ht="16.5" customHeight="1">
      <c r="A242" s="40"/>
      <c r="B242" s="41"/>
      <c r="C242" s="221" t="s">
        <v>460</v>
      </c>
      <c r="D242" s="221" t="s">
        <v>248</v>
      </c>
      <c r="E242" s="222" t="s">
        <v>6952</v>
      </c>
      <c r="F242" s="223" t="s">
        <v>6953</v>
      </c>
      <c r="G242" s="224" t="s">
        <v>251</v>
      </c>
      <c r="H242" s="225">
        <v>7.6900000000000004</v>
      </c>
      <c r="I242" s="226"/>
      <c r="J242" s="227">
        <f>ROUND(I242*H242,2)</f>
        <v>0</v>
      </c>
      <c r="K242" s="223" t="s">
        <v>764</v>
      </c>
      <c r="L242" s="46"/>
      <c r="M242" s="228" t="s">
        <v>1</v>
      </c>
      <c r="N242" s="229" t="s">
        <v>42</v>
      </c>
      <c r="O242" s="93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232" t="s">
        <v>253</v>
      </c>
      <c r="AT242" s="232" t="s">
        <v>248</v>
      </c>
      <c r="AU242" s="232" t="s">
        <v>87</v>
      </c>
      <c r="AY242" s="19" t="s">
        <v>245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9" t="s">
        <v>85</v>
      </c>
      <c r="BK242" s="233">
        <f>ROUND(I242*H242,2)</f>
        <v>0</v>
      </c>
      <c r="BL242" s="19" t="s">
        <v>253</v>
      </c>
      <c r="BM242" s="232" t="s">
        <v>7392</v>
      </c>
    </row>
    <row r="243" s="2" customFormat="1">
      <c r="A243" s="40"/>
      <c r="B243" s="41"/>
      <c r="C243" s="42"/>
      <c r="D243" s="234" t="s">
        <v>255</v>
      </c>
      <c r="E243" s="42"/>
      <c r="F243" s="235" t="s">
        <v>6955</v>
      </c>
      <c r="G243" s="42"/>
      <c r="H243" s="42"/>
      <c r="I243" s="236"/>
      <c r="J243" s="42"/>
      <c r="K243" s="42"/>
      <c r="L243" s="46"/>
      <c r="M243" s="237"/>
      <c r="N243" s="238"/>
      <c r="O243" s="93"/>
      <c r="P243" s="93"/>
      <c r="Q243" s="93"/>
      <c r="R243" s="93"/>
      <c r="S243" s="93"/>
      <c r="T243" s="94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T243" s="19" t="s">
        <v>255</v>
      </c>
      <c r="AU243" s="19" t="s">
        <v>87</v>
      </c>
    </row>
    <row r="244" s="2" customFormat="1">
      <c r="A244" s="40"/>
      <c r="B244" s="41"/>
      <c r="C244" s="42"/>
      <c r="D244" s="296" t="s">
        <v>766</v>
      </c>
      <c r="E244" s="42"/>
      <c r="F244" s="297" t="s">
        <v>6956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766</v>
      </c>
      <c r="AU244" s="19" t="s">
        <v>87</v>
      </c>
    </row>
    <row r="245" s="14" customFormat="1">
      <c r="A245" s="14"/>
      <c r="B245" s="249"/>
      <c r="C245" s="250"/>
      <c r="D245" s="234" t="s">
        <v>257</v>
      </c>
      <c r="E245" s="251" t="s">
        <v>1</v>
      </c>
      <c r="F245" s="252" t="s">
        <v>7393</v>
      </c>
      <c r="G245" s="250"/>
      <c r="H245" s="253">
        <v>2.5600000000000001</v>
      </c>
      <c r="I245" s="254"/>
      <c r="J245" s="250"/>
      <c r="K245" s="250"/>
      <c r="L245" s="255"/>
      <c r="M245" s="256"/>
      <c r="N245" s="257"/>
      <c r="O245" s="257"/>
      <c r="P245" s="257"/>
      <c r="Q245" s="257"/>
      <c r="R245" s="257"/>
      <c r="S245" s="257"/>
      <c r="T245" s="25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9" t="s">
        <v>257</v>
      </c>
      <c r="AU245" s="259" t="s">
        <v>87</v>
      </c>
      <c r="AV245" s="14" t="s">
        <v>87</v>
      </c>
      <c r="AW245" s="14" t="s">
        <v>34</v>
      </c>
      <c r="AX245" s="14" t="s">
        <v>77</v>
      </c>
      <c r="AY245" s="259" t="s">
        <v>245</v>
      </c>
    </row>
    <row r="246" s="14" customFormat="1">
      <c r="A246" s="14"/>
      <c r="B246" s="249"/>
      <c r="C246" s="250"/>
      <c r="D246" s="234" t="s">
        <v>257</v>
      </c>
      <c r="E246" s="251" t="s">
        <v>1</v>
      </c>
      <c r="F246" s="252" t="s">
        <v>7394</v>
      </c>
      <c r="G246" s="250"/>
      <c r="H246" s="253">
        <v>5.1299999999999999</v>
      </c>
      <c r="I246" s="254"/>
      <c r="J246" s="250"/>
      <c r="K246" s="250"/>
      <c r="L246" s="255"/>
      <c r="M246" s="256"/>
      <c r="N246" s="257"/>
      <c r="O246" s="257"/>
      <c r="P246" s="257"/>
      <c r="Q246" s="257"/>
      <c r="R246" s="257"/>
      <c r="S246" s="257"/>
      <c r="T246" s="25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9" t="s">
        <v>257</v>
      </c>
      <c r="AU246" s="259" t="s">
        <v>87</v>
      </c>
      <c r="AV246" s="14" t="s">
        <v>87</v>
      </c>
      <c r="AW246" s="14" t="s">
        <v>34</v>
      </c>
      <c r="AX246" s="14" t="s">
        <v>77</v>
      </c>
      <c r="AY246" s="259" t="s">
        <v>245</v>
      </c>
    </row>
    <row r="247" s="15" customFormat="1">
      <c r="A247" s="15"/>
      <c r="B247" s="260"/>
      <c r="C247" s="261"/>
      <c r="D247" s="234" t="s">
        <v>257</v>
      </c>
      <c r="E247" s="262" t="s">
        <v>1</v>
      </c>
      <c r="F247" s="263" t="s">
        <v>266</v>
      </c>
      <c r="G247" s="261"/>
      <c r="H247" s="264">
        <v>7.6900000000000004</v>
      </c>
      <c r="I247" s="265"/>
      <c r="J247" s="261"/>
      <c r="K247" s="261"/>
      <c r="L247" s="266"/>
      <c r="M247" s="267"/>
      <c r="N247" s="268"/>
      <c r="O247" s="268"/>
      <c r="P247" s="268"/>
      <c r="Q247" s="268"/>
      <c r="R247" s="268"/>
      <c r="S247" s="268"/>
      <c r="T247" s="269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70" t="s">
        <v>257</v>
      </c>
      <c r="AU247" s="270" t="s">
        <v>87</v>
      </c>
      <c r="AV247" s="15" t="s">
        <v>253</v>
      </c>
      <c r="AW247" s="15" t="s">
        <v>34</v>
      </c>
      <c r="AX247" s="15" t="s">
        <v>85</v>
      </c>
      <c r="AY247" s="270" t="s">
        <v>245</v>
      </c>
    </row>
    <row r="248" s="2" customFormat="1" ht="16.5" customHeight="1">
      <c r="A248" s="40"/>
      <c r="B248" s="41"/>
      <c r="C248" s="283" t="s">
        <v>466</v>
      </c>
      <c r="D248" s="283" t="s">
        <v>551</v>
      </c>
      <c r="E248" s="284" t="s">
        <v>7395</v>
      </c>
      <c r="F248" s="285" t="s">
        <v>7396</v>
      </c>
      <c r="G248" s="286" t="s">
        <v>545</v>
      </c>
      <c r="H248" s="287">
        <v>5.1200000000000001</v>
      </c>
      <c r="I248" s="288"/>
      <c r="J248" s="289">
        <f>ROUND(I248*H248,2)</f>
        <v>0</v>
      </c>
      <c r="K248" s="285" t="s">
        <v>764</v>
      </c>
      <c r="L248" s="290"/>
      <c r="M248" s="291" t="s">
        <v>1</v>
      </c>
      <c r="N248" s="292" t="s">
        <v>42</v>
      </c>
      <c r="O248" s="93"/>
      <c r="P248" s="230">
        <f>O248*H248</f>
        <v>0</v>
      </c>
      <c r="Q248" s="230">
        <v>1</v>
      </c>
      <c r="R248" s="230">
        <f>Q248*H248</f>
        <v>5.1200000000000001</v>
      </c>
      <c r="S248" s="230">
        <v>0</v>
      </c>
      <c r="T248" s="231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2" t="s">
        <v>326</v>
      </c>
      <c r="AT248" s="232" t="s">
        <v>551</v>
      </c>
      <c r="AU248" s="232" t="s">
        <v>87</v>
      </c>
      <c r="AY248" s="19" t="s">
        <v>245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9" t="s">
        <v>85</v>
      </c>
      <c r="BK248" s="233">
        <f>ROUND(I248*H248,2)</f>
        <v>0</v>
      </c>
      <c r="BL248" s="19" t="s">
        <v>253</v>
      </c>
      <c r="BM248" s="232" t="s">
        <v>7397</v>
      </c>
    </row>
    <row r="249" s="2" customFormat="1">
      <c r="A249" s="40"/>
      <c r="B249" s="41"/>
      <c r="C249" s="42"/>
      <c r="D249" s="234" t="s">
        <v>255</v>
      </c>
      <c r="E249" s="42"/>
      <c r="F249" s="235" t="s">
        <v>7396</v>
      </c>
      <c r="G249" s="42"/>
      <c r="H249" s="42"/>
      <c r="I249" s="236"/>
      <c r="J249" s="42"/>
      <c r="K249" s="42"/>
      <c r="L249" s="46"/>
      <c r="M249" s="237"/>
      <c r="N249" s="238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255</v>
      </c>
      <c r="AU249" s="19" t="s">
        <v>87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7398</v>
      </c>
      <c r="G250" s="250"/>
      <c r="H250" s="253">
        <v>5.1200000000000001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85</v>
      </c>
      <c r="AY250" s="259" t="s">
        <v>245</v>
      </c>
    </row>
    <row r="251" s="2" customFormat="1" ht="16.5" customHeight="1">
      <c r="A251" s="40"/>
      <c r="B251" s="41"/>
      <c r="C251" s="283" t="s">
        <v>471</v>
      </c>
      <c r="D251" s="283" t="s">
        <v>551</v>
      </c>
      <c r="E251" s="284" t="s">
        <v>6959</v>
      </c>
      <c r="F251" s="285" t="s">
        <v>6960</v>
      </c>
      <c r="G251" s="286" t="s">
        <v>545</v>
      </c>
      <c r="H251" s="287">
        <v>11.286</v>
      </c>
      <c r="I251" s="288"/>
      <c r="J251" s="289">
        <f>ROUND(I251*H251,2)</f>
        <v>0</v>
      </c>
      <c r="K251" s="285" t="s">
        <v>764</v>
      </c>
      <c r="L251" s="290"/>
      <c r="M251" s="291" t="s">
        <v>1</v>
      </c>
      <c r="N251" s="292" t="s">
        <v>42</v>
      </c>
      <c r="O251" s="93"/>
      <c r="P251" s="230">
        <f>O251*H251</f>
        <v>0</v>
      </c>
      <c r="Q251" s="230">
        <v>1</v>
      </c>
      <c r="R251" s="230">
        <f>Q251*H251</f>
        <v>11.286</v>
      </c>
      <c r="S251" s="230">
        <v>0</v>
      </c>
      <c r="T251" s="231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32" t="s">
        <v>326</v>
      </c>
      <c r="AT251" s="232" t="s">
        <v>551</v>
      </c>
      <c r="AU251" s="232" t="s">
        <v>87</v>
      </c>
      <c r="AY251" s="19" t="s">
        <v>245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9" t="s">
        <v>85</v>
      </c>
      <c r="BK251" s="233">
        <f>ROUND(I251*H251,2)</f>
        <v>0</v>
      </c>
      <c r="BL251" s="19" t="s">
        <v>253</v>
      </c>
      <c r="BM251" s="232" t="s">
        <v>7399</v>
      </c>
    </row>
    <row r="252" s="2" customFormat="1">
      <c r="A252" s="40"/>
      <c r="B252" s="41"/>
      <c r="C252" s="42"/>
      <c r="D252" s="234" t="s">
        <v>255</v>
      </c>
      <c r="E252" s="42"/>
      <c r="F252" s="235" t="s">
        <v>6960</v>
      </c>
      <c r="G252" s="42"/>
      <c r="H252" s="42"/>
      <c r="I252" s="236"/>
      <c r="J252" s="42"/>
      <c r="K252" s="42"/>
      <c r="L252" s="46"/>
      <c r="M252" s="237"/>
      <c r="N252" s="238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255</v>
      </c>
      <c r="AU252" s="19" t="s">
        <v>87</v>
      </c>
    </row>
    <row r="253" s="14" customFormat="1">
      <c r="A253" s="14"/>
      <c r="B253" s="249"/>
      <c r="C253" s="250"/>
      <c r="D253" s="234" t="s">
        <v>257</v>
      </c>
      <c r="E253" s="251" t="s">
        <v>1</v>
      </c>
      <c r="F253" s="252" t="s">
        <v>7400</v>
      </c>
      <c r="G253" s="250"/>
      <c r="H253" s="253">
        <v>11.286</v>
      </c>
      <c r="I253" s="254"/>
      <c r="J253" s="250"/>
      <c r="K253" s="250"/>
      <c r="L253" s="255"/>
      <c r="M253" s="256"/>
      <c r="N253" s="257"/>
      <c r="O253" s="257"/>
      <c r="P253" s="257"/>
      <c r="Q253" s="257"/>
      <c r="R253" s="257"/>
      <c r="S253" s="257"/>
      <c r="T253" s="25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9" t="s">
        <v>257</v>
      </c>
      <c r="AU253" s="259" t="s">
        <v>87</v>
      </c>
      <c r="AV253" s="14" t="s">
        <v>87</v>
      </c>
      <c r="AW253" s="14" t="s">
        <v>34</v>
      </c>
      <c r="AX253" s="14" t="s">
        <v>85</v>
      </c>
      <c r="AY253" s="259" t="s">
        <v>245</v>
      </c>
    </row>
    <row r="254" s="2" customFormat="1" ht="16.5" customHeight="1">
      <c r="A254" s="40"/>
      <c r="B254" s="41"/>
      <c r="C254" s="221" t="s">
        <v>218</v>
      </c>
      <c r="D254" s="221" t="s">
        <v>248</v>
      </c>
      <c r="E254" s="222" t="s">
        <v>2698</v>
      </c>
      <c r="F254" s="223" t="s">
        <v>2699</v>
      </c>
      <c r="G254" s="224" t="s">
        <v>2717</v>
      </c>
      <c r="H254" s="225">
        <v>118</v>
      </c>
      <c r="I254" s="226"/>
      <c r="J254" s="227">
        <f>ROUND(I254*H254,2)</f>
        <v>0</v>
      </c>
      <c r="K254" s="223" t="s">
        <v>764</v>
      </c>
      <c r="L254" s="46"/>
      <c r="M254" s="228" t="s">
        <v>1</v>
      </c>
      <c r="N254" s="229" t="s">
        <v>42</v>
      </c>
      <c r="O254" s="93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2" t="s">
        <v>253</v>
      </c>
      <c r="AT254" s="232" t="s">
        <v>248</v>
      </c>
      <c r="AU254" s="232" t="s">
        <v>87</v>
      </c>
      <c r="AY254" s="19" t="s">
        <v>245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9" t="s">
        <v>85</v>
      </c>
      <c r="BK254" s="233">
        <f>ROUND(I254*H254,2)</f>
        <v>0</v>
      </c>
      <c r="BL254" s="19" t="s">
        <v>253</v>
      </c>
      <c r="BM254" s="232" t="s">
        <v>7401</v>
      </c>
    </row>
    <row r="255" s="2" customFormat="1">
      <c r="A255" s="40"/>
      <c r="B255" s="41"/>
      <c r="C255" s="42"/>
      <c r="D255" s="234" t="s">
        <v>255</v>
      </c>
      <c r="E255" s="42"/>
      <c r="F255" s="235" t="s">
        <v>2701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255</v>
      </c>
      <c r="AU255" s="19" t="s">
        <v>87</v>
      </c>
    </row>
    <row r="256" s="2" customFormat="1">
      <c r="A256" s="40"/>
      <c r="B256" s="41"/>
      <c r="C256" s="42"/>
      <c r="D256" s="296" t="s">
        <v>766</v>
      </c>
      <c r="E256" s="42"/>
      <c r="F256" s="297" t="s">
        <v>2702</v>
      </c>
      <c r="G256" s="42"/>
      <c r="H256" s="42"/>
      <c r="I256" s="236"/>
      <c r="J256" s="42"/>
      <c r="K256" s="42"/>
      <c r="L256" s="46"/>
      <c r="M256" s="237"/>
      <c r="N256" s="238"/>
      <c r="O256" s="93"/>
      <c r="P256" s="93"/>
      <c r="Q256" s="93"/>
      <c r="R256" s="93"/>
      <c r="S256" s="93"/>
      <c r="T256" s="94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766</v>
      </c>
      <c r="AU256" s="19" t="s">
        <v>87</v>
      </c>
    </row>
    <row r="257" s="14" customFormat="1">
      <c r="A257" s="14"/>
      <c r="B257" s="249"/>
      <c r="C257" s="250"/>
      <c r="D257" s="234" t="s">
        <v>257</v>
      </c>
      <c r="E257" s="251" t="s">
        <v>1</v>
      </c>
      <c r="F257" s="252" t="s">
        <v>7402</v>
      </c>
      <c r="G257" s="250"/>
      <c r="H257" s="253">
        <v>118</v>
      </c>
      <c r="I257" s="254"/>
      <c r="J257" s="250"/>
      <c r="K257" s="250"/>
      <c r="L257" s="255"/>
      <c r="M257" s="256"/>
      <c r="N257" s="257"/>
      <c r="O257" s="257"/>
      <c r="P257" s="257"/>
      <c r="Q257" s="257"/>
      <c r="R257" s="257"/>
      <c r="S257" s="257"/>
      <c r="T257" s="25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9" t="s">
        <v>257</v>
      </c>
      <c r="AU257" s="259" t="s">
        <v>87</v>
      </c>
      <c r="AV257" s="14" t="s">
        <v>87</v>
      </c>
      <c r="AW257" s="14" t="s">
        <v>34</v>
      </c>
      <c r="AX257" s="14" t="s">
        <v>77</v>
      </c>
      <c r="AY257" s="259" t="s">
        <v>245</v>
      </c>
    </row>
    <row r="258" s="15" customFormat="1">
      <c r="A258" s="15"/>
      <c r="B258" s="260"/>
      <c r="C258" s="261"/>
      <c r="D258" s="234" t="s">
        <v>257</v>
      </c>
      <c r="E258" s="262" t="s">
        <v>1</v>
      </c>
      <c r="F258" s="263" t="s">
        <v>266</v>
      </c>
      <c r="G258" s="261"/>
      <c r="H258" s="264">
        <v>118</v>
      </c>
      <c r="I258" s="265"/>
      <c r="J258" s="261"/>
      <c r="K258" s="261"/>
      <c r="L258" s="266"/>
      <c r="M258" s="267"/>
      <c r="N258" s="268"/>
      <c r="O258" s="268"/>
      <c r="P258" s="268"/>
      <c r="Q258" s="268"/>
      <c r="R258" s="268"/>
      <c r="S258" s="268"/>
      <c r="T258" s="269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70" t="s">
        <v>257</v>
      </c>
      <c r="AU258" s="270" t="s">
        <v>87</v>
      </c>
      <c r="AV258" s="15" t="s">
        <v>253</v>
      </c>
      <c r="AW258" s="15" t="s">
        <v>34</v>
      </c>
      <c r="AX258" s="15" t="s">
        <v>85</v>
      </c>
      <c r="AY258" s="270" t="s">
        <v>245</v>
      </c>
    </row>
    <row r="259" s="2" customFormat="1" ht="16.5" customHeight="1">
      <c r="A259" s="40"/>
      <c r="B259" s="41"/>
      <c r="C259" s="283" t="s">
        <v>482</v>
      </c>
      <c r="D259" s="283" t="s">
        <v>551</v>
      </c>
      <c r="E259" s="284" t="s">
        <v>2704</v>
      </c>
      <c r="F259" s="285" t="s">
        <v>2705</v>
      </c>
      <c r="G259" s="286" t="s">
        <v>3231</v>
      </c>
      <c r="H259" s="287">
        <v>3.54</v>
      </c>
      <c r="I259" s="288"/>
      <c r="J259" s="289">
        <f>ROUND(I259*H259,2)</f>
        <v>0</v>
      </c>
      <c r="K259" s="285" t="s">
        <v>764</v>
      </c>
      <c r="L259" s="290"/>
      <c r="M259" s="291" t="s">
        <v>1</v>
      </c>
      <c r="N259" s="292" t="s">
        <v>42</v>
      </c>
      <c r="O259" s="93"/>
      <c r="P259" s="230">
        <f>O259*H259</f>
        <v>0</v>
      </c>
      <c r="Q259" s="230">
        <v>0.001</v>
      </c>
      <c r="R259" s="230">
        <f>Q259*H259</f>
        <v>0.0035400000000000002</v>
      </c>
      <c r="S259" s="230">
        <v>0</v>
      </c>
      <c r="T259" s="231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2" t="s">
        <v>326</v>
      </c>
      <c r="AT259" s="232" t="s">
        <v>551</v>
      </c>
      <c r="AU259" s="232" t="s">
        <v>87</v>
      </c>
      <c r="AY259" s="19" t="s">
        <v>245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9" t="s">
        <v>85</v>
      </c>
      <c r="BK259" s="233">
        <f>ROUND(I259*H259,2)</f>
        <v>0</v>
      </c>
      <c r="BL259" s="19" t="s">
        <v>253</v>
      </c>
      <c r="BM259" s="232" t="s">
        <v>7403</v>
      </c>
    </row>
    <row r="260" s="2" customFormat="1">
      <c r="A260" s="40"/>
      <c r="B260" s="41"/>
      <c r="C260" s="42"/>
      <c r="D260" s="234" t="s">
        <v>255</v>
      </c>
      <c r="E260" s="42"/>
      <c r="F260" s="235" t="s">
        <v>2705</v>
      </c>
      <c r="G260" s="42"/>
      <c r="H260" s="42"/>
      <c r="I260" s="236"/>
      <c r="J260" s="42"/>
      <c r="K260" s="42"/>
      <c r="L260" s="46"/>
      <c r="M260" s="237"/>
      <c r="N260" s="238"/>
      <c r="O260" s="93"/>
      <c r="P260" s="93"/>
      <c r="Q260" s="93"/>
      <c r="R260" s="93"/>
      <c r="S260" s="93"/>
      <c r="T260" s="94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255</v>
      </c>
      <c r="AU260" s="19" t="s">
        <v>87</v>
      </c>
    </row>
    <row r="261" s="14" customFormat="1">
      <c r="A261" s="14"/>
      <c r="B261" s="249"/>
      <c r="C261" s="250"/>
      <c r="D261" s="234" t="s">
        <v>257</v>
      </c>
      <c r="E261" s="251" t="s">
        <v>1</v>
      </c>
      <c r="F261" s="252" t="s">
        <v>7404</v>
      </c>
      <c r="G261" s="250"/>
      <c r="H261" s="253">
        <v>3.54</v>
      </c>
      <c r="I261" s="254"/>
      <c r="J261" s="250"/>
      <c r="K261" s="250"/>
      <c r="L261" s="255"/>
      <c r="M261" s="256"/>
      <c r="N261" s="257"/>
      <c r="O261" s="257"/>
      <c r="P261" s="257"/>
      <c r="Q261" s="257"/>
      <c r="R261" s="257"/>
      <c r="S261" s="257"/>
      <c r="T261" s="25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9" t="s">
        <v>257</v>
      </c>
      <c r="AU261" s="259" t="s">
        <v>87</v>
      </c>
      <c r="AV261" s="14" t="s">
        <v>87</v>
      </c>
      <c r="AW261" s="14" t="s">
        <v>34</v>
      </c>
      <c r="AX261" s="14" t="s">
        <v>85</v>
      </c>
      <c r="AY261" s="259" t="s">
        <v>245</v>
      </c>
    </row>
    <row r="262" s="2" customFormat="1" ht="16.5" customHeight="1">
      <c r="A262" s="40"/>
      <c r="B262" s="41"/>
      <c r="C262" s="221" t="s">
        <v>487</v>
      </c>
      <c r="D262" s="221" t="s">
        <v>248</v>
      </c>
      <c r="E262" s="222" t="s">
        <v>2709</v>
      </c>
      <c r="F262" s="223" t="s">
        <v>2710</v>
      </c>
      <c r="G262" s="224" t="s">
        <v>275</v>
      </c>
      <c r="H262" s="225">
        <v>118</v>
      </c>
      <c r="I262" s="226"/>
      <c r="J262" s="227">
        <f>ROUND(I262*H262,2)</f>
        <v>0</v>
      </c>
      <c r="K262" s="223" t="s">
        <v>764</v>
      </c>
      <c r="L262" s="46"/>
      <c r="M262" s="228" t="s">
        <v>1</v>
      </c>
      <c r="N262" s="229" t="s">
        <v>42</v>
      </c>
      <c r="O262" s="93"/>
      <c r="P262" s="230">
        <f>O262*H262</f>
        <v>0</v>
      </c>
      <c r="Q262" s="230">
        <v>0</v>
      </c>
      <c r="R262" s="230">
        <f>Q262*H262</f>
        <v>0</v>
      </c>
      <c r="S262" s="230">
        <v>0</v>
      </c>
      <c r="T262" s="231">
        <f>S262*H262</f>
        <v>0</v>
      </c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R262" s="232" t="s">
        <v>253</v>
      </c>
      <c r="AT262" s="232" t="s">
        <v>248</v>
      </c>
      <c r="AU262" s="232" t="s">
        <v>87</v>
      </c>
      <c r="AY262" s="19" t="s">
        <v>245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9" t="s">
        <v>85</v>
      </c>
      <c r="BK262" s="233">
        <f>ROUND(I262*H262,2)</f>
        <v>0</v>
      </c>
      <c r="BL262" s="19" t="s">
        <v>253</v>
      </c>
      <c r="BM262" s="232" t="s">
        <v>7405</v>
      </c>
    </row>
    <row r="263" s="2" customFormat="1">
      <c r="A263" s="40"/>
      <c r="B263" s="41"/>
      <c r="C263" s="42"/>
      <c r="D263" s="234" t="s">
        <v>255</v>
      </c>
      <c r="E263" s="42"/>
      <c r="F263" s="235" t="s">
        <v>2712</v>
      </c>
      <c r="G263" s="42"/>
      <c r="H263" s="42"/>
      <c r="I263" s="236"/>
      <c r="J263" s="42"/>
      <c r="K263" s="42"/>
      <c r="L263" s="46"/>
      <c r="M263" s="237"/>
      <c r="N263" s="238"/>
      <c r="O263" s="93"/>
      <c r="P263" s="93"/>
      <c r="Q263" s="93"/>
      <c r="R263" s="93"/>
      <c r="S263" s="93"/>
      <c r="T263" s="94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255</v>
      </c>
      <c r="AU263" s="19" t="s">
        <v>87</v>
      </c>
    </row>
    <row r="264" s="2" customFormat="1">
      <c r="A264" s="40"/>
      <c r="B264" s="41"/>
      <c r="C264" s="42"/>
      <c r="D264" s="296" t="s">
        <v>766</v>
      </c>
      <c r="E264" s="42"/>
      <c r="F264" s="297" t="s">
        <v>2713</v>
      </c>
      <c r="G264" s="42"/>
      <c r="H264" s="42"/>
      <c r="I264" s="236"/>
      <c r="J264" s="42"/>
      <c r="K264" s="42"/>
      <c r="L264" s="46"/>
      <c r="M264" s="237"/>
      <c r="N264" s="238"/>
      <c r="O264" s="93"/>
      <c r="P264" s="93"/>
      <c r="Q264" s="93"/>
      <c r="R264" s="93"/>
      <c r="S264" s="93"/>
      <c r="T264" s="94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766</v>
      </c>
      <c r="AU264" s="19" t="s">
        <v>87</v>
      </c>
    </row>
    <row r="265" s="14" customFormat="1">
      <c r="A265" s="14"/>
      <c r="B265" s="249"/>
      <c r="C265" s="250"/>
      <c r="D265" s="234" t="s">
        <v>257</v>
      </c>
      <c r="E265" s="251" t="s">
        <v>1</v>
      </c>
      <c r="F265" s="252" t="s">
        <v>7406</v>
      </c>
      <c r="G265" s="250"/>
      <c r="H265" s="253">
        <v>118</v>
      </c>
      <c r="I265" s="254"/>
      <c r="J265" s="250"/>
      <c r="K265" s="250"/>
      <c r="L265" s="255"/>
      <c r="M265" s="256"/>
      <c r="N265" s="257"/>
      <c r="O265" s="257"/>
      <c r="P265" s="257"/>
      <c r="Q265" s="257"/>
      <c r="R265" s="257"/>
      <c r="S265" s="257"/>
      <c r="T265" s="25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9" t="s">
        <v>257</v>
      </c>
      <c r="AU265" s="259" t="s">
        <v>87</v>
      </c>
      <c r="AV265" s="14" t="s">
        <v>87</v>
      </c>
      <c r="AW265" s="14" t="s">
        <v>34</v>
      </c>
      <c r="AX265" s="14" t="s">
        <v>77</v>
      </c>
      <c r="AY265" s="259" t="s">
        <v>245</v>
      </c>
    </row>
    <row r="266" s="15" customFormat="1">
      <c r="A266" s="15"/>
      <c r="B266" s="260"/>
      <c r="C266" s="261"/>
      <c r="D266" s="234" t="s">
        <v>257</v>
      </c>
      <c r="E266" s="262" t="s">
        <v>1</v>
      </c>
      <c r="F266" s="263" t="s">
        <v>266</v>
      </c>
      <c r="G266" s="261"/>
      <c r="H266" s="264">
        <v>118</v>
      </c>
      <c r="I266" s="265"/>
      <c r="J266" s="261"/>
      <c r="K266" s="261"/>
      <c r="L266" s="266"/>
      <c r="M266" s="267"/>
      <c r="N266" s="268"/>
      <c r="O266" s="268"/>
      <c r="P266" s="268"/>
      <c r="Q266" s="268"/>
      <c r="R266" s="268"/>
      <c r="S266" s="268"/>
      <c r="T266" s="269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70" t="s">
        <v>257</v>
      </c>
      <c r="AU266" s="270" t="s">
        <v>87</v>
      </c>
      <c r="AV266" s="15" t="s">
        <v>253</v>
      </c>
      <c r="AW266" s="15" t="s">
        <v>34</v>
      </c>
      <c r="AX266" s="15" t="s">
        <v>85</v>
      </c>
      <c r="AY266" s="270" t="s">
        <v>245</v>
      </c>
    </row>
    <row r="267" s="2" customFormat="1" ht="16.5" customHeight="1">
      <c r="A267" s="40"/>
      <c r="B267" s="41"/>
      <c r="C267" s="221" t="s">
        <v>497</v>
      </c>
      <c r="D267" s="221" t="s">
        <v>248</v>
      </c>
      <c r="E267" s="222" t="s">
        <v>2715</v>
      </c>
      <c r="F267" s="223" t="s">
        <v>2716</v>
      </c>
      <c r="G267" s="224" t="s">
        <v>2717</v>
      </c>
      <c r="H267" s="225">
        <v>118</v>
      </c>
      <c r="I267" s="226"/>
      <c r="J267" s="227">
        <f>ROUND(I267*H267,2)</f>
        <v>0</v>
      </c>
      <c r="K267" s="223" t="s">
        <v>764</v>
      </c>
      <c r="L267" s="46"/>
      <c r="M267" s="228" t="s">
        <v>1</v>
      </c>
      <c r="N267" s="229" t="s">
        <v>42</v>
      </c>
      <c r="O267" s="93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2" t="s">
        <v>253</v>
      </c>
      <c r="AT267" s="232" t="s">
        <v>248</v>
      </c>
      <c r="AU267" s="232" t="s">
        <v>87</v>
      </c>
      <c r="AY267" s="19" t="s">
        <v>245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9" t="s">
        <v>85</v>
      </c>
      <c r="BK267" s="233">
        <f>ROUND(I267*H267,2)</f>
        <v>0</v>
      </c>
      <c r="BL267" s="19" t="s">
        <v>253</v>
      </c>
      <c r="BM267" s="232" t="s">
        <v>7407</v>
      </c>
    </row>
    <row r="268" s="2" customFormat="1">
      <c r="A268" s="40"/>
      <c r="B268" s="41"/>
      <c r="C268" s="42"/>
      <c r="D268" s="234" t="s">
        <v>255</v>
      </c>
      <c r="E268" s="42"/>
      <c r="F268" s="235" t="s">
        <v>2719</v>
      </c>
      <c r="G268" s="42"/>
      <c r="H268" s="42"/>
      <c r="I268" s="236"/>
      <c r="J268" s="42"/>
      <c r="K268" s="42"/>
      <c r="L268" s="46"/>
      <c r="M268" s="237"/>
      <c r="N268" s="238"/>
      <c r="O268" s="93"/>
      <c r="P268" s="93"/>
      <c r="Q268" s="93"/>
      <c r="R268" s="93"/>
      <c r="S268" s="93"/>
      <c r="T268" s="94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255</v>
      </c>
      <c r="AU268" s="19" t="s">
        <v>87</v>
      </c>
    </row>
    <row r="269" s="2" customFormat="1">
      <c r="A269" s="40"/>
      <c r="B269" s="41"/>
      <c r="C269" s="42"/>
      <c r="D269" s="296" t="s">
        <v>766</v>
      </c>
      <c r="E269" s="42"/>
      <c r="F269" s="297" t="s">
        <v>2720</v>
      </c>
      <c r="G269" s="42"/>
      <c r="H269" s="42"/>
      <c r="I269" s="236"/>
      <c r="J269" s="42"/>
      <c r="K269" s="42"/>
      <c r="L269" s="46"/>
      <c r="M269" s="237"/>
      <c r="N269" s="238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766</v>
      </c>
      <c r="AU269" s="19" t="s">
        <v>87</v>
      </c>
    </row>
    <row r="270" s="14" customFormat="1">
      <c r="A270" s="14"/>
      <c r="B270" s="249"/>
      <c r="C270" s="250"/>
      <c r="D270" s="234" t="s">
        <v>257</v>
      </c>
      <c r="E270" s="251" t="s">
        <v>1</v>
      </c>
      <c r="F270" s="252" t="s">
        <v>7408</v>
      </c>
      <c r="G270" s="250"/>
      <c r="H270" s="253">
        <v>118</v>
      </c>
      <c r="I270" s="254"/>
      <c r="J270" s="250"/>
      <c r="K270" s="250"/>
      <c r="L270" s="255"/>
      <c r="M270" s="256"/>
      <c r="N270" s="257"/>
      <c r="O270" s="257"/>
      <c r="P270" s="257"/>
      <c r="Q270" s="257"/>
      <c r="R270" s="257"/>
      <c r="S270" s="257"/>
      <c r="T270" s="25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9" t="s">
        <v>257</v>
      </c>
      <c r="AU270" s="259" t="s">
        <v>87</v>
      </c>
      <c r="AV270" s="14" t="s">
        <v>87</v>
      </c>
      <c r="AW270" s="14" t="s">
        <v>34</v>
      </c>
      <c r="AX270" s="14" t="s">
        <v>77</v>
      </c>
      <c r="AY270" s="259" t="s">
        <v>245</v>
      </c>
    </row>
    <row r="271" s="15" customFormat="1">
      <c r="A271" s="15"/>
      <c r="B271" s="260"/>
      <c r="C271" s="261"/>
      <c r="D271" s="234" t="s">
        <v>257</v>
      </c>
      <c r="E271" s="262" t="s">
        <v>1</v>
      </c>
      <c r="F271" s="263" t="s">
        <v>266</v>
      </c>
      <c r="G271" s="261"/>
      <c r="H271" s="264">
        <v>118</v>
      </c>
      <c r="I271" s="265"/>
      <c r="J271" s="261"/>
      <c r="K271" s="261"/>
      <c r="L271" s="266"/>
      <c r="M271" s="267"/>
      <c r="N271" s="268"/>
      <c r="O271" s="268"/>
      <c r="P271" s="268"/>
      <c r="Q271" s="268"/>
      <c r="R271" s="268"/>
      <c r="S271" s="268"/>
      <c r="T271" s="269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70" t="s">
        <v>257</v>
      </c>
      <c r="AU271" s="270" t="s">
        <v>87</v>
      </c>
      <c r="AV271" s="15" t="s">
        <v>253</v>
      </c>
      <c r="AW271" s="15" t="s">
        <v>34</v>
      </c>
      <c r="AX271" s="15" t="s">
        <v>85</v>
      </c>
      <c r="AY271" s="270" t="s">
        <v>245</v>
      </c>
    </row>
    <row r="272" s="2" customFormat="1" ht="16.5" customHeight="1">
      <c r="A272" s="40"/>
      <c r="B272" s="41"/>
      <c r="C272" s="283" t="s">
        <v>502</v>
      </c>
      <c r="D272" s="283" t="s">
        <v>551</v>
      </c>
      <c r="E272" s="284" t="s">
        <v>2722</v>
      </c>
      <c r="F272" s="285" t="s">
        <v>2723</v>
      </c>
      <c r="G272" s="286" t="s">
        <v>3531</v>
      </c>
      <c r="H272" s="287">
        <v>44.840000000000003</v>
      </c>
      <c r="I272" s="288"/>
      <c r="J272" s="289">
        <f>ROUND(I272*H272,2)</f>
        <v>0</v>
      </c>
      <c r="K272" s="285" t="s">
        <v>764</v>
      </c>
      <c r="L272" s="290"/>
      <c r="M272" s="291" t="s">
        <v>1</v>
      </c>
      <c r="N272" s="292" t="s">
        <v>42</v>
      </c>
      <c r="O272" s="93"/>
      <c r="P272" s="230">
        <f>O272*H272</f>
        <v>0</v>
      </c>
      <c r="Q272" s="230">
        <v>1</v>
      </c>
      <c r="R272" s="230">
        <f>Q272*H272</f>
        <v>44.840000000000003</v>
      </c>
      <c r="S272" s="230">
        <v>0</v>
      </c>
      <c r="T272" s="231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2" t="s">
        <v>326</v>
      </c>
      <c r="AT272" s="232" t="s">
        <v>551</v>
      </c>
      <c r="AU272" s="232" t="s">
        <v>87</v>
      </c>
      <c r="AY272" s="19" t="s">
        <v>245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9" t="s">
        <v>85</v>
      </c>
      <c r="BK272" s="233">
        <f>ROUND(I272*H272,2)</f>
        <v>0</v>
      </c>
      <c r="BL272" s="19" t="s">
        <v>253</v>
      </c>
      <c r="BM272" s="232" t="s">
        <v>7409</v>
      </c>
    </row>
    <row r="273" s="2" customFormat="1">
      <c r="A273" s="40"/>
      <c r="B273" s="41"/>
      <c r="C273" s="42"/>
      <c r="D273" s="234" t="s">
        <v>255</v>
      </c>
      <c r="E273" s="42"/>
      <c r="F273" s="235" t="s">
        <v>2723</v>
      </c>
      <c r="G273" s="42"/>
      <c r="H273" s="42"/>
      <c r="I273" s="236"/>
      <c r="J273" s="42"/>
      <c r="K273" s="42"/>
      <c r="L273" s="46"/>
      <c r="M273" s="237"/>
      <c r="N273" s="238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255</v>
      </c>
      <c r="AU273" s="19" t="s">
        <v>87</v>
      </c>
    </row>
    <row r="274" s="14" customFormat="1">
      <c r="A274" s="14"/>
      <c r="B274" s="249"/>
      <c r="C274" s="250"/>
      <c r="D274" s="234" t="s">
        <v>257</v>
      </c>
      <c r="E274" s="251" t="s">
        <v>1</v>
      </c>
      <c r="F274" s="252" t="s">
        <v>7410</v>
      </c>
      <c r="G274" s="250"/>
      <c r="H274" s="253">
        <v>44.840000000000003</v>
      </c>
      <c r="I274" s="254"/>
      <c r="J274" s="250"/>
      <c r="K274" s="250"/>
      <c r="L274" s="255"/>
      <c r="M274" s="256"/>
      <c r="N274" s="257"/>
      <c r="O274" s="257"/>
      <c r="P274" s="257"/>
      <c r="Q274" s="257"/>
      <c r="R274" s="257"/>
      <c r="S274" s="257"/>
      <c r="T274" s="25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9" t="s">
        <v>257</v>
      </c>
      <c r="AU274" s="259" t="s">
        <v>87</v>
      </c>
      <c r="AV274" s="14" t="s">
        <v>87</v>
      </c>
      <c r="AW274" s="14" t="s">
        <v>34</v>
      </c>
      <c r="AX274" s="14" t="s">
        <v>77</v>
      </c>
      <c r="AY274" s="259" t="s">
        <v>245</v>
      </c>
    </row>
    <row r="275" s="15" customFormat="1">
      <c r="A275" s="15"/>
      <c r="B275" s="260"/>
      <c r="C275" s="261"/>
      <c r="D275" s="234" t="s">
        <v>257</v>
      </c>
      <c r="E275" s="262" t="s">
        <v>1</v>
      </c>
      <c r="F275" s="263" t="s">
        <v>266</v>
      </c>
      <c r="G275" s="261"/>
      <c r="H275" s="264">
        <v>44.840000000000003</v>
      </c>
      <c r="I275" s="265"/>
      <c r="J275" s="261"/>
      <c r="K275" s="261"/>
      <c r="L275" s="266"/>
      <c r="M275" s="267"/>
      <c r="N275" s="268"/>
      <c r="O275" s="268"/>
      <c r="P275" s="268"/>
      <c r="Q275" s="268"/>
      <c r="R275" s="268"/>
      <c r="S275" s="268"/>
      <c r="T275" s="269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70" t="s">
        <v>257</v>
      </c>
      <c r="AU275" s="270" t="s">
        <v>87</v>
      </c>
      <c r="AV275" s="15" t="s">
        <v>253</v>
      </c>
      <c r="AW275" s="15" t="s">
        <v>34</v>
      </c>
      <c r="AX275" s="15" t="s">
        <v>85</v>
      </c>
      <c r="AY275" s="270" t="s">
        <v>245</v>
      </c>
    </row>
    <row r="276" s="2" customFormat="1" ht="16.5" customHeight="1">
      <c r="A276" s="40"/>
      <c r="B276" s="41"/>
      <c r="C276" s="221" t="s">
        <v>516</v>
      </c>
      <c r="D276" s="221" t="s">
        <v>248</v>
      </c>
      <c r="E276" s="222" t="s">
        <v>3539</v>
      </c>
      <c r="F276" s="223" t="s">
        <v>3540</v>
      </c>
      <c r="G276" s="224" t="s">
        <v>317</v>
      </c>
      <c r="H276" s="225">
        <v>16</v>
      </c>
      <c r="I276" s="226"/>
      <c r="J276" s="227">
        <f>ROUND(I276*H276,2)</f>
        <v>0</v>
      </c>
      <c r="K276" s="223" t="s">
        <v>764</v>
      </c>
      <c r="L276" s="46"/>
      <c r="M276" s="228" t="s">
        <v>1</v>
      </c>
      <c r="N276" s="229" t="s">
        <v>42</v>
      </c>
      <c r="O276" s="93"/>
      <c r="P276" s="230">
        <f>O276*H276</f>
        <v>0</v>
      </c>
      <c r="Q276" s="230">
        <v>0</v>
      </c>
      <c r="R276" s="230">
        <f>Q276*H276</f>
        <v>0</v>
      </c>
      <c r="S276" s="230">
        <v>0</v>
      </c>
      <c r="T276" s="231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32" t="s">
        <v>253</v>
      </c>
      <c r="AT276" s="232" t="s">
        <v>248</v>
      </c>
      <c r="AU276" s="232" t="s">
        <v>87</v>
      </c>
      <c r="AY276" s="19" t="s">
        <v>245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9" t="s">
        <v>85</v>
      </c>
      <c r="BK276" s="233">
        <f>ROUND(I276*H276,2)</f>
        <v>0</v>
      </c>
      <c r="BL276" s="19" t="s">
        <v>253</v>
      </c>
      <c r="BM276" s="232" t="s">
        <v>7411</v>
      </c>
    </row>
    <row r="277" s="2" customFormat="1">
      <c r="A277" s="40"/>
      <c r="B277" s="41"/>
      <c r="C277" s="42"/>
      <c r="D277" s="234" t="s">
        <v>255</v>
      </c>
      <c r="E277" s="42"/>
      <c r="F277" s="235" t="s">
        <v>4212</v>
      </c>
      <c r="G277" s="42"/>
      <c r="H277" s="42"/>
      <c r="I277" s="236"/>
      <c r="J277" s="42"/>
      <c r="K277" s="42"/>
      <c r="L277" s="46"/>
      <c r="M277" s="237"/>
      <c r="N277" s="238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255</v>
      </c>
      <c r="AU277" s="19" t="s">
        <v>87</v>
      </c>
    </row>
    <row r="278" s="2" customFormat="1">
      <c r="A278" s="40"/>
      <c r="B278" s="41"/>
      <c r="C278" s="42"/>
      <c r="D278" s="296" t="s">
        <v>766</v>
      </c>
      <c r="E278" s="42"/>
      <c r="F278" s="297" t="s">
        <v>3542</v>
      </c>
      <c r="G278" s="42"/>
      <c r="H278" s="42"/>
      <c r="I278" s="236"/>
      <c r="J278" s="42"/>
      <c r="K278" s="42"/>
      <c r="L278" s="46"/>
      <c r="M278" s="237"/>
      <c r="N278" s="238"/>
      <c r="O278" s="93"/>
      <c r="P278" s="93"/>
      <c r="Q278" s="93"/>
      <c r="R278" s="93"/>
      <c r="S278" s="93"/>
      <c r="T278" s="94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766</v>
      </c>
      <c r="AU278" s="19" t="s">
        <v>87</v>
      </c>
    </row>
    <row r="279" s="14" customFormat="1">
      <c r="A279" s="14"/>
      <c r="B279" s="249"/>
      <c r="C279" s="250"/>
      <c r="D279" s="234" t="s">
        <v>257</v>
      </c>
      <c r="E279" s="251" t="s">
        <v>1</v>
      </c>
      <c r="F279" s="252" t="s">
        <v>7412</v>
      </c>
      <c r="G279" s="250"/>
      <c r="H279" s="253">
        <v>16</v>
      </c>
      <c r="I279" s="254"/>
      <c r="J279" s="250"/>
      <c r="K279" s="250"/>
      <c r="L279" s="255"/>
      <c r="M279" s="256"/>
      <c r="N279" s="257"/>
      <c r="O279" s="257"/>
      <c r="P279" s="257"/>
      <c r="Q279" s="257"/>
      <c r="R279" s="257"/>
      <c r="S279" s="257"/>
      <c r="T279" s="25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9" t="s">
        <v>257</v>
      </c>
      <c r="AU279" s="259" t="s">
        <v>87</v>
      </c>
      <c r="AV279" s="14" t="s">
        <v>87</v>
      </c>
      <c r="AW279" s="14" t="s">
        <v>34</v>
      </c>
      <c r="AX279" s="14" t="s">
        <v>77</v>
      </c>
      <c r="AY279" s="259" t="s">
        <v>245</v>
      </c>
    </row>
    <row r="280" s="15" customFormat="1">
      <c r="A280" s="15"/>
      <c r="B280" s="260"/>
      <c r="C280" s="261"/>
      <c r="D280" s="234" t="s">
        <v>257</v>
      </c>
      <c r="E280" s="262" t="s">
        <v>1</v>
      </c>
      <c r="F280" s="263" t="s">
        <v>266</v>
      </c>
      <c r="G280" s="261"/>
      <c r="H280" s="264">
        <v>16</v>
      </c>
      <c r="I280" s="265"/>
      <c r="J280" s="261"/>
      <c r="K280" s="261"/>
      <c r="L280" s="266"/>
      <c r="M280" s="267"/>
      <c r="N280" s="268"/>
      <c r="O280" s="268"/>
      <c r="P280" s="268"/>
      <c r="Q280" s="268"/>
      <c r="R280" s="268"/>
      <c r="S280" s="268"/>
      <c r="T280" s="269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70" t="s">
        <v>257</v>
      </c>
      <c r="AU280" s="270" t="s">
        <v>87</v>
      </c>
      <c r="AV280" s="15" t="s">
        <v>253</v>
      </c>
      <c r="AW280" s="15" t="s">
        <v>34</v>
      </c>
      <c r="AX280" s="15" t="s">
        <v>85</v>
      </c>
      <c r="AY280" s="270" t="s">
        <v>245</v>
      </c>
    </row>
    <row r="281" s="2" customFormat="1" ht="16.5" customHeight="1">
      <c r="A281" s="40"/>
      <c r="B281" s="41"/>
      <c r="C281" s="283" t="s">
        <v>522</v>
      </c>
      <c r="D281" s="283" t="s">
        <v>551</v>
      </c>
      <c r="E281" s="284" t="s">
        <v>4214</v>
      </c>
      <c r="F281" s="285" t="s">
        <v>3545</v>
      </c>
      <c r="G281" s="286" t="s">
        <v>329</v>
      </c>
      <c r="H281" s="287">
        <v>16</v>
      </c>
      <c r="I281" s="288"/>
      <c r="J281" s="289">
        <f>ROUND(I281*H281,2)</f>
        <v>0</v>
      </c>
      <c r="K281" s="285" t="s">
        <v>1</v>
      </c>
      <c r="L281" s="290"/>
      <c r="M281" s="291" t="s">
        <v>1</v>
      </c>
      <c r="N281" s="292" t="s">
        <v>42</v>
      </c>
      <c r="O281" s="93"/>
      <c r="P281" s="230">
        <f>O281*H281</f>
        <v>0</v>
      </c>
      <c r="Q281" s="230">
        <v>0.059999999999999998</v>
      </c>
      <c r="R281" s="230">
        <f>Q281*H281</f>
        <v>0.95999999999999996</v>
      </c>
      <c r="S281" s="230">
        <v>0</v>
      </c>
      <c r="T281" s="231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2" t="s">
        <v>326</v>
      </c>
      <c r="AT281" s="232" t="s">
        <v>551</v>
      </c>
      <c r="AU281" s="232" t="s">
        <v>87</v>
      </c>
      <c r="AY281" s="19" t="s">
        <v>245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9" t="s">
        <v>85</v>
      </c>
      <c r="BK281" s="233">
        <f>ROUND(I281*H281,2)</f>
        <v>0</v>
      </c>
      <c r="BL281" s="19" t="s">
        <v>253</v>
      </c>
      <c r="BM281" s="232" t="s">
        <v>7413</v>
      </c>
    </row>
    <row r="282" s="2" customFormat="1">
      <c r="A282" s="40"/>
      <c r="B282" s="41"/>
      <c r="C282" s="42"/>
      <c r="D282" s="234" t="s">
        <v>255</v>
      </c>
      <c r="E282" s="42"/>
      <c r="F282" s="235" t="s">
        <v>3545</v>
      </c>
      <c r="G282" s="42"/>
      <c r="H282" s="42"/>
      <c r="I282" s="236"/>
      <c r="J282" s="42"/>
      <c r="K282" s="42"/>
      <c r="L282" s="46"/>
      <c r="M282" s="237"/>
      <c r="N282" s="238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255</v>
      </c>
      <c r="AU282" s="19" t="s">
        <v>87</v>
      </c>
    </row>
    <row r="283" s="2" customFormat="1" ht="16.5" customHeight="1">
      <c r="A283" s="40"/>
      <c r="B283" s="41"/>
      <c r="C283" s="283" t="s">
        <v>528</v>
      </c>
      <c r="D283" s="283" t="s">
        <v>551</v>
      </c>
      <c r="E283" s="284" t="s">
        <v>3547</v>
      </c>
      <c r="F283" s="285" t="s">
        <v>3548</v>
      </c>
      <c r="G283" s="286" t="s">
        <v>329</v>
      </c>
      <c r="H283" s="287">
        <v>32</v>
      </c>
      <c r="I283" s="288"/>
      <c r="J283" s="289">
        <f>ROUND(I283*H283,2)</f>
        <v>0</v>
      </c>
      <c r="K283" s="285" t="s">
        <v>1</v>
      </c>
      <c r="L283" s="290"/>
      <c r="M283" s="291" t="s">
        <v>1</v>
      </c>
      <c r="N283" s="292" t="s">
        <v>42</v>
      </c>
      <c r="O283" s="93"/>
      <c r="P283" s="230">
        <f>O283*H283</f>
        <v>0</v>
      </c>
      <c r="Q283" s="230">
        <v>0.0095999999999999992</v>
      </c>
      <c r="R283" s="230">
        <f>Q283*H283</f>
        <v>0.30719999999999997</v>
      </c>
      <c r="S283" s="230">
        <v>0</v>
      </c>
      <c r="T283" s="231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32" t="s">
        <v>326</v>
      </c>
      <c r="AT283" s="232" t="s">
        <v>551</v>
      </c>
      <c r="AU283" s="232" t="s">
        <v>87</v>
      </c>
      <c r="AY283" s="19" t="s">
        <v>245</v>
      </c>
      <c r="BE283" s="233">
        <f>IF(N283="základní",J283,0)</f>
        <v>0</v>
      </c>
      <c r="BF283" s="233">
        <f>IF(N283="snížená",J283,0)</f>
        <v>0</v>
      </c>
      <c r="BG283" s="233">
        <f>IF(N283="zákl. přenesená",J283,0)</f>
        <v>0</v>
      </c>
      <c r="BH283" s="233">
        <f>IF(N283="sníž. přenesená",J283,0)</f>
        <v>0</v>
      </c>
      <c r="BI283" s="233">
        <f>IF(N283="nulová",J283,0)</f>
        <v>0</v>
      </c>
      <c r="BJ283" s="19" t="s">
        <v>85</v>
      </c>
      <c r="BK283" s="233">
        <f>ROUND(I283*H283,2)</f>
        <v>0</v>
      </c>
      <c r="BL283" s="19" t="s">
        <v>253</v>
      </c>
      <c r="BM283" s="232" t="s">
        <v>7414</v>
      </c>
    </row>
    <row r="284" s="2" customFormat="1">
      <c r="A284" s="40"/>
      <c r="B284" s="41"/>
      <c r="C284" s="42"/>
      <c r="D284" s="234" t="s">
        <v>255</v>
      </c>
      <c r="E284" s="42"/>
      <c r="F284" s="235" t="s">
        <v>3548</v>
      </c>
      <c r="G284" s="42"/>
      <c r="H284" s="42"/>
      <c r="I284" s="236"/>
      <c r="J284" s="42"/>
      <c r="K284" s="42"/>
      <c r="L284" s="46"/>
      <c r="M284" s="237"/>
      <c r="N284" s="238"/>
      <c r="O284" s="93"/>
      <c r="P284" s="93"/>
      <c r="Q284" s="93"/>
      <c r="R284" s="93"/>
      <c r="S284" s="93"/>
      <c r="T284" s="94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255</v>
      </c>
      <c r="AU284" s="19" t="s">
        <v>87</v>
      </c>
    </row>
    <row r="285" s="14" customFormat="1">
      <c r="A285" s="14"/>
      <c r="B285" s="249"/>
      <c r="C285" s="250"/>
      <c r="D285" s="234" t="s">
        <v>257</v>
      </c>
      <c r="E285" s="251" t="s">
        <v>1</v>
      </c>
      <c r="F285" s="252" t="s">
        <v>7415</v>
      </c>
      <c r="G285" s="250"/>
      <c r="H285" s="253">
        <v>32</v>
      </c>
      <c r="I285" s="254"/>
      <c r="J285" s="250"/>
      <c r="K285" s="250"/>
      <c r="L285" s="255"/>
      <c r="M285" s="256"/>
      <c r="N285" s="257"/>
      <c r="O285" s="257"/>
      <c r="P285" s="257"/>
      <c r="Q285" s="257"/>
      <c r="R285" s="257"/>
      <c r="S285" s="257"/>
      <c r="T285" s="25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9" t="s">
        <v>257</v>
      </c>
      <c r="AU285" s="259" t="s">
        <v>87</v>
      </c>
      <c r="AV285" s="14" t="s">
        <v>87</v>
      </c>
      <c r="AW285" s="14" t="s">
        <v>34</v>
      </c>
      <c r="AX285" s="14" t="s">
        <v>77</v>
      </c>
      <c r="AY285" s="259" t="s">
        <v>245</v>
      </c>
    </row>
    <row r="286" s="15" customFormat="1">
      <c r="A286" s="15"/>
      <c r="B286" s="260"/>
      <c r="C286" s="261"/>
      <c r="D286" s="234" t="s">
        <v>257</v>
      </c>
      <c r="E286" s="262" t="s">
        <v>1</v>
      </c>
      <c r="F286" s="263" t="s">
        <v>266</v>
      </c>
      <c r="G286" s="261"/>
      <c r="H286" s="264">
        <v>32</v>
      </c>
      <c r="I286" s="265"/>
      <c r="J286" s="261"/>
      <c r="K286" s="261"/>
      <c r="L286" s="266"/>
      <c r="M286" s="267"/>
      <c r="N286" s="268"/>
      <c r="O286" s="268"/>
      <c r="P286" s="268"/>
      <c r="Q286" s="268"/>
      <c r="R286" s="268"/>
      <c r="S286" s="268"/>
      <c r="T286" s="269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70" t="s">
        <v>257</v>
      </c>
      <c r="AU286" s="270" t="s">
        <v>87</v>
      </c>
      <c r="AV286" s="15" t="s">
        <v>253</v>
      </c>
      <c r="AW286" s="15" t="s">
        <v>34</v>
      </c>
      <c r="AX286" s="15" t="s">
        <v>85</v>
      </c>
      <c r="AY286" s="270" t="s">
        <v>245</v>
      </c>
    </row>
    <row r="287" s="12" customFormat="1" ht="22.8" customHeight="1">
      <c r="A287" s="12"/>
      <c r="B287" s="205"/>
      <c r="C287" s="206"/>
      <c r="D287" s="207" t="s">
        <v>76</v>
      </c>
      <c r="E287" s="219" t="s">
        <v>87</v>
      </c>
      <c r="F287" s="219" t="s">
        <v>2726</v>
      </c>
      <c r="G287" s="206"/>
      <c r="H287" s="206"/>
      <c r="I287" s="209"/>
      <c r="J287" s="220">
        <f>BK287</f>
        <v>0</v>
      </c>
      <c r="K287" s="206"/>
      <c r="L287" s="211"/>
      <c r="M287" s="212"/>
      <c r="N287" s="213"/>
      <c r="O287" s="213"/>
      <c r="P287" s="214">
        <f>SUM(P288:P333)</f>
        <v>0</v>
      </c>
      <c r="Q287" s="213"/>
      <c r="R287" s="214">
        <f>SUM(R288:R333)</f>
        <v>27.434048000000004</v>
      </c>
      <c r="S287" s="213"/>
      <c r="T287" s="215">
        <f>SUM(T288:T333)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16" t="s">
        <v>85</v>
      </c>
      <c r="AT287" s="217" t="s">
        <v>76</v>
      </c>
      <c r="AU287" s="217" t="s">
        <v>85</v>
      </c>
      <c r="AY287" s="216" t="s">
        <v>245</v>
      </c>
      <c r="BK287" s="218">
        <f>SUM(BK288:BK333)</f>
        <v>0</v>
      </c>
    </row>
    <row r="288" s="2" customFormat="1" ht="16.5" customHeight="1">
      <c r="A288" s="40"/>
      <c r="B288" s="41"/>
      <c r="C288" s="221" t="s">
        <v>535</v>
      </c>
      <c r="D288" s="221" t="s">
        <v>248</v>
      </c>
      <c r="E288" s="222" t="s">
        <v>7416</v>
      </c>
      <c r="F288" s="223" t="s">
        <v>7417</v>
      </c>
      <c r="G288" s="224" t="s">
        <v>317</v>
      </c>
      <c r="H288" s="225">
        <v>16</v>
      </c>
      <c r="I288" s="226"/>
      <c r="J288" s="227">
        <f>ROUND(I288*H288,2)</f>
        <v>0</v>
      </c>
      <c r="K288" s="223" t="s">
        <v>764</v>
      </c>
      <c r="L288" s="46"/>
      <c r="M288" s="228" t="s">
        <v>1</v>
      </c>
      <c r="N288" s="229" t="s">
        <v>42</v>
      </c>
      <c r="O288" s="93"/>
      <c r="P288" s="230">
        <f>O288*H288</f>
        <v>0</v>
      </c>
      <c r="Q288" s="230">
        <v>0.00231</v>
      </c>
      <c r="R288" s="230">
        <f>Q288*H288</f>
        <v>0.03696</v>
      </c>
      <c r="S288" s="230">
        <v>0</v>
      </c>
      <c r="T288" s="231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2" t="s">
        <v>253</v>
      </c>
      <c r="AT288" s="232" t="s">
        <v>248</v>
      </c>
      <c r="AU288" s="232" t="s">
        <v>87</v>
      </c>
      <c r="AY288" s="19" t="s">
        <v>245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9" t="s">
        <v>85</v>
      </c>
      <c r="BK288" s="233">
        <f>ROUND(I288*H288,2)</f>
        <v>0</v>
      </c>
      <c r="BL288" s="19" t="s">
        <v>253</v>
      </c>
      <c r="BM288" s="232" t="s">
        <v>7418</v>
      </c>
    </row>
    <row r="289" s="2" customFormat="1">
      <c r="A289" s="40"/>
      <c r="B289" s="41"/>
      <c r="C289" s="42"/>
      <c r="D289" s="234" t="s">
        <v>255</v>
      </c>
      <c r="E289" s="42"/>
      <c r="F289" s="235" t="s">
        <v>7419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255</v>
      </c>
      <c r="AU289" s="19" t="s">
        <v>87</v>
      </c>
    </row>
    <row r="290" s="2" customFormat="1">
      <c r="A290" s="40"/>
      <c r="B290" s="41"/>
      <c r="C290" s="42"/>
      <c r="D290" s="296" t="s">
        <v>766</v>
      </c>
      <c r="E290" s="42"/>
      <c r="F290" s="297" t="s">
        <v>7420</v>
      </c>
      <c r="G290" s="42"/>
      <c r="H290" s="42"/>
      <c r="I290" s="236"/>
      <c r="J290" s="42"/>
      <c r="K290" s="42"/>
      <c r="L290" s="46"/>
      <c r="M290" s="237"/>
      <c r="N290" s="238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766</v>
      </c>
      <c r="AU290" s="19" t="s">
        <v>87</v>
      </c>
    </row>
    <row r="291" s="14" customFormat="1">
      <c r="A291" s="14"/>
      <c r="B291" s="249"/>
      <c r="C291" s="250"/>
      <c r="D291" s="234" t="s">
        <v>257</v>
      </c>
      <c r="E291" s="251" t="s">
        <v>1</v>
      </c>
      <c r="F291" s="252" t="s">
        <v>7421</v>
      </c>
      <c r="G291" s="250"/>
      <c r="H291" s="253">
        <v>16</v>
      </c>
      <c r="I291" s="254"/>
      <c r="J291" s="250"/>
      <c r="K291" s="250"/>
      <c r="L291" s="255"/>
      <c r="M291" s="256"/>
      <c r="N291" s="257"/>
      <c r="O291" s="257"/>
      <c r="P291" s="257"/>
      <c r="Q291" s="257"/>
      <c r="R291" s="257"/>
      <c r="S291" s="257"/>
      <c r="T291" s="25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9" t="s">
        <v>257</v>
      </c>
      <c r="AU291" s="259" t="s">
        <v>87</v>
      </c>
      <c r="AV291" s="14" t="s">
        <v>87</v>
      </c>
      <c r="AW291" s="14" t="s">
        <v>34</v>
      </c>
      <c r="AX291" s="14" t="s">
        <v>77</v>
      </c>
      <c r="AY291" s="259" t="s">
        <v>245</v>
      </c>
    </row>
    <row r="292" s="15" customFormat="1">
      <c r="A292" s="15"/>
      <c r="B292" s="260"/>
      <c r="C292" s="261"/>
      <c r="D292" s="234" t="s">
        <v>257</v>
      </c>
      <c r="E292" s="262" t="s">
        <v>1</v>
      </c>
      <c r="F292" s="263" t="s">
        <v>266</v>
      </c>
      <c r="G292" s="261"/>
      <c r="H292" s="264">
        <v>16</v>
      </c>
      <c r="I292" s="265"/>
      <c r="J292" s="261"/>
      <c r="K292" s="261"/>
      <c r="L292" s="266"/>
      <c r="M292" s="267"/>
      <c r="N292" s="268"/>
      <c r="O292" s="268"/>
      <c r="P292" s="268"/>
      <c r="Q292" s="268"/>
      <c r="R292" s="268"/>
      <c r="S292" s="268"/>
      <c r="T292" s="269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70" t="s">
        <v>257</v>
      </c>
      <c r="AU292" s="270" t="s">
        <v>87</v>
      </c>
      <c r="AV292" s="15" t="s">
        <v>253</v>
      </c>
      <c r="AW292" s="15" t="s">
        <v>34</v>
      </c>
      <c r="AX292" s="15" t="s">
        <v>85</v>
      </c>
      <c r="AY292" s="270" t="s">
        <v>245</v>
      </c>
    </row>
    <row r="293" s="2" customFormat="1" ht="16.5" customHeight="1">
      <c r="A293" s="40"/>
      <c r="B293" s="41"/>
      <c r="C293" s="221" t="s">
        <v>542</v>
      </c>
      <c r="D293" s="221" t="s">
        <v>248</v>
      </c>
      <c r="E293" s="222" t="s">
        <v>7422</v>
      </c>
      <c r="F293" s="223" t="s">
        <v>7423</v>
      </c>
      <c r="G293" s="224" t="s">
        <v>317</v>
      </c>
      <c r="H293" s="225">
        <v>260.80000000000001</v>
      </c>
      <c r="I293" s="226"/>
      <c r="J293" s="227">
        <f>ROUND(I293*H293,2)</f>
        <v>0</v>
      </c>
      <c r="K293" s="223" t="s">
        <v>764</v>
      </c>
      <c r="L293" s="46"/>
      <c r="M293" s="228" t="s">
        <v>1</v>
      </c>
      <c r="N293" s="229" t="s">
        <v>42</v>
      </c>
      <c r="O293" s="93"/>
      <c r="P293" s="230">
        <f>O293*H293</f>
        <v>0</v>
      </c>
      <c r="Q293" s="230">
        <v>0.00016000000000000001</v>
      </c>
      <c r="R293" s="230">
        <f>Q293*H293</f>
        <v>0.041728000000000008</v>
      </c>
      <c r="S293" s="230">
        <v>0</v>
      </c>
      <c r="T293" s="231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32" t="s">
        <v>253</v>
      </c>
      <c r="AT293" s="232" t="s">
        <v>248</v>
      </c>
      <c r="AU293" s="232" t="s">
        <v>87</v>
      </c>
      <c r="AY293" s="19" t="s">
        <v>245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9" t="s">
        <v>85</v>
      </c>
      <c r="BK293" s="233">
        <f>ROUND(I293*H293,2)</f>
        <v>0</v>
      </c>
      <c r="BL293" s="19" t="s">
        <v>253</v>
      </c>
      <c r="BM293" s="232" t="s">
        <v>7424</v>
      </c>
    </row>
    <row r="294" s="2" customFormat="1">
      <c r="A294" s="40"/>
      <c r="B294" s="41"/>
      <c r="C294" s="42"/>
      <c r="D294" s="234" t="s">
        <v>255</v>
      </c>
      <c r="E294" s="42"/>
      <c r="F294" s="235" t="s">
        <v>7425</v>
      </c>
      <c r="G294" s="42"/>
      <c r="H294" s="42"/>
      <c r="I294" s="236"/>
      <c r="J294" s="42"/>
      <c r="K294" s="42"/>
      <c r="L294" s="46"/>
      <c r="M294" s="237"/>
      <c r="N294" s="238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255</v>
      </c>
      <c r="AU294" s="19" t="s">
        <v>87</v>
      </c>
    </row>
    <row r="295" s="2" customFormat="1">
      <c r="A295" s="40"/>
      <c r="B295" s="41"/>
      <c r="C295" s="42"/>
      <c r="D295" s="296" t="s">
        <v>766</v>
      </c>
      <c r="E295" s="42"/>
      <c r="F295" s="297" t="s">
        <v>7426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766</v>
      </c>
      <c r="AU295" s="19" t="s">
        <v>87</v>
      </c>
    </row>
    <row r="296" s="13" customFormat="1">
      <c r="A296" s="13"/>
      <c r="B296" s="239"/>
      <c r="C296" s="240"/>
      <c r="D296" s="234" t="s">
        <v>257</v>
      </c>
      <c r="E296" s="241" t="s">
        <v>1</v>
      </c>
      <c r="F296" s="242" t="s">
        <v>6992</v>
      </c>
      <c r="G296" s="240"/>
      <c r="H296" s="241" t="s">
        <v>1</v>
      </c>
      <c r="I296" s="243"/>
      <c r="J296" s="240"/>
      <c r="K296" s="240"/>
      <c r="L296" s="244"/>
      <c r="M296" s="245"/>
      <c r="N296" s="246"/>
      <c r="O296" s="246"/>
      <c r="P296" s="246"/>
      <c r="Q296" s="246"/>
      <c r="R296" s="246"/>
      <c r="S296" s="246"/>
      <c r="T296" s="247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8" t="s">
        <v>257</v>
      </c>
      <c r="AU296" s="248" t="s">
        <v>87</v>
      </c>
      <c r="AV296" s="13" t="s">
        <v>85</v>
      </c>
      <c r="AW296" s="13" t="s">
        <v>34</v>
      </c>
      <c r="AX296" s="13" t="s">
        <v>77</v>
      </c>
      <c r="AY296" s="248" t="s">
        <v>245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7427</v>
      </c>
      <c r="G297" s="250"/>
      <c r="H297" s="253">
        <v>260.80000000000001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77</v>
      </c>
      <c r="AY297" s="259" t="s">
        <v>245</v>
      </c>
    </row>
    <row r="298" s="15" customFormat="1">
      <c r="A298" s="15"/>
      <c r="B298" s="260"/>
      <c r="C298" s="261"/>
      <c r="D298" s="234" t="s">
        <v>257</v>
      </c>
      <c r="E298" s="262" t="s">
        <v>1</v>
      </c>
      <c r="F298" s="263" t="s">
        <v>266</v>
      </c>
      <c r="G298" s="261"/>
      <c r="H298" s="264">
        <v>260.80000000000001</v>
      </c>
      <c r="I298" s="265"/>
      <c r="J298" s="261"/>
      <c r="K298" s="261"/>
      <c r="L298" s="266"/>
      <c r="M298" s="267"/>
      <c r="N298" s="268"/>
      <c r="O298" s="268"/>
      <c r="P298" s="268"/>
      <c r="Q298" s="268"/>
      <c r="R298" s="268"/>
      <c r="S298" s="268"/>
      <c r="T298" s="269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70" t="s">
        <v>257</v>
      </c>
      <c r="AU298" s="270" t="s">
        <v>87</v>
      </c>
      <c r="AV298" s="15" t="s">
        <v>253</v>
      </c>
      <c r="AW298" s="15" t="s">
        <v>34</v>
      </c>
      <c r="AX298" s="15" t="s">
        <v>85</v>
      </c>
      <c r="AY298" s="270" t="s">
        <v>245</v>
      </c>
    </row>
    <row r="299" s="2" customFormat="1" ht="16.5" customHeight="1">
      <c r="A299" s="40"/>
      <c r="B299" s="41"/>
      <c r="C299" s="221" t="s">
        <v>553</v>
      </c>
      <c r="D299" s="221" t="s">
        <v>248</v>
      </c>
      <c r="E299" s="222" t="s">
        <v>3568</v>
      </c>
      <c r="F299" s="223" t="s">
        <v>3569</v>
      </c>
      <c r="G299" s="224" t="s">
        <v>317</v>
      </c>
      <c r="H299" s="225">
        <v>140.19999999999999</v>
      </c>
      <c r="I299" s="226"/>
      <c r="J299" s="227">
        <f>ROUND(I299*H299,2)</f>
        <v>0</v>
      </c>
      <c r="K299" s="223" t="s">
        <v>764</v>
      </c>
      <c r="L299" s="46"/>
      <c r="M299" s="228" t="s">
        <v>1</v>
      </c>
      <c r="N299" s="229" t="s">
        <v>42</v>
      </c>
      <c r="O299" s="93"/>
      <c r="P299" s="230">
        <f>O299*H299</f>
        <v>0</v>
      </c>
      <c r="Q299" s="230">
        <v>0.00010000000000000001</v>
      </c>
      <c r="R299" s="230">
        <f>Q299*H299</f>
        <v>0.01402</v>
      </c>
      <c r="S299" s="230">
        <v>0</v>
      </c>
      <c r="T299" s="231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32" t="s">
        <v>253</v>
      </c>
      <c r="AT299" s="232" t="s">
        <v>248</v>
      </c>
      <c r="AU299" s="232" t="s">
        <v>87</v>
      </c>
      <c r="AY299" s="19" t="s">
        <v>245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9" t="s">
        <v>85</v>
      </c>
      <c r="BK299" s="233">
        <f>ROUND(I299*H299,2)</f>
        <v>0</v>
      </c>
      <c r="BL299" s="19" t="s">
        <v>253</v>
      </c>
      <c r="BM299" s="232" t="s">
        <v>7428</v>
      </c>
    </row>
    <row r="300" s="2" customFormat="1">
      <c r="A300" s="40"/>
      <c r="B300" s="41"/>
      <c r="C300" s="42"/>
      <c r="D300" s="234" t="s">
        <v>255</v>
      </c>
      <c r="E300" s="42"/>
      <c r="F300" s="235" t="s">
        <v>4272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255</v>
      </c>
      <c r="AU300" s="19" t="s">
        <v>87</v>
      </c>
    </row>
    <row r="301" s="2" customFormat="1">
      <c r="A301" s="40"/>
      <c r="B301" s="41"/>
      <c r="C301" s="42"/>
      <c r="D301" s="296" t="s">
        <v>766</v>
      </c>
      <c r="E301" s="42"/>
      <c r="F301" s="297" t="s">
        <v>3571</v>
      </c>
      <c r="G301" s="42"/>
      <c r="H301" s="42"/>
      <c r="I301" s="236"/>
      <c r="J301" s="42"/>
      <c r="K301" s="42"/>
      <c r="L301" s="46"/>
      <c r="M301" s="237"/>
      <c r="N301" s="238"/>
      <c r="O301" s="93"/>
      <c r="P301" s="93"/>
      <c r="Q301" s="93"/>
      <c r="R301" s="93"/>
      <c r="S301" s="93"/>
      <c r="T301" s="94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766</v>
      </c>
      <c r="AU301" s="19" t="s">
        <v>87</v>
      </c>
    </row>
    <row r="302" s="14" customFormat="1">
      <c r="A302" s="14"/>
      <c r="B302" s="249"/>
      <c r="C302" s="250"/>
      <c r="D302" s="234" t="s">
        <v>257</v>
      </c>
      <c r="E302" s="251" t="s">
        <v>1</v>
      </c>
      <c r="F302" s="252" t="s">
        <v>7429</v>
      </c>
      <c r="G302" s="250"/>
      <c r="H302" s="253">
        <v>140.19999999999999</v>
      </c>
      <c r="I302" s="254"/>
      <c r="J302" s="250"/>
      <c r="K302" s="250"/>
      <c r="L302" s="255"/>
      <c r="M302" s="256"/>
      <c r="N302" s="257"/>
      <c r="O302" s="257"/>
      <c r="P302" s="257"/>
      <c r="Q302" s="257"/>
      <c r="R302" s="257"/>
      <c r="S302" s="257"/>
      <c r="T302" s="25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9" t="s">
        <v>257</v>
      </c>
      <c r="AU302" s="259" t="s">
        <v>87</v>
      </c>
      <c r="AV302" s="14" t="s">
        <v>87</v>
      </c>
      <c r="AW302" s="14" t="s">
        <v>34</v>
      </c>
      <c r="AX302" s="14" t="s">
        <v>77</v>
      </c>
      <c r="AY302" s="259" t="s">
        <v>245</v>
      </c>
    </row>
    <row r="303" s="15" customFormat="1">
      <c r="A303" s="15"/>
      <c r="B303" s="260"/>
      <c r="C303" s="261"/>
      <c r="D303" s="234" t="s">
        <v>257</v>
      </c>
      <c r="E303" s="262" t="s">
        <v>1</v>
      </c>
      <c r="F303" s="263" t="s">
        <v>266</v>
      </c>
      <c r="G303" s="261"/>
      <c r="H303" s="264">
        <v>140.19999999999999</v>
      </c>
      <c r="I303" s="265"/>
      <c r="J303" s="261"/>
      <c r="K303" s="261"/>
      <c r="L303" s="266"/>
      <c r="M303" s="267"/>
      <c r="N303" s="268"/>
      <c r="O303" s="268"/>
      <c r="P303" s="268"/>
      <c r="Q303" s="268"/>
      <c r="R303" s="268"/>
      <c r="S303" s="268"/>
      <c r="T303" s="269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70" t="s">
        <v>257</v>
      </c>
      <c r="AU303" s="270" t="s">
        <v>87</v>
      </c>
      <c r="AV303" s="15" t="s">
        <v>253</v>
      </c>
      <c r="AW303" s="15" t="s">
        <v>34</v>
      </c>
      <c r="AX303" s="15" t="s">
        <v>85</v>
      </c>
      <c r="AY303" s="270" t="s">
        <v>245</v>
      </c>
    </row>
    <row r="304" s="2" customFormat="1" ht="16.5" customHeight="1">
      <c r="A304" s="40"/>
      <c r="B304" s="41"/>
      <c r="C304" s="221" t="s">
        <v>561</v>
      </c>
      <c r="D304" s="221" t="s">
        <v>248</v>
      </c>
      <c r="E304" s="222" t="s">
        <v>6997</v>
      </c>
      <c r="F304" s="223" t="s">
        <v>6998</v>
      </c>
      <c r="G304" s="224" t="s">
        <v>317</v>
      </c>
      <c r="H304" s="225">
        <v>130.19999999999999</v>
      </c>
      <c r="I304" s="226"/>
      <c r="J304" s="227">
        <f>ROUND(I304*H304,2)</f>
        <v>0</v>
      </c>
      <c r="K304" s="223" t="s">
        <v>764</v>
      </c>
      <c r="L304" s="46"/>
      <c r="M304" s="228" t="s">
        <v>1</v>
      </c>
      <c r="N304" s="229" t="s">
        <v>42</v>
      </c>
      <c r="O304" s="93"/>
      <c r="P304" s="230">
        <f>O304*H304</f>
        <v>0</v>
      </c>
      <c r="Q304" s="230">
        <v>0.00046000000000000001</v>
      </c>
      <c r="R304" s="230">
        <f>Q304*H304</f>
        <v>0.059891999999999994</v>
      </c>
      <c r="S304" s="230">
        <v>0</v>
      </c>
      <c r="T304" s="231">
        <f>S304*H304</f>
        <v>0</v>
      </c>
      <c r="U304" s="40"/>
      <c r="V304" s="40"/>
      <c r="W304" s="40"/>
      <c r="X304" s="40"/>
      <c r="Y304" s="40"/>
      <c r="Z304" s="40"/>
      <c r="AA304" s="40"/>
      <c r="AB304" s="40"/>
      <c r="AC304" s="40"/>
      <c r="AD304" s="40"/>
      <c r="AE304" s="40"/>
      <c r="AR304" s="232" t="s">
        <v>253</v>
      </c>
      <c r="AT304" s="232" t="s">
        <v>248</v>
      </c>
      <c r="AU304" s="232" t="s">
        <v>87</v>
      </c>
      <c r="AY304" s="19" t="s">
        <v>245</v>
      </c>
      <c r="BE304" s="233">
        <f>IF(N304="základní",J304,0)</f>
        <v>0</v>
      </c>
      <c r="BF304" s="233">
        <f>IF(N304="snížená",J304,0)</f>
        <v>0</v>
      </c>
      <c r="BG304" s="233">
        <f>IF(N304="zákl. přenesená",J304,0)</f>
        <v>0</v>
      </c>
      <c r="BH304" s="233">
        <f>IF(N304="sníž. přenesená",J304,0)</f>
        <v>0</v>
      </c>
      <c r="BI304" s="233">
        <f>IF(N304="nulová",J304,0)</f>
        <v>0</v>
      </c>
      <c r="BJ304" s="19" t="s">
        <v>85</v>
      </c>
      <c r="BK304" s="233">
        <f>ROUND(I304*H304,2)</f>
        <v>0</v>
      </c>
      <c r="BL304" s="19" t="s">
        <v>253</v>
      </c>
      <c r="BM304" s="232" t="s">
        <v>7430</v>
      </c>
    </row>
    <row r="305" s="2" customFormat="1">
      <c r="A305" s="40"/>
      <c r="B305" s="41"/>
      <c r="C305" s="42"/>
      <c r="D305" s="234" t="s">
        <v>255</v>
      </c>
      <c r="E305" s="42"/>
      <c r="F305" s="235" t="s">
        <v>7000</v>
      </c>
      <c r="G305" s="42"/>
      <c r="H305" s="42"/>
      <c r="I305" s="236"/>
      <c r="J305" s="42"/>
      <c r="K305" s="42"/>
      <c r="L305" s="46"/>
      <c r="M305" s="237"/>
      <c r="N305" s="238"/>
      <c r="O305" s="93"/>
      <c r="P305" s="93"/>
      <c r="Q305" s="93"/>
      <c r="R305" s="93"/>
      <c r="S305" s="93"/>
      <c r="T305" s="94"/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T305" s="19" t="s">
        <v>255</v>
      </c>
      <c r="AU305" s="19" t="s">
        <v>87</v>
      </c>
    </row>
    <row r="306" s="2" customFormat="1">
      <c r="A306" s="40"/>
      <c r="B306" s="41"/>
      <c r="C306" s="42"/>
      <c r="D306" s="296" t="s">
        <v>766</v>
      </c>
      <c r="E306" s="42"/>
      <c r="F306" s="297" t="s">
        <v>7001</v>
      </c>
      <c r="G306" s="42"/>
      <c r="H306" s="42"/>
      <c r="I306" s="236"/>
      <c r="J306" s="42"/>
      <c r="K306" s="42"/>
      <c r="L306" s="46"/>
      <c r="M306" s="237"/>
      <c r="N306" s="238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766</v>
      </c>
      <c r="AU306" s="19" t="s">
        <v>87</v>
      </c>
    </row>
    <row r="307" s="13" customFormat="1">
      <c r="A307" s="13"/>
      <c r="B307" s="239"/>
      <c r="C307" s="240"/>
      <c r="D307" s="234" t="s">
        <v>257</v>
      </c>
      <c r="E307" s="241" t="s">
        <v>1</v>
      </c>
      <c r="F307" s="242" t="s">
        <v>7002</v>
      </c>
      <c r="G307" s="240"/>
      <c r="H307" s="241" t="s">
        <v>1</v>
      </c>
      <c r="I307" s="243"/>
      <c r="J307" s="240"/>
      <c r="K307" s="240"/>
      <c r="L307" s="244"/>
      <c r="M307" s="245"/>
      <c r="N307" s="246"/>
      <c r="O307" s="246"/>
      <c r="P307" s="246"/>
      <c r="Q307" s="246"/>
      <c r="R307" s="246"/>
      <c r="S307" s="246"/>
      <c r="T307" s="247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8" t="s">
        <v>257</v>
      </c>
      <c r="AU307" s="248" t="s">
        <v>87</v>
      </c>
      <c r="AV307" s="13" t="s">
        <v>85</v>
      </c>
      <c r="AW307" s="13" t="s">
        <v>34</v>
      </c>
      <c r="AX307" s="13" t="s">
        <v>77</v>
      </c>
      <c r="AY307" s="248" t="s">
        <v>245</v>
      </c>
    </row>
    <row r="308" s="14" customFormat="1">
      <c r="A308" s="14"/>
      <c r="B308" s="249"/>
      <c r="C308" s="250"/>
      <c r="D308" s="234" t="s">
        <v>257</v>
      </c>
      <c r="E308" s="251" t="s">
        <v>1</v>
      </c>
      <c r="F308" s="252" t="s">
        <v>7431</v>
      </c>
      <c r="G308" s="250"/>
      <c r="H308" s="253">
        <v>123.2</v>
      </c>
      <c r="I308" s="254"/>
      <c r="J308" s="250"/>
      <c r="K308" s="250"/>
      <c r="L308" s="255"/>
      <c r="M308" s="256"/>
      <c r="N308" s="257"/>
      <c r="O308" s="257"/>
      <c r="P308" s="257"/>
      <c r="Q308" s="257"/>
      <c r="R308" s="257"/>
      <c r="S308" s="257"/>
      <c r="T308" s="25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9" t="s">
        <v>257</v>
      </c>
      <c r="AU308" s="259" t="s">
        <v>87</v>
      </c>
      <c r="AV308" s="14" t="s">
        <v>87</v>
      </c>
      <c r="AW308" s="14" t="s">
        <v>34</v>
      </c>
      <c r="AX308" s="14" t="s">
        <v>77</v>
      </c>
      <c r="AY308" s="259" t="s">
        <v>245</v>
      </c>
    </row>
    <row r="309" s="14" customFormat="1">
      <c r="A309" s="14"/>
      <c r="B309" s="249"/>
      <c r="C309" s="250"/>
      <c r="D309" s="234" t="s">
        <v>257</v>
      </c>
      <c r="E309" s="251" t="s">
        <v>1</v>
      </c>
      <c r="F309" s="252" t="s">
        <v>7432</v>
      </c>
      <c r="G309" s="250"/>
      <c r="H309" s="253">
        <v>7</v>
      </c>
      <c r="I309" s="254"/>
      <c r="J309" s="250"/>
      <c r="K309" s="250"/>
      <c r="L309" s="255"/>
      <c r="M309" s="256"/>
      <c r="N309" s="257"/>
      <c r="O309" s="257"/>
      <c r="P309" s="257"/>
      <c r="Q309" s="257"/>
      <c r="R309" s="257"/>
      <c r="S309" s="257"/>
      <c r="T309" s="25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9" t="s">
        <v>257</v>
      </c>
      <c r="AU309" s="259" t="s">
        <v>87</v>
      </c>
      <c r="AV309" s="14" t="s">
        <v>87</v>
      </c>
      <c r="AW309" s="14" t="s">
        <v>34</v>
      </c>
      <c r="AX309" s="14" t="s">
        <v>77</v>
      </c>
      <c r="AY309" s="259" t="s">
        <v>245</v>
      </c>
    </row>
    <row r="310" s="15" customFormat="1">
      <c r="A310" s="15"/>
      <c r="B310" s="260"/>
      <c r="C310" s="261"/>
      <c r="D310" s="234" t="s">
        <v>257</v>
      </c>
      <c r="E310" s="262" t="s">
        <v>1</v>
      </c>
      <c r="F310" s="263" t="s">
        <v>266</v>
      </c>
      <c r="G310" s="261"/>
      <c r="H310" s="264">
        <v>130.19999999999999</v>
      </c>
      <c r="I310" s="265"/>
      <c r="J310" s="261"/>
      <c r="K310" s="261"/>
      <c r="L310" s="266"/>
      <c r="M310" s="267"/>
      <c r="N310" s="268"/>
      <c r="O310" s="268"/>
      <c r="P310" s="268"/>
      <c r="Q310" s="268"/>
      <c r="R310" s="268"/>
      <c r="S310" s="268"/>
      <c r="T310" s="269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70" t="s">
        <v>257</v>
      </c>
      <c r="AU310" s="270" t="s">
        <v>87</v>
      </c>
      <c r="AV310" s="15" t="s">
        <v>253</v>
      </c>
      <c r="AW310" s="15" t="s">
        <v>34</v>
      </c>
      <c r="AX310" s="15" t="s">
        <v>85</v>
      </c>
      <c r="AY310" s="270" t="s">
        <v>245</v>
      </c>
    </row>
    <row r="311" s="2" customFormat="1" ht="16.5" customHeight="1">
      <c r="A311" s="40"/>
      <c r="B311" s="41"/>
      <c r="C311" s="283" t="s">
        <v>566</v>
      </c>
      <c r="D311" s="283" t="s">
        <v>551</v>
      </c>
      <c r="E311" s="284" t="s">
        <v>3573</v>
      </c>
      <c r="F311" s="285" t="s">
        <v>3574</v>
      </c>
      <c r="G311" s="286" t="s">
        <v>545</v>
      </c>
      <c r="H311" s="287">
        <v>6.577</v>
      </c>
      <c r="I311" s="288"/>
      <c r="J311" s="289">
        <f>ROUND(I311*H311,2)</f>
        <v>0</v>
      </c>
      <c r="K311" s="285" t="s">
        <v>764</v>
      </c>
      <c r="L311" s="290"/>
      <c r="M311" s="291" t="s">
        <v>1</v>
      </c>
      <c r="N311" s="292" t="s">
        <v>42</v>
      </c>
      <c r="O311" s="93"/>
      <c r="P311" s="230">
        <f>O311*H311</f>
        <v>0</v>
      </c>
      <c r="Q311" s="230">
        <v>1</v>
      </c>
      <c r="R311" s="230">
        <f>Q311*H311</f>
        <v>6.577</v>
      </c>
      <c r="S311" s="230">
        <v>0</v>
      </c>
      <c r="T311" s="231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32" t="s">
        <v>326</v>
      </c>
      <c r="AT311" s="232" t="s">
        <v>551</v>
      </c>
      <c r="AU311" s="232" t="s">
        <v>87</v>
      </c>
      <c r="AY311" s="19" t="s">
        <v>245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9" t="s">
        <v>85</v>
      </c>
      <c r="BK311" s="233">
        <f>ROUND(I311*H311,2)</f>
        <v>0</v>
      </c>
      <c r="BL311" s="19" t="s">
        <v>253</v>
      </c>
      <c r="BM311" s="232" t="s">
        <v>7433</v>
      </c>
    </row>
    <row r="312" s="2" customFormat="1">
      <c r="A312" s="40"/>
      <c r="B312" s="41"/>
      <c r="C312" s="42"/>
      <c r="D312" s="234" t="s">
        <v>255</v>
      </c>
      <c r="E312" s="42"/>
      <c r="F312" s="235" t="s">
        <v>3574</v>
      </c>
      <c r="G312" s="42"/>
      <c r="H312" s="42"/>
      <c r="I312" s="236"/>
      <c r="J312" s="42"/>
      <c r="K312" s="42"/>
      <c r="L312" s="46"/>
      <c r="M312" s="237"/>
      <c r="N312" s="238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255</v>
      </c>
      <c r="AU312" s="19" t="s">
        <v>87</v>
      </c>
    </row>
    <row r="313" s="14" customFormat="1">
      <c r="A313" s="14"/>
      <c r="B313" s="249"/>
      <c r="C313" s="250"/>
      <c r="D313" s="234" t="s">
        <v>257</v>
      </c>
      <c r="E313" s="251" t="s">
        <v>1</v>
      </c>
      <c r="F313" s="252" t="s">
        <v>7434</v>
      </c>
      <c r="G313" s="250"/>
      <c r="H313" s="253">
        <v>6.577</v>
      </c>
      <c r="I313" s="254"/>
      <c r="J313" s="250"/>
      <c r="K313" s="250"/>
      <c r="L313" s="255"/>
      <c r="M313" s="256"/>
      <c r="N313" s="257"/>
      <c r="O313" s="257"/>
      <c r="P313" s="257"/>
      <c r="Q313" s="257"/>
      <c r="R313" s="257"/>
      <c r="S313" s="257"/>
      <c r="T313" s="25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9" t="s">
        <v>257</v>
      </c>
      <c r="AU313" s="259" t="s">
        <v>87</v>
      </c>
      <c r="AV313" s="14" t="s">
        <v>87</v>
      </c>
      <c r="AW313" s="14" t="s">
        <v>34</v>
      </c>
      <c r="AX313" s="14" t="s">
        <v>77</v>
      </c>
      <c r="AY313" s="259" t="s">
        <v>245</v>
      </c>
    </row>
    <row r="314" s="15" customFormat="1">
      <c r="A314" s="15"/>
      <c r="B314" s="260"/>
      <c r="C314" s="261"/>
      <c r="D314" s="234" t="s">
        <v>257</v>
      </c>
      <c r="E314" s="262" t="s">
        <v>1</v>
      </c>
      <c r="F314" s="263" t="s">
        <v>266</v>
      </c>
      <c r="G314" s="261"/>
      <c r="H314" s="264">
        <v>6.577</v>
      </c>
      <c r="I314" s="265"/>
      <c r="J314" s="261"/>
      <c r="K314" s="261"/>
      <c r="L314" s="266"/>
      <c r="M314" s="267"/>
      <c r="N314" s="268"/>
      <c r="O314" s="268"/>
      <c r="P314" s="268"/>
      <c r="Q314" s="268"/>
      <c r="R314" s="268"/>
      <c r="S314" s="268"/>
      <c r="T314" s="269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70" t="s">
        <v>257</v>
      </c>
      <c r="AU314" s="270" t="s">
        <v>87</v>
      </c>
      <c r="AV314" s="15" t="s">
        <v>253</v>
      </c>
      <c r="AW314" s="15" t="s">
        <v>34</v>
      </c>
      <c r="AX314" s="15" t="s">
        <v>85</v>
      </c>
      <c r="AY314" s="270" t="s">
        <v>245</v>
      </c>
    </row>
    <row r="315" s="2" customFormat="1" ht="16.5" customHeight="1">
      <c r="A315" s="40"/>
      <c r="B315" s="41"/>
      <c r="C315" s="283" t="s">
        <v>570</v>
      </c>
      <c r="D315" s="283" t="s">
        <v>551</v>
      </c>
      <c r="E315" s="284" t="s">
        <v>4278</v>
      </c>
      <c r="F315" s="285" t="s">
        <v>4279</v>
      </c>
      <c r="G315" s="286" t="s">
        <v>3227</v>
      </c>
      <c r="H315" s="287">
        <v>1.236</v>
      </c>
      <c r="I315" s="288"/>
      <c r="J315" s="289">
        <f>ROUND(I315*H315,2)</f>
        <v>0</v>
      </c>
      <c r="K315" s="285" t="s">
        <v>764</v>
      </c>
      <c r="L315" s="290"/>
      <c r="M315" s="291" t="s">
        <v>1</v>
      </c>
      <c r="N315" s="292" t="s">
        <v>42</v>
      </c>
      <c r="O315" s="93"/>
      <c r="P315" s="230">
        <f>O315*H315</f>
        <v>0</v>
      </c>
      <c r="Q315" s="230">
        <v>2.234</v>
      </c>
      <c r="R315" s="230">
        <f>Q315*H315</f>
        <v>2.7612239999999999</v>
      </c>
      <c r="S315" s="230">
        <v>0</v>
      </c>
      <c r="T315" s="231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32" t="s">
        <v>326</v>
      </c>
      <c r="AT315" s="232" t="s">
        <v>551</v>
      </c>
      <c r="AU315" s="232" t="s">
        <v>87</v>
      </c>
      <c r="AY315" s="19" t="s">
        <v>245</v>
      </c>
      <c r="BE315" s="233">
        <f>IF(N315="základní",J315,0)</f>
        <v>0</v>
      </c>
      <c r="BF315" s="233">
        <f>IF(N315="snížená",J315,0)</f>
        <v>0</v>
      </c>
      <c r="BG315" s="233">
        <f>IF(N315="zákl. přenesená",J315,0)</f>
        <v>0</v>
      </c>
      <c r="BH315" s="233">
        <f>IF(N315="sníž. přenesená",J315,0)</f>
        <v>0</v>
      </c>
      <c r="BI315" s="233">
        <f>IF(N315="nulová",J315,0)</f>
        <v>0</v>
      </c>
      <c r="BJ315" s="19" t="s">
        <v>85</v>
      </c>
      <c r="BK315" s="233">
        <f>ROUND(I315*H315,2)</f>
        <v>0</v>
      </c>
      <c r="BL315" s="19" t="s">
        <v>253</v>
      </c>
      <c r="BM315" s="232" t="s">
        <v>7435</v>
      </c>
    </row>
    <row r="316" s="2" customFormat="1">
      <c r="A316" s="40"/>
      <c r="B316" s="41"/>
      <c r="C316" s="42"/>
      <c r="D316" s="234" t="s">
        <v>255</v>
      </c>
      <c r="E316" s="42"/>
      <c r="F316" s="235" t="s">
        <v>4279</v>
      </c>
      <c r="G316" s="42"/>
      <c r="H316" s="42"/>
      <c r="I316" s="236"/>
      <c r="J316" s="42"/>
      <c r="K316" s="42"/>
      <c r="L316" s="46"/>
      <c r="M316" s="237"/>
      <c r="N316" s="238"/>
      <c r="O316" s="93"/>
      <c r="P316" s="93"/>
      <c r="Q316" s="93"/>
      <c r="R316" s="93"/>
      <c r="S316" s="93"/>
      <c r="T316" s="94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255</v>
      </c>
      <c r="AU316" s="19" t="s">
        <v>87</v>
      </c>
    </row>
    <row r="317" s="14" customFormat="1">
      <c r="A317" s="14"/>
      <c r="B317" s="249"/>
      <c r="C317" s="250"/>
      <c r="D317" s="234" t="s">
        <v>257</v>
      </c>
      <c r="E317" s="251" t="s">
        <v>1</v>
      </c>
      <c r="F317" s="252" t="s">
        <v>7436</v>
      </c>
      <c r="G317" s="250"/>
      <c r="H317" s="253">
        <v>1.236</v>
      </c>
      <c r="I317" s="254"/>
      <c r="J317" s="250"/>
      <c r="K317" s="250"/>
      <c r="L317" s="255"/>
      <c r="M317" s="256"/>
      <c r="N317" s="257"/>
      <c r="O317" s="257"/>
      <c r="P317" s="257"/>
      <c r="Q317" s="257"/>
      <c r="R317" s="257"/>
      <c r="S317" s="257"/>
      <c r="T317" s="25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9" t="s">
        <v>257</v>
      </c>
      <c r="AU317" s="259" t="s">
        <v>87</v>
      </c>
      <c r="AV317" s="14" t="s">
        <v>87</v>
      </c>
      <c r="AW317" s="14" t="s">
        <v>34</v>
      </c>
      <c r="AX317" s="14" t="s">
        <v>85</v>
      </c>
      <c r="AY317" s="259" t="s">
        <v>245</v>
      </c>
    </row>
    <row r="318" s="2" customFormat="1" ht="16.5" customHeight="1">
      <c r="A318" s="40"/>
      <c r="B318" s="41"/>
      <c r="C318" s="221" t="s">
        <v>575</v>
      </c>
      <c r="D318" s="221" t="s">
        <v>248</v>
      </c>
      <c r="E318" s="222" t="s">
        <v>4317</v>
      </c>
      <c r="F318" s="223" t="s">
        <v>4318</v>
      </c>
      <c r="G318" s="224" t="s">
        <v>317</v>
      </c>
      <c r="H318" s="225">
        <v>384</v>
      </c>
      <c r="I318" s="226"/>
      <c r="J318" s="227">
        <f>ROUND(I318*H318,2)</f>
        <v>0</v>
      </c>
      <c r="K318" s="223" t="s">
        <v>764</v>
      </c>
      <c r="L318" s="46"/>
      <c r="M318" s="228" t="s">
        <v>1</v>
      </c>
      <c r="N318" s="229" t="s">
        <v>42</v>
      </c>
      <c r="O318" s="93"/>
      <c r="P318" s="230">
        <f>O318*H318</f>
        <v>0</v>
      </c>
      <c r="Q318" s="230">
        <v>0.037010000000000001</v>
      </c>
      <c r="R318" s="230">
        <f>Q318*H318</f>
        <v>14.211840000000001</v>
      </c>
      <c r="S318" s="230">
        <v>0</v>
      </c>
      <c r="T318" s="231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32" t="s">
        <v>253</v>
      </c>
      <c r="AT318" s="232" t="s">
        <v>248</v>
      </c>
      <c r="AU318" s="232" t="s">
        <v>87</v>
      </c>
      <c r="AY318" s="19" t="s">
        <v>245</v>
      </c>
      <c r="BE318" s="233">
        <f>IF(N318="základní",J318,0)</f>
        <v>0</v>
      </c>
      <c r="BF318" s="233">
        <f>IF(N318="snížená",J318,0)</f>
        <v>0</v>
      </c>
      <c r="BG318" s="233">
        <f>IF(N318="zákl. přenesená",J318,0)</f>
        <v>0</v>
      </c>
      <c r="BH318" s="233">
        <f>IF(N318="sníž. přenesená",J318,0)</f>
        <v>0</v>
      </c>
      <c r="BI318" s="233">
        <f>IF(N318="nulová",J318,0)</f>
        <v>0</v>
      </c>
      <c r="BJ318" s="19" t="s">
        <v>85</v>
      </c>
      <c r="BK318" s="233">
        <f>ROUND(I318*H318,2)</f>
        <v>0</v>
      </c>
      <c r="BL318" s="19" t="s">
        <v>253</v>
      </c>
      <c r="BM318" s="232" t="s">
        <v>7437</v>
      </c>
    </row>
    <row r="319" s="2" customFormat="1">
      <c r="A319" s="40"/>
      <c r="B319" s="41"/>
      <c r="C319" s="42"/>
      <c r="D319" s="234" t="s">
        <v>255</v>
      </c>
      <c r="E319" s="42"/>
      <c r="F319" s="235" t="s">
        <v>4320</v>
      </c>
      <c r="G319" s="42"/>
      <c r="H319" s="42"/>
      <c r="I319" s="236"/>
      <c r="J319" s="42"/>
      <c r="K319" s="42"/>
      <c r="L319" s="46"/>
      <c r="M319" s="237"/>
      <c r="N319" s="238"/>
      <c r="O319" s="93"/>
      <c r="P319" s="93"/>
      <c r="Q319" s="93"/>
      <c r="R319" s="93"/>
      <c r="S319" s="93"/>
      <c r="T319" s="94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T319" s="19" t="s">
        <v>255</v>
      </c>
      <c r="AU319" s="19" t="s">
        <v>87</v>
      </c>
    </row>
    <row r="320" s="2" customFormat="1">
      <c r="A320" s="40"/>
      <c r="B320" s="41"/>
      <c r="C320" s="42"/>
      <c r="D320" s="296" t="s">
        <v>766</v>
      </c>
      <c r="E320" s="42"/>
      <c r="F320" s="297" t="s">
        <v>4321</v>
      </c>
      <c r="G320" s="42"/>
      <c r="H320" s="42"/>
      <c r="I320" s="236"/>
      <c r="J320" s="42"/>
      <c r="K320" s="42"/>
      <c r="L320" s="46"/>
      <c r="M320" s="237"/>
      <c r="N320" s="238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766</v>
      </c>
      <c r="AU320" s="19" t="s">
        <v>87</v>
      </c>
    </row>
    <row r="321" s="14" customFormat="1">
      <c r="A321" s="14"/>
      <c r="B321" s="249"/>
      <c r="C321" s="250"/>
      <c r="D321" s="234" t="s">
        <v>257</v>
      </c>
      <c r="E321" s="251" t="s">
        <v>1</v>
      </c>
      <c r="F321" s="252" t="s">
        <v>7438</v>
      </c>
      <c r="G321" s="250"/>
      <c r="H321" s="253">
        <v>336</v>
      </c>
      <c r="I321" s="254"/>
      <c r="J321" s="250"/>
      <c r="K321" s="250"/>
      <c r="L321" s="255"/>
      <c r="M321" s="256"/>
      <c r="N321" s="257"/>
      <c r="O321" s="257"/>
      <c r="P321" s="257"/>
      <c r="Q321" s="257"/>
      <c r="R321" s="257"/>
      <c r="S321" s="257"/>
      <c r="T321" s="25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9" t="s">
        <v>257</v>
      </c>
      <c r="AU321" s="259" t="s">
        <v>87</v>
      </c>
      <c r="AV321" s="14" t="s">
        <v>87</v>
      </c>
      <c r="AW321" s="14" t="s">
        <v>34</v>
      </c>
      <c r="AX321" s="14" t="s">
        <v>77</v>
      </c>
      <c r="AY321" s="259" t="s">
        <v>245</v>
      </c>
    </row>
    <row r="322" s="14" customFormat="1">
      <c r="A322" s="14"/>
      <c r="B322" s="249"/>
      <c r="C322" s="250"/>
      <c r="D322" s="234" t="s">
        <v>257</v>
      </c>
      <c r="E322" s="251" t="s">
        <v>1</v>
      </c>
      <c r="F322" s="252" t="s">
        <v>7010</v>
      </c>
      <c r="G322" s="250"/>
      <c r="H322" s="253">
        <v>48</v>
      </c>
      <c r="I322" s="254"/>
      <c r="J322" s="250"/>
      <c r="K322" s="250"/>
      <c r="L322" s="255"/>
      <c r="M322" s="256"/>
      <c r="N322" s="257"/>
      <c r="O322" s="257"/>
      <c r="P322" s="257"/>
      <c r="Q322" s="257"/>
      <c r="R322" s="257"/>
      <c r="S322" s="257"/>
      <c r="T322" s="25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9" t="s">
        <v>257</v>
      </c>
      <c r="AU322" s="259" t="s">
        <v>87</v>
      </c>
      <c r="AV322" s="14" t="s">
        <v>87</v>
      </c>
      <c r="AW322" s="14" t="s">
        <v>34</v>
      </c>
      <c r="AX322" s="14" t="s">
        <v>77</v>
      </c>
      <c r="AY322" s="259" t="s">
        <v>245</v>
      </c>
    </row>
    <row r="323" s="15" customFormat="1">
      <c r="A323" s="15"/>
      <c r="B323" s="260"/>
      <c r="C323" s="261"/>
      <c r="D323" s="234" t="s">
        <v>257</v>
      </c>
      <c r="E323" s="262" t="s">
        <v>1</v>
      </c>
      <c r="F323" s="263" t="s">
        <v>266</v>
      </c>
      <c r="G323" s="261"/>
      <c r="H323" s="264">
        <v>384</v>
      </c>
      <c r="I323" s="265"/>
      <c r="J323" s="261"/>
      <c r="K323" s="261"/>
      <c r="L323" s="266"/>
      <c r="M323" s="267"/>
      <c r="N323" s="268"/>
      <c r="O323" s="268"/>
      <c r="P323" s="268"/>
      <c r="Q323" s="268"/>
      <c r="R323" s="268"/>
      <c r="S323" s="268"/>
      <c r="T323" s="269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70" t="s">
        <v>257</v>
      </c>
      <c r="AU323" s="270" t="s">
        <v>87</v>
      </c>
      <c r="AV323" s="15" t="s">
        <v>253</v>
      </c>
      <c r="AW323" s="15" t="s">
        <v>34</v>
      </c>
      <c r="AX323" s="15" t="s">
        <v>85</v>
      </c>
      <c r="AY323" s="270" t="s">
        <v>245</v>
      </c>
    </row>
    <row r="324" s="2" customFormat="1" ht="16.5" customHeight="1">
      <c r="A324" s="40"/>
      <c r="B324" s="41"/>
      <c r="C324" s="283" t="s">
        <v>579</v>
      </c>
      <c r="D324" s="283" t="s">
        <v>551</v>
      </c>
      <c r="E324" s="284" t="s">
        <v>7011</v>
      </c>
      <c r="F324" s="285" t="s">
        <v>7012</v>
      </c>
      <c r="G324" s="286" t="s">
        <v>317</v>
      </c>
      <c r="H324" s="287">
        <v>403.19999999999999</v>
      </c>
      <c r="I324" s="288"/>
      <c r="J324" s="289">
        <f>ROUND(I324*H324,2)</f>
        <v>0</v>
      </c>
      <c r="K324" s="285" t="s">
        <v>764</v>
      </c>
      <c r="L324" s="290"/>
      <c r="M324" s="291" t="s">
        <v>1</v>
      </c>
      <c r="N324" s="292" t="s">
        <v>42</v>
      </c>
      <c r="O324" s="93"/>
      <c r="P324" s="230">
        <f>O324*H324</f>
        <v>0</v>
      </c>
      <c r="Q324" s="230">
        <v>0.0085699999999999995</v>
      </c>
      <c r="R324" s="230">
        <f>Q324*H324</f>
        <v>3.4554239999999998</v>
      </c>
      <c r="S324" s="230">
        <v>0</v>
      </c>
      <c r="T324" s="231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32" t="s">
        <v>326</v>
      </c>
      <c r="AT324" s="232" t="s">
        <v>551</v>
      </c>
      <c r="AU324" s="232" t="s">
        <v>87</v>
      </c>
      <c r="AY324" s="19" t="s">
        <v>245</v>
      </c>
      <c r="BE324" s="233">
        <f>IF(N324="základní",J324,0)</f>
        <v>0</v>
      </c>
      <c r="BF324" s="233">
        <f>IF(N324="snížená",J324,0)</f>
        <v>0</v>
      </c>
      <c r="BG324" s="233">
        <f>IF(N324="zákl. přenesená",J324,0)</f>
        <v>0</v>
      </c>
      <c r="BH324" s="233">
        <f>IF(N324="sníž. přenesená",J324,0)</f>
        <v>0</v>
      </c>
      <c r="BI324" s="233">
        <f>IF(N324="nulová",J324,0)</f>
        <v>0</v>
      </c>
      <c r="BJ324" s="19" t="s">
        <v>85</v>
      </c>
      <c r="BK324" s="233">
        <f>ROUND(I324*H324,2)</f>
        <v>0</v>
      </c>
      <c r="BL324" s="19" t="s">
        <v>253</v>
      </c>
      <c r="BM324" s="232" t="s">
        <v>7439</v>
      </c>
    </row>
    <row r="325" s="2" customFormat="1">
      <c r="A325" s="40"/>
      <c r="B325" s="41"/>
      <c r="C325" s="42"/>
      <c r="D325" s="234" t="s">
        <v>255</v>
      </c>
      <c r="E325" s="42"/>
      <c r="F325" s="235" t="s">
        <v>7012</v>
      </c>
      <c r="G325" s="42"/>
      <c r="H325" s="42"/>
      <c r="I325" s="236"/>
      <c r="J325" s="42"/>
      <c r="K325" s="42"/>
      <c r="L325" s="46"/>
      <c r="M325" s="237"/>
      <c r="N325" s="238"/>
      <c r="O325" s="93"/>
      <c r="P325" s="93"/>
      <c r="Q325" s="93"/>
      <c r="R325" s="93"/>
      <c r="S325" s="93"/>
      <c r="T325" s="94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255</v>
      </c>
      <c r="AU325" s="19" t="s">
        <v>87</v>
      </c>
    </row>
    <row r="326" s="14" customFormat="1">
      <c r="A326" s="14"/>
      <c r="B326" s="249"/>
      <c r="C326" s="250"/>
      <c r="D326" s="234" t="s">
        <v>257</v>
      </c>
      <c r="E326" s="251" t="s">
        <v>1</v>
      </c>
      <c r="F326" s="252" t="s">
        <v>7440</v>
      </c>
      <c r="G326" s="250"/>
      <c r="H326" s="253">
        <v>403.19999999999999</v>
      </c>
      <c r="I326" s="254"/>
      <c r="J326" s="250"/>
      <c r="K326" s="250"/>
      <c r="L326" s="255"/>
      <c r="M326" s="256"/>
      <c r="N326" s="257"/>
      <c r="O326" s="257"/>
      <c r="P326" s="257"/>
      <c r="Q326" s="257"/>
      <c r="R326" s="257"/>
      <c r="S326" s="257"/>
      <c r="T326" s="25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9" t="s">
        <v>257</v>
      </c>
      <c r="AU326" s="259" t="s">
        <v>87</v>
      </c>
      <c r="AV326" s="14" t="s">
        <v>87</v>
      </c>
      <c r="AW326" s="14" t="s">
        <v>34</v>
      </c>
      <c r="AX326" s="14" t="s">
        <v>85</v>
      </c>
      <c r="AY326" s="259" t="s">
        <v>245</v>
      </c>
    </row>
    <row r="327" s="2" customFormat="1" ht="16.5" customHeight="1">
      <c r="A327" s="40"/>
      <c r="B327" s="41"/>
      <c r="C327" s="221" t="s">
        <v>583</v>
      </c>
      <c r="D327" s="221" t="s">
        <v>248</v>
      </c>
      <c r="E327" s="222" t="s">
        <v>4327</v>
      </c>
      <c r="F327" s="223" t="s">
        <v>4328</v>
      </c>
      <c r="G327" s="224" t="s">
        <v>329</v>
      </c>
      <c r="H327" s="225">
        <v>36</v>
      </c>
      <c r="I327" s="226"/>
      <c r="J327" s="227">
        <f>ROUND(I327*H327,2)</f>
        <v>0</v>
      </c>
      <c r="K327" s="223" t="s">
        <v>764</v>
      </c>
      <c r="L327" s="46"/>
      <c r="M327" s="228" t="s">
        <v>1</v>
      </c>
      <c r="N327" s="229" t="s">
        <v>42</v>
      </c>
      <c r="O327" s="93"/>
      <c r="P327" s="230">
        <f>O327*H327</f>
        <v>0</v>
      </c>
      <c r="Q327" s="230">
        <v>0.00060999999999999997</v>
      </c>
      <c r="R327" s="230">
        <f>Q327*H327</f>
        <v>0.02196</v>
      </c>
      <c r="S327" s="230">
        <v>0</v>
      </c>
      <c r="T327" s="231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32" t="s">
        <v>253</v>
      </c>
      <c r="AT327" s="232" t="s">
        <v>248</v>
      </c>
      <c r="AU327" s="232" t="s">
        <v>87</v>
      </c>
      <c r="AY327" s="19" t="s">
        <v>245</v>
      </c>
      <c r="BE327" s="233">
        <f>IF(N327="základní",J327,0)</f>
        <v>0</v>
      </c>
      <c r="BF327" s="233">
        <f>IF(N327="snížená",J327,0)</f>
        <v>0</v>
      </c>
      <c r="BG327" s="233">
        <f>IF(N327="zákl. přenesená",J327,0)</f>
        <v>0</v>
      </c>
      <c r="BH327" s="233">
        <f>IF(N327="sníž. přenesená",J327,0)</f>
        <v>0</v>
      </c>
      <c r="BI327" s="233">
        <f>IF(N327="nulová",J327,0)</f>
        <v>0</v>
      </c>
      <c r="BJ327" s="19" t="s">
        <v>85</v>
      </c>
      <c r="BK327" s="233">
        <f>ROUND(I327*H327,2)</f>
        <v>0</v>
      </c>
      <c r="BL327" s="19" t="s">
        <v>253</v>
      </c>
      <c r="BM327" s="232" t="s">
        <v>7441</v>
      </c>
    </row>
    <row r="328" s="2" customFormat="1">
      <c r="A328" s="40"/>
      <c r="B328" s="41"/>
      <c r="C328" s="42"/>
      <c r="D328" s="234" t="s">
        <v>255</v>
      </c>
      <c r="E328" s="42"/>
      <c r="F328" s="235" t="s">
        <v>4330</v>
      </c>
      <c r="G328" s="42"/>
      <c r="H328" s="42"/>
      <c r="I328" s="236"/>
      <c r="J328" s="42"/>
      <c r="K328" s="42"/>
      <c r="L328" s="46"/>
      <c r="M328" s="237"/>
      <c r="N328" s="238"/>
      <c r="O328" s="93"/>
      <c r="P328" s="93"/>
      <c r="Q328" s="93"/>
      <c r="R328" s="93"/>
      <c r="S328" s="93"/>
      <c r="T328" s="94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255</v>
      </c>
      <c r="AU328" s="19" t="s">
        <v>87</v>
      </c>
    </row>
    <row r="329" s="2" customFormat="1">
      <c r="A329" s="40"/>
      <c r="B329" s="41"/>
      <c r="C329" s="42"/>
      <c r="D329" s="296" t="s">
        <v>766</v>
      </c>
      <c r="E329" s="42"/>
      <c r="F329" s="297" t="s">
        <v>4331</v>
      </c>
      <c r="G329" s="42"/>
      <c r="H329" s="42"/>
      <c r="I329" s="236"/>
      <c r="J329" s="42"/>
      <c r="K329" s="42"/>
      <c r="L329" s="46"/>
      <c r="M329" s="237"/>
      <c r="N329" s="238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766</v>
      </c>
      <c r="AU329" s="19" t="s">
        <v>87</v>
      </c>
    </row>
    <row r="330" s="14" customFormat="1">
      <c r="A330" s="14"/>
      <c r="B330" s="249"/>
      <c r="C330" s="250"/>
      <c r="D330" s="234" t="s">
        <v>257</v>
      </c>
      <c r="E330" s="251" t="s">
        <v>1</v>
      </c>
      <c r="F330" s="252" t="s">
        <v>7016</v>
      </c>
      <c r="G330" s="250"/>
      <c r="H330" s="253">
        <v>36</v>
      </c>
      <c r="I330" s="254"/>
      <c r="J330" s="250"/>
      <c r="K330" s="250"/>
      <c r="L330" s="255"/>
      <c r="M330" s="256"/>
      <c r="N330" s="257"/>
      <c r="O330" s="257"/>
      <c r="P330" s="257"/>
      <c r="Q330" s="257"/>
      <c r="R330" s="257"/>
      <c r="S330" s="257"/>
      <c r="T330" s="25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9" t="s">
        <v>257</v>
      </c>
      <c r="AU330" s="259" t="s">
        <v>87</v>
      </c>
      <c r="AV330" s="14" t="s">
        <v>87</v>
      </c>
      <c r="AW330" s="14" t="s">
        <v>34</v>
      </c>
      <c r="AX330" s="14" t="s">
        <v>85</v>
      </c>
      <c r="AY330" s="259" t="s">
        <v>245</v>
      </c>
    </row>
    <row r="331" s="2" customFormat="1" ht="16.5" customHeight="1">
      <c r="A331" s="40"/>
      <c r="B331" s="41"/>
      <c r="C331" s="283" t="s">
        <v>587</v>
      </c>
      <c r="D331" s="283" t="s">
        <v>551</v>
      </c>
      <c r="E331" s="284" t="s">
        <v>7017</v>
      </c>
      <c r="F331" s="285" t="s">
        <v>7018</v>
      </c>
      <c r="G331" s="286" t="s">
        <v>545</v>
      </c>
      <c r="H331" s="287">
        <v>0.254</v>
      </c>
      <c r="I331" s="288"/>
      <c r="J331" s="289">
        <f>ROUND(I331*H331,2)</f>
        <v>0</v>
      </c>
      <c r="K331" s="285" t="s">
        <v>764</v>
      </c>
      <c r="L331" s="290"/>
      <c r="M331" s="291" t="s">
        <v>1</v>
      </c>
      <c r="N331" s="292" t="s">
        <v>42</v>
      </c>
      <c r="O331" s="93"/>
      <c r="P331" s="230">
        <f>O331*H331</f>
        <v>0</v>
      </c>
      <c r="Q331" s="230">
        <v>1</v>
      </c>
      <c r="R331" s="230">
        <f>Q331*H331</f>
        <v>0.254</v>
      </c>
      <c r="S331" s="230">
        <v>0</v>
      </c>
      <c r="T331" s="231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32" t="s">
        <v>326</v>
      </c>
      <c r="AT331" s="232" t="s">
        <v>551</v>
      </c>
      <c r="AU331" s="232" t="s">
        <v>87</v>
      </c>
      <c r="AY331" s="19" t="s">
        <v>245</v>
      </c>
      <c r="BE331" s="233">
        <f>IF(N331="základní",J331,0)</f>
        <v>0</v>
      </c>
      <c r="BF331" s="233">
        <f>IF(N331="snížená",J331,0)</f>
        <v>0</v>
      </c>
      <c r="BG331" s="233">
        <f>IF(N331="zákl. přenesená",J331,0)</f>
        <v>0</v>
      </c>
      <c r="BH331" s="233">
        <f>IF(N331="sníž. přenesená",J331,0)</f>
        <v>0</v>
      </c>
      <c r="BI331" s="233">
        <f>IF(N331="nulová",J331,0)</f>
        <v>0</v>
      </c>
      <c r="BJ331" s="19" t="s">
        <v>85</v>
      </c>
      <c r="BK331" s="233">
        <f>ROUND(I331*H331,2)</f>
        <v>0</v>
      </c>
      <c r="BL331" s="19" t="s">
        <v>253</v>
      </c>
      <c r="BM331" s="232" t="s">
        <v>7442</v>
      </c>
    </row>
    <row r="332" s="2" customFormat="1">
      <c r="A332" s="40"/>
      <c r="B332" s="41"/>
      <c r="C332" s="42"/>
      <c r="D332" s="234" t="s">
        <v>255</v>
      </c>
      <c r="E332" s="42"/>
      <c r="F332" s="235" t="s">
        <v>7018</v>
      </c>
      <c r="G332" s="42"/>
      <c r="H332" s="42"/>
      <c r="I332" s="236"/>
      <c r="J332" s="42"/>
      <c r="K332" s="42"/>
      <c r="L332" s="46"/>
      <c r="M332" s="237"/>
      <c r="N332" s="238"/>
      <c r="O332" s="93"/>
      <c r="P332" s="93"/>
      <c r="Q332" s="93"/>
      <c r="R332" s="93"/>
      <c r="S332" s="93"/>
      <c r="T332" s="94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255</v>
      </c>
      <c r="AU332" s="19" t="s">
        <v>87</v>
      </c>
    </row>
    <row r="333" s="14" customFormat="1">
      <c r="A333" s="14"/>
      <c r="B333" s="249"/>
      <c r="C333" s="250"/>
      <c r="D333" s="234" t="s">
        <v>257</v>
      </c>
      <c r="E333" s="251" t="s">
        <v>1</v>
      </c>
      <c r="F333" s="252" t="s">
        <v>7020</v>
      </c>
      <c r="G333" s="250"/>
      <c r="H333" s="253">
        <v>0.254</v>
      </c>
      <c r="I333" s="254"/>
      <c r="J333" s="250"/>
      <c r="K333" s="250"/>
      <c r="L333" s="255"/>
      <c r="M333" s="256"/>
      <c r="N333" s="257"/>
      <c r="O333" s="257"/>
      <c r="P333" s="257"/>
      <c r="Q333" s="257"/>
      <c r="R333" s="257"/>
      <c r="S333" s="257"/>
      <c r="T333" s="258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9" t="s">
        <v>257</v>
      </c>
      <c r="AU333" s="259" t="s">
        <v>87</v>
      </c>
      <c r="AV333" s="14" t="s">
        <v>87</v>
      </c>
      <c r="AW333" s="14" t="s">
        <v>34</v>
      </c>
      <c r="AX333" s="14" t="s">
        <v>85</v>
      </c>
      <c r="AY333" s="259" t="s">
        <v>245</v>
      </c>
    </row>
    <row r="334" s="12" customFormat="1" ht="22.8" customHeight="1">
      <c r="A334" s="12"/>
      <c r="B334" s="205"/>
      <c r="C334" s="206"/>
      <c r="D334" s="207" t="s">
        <v>76</v>
      </c>
      <c r="E334" s="219" t="s">
        <v>272</v>
      </c>
      <c r="F334" s="219" t="s">
        <v>2769</v>
      </c>
      <c r="G334" s="206"/>
      <c r="H334" s="206"/>
      <c r="I334" s="209"/>
      <c r="J334" s="220">
        <f>BK334</f>
        <v>0</v>
      </c>
      <c r="K334" s="206"/>
      <c r="L334" s="211"/>
      <c r="M334" s="212"/>
      <c r="N334" s="213"/>
      <c r="O334" s="213"/>
      <c r="P334" s="214">
        <f>SUM(P335:P401)</f>
        <v>0</v>
      </c>
      <c r="Q334" s="213"/>
      <c r="R334" s="214">
        <f>SUM(R335:R401)</f>
        <v>128.51613569999998</v>
      </c>
      <c r="S334" s="213"/>
      <c r="T334" s="215">
        <f>SUM(T335:T401)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6" t="s">
        <v>85</v>
      </c>
      <c r="AT334" s="217" t="s">
        <v>76</v>
      </c>
      <c r="AU334" s="217" t="s">
        <v>85</v>
      </c>
      <c r="AY334" s="216" t="s">
        <v>245</v>
      </c>
      <c r="BK334" s="218">
        <f>SUM(BK335:BK401)</f>
        <v>0</v>
      </c>
    </row>
    <row r="335" s="2" customFormat="1" ht="16.5" customHeight="1">
      <c r="A335" s="40"/>
      <c r="B335" s="41"/>
      <c r="C335" s="221" t="s">
        <v>591</v>
      </c>
      <c r="D335" s="221" t="s">
        <v>248</v>
      </c>
      <c r="E335" s="222" t="s">
        <v>2770</v>
      </c>
      <c r="F335" s="223" t="s">
        <v>2771</v>
      </c>
      <c r="G335" s="224" t="s">
        <v>251</v>
      </c>
      <c r="H335" s="225">
        <v>3.7480000000000002</v>
      </c>
      <c r="I335" s="226"/>
      <c r="J335" s="227">
        <f>ROUND(I335*H335,2)</f>
        <v>0</v>
      </c>
      <c r="K335" s="223" t="s">
        <v>764</v>
      </c>
      <c r="L335" s="46"/>
      <c r="M335" s="228" t="s">
        <v>1</v>
      </c>
      <c r="N335" s="229" t="s">
        <v>42</v>
      </c>
      <c r="O335" s="93"/>
      <c r="P335" s="230">
        <f>O335*H335</f>
        <v>0</v>
      </c>
      <c r="Q335" s="230">
        <v>2.5021499999999999</v>
      </c>
      <c r="R335" s="230">
        <f>Q335*H335</f>
        <v>9.3780581999999999</v>
      </c>
      <c r="S335" s="230">
        <v>0</v>
      </c>
      <c r="T335" s="231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32" t="s">
        <v>253</v>
      </c>
      <c r="AT335" s="232" t="s">
        <v>248</v>
      </c>
      <c r="AU335" s="232" t="s">
        <v>87</v>
      </c>
      <c r="AY335" s="19" t="s">
        <v>245</v>
      </c>
      <c r="BE335" s="233">
        <f>IF(N335="základní",J335,0)</f>
        <v>0</v>
      </c>
      <c r="BF335" s="233">
        <f>IF(N335="snížená",J335,0)</f>
        <v>0</v>
      </c>
      <c r="BG335" s="233">
        <f>IF(N335="zákl. přenesená",J335,0)</f>
        <v>0</v>
      </c>
      <c r="BH335" s="233">
        <f>IF(N335="sníž. přenesená",J335,0)</f>
        <v>0</v>
      </c>
      <c r="BI335" s="233">
        <f>IF(N335="nulová",J335,0)</f>
        <v>0</v>
      </c>
      <c r="BJ335" s="19" t="s">
        <v>85</v>
      </c>
      <c r="BK335" s="233">
        <f>ROUND(I335*H335,2)</f>
        <v>0</v>
      </c>
      <c r="BL335" s="19" t="s">
        <v>253</v>
      </c>
      <c r="BM335" s="232" t="s">
        <v>7443</v>
      </c>
    </row>
    <row r="336" s="2" customFormat="1">
      <c r="A336" s="40"/>
      <c r="B336" s="41"/>
      <c r="C336" s="42"/>
      <c r="D336" s="234" t="s">
        <v>255</v>
      </c>
      <c r="E336" s="42"/>
      <c r="F336" s="235" t="s">
        <v>2773</v>
      </c>
      <c r="G336" s="42"/>
      <c r="H336" s="42"/>
      <c r="I336" s="236"/>
      <c r="J336" s="42"/>
      <c r="K336" s="42"/>
      <c r="L336" s="46"/>
      <c r="M336" s="237"/>
      <c r="N336" s="238"/>
      <c r="O336" s="93"/>
      <c r="P336" s="93"/>
      <c r="Q336" s="93"/>
      <c r="R336" s="93"/>
      <c r="S336" s="93"/>
      <c r="T336" s="94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255</v>
      </c>
      <c r="AU336" s="19" t="s">
        <v>87</v>
      </c>
    </row>
    <row r="337" s="2" customFormat="1">
      <c r="A337" s="40"/>
      <c r="B337" s="41"/>
      <c r="C337" s="42"/>
      <c r="D337" s="296" t="s">
        <v>766</v>
      </c>
      <c r="E337" s="42"/>
      <c r="F337" s="297" t="s">
        <v>2774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766</v>
      </c>
      <c r="AU337" s="19" t="s">
        <v>87</v>
      </c>
    </row>
    <row r="338" s="14" customFormat="1">
      <c r="A338" s="14"/>
      <c r="B338" s="249"/>
      <c r="C338" s="250"/>
      <c r="D338" s="234" t="s">
        <v>257</v>
      </c>
      <c r="E338" s="251" t="s">
        <v>1</v>
      </c>
      <c r="F338" s="252" t="s">
        <v>7444</v>
      </c>
      <c r="G338" s="250"/>
      <c r="H338" s="253">
        <v>3.7480000000000002</v>
      </c>
      <c r="I338" s="254"/>
      <c r="J338" s="250"/>
      <c r="K338" s="250"/>
      <c r="L338" s="255"/>
      <c r="M338" s="256"/>
      <c r="N338" s="257"/>
      <c r="O338" s="257"/>
      <c r="P338" s="257"/>
      <c r="Q338" s="257"/>
      <c r="R338" s="257"/>
      <c r="S338" s="257"/>
      <c r="T338" s="25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9" t="s">
        <v>257</v>
      </c>
      <c r="AU338" s="259" t="s">
        <v>87</v>
      </c>
      <c r="AV338" s="14" t="s">
        <v>87</v>
      </c>
      <c r="AW338" s="14" t="s">
        <v>34</v>
      </c>
      <c r="AX338" s="14" t="s">
        <v>77</v>
      </c>
      <c r="AY338" s="259" t="s">
        <v>245</v>
      </c>
    </row>
    <row r="339" s="15" customFormat="1">
      <c r="A339" s="15"/>
      <c r="B339" s="260"/>
      <c r="C339" s="261"/>
      <c r="D339" s="234" t="s">
        <v>257</v>
      </c>
      <c r="E339" s="262" t="s">
        <v>1</v>
      </c>
      <c r="F339" s="263" t="s">
        <v>266</v>
      </c>
      <c r="G339" s="261"/>
      <c r="H339" s="264">
        <v>3.7480000000000002</v>
      </c>
      <c r="I339" s="265"/>
      <c r="J339" s="261"/>
      <c r="K339" s="261"/>
      <c r="L339" s="266"/>
      <c r="M339" s="267"/>
      <c r="N339" s="268"/>
      <c r="O339" s="268"/>
      <c r="P339" s="268"/>
      <c r="Q339" s="268"/>
      <c r="R339" s="268"/>
      <c r="S339" s="268"/>
      <c r="T339" s="269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70" t="s">
        <v>257</v>
      </c>
      <c r="AU339" s="270" t="s">
        <v>87</v>
      </c>
      <c r="AV339" s="15" t="s">
        <v>253</v>
      </c>
      <c r="AW339" s="15" t="s">
        <v>34</v>
      </c>
      <c r="AX339" s="15" t="s">
        <v>85</v>
      </c>
      <c r="AY339" s="270" t="s">
        <v>245</v>
      </c>
    </row>
    <row r="340" s="2" customFormat="1" ht="16.5" customHeight="1">
      <c r="A340" s="40"/>
      <c r="B340" s="41"/>
      <c r="C340" s="221" t="s">
        <v>596</v>
      </c>
      <c r="D340" s="221" t="s">
        <v>248</v>
      </c>
      <c r="E340" s="222" t="s">
        <v>2777</v>
      </c>
      <c r="F340" s="223" t="s">
        <v>2778</v>
      </c>
      <c r="G340" s="224" t="s">
        <v>251</v>
      </c>
      <c r="H340" s="225">
        <v>3.7480000000000002</v>
      </c>
      <c r="I340" s="226"/>
      <c r="J340" s="227">
        <f>ROUND(I340*H340,2)</f>
        <v>0</v>
      </c>
      <c r="K340" s="223" t="s">
        <v>764</v>
      </c>
      <c r="L340" s="46"/>
      <c r="M340" s="228" t="s">
        <v>1</v>
      </c>
      <c r="N340" s="229" t="s">
        <v>42</v>
      </c>
      <c r="O340" s="93"/>
      <c r="P340" s="230">
        <f>O340*H340</f>
        <v>0</v>
      </c>
      <c r="Q340" s="230">
        <v>0.048579999999999998</v>
      </c>
      <c r="R340" s="230">
        <f>Q340*H340</f>
        <v>0.18207783999999999</v>
      </c>
      <c r="S340" s="230">
        <v>0</v>
      </c>
      <c r="T340" s="231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232" t="s">
        <v>253</v>
      </c>
      <c r="AT340" s="232" t="s">
        <v>248</v>
      </c>
      <c r="AU340" s="232" t="s">
        <v>87</v>
      </c>
      <c r="AY340" s="19" t="s">
        <v>245</v>
      </c>
      <c r="BE340" s="233">
        <f>IF(N340="základní",J340,0)</f>
        <v>0</v>
      </c>
      <c r="BF340" s="233">
        <f>IF(N340="snížená",J340,0)</f>
        <v>0</v>
      </c>
      <c r="BG340" s="233">
        <f>IF(N340="zákl. přenesená",J340,0)</f>
        <v>0</v>
      </c>
      <c r="BH340" s="233">
        <f>IF(N340="sníž. přenesená",J340,0)</f>
        <v>0</v>
      </c>
      <c r="BI340" s="233">
        <f>IF(N340="nulová",J340,0)</f>
        <v>0</v>
      </c>
      <c r="BJ340" s="19" t="s">
        <v>85</v>
      </c>
      <c r="BK340" s="233">
        <f>ROUND(I340*H340,2)</f>
        <v>0</v>
      </c>
      <c r="BL340" s="19" t="s">
        <v>253</v>
      </c>
      <c r="BM340" s="232" t="s">
        <v>7445</v>
      </c>
    </row>
    <row r="341" s="2" customFormat="1">
      <c r="A341" s="40"/>
      <c r="B341" s="41"/>
      <c r="C341" s="42"/>
      <c r="D341" s="234" t="s">
        <v>255</v>
      </c>
      <c r="E341" s="42"/>
      <c r="F341" s="235" t="s">
        <v>2780</v>
      </c>
      <c r="G341" s="42"/>
      <c r="H341" s="42"/>
      <c r="I341" s="236"/>
      <c r="J341" s="42"/>
      <c r="K341" s="42"/>
      <c r="L341" s="46"/>
      <c r="M341" s="237"/>
      <c r="N341" s="238"/>
      <c r="O341" s="93"/>
      <c r="P341" s="93"/>
      <c r="Q341" s="93"/>
      <c r="R341" s="93"/>
      <c r="S341" s="93"/>
      <c r="T341" s="94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19" t="s">
        <v>255</v>
      </c>
      <c r="AU341" s="19" t="s">
        <v>87</v>
      </c>
    </row>
    <row r="342" s="2" customFormat="1">
      <c r="A342" s="40"/>
      <c r="B342" s="41"/>
      <c r="C342" s="42"/>
      <c r="D342" s="296" t="s">
        <v>766</v>
      </c>
      <c r="E342" s="42"/>
      <c r="F342" s="297" t="s">
        <v>2781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766</v>
      </c>
      <c r="AU342" s="19" t="s">
        <v>87</v>
      </c>
    </row>
    <row r="343" s="2" customFormat="1" ht="16.5" customHeight="1">
      <c r="A343" s="40"/>
      <c r="B343" s="41"/>
      <c r="C343" s="221" t="s">
        <v>602</v>
      </c>
      <c r="D343" s="221" t="s">
        <v>248</v>
      </c>
      <c r="E343" s="222" t="s">
        <v>2783</v>
      </c>
      <c r="F343" s="223" t="s">
        <v>2784</v>
      </c>
      <c r="G343" s="224" t="s">
        <v>275</v>
      </c>
      <c r="H343" s="225">
        <v>23.300999999999998</v>
      </c>
      <c r="I343" s="226"/>
      <c r="J343" s="227">
        <f>ROUND(I343*H343,2)</f>
        <v>0</v>
      </c>
      <c r="K343" s="223" t="s">
        <v>764</v>
      </c>
      <c r="L343" s="46"/>
      <c r="M343" s="228" t="s">
        <v>1</v>
      </c>
      <c r="N343" s="229" t="s">
        <v>42</v>
      </c>
      <c r="O343" s="93"/>
      <c r="P343" s="230">
        <f>O343*H343</f>
        <v>0</v>
      </c>
      <c r="Q343" s="230">
        <v>0.041259999999999998</v>
      </c>
      <c r="R343" s="230">
        <f>Q343*H343</f>
        <v>0.96139925999999987</v>
      </c>
      <c r="S343" s="230">
        <v>0</v>
      </c>
      <c r="T343" s="231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32" t="s">
        <v>253</v>
      </c>
      <c r="AT343" s="232" t="s">
        <v>248</v>
      </c>
      <c r="AU343" s="232" t="s">
        <v>87</v>
      </c>
      <c r="AY343" s="19" t="s">
        <v>245</v>
      </c>
      <c r="BE343" s="233">
        <f>IF(N343="základní",J343,0)</f>
        <v>0</v>
      </c>
      <c r="BF343" s="233">
        <f>IF(N343="snížená",J343,0)</f>
        <v>0</v>
      </c>
      <c r="BG343" s="233">
        <f>IF(N343="zákl. přenesená",J343,0)</f>
        <v>0</v>
      </c>
      <c r="BH343" s="233">
        <f>IF(N343="sníž. přenesená",J343,0)</f>
        <v>0</v>
      </c>
      <c r="BI343" s="233">
        <f>IF(N343="nulová",J343,0)</f>
        <v>0</v>
      </c>
      <c r="BJ343" s="19" t="s">
        <v>85</v>
      </c>
      <c r="BK343" s="233">
        <f>ROUND(I343*H343,2)</f>
        <v>0</v>
      </c>
      <c r="BL343" s="19" t="s">
        <v>253</v>
      </c>
      <c r="BM343" s="232" t="s">
        <v>7446</v>
      </c>
    </row>
    <row r="344" s="2" customFormat="1">
      <c r="A344" s="40"/>
      <c r="B344" s="41"/>
      <c r="C344" s="42"/>
      <c r="D344" s="234" t="s">
        <v>255</v>
      </c>
      <c r="E344" s="42"/>
      <c r="F344" s="235" t="s">
        <v>2786</v>
      </c>
      <c r="G344" s="42"/>
      <c r="H344" s="42"/>
      <c r="I344" s="236"/>
      <c r="J344" s="42"/>
      <c r="K344" s="42"/>
      <c r="L344" s="46"/>
      <c r="M344" s="237"/>
      <c r="N344" s="238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255</v>
      </c>
      <c r="AU344" s="19" t="s">
        <v>87</v>
      </c>
    </row>
    <row r="345" s="2" customFormat="1">
      <c r="A345" s="40"/>
      <c r="B345" s="41"/>
      <c r="C345" s="42"/>
      <c r="D345" s="296" t="s">
        <v>766</v>
      </c>
      <c r="E345" s="42"/>
      <c r="F345" s="297" t="s">
        <v>2787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766</v>
      </c>
      <c r="AU345" s="19" t="s">
        <v>87</v>
      </c>
    </row>
    <row r="346" s="13" customFormat="1">
      <c r="A346" s="13"/>
      <c r="B346" s="239"/>
      <c r="C346" s="240"/>
      <c r="D346" s="234" t="s">
        <v>257</v>
      </c>
      <c r="E346" s="241" t="s">
        <v>1</v>
      </c>
      <c r="F346" s="242" t="s">
        <v>7025</v>
      </c>
      <c r="G346" s="240"/>
      <c r="H346" s="241" t="s">
        <v>1</v>
      </c>
      <c r="I346" s="243"/>
      <c r="J346" s="240"/>
      <c r="K346" s="240"/>
      <c r="L346" s="244"/>
      <c r="M346" s="245"/>
      <c r="N346" s="246"/>
      <c r="O346" s="246"/>
      <c r="P346" s="246"/>
      <c r="Q346" s="246"/>
      <c r="R346" s="246"/>
      <c r="S346" s="246"/>
      <c r="T346" s="247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8" t="s">
        <v>257</v>
      </c>
      <c r="AU346" s="248" t="s">
        <v>87</v>
      </c>
      <c r="AV346" s="13" t="s">
        <v>85</v>
      </c>
      <c r="AW346" s="13" t="s">
        <v>34</v>
      </c>
      <c r="AX346" s="13" t="s">
        <v>77</v>
      </c>
      <c r="AY346" s="248" t="s">
        <v>245</v>
      </c>
    </row>
    <row r="347" s="13" customFormat="1">
      <c r="A347" s="13"/>
      <c r="B347" s="239"/>
      <c r="C347" s="240"/>
      <c r="D347" s="234" t="s">
        <v>257</v>
      </c>
      <c r="E347" s="241" t="s">
        <v>1</v>
      </c>
      <c r="F347" s="242" t="s">
        <v>7026</v>
      </c>
      <c r="G347" s="240"/>
      <c r="H347" s="241" t="s">
        <v>1</v>
      </c>
      <c r="I347" s="243"/>
      <c r="J347" s="240"/>
      <c r="K347" s="240"/>
      <c r="L347" s="244"/>
      <c r="M347" s="245"/>
      <c r="N347" s="246"/>
      <c r="O347" s="246"/>
      <c r="P347" s="246"/>
      <c r="Q347" s="246"/>
      <c r="R347" s="246"/>
      <c r="S347" s="246"/>
      <c r="T347" s="247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8" t="s">
        <v>257</v>
      </c>
      <c r="AU347" s="248" t="s">
        <v>87</v>
      </c>
      <c r="AV347" s="13" t="s">
        <v>85</v>
      </c>
      <c r="AW347" s="13" t="s">
        <v>34</v>
      </c>
      <c r="AX347" s="13" t="s">
        <v>77</v>
      </c>
      <c r="AY347" s="248" t="s">
        <v>245</v>
      </c>
    </row>
    <row r="348" s="14" customFormat="1">
      <c r="A348" s="14"/>
      <c r="B348" s="249"/>
      <c r="C348" s="250"/>
      <c r="D348" s="234" t="s">
        <v>257</v>
      </c>
      <c r="E348" s="251" t="s">
        <v>1</v>
      </c>
      <c r="F348" s="252" t="s">
        <v>7447</v>
      </c>
      <c r="G348" s="250"/>
      <c r="H348" s="253">
        <v>13.013999999999999</v>
      </c>
      <c r="I348" s="254"/>
      <c r="J348" s="250"/>
      <c r="K348" s="250"/>
      <c r="L348" s="255"/>
      <c r="M348" s="256"/>
      <c r="N348" s="257"/>
      <c r="O348" s="257"/>
      <c r="P348" s="257"/>
      <c r="Q348" s="257"/>
      <c r="R348" s="257"/>
      <c r="S348" s="257"/>
      <c r="T348" s="258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9" t="s">
        <v>257</v>
      </c>
      <c r="AU348" s="259" t="s">
        <v>87</v>
      </c>
      <c r="AV348" s="14" t="s">
        <v>87</v>
      </c>
      <c r="AW348" s="14" t="s">
        <v>34</v>
      </c>
      <c r="AX348" s="14" t="s">
        <v>77</v>
      </c>
      <c r="AY348" s="259" t="s">
        <v>245</v>
      </c>
    </row>
    <row r="349" s="14" customFormat="1">
      <c r="A349" s="14"/>
      <c r="B349" s="249"/>
      <c r="C349" s="250"/>
      <c r="D349" s="234" t="s">
        <v>257</v>
      </c>
      <c r="E349" s="251" t="s">
        <v>1</v>
      </c>
      <c r="F349" s="252" t="s">
        <v>7028</v>
      </c>
      <c r="G349" s="250"/>
      <c r="H349" s="253">
        <v>3.1240000000000001</v>
      </c>
      <c r="I349" s="254"/>
      <c r="J349" s="250"/>
      <c r="K349" s="250"/>
      <c r="L349" s="255"/>
      <c r="M349" s="256"/>
      <c r="N349" s="257"/>
      <c r="O349" s="257"/>
      <c r="P349" s="257"/>
      <c r="Q349" s="257"/>
      <c r="R349" s="257"/>
      <c r="S349" s="257"/>
      <c r="T349" s="25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9" t="s">
        <v>257</v>
      </c>
      <c r="AU349" s="259" t="s">
        <v>87</v>
      </c>
      <c r="AV349" s="14" t="s">
        <v>87</v>
      </c>
      <c r="AW349" s="14" t="s">
        <v>34</v>
      </c>
      <c r="AX349" s="14" t="s">
        <v>77</v>
      </c>
      <c r="AY349" s="259" t="s">
        <v>245</v>
      </c>
    </row>
    <row r="350" s="14" customFormat="1">
      <c r="A350" s="14"/>
      <c r="B350" s="249"/>
      <c r="C350" s="250"/>
      <c r="D350" s="234" t="s">
        <v>257</v>
      </c>
      <c r="E350" s="251" t="s">
        <v>1</v>
      </c>
      <c r="F350" s="252" t="s">
        <v>7448</v>
      </c>
      <c r="G350" s="250"/>
      <c r="H350" s="253">
        <v>7.1630000000000003</v>
      </c>
      <c r="I350" s="254"/>
      <c r="J350" s="250"/>
      <c r="K350" s="250"/>
      <c r="L350" s="255"/>
      <c r="M350" s="256"/>
      <c r="N350" s="257"/>
      <c r="O350" s="257"/>
      <c r="P350" s="257"/>
      <c r="Q350" s="257"/>
      <c r="R350" s="257"/>
      <c r="S350" s="257"/>
      <c r="T350" s="258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9" t="s">
        <v>257</v>
      </c>
      <c r="AU350" s="259" t="s">
        <v>87</v>
      </c>
      <c r="AV350" s="14" t="s">
        <v>87</v>
      </c>
      <c r="AW350" s="14" t="s">
        <v>34</v>
      </c>
      <c r="AX350" s="14" t="s">
        <v>77</v>
      </c>
      <c r="AY350" s="259" t="s">
        <v>245</v>
      </c>
    </row>
    <row r="351" s="15" customFormat="1">
      <c r="A351" s="15"/>
      <c r="B351" s="260"/>
      <c r="C351" s="261"/>
      <c r="D351" s="234" t="s">
        <v>257</v>
      </c>
      <c r="E351" s="262" t="s">
        <v>1</v>
      </c>
      <c r="F351" s="263" t="s">
        <v>266</v>
      </c>
      <c r="G351" s="261"/>
      <c r="H351" s="264">
        <v>23.300999999999998</v>
      </c>
      <c r="I351" s="265"/>
      <c r="J351" s="261"/>
      <c r="K351" s="261"/>
      <c r="L351" s="266"/>
      <c r="M351" s="267"/>
      <c r="N351" s="268"/>
      <c r="O351" s="268"/>
      <c r="P351" s="268"/>
      <c r="Q351" s="268"/>
      <c r="R351" s="268"/>
      <c r="S351" s="268"/>
      <c r="T351" s="269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70" t="s">
        <v>257</v>
      </c>
      <c r="AU351" s="270" t="s">
        <v>87</v>
      </c>
      <c r="AV351" s="15" t="s">
        <v>253</v>
      </c>
      <c r="AW351" s="15" t="s">
        <v>34</v>
      </c>
      <c r="AX351" s="15" t="s">
        <v>85</v>
      </c>
      <c r="AY351" s="270" t="s">
        <v>245</v>
      </c>
    </row>
    <row r="352" s="2" customFormat="1" ht="16.5" customHeight="1">
      <c r="A352" s="40"/>
      <c r="B352" s="41"/>
      <c r="C352" s="221" t="s">
        <v>606</v>
      </c>
      <c r="D352" s="221" t="s">
        <v>248</v>
      </c>
      <c r="E352" s="222" t="s">
        <v>2790</v>
      </c>
      <c r="F352" s="223" t="s">
        <v>2791</v>
      </c>
      <c r="G352" s="224" t="s">
        <v>275</v>
      </c>
      <c r="H352" s="225">
        <v>23.300999999999998</v>
      </c>
      <c r="I352" s="226"/>
      <c r="J352" s="227">
        <f>ROUND(I352*H352,2)</f>
        <v>0</v>
      </c>
      <c r="K352" s="223" t="s">
        <v>764</v>
      </c>
      <c r="L352" s="46"/>
      <c r="M352" s="228" t="s">
        <v>1</v>
      </c>
      <c r="N352" s="229" t="s">
        <v>42</v>
      </c>
      <c r="O352" s="93"/>
      <c r="P352" s="230">
        <f>O352*H352</f>
        <v>0</v>
      </c>
      <c r="Q352" s="230">
        <v>2.0000000000000002E-05</v>
      </c>
      <c r="R352" s="230">
        <f>Q352*H352</f>
        <v>0.00046601999999999999</v>
      </c>
      <c r="S352" s="230">
        <v>0</v>
      </c>
      <c r="T352" s="231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32" t="s">
        <v>253</v>
      </c>
      <c r="AT352" s="232" t="s">
        <v>248</v>
      </c>
      <c r="AU352" s="232" t="s">
        <v>87</v>
      </c>
      <c r="AY352" s="19" t="s">
        <v>245</v>
      </c>
      <c r="BE352" s="233">
        <f>IF(N352="základní",J352,0)</f>
        <v>0</v>
      </c>
      <c r="BF352" s="233">
        <f>IF(N352="snížená",J352,0)</f>
        <v>0</v>
      </c>
      <c r="BG352" s="233">
        <f>IF(N352="zákl. přenesená",J352,0)</f>
        <v>0</v>
      </c>
      <c r="BH352" s="233">
        <f>IF(N352="sníž. přenesená",J352,0)</f>
        <v>0</v>
      </c>
      <c r="BI352" s="233">
        <f>IF(N352="nulová",J352,0)</f>
        <v>0</v>
      </c>
      <c r="BJ352" s="19" t="s">
        <v>85</v>
      </c>
      <c r="BK352" s="233">
        <f>ROUND(I352*H352,2)</f>
        <v>0</v>
      </c>
      <c r="BL352" s="19" t="s">
        <v>253</v>
      </c>
      <c r="BM352" s="232" t="s">
        <v>7449</v>
      </c>
    </row>
    <row r="353" s="2" customFormat="1">
      <c r="A353" s="40"/>
      <c r="B353" s="41"/>
      <c r="C353" s="42"/>
      <c r="D353" s="234" t="s">
        <v>255</v>
      </c>
      <c r="E353" s="42"/>
      <c r="F353" s="235" t="s">
        <v>2793</v>
      </c>
      <c r="G353" s="42"/>
      <c r="H353" s="42"/>
      <c r="I353" s="236"/>
      <c r="J353" s="42"/>
      <c r="K353" s="42"/>
      <c r="L353" s="46"/>
      <c r="M353" s="237"/>
      <c r="N353" s="238"/>
      <c r="O353" s="93"/>
      <c r="P353" s="93"/>
      <c r="Q353" s="93"/>
      <c r="R353" s="93"/>
      <c r="S353" s="93"/>
      <c r="T353" s="94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255</v>
      </c>
      <c r="AU353" s="19" t="s">
        <v>87</v>
      </c>
    </row>
    <row r="354" s="2" customFormat="1">
      <c r="A354" s="40"/>
      <c r="B354" s="41"/>
      <c r="C354" s="42"/>
      <c r="D354" s="296" t="s">
        <v>766</v>
      </c>
      <c r="E354" s="42"/>
      <c r="F354" s="297" t="s">
        <v>2794</v>
      </c>
      <c r="G354" s="42"/>
      <c r="H354" s="42"/>
      <c r="I354" s="236"/>
      <c r="J354" s="42"/>
      <c r="K354" s="42"/>
      <c r="L354" s="46"/>
      <c r="M354" s="237"/>
      <c r="N354" s="238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766</v>
      </c>
      <c r="AU354" s="19" t="s">
        <v>87</v>
      </c>
    </row>
    <row r="355" s="2" customFormat="1" ht="16.5" customHeight="1">
      <c r="A355" s="40"/>
      <c r="B355" s="41"/>
      <c r="C355" s="221" t="s">
        <v>610</v>
      </c>
      <c r="D355" s="221" t="s">
        <v>248</v>
      </c>
      <c r="E355" s="222" t="s">
        <v>4373</v>
      </c>
      <c r="F355" s="223" t="s">
        <v>4374</v>
      </c>
      <c r="G355" s="224" t="s">
        <v>251</v>
      </c>
      <c r="H355" s="225">
        <v>17.920000000000002</v>
      </c>
      <c r="I355" s="226"/>
      <c r="J355" s="227">
        <f>ROUND(I355*H355,2)</f>
        <v>0</v>
      </c>
      <c r="K355" s="223" t="s">
        <v>764</v>
      </c>
      <c r="L355" s="46"/>
      <c r="M355" s="228" t="s">
        <v>1</v>
      </c>
      <c r="N355" s="229" t="s">
        <v>42</v>
      </c>
      <c r="O355" s="93"/>
      <c r="P355" s="230">
        <f>O355*H355</f>
        <v>0</v>
      </c>
      <c r="Q355" s="230">
        <v>2.5020899999999999</v>
      </c>
      <c r="R355" s="230">
        <f>Q355*H355</f>
        <v>44.837452800000001</v>
      </c>
      <c r="S355" s="230">
        <v>0</v>
      </c>
      <c r="T355" s="231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32" t="s">
        <v>253</v>
      </c>
      <c r="AT355" s="232" t="s">
        <v>248</v>
      </c>
      <c r="AU355" s="232" t="s">
        <v>87</v>
      </c>
      <c r="AY355" s="19" t="s">
        <v>245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9" t="s">
        <v>85</v>
      </c>
      <c r="BK355" s="233">
        <f>ROUND(I355*H355,2)</f>
        <v>0</v>
      </c>
      <c r="BL355" s="19" t="s">
        <v>253</v>
      </c>
      <c r="BM355" s="232" t="s">
        <v>7450</v>
      </c>
    </row>
    <row r="356" s="2" customFormat="1">
      <c r="A356" s="40"/>
      <c r="B356" s="41"/>
      <c r="C356" s="42"/>
      <c r="D356" s="234" t="s">
        <v>255</v>
      </c>
      <c r="E356" s="42"/>
      <c r="F356" s="235" t="s">
        <v>4376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255</v>
      </c>
      <c r="AU356" s="19" t="s">
        <v>87</v>
      </c>
    </row>
    <row r="357" s="2" customFormat="1">
      <c r="A357" s="40"/>
      <c r="B357" s="41"/>
      <c r="C357" s="42"/>
      <c r="D357" s="296" t="s">
        <v>766</v>
      </c>
      <c r="E357" s="42"/>
      <c r="F357" s="297" t="s">
        <v>4377</v>
      </c>
      <c r="G357" s="42"/>
      <c r="H357" s="42"/>
      <c r="I357" s="236"/>
      <c r="J357" s="42"/>
      <c r="K357" s="42"/>
      <c r="L357" s="46"/>
      <c r="M357" s="237"/>
      <c r="N357" s="238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766</v>
      </c>
      <c r="AU357" s="19" t="s">
        <v>87</v>
      </c>
    </row>
    <row r="358" s="13" customFormat="1">
      <c r="A358" s="13"/>
      <c r="B358" s="239"/>
      <c r="C358" s="240"/>
      <c r="D358" s="234" t="s">
        <v>257</v>
      </c>
      <c r="E358" s="241" t="s">
        <v>1</v>
      </c>
      <c r="F358" s="242" t="s">
        <v>7451</v>
      </c>
      <c r="G358" s="240"/>
      <c r="H358" s="241" t="s">
        <v>1</v>
      </c>
      <c r="I358" s="243"/>
      <c r="J358" s="240"/>
      <c r="K358" s="240"/>
      <c r="L358" s="244"/>
      <c r="M358" s="245"/>
      <c r="N358" s="246"/>
      <c r="O358" s="246"/>
      <c r="P358" s="246"/>
      <c r="Q358" s="246"/>
      <c r="R358" s="246"/>
      <c r="S358" s="246"/>
      <c r="T358" s="247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8" t="s">
        <v>257</v>
      </c>
      <c r="AU358" s="248" t="s">
        <v>87</v>
      </c>
      <c r="AV358" s="13" t="s">
        <v>85</v>
      </c>
      <c r="AW358" s="13" t="s">
        <v>34</v>
      </c>
      <c r="AX358" s="13" t="s">
        <v>77</v>
      </c>
      <c r="AY358" s="248" t="s">
        <v>245</v>
      </c>
    </row>
    <row r="359" s="14" customFormat="1">
      <c r="A359" s="14"/>
      <c r="B359" s="249"/>
      <c r="C359" s="250"/>
      <c r="D359" s="234" t="s">
        <v>257</v>
      </c>
      <c r="E359" s="251" t="s">
        <v>1</v>
      </c>
      <c r="F359" s="252" t="s">
        <v>7452</v>
      </c>
      <c r="G359" s="250"/>
      <c r="H359" s="253">
        <v>17.920000000000002</v>
      </c>
      <c r="I359" s="254"/>
      <c r="J359" s="250"/>
      <c r="K359" s="250"/>
      <c r="L359" s="255"/>
      <c r="M359" s="256"/>
      <c r="N359" s="257"/>
      <c r="O359" s="257"/>
      <c r="P359" s="257"/>
      <c r="Q359" s="257"/>
      <c r="R359" s="257"/>
      <c r="S359" s="257"/>
      <c r="T359" s="258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9" t="s">
        <v>257</v>
      </c>
      <c r="AU359" s="259" t="s">
        <v>87</v>
      </c>
      <c r="AV359" s="14" t="s">
        <v>87</v>
      </c>
      <c r="AW359" s="14" t="s">
        <v>34</v>
      </c>
      <c r="AX359" s="14" t="s">
        <v>77</v>
      </c>
      <c r="AY359" s="259" t="s">
        <v>245</v>
      </c>
    </row>
    <row r="360" s="15" customFormat="1">
      <c r="A360" s="15"/>
      <c r="B360" s="260"/>
      <c r="C360" s="261"/>
      <c r="D360" s="234" t="s">
        <v>257</v>
      </c>
      <c r="E360" s="262" t="s">
        <v>1</v>
      </c>
      <c r="F360" s="263" t="s">
        <v>266</v>
      </c>
      <c r="G360" s="261"/>
      <c r="H360" s="264">
        <v>17.920000000000002</v>
      </c>
      <c r="I360" s="265"/>
      <c r="J360" s="261"/>
      <c r="K360" s="261"/>
      <c r="L360" s="266"/>
      <c r="M360" s="267"/>
      <c r="N360" s="268"/>
      <c r="O360" s="268"/>
      <c r="P360" s="268"/>
      <c r="Q360" s="268"/>
      <c r="R360" s="268"/>
      <c r="S360" s="268"/>
      <c r="T360" s="269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70" t="s">
        <v>257</v>
      </c>
      <c r="AU360" s="270" t="s">
        <v>87</v>
      </c>
      <c r="AV360" s="15" t="s">
        <v>253</v>
      </c>
      <c r="AW360" s="15" t="s">
        <v>34</v>
      </c>
      <c r="AX360" s="15" t="s">
        <v>85</v>
      </c>
      <c r="AY360" s="270" t="s">
        <v>245</v>
      </c>
    </row>
    <row r="361" s="2" customFormat="1" ht="16.5" customHeight="1">
      <c r="A361" s="40"/>
      <c r="B361" s="41"/>
      <c r="C361" s="221" t="s">
        <v>614</v>
      </c>
      <c r="D361" s="221" t="s">
        <v>248</v>
      </c>
      <c r="E361" s="222" t="s">
        <v>4380</v>
      </c>
      <c r="F361" s="223" t="s">
        <v>4381</v>
      </c>
      <c r="G361" s="224" t="s">
        <v>251</v>
      </c>
      <c r="H361" s="225">
        <v>17.920000000000002</v>
      </c>
      <c r="I361" s="226"/>
      <c r="J361" s="227">
        <f>ROUND(I361*H361,2)</f>
        <v>0</v>
      </c>
      <c r="K361" s="223" t="s">
        <v>764</v>
      </c>
      <c r="L361" s="46"/>
      <c r="M361" s="228" t="s">
        <v>1</v>
      </c>
      <c r="N361" s="229" t="s">
        <v>42</v>
      </c>
      <c r="O361" s="93"/>
      <c r="P361" s="230">
        <f>O361*H361</f>
        <v>0</v>
      </c>
      <c r="Q361" s="230">
        <v>0.048579999999999998</v>
      </c>
      <c r="R361" s="230">
        <f>Q361*H361</f>
        <v>0.87055360000000004</v>
      </c>
      <c r="S361" s="230">
        <v>0</v>
      </c>
      <c r="T361" s="231">
        <f>S361*H361</f>
        <v>0</v>
      </c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R361" s="232" t="s">
        <v>253</v>
      </c>
      <c r="AT361" s="232" t="s">
        <v>248</v>
      </c>
      <c r="AU361" s="232" t="s">
        <v>87</v>
      </c>
      <c r="AY361" s="19" t="s">
        <v>245</v>
      </c>
      <c r="BE361" s="233">
        <f>IF(N361="základní",J361,0)</f>
        <v>0</v>
      </c>
      <c r="BF361" s="233">
        <f>IF(N361="snížená",J361,0)</f>
        <v>0</v>
      </c>
      <c r="BG361" s="233">
        <f>IF(N361="zákl. přenesená",J361,0)</f>
        <v>0</v>
      </c>
      <c r="BH361" s="233">
        <f>IF(N361="sníž. přenesená",J361,0)</f>
        <v>0</v>
      </c>
      <c r="BI361" s="233">
        <f>IF(N361="nulová",J361,0)</f>
        <v>0</v>
      </c>
      <c r="BJ361" s="19" t="s">
        <v>85</v>
      </c>
      <c r="BK361" s="233">
        <f>ROUND(I361*H361,2)</f>
        <v>0</v>
      </c>
      <c r="BL361" s="19" t="s">
        <v>253</v>
      </c>
      <c r="BM361" s="232" t="s">
        <v>7453</v>
      </c>
    </row>
    <row r="362" s="2" customFormat="1">
      <c r="A362" s="40"/>
      <c r="B362" s="41"/>
      <c r="C362" s="42"/>
      <c r="D362" s="234" t="s">
        <v>255</v>
      </c>
      <c r="E362" s="42"/>
      <c r="F362" s="235" t="s">
        <v>4383</v>
      </c>
      <c r="G362" s="42"/>
      <c r="H362" s="42"/>
      <c r="I362" s="236"/>
      <c r="J362" s="42"/>
      <c r="K362" s="42"/>
      <c r="L362" s="46"/>
      <c r="M362" s="237"/>
      <c r="N362" s="238"/>
      <c r="O362" s="93"/>
      <c r="P362" s="93"/>
      <c r="Q362" s="93"/>
      <c r="R362" s="93"/>
      <c r="S362" s="93"/>
      <c r="T362" s="94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T362" s="19" t="s">
        <v>255</v>
      </c>
      <c r="AU362" s="19" t="s">
        <v>87</v>
      </c>
    </row>
    <row r="363" s="2" customFormat="1">
      <c r="A363" s="40"/>
      <c r="B363" s="41"/>
      <c r="C363" s="42"/>
      <c r="D363" s="296" t="s">
        <v>766</v>
      </c>
      <c r="E363" s="42"/>
      <c r="F363" s="297" t="s">
        <v>4384</v>
      </c>
      <c r="G363" s="42"/>
      <c r="H363" s="42"/>
      <c r="I363" s="236"/>
      <c r="J363" s="42"/>
      <c r="K363" s="42"/>
      <c r="L363" s="46"/>
      <c r="M363" s="237"/>
      <c r="N363" s="238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766</v>
      </c>
      <c r="AU363" s="19" t="s">
        <v>87</v>
      </c>
    </row>
    <row r="364" s="2" customFormat="1" ht="16.5" customHeight="1">
      <c r="A364" s="40"/>
      <c r="B364" s="41"/>
      <c r="C364" s="221" t="s">
        <v>389</v>
      </c>
      <c r="D364" s="221" t="s">
        <v>248</v>
      </c>
      <c r="E364" s="222" t="s">
        <v>4385</v>
      </c>
      <c r="F364" s="223" t="s">
        <v>4386</v>
      </c>
      <c r="G364" s="224" t="s">
        <v>275</v>
      </c>
      <c r="H364" s="225">
        <v>31.969999999999999</v>
      </c>
      <c r="I364" s="226"/>
      <c r="J364" s="227">
        <f>ROUND(I364*H364,2)</f>
        <v>0</v>
      </c>
      <c r="K364" s="223" t="s">
        <v>764</v>
      </c>
      <c r="L364" s="46"/>
      <c r="M364" s="228" t="s">
        <v>1</v>
      </c>
      <c r="N364" s="229" t="s">
        <v>42</v>
      </c>
      <c r="O364" s="93"/>
      <c r="P364" s="230">
        <f>O364*H364</f>
        <v>0</v>
      </c>
      <c r="Q364" s="230">
        <v>0.00166</v>
      </c>
      <c r="R364" s="230">
        <f>Q364*H364</f>
        <v>0.053070199999999998</v>
      </c>
      <c r="S364" s="230">
        <v>0</v>
      </c>
      <c r="T364" s="231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32" t="s">
        <v>253</v>
      </c>
      <c r="AT364" s="232" t="s">
        <v>248</v>
      </c>
      <c r="AU364" s="232" t="s">
        <v>87</v>
      </c>
      <c r="AY364" s="19" t="s">
        <v>245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9" t="s">
        <v>85</v>
      </c>
      <c r="BK364" s="233">
        <f>ROUND(I364*H364,2)</f>
        <v>0</v>
      </c>
      <c r="BL364" s="19" t="s">
        <v>253</v>
      </c>
      <c r="BM364" s="232" t="s">
        <v>7454</v>
      </c>
    </row>
    <row r="365" s="2" customFormat="1">
      <c r="A365" s="40"/>
      <c r="B365" s="41"/>
      <c r="C365" s="42"/>
      <c r="D365" s="234" t="s">
        <v>255</v>
      </c>
      <c r="E365" s="42"/>
      <c r="F365" s="235" t="s">
        <v>4388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255</v>
      </c>
      <c r="AU365" s="19" t="s">
        <v>87</v>
      </c>
    </row>
    <row r="366" s="2" customFormat="1">
      <c r="A366" s="40"/>
      <c r="B366" s="41"/>
      <c r="C366" s="42"/>
      <c r="D366" s="296" t="s">
        <v>766</v>
      </c>
      <c r="E366" s="42"/>
      <c r="F366" s="297" t="s">
        <v>4389</v>
      </c>
      <c r="G366" s="42"/>
      <c r="H366" s="42"/>
      <c r="I366" s="236"/>
      <c r="J366" s="42"/>
      <c r="K366" s="42"/>
      <c r="L366" s="46"/>
      <c r="M366" s="237"/>
      <c r="N366" s="238"/>
      <c r="O366" s="93"/>
      <c r="P366" s="93"/>
      <c r="Q366" s="93"/>
      <c r="R366" s="93"/>
      <c r="S366" s="93"/>
      <c r="T366" s="94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766</v>
      </c>
      <c r="AU366" s="19" t="s">
        <v>87</v>
      </c>
    </row>
    <row r="367" s="13" customFormat="1">
      <c r="A367" s="13"/>
      <c r="B367" s="239"/>
      <c r="C367" s="240"/>
      <c r="D367" s="234" t="s">
        <v>257</v>
      </c>
      <c r="E367" s="241" t="s">
        <v>1</v>
      </c>
      <c r="F367" s="242" t="s">
        <v>7025</v>
      </c>
      <c r="G367" s="240"/>
      <c r="H367" s="241" t="s">
        <v>1</v>
      </c>
      <c r="I367" s="243"/>
      <c r="J367" s="240"/>
      <c r="K367" s="240"/>
      <c r="L367" s="244"/>
      <c r="M367" s="245"/>
      <c r="N367" s="246"/>
      <c r="O367" s="246"/>
      <c r="P367" s="246"/>
      <c r="Q367" s="246"/>
      <c r="R367" s="246"/>
      <c r="S367" s="246"/>
      <c r="T367" s="247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8" t="s">
        <v>257</v>
      </c>
      <c r="AU367" s="248" t="s">
        <v>87</v>
      </c>
      <c r="AV367" s="13" t="s">
        <v>85</v>
      </c>
      <c r="AW367" s="13" t="s">
        <v>34</v>
      </c>
      <c r="AX367" s="13" t="s">
        <v>77</v>
      </c>
      <c r="AY367" s="248" t="s">
        <v>245</v>
      </c>
    </row>
    <row r="368" s="14" customFormat="1">
      <c r="A368" s="14"/>
      <c r="B368" s="249"/>
      <c r="C368" s="250"/>
      <c r="D368" s="234" t="s">
        <v>257</v>
      </c>
      <c r="E368" s="251" t="s">
        <v>1</v>
      </c>
      <c r="F368" s="252" t="s">
        <v>7455</v>
      </c>
      <c r="G368" s="250"/>
      <c r="H368" s="253">
        <v>31.969999999999999</v>
      </c>
      <c r="I368" s="254"/>
      <c r="J368" s="250"/>
      <c r="K368" s="250"/>
      <c r="L368" s="255"/>
      <c r="M368" s="256"/>
      <c r="N368" s="257"/>
      <c r="O368" s="257"/>
      <c r="P368" s="257"/>
      <c r="Q368" s="257"/>
      <c r="R368" s="257"/>
      <c r="S368" s="257"/>
      <c r="T368" s="25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9" t="s">
        <v>257</v>
      </c>
      <c r="AU368" s="259" t="s">
        <v>87</v>
      </c>
      <c r="AV368" s="14" t="s">
        <v>87</v>
      </c>
      <c r="AW368" s="14" t="s">
        <v>34</v>
      </c>
      <c r="AX368" s="14" t="s">
        <v>77</v>
      </c>
      <c r="AY368" s="259" t="s">
        <v>245</v>
      </c>
    </row>
    <row r="369" s="15" customFormat="1">
      <c r="A369" s="15"/>
      <c r="B369" s="260"/>
      <c r="C369" s="261"/>
      <c r="D369" s="234" t="s">
        <v>257</v>
      </c>
      <c r="E369" s="262" t="s">
        <v>1</v>
      </c>
      <c r="F369" s="263" t="s">
        <v>266</v>
      </c>
      <c r="G369" s="261"/>
      <c r="H369" s="264">
        <v>31.969999999999999</v>
      </c>
      <c r="I369" s="265"/>
      <c r="J369" s="261"/>
      <c r="K369" s="261"/>
      <c r="L369" s="266"/>
      <c r="M369" s="267"/>
      <c r="N369" s="268"/>
      <c r="O369" s="268"/>
      <c r="P369" s="268"/>
      <c r="Q369" s="268"/>
      <c r="R369" s="268"/>
      <c r="S369" s="268"/>
      <c r="T369" s="269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70" t="s">
        <v>257</v>
      </c>
      <c r="AU369" s="270" t="s">
        <v>87</v>
      </c>
      <c r="AV369" s="15" t="s">
        <v>253</v>
      </c>
      <c r="AW369" s="15" t="s">
        <v>34</v>
      </c>
      <c r="AX369" s="15" t="s">
        <v>85</v>
      </c>
      <c r="AY369" s="270" t="s">
        <v>245</v>
      </c>
    </row>
    <row r="370" s="2" customFormat="1" ht="16.5" customHeight="1">
      <c r="A370" s="40"/>
      <c r="B370" s="41"/>
      <c r="C370" s="221" t="s">
        <v>622</v>
      </c>
      <c r="D370" s="221" t="s">
        <v>248</v>
      </c>
      <c r="E370" s="222" t="s">
        <v>4396</v>
      </c>
      <c r="F370" s="223" t="s">
        <v>4397</v>
      </c>
      <c r="G370" s="224" t="s">
        <v>275</v>
      </c>
      <c r="H370" s="225">
        <v>31.969999999999999</v>
      </c>
      <c r="I370" s="226"/>
      <c r="J370" s="227">
        <f>ROUND(I370*H370,2)</f>
        <v>0</v>
      </c>
      <c r="K370" s="223" t="s">
        <v>764</v>
      </c>
      <c r="L370" s="46"/>
      <c r="M370" s="228" t="s">
        <v>1</v>
      </c>
      <c r="N370" s="229" t="s">
        <v>42</v>
      </c>
      <c r="O370" s="93"/>
      <c r="P370" s="230">
        <f>O370*H370</f>
        <v>0</v>
      </c>
      <c r="Q370" s="230">
        <v>4.0000000000000003E-05</v>
      </c>
      <c r="R370" s="230">
        <f>Q370*H370</f>
        <v>0.0012788000000000001</v>
      </c>
      <c r="S370" s="230">
        <v>0</v>
      </c>
      <c r="T370" s="23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32" t="s">
        <v>253</v>
      </c>
      <c r="AT370" s="232" t="s">
        <v>248</v>
      </c>
      <c r="AU370" s="232" t="s">
        <v>87</v>
      </c>
      <c r="AY370" s="19" t="s">
        <v>245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9" t="s">
        <v>85</v>
      </c>
      <c r="BK370" s="233">
        <f>ROUND(I370*H370,2)</f>
        <v>0</v>
      </c>
      <c r="BL370" s="19" t="s">
        <v>253</v>
      </c>
      <c r="BM370" s="232" t="s">
        <v>7456</v>
      </c>
    </row>
    <row r="371" s="2" customFormat="1">
      <c r="A371" s="40"/>
      <c r="B371" s="41"/>
      <c r="C371" s="42"/>
      <c r="D371" s="234" t="s">
        <v>255</v>
      </c>
      <c r="E371" s="42"/>
      <c r="F371" s="235" t="s">
        <v>4399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255</v>
      </c>
      <c r="AU371" s="19" t="s">
        <v>87</v>
      </c>
    </row>
    <row r="372" s="2" customFormat="1">
      <c r="A372" s="40"/>
      <c r="B372" s="41"/>
      <c r="C372" s="42"/>
      <c r="D372" s="296" t="s">
        <v>766</v>
      </c>
      <c r="E372" s="42"/>
      <c r="F372" s="297" t="s">
        <v>4400</v>
      </c>
      <c r="G372" s="42"/>
      <c r="H372" s="42"/>
      <c r="I372" s="236"/>
      <c r="J372" s="42"/>
      <c r="K372" s="42"/>
      <c r="L372" s="46"/>
      <c r="M372" s="237"/>
      <c r="N372" s="238"/>
      <c r="O372" s="93"/>
      <c r="P372" s="93"/>
      <c r="Q372" s="93"/>
      <c r="R372" s="93"/>
      <c r="S372" s="93"/>
      <c r="T372" s="94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T372" s="19" t="s">
        <v>766</v>
      </c>
      <c r="AU372" s="19" t="s">
        <v>87</v>
      </c>
    </row>
    <row r="373" s="2" customFormat="1" ht="16.5" customHeight="1">
      <c r="A373" s="40"/>
      <c r="B373" s="41"/>
      <c r="C373" s="221" t="s">
        <v>626</v>
      </c>
      <c r="D373" s="221" t="s">
        <v>248</v>
      </c>
      <c r="E373" s="222" t="s">
        <v>2802</v>
      </c>
      <c r="F373" s="223" t="s">
        <v>2803</v>
      </c>
      <c r="G373" s="224" t="s">
        <v>3227</v>
      </c>
      <c r="H373" s="225">
        <v>26.151</v>
      </c>
      <c r="I373" s="226"/>
      <c r="J373" s="227">
        <f>ROUND(I373*H373,2)</f>
        <v>0</v>
      </c>
      <c r="K373" s="223" t="s">
        <v>764</v>
      </c>
      <c r="L373" s="46"/>
      <c r="M373" s="228" t="s">
        <v>1</v>
      </c>
      <c r="N373" s="229" t="s">
        <v>42</v>
      </c>
      <c r="O373" s="93"/>
      <c r="P373" s="230">
        <f>O373*H373</f>
        <v>0</v>
      </c>
      <c r="Q373" s="230">
        <v>2.5020899999999999</v>
      </c>
      <c r="R373" s="230">
        <f>Q373*H373</f>
        <v>65.432155589999994</v>
      </c>
      <c r="S373" s="230">
        <v>0</v>
      </c>
      <c r="T373" s="231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32" t="s">
        <v>253</v>
      </c>
      <c r="AT373" s="232" t="s">
        <v>248</v>
      </c>
      <c r="AU373" s="232" t="s">
        <v>87</v>
      </c>
      <c r="AY373" s="19" t="s">
        <v>245</v>
      </c>
      <c r="BE373" s="233">
        <f>IF(N373="základní",J373,0)</f>
        <v>0</v>
      </c>
      <c r="BF373" s="233">
        <f>IF(N373="snížená",J373,0)</f>
        <v>0</v>
      </c>
      <c r="BG373" s="233">
        <f>IF(N373="zákl. přenesená",J373,0)</f>
        <v>0</v>
      </c>
      <c r="BH373" s="233">
        <f>IF(N373="sníž. přenesená",J373,0)</f>
        <v>0</v>
      </c>
      <c r="BI373" s="233">
        <f>IF(N373="nulová",J373,0)</f>
        <v>0</v>
      </c>
      <c r="BJ373" s="19" t="s">
        <v>85</v>
      </c>
      <c r="BK373" s="233">
        <f>ROUND(I373*H373,2)</f>
        <v>0</v>
      </c>
      <c r="BL373" s="19" t="s">
        <v>253</v>
      </c>
      <c r="BM373" s="232" t="s">
        <v>7457</v>
      </c>
    </row>
    <row r="374" s="2" customFormat="1">
      <c r="A374" s="40"/>
      <c r="B374" s="41"/>
      <c r="C374" s="42"/>
      <c r="D374" s="234" t="s">
        <v>255</v>
      </c>
      <c r="E374" s="42"/>
      <c r="F374" s="235" t="s">
        <v>2805</v>
      </c>
      <c r="G374" s="42"/>
      <c r="H374" s="42"/>
      <c r="I374" s="236"/>
      <c r="J374" s="42"/>
      <c r="K374" s="42"/>
      <c r="L374" s="46"/>
      <c r="M374" s="237"/>
      <c r="N374" s="238"/>
      <c r="O374" s="93"/>
      <c r="P374" s="93"/>
      <c r="Q374" s="93"/>
      <c r="R374" s="93"/>
      <c r="S374" s="93"/>
      <c r="T374" s="94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T374" s="19" t="s">
        <v>255</v>
      </c>
      <c r="AU374" s="19" t="s">
        <v>87</v>
      </c>
    </row>
    <row r="375" s="2" customFormat="1">
      <c r="A375" s="40"/>
      <c r="B375" s="41"/>
      <c r="C375" s="42"/>
      <c r="D375" s="296" t="s">
        <v>766</v>
      </c>
      <c r="E375" s="42"/>
      <c r="F375" s="297" t="s">
        <v>2806</v>
      </c>
      <c r="G375" s="42"/>
      <c r="H375" s="42"/>
      <c r="I375" s="236"/>
      <c r="J375" s="42"/>
      <c r="K375" s="42"/>
      <c r="L375" s="46"/>
      <c r="M375" s="237"/>
      <c r="N375" s="238"/>
      <c r="O375" s="93"/>
      <c r="P375" s="93"/>
      <c r="Q375" s="93"/>
      <c r="R375" s="93"/>
      <c r="S375" s="93"/>
      <c r="T375" s="94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766</v>
      </c>
      <c r="AU375" s="19" t="s">
        <v>87</v>
      </c>
    </row>
    <row r="376" s="14" customFormat="1">
      <c r="A376" s="14"/>
      <c r="B376" s="249"/>
      <c r="C376" s="250"/>
      <c r="D376" s="234" t="s">
        <v>257</v>
      </c>
      <c r="E376" s="251" t="s">
        <v>1</v>
      </c>
      <c r="F376" s="252" t="s">
        <v>7458</v>
      </c>
      <c r="G376" s="250"/>
      <c r="H376" s="253">
        <v>26.151</v>
      </c>
      <c r="I376" s="254"/>
      <c r="J376" s="250"/>
      <c r="K376" s="250"/>
      <c r="L376" s="255"/>
      <c r="M376" s="256"/>
      <c r="N376" s="257"/>
      <c r="O376" s="257"/>
      <c r="P376" s="257"/>
      <c r="Q376" s="257"/>
      <c r="R376" s="257"/>
      <c r="S376" s="257"/>
      <c r="T376" s="258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9" t="s">
        <v>257</v>
      </c>
      <c r="AU376" s="259" t="s">
        <v>87</v>
      </c>
      <c r="AV376" s="14" t="s">
        <v>87</v>
      </c>
      <c r="AW376" s="14" t="s">
        <v>34</v>
      </c>
      <c r="AX376" s="14" t="s">
        <v>77</v>
      </c>
      <c r="AY376" s="259" t="s">
        <v>245</v>
      </c>
    </row>
    <row r="377" s="15" customFormat="1">
      <c r="A377" s="15"/>
      <c r="B377" s="260"/>
      <c r="C377" s="261"/>
      <c r="D377" s="234" t="s">
        <v>257</v>
      </c>
      <c r="E377" s="262" t="s">
        <v>1</v>
      </c>
      <c r="F377" s="263" t="s">
        <v>266</v>
      </c>
      <c r="G377" s="261"/>
      <c r="H377" s="264">
        <v>26.151</v>
      </c>
      <c r="I377" s="265"/>
      <c r="J377" s="261"/>
      <c r="K377" s="261"/>
      <c r="L377" s="266"/>
      <c r="M377" s="267"/>
      <c r="N377" s="268"/>
      <c r="O377" s="268"/>
      <c r="P377" s="268"/>
      <c r="Q377" s="268"/>
      <c r="R377" s="268"/>
      <c r="S377" s="268"/>
      <c r="T377" s="269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70" t="s">
        <v>257</v>
      </c>
      <c r="AU377" s="270" t="s">
        <v>87</v>
      </c>
      <c r="AV377" s="15" t="s">
        <v>253</v>
      </c>
      <c r="AW377" s="15" t="s">
        <v>34</v>
      </c>
      <c r="AX377" s="15" t="s">
        <v>85</v>
      </c>
      <c r="AY377" s="270" t="s">
        <v>245</v>
      </c>
    </row>
    <row r="378" s="2" customFormat="1" ht="16.5" customHeight="1">
      <c r="A378" s="40"/>
      <c r="B378" s="41"/>
      <c r="C378" s="221" t="s">
        <v>630</v>
      </c>
      <c r="D378" s="221" t="s">
        <v>248</v>
      </c>
      <c r="E378" s="222" t="s">
        <v>7039</v>
      </c>
      <c r="F378" s="223" t="s">
        <v>7040</v>
      </c>
      <c r="G378" s="224" t="s">
        <v>545</v>
      </c>
      <c r="H378" s="225">
        <v>6.0709999999999997</v>
      </c>
      <c r="I378" s="226"/>
      <c r="J378" s="227">
        <f>ROUND(I378*H378,2)</f>
        <v>0</v>
      </c>
      <c r="K378" s="223" t="s">
        <v>764</v>
      </c>
      <c r="L378" s="46"/>
      <c r="M378" s="228" t="s">
        <v>1</v>
      </c>
      <c r="N378" s="229" t="s">
        <v>42</v>
      </c>
      <c r="O378" s="93"/>
      <c r="P378" s="230">
        <f>O378*H378</f>
        <v>0</v>
      </c>
      <c r="Q378" s="230">
        <v>1.07653</v>
      </c>
      <c r="R378" s="230">
        <f>Q378*H378</f>
        <v>6.5356136299999994</v>
      </c>
      <c r="S378" s="230">
        <v>0</v>
      </c>
      <c r="T378" s="231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32" t="s">
        <v>253</v>
      </c>
      <c r="AT378" s="232" t="s">
        <v>248</v>
      </c>
      <c r="AU378" s="232" t="s">
        <v>87</v>
      </c>
      <c r="AY378" s="19" t="s">
        <v>245</v>
      </c>
      <c r="BE378" s="233">
        <f>IF(N378="základní",J378,0)</f>
        <v>0</v>
      </c>
      <c r="BF378" s="233">
        <f>IF(N378="snížená",J378,0)</f>
        <v>0</v>
      </c>
      <c r="BG378" s="233">
        <f>IF(N378="zákl. přenesená",J378,0)</f>
        <v>0</v>
      </c>
      <c r="BH378" s="233">
        <f>IF(N378="sníž. přenesená",J378,0)</f>
        <v>0</v>
      </c>
      <c r="BI378" s="233">
        <f>IF(N378="nulová",J378,0)</f>
        <v>0</v>
      </c>
      <c r="BJ378" s="19" t="s">
        <v>85</v>
      </c>
      <c r="BK378" s="233">
        <f>ROUND(I378*H378,2)</f>
        <v>0</v>
      </c>
      <c r="BL378" s="19" t="s">
        <v>253</v>
      </c>
      <c r="BM378" s="232" t="s">
        <v>7459</v>
      </c>
    </row>
    <row r="379" s="2" customFormat="1">
      <c r="A379" s="40"/>
      <c r="B379" s="41"/>
      <c r="C379" s="42"/>
      <c r="D379" s="234" t="s">
        <v>255</v>
      </c>
      <c r="E379" s="42"/>
      <c r="F379" s="235" t="s">
        <v>7042</v>
      </c>
      <c r="G379" s="42"/>
      <c r="H379" s="42"/>
      <c r="I379" s="236"/>
      <c r="J379" s="42"/>
      <c r="K379" s="42"/>
      <c r="L379" s="46"/>
      <c r="M379" s="237"/>
      <c r="N379" s="238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255</v>
      </c>
      <c r="AU379" s="19" t="s">
        <v>87</v>
      </c>
    </row>
    <row r="380" s="2" customFormat="1">
      <c r="A380" s="40"/>
      <c r="B380" s="41"/>
      <c r="C380" s="42"/>
      <c r="D380" s="296" t="s">
        <v>766</v>
      </c>
      <c r="E380" s="42"/>
      <c r="F380" s="297" t="s">
        <v>7043</v>
      </c>
      <c r="G380" s="42"/>
      <c r="H380" s="42"/>
      <c r="I380" s="236"/>
      <c r="J380" s="42"/>
      <c r="K380" s="42"/>
      <c r="L380" s="46"/>
      <c r="M380" s="237"/>
      <c r="N380" s="238"/>
      <c r="O380" s="93"/>
      <c r="P380" s="93"/>
      <c r="Q380" s="93"/>
      <c r="R380" s="93"/>
      <c r="S380" s="93"/>
      <c r="T380" s="94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19" t="s">
        <v>766</v>
      </c>
      <c r="AU380" s="19" t="s">
        <v>87</v>
      </c>
    </row>
    <row r="381" s="14" customFormat="1">
      <c r="A381" s="14"/>
      <c r="B381" s="249"/>
      <c r="C381" s="250"/>
      <c r="D381" s="234" t="s">
        <v>257</v>
      </c>
      <c r="E381" s="251" t="s">
        <v>1</v>
      </c>
      <c r="F381" s="252" t="s">
        <v>7460</v>
      </c>
      <c r="G381" s="250"/>
      <c r="H381" s="253">
        <v>6.0709999999999997</v>
      </c>
      <c r="I381" s="254"/>
      <c r="J381" s="250"/>
      <c r="K381" s="250"/>
      <c r="L381" s="255"/>
      <c r="M381" s="256"/>
      <c r="N381" s="257"/>
      <c r="O381" s="257"/>
      <c r="P381" s="257"/>
      <c r="Q381" s="257"/>
      <c r="R381" s="257"/>
      <c r="S381" s="257"/>
      <c r="T381" s="258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9" t="s">
        <v>257</v>
      </c>
      <c r="AU381" s="259" t="s">
        <v>87</v>
      </c>
      <c r="AV381" s="14" t="s">
        <v>87</v>
      </c>
      <c r="AW381" s="14" t="s">
        <v>34</v>
      </c>
      <c r="AX381" s="14" t="s">
        <v>85</v>
      </c>
      <c r="AY381" s="259" t="s">
        <v>245</v>
      </c>
    </row>
    <row r="382" s="2" customFormat="1" ht="16.5" customHeight="1">
      <c r="A382" s="40"/>
      <c r="B382" s="41"/>
      <c r="C382" s="221" t="s">
        <v>634</v>
      </c>
      <c r="D382" s="221" t="s">
        <v>248</v>
      </c>
      <c r="E382" s="222" t="s">
        <v>4419</v>
      </c>
      <c r="F382" s="223" t="s">
        <v>4420</v>
      </c>
      <c r="G382" s="224" t="s">
        <v>545</v>
      </c>
      <c r="H382" s="225">
        <v>0.11700000000000001</v>
      </c>
      <c r="I382" s="226"/>
      <c r="J382" s="227">
        <f>ROUND(I382*H382,2)</f>
        <v>0</v>
      </c>
      <c r="K382" s="223" t="s">
        <v>764</v>
      </c>
      <c r="L382" s="46"/>
      <c r="M382" s="228" t="s">
        <v>1</v>
      </c>
      <c r="N382" s="229" t="s">
        <v>42</v>
      </c>
      <c r="O382" s="93"/>
      <c r="P382" s="230">
        <f>O382*H382</f>
        <v>0</v>
      </c>
      <c r="Q382" s="230">
        <v>1.06056</v>
      </c>
      <c r="R382" s="230">
        <f>Q382*H382</f>
        <v>0.12408552000000001</v>
      </c>
      <c r="S382" s="230">
        <v>0</v>
      </c>
      <c r="T382" s="231">
        <f>S382*H382</f>
        <v>0</v>
      </c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R382" s="232" t="s">
        <v>253</v>
      </c>
      <c r="AT382" s="232" t="s">
        <v>248</v>
      </c>
      <c r="AU382" s="232" t="s">
        <v>87</v>
      </c>
      <c r="AY382" s="19" t="s">
        <v>245</v>
      </c>
      <c r="BE382" s="233">
        <f>IF(N382="základní",J382,0)</f>
        <v>0</v>
      </c>
      <c r="BF382" s="233">
        <f>IF(N382="snížená",J382,0)</f>
        <v>0</v>
      </c>
      <c r="BG382" s="233">
        <f>IF(N382="zákl. přenesená",J382,0)</f>
        <v>0</v>
      </c>
      <c r="BH382" s="233">
        <f>IF(N382="sníž. přenesená",J382,0)</f>
        <v>0</v>
      </c>
      <c r="BI382" s="233">
        <f>IF(N382="nulová",J382,0)</f>
        <v>0</v>
      </c>
      <c r="BJ382" s="19" t="s">
        <v>85</v>
      </c>
      <c r="BK382" s="233">
        <f>ROUND(I382*H382,2)</f>
        <v>0</v>
      </c>
      <c r="BL382" s="19" t="s">
        <v>253</v>
      </c>
      <c r="BM382" s="232" t="s">
        <v>7461</v>
      </c>
    </row>
    <row r="383" s="2" customFormat="1">
      <c r="A383" s="40"/>
      <c r="B383" s="41"/>
      <c r="C383" s="42"/>
      <c r="D383" s="234" t="s">
        <v>255</v>
      </c>
      <c r="E383" s="42"/>
      <c r="F383" s="235" t="s">
        <v>4422</v>
      </c>
      <c r="G383" s="42"/>
      <c r="H383" s="42"/>
      <c r="I383" s="236"/>
      <c r="J383" s="42"/>
      <c r="K383" s="42"/>
      <c r="L383" s="46"/>
      <c r="M383" s="237"/>
      <c r="N383" s="238"/>
      <c r="O383" s="93"/>
      <c r="P383" s="93"/>
      <c r="Q383" s="93"/>
      <c r="R383" s="93"/>
      <c r="S383" s="93"/>
      <c r="T383" s="94"/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T383" s="19" t="s">
        <v>255</v>
      </c>
      <c r="AU383" s="19" t="s">
        <v>87</v>
      </c>
    </row>
    <row r="384" s="2" customFormat="1">
      <c r="A384" s="40"/>
      <c r="B384" s="41"/>
      <c r="C384" s="42"/>
      <c r="D384" s="296" t="s">
        <v>766</v>
      </c>
      <c r="E384" s="42"/>
      <c r="F384" s="297" t="s">
        <v>4423</v>
      </c>
      <c r="G384" s="42"/>
      <c r="H384" s="42"/>
      <c r="I384" s="236"/>
      <c r="J384" s="42"/>
      <c r="K384" s="42"/>
      <c r="L384" s="46"/>
      <c r="M384" s="237"/>
      <c r="N384" s="238"/>
      <c r="O384" s="93"/>
      <c r="P384" s="93"/>
      <c r="Q384" s="93"/>
      <c r="R384" s="93"/>
      <c r="S384" s="93"/>
      <c r="T384" s="94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766</v>
      </c>
      <c r="AU384" s="19" t="s">
        <v>87</v>
      </c>
    </row>
    <row r="385" s="14" customFormat="1">
      <c r="A385" s="14"/>
      <c r="B385" s="249"/>
      <c r="C385" s="250"/>
      <c r="D385" s="234" t="s">
        <v>257</v>
      </c>
      <c r="E385" s="251" t="s">
        <v>1</v>
      </c>
      <c r="F385" s="252" t="s">
        <v>7462</v>
      </c>
      <c r="G385" s="250"/>
      <c r="H385" s="253">
        <v>0.11700000000000001</v>
      </c>
      <c r="I385" s="254"/>
      <c r="J385" s="250"/>
      <c r="K385" s="250"/>
      <c r="L385" s="255"/>
      <c r="M385" s="256"/>
      <c r="N385" s="257"/>
      <c r="O385" s="257"/>
      <c r="P385" s="257"/>
      <c r="Q385" s="257"/>
      <c r="R385" s="257"/>
      <c r="S385" s="257"/>
      <c r="T385" s="25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9" t="s">
        <v>257</v>
      </c>
      <c r="AU385" s="259" t="s">
        <v>87</v>
      </c>
      <c r="AV385" s="14" t="s">
        <v>87</v>
      </c>
      <c r="AW385" s="14" t="s">
        <v>34</v>
      </c>
      <c r="AX385" s="14" t="s">
        <v>77</v>
      </c>
      <c r="AY385" s="259" t="s">
        <v>245</v>
      </c>
    </row>
    <row r="386" s="15" customFormat="1">
      <c r="A386" s="15"/>
      <c r="B386" s="260"/>
      <c r="C386" s="261"/>
      <c r="D386" s="234" t="s">
        <v>257</v>
      </c>
      <c r="E386" s="262" t="s">
        <v>1</v>
      </c>
      <c r="F386" s="263" t="s">
        <v>266</v>
      </c>
      <c r="G386" s="261"/>
      <c r="H386" s="264">
        <v>0.11700000000000001</v>
      </c>
      <c r="I386" s="265"/>
      <c r="J386" s="261"/>
      <c r="K386" s="261"/>
      <c r="L386" s="266"/>
      <c r="M386" s="267"/>
      <c r="N386" s="268"/>
      <c r="O386" s="268"/>
      <c r="P386" s="268"/>
      <c r="Q386" s="268"/>
      <c r="R386" s="268"/>
      <c r="S386" s="268"/>
      <c r="T386" s="269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70" t="s">
        <v>257</v>
      </c>
      <c r="AU386" s="270" t="s">
        <v>87</v>
      </c>
      <c r="AV386" s="15" t="s">
        <v>253</v>
      </c>
      <c r="AW386" s="15" t="s">
        <v>34</v>
      </c>
      <c r="AX386" s="15" t="s">
        <v>85</v>
      </c>
      <c r="AY386" s="270" t="s">
        <v>245</v>
      </c>
    </row>
    <row r="387" s="2" customFormat="1" ht="16.5" customHeight="1">
      <c r="A387" s="40"/>
      <c r="B387" s="41"/>
      <c r="C387" s="221" t="s">
        <v>638</v>
      </c>
      <c r="D387" s="221" t="s">
        <v>248</v>
      </c>
      <c r="E387" s="222" t="s">
        <v>2814</v>
      </c>
      <c r="F387" s="223" t="s">
        <v>2815</v>
      </c>
      <c r="G387" s="224" t="s">
        <v>2717</v>
      </c>
      <c r="H387" s="225">
        <v>114.69199999999999</v>
      </c>
      <c r="I387" s="226"/>
      <c r="J387" s="227">
        <f>ROUND(I387*H387,2)</f>
        <v>0</v>
      </c>
      <c r="K387" s="223" t="s">
        <v>764</v>
      </c>
      <c r="L387" s="46"/>
      <c r="M387" s="228" t="s">
        <v>1</v>
      </c>
      <c r="N387" s="229" t="s">
        <v>42</v>
      </c>
      <c r="O387" s="93"/>
      <c r="P387" s="230">
        <f>O387*H387</f>
        <v>0</v>
      </c>
      <c r="Q387" s="230">
        <v>0.0011800000000000001</v>
      </c>
      <c r="R387" s="230">
        <f>Q387*H387</f>
        <v>0.13533656</v>
      </c>
      <c r="S387" s="230">
        <v>0</v>
      </c>
      <c r="T387" s="231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32" t="s">
        <v>253</v>
      </c>
      <c r="AT387" s="232" t="s">
        <v>248</v>
      </c>
      <c r="AU387" s="232" t="s">
        <v>87</v>
      </c>
      <c r="AY387" s="19" t="s">
        <v>245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9" t="s">
        <v>85</v>
      </c>
      <c r="BK387" s="233">
        <f>ROUND(I387*H387,2)</f>
        <v>0</v>
      </c>
      <c r="BL387" s="19" t="s">
        <v>253</v>
      </c>
      <c r="BM387" s="232" t="s">
        <v>7463</v>
      </c>
    </row>
    <row r="388" s="2" customFormat="1">
      <c r="A388" s="40"/>
      <c r="B388" s="41"/>
      <c r="C388" s="42"/>
      <c r="D388" s="234" t="s">
        <v>255</v>
      </c>
      <c r="E388" s="42"/>
      <c r="F388" s="235" t="s">
        <v>2817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255</v>
      </c>
      <c r="AU388" s="19" t="s">
        <v>87</v>
      </c>
    </row>
    <row r="389" s="2" customFormat="1">
      <c r="A389" s="40"/>
      <c r="B389" s="41"/>
      <c r="C389" s="42"/>
      <c r="D389" s="296" t="s">
        <v>766</v>
      </c>
      <c r="E389" s="42"/>
      <c r="F389" s="297" t="s">
        <v>2818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766</v>
      </c>
      <c r="AU389" s="19" t="s">
        <v>87</v>
      </c>
    </row>
    <row r="390" s="13" customFormat="1">
      <c r="A390" s="13"/>
      <c r="B390" s="239"/>
      <c r="C390" s="240"/>
      <c r="D390" s="234" t="s">
        <v>257</v>
      </c>
      <c r="E390" s="241" t="s">
        <v>1</v>
      </c>
      <c r="F390" s="242" t="s">
        <v>7025</v>
      </c>
      <c r="G390" s="240"/>
      <c r="H390" s="241" t="s">
        <v>1</v>
      </c>
      <c r="I390" s="243"/>
      <c r="J390" s="240"/>
      <c r="K390" s="240"/>
      <c r="L390" s="244"/>
      <c r="M390" s="245"/>
      <c r="N390" s="246"/>
      <c r="O390" s="246"/>
      <c r="P390" s="246"/>
      <c r="Q390" s="246"/>
      <c r="R390" s="246"/>
      <c r="S390" s="246"/>
      <c r="T390" s="247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8" t="s">
        <v>257</v>
      </c>
      <c r="AU390" s="248" t="s">
        <v>87</v>
      </c>
      <c r="AV390" s="13" t="s">
        <v>85</v>
      </c>
      <c r="AW390" s="13" t="s">
        <v>34</v>
      </c>
      <c r="AX390" s="13" t="s">
        <v>77</v>
      </c>
      <c r="AY390" s="248" t="s">
        <v>245</v>
      </c>
    </row>
    <row r="391" s="13" customFormat="1">
      <c r="A391" s="13"/>
      <c r="B391" s="239"/>
      <c r="C391" s="240"/>
      <c r="D391" s="234" t="s">
        <v>257</v>
      </c>
      <c r="E391" s="241" t="s">
        <v>1</v>
      </c>
      <c r="F391" s="242" t="s">
        <v>3166</v>
      </c>
      <c r="G391" s="240"/>
      <c r="H391" s="241" t="s">
        <v>1</v>
      </c>
      <c r="I391" s="243"/>
      <c r="J391" s="240"/>
      <c r="K391" s="240"/>
      <c r="L391" s="244"/>
      <c r="M391" s="245"/>
      <c r="N391" s="246"/>
      <c r="O391" s="246"/>
      <c r="P391" s="246"/>
      <c r="Q391" s="246"/>
      <c r="R391" s="246"/>
      <c r="S391" s="246"/>
      <c r="T391" s="247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8" t="s">
        <v>257</v>
      </c>
      <c r="AU391" s="248" t="s">
        <v>87</v>
      </c>
      <c r="AV391" s="13" t="s">
        <v>85</v>
      </c>
      <c r="AW391" s="13" t="s">
        <v>34</v>
      </c>
      <c r="AX391" s="13" t="s">
        <v>77</v>
      </c>
      <c r="AY391" s="248" t="s">
        <v>245</v>
      </c>
    </row>
    <row r="392" s="14" customFormat="1">
      <c r="A392" s="14"/>
      <c r="B392" s="249"/>
      <c r="C392" s="250"/>
      <c r="D392" s="234" t="s">
        <v>257</v>
      </c>
      <c r="E392" s="251" t="s">
        <v>1</v>
      </c>
      <c r="F392" s="252" t="s">
        <v>7464</v>
      </c>
      <c r="G392" s="250"/>
      <c r="H392" s="253">
        <v>35.789999999999999</v>
      </c>
      <c r="I392" s="254"/>
      <c r="J392" s="250"/>
      <c r="K392" s="250"/>
      <c r="L392" s="255"/>
      <c r="M392" s="256"/>
      <c r="N392" s="257"/>
      <c r="O392" s="257"/>
      <c r="P392" s="257"/>
      <c r="Q392" s="257"/>
      <c r="R392" s="257"/>
      <c r="S392" s="257"/>
      <c r="T392" s="258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9" t="s">
        <v>257</v>
      </c>
      <c r="AU392" s="259" t="s">
        <v>87</v>
      </c>
      <c r="AV392" s="14" t="s">
        <v>87</v>
      </c>
      <c r="AW392" s="14" t="s">
        <v>34</v>
      </c>
      <c r="AX392" s="14" t="s">
        <v>77</v>
      </c>
      <c r="AY392" s="259" t="s">
        <v>245</v>
      </c>
    </row>
    <row r="393" s="14" customFormat="1">
      <c r="A393" s="14"/>
      <c r="B393" s="249"/>
      <c r="C393" s="250"/>
      <c r="D393" s="234" t="s">
        <v>257</v>
      </c>
      <c r="E393" s="251" t="s">
        <v>1</v>
      </c>
      <c r="F393" s="252" t="s">
        <v>7465</v>
      </c>
      <c r="G393" s="250"/>
      <c r="H393" s="253">
        <v>24.66</v>
      </c>
      <c r="I393" s="254"/>
      <c r="J393" s="250"/>
      <c r="K393" s="250"/>
      <c r="L393" s="255"/>
      <c r="M393" s="256"/>
      <c r="N393" s="257"/>
      <c r="O393" s="257"/>
      <c r="P393" s="257"/>
      <c r="Q393" s="257"/>
      <c r="R393" s="257"/>
      <c r="S393" s="257"/>
      <c r="T393" s="25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9" t="s">
        <v>257</v>
      </c>
      <c r="AU393" s="259" t="s">
        <v>87</v>
      </c>
      <c r="AV393" s="14" t="s">
        <v>87</v>
      </c>
      <c r="AW393" s="14" t="s">
        <v>34</v>
      </c>
      <c r="AX393" s="14" t="s">
        <v>77</v>
      </c>
      <c r="AY393" s="259" t="s">
        <v>245</v>
      </c>
    </row>
    <row r="394" s="13" customFormat="1">
      <c r="A394" s="13"/>
      <c r="B394" s="239"/>
      <c r="C394" s="240"/>
      <c r="D394" s="234" t="s">
        <v>257</v>
      </c>
      <c r="E394" s="241" t="s">
        <v>1</v>
      </c>
      <c r="F394" s="242" t="s">
        <v>7048</v>
      </c>
      <c r="G394" s="240"/>
      <c r="H394" s="241" t="s">
        <v>1</v>
      </c>
      <c r="I394" s="243"/>
      <c r="J394" s="240"/>
      <c r="K394" s="240"/>
      <c r="L394" s="244"/>
      <c r="M394" s="245"/>
      <c r="N394" s="246"/>
      <c r="O394" s="246"/>
      <c r="P394" s="246"/>
      <c r="Q394" s="246"/>
      <c r="R394" s="246"/>
      <c r="S394" s="246"/>
      <c r="T394" s="247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8" t="s">
        <v>257</v>
      </c>
      <c r="AU394" s="248" t="s">
        <v>87</v>
      </c>
      <c r="AV394" s="13" t="s">
        <v>85</v>
      </c>
      <c r="AW394" s="13" t="s">
        <v>34</v>
      </c>
      <c r="AX394" s="13" t="s">
        <v>77</v>
      </c>
      <c r="AY394" s="248" t="s">
        <v>245</v>
      </c>
    </row>
    <row r="395" s="14" customFormat="1">
      <c r="A395" s="14"/>
      <c r="B395" s="249"/>
      <c r="C395" s="250"/>
      <c r="D395" s="234" t="s">
        <v>257</v>
      </c>
      <c r="E395" s="251" t="s">
        <v>1</v>
      </c>
      <c r="F395" s="252" t="s">
        <v>7466</v>
      </c>
      <c r="G395" s="250"/>
      <c r="H395" s="253">
        <v>49.478000000000002</v>
      </c>
      <c r="I395" s="254"/>
      <c r="J395" s="250"/>
      <c r="K395" s="250"/>
      <c r="L395" s="255"/>
      <c r="M395" s="256"/>
      <c r="N395" s="257"/>
      <c r="O395" s="257"/>
      <c r="P395" s="257"/>
      <c r="Q395" s="257"/>
      <c r="R395" s="257"/>
      <c r="S395" s="257"/>
      <c r="T395" s="25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9" t="s">
        <v>257</v>
      </c>
      <c r="AU395" s="259" t="s">
        <v>87</v>
      </c>
      <c r="AV395" s="14" t="s">
        <v>87</v>
      </c>
      <c r="AW395" s="14" t="s">
        <v>34</v>
      </c>
      <c r="AX395" s="14" t="s">
        <v>77</v>
      </c>
      <c r="AY395" s="259" t="s">
        <v>245</v>
      </c>
    </row>
    <row r="396" s="13" customFormat="1">
      <c r="A396" s="13"/>
      <c r="B396" s="239"/>
      <c r="C396" s="240"/>
      <c r="D396" s="234" t="s">
        <v>257</v>
      </c>
      <c r="E396" s="241" t="s">
        <v>1</v>
      </c>
      <c r="F396" s="242" t="s">
        <v>7050</v>
      </c>
      <c r="G396" s="240"/>
      <c r="H396" s="241" t="s">
        <v>1</v>
      </c>
      <c r="I396" s="243"/>
      <c r="J396" s="240"/>
      <c r="K396" s="240"/>
      <c r="L396" s="244"/>
      <c r="M396" s="245"/>
      <c r="N396" s="246"/>
      <c r="O396" s="246"/>
      <c r="P396" s="246"/>
      <c r="Q396" s="246"/>
      <c r="R396" s="246"/>
      <c r="S396" s="246"/>
      <c r="T396" s="247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8" t="s">
        <v>257</v>
      </c>
      <c r="AU396" s="248" t="s">
        <v>87</v>
      </c>
      <c r="AV396" s="13" t="s">
        <v>85</v>
      </c>
      <c r="AW396" s="13" t="s">
        <v>34</v>
      </c>
      <c r="AX396" s="13" t="s">
        <v>77</v>
      </c>
      <c r="AY396" s="248" t="s">
        <v>245</v>
      </c>
    </row>
    <row r="397" s="14" customFormat="1">
      <c r="A397" s="14"/>
      <c r="B397" s="249"/>
      <c r="C397" s="250"/>
      <c r="D397" s="234" t="s">
        <v>257</v>
      </c>
      <c r="E397" s="251" t="s">
        <v>1</v>
      </c>
      <c r="F397" s="252" t="s">
        <v>7467</v>
      </c>
      <c r="G397" s="250"/>
      <c r="H397" s="253">
        <v>4.7640000000000002</v>
      </c>
      <c r="I397" s="254"/>
      <c r="J397" s="250"/>
      <c r="K397" s="250"/>
      <c r="L397" s="255"/>
      <c r="M397" s="256"/>
      <c r="N397" s="257"/>
      <c r="O397" s="257"/>
      <c r="P397" s="257"/>
      <c r="Q397" s="257"/>
      <c r="R397" s="257"/>
      <c r="S397" s="257"/>
      <c r="T397" s="25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9" t="s">
        <v>257</v>
      </c>
      <c r="AU397" s="259" t="s">
        <v>87</v>
      </c>
      <c r="AV397" s="14" t="s">
        <v>87</v>
      </c>
      <c r="AW397" s="14" t="s">
        <v>34</v>
      </c>
      <c r="AX397" s="14" t="s">
        <v>77</v>
      </c>
      <c r="AY397" s="259" t="s">
        <v>245</v>
      </c>
    </row>
    <row r="398" s="15" customFormat="1">
      <c r="A398" s="15"/>
      <c r="B398" s="260"/>
      <c r="C398" s="261"/>
      <c r="D398" s="234" t="s">
        <v>257</v>
      </c>
      <c r="E398" s="262" t="s">
        <v>1</v>
      </c>
      <c r="F398" s="263" t="s">
        <v>266</v>
      </c>
      <c r="G398" s="261"/>
      <c r="H398" s="264">
        <v>114.69199999999999</v>
      </c>
      <c r="I398" s="265"/>
      <c r="J398" s="261"/>
      <c r="K398" s="261"/>
      <c r="L398" s="266"/>
      <c r="M398" s="267"/>
      <c r="N398" s="268"/>
      <c r="O398" s="268"/>
      <c r="P398" s="268"/>
      <c r="Q398" s="268"/>
      <c r="R398" s="268"/>
      <c r="S398" s="268"/>
      <c r="T398" s="269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70" t="s">
        <v>257</v>
      </c>
      <c r="AU398" s="270" t="s">
        <v>87</v>
      </c>
      <c r="AV398" s="15" t="s">
        <v>253</v>
      </c>
      <c r="AW398" s="15" t="s">
        <v>34</v>
      </c>
      <c r="AX398" s="15" t="s">
        <v>85</v>
      </c>
      <c r="AY398" s="270" t="s">
        <v>245</v>
      </c>
    </row>
    <row r="399" s="2" customFormat="1" ht="21.75" customHeight="1">
      <c r="A399" s="40"/>
      <c r="B399" s="41"/>
      <c r="C399" s="221" t="s">
        <v>642</v>
      </c>
      <c r="D399" s="221" t="s">
        <v>248</v>
      </c>
      <c r="E399" s="222" t="s">
        <v>2820</v>
      </c>
      <c r="F399" s="223" t="s">
        <v>2821</v>
      </c>
      <c r="G399" s="224" t="s">
        <v>2717</v>
      </c>
      <c r="H399" s="225">
        <v>114.69199999999999</v>
      </c>
      <c r="I399" s="226"/>
      <c r="J399" s="227">
        <f>ROUND(I399*H399,2)</f>
        <v>0</v>
      </c>
      <c r="K399" s="223" t="s">
        <v>764</v>
      </c>
      <c r="L399" s="46"/>
      <c r="M399" s="228" t="s">
        <v>1</v>
      </c>
      <c r="N399" s="229" t="s">
        <v>42</v>
      </c>
      <c r="O399" s="93"/>
      <c r="P399" s="230">
        <f>O399*H399</f>
        <v>0</v>
      </c>
      <c r="Q399" s="230">
        <v>4.0000000000000003E-05</v>
      </c>
      <c r="R399" s="230">
        <f>Q399*H399</f>
        <v>0.0045876800000000002</v>
      </c>
      <c r="S399" s="230">
        <v>0</v>
      </c>
      <c r="T399" s="231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32" t="s">
        <v>253</v>
      </c>
      <c r="AT399" s="232" t="s">
        <v>248</v>
      </c>
      <c r="AU399" s="232" t="s">
        <v>87</v>
      </c>
      <c r="AY399" s="19" t="s">
        <v>245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9" t="s">
        <v>85</v>
      </c>
      <c r="BK399" s="233">
        <f>ROUND(I399*H399,2)</f>
        <v>0</v>
      </c>
      <c r="BL399" s="19" t="s">
        <v>253</v>
      </c>
      <c r="BM399" s="232" t="s">
        <v>7468</v>
      </c>
    </row>
    <row r="400" s="2" customFormat="1">
      <c r="A400" s="40"/>
      <c r="B400" s="41"/>
      <c r="C400" s="42"/>
      <c r="D400" s="234" t="s">
        <v>255</v>
      </c>
      <c r="E400" s="42"/>
      <c r="F400" s="235" t="s">
        <v>2823</v>
      </c>
      <c r="G400" s="42"/>
      <c r="H400" s="42"/>
      <c r="I400" s="236"/>
      <c r="J400" s="42"/>
      <c r="K400" s="42"/>
      <c r="L400" s="46"/>
      <c r="M400" s="237"/>
      <c r="N400" s="238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255</v>
      </c>
      <c r="AU400" s="19" t="s">
        <v>87</v>
      </c>
    </row>
    <row r="401" s="2" customFormat="1">
      <c r="A401" s="40"/>
      <c r="B401" s="41"/>
      <c r="C401" s="42"/>
      <c r="D401" s="296" t="s">
        <v>766</v>
      </c>
      <c r="E401" s="42"/>
      <c r="F401" s="297" t="s">
        <v>2824</v>
      </c>
      <c r="G401" s="42"/>
      <c r="H401" s="42"/>
      <c r="I401" s="236"/>
      <c r="J401" s="42"/>
      <c r="K401" s="42"/>
      <c r="L401" s="46"/>
      <c r="M401" s="237"/>
      <c r="N401" s="238"/>
      <c r="O401" s="93"/>
      <c r="P401" s="93"/>
      <c r="Q401" s="93"/>
      <c r="R401" s="93"/>
      <c r="S401" s="93"/>
      <c r="T401" s="94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T401" s="19" t="s">
        <v>766</v>
      </c>
      <c r="AU401" s="19" t="s">
        <v>87</v>
      </c>
    </row>
    <row r="402" s="12" customFormat="1" ht="22.8" customHeight="1">
      <c r="A402" s="12"/>
      <c r="B402" s="205"/>
      <c r="C402" s="206"/>
      <c r="D402" s="207" t="s">
        <v>76</v>
      </c>
      <c r="E402" s="219" t="s">
        <v>253</v>
      </c>
      <c r="F402" s="219" t="s">
        <v>761</v>
      </c>
      <c r="G402" s="206"/>
      <c r="H402" s="206"/>
      <c r="I402" s="209"/>
      <c r="J402" s="220">
        <f>BK402</f>
        <v>0</v>
      </c>
      <c r="K402" s="206"/>
      <c r="L402" s="211"/>
      <c r="M402" s="212"/>
      <c r="N402" s="213"/>
      <c r="O402" s="213"/>
      <c r="P402" s="214">
        <f>SUM(P403:P490)</f>
        <v>0</v>
      </c>
      <c r="Q402" s="213"/>
      <c r="R402" s="214">
        <f>SUM(R403:R490)</f>
        <v>222.17468793000001</v>
      </c>
      <c r="S402" s="213"/>
      <c r="T402" s="215">
        <f>SUM(T403:T490)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216" t="s">
        <v>85</v>
      </c>
      <c r="AT402" s="217" t="s">
        <v>76</v>
      </c>
      <c r="AU402" s="217" t="s">
        <v>85</v>
      </c>
      <c r="AY402" s="216" t="s">
        <v>245</v>
      </c>
      <c r="BK402" s="218">
        <f>SUM(BK403:BK490)</f>
        <v>0</v>
      </c>
    </row>
    <row r="403" s="2" customFormat="1" ht="16.5" customHeight="1">
      <c r="A403" s="40"/>
      <c r="B403" s="41"/>
      <c r="C403" s="221" t="s">
        <v>646</v>
      </c>
      <c r="D403" s="221" t="s">
        <v>248</v>
      </c>
      <c r="E403" s="222" t="s">
        <v>3638</v>
      </c>
      <c r="F403" s="223" t="s">
        <v>3639</v>
      </c>
      <c r="G403" s="224" t="s">
        <v>251</v>
      </c>
      <c r="H403" s="225">
        <v>22.308</v>
      </c>
      <c r="I403" s="226"/>
      <c r="J403" s="227">
        <f>ROUND(I403*H403,2)</f>
        <v>0</v>
      </c>
      <c r="K403" s="223" t="s">
        <v>764</v>
      </c>
      <c r="L403" s="46"/>
      <c r="M403" s="228" t="s">
        <v>1</v>
      </c>
      <c r="N403" s="229" t="s">
        <v>42</v>
      </c>
      <c r="O403" s="93"/>
      <c r="P403" s="230">
        <f>O403*H403</f>
        <v>0</v>
      </c>
      <c r="Q403" s="230">
        <v>2.5022000000000002</v>
      </c>
      <c r="R403" s="230">
        <f>Q403*H403</f>
        <v>55.819077600000007</v>
      </c>
      <c r="S403" s="230">
        <v>0</v>
      </c>
      <c r="T403" s="231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32" t="s">
        <v>253</v>
      </c>
      <c r="AT403" s="232" t="s">
        <v>248</v>
      </c>
      <c r="AU403" s="232" t="s">
        <v>87</v>
      </c>
      <c r="AY403" s="19" t="s">
        <v>245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9" t="s">
        <v>85</v>
      </c>
      <c r="BK403" s="233">
        <f>ROUND(I403*H403,2)</f>
        <v>0</v>
      </c>
      <c r="BL403" s="19" t="s">
        <v>253</v>
      </c>
      <c r="BM403" s="232" t="s">
        <v>7469</v>
      </c>
    </row>
    <row r="404" s="2" customFormat="1">
      <c r="A404" s="40"/>
      <c r="B404" s="41"/>
      <c r="C404" s="42"/>
      <c r="D404" s="234" t="s">
        <v>255</v>
      </c>
      <c r="E404" s="42"/>
      <c r="F404" s="235" t="s">
        <v>4472</v>
      </c>
      <c r="G404" s="42"/>
      <c r="H404" s="42"/>
      <c r="I404" s="236"/>
      <c r="J404" s="42"/>
      <c r="K404" s="42"/>
      <c r="L404" s="46"/>
      <c r="M404" s="237"/>
      <c r="N404" s="238"/>
      <c r="O404" s="93"/>
      <c r="P404" s="93"/>
      <c r="Q404" s="93"/>
      <c r="R404" s="93"/>
      <c r="S404" s="93"/>
      <c r="T404" s="94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255</v>
      </c>
      <c r="AU404" s="19" t="s">
        <v>87</v>
      </c>
    </row>
    <row r="405" s="2" customFormat="1">
      <c r="A405" s="40"/>
      <c r="B405" s="41"/>
      <c r="C405" s="42"/>
      <c r="D405" s="296" t="s">
        <v>766</v>
      </c>
      <c r="E405" s="42"/>
      <c r="F405" s="297" t="s">
        <v>3641</v>
      </c>
      <c r="G405" s="42"/>
      <c r="H405" s="42"/>
      <c r="I405" s="236"/>
      <c r="J405" s="42"/>
      <c r="K405" s="42"/>
      <c r="L405" s="46"/>
      <c r="M405" s="237"/>
      <c r="N405" s="238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766</v>
      </c>
      <c r="AU405" s="19" t="s">
        <v>87</v>
      </c>
    </row>
    <row r="406" s="14" customFormat="1">
      <c r="A406" s="14"/>
      <c r="B406" s="249"/>
      <c r="C406" s="250"/>
      <c r="D406" s="234" t="s">
        <v>257</v>
      </c>
      <c r="E406" s="251" t="s">
        <v>1</v>
      </c>
      <c r="F406" s="252" t="s">
        <v>7470</v>
      </c>
      <c r="G406" s="250"/>
      <c r="H406" s="253">
        <v>22.308</v>
      </c>
      <c r="I406" s="254"/>
      <c r="J406" s="250"/>
      <c r="K406" s="250"/>
      <c r="L406" s="255"/>
      <c r="M406" s="256"/>
      <c r="N406" s="257"/>
      <c r="O406" s="257"/>
      <c r="P406" s="257"/>
      <c r="Q406" s="257"/>
      <c r="R406" s="257"/>
      <c r="S406" s="257"/>
      <c r="T406" s="258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9" t="s">
        <v>257</v>
      </c>
      <c r="AU406" s="259" t="s">
        <v>87</v>
      </c>
      <c r="AV406" s="14" t="s">
        <v>87</v>
      </c>
      <c r="AW406" s="14" t="s">
        <v>34</v>
      </c>
      <c r="AX406" s="14" t="s">
        <v>85</v>
      </c>
      <c r="AY406" s="259" t="s">
        <v>245</v>
      </c>
    </row>
    <row r="407" s="2" customFormat="1" ht="24.15" customHeight="1">
      <c r="A407" s="40"/>
      <c r="B407" s="41"/>
      <c r="C407" s="221" t="s">
        <v>650</v>
      </c>
      <c r="D407" s="221" t="s">
        <v>248</v>
      </c>
      <c r="E407" s="222" t="s">
        <v>3643</v>
      </c>
      <c r="F407" s="223" t="s">
        <v>3644</v>
      </c>
      <c r="G407" s="224" t="s">
        <v>251</v>
      </c>
      <c r="H407" s="225">
        <v>22.308</v>
      </c>
      <c r="I407" s="226"/>
      <c r="J407" s="227">
        <f>ROUND(I407*H407,2)</f>
        <v>0</v>
      </c>
      <c r="K407" s="223" t="s">
        <v>764</v>
      </c>
      <c r="L407" s="46"/>
      <c r="M407" s="228" t="s">
        <v>1</v>
      </c>
      <c r="N407" s="229" t="s">
        <v>42</v>
      </c>
      <c r="O407" s="93"/>
      <c r="P407" s="230">
        <f>O407*H407</f>
        <v>0</v>
      </c>
      <c r="Q407" s="230">
        <v>0.048579999999999998</v>
      </c>
      <c r="R407" s="230">
        <f>Q407*H407</f>
        <v>1.08372264</v>
      </c>
      <c r="S407" s="230">
        <v>0</v>
      </c>
      <c r="T407" s="231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32" t="s">
        <v>253</v>
      </c>
      <c r="AT407" s="232" t="s">
        <v>248</v>
      </c>
      <c r="AU407" s="232" t="s">
        <v>87</v>
      </c>
      <c r="AY407" s="19" t="s">
        <v>245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9" t="s">
        <v>85</v>
      </c>
      <c r="BK407" s="233">
        <f>ROUND(I407*H407,2)</f>
        <v>0</v>
      </c>
      <c r="BL407" s="19" t="s">
        <v>253</v>
      </c>
      <c r="BM407" s="232" t="s">
        <v>7471</v>
      </c>
    </row>
    <row r="408" s="2" customFormat="1">
      <c r="A408" s="40"/>
      <c r="B408" s="41"/>
      <c r="C408" s="42"/>
      <c r="D408" s="234" t="s">
        <v>255</v>
      </c>
      <c r="E408" s="42"/>
      <c r="F408" s="235" t="s">
        <v>3646</v>
      </c>
      <c r="G408" s="42"/>
      <c r="H408" s="42"/>
      <c r="I408" s="236"/>
      <c r="J408" s="42"/>
      <c r="K408" s="42"/>
      <c r="L408" s="46"/>
      <c r="M408" s="237"/>
      <c r="N408" s="238"/>
      <c r="O408" s="93"/>
      <c r="P408" s="93"/>
      <c r="Q408" s="93"/>
      <c r="R408" s="93"/>
      <c r="S408" s="93"/>
      <c r="T408" s="94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9" t="s">
        <v>255</v>
      </c>
      <c r="AU408" s="19" t="s">
        <v>87</v>
      </c>
    </row>
    <row r="409" s="2" customFormat="1">
      <c r="A409" s="40"/>
      <c r="B409" s="41"/>
      <c r="C409" s="42"/>
      <c r="D409" s="296" t="s">
        <v>766</v>
      </c>
      <c r="E409" s="42"/>
      <c r="F409" s="297" t="s">
        <v>3647</v>
      </c>
      <c r="G409" s="42"/>
      <c r="H409" s="42"/>
      <c r="I409" s="236"/>
      <c r="J409" s="42"/>
      <c r="K409" s="42"/>
      <c r="L409" s="46"/>
      <c r="M409" s="237"/>
      <c r="N409" s="238"/>
      <c r="O409" s="93"/>
      <c r="P409" s="93"/>
      <c r="Q409" s="93"/>
      <c r="R409" s="93"/>
      <c r="S409" s="93"/>
      <c r="T409" s="94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766</v>
      </c>
      <c r="AU409" s="19" t="s">
        <v>87</v>
      </c>
    </row>
    <row r="410" s="2" customFormat="1" ht="16.5" customHeight="1">
      <c r="A410" s="40"/>
      <c r="B410" s="41"/>
      <c r="C410" s="221" t="s">
        <v>654</v>
      </c>
      <c r="D410" s="221" t="s">
        <v>248</v>
      </c>
      <c r="E410" s="222" t="s">
        <v>4427</v>
      </c>
      <c r="F410" s="223" t="s">
        <v>4428</v>
      </c>
      <c r="G410" s="224" t="s">
        <v>545</v>
      </c>
      <c r="H410" s="225">
        <v>7.6890000000000001</v>
      </c>
      <c r="I410" s="226"/>
      <c r="J410" s="227">
        <f>ROUND(I410*H410,2)</f>
        <v>0</v>
      </c>
      <c r="K410" s="223" t="s">
        <v>764</v>
      </c>
      <c r="L410" s="46"/>
      <c r="M410" s="228" t="s">
        <v>1</v>
      </c>
      <c r="N410" s="229" t="s">
        <v>42</v>
      </c>
      <c r="O410" s="93"/>
      <c r="P410" s="230">
        <f>O410*H410</f>
        <v>0</v>
      </c>
      <c r="Q410" s="230">
        <v>1.0492699999999999</v>
      </c>
      <c r="R410" s="230">
        <f>Q410*H410</f>
        <v>8.0678370299999997</v>
      </c>
      <c r="S410" s="230">
        <v>0</v>
      </c>
      <c r="T410" s="231">
        <f>S410*H410</f>
        <v>0</v>
      </c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R410" s="232" t="s">
        <v>253</v>
      </c>
      <c r="AT410" s="232" t="s">
        <v>248</v>
      </c>
      <c r="AU410" s="232" t="s">
        <v>87</v>
      </c>
      <c r="AY410" s="19" t="s">
        <v>245</v>
      </c>
      <c r="BE410" s="233">
        <f>IF(N410="základní",J410,0)</f>
        <v>0</v>
      </c>
      <c r="BF410" s="233">
        <f>IF(N410="snížená",J410,0)</f>
        <v>0</v>
      </c>
      <c r="BG410" s="233">
        <f>IF(N410="zákl. přenesená",J410,0)</f>
        <v>0</v>
      </c>
      <c r="BH410" s="233">
        <f>IF(N410="sníž. přenesená",J410,0)</f>
        <v>0</v>
      </c>
      <c r="BI410" s="233">
        <f>IF(N410="nulová",J410,0)</f>
        <v>0</v>
      </c>
      <c r="BJ410" s="19" t="s">
        <v>85</v>
      </c>
      <c r="BK410" s="233">
        <f>ROUND(I410*H410,2)</f>
        <v>0</v>
      </c>
      <c r="BL410" s="19" t="s">
        <v>253</v>
      </c>
      <c r="BM410" s="232" t="s">
        <v>7472</v>
      </c>
    </row>
    <row r="411" s="2" customFormat="1">
      <c r="A411" s="40"/>
      <c r="B411" s="41"/>
      <c r="C411" s="42"/>
      <c r="D411" s="234" t="s">
        <v>255</v>
      </c>
      <c r="E411" s="42"/>
      <c r="F411" s="235" t="s">
        <v>4430</v>
      </c>
      <c r="G411" s="42"/>
      <c r="H411" s="42"/>
      <c r="I411" s="236"/>
      <c r="J411" s="42"/>
      <c r="K411" s="42"/>
      <c r="L411" s="46"/>
      <c r="M411" s="237"/>
      <c r="N411" s="238"/>
      <c r="O411" s="93"/>
      <c r="P411" s="93"/>
      <c r="Q411" s="93"/>
      <c r="R411" s="93"/>
      <c r="S411" s="93"/>
      <c r="T411" s="94"/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T411" s="19" t="s">
        <v>255</v>
      </c>
      <c r="AU411" s="19" t="s">
        <v>87</v>
      </c>
    </row>
    <row r="412" s="2" customFormat="1">
      <c r="A412" s="40"/>
      <c r="B412" s="41"/>
      <c r="C412" s="42"/>
      <c r="D412" s="296" t="s">
        <v>766</v>
      </c>
      <c r="E412" s="42"/>
      <c r="F412" s="297" t="s">
        <v>4431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766</v>
      </c>
      <c r="AU412" s="19" t="s">
        <v>87</v>
      </c>
    </row>
    <row r="413" s="14" customFormat="1">
      <c r="A413" s="14"/>
      <c r="B413" s="249"/>
      <c r="C413" s="250"/>
      <c r="D413" s="234" t="s">
        <v>257</v>
      </c>
      <c r="E413" s="251" t="s">
        <v>1</v>
      </c>
      <c r="F413" s="252" t="s">
        <v>7473</v>
      </c>
      <c r="G413" s="250"/>
      <c r="H413" s="253">
        <v>7.6890000000000001</v>
      </c>
      <c r="I413" s="254"/>
      <c r="J413" s="250"/>
      <c r="K413" s="250"/>
      <c r="L413" s="255"/>
      <c r="M413" s="256"/>
      <c r="N413" s="257"/>
      <c r="O413" s="257"/>
      <c r="P413" s="257"/>
      <c r="Q413" s="257"/>
      <c r="R413" s="257"/>
      <c r="S413" s="257"/>
      <c r="T413" s="258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9" t="s">
        <v>257</v>
      </c>
      <c r="AU413" s="259" t="s">
        <v>87</v>
      </c>
      <c r="AV413" s="14" t="s">
        <v>87</v>
      </c>
      <c r="AW413" s="14" t="s">
        <v>34</v>
      </c>
      <c r="AX413" s="14" t="s">
        <v>77</v>
      </c>
      <c r="AY413" s="259" t="s">
        <v>245</v>
      </c>
    </row>
    <row r="414" s="15" customFormat="1">
      <c r="A414" s="15"/>
      <c r="B414" s="260"/>
      <c r="C414" s="261"/>
      <c r="D414" s="234" t="s">
        <v>257</v>
      </c>
      <c r="E414" s="262" t="s">
        <v>1</v>
      </c>
      <c r="F414" s="263" t="s">
        <v>266</v>
      </c>
      <c r="G414" s="261"/>
      <c r="H414" s="264">
        <v>7.6890000000000001</v>
      </c>
      <c r="I414" s="265"/>
      <c r="J414" s="261"/>
      <c r="K414" s="261"/>
      <c r="L414" s="266"/>
      <c r="M414" s="267"/>
      <c r="N414" s="268"/>
      <c r="O414" s="268"/>
      <c r="P414" s="268"/>
      <c r="Q414" s="268"/>
      <c r="R414" s="268"/>
      <c r="S414" s="268"/>
      <c r="T414" s="269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70" t="s">
        <v>257</v>
      </c>
      <c r="AU414" s="270" t="s">
        <v>87</v>
      </c>
      <c r="AV414" s="15" t="s">
        <v>253</v>
      </c>
      <c r="AW414" s="15" t="s">
        <v>34</v>
      </c>
      <c r="AX414" s="15" t="s">
        <v>85</v>
      </c>
      <c r="AY414" s="270" t="s">
        <v>245</v>
      </c>
    </row>
    <row r="415" s="2" customFormat="1" ht="16.5" customHeight="1">
      <c r="A415" s="40"/>
      <c r="B415" s="41"/>
      <c r="C415" s="221" t="s">
        <v>658</v>
      </c>
      <c r="D415" s="221" t="s">
        <v>248</v>
      </c>
      <c r="E415" s="222" t="s">
        <v>7060</v>
      </c>
      <c r="F415" s="223" t="s">
        <v>7061</v>
      </c>
      <c r="G415" s="224" t="s">
        <v>275</v>
      </c>
      <c r="H415" s="225">
        <v>50.369999999999997</v>
      </c>
      <c r="I415" s="226"/>
      <c r="J415" s="227">
        <f>ROUND(I415*H415,2)</f>
        <v>0</v>
      </c>
      <c r="K415" s="223" t="s">
        <v>764</v>
      </c>
      <c r="L415" s="46"/>
      <c r="M415" s="228" t="s">
        <v>1</v>
      </c>
      <c r="N415" s="229" t="s">
        <v>42</v>
      </c>
      <c r="O415" s="93"/>
      <c r="P415" s="230">
        <f>O415*H415</f>
        <v>0</v>
      </c>
      <c r="Q415" s="230">
        <v>0.0036800000000000001</v>
      </c>
      <c r="R415" s="230">
        <f>Q415*H415</f>
        <v>0.18536159999999999</v>
      </c>
      <c r="S415" s="230">
        <v>0</v>
      </c>
      <c r="T415" s="231">
        <f>S415*H415</f>
        <v>0</v>
      </c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R415" s="232" t="s">
        <v>253</v>
      </c>
      <c r="AT415" s="232" t="s">
        <v>248</v>
      </c>
      <c r="AU415" s="232" t="s">
        <v>87</v>
      </c>
      <c r="AY415" s="19" t="s">
        <v>245</v>
      </c>
      <c r="BE415" s="233">
        <f>IF(N415="základní",J415,0)</f>
        <v>0</v>
      </c>
      <c r="BF415" s="233">
        <f>IF(N415="snížená",J415,0)</f>
        <v>0</v>
      </c>
      <c r="BG415" s="233">
        <f>IF(N415="zákl. přenesená",J415,0)</f>
        <v>0</v>
      </c>
      <c r="BH415" s="233">
        <f>IF(N415="sníž. přenesená",J415,0)</f>
        <v>0</v>
      </c>
      <c r="BI415" s="233">
        <f>IF(N415="nulová",J415,0)</f>
        <v>0</v>
      </c>
      <c r="BJ415" s="19" t="s">
        <v>85</v>
      </c>
      <c r="BK415" s="233">
        <f>ROUND(I415*H415,2)</f>
        <v>0</v>
      </c>
      <c r="BL415" s="19" t="s">
        <v>253</v>
      </c>
      <c r="BM415" s="232" t="s">
        <v>7474</v>
      </c>
    </row>
    <row r="416" s="2" customFormat="1">
      <c r="A416" s="40"/>
      <c r="B416" s="41"/>
      <c r="C416" s="42"/>
      <c r="D416" s="234" t="s">
        <v>255</v>
      </c>
      <c r="E416" s="42"/>
      <c r="F416" s="235" t="s">
        <v>7063</v>
      </c>
      <c r="G416" s="42"/>
      <c r="H416" s="42"/>
      <c r="I416" s="236"/>
      <c r="J416" s="42"/>
      <c r="K416" s="42"/>
      <c r="L416" s="46"/>
      <c r="M416" s="237"/>
      <c r="N416" s="238"/>
      <c r="O416" s="93"/>
      <c r="P416" s="93"/>
      <c r="Q416" s="93"/>
      <c r="R416" s="93"/>
      <c r="S416" s="93"/>
      <c r="T416" s="94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T416" s="19" t="s">
        <v>255</v>
      </c>
      <c r="AU416" s="19" t="s">
        <v>87</v>
      </c>
    </row>
    <row r="417" s="2" customFormat="1">
      <c r="A417" s="40"/>
      <c r="B417" s="41"/>
      <c r="C417" s="42"/>
      <c r="D417" s="296" t="s">
        <v>766</v>
      </c>
      <c r="E417" s="42"/>
      <c r="F417" s="297" t="s">
        <v>7064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766</v>
      </c>
      <c r="AU417" s="19" t="s">
        <v>87</v>
      </c>
    </row>
    <row r="418" s="13" customFormat="1">
      <c r="A418" s="13"/>
      <c r="B418" s="239"/>
      <c r="C418" s="240"/>
      <c r="D418" s="234" t="s">
        <v>257</v>
      </c>
      <c r="E418" s="241" t="s">
        <v>1</v>
      </c>
      <c r="F418" s="242" t="s">
        <v>7065</v>
      </c>
      <c r="G418" s="240"/>
      <c r="H418" s="241" t="s">
        <v>1</v>
      </c>
      <c r="I418" s="243"/>
      <c r="J418" s="240"/>
      <c r="K418" s="240"/>
      <c r="L418" s="244"/>
      <c r="M418" s="245"/>
      <c r="N418" s="246"/>
      <c r="O418" s="246"/>
      <c r="P418" s="246"/>
      <c r="Q418" s="246"/>
      <c r="R418" s="246"/>
      <c r="S418" s="246"/>
      <c r="T418" s="247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8" t="s">
        <v>257</v>
      </c>
      <c r="AU418" s="248" t="s">
        <v>87</v>
      </c>
      <c r="AV418" s="13" t="s">
        <v>85</v>
      </c>
      <c r="AW418" s="13" t="s">
        <v>34</v>
      </c>
      <c r="AX418" s="13" t="s">
        <v>77</v>
      </c>
      <c r="AY418" s="248" t="s">
        <v>245</v>
      </c>
    </row>
    <row r="419" s="13" customFormat="1">
      <c r="A419" s="13"/>
      <c r="B419" s="239"/>
      <c r="C419" s="240"/>
      <c r="D419" s="234" t="s">
        <v>257</v>
      </c>
      <c r="E419" s="241" t="s">
        <v>1</v>
      </c>
      <c r="F419" s="242" t="s">
        <v>7066</v>
      </c>
      <c r="G419" s="240"/>
      <c r="H419" s="241" t="s">
        <v>1</v>
      </c>
      <c r="I419" s="243"/>
      <c r="J419" s="240"/>
      <c r="K419" s="240"/>
      <c r="L419" s="244"/>
      <c r="M419" s="245"/>
      <c r="N419" s="246"/>
      <c r="O419" s="246"/>
      <c r="P419" s="246"/>
      <c r="Q419" s="246"/>
      <c r="R419" s="246"/>
      <c r="S419" s="246"/>
      <c r="T419" s="247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8" t="s">
        <v>257</v>
      </c>
      <c r="AU419" s="248" t="s">
        <v>87</v>
      </c>
      <c r="AV419" s="13" t="s">
        <v>85</v>
      </c>
      <c r="AW419" s="13" t="s">
        <v>34</v>
      </c>
      <c r="AX419" s="13" t="s">
        <v>77</v>
      </c>
      <c r="AY419" s="248" t="s">
        <v>245</v>
      </c>
    </row>
    <row r="420" s="14" customFormat="1">
      <c r="A420" s="14"/>
      <c r="B420" s="249"/>
      <c r="C420" s="250"/>
      <c r="D420" s="234" t="s">
        <v>257</v>
      </c>
      <c r="E420" s="251" t="s">
        <v>1</v>
      </c>
      <c r="F420" s="252" t="s">
        <v>7475</v>
      </c>
      <c r="G420" s="250"/>
      <c r="H420" s="253">
        <v>50.369999999999997</v>
      </c>
      <c r="I420" s="254"/>
      <c r="J420" s="250"/>
      <c r="K420" s="250"/>
      <c r="L420" s="255"/>
      <c r="M420" s="256"/>
      <c r="N420" s="257"/>
      <c r="O420" s="257"/>
      <c r="P420" s="257"/>
      <c r="Q420" s="257"/>
      <c r="R420" s="257"/>
      <c r="S420" s="257"/>
      <c r="T420" s="258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9" t="s">
        <v>257</v>
      </c>
      <c r="AU420" s="259" t="s">
        <v>87</v>
      </c>
      <c r="AV420" s="14" t="s">
        <v>87</v>
      </c>
      <c r="AW420" s="14" t="s">
        <v>34</v>
      </c>
      <c r="AX420" s="14" t="s">
        <v>85</v>
      </c>
      <c r="AY420" s="259" t="s">
        <v>245</v>
      </c>
    </row>
    <row r="421" s="2" customFormat="1" ht="16.5" customHeight="1">
      <c r="A421" s="40"/>
      <c r="B421" s="41"/>
      <c r="C421" s="283" t="s">
        <v>666</v>
      </c>
      <c r="D421" s="283" t="s">
        <v>551</v>
      </c>
      <c r="E421" s="284" t="s">
        <v>7068</v>
      </c>
      <c r="F421" s="285" t="s">
        <v>7069</v>
      </c>
      <c r="G421" s="286" t="s">
        <v>275</v>
      </c>
      <c r="H421" s="287">
        <v>55.406999999999996</v>
      </c>
      <c r="I421" s="288"/>
      <c r="J421" s="289">
        <f>ROUND(I421*H421,2)</f>
        <v>0</v>
      </c>
      <c r="K421" s="285" t="s">
        <v>764</v>
      </c>
      <c r="L421" s="290"/>
      <c r="M421" s="291" t="s">
        <v>1</v>
      </c>
      <c r="N421" s="292" t="s">
        <v>42</v>
      </c>
      <c r="O421" s="93"/>
      <c r="P421" s="230">
        <f>O421*H421</f>
        <v>0</v>
      </c>
      <c r="Q421" s="230">
        <v>0.017000000000000001</v>
      </c>
      <c r="R421" s="230">
        <f>Q421*H421</f>
        <v>0.94191900000000006</v>
      </c>
      <c r="S421" s="230">
        <v>0</v>
      </c>
      <c r="T421" s="231">
        <f>S421*H421</f>
        <v>0</v>
      </c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R421" s="232" t="s">
        <v>326</v>
      </c>
      <c r="AT421" s="232" t="s">
        <v>551</v>
      </c>
      <c r="AU421" s="232" t="s">
        <v>87</v>
      </c>
      <c r="AY421" s="19" t="s">
        <v>245</v>
      </c>
      <c r="BE421" s="233">
        <f>IF(N421="základní",J421,0)</f>
        <v>0</v>
      </c>
      <c r="BF421" s="233">
        <f>IF(N421="snížená",J421,0)</f>
        <v>0</v>
      </c>
      <c r="BG421" s="233">
        <f>IF(N421="zákl. přenesená",J421,0)</f>
        <v>0</v>
      </c>
      <c r="BH421" s="233">
        <f>IF(N421="sníž. přenesená",J421,0)</f>
        <v>0</v>
      </c>
      <c r="BI421" s="233">
        <f>IF(N421="nulová",J421,0)</f>
        <v>0</v>
      </c>
      <c r="BJ421" s="19" t="s">
        <v>85</v>
      </c>
      <c r="BK421" s="233">
        <f>ROUND(I421*H421,2)</f>
        <v>0</v>
      </c>
      <c r="BL421" s="19" t="s">
        <v>253</v>
      </c>
      <c r="BM421" s="232" t="s">
        <v>7476</v>
      </c>
    </row>
    <row r="422" s="2" customFormat="1">
      <c r="A422" s="40"/>
      <c r="B422" s="41"/>
      <c r="C422" s="42"/>
      <c r="D422" s="234" t="s">
        <v>255</v>
      </c>
      <c r="E422" s="42"/>
      <c r="F422" s="235" t="s">
        <v>7069</v>
      </c>
      <c r="G422" s="42"/>
      <c r="H422" s="42"/>
      <c r="I422" s="236"/>
      <c r="J422" s="42"/>
      <c r="K422" s="42"/>
      <c r="L422" s="46"/>
      <c r="M422" s="237"/>
      <c r="N422" s="238"/>
      <c r="O422" s="93"/>
      <c r="P422" s="93"/>
      <c r="Q422" s="93"/>
      <c r="R422" s="93"/>
      <c r="S422" s="93"/>
      <c r="T422" s="94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9" t="s">
        <v>255</v>
      </c>
      <c r="AU422" s="19" t="s">
        <v>87</v>
      </c>
    </row>
    <row r="423" s="14" customFormat="1">
      <c r="A423" s="14"/>
      <c r="B423" s="249"/>
      <c r="C423" s="250"/>
      <c r="D423" s="234" t="s">
        <v>257</v>
      </c>
      <c r="E423" s="251" t="s">
        <v>1</v>
      </c>
      <c r="F423" s="252" t="s">
        <v>7477</v>
      </c>
      <c r="G423" s="250"/>
      <c r="H423" s="253">
        <v>55.406999999999996</v>
      </c>
      <c r="I423" s="254"/>
      <c r="J423" s="250"/>
      <c r="K423" s="250"/>
      <c r="L423" s="255"/>
      <c r="M423" s="256"/>
      <c r="N423" s="257"/>
      <c r="O423" s="257"/>
      <c r="P423" s="257"/>
      <c r="Q423" s="257"/>
      <c r="R423" s="257"/>
      <c r="S423" s="257"/>
      <c r="T423" s="25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9" t="s">
        <v>257</v>
      </c>
      <c r="AU423" s="259" t="s">
        <v>87</v>
      </c>
      <c r="AV423" s="14" t="s">
        <v>87</v>
      </c>
      <c r="AW423" s="14" t="s">
        <v>34</v>
      </c>
      <c r="AX423" s="14" t="s">
        <v>85</v>
      </c>
      <c r="AY423" s="259" t="s">
        <v>245</v>
      </c>
    </row>
    <row r="424" s="2" customFormat="1" ht="16.5" customHeight="1">
      <c r="A424" s="40"/>
      <c r="B424" s="41"/>
      <c r="C424" s="221" t="s">
        <v>675</v>
      </c>
      <c r="D424" s="221" t="s">
        <v>248</v>
      </c>
      <c r="E424" s="222" t="s">
        <v>7072</v>
      </c>
      <c r="F424" s="223" t="s">
        <v>7073</v>
      </c>
      <c r="G424" s="224" t="s">
        <v>317</v>
      </c>
      <c r="H424" s="225">
        <v>17.100000000000001</v>
      </c>
      <c r="I424" s="226"/>
      <c r="J424" s="227">
        <f>ROUND(I424*H424,2)</f>
        <v>0</v>
      </c>
      <c r="K424" s="223" t="s">
        <v>764</v>
      </c>
      <c r="L424" s="46"/>
      <c r="M424" s="228" t="s">
        <v>1</v>
      </c>
      <c r="N424" s="229" t="s">
        <v>42</v>
      </c>
      <c r="O424" s="93"/>
      <c r="P424" s="230">
        <f>O424*H424</f>
        <v>0</v>
      </c>
      <c r="Q424" s="230">
        <v>0.03465</v>
      </c>
      <c r="R424" s="230">
        <f>Q424*H424</f>
        <v>0.59251500000000001</v>
      </c>
      <c r="S424" s="230">
        <v>0</v>
      </c>
      <c r="T424" s="231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32" t="s">
        <v>253</v>
      </c>
      <c r="AT424" s="232" t="s">
        <v>248</v>
      </c>
      <c r="AU424" s="232" t="s">
        <v>87</v>
      </c>
      <c r="AY424" s="19" t="s">
        <v>245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9" t="s">
        <v>85</v>
      </c>
      <c r="BK424" s="233">
        <f>ROUND(I424*H424,2)</f>
        <v>0</v>
      </c>
      <c r="BL424" s="19" t="s">
        <v>253</v>
      </c>
      <c r="BM424" s="232" t="s">
        <v>7478</v>
      </c>
    </row>
    <row r="425" s="2" customFormat="1">
      <c r="A425" s="40"/>
      <c r="B425" s="41"/>
      <c r="C425" s="42"/>
      <c r="D425" s="234" t="s">
        <v>255</v>
      </c>
      <c r="E425" s="42"/>
      <c r="F425" s="235" t="s">
        <v>7075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255</v>
      </c>
      <c r="AU425" s="19" t="s">
        <v>87</v>
      </c>
    </row>
    <row r="426" s="2" customFormat="1">
      <c r="A426" s="40"/>
      <c r="B426" s="41"/>
      <c r="C426" s="42"/>
      <c r="D426" s="296" t="s">
        <v>766</v>
      </c>
      <c r="E426" s="42"/>
      <c r="F426" s="297" t="s">
        <v>7076</v>
      </c>
      <c r="G426" s="42"/>
      <c r="H426" s="42"/>
      <c r="I426" s="236"/>
      <c r="J426" s="42"/>
      <c r="K426" s="42"/>
      <c r="L426" s="46"/>
      <c r="M426" s="237"/>
      <c r="N426" s="238"/>
      <c r="O426" s="93"/>
      <c r="P426" s="93"/>
      <c r="Q426" s="93"/>
      <c r="R426" s="93"/>
      <c r="S426" s="93"/>
      <c r="T426" s="94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766</v>
      </c>
      <c r="AU426" s="19" t="s">
        <v>87</v>
      </c>
    </row>
    <row r="427" s="14" customFormat="1">
      <c r="A427" s="14"/>
      <c r="B427" s="249"/>
      <c r="C427" s="250"/>
      <c r="D427" s="234" t="s">
        <v>257</v>
      </c>
      <c r="E427" s="251" t="s">
        <v>1</v>
      </c>
      <c r="F427" s="252" t="s">
        <v>7479</v>
      </c>
      <c r="G427" s="250"/>
      <c r="H427" s="253">
        <v>17.100000000000001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257</v>
      </c>
      <c r="AU427" s="259" t="s">
        <v>87</v>
      </c>
      <c r="AV427" s="14" t="s">
        <v>87</v>
      </c>
      <c r="AW427" s="14" t="s">
        <v>34</v>
      </c>
      <c r="AX427" s="14" t="s">
        <v>85</v>
      </c>
      <c r="AY427" s="259" t="s">
        <v>245</v>
      </c>
    </row>
    <row r="428" s="2" customFormat="1" ht="16.5" customHeight="1">
      <c r="A428" s="40"/>
      <c r="B428" s="41"/>
      <c r="C428" s="283" t="s">
        <v>690</v>
      </c>
      <c r="D428" s="283" t="s">
        <v>551</v>
      </c>
      <c r="E428" s="284" t="s">
        <v>7480</v>
      </c>
      <c r="F428" s="285" t="s">
        <v>7481</v>
      </c>
      <c r="G428" s="286" t="s">
        <v>329</v>
      </c>
      <c r="H428" s="287">
        <v>18</v>
      </c>
      <c r="I428" s="288"/>
      <c r="J428" s="289">
        <f>ROUND(I428*H428,2)</f>
        <v>0</v>
      </c>
      <c r="K428" s="285" t="s">
        <v>1</v>
      </c>
      <c r="L428" s="290"/>
      <c r="M428" s="291" t="s">
        <v>1</v>
      </c>
      <c r="N428" s="292" t="s">
        <v>42</v>
      </c>
      <c r="O428" s="93"/>
      <c r="P428" s="230">
        <f>O428*H428</f>
        <v>0</v>
      </c>
      <c r="Q428" s="230">
        <v>0.089999999999999997</v>
      </c>
      <c r="R428" s="230">
        <f>Q428*H428</f>
        <v>1.6199999999999999</v>
      </c>
      <c r="S428" s="230">
        <v>0</v>
      </c>
      <c r="T428" s="231">
        <f>S428*H428</f>
        <v>0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32" t="s">
        <v>326</v>
      </c>
      <c r="AT428" s="232" t="s">
        <v>551</v>
      </c>
      <c r="AU428" s="232" t="s">
        <v>87</v>
      </c>
      <c r="AY428" s="19" t="s">
        <v>245</v>
      </c>
      <c r="BE428" s="233">
        <f>IF(N428="základní",J428,0)</f>
        <v>0</v>
      </c>
      <c r="BF428" s="233">
        <f>IF(N428="snížená",J428,0)</f>
        <v>0</v>
      </c>
      <c r="BG428" s="233">
        <f>IF(N428="zákl. přenesená",J428,0)</f>
        <v>0</v>
      </c>
      <c r="BH428" s="233">
        <f>IF(N428="sníž. přenesená",J428,0)</f>
        <v>0</v>
      </c>
      <c r="BI428" s="233">
        <f>IF(N428="nulová",J428,0)</f>
        <v>0</v>
      </c>
      <c r="BJ428" s="19" t="s">
        <v>85</v>
      </c>
      <c r="BK428" s="233">
        <f>ROUND(I428*H428,2)</f>
        <v>0</v>
      </c>
      <c r="BL428" s="19" t="s">
        <v>253</v>
      </c>
      <c r="BM428" s="232" t="s">
        <v>7482</v>
      </c>
    </row>
    <row r="429" s="2" customFormat="1">
      <c r="A429" s="40"/>
      <c r="B429" s="41"/>
      <c r="C429" s="42"/>
      <c r="D429" s="234" t="s">
        <v>255</v>
      </c>
      <c r="E429" s="42"/>
      <c r="F429" s="235" t="s">
        <v>7481</v>
      </c>
      <c r="G429" s="42"/>
      <c r="H429" s="42"/>
      <c r="I429" s="236"/>
      <c r="J429" s="42"/>
      <c r="K429" s="42"/>
      <c r="L429" s="46"/>
      <c r="M429" s="237"/>
      <c r="N429" s="238"/>
      <c r="O429" s="93"/>
      <c r="P429" s="93"/>
      <c r="Q429" s="93"/>
      <c r="R429" s="93"/>
      <c r="S429" s="93"/>
      <c r="T429" s="94"/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T429" s="19" t="s">
        <v>255</v>
      </c>
      <c r="AU429" s="19" t="s">
        <v>87</v>
      </c>
    </row>
    <row r="430" s="2" customFormat="1" ht="16.5" customHeight="1">
      <c r="A430" s="40"/>
      <c r="B430" s="41"/>
      <c r="C430" s="221" t="s">
        <v>700</v>
      </c>
      <c r="D430" s="221" t="s">
        <v>248</v>
      </c>
      <c r="E430" s="222" t="s">
        <v>7081</v>
      </c>
      <c r="F430" s="223" t="s">
        <v>7082</v>
      </c>
      <c r="G430" s="224" t="s">
        <v>275</v>
      </c>
      <c r="H430" s="225">
        <v>23</v>
      </c>
      <c r="I430" s="226"/>
      <c r="J430" s="227">
        <f>ROUND(I430*H430,2)</f>
        <v>0</v>
      </c>
      <c r="K430" s="223" t="s">
        <v>764</v>
      </c>
      <c r="L430" s="46"/>
      <c r="M430" s="228" t="s">
        <v>1</v>
      </c>
      <c r="N430" s="229" t="s">
        <v>42</v>
      </c>
      <c r="O430" s="93"/>
      <c r="P430" s="230">
        <f>O430*H430</f>
        <v>0</v>
      </c>
      <c r="Q430" s="230">
        <v>0.37175000000000002</v>
      </c>
      <c r="R430" s="230">
        <f>Q430*H430</f>
        <v>8.5502500000000001</v>
      </c>
      <c r="S430" s="230">
        <v>0</v>
      </c>
      <c r="T430" s="231">
        <f>S430*H430</f>
        <v>0</v>
      </c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R430" s="232" t="s">
        <v>253</v>
      </c>
      <c r="AT430" s="232" t="s">
        <v>248</v>
      </c>
      <c r="AU430" s="232" t="s">
        <v>87</v>
      </c>
      <c r="AY430" s="19" t="s">
        <v>245</v>
      </c>
      <c r="BE430" s="233">
        <f>IF(N430="základní",J430,0)</f>
        <v>0</v>
      </c>
      <c r="BF430" s="233">
        <f>IF(N430="snížená",J430,0)</f>
        <v>0</v>
      </c>
      <c r="BG430" s="233">
        <f>IF(N430="zákl. přenesená",J430,0)</f>
        <v>0</v>
      </c>
      <c r="BH430" s="233">
        <f>IF(N430="sníž. přenesená",J430,0)</f>
        <v>0</v>
      </c>
      <c r="BI430" s="233">
        <f>IF(N430="nulová",J430,0)</f>
        <v>0</v>
      </c>
      <c r="BJ430" s="19" t="s">
        <v>85</v>
      </c>
      <c r="BK430" s="233">
        <f>ROUND(I430*H430,2)</f>
        <v>0</v>
      </c>
      <c r="BL430" s="19" t="s">
        <v>253</v>
      </c>
      <c r="BM430" s="232" t="s">
        <v>7483</v>
      </c>
    </row>
    <row r="431" s="2" customFormat="1">
      <c r="A431" s="40"/>
      <c r="B431" s="41"/>
      <c r="C431" s="42"/>
      <c r="D431" s="234" t="s">
        <v>255</v>
      </c>
      <c r="E431" s="42"/>
      <c r="F431" s="235" t="s">
        <v>7084</v>
      </c>
      <c r="G431" s="42"/>
      <c r="H431" s="42"/>
      <c r="I431" s="236"/>
      <c r="J431" s="42"/>
      <c r="K431" s="42"/>
      <c r="L431" s="46"/>
      <c r="M431" s="237"/>
      <c r="N431" s="238"/>
      <c r="O431" s="93"/>
      <c r="P431" s="93"/>
      <c r="Q431" s="93"/>
      <c r="R431" s="93"/>
      <c r="S431" s="93"/>
      <c r="T431" s="94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255</v>
      </c>
      <c r="AU431" s="19" t="s">
        <v>87</v>
      </c>
    </row>
    <row r="432" s="2" customFormat="1">
      <c r="A432" s="40"/>
      <c r="B432" s="41"/>
      <c r="C432" s="42"/>
      <c r="D432" s="296" t="s">
        <v>766</v>
      </c>
      <c r="E432" s="42"/>
      <c r="F432" s="297" t="s">
        <v>7085</v>
      </c>
      <c r="G432" s="42"/>
      <c r="H432" s="42"/>
      <c r="I432" s="236"/>
      <c r="J432" s="42"/>
      <c r="K432" s="42"/>
      <c r="L432" s="46"/>
      <c r="M432" s="237"/>
      <c r="N432" s="238"/>
      <c r="O432" s="93"/>
      <c r="P432" s="93"/>
      <c r="Q432" s="93"/>
      <c r="R432" s="93"/>
      <c r="S432" s="93"/>
      <c r="T432" s="94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19" t="s">
        <v>766</v>
      </c>
      <c r="AU432" s="19" t="s">
        <v>87</v>
      </c>
    </row>
    <row r="433" s="13" customFormat="1">
      <c r="A433" s="13"/>
      <c r="B433" s="239"/>
      <c r="C433" s="240"/>
      <c r="D433" s="234" t="s">
        <v>257</v>
      </c>
      <c r="E433" s="241" t="s">
        <v>1</v>
      </c>
      <c r="F433" s="242" t="s">
        <v>7086</v>
      </c>
      <c r="G433" s="240"/>
      <c r="H433" s="241" t="s">
        <v>1</v>
      </c>
      <c r="I433" s="243"/>
      <c r="J433" s="240"/>
      <c r="K433" s="240"/>
      <c r="L433" s="244"/>
      <c r="M433" s="245"/>
      <c r="N433" s="246"/>
      <c r="O433" s="246"/>
      <c r="P433" s="246"/>
      <c r="Q433" s="246"/>
      <c r="R433" s="246"/>
      <c r="S433" s="246"/>
      <c r="T433" s="247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8" t="s">
        <v>257</v>
      </c>
      <c r="AU433" s="248" t="s">
        <v>87</v>
      </c>
      <c r="AV433" s="13" t="s">
        <v>85</v>
      </c>
      <c r="AW433" s="13" t="s">
        <v>34</v>
      </c>
      <c r="AX433" s="13" t="s">
        <v>77</v>
      </c>
      <c r="AY433" s="248" t="s">
        <v>245</v>
      </c>
    </row>
    <row r="434" s="14" customFormat="1">
      <c r="A434" s="14"/>
      <c r="B434" s="249"/>
      <c r="C434" s="250"/>
      <c r="D434" s="234" t="s">
        <v>257</v>
      </c>
      <c r="E434" s="251" t="s">
        <v>1</v>
      </c>
      <c r="F434" s="252" t="s">
        <v>7484</v>
      </c>
      <c r="G434" s="250"/>
      <c r="H434" s="253">
        <v>23</v>
      </c>
      <c r="I434" s="254"/>
      <c r="J434" s="250"/>
      <c r="K434" s="250"/>
      <c r="L434" s="255"/>
      <c r="M434" s="256"/>
      <c r="N434" s="257"/>
      <c r="O434" s="257"/>
      <c r="P434" s="257"/>
      <c r="Q434" s="257"/>
      <c r="R434" s="257"/>
      <c r="S434" s="257"/>
      <c r="T434" s="258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9" t="s">
        <v>257</v>
      </c>
      <c r="AU434" s="259" t="s">
        <v>87</v>
      </c>
      <c r="AV434" s="14" t="s">
        <v>87</v>
      </c>
      <c r="AW434" s="14" t="s">
        <v>34</v>
      </c>
      <c r="AX434" s="14" t="s">
        <v>77</v>
      </c>
      <c r="AY434" s="259" t="s">
        <v>245</v>
      </c>
    </row>
    <row r="435" s="15" customFormat="1">
      <c r="A435" s="15"/>
      <c r="B435" s="260"/>
      <c r="C435" s="261"/>
      <c r="D435" s="234" t="s">
        <v>257</v>
      </c>
      <c r="E435" s="262" t="s">
        <v>1</v>
      </c>
      <c r="F435" s="263" t="s">
        <v>266</v>
      </c>
      <c r="G435" s="261"/>
      <c r="H435" s="264">
        <v>23</v>
      </c>
      <c r="I435" s="265"/>
      <c r="J435" s="261"/>
      <c r="K435" s="261"/>
      <c r="L435" s="266"/>
      <c r="M435" s="267"/>
      <c r="N435" s="268"/>
      <c r="O435" s="268"/>
      <c r="P435" s="268"/>
      <c r="Q435" s="268"/>
      <c r="R435" s="268"/>
      <c r="S435" s="268"/>
      <c r="T435" s="269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70" t="s">
        <v>257</v>
      </c>
      <c r="AU435" s="270" t="s">
        <v>87</v>
      </c>
      <c r="AV435" s="15" t="s">
        <v>253</v>
      </c>
      <c r="AW435" s="15" t="s">
        <v>34</v>
      </c>
      <c r="AX435" s="15" t="s">
        <v>85</v>
      </c>
      <c r="AY435" s="270" t="s">
        <v>245</v>
      </c>
    </row>
    <row r="436" s="2" customFormat="1" ht="16.5" customHeight="1">
      <c r="A436" s="40"/>
      <c r="B436" s="41"/>
      <c r="C436" s="221" t="s">
        <v>706</v>
      </c>
      <c r="D436" s="221" t="s">
        <v>248</v>
      </c>
      <c r="E436" s="222" t="s">
        <v>7485</v>
      </c>
      <c r="F436" s="223" t="s">
        <v>7486</v>
      </c>
      <c r="G436" s="224" t="s">
        <v>275</v>
      </c>
      <c r="H436" s="225">
        <v>20.460000000000001</v>
      </c>
      <c r="I436" s="226"/>
      <c r="J436" s="227">
        <f>ROUND(I436*H436,2)</f>
        <v>0</v>
      </c>
      <c r="K436" s="223" t="s">
        <v>764</v>
      </c>
      <c r="L436" s="46"/>
      <c r="M436" s="228" t="s">
        <v>1</v>
      </c>
      <c r="N436" s="229" t="s">
        <v>42</v>
      </c>
      <c r="O436" s="93"/>
      <c r="P436" s="230">
        <f>O436*H436</f>
        <v>0</v>
      </c>
      <c r="Q436" s="230">
        <v>0.02102</v>
      </c>
      <c r="R436" s="230">
        <f>Q436*H436</f>
        <v>0.43006920000000004</v>
      </c>
      <c r="S436" s="230">
        <v>0</v>
      </c>
      <c r="T436" s="231">
        <f>S436*H436</f>
        <v>0</v>
      </c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R436" s="232" t="s">
        <v>253</v>
      </c>
      <c r="AT436" s="232" t="s">
        <v>248</v>
      </c>
      <c r="AU436" s="232" t="s">
        <v>87</v>
      </c>
      <c r="AY436" s="19" t="s">
        <v>245</v>
      </c>
      <c r="BE436" s="233">
        <f>IF(N436="základní",J436,0)</f>
        <v>0</v>
      </c>
      <c r="BF436" s="233">
        <f>IF(N436="snížená",J436,0)</f>
        <v>0</v>
      </c>
      <c r="BG436" s="233">
        <f>IF(N436="zákl. přenesená",J436,0)</f>
        <v>0</v>
      </c>
      <c r="BH436" s="233">
        <f>IF(N436="sníž. přenesená",J436,0)</f>
        <v>0</v>
      </c>
      <c r="BI436" s="233">
        <f>IF(N436="nulová",J436,0)</f>
        <v>0</v>
      </c>
      <c r="BJ436" s="19" t="s">
        <v>85</v>
      </c>
      <c r="BK436" s="233">
        <f>ROUND(I436*H436,2)</f>
        <v>0</v>
      </c>
      <c r="BL436" s="19" t="s">
        <v>253</v>
      </c>
      <c r="BM436" s="232" t="s">
        <v>7487</v>
      </c>
    </row>
    <row r="437" s="2" customFormat="1">
      <c r="A437" s="40"/>
      <c r="B437" s="41"/>
      <c r="C437" s="42"/>
      <c r="D437" s="234" t="s">
        <v>255</v>
      </c>
      <c r="E437" s="42"/>
      <c r="F437" s="235" t="s">
        <v>7488</v>
      </c>
      <c r="G437" s="42"/>
      <c r="H437" s="42"/>
      <c r="I437" s="236"/>
      <c r="J437" s="42"/>
      <c r="K437" s="42"/>
      <c r="L437" s="46"/>
      <c r="M437" s="237"/>
      <c r="N437" s="238"/>
      <c r="O437" s="93"/>
      <c r="P437" s="93"/>
      <c r="Q437" s="93"/>
      <c r="R437" s="93"/>
      <c r="S437" s="93"/>
      <c r="T437" s="94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T437" s="19" t="s">
        <v>255</v>
      </c>
      <c r="AU437" s="19" t="s">
        <v>87</v>
      </c>
    </row>
    <row r="438" s="2" customFormat="1">
      <c r="A438" s="40"/>
      <c r="B438" s="41"/>
      <c r="C438" s="42"/>
      <c r="D438" s="296" t="s">
        <v>766</v>
      </c>
      <c r="E438" s="42"/>
      <c r="F438" s="297" t="s">
        <v>7489</v>
      </c>
      <c r="G438" s="42"/>
      <c r="H438" s="42"/>
      <c r="I438" s="236"/>
      <c r="J438" s="42"/>
      <c r="K438" s="42"/>
      <c r="L438" s="46"/>
      <c r="M438" s="237"/>
      <c r="N438" s="238"/>
      <c r="O438" s="93"/>
      <c r="P438" s="93"/>
      <c r="Q438" s="93"/>
      <c r="R438" s="93"/>
      <c r="S438" s="93"/>
      <c r="T438" s="94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766</v>
      </c>
      <c r="AU438" s="19" t="s">
        <v>87</v>
      </c>
    </row>
    <row r="439" s="14" customFormat="1">
      <c r="A439" s="14"/>
      <c r="B439" s="249"/>
      <c r="C439" s="250"/>
      <c r="D439" s="234" t="s">
        <v>257</v>
      </c>
      <c r="E439" s="251" t="s">
        <v>1</v>
      </c>
      <c r="F439" s="252" t="s">
        <v>7490</v>
      </c>
      <c r="G439" s="250"/>
      <c r="H439" s="253">
        <v>20.460000000000001</v>
      </c>
      <c r="I439" s="254"/>
      <c r="J439" s="250"/>
      <c r="K439" s="250"/>
      <c r="L439" s="255"/>
      <c r="M439" s="256"/>
      <c r="N439" s="257"/>
      <c r="O439" s="257"/>
      <c r="P439" s="257"/>
      <c r="Q439" s="257"/>
      <c r="R439" s="257"/>
      <c r="S439" s="257"/>
      <c r="T439" s="258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9" t="s">
        <v>257</v>
      </c>
      <c r="AU439" s="259" t="s">
        <v>87</v>
      </c>
      <c r="AV439" s="14" t="s">
        <v>87</v>
      </c>
      <c r="AW439" s="14" t="s">
        <v>34</v>
      </c>
      <c r="AX439" s="14" t="s">
        <v>85</v>
      </c>
      <c r="AY439" s="259" t="s">
        <v>245</v>
      </c>
    </row>
    <row r="440" s="2" customFormat="1" ht="16.5" customHeight="1">
      <c r="A440" s="40"/>
      <c r="B440" s="41"/>
      <c r="C440" s="221" t="s">
        <v>712</v>
      </c>
      <c r="D440" s="221" t="s">
        <v>248</v>
      </c>
      <c r="E440" s="222" t="s">
        <v>2838</v>
      </c>
      <c r="F440" s="223" t="s">
        <v>2839</v>
      </c>
      <c r="G440" s="224" t="s">
        <v>275</v>
      </c>
      <c r="H440" s="225">
        <v>1.1040000000000001</v>
      </c>
      <c r="I440" s="226"/>
      <c r="J440" s="227">
        <f>ROUND(I440*H440,2)</f>
        <v>0</v>
      </c>
      <c r="K440" s="223" t="s">
        <v>764</v>
      </c>
      <c r="L440" s="46"/>
      <c r="M440" s="228" t="s">
        <v>1</v>
      </c>
      <c r="N440" s="229" t="s">
        <v>42</v>
      </c>
      <c r="O440" s="93"/>
      <c r="P440" s="230">
        <f>O440*H440</f>
        <v>0</v>
      </c>
      <c r="Q440" s="230">
        <v>0.02266</v>
      </c>
      <c r="R440" s="230">
        <f>Q440*H440</f>
        <v>0.025016640000000003</v>
      </c>
      <c r="S440" s="230">
        <v>0</v>
      </c>
      <c r="T440" s="231">
        <f>S440*H440</f>
        <v>0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32" t="s">
        <v>253</v>
      </c>
      <c r="AT440" s="232" t="s">
        <v>248</v>
      </c>
      <c r="AU440" s="232" t="s">
        <v>87</v>
      </c>
      <c r="AY440" s="19" t="s">
        <v>245</v>
      </c>
      <c r="BE440" s="233">
        <f>IF(N440="základní",J440,0)</f>
        <v>0</v>
      </c>
      <c r="BF440" s="233">
        <f>IF(N440="snížená",J440,0)</f>
        <v>0</v>
      </c>
      <c r="BG440" s="233">
        <f>IF(N440="zákl. přenesená",J440,0)</f>
        <v>0</v>
      </c>
      <c r="BH440" s="233">
        <f>IF(N440="sníž. přenesená",J440,0)</f>
        <v>0</v>
      </c>
      <c r="BI440" s="233">
        <f>IF(N440="nulová",J440,0)</f>
        <v>0</v>
      </c>
      <c r="BJ440" s="19" t="s">
        <v>85</v>
      </c>
      <c r="BK440" s="233">
        <f>ROUND(I440*H440,2)</f>
        <v>0</v>
      </c>
      <c r="BL440" s="19" t="s">
        <v>253</v>
      </c>
      <c r="BM440" s="232" t="s">
        <v>7491</v>
      </c>
    </row>
    <row r="441" s="2" customFormat="1">
      <c r="A441" s="40"/>
      <c r="B441" s="41"/>
      <c r="C441" s="42"/>
      <c r="D441" s="234" t="s">
        <v>255</v>
      </c>
      <c r="E441" s="42"/>
      <c r="F441" s="235" t="s">
        <v>2841</v>
      </c>
      <c r="G441" s="42"/>
      <c r="H441" s="42"/>
      <c r="I441" s="236"/>
      <c r="J441" s="42"/>
      <c r="K441" s="42"/>
      <c r="L441" s="46"/>
      <c r="M441" s="237"/>
      <c r="N441" s="238"/>
      <c r="O441" s="93"/>
      <c r="P441" s="93"/>
      <c r="Q441" s="93"/>
      <c r="R441" s="93"/>
      <c r="S441" s="93"/>
      <c r="T441" s="94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255</v>
      </c>
      <c r="AU441" s="19" t="s">
        <v>87</v>
      </c>
    </row>
    <row r="442" s="2" customFormat="1">
      <c r="A442" s="40"/>
      <c r="B442" s="41"/>
      <c r="C442" s="42"/>
      <c r="D442" s="296" t="s">
        <v>766</v>
      </c>
      <c r="E442" s="42"/>
      <c r="F442" s="297" t="s">
        <v>2842</v>
      </c>
      <c r="G442" s="42"/>
      <c r="H442" s="42"/>
      <c r="I442" s="236"/>
      <c r="J442" s="42"/>
      <c r="K442" s="42"/>
      <c r="L442" s="46"/>
      <c r="M442" s="237"/>
      <c r="N442" s="238"/>
      <c r="O442" s="93"/>
      <c r="P442" s="93"/>
      <c r="Q442" s="93"/>
      <c r="R442" s="93"/>
      <c r="S442" s="93"/>
      <c r="T442" s="94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766</v>
      </c>
      <c r="AU442" s="19" t="s">
        <v>87</v>
      </c>
    </row>
    <row r="443" s="14" customFormat="1">
      <c r="A443" s="14"/>
      <c r="B443" s="249"/>
      <c r="C443" s="250"/>
      <c r="D443" s="234" t="s">
        <v>257</v>
      </c>
      <c r="E443" s="251" t="s">
        <v>1</v>
      </c>
      <c r="F443" s="252" t="s">
        <v>7492</v>
      </c>
      <c r="G443" s="250"/>
      <c r="H443" s="253">
        <v>1.1040000000000001</v>
      </c>
      <c r="I443" s="254"/>
      <c r="J443" s="250"/>
      <c r="K443" s="250"/>
      <c r="L443" s="255"/>
      <c r="M443" s="256"/>
      <c r="N443" s="257"/>
      <c r="O443" s="257"/>
      <c r="P443" s="257"/>
      <c r="Q443" s="257"/>
      <c r="R443" s="257"/>
      <c r="S443" s="257"/>
      <c r="T443" s="258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9" t="s">
        <v>257</v>
      </c>
      <c r="AU443" s="259" t="s">
        <v>87</v>
      </c>
      <c r="AV443" s="14" t="s">
        <v>87</v>
      </c>
      <c r="AW443" s="14" t="s">
        <v>34</v>
      </c>
      <c r="AX443" s="14" t="s">
        <v>77</v>
      </c>
      <c r="AY443" s="259" t="s">
        <v>245</v>
      </c>
    </row>
    <row r="444" s="15" customFormat="1">
      <c r="A444" s="15"/>
      <c r="B444" s="260"/>
      <c r="C444" s="261"/>
      <c r="D444" s="234" t="s">
        <v>257</v>
      </c>
      <c r="E444" s="262" t="s">
        <v>1</v>
      </c>
      <c r="F444" s="263" t="s">
        <v>266</v>
      </c>
      <c r="G444" s="261"/>
      <c r="H444" s="264">
        <v>1.1040000000000001</v>
      </c>
      <c r="I444" s="265"/>
      <c r="J444" s="261"/>
      <c r="K444" s="261"/>
      <c r="L444" s="266"/>
      <c r="M444" s="267"/>
      <c r="N444" s="268"/>
      <c r="O444" s="268"/>
      <c r="P444" s="268"/>
      <c r="Q444" s="268"/>
      <c r="R444" s="268"/>
      <c r="S444" s="268"/>
      <c r="T444" s="269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270" t="s">
        <v>257</v>
      </c>
      <c r="AU444" s="270" t="s">
        <v>87</v>
      </c>
      <c r="AV444" s="15" t="s">
        <v>253</v>
      </c>
      <c r="AW444" s="15" t="s">
        <v>34</v>
      </c>
      <c r="AX444" s="15" t="s">
        <v>85</v>
      </c>
      <c r="AY444" s="270" t="s">
        <v>245</v>
      </c>
    </row>
    <row r="445" s="2" customFormat="1" ht="16.5" customHeight="1">
      <c r="A445" s="40"/>
      <c r="B445" s="41"/>
      <c r="C445" s="221" t="s">
        <v>717</v>
      </c>
      <c r="D445" s="221" t="s">
        <v>248</v>
      </c>
      <c r="E445" s="222" t="s">
        <v>2845</v>
      </c>
      <c r="F445" s="223" t="s">
        <v>2846</v>
      </c>
      <c r="G445" s="224" t="s">
        <v>275</v>
      </c>
      <c r="H445" s="225">
        <v>1.1040000000000001</v>
      </c>
      <c r="I445" s="226"/>
      <c r="J445" s="227">
        <f>ROUND(I445*H445,2)</f>
        <v>0</v>
      </c>
      <c r="K445" s="223" t="s">
        <v>764</v>
      </c>
      <c r="L445" s="46"/>
      <c r="M445" s="228" t="s">
        <v>1</v>
      </c>
      <c r="N445" s="229" t="s">
        <v>42</v>
      </c>
      <c r="O445" s="93"/>
      <c r="P445" s="230">
        <f>O445*H445</f>
        <v>0</v>
      </c>
      <c r="Q445" s="230">
        <v>0.02266</v>
      </c>
      <c r="R445" s="230">
        <f>Q445*H445</f>
        <v>0.025016640000000003</v>
      </c>
      <c r="S445" s="230">
        <v>0</v>
      </c>
      <c r="T445" s="231">
        <f>S445*H445</f>
        <v>0</v>
      </c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R445" s="232" t="s">
        <v>253</v>
      </c>
      <c r="AT445" s="232" t="s">
        <v>248</v>
      </c>
      <c r="AU445" s="232" t="s">
        <v>87</v>
      </c>
      <c r="AY445" s="19" t="s">
        <v>245</v>
      </c>
      <c r="BE445" s="233">
        <f>IF(N445="základní",J445,0)</f>
        <v>0</v>
      </c>
      <c r="BF445" s="233">
        <f>IF(N445="snížená",J445,0)</f>
        <v>0</v>
      </c>
      <c r="BG445" s="233">
        <f>IF(N445="zákl. přenesená",J445,0)</f>
        <v>0</v>
      </c>
      <c r="BH445" s="233">
        <f>IF(N445="sníž. přenesená",J445,0)</f>
        <v>0</v>
      </c>
      <c r="BI445" s="233">
        <f>IF(N445="nulová",J445,0)</f>
        <v>0</v>
      </c>
      <c r="BJ445" s="19" t="s">
        <v>85</v>
      </c>
      <c r="BK445" s="233">
        <f>ROUND(I445*H445,2)</f>
        <v>0</v>
      </c>
      <c r="BL445" s="19" t="s">
        <v>253</v>
      </c>
      <c r="BM445" s="232" t="s">
        <v>7493</v>
      </c>
    </row>
    <row r="446" s="2" customFormat="1">
      <c r="A446" s="40"/>
      <c r="B446" s="41"/>
      <c r="C446" s="42"/>
      <c r="D446" s="234" t="s">
        <v>255</v>
      </c>
      <c r="E446" s="42"/>
      <c r="F446" s="235" t="s">
        <v>2848</v>
      </c>
      <c r="G446" s="42"/>
      <c r="H446" s="42"/>
      <c r="I446" s="236"/>
      <c r="J446" s="42"/>
      <c r="K446" s="42"/>
      <c r="L446" s="46"/>
      <c r="M446" s="237"/>
      <c r="N446" s="238"/>
      <c r="O446" s="93"/>
      <c r="P446" s="93"/>
      <c r="Q446" s="93"/>
      <c r="R446" s="93"/>
      <c r="S446" s="93"/>
      <c r="T446" s="94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T446" s="19" t="s">
        <v>255</v>
      </c>
      <c r="AU446" s="19" t="s">
        <v>87</v>
      </c>
    </row>
    <row r="447" s="2" customFormat="1">
      <c r="A447" s="40"/>
      <c r="B447" s="41"/>
      <c r="C447" s="42"/>
      <c r="D447" s="296" t="s">
        <v>766</v>
      </c>
      <c r="E447" s="42"/>
      <c r="F447" s="297" t="s">
        <v>2849</v>
      </c>
      <c r="G447" s="42"/>
      <c r="H447" s="42"/>
      <c r="I447" s="236"/>
      <c r="J447" s="42"/>
      <c r="K447" s="42"/>
      <c r="L447" s="46"/>
      <c r="M447" s="237"/>
      <c r="N447" s="238"/>
      <c r="O447" s="93"/>
      <c r="P447" s="93"/>
      <c r="Q447" s="93"/>
      <c r="R447" s="93"/>
      <c r="S447" s="93"/>
      <c r="T447" s="94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T447" s="19" t="s">
        <v>766</v>
      </c>
      <c r="AU447" s="19" t="s">
        <v>87</v>
      </c>
    </row>
    <row r="448" s="13" customFormat="1">
      <c r="A448" s="13"/>
      <c r="B448" s="239"/>
      <c r="C448" s="240"/>
      <c r="D448" s="234" t="s">
        <v>257</v>
      </c>
      <c r="E448" s="241" t="s">
        <v>1</v>
      </c>
      <c r="F448" s="242" t="s">
        <v>7091</v>
      </c>
      <c r="G448" s="240"/>
      <c r="H448" s="241" t="s">
        <v>1</v>
      </c>
      <c r="I448" s="243"/>
      <c r="J448" s="240"/>
      <c r="K448" s="240"/>
      <c r="L448" s="244"/>
      <c r="M448" s="245"/>
      <c r="N448" s="246"/>
      <c r="O448" s="246"/>
      <c r="P448" s="246"/>
      <c r="Q448" s="246"/>
      <c r="R448" s="246"/>
      <c r="S448" s="246"/>
      <c r="T448" s="247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8" t="s">
        <v>257</v>
      </c>
      <c r="AU448" s="248" t="s">
        <v>87</v>
      </c>
      <c r="AV448" s="13" t="s">
        <v>85</v>
      </c>
      <c r="AW448" s="13" t="s">
        <v>34</v>
      </c>
      <c r="AX448" s="13" t="s">
        <v>77</v>
      </c>
      <c r="AY448" s="248" t="s">
        <v>245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7494</v>
      </c>
      <c r="G449" s="250"/>
      <c r="H449" s="253">
        <v>1.1040000000000001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87</v>
      </c>
      <c r="AV449" s="14" t="s">
        <v>87</v>
      </c>
      <c r="AW449" s="14" t="s">
        <v>34</v>
      </c>
      <c r="AX449" s="14" t="s">
        <v>77</v>
      </c>
      <c r="AY449" s="259" t="s">
        <v>245</v>
      </c>
    </row>
    <row r="450" s="15" customFormat="1">
      <c r="A450" s="15"/>
      <c r="B450" s="260"/>
      <c r="C450" s="261"/>
      <c r="D450" s="234" t="s">
        <v>257</v>
      </c>
      <c r="E450" s="262" t="s">
        <v>1</v>
      </c>
      <c r="F450" s="263" t="s">
        <v>266</v>
      </c>
      <c r="G450" s="261"/>
      <c r="H450" s="264">
        <v>1.1040000000000001</v>
      </c>
      <c r="I450" s="265"/>
      <c r="J450" s="261"/>
      <c r="K450" s="261"/>
      <c r="L450" s="266"/>
      <c r="M450" s="267"/>
      <c r="N450" s="268"/>
      <c r="O450" s="268"/>
      <c r="P450" s="268"/>
      <c r="Q450" s="268"/>
      <c r="R450" s="268"/>
      <c r="S450" s="268"/>
      <c r="T450" s="269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70" t="s">
        <v>257</v>
      </c>
      <c r="AU450" s="270" t="s">
        <v>87</v>
      </c>
      <c r="AV450" s="15" t="s">
        <v>253</v>
      </c>
      <c r="AW450" s="15" t="s">
        <v>34</v>
      </c>
      <c r="AX450" s="15" t="s">
        <v>85</v>
      </c>
      <c r="AY450" s="270" t="s">
        <v>245</v>
      </c>
    </row>
    <row r="451" s="2" customFormat="1" ht="24.15" customHeight="1">
      <c r="A451" s="40"/>
      <c r="B451" s="41"/>
      <c r="C451" s="221" t="s">
        <v>725</v>
      </c>
      <c r="D451" s="221" t="s">
        <v>248</v>
      </c>
      <c r="E451" s="222" t="s">
        <v>7495</v>
      </c>
      <c r="F451" s="223" t="s">
        <v>7496</v>
      </c>
      <c r="G451" s="224" t="s">
        <v>329</v>
      </c>
      <c r="H451" s="225">
        <v>4</v>
      </c>
      <c r="I451" s="226"/>
      <c r="J451" s="227">
        <f>ROUND(I451*H451,2)</f>
        <v>0</v>
      </c>
      <c r="K451" s="223" t="s">
        <v>764</v>
      </c>
      <c r="L451" s="46"/>
      <c r="M451" s="228" t="s">
        <v>1</v>
      </c>
      <c r="N451" s="229" t="s">
        <v>42</v>
      </c>
      <c r="O451" s="93"/>
      <c r="P451" s="230">
        <f>O451*H451</f>
        <v>0</v>
      </c>
      <c r="Q451" s="230">
        <v>0</v>
      </c>
      <c r="R451" s="230">
        <f>Q451*H451</f>
        <v>0</v>
      </c>
      <c r="S451" s="230">
        <v>0</v>
      </c>
      <c r="T451" s="231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32" t="s">
        <v>253</v>
      </c>
      <c r="AT451" s="232" t="s">
        <v>248</v>
      </c>
      <c r="AU451" s="232" t="s">
        <v>87</v>
      </c>
      <c r="AY451" s="19" t="s">
        <v>245</v>
      </c>
      <c r="BE451" s="233">
        <f>IF(N451="základní",J451,0)</f>
        <v>0</v>
      </c>
      <c r="BF451" s="233">
        <f>IF(N451="snížená",J451,0)</f>
        <v>0</v>
      </c>
      <c r="BG451" s="233">
        <f>IF(N451="zákl. přenesená",J451,0)</f>
        <v>0</v>
      </c>
      <c r="BH451" s="233">
        <f>IF(N451="sníž. přenesená",J451,0)</f>
        <v>0</v>
      </c>
      <c r="BI451" s="233">
        <f>IF(N451="nulová",J451,0)</f>
        <v>0</v>
      </c>
      <c r="BJ451" s="19" t="s">
        <v>85</v>
      </c>
      <c r="BK451" s="233">
        <f>ROUND(I451*H451,2)</f>
        <v>0</v>
      </c>
      <c r="BL451" s="19" t="s">
        <v>253</v>
      </c>
      <c r="BM451" s="232" t="s">
        <v>7497</v>
      </c>
    </row>
    <row r="452" s="2" customFormat="1">
      <c r="A452" s="40"/>
      <c r="B452" s="41"/>
      <c r="C452" s="42"/>
      <c r="D452" s="234" t="s">
        <v>255</v>
      </c>
      <c r="E452" s="42"/>
      <c r="F452" s="235" t="s">
        <v>7498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255</v>
      </c>
      <c r="AU452" s="19" t="s">
        <v>87</v>
      </c>
    </row>
    <row r="453" s="2" customFormat="1">
      <c r="A453" s="40"/>
      <c r="B453" s="41"/>
      <c r="C453" s="42"/>
      <c r="D453" s="296" t="s">
        <v>766</v>
      </c>
      <c r="E453" s="42"/>
      <c r="F453" s="297" t="s">
        <v>7499</v>
      </c>
      <c r="G453" s="42"/>
      <c r="H453" s="42"/>
      <c r="I453" s="236"/>
      <c r="J453" s="42"/>
      <c r="K453" s="42"/>
      <c r="L453" s="46"/>
      <c r="M453" s="237"/>
      <c r="N453" s="238"/>
      <c r="O453" s="93"/>
      <c r="P453" s="93"/>
      <c r="Q453" s="93"/>
      <c r="R453" s="93"/>
      <c r="S453" s="93"/>
      <c r="T453" s="94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766</v>
      </c>
      <c r="AU453" s="19" t="s">
        <v>87</v>
      </c>
    </row>
    <row r="454" s="14" customFormat="1">
      <c r="A454" s="14"/>
      <c r="B454" s="249"/>
      <c r="C454" s="250"/>
      <c r="D454" s="234" t="s">
        <v>257</v>
      </c>
      <c r="E454" s="251" t="s">
        <v>1</v>
      </c>
      <c r="F454" s="252" t="s">
        <v>7500</v>
      </c>
      <c r="G454" s="250"/>
      <c r="H454" s="253">
        <v>4</v>
      </c>
      <c r="I454" s="254"/>
      <c r="J454" s="250"/>
      <c r="K454" s="250"/>
      <c r="L454" s="255"/>
      <c r="M454" s="256"/>
      <c r="N454" s="257"/>
      <c r="O454" s="257"/>
      <c r="P454" s="257"/>
      <c r="Q454" s="257"/>
      <c r="R454" s="257"/>
      <c r="S454" s="257"/>
      <c r="T454" s="258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9" t="s">
        <v>257</v>
      </c>
      <c r="AU454" s="259" t="s">
        <v>87</v>
      </c>
      <c r="AV454" s="14" t="s">
        <v>87</v>
      </c>
      <c r="AW454" s="14" t="s">
        <v>34</v>
      </c>
      <c r="AX454" s="14" t="s">
        <v>77</v>
      </c>
      <c r="AY454" s="259" t="s">
        <v>245</v>
      </c>
    </row>
    <row r="455" s="15" customFormat="1">
      <c r="A455" s="15"/>
      <c r="B455" s="260"/>
      <c r="C455" s="261"/>
      <c r="D455" s="234" t="s">
        <v>257</v>
      </c>
      <c r="E455" s="262" t="s">
        <v>1</v>
      </c>
      <c r="F455" s="263" t="s">
        <v>266</v>
      </c>
      <c r="G455" s="261"/>
      <c r="H455" s="264">
        <v>4</v>
      </c>
      <c r="I455" s="265"/>
      <c r="J455" s="261"/>
      <c r="K455" s="261"/>
      <c r="L455" s="266"/>
      <c r="M455" s="267"/>
      <c r="N455" s="268"/>
      <c r="O455" s="268"/>
      <c r="P455" s="268"/>
      <c r="Q455" s="268"/>
      <c r="R455" s="268"/>
      <c r="S455" s="268"/>
      <c r="T455" s="269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T455" s="270" t="s">
        <v>257</v>
      </c>
      <c r="AU455" s="270" t="s">
        <v>87</v>
      </c>
      <c r="AV455" s="15" t="s">
        <v>253</v>
      </c>
      <c r="AW455" s="15" t="s">
        <v>34</v>
      </c>
      <c r="AX455" s="15" t="s">
        <v>85</v>
      </c>
      <c r="AY455" s="270" t="s">
        <v>245</v>
      </c>
    </row>
    <row r="456" s="2" customFormat="1" ht="16.5" customHeight="1">
      <c r="A456" s="40"/>
      <c r="B456" s="41"/>
      <c r="C456" s="283" t="s">
        <v>732</v>
      </c>
      <c r="D456" s="283" t="s">
        <v>551</v>
      </c>
      <c r="E456" s="284" t="s">
        <v>7501</v>
      </c>
      <c r="F456" s="285" t="s">
        <v>7502</v>
      </c>
      <c r="G456" s="286" t="s">
        <v>317</v>
      </c>
      <c r="H456" s="287">
        <v>4.2000000000000002</v>
      </c>
      <c r="I456" s="288"/>
      <c r="J456" s="289">
        <f>ROUND(I456*H456,2)</f>
        <v>0</v>
      </c>
      <c r="K456" s="285" t="s">
        <v>764</v>
      </c>
      <c r="L456" s="290"/>
      <c r="M456" s="291" t="s">
        <v>1</v>
      </c>
      <c r="N456" s="292" t="s">
        <v>42</v>
      </c>
      <c r="O456" s="93"/>
      <c r="P456" s="230">
        <f>O456*H456</f>
        <v>0</v>
      </c>
      <c r="Q456" s="230">
        <v>0.0080000000000000002</v>
      </c>
      <c r="R456" s="230">
        <f>Q456*H456</f>
        <v>0.033600000000000005</v>
      </c>
      <c r="S456" s="230">
        <v>0</v>
      </c>
      <c r="T456" s="231">
        <f>S456*H456</f>
        <v>0</v>
      </c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R456" s="232" t="s">
        <v>326</v>
      </c>
      <c r="AT456" s="232" t="s">
        <v>551</v>
      </c>
      <c r="AU456" s="232" t="s">
        <v>87</v>
      </c>
      <c r="AY456" s="19" t="s">
        <v>245</v>
      </c>
      <c r="BE456" s="233">
        <f>IF(N456="základní",J456,0)</f>
        <v>0</v>
      </c>
      <c r="BF456" s="233">
        <f>IF(N456="snížená",J456,0)</f>
        <v>0</v>
      </c>
      <c r="BG456" s="233">
        <f>IF(N456="zákl. přenesená",J456,0)</f>
        <v>0</v>
      </c>
      <c r="BH456" s="233">
        <f>IF(N456="sníž. přenesená",J456,0)</f>
        <v>0</v>
      </c>
      <c r="BI456" s="233">
        <f>IF(N456="nulová",J456,0)</f>
        <v>0</v>
      </c>
      <c r="BJ456" s="19" t="s">
        <v>85</v>
      </c>
      <c r="BK456" s="233">
        <f>ROUND(I456*H456,2)</f>
        <v>0</v>
      </c>
      <c r="BL456" s="19" t="s">
        <v>253</v>
      </c>
      <c r="BM456" s="232" t="s">
        <v>7503</v>
      </c>
    </row>
    <row r="457" s="2" customFormat="1">
      <c r="A457" s="40"/>
      <c r="B457" s="41"/>
      <c r="C457" s="42"/>
      <c r="D457" s="234" t="s">
        <v>255</v>
      </c>
      <c r="E457" s="42"/>
      <c r="F457" s="235" t="s">
        <v>7502</v>
      </c>
      <c r="G457" s="42"/>
      <c r="H457" s="42"/>
      <c r="I457" s="236"/>
      <c r="J457" s="42"/>
      <c r="K457" s="42"/>
      <c r="L457" s="46"/>
      <c r="M457" s="237"/>
      <c r="N457" s="238"/>
      <c r="O457" s="93"/>
      <c r="P457" s="93"/>
      <c r="Q457" s="93"/>
      <c r="R457" s="93"/>
      <c r="S457" s="93"/>
      <c r="T457" s="94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T457" s="19" t="s">
        <v>255</v>
      </c>
      <c r="AU457" s="19" t="s">
        <v>87</v>
      </c>
    </row>
    <row r="458" s="14" customFormat="1">
      <c r="A458" s="14"/>
      <c r="B458" s="249"/>
      <c r="C458" s="250"/>
      <c r="D458" s="234" t="s">
        <v>257</v>
      </c>
      <c r="E458" s="251" t="s">
        <v>1</v>
      </c>
      <c r="F458" s="252" t="s">
        <v>7504</v>
      </c>
      <c r="G458" s="250"/>
      <c r="H458" s="253">
        <v>4.2000000000000002</v>
      </c>
      <c r="I458" s="254"/>
      <c r="J458" s="250"/>
      <c r="K458" s="250"/>
      <c r="L458" s="255"/>
      <c r="M458" s="256"/>
      <c r="N458" s="257"/>
      <c r="O458" s="257"/>
      <c r="P458" s="257"/>
      <c r="Q458" s="257"/>
      <c r="R458" s="257"/>
      <c r="S458" s="257"/>
      <c r="T458" s="258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9" t="s">
        <v>257</v>
      </c>
      <c r="AU458" s="259" t="s">
        <v>87</v>
      </c>
      <c r="AV458" s="14" t="s">
        <v>87</v>
      </c>
      <c r="AW458" s="14" t="s">
        <v>34</v>
      </c>
      <c r="AX458" s="14" t="s">
        <v>85</v>
      </c>
      <c r="AY458" s="259" t="s">
        <v>245</v>
      </c>
    </row>
    <row r="459" s="2" customFormat="1" ht="16.5" customHeight="1">
      <c r="A459" s="40"/>
      <c r="B459" s="41"/>
      <c r="C459" s="221" t="s">
        <v>745</v>
      </c>
      <c r="D459" s="221" t="s">
        <v>248</v>
      </c>
      <c r="E459" s="222" t="s">
        <v>7093</v>
      </c>
      <c r="F459" s="223" t="s">
        <v>7094</v>
      </c>
      <c r="G459" s="224" t="s">
        <v>251</v>
      </c>
      <c r="H459" s="225">
        <v>10.302</v>
      </c>
      <c r="I459" s="226"/>
      <c r="J459" s="227">
        <f>ROUND(I459*H459,2)</f>
        <v>0</v>
      </c>
      <c r="K459" s="223" t="s">
        <v>764</v>
      </c>
      <c r="L459" s="46"/>
      <c r="M459" s="228" t="s">
        <v>1</v>
      </c>
      <c r="N459" s="229" t="s">
        <v>42</v>
      </c>
      <c r="O459" s="93"/>
      <c r="P459" s="230">
        <f>O459*H459</f>
        <v>0</v>
      </c>
      <c r="Q459" s="230">
        <v>2.3050199999999998</v>
      </c>
      <c r="R459" s="230">
        <f>Q459*H459</f>
        <v>23.746316039999996</v>
      </c>
      <c r="S459" s="230">
        <v>0</v>
      </c>
      <c r="T459" s="231">
        <f>S459*H459</f>
        <v>0</v>
      </c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R459" s="232" t="s">
        <v>253</v>
      </c>
      <c r="AT459" s="232" t="s">
        <v>248</v>
      </c>
      <c r="AU459" s="232" t="s">
        <v>87</v>
      </c>
      <c r="AY459" s="19" t="s">
        <v>245</v>
      </c>
      <c r="BE459" s="233">
        <f>IF(N459="základní",J459,0)</f>
        <v>0</v>
      </c>
      <c r="BF459" s="233">
        <f>IF(N459="snížená",J459,0)</f>
        <v>0</v>
      </c>
      <c r="BG459" s="233">
        <f>IF(N459="zákl. přenesená",J459,0)</f>
        <v>0</v>
      </c>
      <c r="BH459" s="233">
        <f>IF(N459="sníž. přenesená",J459,0)</f>
        <v>0</v>
      </c>
      <c r="BI459" s="233">
        <f>IF(N459="nulová",J459,0)</f>
        <v>0</v>
      </c>
      <c r="BJ459" s="19" t="s">
        <v>85</v>
      </c>
      <c r="BK459" s="233">
        <f>ROUND(I459*H459,2)</f>
        <v>0</v>
      </c>
      <c r="BL459" s="19" t="s">
        <v>253</v>
      </c>
      <c r="BM459" s="232" t="s">
        <v>7505</v>
      </c>
    </row>
    <row r="460" s="2" customFormat="1">
      <c r="A460" s="40"/>
      <c r="B460" s="41"/>
      <c r="C460" s="42"/>
      <c r="D460" s="234" t="s">
        <v>255</v>
      </c>
      <c r="E460" s="42"/>
      <c r="F460" s="235" t="s">
        <v>7096</v>
      </c>
      <c r="G460" s="42"/>
      <c r="H460" s="42"/>
      <c r="I460" s="236"/>
      <c r="J460" s="42"/>
      <c r="K460" s="42"/>
      <c r="L460" s="46"/>
      <c r="M460" s="237"/>
      <c r="N460" s="238"/>
      <c r="O460" s="93"/>
      <c r="P460" s="93"/>
      <c r="Q460" s="93"/>
      <c r="R460" s="93"/>
      <c r="S460" s="93"/>
      <c r="T460" s="94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T460" s="19" t="s">
        <v>255</v>
      </c>
      <c r="AU460" s="19" t="s">
        <v>87</v>
      </c>
    </row>
    <row r="461" s="2" customFormat="1">
      <c r="A461" s="40"/>
      <c r="B461" s="41"/>
      <c r="C461" s="42"/>
      <c r="D461" s="296" t="s">
        <v>766</v>
      </c>
      <c r="E461" s="42"/>
      <c r="F461" s="297" t="s">
        <v>7097</v>
      </c>
      <c r="G461" s="42"/>
      <c r="H461" s="42"/>
      <c r="I461" s="236"/>
      <c r="J461" s="42"/>
      <c r="K461" s="42"/>
      <c r="L461" s="46"/>
      <c r="M461" s="237"/>
      <c r="N461" s="238"/>
      <c r="O461" s="93"/>
      <c r="P461" s="93"/>
      <c r="Q461" s="93"/>
      <c r="R461" s="93"/>
      <c r="S461" s="93"/>
      <c r="T461" s="94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766</v>
      </c>
      <c r="AU461" s="19" t="s">
        <v>87</v>
      </c>
    </row>
    <row r="462" s="14" customFormat="1">
      <c r="A462" s="14"/>
      <c r="B462" s="249"/>
      <c r="C462" s="250"/>
      <c r="D462" s="234" t="s">
        <v>257</v>
      </c>
      <c r="E462" s="251" t="s">
        <v>1</v>
      </c>
      <c r="F462" s="252" t="s">
        <v>7506</v>
      </c>
      <c r="G462" s="250"/>
      <c r="H462" s="253">
        <v>3.8599999999999999</v>
      </c>
      <c r="I462" s="254"/>
      <c r="J462" s="250"/>
      <c r="K462" s="250"/>
      <c r="L462" s="255"/>
      <c r="M462" s="256"/>
      <c r="N462" s="257"/>
      <c r="O462" s="257"/>
      <c r="P462" s="257"/>
      <c r="Q462" s="257"/>
      <c r="R462" s="257"/>
      <c r="S462" s="257"/>
      <c r="T462" s="258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9" t="s">
        <v>257</v>
      </c>
      <c r="AU462" s="259" t="s">
        <v>87</v>
      </c>
      <c r="AV462" s="14" t="s">
        <v>87</v>
      </c>
      <c r="AW462" s="14" t="s">
        <v>34</v>
      </c>
      <c r="AX462" s="14" t="s">
        <v>77</v>
      </c>
      <c r="AY462" s="259" t="s">
        <v>245</v>
      </c>
    </row>
    <row r="463" s="14" customFormat="1">
      <c r="A463" s="14"/>
      <c r="B463" s="249"/>
      <c r="C463" s="250"/>
      <c r="D463" s="234" t="s">
        <v>257</v>
      </c>
      <c r="E463" s="251" t="s">
        <v>1</v>
      </c>
      <c r="F463" s="252" t="s">
        <v>7507</v>
      </c>
      <c r="G463" s="250"/>
      <c r="H463" s="253">
        <v>6.4420000000000002</v>
      </c>
      <c r="I463" s="254"/>
      <c r="J463" s="250"/>
      <c r="K463" s="250"/>
      <c r="L463" s="255"/>
      <c r="M463" s="256"/>
      <c r="N463" s="257"/>
      <c r="O463" s="257"/>
      <c r="P463" s="257"/>
      <c r="Q463" s="257"/>
      <c r="R463" s="257"/>
      <c r="S463" s="257"/>
      <c r="T463" s="258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9" t="s">
        <v>257</v>
      </c>
      <c r="AU463" s="259" t="s">
        <v>87</v>
      </c>
      <c r="AV463" s="14" t="s">
        <v>87</v>
      </c>
      <c r="AW463" s="14" t="s">
        <v>34</v>
      </c>
      <c r="AX463" s="14" t="s">
        <v>77</v>
      </c>
      <c r="AY463" s="259" t="s">
        <v>245</v>
      </c>
    </row>
    <row r="464" s="15" customFormat="1">
      <c r="A464" s="15"/>
      <c r="B464" s="260"/>
      <c r="C464" s="261"/>
      <c r="D464" s="234" t="s">
        <v>257</v>
      </c>
      <c r="E464" s="262" t="s">
        <v>1</v>
      </c>
      <c r="F464" s="263" t="s">
        <v>266</v>
      </c>
      <c r="G464" s="261"/>
      <c r="H464" s="264">
        <v>10.302</v>
      </c>
      <c r="I464" s="265"/>
      <c r="J464" s="261"/>
      <c r="K464" s="261"/>
      <c r="L464" s="266"/>
      <c r="M464" s="267"/>
      <c r="N464" s="268"/>
      <c r="O464" s="268"/>
      <c r="P464" s="268"/>
      <c r="Q464" s="268"/>
      <c r="R464" s="268"/>
      <c r="S464" s="268"/>
      <c r="T464" s="269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70" t="s">
        <v>257</v>
      </c>
      <c r="AU464" s="270" t="s">
        <v>87</v>
      </c>
      <c r="AV464" s="15" t="s">
        <v>253</v>
      </c>
      <c r="AW464" s="15" t="s">
        <v>34</v>
      </c>
      <c r="AX464" s="15" t="s">
        <v>85</v>
      </c>
      <c r="AY464" s="270" t="s">
        <v>245</v>
      </c>
    </row>
    <row r="465" s="2" customFormat="1" ht="16.5" customHeight="1">
      <c r="A465" s="40"/>
      <c r="B465" s="41"/>
      <c r="C465" s="221" t="s">
        <v>2465</v>
      </c>
      <c r="D465" s="221" t="s">
        <v>248</v>
      </c>
      <c r="E465" s="222" t="s">
        <v>3706</v>
      </c>
      <c r="F465" s="223" t="s">
        <v>3707</v>
      </c>
      <c r="G465" s="224" t="s">
        <v>251</v>
      </c>
      <c r="H465" s="225">
        <v>1.3060000000000001</v>
      </c>
      <c r="I465" s="226"/>
      <c r="J465" s="227">
        <f>ROUND(I465*H465,2)</f>
        <v>0</v>
      </c>
      <c r="K465" s="223" t="s">
        <v>764</v>
      </c>
      <c r="L465" s="46"/>
      <c r="M465" s="228" t="s">
        <v>1</v>
      </c>
      <c r="N465" s="229" t="s">
        <v>42</v>
      </c>
      <c r="O465" s="93"/>
      <c r="P465" s="230">
        <f>O465*H465</f>
        <v>0</v>
      </c>
      <c r="Q465" s="230">
        <v>2.5058699999999998</v>
      </c>
      <c r="R465" s="230">
        <f>Q465*H465</f>
        <v>3.2726662200000001</v>
      </c>
      <c r="S465" s="230">
        <v>0</v>
      </c>
      <c r="T465" s="231">
        <f>S465*H465</f>
        <v>0</v>
      </c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R465" s="232" t="s">
        <v>253</v>
      </c>
      <c r="AT465" s="232" t="s">
        <v>248</v>
      </c>
      <c r="AU465" s="232" t="s">
        <v>87</v>
      </c>
      <c r="AY465" s="19" t="s">
        <v>245</v>
      </c>
      <c r="BE465" s="233">
        <f>IF(N465="základní",J465,0)</f>
        <v>0</v>
      </c>
      <c r="BF465" s="233">
        <f>IF(N465="snížená",J465,0)</f>
        <v>0</v>
      </c>
      <c r="BG465" s="233">
        <f>IF(N465="zákl. přenesená",J465,0)</f>
        <v>0</v>
      </c>
      <c r="BH465" s="233">
        <f>IF(N465="sníž. přenesená",J465,0)</f>
        <v>0</v>
      </c>
      <c r="BI465" s="233">
        <f>IF(N465="nulová",J465,0)</f>
        <v>0</v>
      </c>
      <c r="BJ465" s="19" t="s">
        <v>85</v>
      </c>
      <c r="BK465" s="233">
        <f>ROUND(I465*H465,2)</f>
        <v>0</v>
      </c>
      <c r="BL465" s="19" t="s">
        <v>253</v>
      </c>
      <c r="BM465" s="232" t="s">
        <v>7508</v>
      </c>
    </row>
    <row r="466" s="2" customFormat="1">
      <c r="A466" s="40"/>
      <c r="B466" s="41"/>
      <c r="C466" s="42"/>
      <c r="D466" s="234" t="s">
        <v>255</v>
      </c>
      <c r="E466" s="42"/>
      <c r="F466" s="235" t="s">
        <v>4468</v>
      </c>
      <c r="G466" s="42"/>
      <c r="H466" s="42"/>
      <c r="I466" s="236"/>
      <c r="J466" s="42"/>
      <c r="K466" s="42"/>
      <c r="L466" s="46"/>
      <c r="M466" s="237"/>
      <c r="N466" s="238"/>
      <c r="O466" s="93"/>
      <c r="P466" s="93"/>
      <c r="Q466" s="93"/>
      <c r="R466" s="93"/>
      <c r="S466" s="93"/>
      <c r="T466" s="94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T466" s="19" t="s">
        <v>255</v>
      </c>
      <c r="AU466" s="19" t="s">
        <v>87</v>
      </c>
    </row>
    <row r="467" s="2" customFormat="1">
      <c r="A467" s="40"/>
      <c r="B467" s="41"/>
      <c r="C467" s="42"/>
      <c r="D467" s="296" t="s">
        <v>766</v>
      </c>
      <c r="E467" s="42"/>
      <c r="F467" s="297" t="s">
        <v>3709</v>
      </c>
      <c r="G467" s="42"/>
      <c r="H467" s="42"/>
      <c r="I467" s="236"/>
      <c r="J467" s="42"/>
      <c r="K467" s="42"/>
      <c r="L467" s="46"/>
      <c r="M467" s="237"/>
      <c r="N467" s="238"/>
      <c r="O467" s="93"/>
      <c r="P467" s="93"/>
      <c r="Q467" s="93"/>
      <c r="R467" s="93"/>
      <c r="S467" s="93"/>
      <c r="T467" s="94"/>
      <c r="U467" s="40"/>
      <c r="V467" s="40"/>
      <c r="W467" s="40"/>
      <c r="X467" s="40"/>
      <c r="Y467" s="40"/>
      <c r="Z467" s="40"/>
      <c r="AA467" s="40"/>
      <c r="AB467" s="40"/>
      <c r="AC467" s="40"/>
      <c r="AD467" s="40"/>
      <c r="AE467" s="40"/>
      <c r="AT467" s="19" t="s">
        <v>766</v>
      </c>
      <c r="AU467" s="19" t="s">
        <v>87</v>
      </c>
    </row>
    <row r="468" s="14" customFormat="1">
      <c r="A468" s="14"/>
      <c r="B468" s="249"/>
      <c r="C468" s="250"/>
      <c r="D468" s="234" t="s">
        <v>257</v>
      </c>
      <c r="E468" s="251" t="s">
        <v>1</v>
      </c>
      <c r="F468" s="252" t="s">
        <v>7509</v>
      </c>
      <c r="G468" s="250"/>
      <c r="H468" s="253">
        <v>1.3060000000000001</v>
      </c>
      <c r="I468" s="254"/>
      <c r="J468" s="250"/>
      <c r="K468" s="250"/>
      <c r="L468" s="255"/>
      <c r="M468" s="256"/>
      <c r="N468" s="257"/>
      <c r="O468" s="257"/>
      <c r="P468" s="257"/>
      <c r="Q468" s="257"/>
      <c r="R468" s="257"/>
      <c r="S468" s="257"/>
      <c r="T468" s="25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9" t="s">
        <v>257</v>
      </c>
      <c r="AU468" s="259" t="s">
        <v>87</v>
      </c>
      <c r="AV468" s="14" t="s">
        <v>87</v>
      </c>
      <c r="AW468" s="14" t="s">
        <v>34</v>
      </c>
      <c r="AX468" s="14" t="s">
        <v>77</v>
      </c>
      <c r="AY468" s="259" t="s">
        <v>245</v>
      </c>
    </row>
    <row r="469" s="15" customFormat="1">
      <c r="A469" s="15"/>
      <c r="B469" s="260"/>
      <c r="C469" s="261"/>
      <c r="D469" s="234" t="s">
        <v>257</v>
      </c>
      <c r="E469" s="262" t="s">
        <v>1</v>
      </c>
      <c r="F469" s="263" t="s">
        <v>266</v>
      </c>
      <c r="G469" s="261"/>
      <c r="H469" s="264">
        <v>1.3060000000000001</v>
      </c>
      <c r="I469" s="265"/>
      <c r="J469" s="261"/>
      <c r="K469" s="261"/>
      <c r="L469" s="266"/>
      <c r="M469" s="267"/>
      <c r="N469" s="268"/>
      <c r="O469" s="268"/>
      <c r="P469" s="268"/>
      <c r="Q469" s="268"/>
      <c r="R469" s="268"/>
      <c r="S469" s="268"/>
      <c r="T469" s="269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70" t="s">
        <v>257</v>
      </c>
      <c r="AU469" s="270" t="s">
        <v>87</v>
      </c>
      <c r="AV469" s="15" t="s">
        <v>253</v>
      </c>
      <c r="AW469" s="15" t="s">
        <v>34</v>
      </c>
      <c r="AX469" s="15" t="s">
        <v>85</v>
      </c>
      <c r="AY469" s="270" t="s">
        <v>245</v>
      </c>
    </row>
    <row r="470" s="2" customFormat="1" ht="16.5" customHeight="1">
      <c r="A470" s="40"/>
      <c r="B470" s="41"/>
      <c r="C470" s="221" t="s">
        <v>974</v>
      </c>
      <c r="D470" s="221" t="s">
        <v>248</v>
      </c>
      <c r="E470" s="222" t="s">
        <v>7102</v>
      </c>
      <c r="F470" s="223" t="s">
        <v>7103</v>
      </c>
      <c r="G470" s="224" t="s">
        <v>251</v>
      </c>
      <c r="H470" s="225">
        <v>2.1760000000000002</v>
      </c>
      <c r="I470" s="226"/>
      <c r="J470" s="227">
        <f>ROUND(I470*H470,2)</f>
        <v>0</v>
      </c>
      <c r="K470" s="223" t="s">
        <v>764</v>
      </c>
      <c r="L470" s="46"/>
      <c r="M470" s="228" t="s">
        <v>1</v>
      </c>
      <c r="N470" s="229" t="s">
        <v>42</v>
      </c>
      <c r="O470" s="93"/>
      <c r="P470" s="230">
        <f>O470*H470</f>
        <v>0</v>
      </c>
      <c r="Q470" s="230">
        <v>2.5068199999999998</v>
      </c>
      <c r="R470" s="230">
        <f>Q470*H470</f>
        <v>5.4548403199999997</v>
      </c>
      <c r="S470" s="230">
        <v>0</v>
      </c>
      <c r="T470" s="231">
        <f>S470*H470</f>
        <v>0</v>
      </c>
      <c r="U470" s="40"/>
      <c r="V470" s="40"/>
      <c r="W470" s="40"/>
      <c r="X470" s="40"/>
      <c r="Y470" s="40"/>
      <c r="Z470" s="40"/>
      <c r="AA470" s="40"/>
      <c r="AB470" s="40"/>
      <c r="AC470" s="40"/>
      <c r="AD470" s="40"/>
      <c r="AE470" s="40"/>
      <c r="AR470" s="232" t="s">
        <v>253</v>
      </c>
      <c r="AT470" s="232" t="s">
        <v>248</v>
      </c>
      <c r="AU470" s="232" t="s">
        <v>87</v>
      </c>
      <c r="AY470" s="19" t="s">
        <v>245</v>
      </c>
      <c r="BE470" s="233">
        <f>IF(N470="základní",J470,0)</f>
        <v>0</v>
      </c>
      <c r="BF470" s="233">
        <f>IF(N470="snížená",J470,0)</f>
        <v>0</v>
      </c>
      <c r="BG470" s="233">
        <f>IF(N470="zákl. přenesená",J470,0)</f>
        <v>0</v>
      </c>
      <c r="BH470" s="233">
        <f>IF(N470="sníž. přenesená",J470,0)</f>
        <v>0</v>
      </c>
      <c r="BI470" s="233">
        <f>IF(N470="nulová",J470,0)</f>
        <v>0</v>
      </c>
      <c r="BJ470" s="19" t="s">
        <v>85</v>
      </c>
      <c r="BK470" s="233">
        <f>ROUND(I470*H470,2)</f>
        <v>0</v>
      </c>
      <c r="BL470" s="19" t="s">
        <v>253</v>
      </c>
      <c r="BM470" s="232" t="s">
        <v>7510</v>
      </c>
    </row>
    <row r="471" s="2" customFormat="1">
      <c r="A471" s="40"/>
      <c r="B471" s="41"/>
      <c r="C471" s="42"/>
      <c r="D471" s="234" t="s">
        <v>255</v>
      </c>
      <c r="E471" s="42"/>
      <c r="F471" s="235" t="s">
        <v>7105</v>
      </c>
      <c r="G471" s="42"/>
      <c r="H471" s="42"/>
      <c r="I471" s="236"/>
      <c r="J471" s="42"/>
      <c r="K471" s="42"/>
      <c r="L471" s="46"/>
      <c r="M471" s="237"/>
      <c r="N471" s="238"/>
      <c r="O471" s="93"/>
      <c r="P471" s="93"/>
      <c r="Q471" s="93"/>
      <c r="R471" s="93"/>
      <c r="S471" s="93"/>
      <c r="T471" s="94"/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T471" s="19" t="s">
        <v>255</v>
      </c>
      <c r="AU471" s="19" t="s">
        <v>87</v>
      </c>
    </row>
    <row r="472" s="2" customFormat="1">
      <c r="A472" s="40"/>
      <c r="B472" s="41"/>
      <c r="C472" s="42"/>
      <c r="D472" s="296" t="s">
        <v>766</v>
      </c>
      <c r="E472" s="42"/>
      <c r="F472" s="297" t="s">
        <v>7106</v>
      </c>
      <c r="G472" s="42"/>
      <c r="H472" s="42"/>
      <c r="I472" s="236"/>
      <c r="J472" s="42"/>
      <c r="K472" s="42"/>
      <c r="L472" s="46"/>
      <c r="M472" s="237"/>
      <c r="N472" s="238"/>
      <c r="O472" s="93"/>
      <c r="P472" s="93"/>
      <c r="Q472" s="93"/>
      <c r="R472" s="93"/>
      <c r="S472" s="93"/>
      <c r="T472" s="94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T472" s="19" t="s">
        <v>766</v>
      </c>
      <c r="AU472" s="19" t="s">
        <v>87</v>
      </c>
    </row>
    <row r="473" s="14" customFormat="1">
      <c r="A473" s="14"/>
      <c r="B473" s="249"/>
      <c r="C473" s="250"/>
      <c r="D473" s="234" t="s">
        <v>257</v>
      </c>
      <c r="E473" s="251" t="s">
        <v>1</v>
      </c>
      <c r="F473" s="252" t="s">
        <v>7107</v>
      </c>
      <c r="G473" s="250"/>
      <c r="H473" s="253">
        <v>0.47999999999999998</v>
      </c>
      <c r="I473" s="254"/>
      <c r="J473" s="250"/>
      <c r="K473" s="250"/>
      <c r="L473" s="255"/>
      <c r="M473" s="256"/>
      <c r="N473" s="257"/>
      <c r="O473" s="257"/>
      <c r="P473" s="257"/>
      <c r="Q473" s="257"/>
      <c r="R473" s="257"/>
      <c r="S473" s="257"/>
      <c r="T473" s="258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9" t="s">
        <v>257</v>
      </c>
      <c r="AU473" s="259" t="s">
        <v>87</v>
      </c>
      <c r="AV473" s="14" t="s">
        <v>87</v>
      </c>
      <c r="AW473" s="14" t="s">
        <v>34</v>
      </c>
      <c r="AX473" s="14" t="s">
        <v>77</v>
      </c>
      <c r="AY473" s="259" t="s">
        <v>245</v>
      </c>
    </row>
    <row r="474" s="14" customFormat="1">
      <c r="A474" s="14"/>
      <c r="B474" s="249"/>
      <c r="C474" s="250"/>
      <c r="D474" s="234" t="s">
        <v>257</v>
      </c>
      <c r="E474" s="251" t="s">
        <v>1</v>
      </c>
      <c r="F474" s="252" t="s">
        <v>7511</v>
      </c>
      <c r="G474" s="250"/>
      <c r="H474" s="253">
        <v>1.696</v>
      </c>
      <c r="I474" s="254"/>
      <c r="J474" s="250"/>
      <c r="K474" s="250"/>
      <c r="L474" s="255"/>
      <c r="M474" s="256"/>
      <c r="N474" s="257"/>
      <c r="O474" s="257"/>
      <c r="P474" s="257"/>
      <c r="Q474" s="257"/>
      <c r="R474" s="257"/>
      <c r="S474" s="257"/>
      <c r="T474" s="258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9" t="s">
        <v>257</v>
      </c>
      <c r="AU474" s="259" t="s">
        <v>87</v>
      </c>
      <c r="AV474" s="14" t="s">
        <v>87</v>
      </c>
      <c r="AW474" s="14" t="s">
        <v>34</v>
      </c>
      <c r="AX474" s="14" t="s">
        <v>77</v>
      </c>
      <c r="AY474" s="259" t="s">
        <v>245</v>
      </c>
    </row>
    <row r="475" s="15" customFormat="1">
      <c r="A475" s="15"/>
      <c r="B475" s="260"/>
      <c r="C475" s="261"/>
      <c r="D475" s="234" t="s">
        <v>257</v>
      </c>
      <c r="E475" s="262" t="s">
        <v>1</v>
      </c>
      <c r="F475" s="263" t="s">
        <v>266</v>
      </c>
      <c r="G475" s="261"/>
      <c r="H475" s="264">
        <v>2.1760000000000002</v>
      </c>
      <c r="I475" s="265"/>
      <c r="J475" s="261"/>
      <c r="K475" s="261"/>
      <c r="L475" s="266"/>
      <c r="M475" s="267"/>
      <c r="N475" s="268"/>
      <c r="O475" s="268"/>
      <c r="P475" s="268"/>
      <c r="Q475" s="268"/>
      <c r="R475" s="268"/>
      <c r="S475" s="268"/>
      <c r="T475" s="269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70" t="s">
        <v>257</v>
      </c>
      <c r="AU475" s="270" t="s">
        <v>87</v>
      </c>
      <c r="AV475" s="15" t="s">
        <v>253</v>
      </c>
      <c r="AW475" s="15" t="s">
        <v>34</v>
      </c>
      <c r="AX475" s="15" t="s">
        <v>85</v>
      </c>
      <c r="AY475" s="270" t="s">
        <v>245</v>
      </c>
    </row>
    <row r="476" s="2" customFormat="1" ht="21.75" customHeight="1">
      <c r="A476" s="40"/>
      <c r="B476" s="41"/>
      <c r="C476" s="221" t="s">
        <v>3068</v>
      </c>
      <c r="D476" s="221" t="s">
        <v>248</v>
      </c>
      <c r="E476" s="222" t="s">
        <v>2852</v>
      </c>
      <c r="F476" s="223" t="s">
        <v>2853</v>
      </c>
      <c r="G476" s="224" t="s">
        <v>2717</v>
      </c>
      <c r="H476" s="225">
        <v>96.950000000000003</v>
      </c>
      <c r="I476" s="226"/>
      <c r="J476" s="227">
        <f>ROUND(I476*H476,2)</f>
        <v>0</v>
      </c>
      <c r="K476" s="223" t="s">
        <v>764</v>
      </c>
      <c r="L476" s="46"/>
      <c r="M476" s="228" t="s">
        <v>1</v>
      </c>
      <c r="N476" s="229" t="s">
        <v>42</v>
      </c>
      <c r="O476" s="93"/>
      <c r="P476" s="230">
        <f>O476*H476</f>
        <v>0</v>
      </c>
      <c r="Q476" s="230">
        <v>1.0311999999999999</v>
      </c>
      <c r="R476" s="230">
        <f>Q476*H476</f>
        <v>99.974839999999986</v>
      </c>
      <c r="S476" s="230">
        <v>0</v>
      </c>
      <c r="T476" s="231">
        <f>S476*H476</f>
        <v>0</v>
      </c>
      <c r="U476" s="40"/>
      <c r="V476" s="40"/>
      <c r="W476" s="40"/>
      <c r="X476" s="40"/>
      <c r="Y476" s="40"/>
      <c r="Z476" s="40"/>
      <c r="AA476" s="40"/>
      <c r="AB476" s="40"/>
      <c r="AC476" s="40"/>
      <c r="AD476" s="40"/>
      <c r="AE476" s="40"/>
      <c r="AR476" s="232" t="s">
        <v>253</v>
      </c>
      <c r="AT476" s="232" t="s">
        <v>248</v>
      </c>
      <c r="AU476" s="232" t="s">
        <v>87</v>
      </c>
      <c r="AY476" s="19" t="s">
        <v>245</v>
      </c>
      <c r="BE476" s="233">
        <f>IF(N476="základní",J476,0)</f>
        <v>0</v>
      </c>
      <c r="BF476" s="233">
        <f>IF(N476="snížená",J476,0)</f>
        <v>0</v>
      </c>
      <c r="BG476" s="233">
        <f>IF(N476="zákl. přenesená",J476,0)</f>
        <v>0</v>
      </c>
      <c r="BH476" s="233">
        <f>IF(N476="sníž. přenesená",J476,0)</f>
        <v>0</v>
      </c>
      <c r="BI476" s="233">
        <f>IF(N476="nulová",J476,0)</f>
        <v>0</v>
      </c>
      <c r="BJ476" s="19" t="s">
        <v>85</v>
      </c>
      <c r="BK476" s="233">
        <f>ROUND(I476*H476,2)</f>
        <v>0</v>
      </c>
      <c r="BL476" s="19" t="s">
        <v>253</v>
      </c>
      <c r="BM476" s="232" t="s">
        <v>7512</v>
      </c>
    </row>
    <row r="477" s="2" customFormat="1">
      <c r="A477" s="40"/>
      <c r="B477" s="41"/>
      <c r="C477" s="42"/>
      <c r="D477" s="234" t="s">
        <v>255</v>
      </c>
      <c r="E477" s="42"/>
      <c r="F477" s="235" t="s">
        <v>2855</v>
      </c>
      <c r="G477" s="42"/>
      <c r="H477" s="42"/>
      <c r="I477" s="236"/>
      <c r="J477" s="42"/>
      <c r="K477" s="42"/>
      <c r="L477" s="46"/>
      <c r="M477" s="237"/>
      <c r="N477" s="238"/>
      <c r="O477" s="93"/>
      <c r="P477" s="93"/>
      <c r="Q477" s="93"/>
      <c r="R477" s="93"/>
      <c r="S477" s="93"/>
      <c r="T477" s="94"/>
      <c r="U477" s="40"/>
      <c r="V477" s="40"/>
      <c r="W477" s="40"/>
      <c r="X477" s="40"/>
      <c r="Y477" s="40"/>
      <c r="Z477" s="40"/>
      <c r="AA477" s="40"/>
      <c r="AB477" s="40"/>
      <c r="AC477" s="40"/>
      <c r="AD477" s="40"/>
      <c r="AE477" s="40"/>
      <c r="AT477" s="19" t="s">
        <v>255</v>
      </c>
      <c r="AU477" s="19" t="s">
        <v>87</v>
      </c>
    </row>
    <row r="478" s="2" customFormat="1">
      <c r="A478" s="40"/>
      <c r="B478" s="41"/>
      <c r="C478" s="42"/>
      <c r="D478" s="296" t="s">
        <v>766</v>
      </c>
      <c r="E478" s="42"/>
      <c r="F478" s="297" t="s">
        <v>2856</v>
      </c>
      <c r="G478" s="42"/>
      <c r="H478" s="42"/>
      <c r="I478" s="236"/>
      <c r="J478" s="42"/>
      <c r="K478" s="42"/>
      <c r="L478" s="46"/>
      <c r="M478" s="237"/>
      <c r="N478" s="238"/>
      <c r="O478" s="93"/>
      <c r="P478" s="93"/>
      <c r="Q478" s="93"/>
      <c r="R478" s="93"/>
      <c r="S478" s="93"/>
      <c r="T478" s="94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T478" s="19" t="s">
        <v>766</v>
      </c>
      <c r="AU478" s="19" t="s">
        <v>87</v>
      </c>
    </row>
    <row r="479" s="14" customFormat="1">
      <c r="A479" s="14"/>
      <c r="B479" s="249"/>
      <c r="C479" s="250"/>
      <c r="D479" s="234" t="s">
        <v>257</v>
      </c>
      <c r="E479" s="251" t="s">
        <v>1</v>
      </c>
      <c r="F479" s="252" t="s">
        <v>7513</v>
      </c>
      <c r="G479" s="250"/>
      <c r="H479" s="253">
        <v>28.75</v>
      </c>
      <c r="I479" s="254"/>
      <c r="J479" s="250"/>
      <c r="K479" s="250"/>
      <c r="L479" s="255"/>
      <c r="M479" s="256"/>
      <c r="N479" s="257"/>
      <c r="O479" s="257"/>
      <c r="P479" s="257"/>
      <c r="Q479" s="257"/>
      <c r="R479" s="257"/>
      <c r="S479" s="257"/>
      <c r="T479" s="258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9" t="s">
        <v>257</v>
      </c>
      <c r="AU479" s="259" t="s">
        <v>87</v>
      </c>
      <c r="AV479" s="14" t="s">
        <v>87</v>
      </c>
      <c r="AW479" s="14" t="s">
        <v>34</v>
      </c>
      <c r="AX479" s="14" t="s">
        <v>77</v>
      </c>
      <c r="AY479" s="259" t="s">
        <v>245</v>
      </c>
    </row>
    <row r="480" s="14" customFormat="1">
      <c r="A480" s="14"/>
      <c r="B480" s="249"/>
      <c r="C480" s="250"/>
      <c r="D480" s="234" t="s">
        <v>257</v>
      </c>
      <c r="E480" s="251" t="s">
        <v>1</v>
      </c>
      <c r="F480" s="252" t="s">
        <v>7514</v>
      </c>
      <c r="G480" s="250"/>
      <c r="H480" s="253">
        <v>68.200000000000003</v>
      </c>
      <c r="I480" s="254"/>
      <c r="J480" s="250"/>
      <c r="K480" s="250"/>
      <c r="L480" s="255"/>
      <c r="M480" s="256"/>
      <c r="N480" s="257"/>
      <c r="O480" s="257"/>
      <c r="P480" s="257"/>
      <c r="Q480" s="257"/>
      <c r="R480" s="257"/>
      <c r="S480" s="257"/>
      <c r="T480" s="258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9" t="s">
        <v>257</v>
      </c>
      <c r="AU480" s="259" t="s">
        <v>87</v>
      </c>
      <c r="AV480" s="14" t="s">
        <v>87</v>
      </c>
      <c r="AW480" s="14" t="s">
        <v>34</v>
      </c>
      <c r="AX480" s="14" t="s">
        <v>77</v>
      </c>
      <c r="AY480" s="259" t="s">
        <v>245</v>
      </c>
    </row>
    <row r="481" s="15" customFormat="1">
      <c r="A481" s="15"/>
      <c r="B481" s="260"/>
      <c r="C481" s="261"/>
      <c r="D481" s="234" t="s">
        <v>257</v>
      </c>
      <c r="E481" s="262" t="s">
        <v>1</v>
      </c>
      <c r="F481" s="263" t="s">
        <v>266</v>
      </c>
      <c r="G481" s="261"/>
      <c r="H481" s="264">
        <v>96.950000000000003</v>
      </c>
      <c r="I481" s="265"/>
      <c r="J481" s="261"/>
      <c r="K481" s="261"/>
      <c r="L481" s="266"/>
      <c r="M481" s="267"/>
      <c r="N481" s="268"/>
      <c r="O481" s="268"/>
      <c r="P481" s="268"/>
      <c r="Q481" s="268"/>
      <c r="R481" s="268"/>
      <c r="S481" s="268"/>
      <c r="T481" s="269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70" t="s">
        <v>257</v>
      </c>
      <c r="AU481" s="270" t="s">
        <v>87</v>
      </c>
      <c r="AV481" s="15" t="s">
        <v>253</v>
      </c>
      <c r="AW481" s="15" t="s">
        <v>34</v>
      </c>
      <c r="AX481" s="15" t="s">
        <v>85</v>
      </c>
      <c r="AY481" s="270" t="s">
        <v>245</v>
      </c>
    </row>
    <row r="482" s="2" customFormat="1" ht="16.5" customHeight="1">
      <c r="A482" s="40"/>
      <c r="B482" s="41"/>
      <c r="C482" s="221" t="s">
        <v>458</v>
      </c>
      <c r="D482" s="221" t="s">
        <v>248</v>
      </c>
      <c r="E482" s="222" t="s">
        <v>2914</v>
      </c>
      <c r="F482" s="223" t="s">
        <v>2915</v>
      </c>
      <c r="G482" s="224" t="s">
        <v>317</v>
      </c>
      <c r="H482" s="225">
        <v>62</v>
      </c>
      <c r="I482" s="226"/>
      <c r="J482" s="227">
        <f>ROUND(I482*H482,2)</f>
        <v>0</v>
      </c>
      <c r="K482" s="223" t="s">
        <v>764</v>
      </c>
      <c r="L482" s="46"/>
      <c r="M482" s="228" t="s">
        <v>1</v>
      </c>
      <c r="N482" s="229" t="s">
        <v>42</v>
      </c>
      <c r="O482" s="93"/>
      <c r="P482" s="230">
        <f>O482*H482</f>
        <v>0</v>
      </c>
      <c r="Q482" s="230">
        <v>0.14041999999999999</v>
      </c>
      <c r="R482" s="230">
        <f>Q482*H482</f>
        <v>8.7060399999999998</v>
      </c>
      <c r="S482" s="230">
        <v>0</v>
      </c>
      <c r="T482" s="231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232" t="s">
        <v>253</v>
      </c>
      <c r="AT482" s="232" t="s">
        <v>248</v>
      </c>
      <c r="AU482" s="232" t="s">
        <v>87</v>
      </c>
      <c r="AY482" s="19" t="s">
        <v>245</v>
      </c>
      <c r="BE482" s="233">
        <f>IF(N482="základní",J482,0)</f>
        <v>0</v>
      </c>
      <c r="BF482" s="233">
        <f>IF(N482="snížená",J482,0)</f>
        <v>0</v>
      </c>
      <c r="BG482" s="233">
        <f>IF(N482="zákl. přenesená",J482,0)</f>
        <v>0</v>
      </c>
      <c r="BH482" s="233">
        <f>IF(N482="sníž. přenesená",J482,0)</f>
        <v>0</v>
      </c>
      <c r="BI482" s="233">
        <f>IF(N482="nulová",J482,0)</f>
        <v>0</v>
      </c>
      <c r="BJ482" s="19" t="s">
        <v>85</v>
      </c>
      <c r="BK482" s="233">
        <f>ROUND(I482*H482,2)</f>
        <v>0</v>
      </c>
      <c r="BL482" s="19" t="s">
        <v>253</v>
      </c>
      <c r="BM482" s="232" t="s">
        <v>7515</v>
      </c>
    </row>
    <row r="483" s="2" customFormat="1">
      <c r="A483" s="40"/>
      <c r="B483" s="41"/>
      <c r="C483" s="42"/>
      <c r="D483" s="234" t="s">
        <v>255</v>
      </c>
      <c r="E483" s="42"/>
      <c r="F483" s="235" t="s">
        <v>2917</v>
      </c>
      <c r="G483" s="42"/>
      <c r="H483" s="42"/>
      <c r="I483" s="236"/>
      <c r="J483" s="42"/>
      <c r="K483" s="42"/>
      <c r="L483" s="46"/>
      <c r="M483" s="237"/>
      <c r="N483" s="238"/>
      <c r="O483" s="93"/>
      <c r="P483" s="93"/>
      <c r="Q483" s="93"/>
      <c r="R483" s="93"/>
      <c r="S483" s="93"/>
      <c r="T483" s="94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T483" s="19" t="s">
        <v>255</v>
      </c>
      <c r="AU483" s="19" t="s">
        <v>87</v>
      </c>
    </row>
    <row r="484" s="2" customFormat="1">
      <c r="A484" s="40"/>
      <c r="B484" s="41"/>
      <c r="C484" s="42"/>
      <c r="D484" s="296" t="s">
        <v>766</v>
      </c>
      <c r="E484" s="42"/>
      <c r="F484" s="297" t="s">
        <v>2918</v>
      </c>
      <c r="G484" s="42"/>
      <c r="H484" s="42"/>
      <c r="I484" s="236"/>
      <c r="J484" s="42"/>
      <c r="K484" s="42"/>
      <c r="L484" s="46"/>
      <c r="M484" s="237"/>
      <c r="N484" s="238"/>
      <c r="O484" s="93"/>
      <c r="P484" s="93"/>
      <c r="Q484" s="93"/>
      <c r="R484" s="93"/>
      <c r="S484" s="93"/>
      <c r="T484" s="94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T484" s="19" t="s">
        <v>766</v>
      </c>
      <c r="AU484" s="19" t="s">
        <v>87</v>
      </c>
    </row>
    <row r="485" s="14" customFormat="1">
      <c r="A485" s="14"/>
      <c r="B485" s="249"/>
      <c r="C485" s="250"/>
      <c r="D485" s="234" t="s">
        <v>257</v>
      </c>
      <c r="E485" s="251" t="s">
        <v>1</v>
      </c>
      <c r="F485" s="252" t="s">
        <v>7516</v>
      </c>
      <c r="G485" s="250"/>
      <c r="H485" s="253">
        <v>50</v>
      </c>
      <c r="I485" s="254"/>
      <c r="J485" s="250"/>
      <c r="K485" s="250"/>
      <c r="L485" s="255"/>
      <c r="M485" s="256"/>
      <c r="N485" s="257"/>
      <c r="O485" s="257"/>
      <c r="P485" s="257"/>
      <c r="Q485" s="257"/>
      <c r="R485" s="257"/>
      <c r="S485" s="257"/>
      <c r="T485" s="258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9" t="s">
        <v>257</v>
      </c>
      <c r="AU485" s="259" t="s">
        <v>87</v>
      </c>
      <c r="AV485" s="14" t="s">
        <v>87</v>
      </c>
      <c r="AW485" s="14" t="s">
        <v>34</v>
      </c>
      <c r="AX485" s="14" t="s">
        <v>77</v>
      </c>
      <c r="AY485" s="259" t="s">
        <v>245</v>
      </c>
    </row>
    <row r="486" s="14" customFormat="1">
      <c r="A486" s="14"/>
      <c r="B486" s="249"/>
      <c r="C486" s="250"/>
      <c r="D486" s="234" t="s">
        <v>257</v>
      </c>
      <c r="E486" s="251" t="s">
        <v>1</v>
      </c>
      <c r="F486" s="252" t="s">
        <v>7517</v>
      </c>
      <c r="G486" s="250"/>
      <c r="H486" s="253">
        <v>12</v>
      </c>
      <c r="I486" s="254"/>
      <c r="J486" s="250"/>
      <c r="K486" s="250"/>
      <c r="L486" s="255"/>
      <c r="M486" s="256"/>
      <c r="N486" s="257"/>
      <c r="O486" s="257"/>
      <c r="P486" s="257"/>
      <c r="Q486" s="257"/>
      <c r="R486" s="257"/>
      <c r="S486" s="257"/>
      <c r="T486" s="258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9" t="s">
        <v>257</v>
      </c>
      <c r="AU486" s="259" t="s">
        <v>87</v>
      </c>
      <c r="AV486" s="14" t="s">
        <v>87</v>
      </c>
      <c r="AW486" s="14" t="s">
        <v>34</v>
      </c>
      <c r="AX486" s="14" t="s">
        <v>77</v>
      </c>
      <c r="AY486" s="259" t="s">
        <v>245</v>
      </c>
    </row>
    <row r="487" s="15" customFormat="1">
      <c r="A487" s="15"/>
      <c r="B487" s="260"/>
      <c r="C487" s="261"/>
      <c r="D487" s="234" t="s">
        <v>257</v>
      </c>
      <c r="E487" s="262" t="s">
        <v>1</v>
      </c>
      <c r="F487" s="263" t="s">
        <v>266</v>
      </c>
      <c r="G487" s="261"/>
      <c r="H487" s="264">
        <v>62</v>
      </c>
      <c r="I487" s="265"/>
      <c r="J487" s="261"/>
      <c r="K487" s="261"/>
      <c r="L487" s="266"/>
      <c r="M487" s="267"/>
      <c r="N487" s="268"/>
      <c r="O487" s="268"/>
      <c r="P487" s="268"/>
      <c r="Q487" s="268"/>
      <c r="R487" s="268"/>
      <c r="S487" s="268"/>
      <c r="T487" s="269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T487" s="270" t="s">
        <v>257</v>
      </c>
      <c r="AU487" s="270" t="s">
        <v>87</v>
      </c>
      <c r="AV487" s="15" t="s">
        <v>253</v>
      </c>
      <c r="AW487" s="15" t="s">
        <v>34</v>
      </c>
      <c r="AX487" s="15" t="s">
        <v>85</v>
      </c>
      <c r="AY487" s="270" t="s">
        <v>245</v>
      </c>
    </row>
    <row r="488" s="2" customFormat="1" ht="16.5" customHeight="1">
      <c r="A488" s="40"/>
      <c r="B488" s="41"/>
      <c r="C488" s="283" t="s">
        <v>3083</v>
      </c>
      <c r="D488" s="283" t="s">
        <v>551</v>
      </c>
      <c r="E488" s="284" t="s">
        <v>3782</v>
      </c>
      <c r="F488" s="285" t="s">
        <v>3783</v>
      </c>
      <c r="G488" s="286" t="s">
        <v>317</v>
      </c>
      <c r="H488" s="287">
        <v>65.099999999999994</v>
      </c>
      <c r="I488" s="288"/>
      <c r="J488" s="289">
        <f>ROUND(I488*H488,2)</f>
        <v>0</v>
      </c>
      <c r="K488" s="285" t="s">
        <v>764</v>
      </c>
      <c r="L488" s="290"/>
      <c r="M488" s="291" t="s">
        <v>1</v>
      </c>
      <c r="N488" s="292" t="s">
        <v>42</v>
      </c>
      <c r="O488" s="93"/>
      <c r="P488" s="230">
        <f>O488*H488</f>
        <v>0</v>
      </c>
      <c r="Q488" s="230">
        <v>0.056000000000000001</v>
      </c>
      <c r="R488" s="230">
        <f>Q488*H488</f>
        <v>3.6456</v>
      </c>
      <c r="S488" s="230">
        <v>0</v>
      </c>
      <c r="T488" s="231">
        <f>S488*H488</f>
        <v>0</v>
      </c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R488" s="232" t="s">
        <v>326</v>
      </c>
      <c r="AT488" s="232" t="s">
        <v>551</v>
      </c>
      <c r="AU488" s="232" t="s">
        <v>87</v>
      </c>
      <c r="AY488" s="19" t="s">
        <v>245</v>
      </c>
      <c r="BE488" s="233">
        <f>IF(N488="základní",J488,0)</f>
        <v>0</v>
      </c>
      <c r="BF488" s="233">
        <f>IF(N488="snížená",J488,0)</f>
        <v>0</v>
      </c>
      <c r="BG488" s="233">
        <f>IF(N488="zákl. přenesená",J488,0)</f>
        <v>0</v>
      </c>
      <c r="BH488" s="233">
        <f>IF(N488="sníž. přenesená",J488,0)</f>
        <v>0</v>
      </c>
      <c r="BI488" s="233">
        <f>IF(N488="nulová",J488,0)</f>
        <v>0</v>
      </c>
      <c r="BJ488" s="19" t="s">
        <v>85</v>
      </c>
      <c r="BK488" s="233">
        <f>ROUND(I488*H488,2)</f>
        <v>0</v>
      </c>
      <c r="BL488" s="19" t="s">
        <v>253</v>
      </c>
      <c r="BM488" s="232" t="s">
        <v>7518</v>
      </c>
    </row>
    <row r="489" s="2" customFormat="1">
      <c r="A489" s="40"/>
      <c r="B489" s="41"/>
      <c r="C489" s="42"/>
      <c r="D489" s="234" t="s">
        <v>255</v>
      </c>
      <c r="E489" s="42"/>
      <c r="F489" s="235" t="s">
        <v>3783</v>
      </c>
      <c r="G489" s="42"/>
      <c r="H489" s="42"/>
      <c r="I489" s="236"/>
      <c r="J489" s="42"/>
      <c r="K489" s="42"/>
      <c r="L489" s="46"/>
      <c r="M489" s="237"/>
      <c r="N489" s="238"/>
      <c r="O489" s="93"/>
      <c r="P489" s="93"/>
      <c r="Q489" s="93"/>
      <c r="R489" s="93"/>
      <c r="S489" s="93"/>
      <c r="T489" s="94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T489" s="19" t="s">
        <v>255</v>
      </c>
      <c r="AU489" s="19" t="s">
        <v>87</v>
      </c>
    </row>
    <row r="490" s="14" customFormat="1">
      <c r="A490" s="14"/>
      <c r="B490" s="249"/>
      <c r="C490" s="250"/>
      <c r="D490" s="234" t="s">
        <v>257</v>
      </c>
      <c r="E490" s="251" t="s">
        <v>1</v>
      </c>
      <c r="F490" s="252" t="s">
        <v>7519</v>
      </c>
      <c r="G490" s="250"/>
      <c r="H490" s="253">
        <v>65.099999999999994</v>
      </c>
      <c r="I490" s="254"/>
      <c r="J490" s="250"/>
      <c r="K490" s="250"/>
      <c r="L490" s="255"/>
      <c r="M490" s="256"/>
      <c r="N490" s="257"/>
      <c r="O490" s="257"/>
      <c r="P490" s="257"/>
      <c r="Q490" s="257"/>
      <c r="R490" s="257"/>
      <c r="S490" s="257"/>
      <c r="T490" s="258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9" t="s">
        <v>257</v>
      </c>
      <c r="AU490" s="259" t="s">
        <v>87</v>
      </c>
      <c r="AV490" s="14" t="s">
        <v>87</v>
      </c>
      <c r="AW490" s="14" t="s">
        <v>34</v>
      </c>
      <c r="AX490" s="14" t="s">
        <v>85</v>
      </c>
      <c r="AY490" s="259" t="s">
        <v>245</v>
      </c>
    </row>
    <row r="491" s="12" customFormat="1" ht="22.8" customHeight="1">
      <c r="A491" s="12"/>
      <c r="B491" s="205"/>
      <c r="C491" s="206"/>
      <c r="D491" s="207" t="s">
        <v>76</v>
      </c>
      <c r="E491" s="219" t="s">
        <v>246</v>
      </c>
      <c r="F491" s="219" t="s">
        <v>247</v>
      </c>
      <c r="G491" s="206"/>
      <c r="H491" s="206"/>
      <c r="I491" s="209"/>
      <c r="J491" s="220">
        <f>BK491</f>
        <v>0</v>
      </c>
      <c r="K491" s="206"/>
      <c r="L491" s="211"/>
      <c r="M491" s="212"/>
      <c r="N491" s="213"/>
      <c r="O491" s="213"/>
      <c r="P491" s="214">
        <f>SUM(P492:P507)</f>
        <v>0</v>
      </c>
      <c r="Q491" s="213"/>
      <c r="R491" s="214">
        <f>SUM(R492:R507)</f>
        <v>182.13360400000002</v>
      </c>
      <c r="S491" s="213"/>
      <c r="T491" s="215">
        <f>SUM(T492:T507)</f>
        <v>269.94886400000001</v>
      </c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R491" s="216" t="s">
        <v>85</v>
      </c>
      <c r="AT491" s="217" t="s">
        <v>76</v>
      </c>
      <c r="AU491" s="217" t="s">
        <v>85</v>
      </c>
      <c r="AY491" s="216" t="s">
        <v>245</v>
      </c>
      <c r="BK491" s="218">
        <f>SUM(BK492:BK507)</f>
        <v>0</v>
      </c>
    </row>
    <row r="492" s="2" customFormat="1" ht="16.5" customHeight="1">
      <c r="A492" s="40"/>
      <c r="B492" s="41"/>
      <c r="C492" s="221" t="s">
        <v>3090</v>
      </c>
      <c r="D492" s="221" t="s">
        <v>248</v>
      </c>
      <c r="E492" s="222" t="s">
        <v>3534</v>
      </c>
      <c r="F492" s="223" t="s">
        <v>3535</v>
      </c>
      <c r="G492" s="224" t="s">
        <v>251</v>
      </c>
      <c r="H492" s="225">
        <v>149.30799999999999</v>
      </c>
      <c r="I492" s="226"/>
      <c r="J492" s="227">
        <f>ROUND(I492*H492,2)</f>
        <v>0</v>
      </c>
      <c r="K492" s="223" t="s">
        <v>764</v>
      </c>
      <c r="L492" s="46"/>
      <c r="M492" s="228" t="s">
        <v>1</v>
      </c>
      <c r="N492" s="229" t="s">
        <v>42</v>
      </c>
      <c r="O492" s="93"/>
      <c r="P492" s="230">
        <f>O492*H492</f>
        <v>0</v>
      </c>
      <c r="Q492" s="230">
        <v>0</v>
      </c>
      <c r="R492" s="230">
        <f>Q492*H492</f>
        <v>0</v>
      </c>
      <c r="S492" s="230">
        <v>1.8080000000000001</v>
      </c>
      <c r="T492" s="231">
        <f>S492*H492</f>
        <v>269.94886400000001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32" t="s">
        <v>253</v>
      </c>
      <c r="AT492" s="232" t="s">
        <v>248</v>
      </c>
      <c r="AU492" s="232" t="s">
        <v>87</v>
      </c>
      <c r="AY492" s="19" t="s">
        <v>245</v>
      </c>
      <c r="BE492" s="233">
        <f>IF(N492="základní",J492,0)</f>
        <v>0</v>
      </c>
      <c r="BF492" s="233">
        <f>IF(N492="snížená",J492,0)</f>
        <v>0</v>
      </c>
      <c r="BG492" s="233">
        <f>IF(N492="zákl. přenesená",J492,0)</f>
        <v>0</v>
      </c>
      <c r="BH492" s="233">
        <f>IF(N492="sníž. přenesená",J492,0)</f>
        <v>0</v>
      </c>
      <c r="BI492" s="233">
        <f>IF(N492="nulová",J492,0)</f>
        <v>0</v>
      </c>
      <c r="BJ492" s="19" t="s">
        <v>85</v>
      </c>
      <c r="BK492" s="233">
        <f>ROUND(I492*H492,2)</f>
        <v>0</v>
      </c>
      <c r="BL492" s="19" t="s">
        <v>253</v>
      </c>
      <c r="BM492" s="232" t="s">
        <v>7520</v>
      </c>
    </row>
    <row r="493" s="2" customFormat="1">
      <c r="A493" s="40"/>
      <c r="B493" s="41"/>
      <c r="C493" s="42"/>
      <c r="D493" s="234" t="s">
        <v>255</v>
      </c>
      <c r="E493" s="42"/>
      <c r="F493" s="235" t="s">
        <v>4209</v>
      </c>
      <c r="G493" s="42"/>
      <c r="H493" s="42"/>
      <c r="I493" s="236"/>
      <c r="J493" s="42"/>
      <c r="K493" s="42"/>
      <c r="L493" s="46"/>
      <c r="M493" s="237"/>
      <c r="N493" s="238"/>
      <c r="O493" s="93"/>
      <c r="P493" s="93"/>
      <c r="Q493" s="93"/>
      <c r="R493" s="93"/>
      <c r="S493" s="93"/>
      <c r="T493" s="94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  <c r="AT493" s="19" t="s">
        <v>255</v>
      </c>
      <c r="AU493" s="19" t="s">
        <v>87</v>
      </c>
    </row>
    <row r="494" s="2" customFormat="1">
      <c r="A494" s="40"/>
      <c r="B494" s="41"/>
      <c r="C494" s="42"/>
      <c r="D494" s="296" t="s">
        <v>766</v>
      </c>
      <c r="E494" s="42"/>
      <c r="F494" s="297" t="s">
        <v>3537</v>
      </c>
      <c r="G494" s="42"/>
      <c r="H494" s="42"/>
      <c r="I494" s="236"/>
      <c r="J494" s="42"/>
      <c r="K494" s="42"/>
      <c r="L494" s="46"/>
      <c r="M494" s="237"/>
      <c r="N494" s="238"/>
      <c r="O494" s="93"/>
      <c r="P494" s="93"/>
      <c r="Q494" s="93"/>
      <c r="R494" s="93"/>
      <c r="S494" s="93"/>
      <c r="T494" s="94"/>
      <c r="U494" s="40"/>
      <c r="V494" s="40"/>
      <c r="W494" s="40"/>
      <c r="X494" s="40"/>
      <c r="Y494" s="40"/>
      <c r="Z494" s="40"/>
      <c r="AA494" s="40"/>
      <c r="AB494" s="40"/>
      <c r="AC494" s="40"/>
      <c r="AD494" s="40"/>
      <c r="AE494" s="40"/>
      <c r="AT494" s="19" t="s">
        <v>766</v>
      </c>
      <c r="AU494" s="19" t="s">
        <v>87</v>
      </c>
    </row>
    <row r="495" s="14" customFormat="1">
      <c r="A495" s="14"/>
      <c r="B495" s="249"/>
      <c r="C495" s="250"/>
      <c r="D495" s="234" t="s">
        <v>257</v>
      </c>
      <c r="E495" s="251" t="s">
        <v>1</v>
      </c>
      <c r="F495" s="252" t="s">
        <v>7521</v>
      </c>
      <c r="G495" s="250"/>
      <c r="H495" s="253">
        <v>149.30799999999999</v>
      </c>
      <c r="I495" s="254"/>
      <c r="J495" s="250"/>
      <c r="K495" s="250"/>
      <c r="L495" s="255"/>
      <c r="M495" s="256"/>
      <c r="N495" s="257"/>
      <c r="O495" s="257"/>
      <c r="P495" s="257"/>
      <c r="Q495" s="257"/>
      <c r="R495" s="257"/>
      <c r="S495" s="257"/>
      <c r="T495" s="258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9" t="s">
        <v>257</v>
      </c>
      <c r="AU495" s="259" t="s">
        <v>87</v>
      </c>
      <c r="AV495" s="14" t="s">
        <v>87</v>
      </c>
      <c r="AW495" s="14" t="s">
        <v>34</v>
      </c>
      <c r="AX495" s="14" t="s">
        <v>77</v>
      </c>
      <c r="AY495" s="259" t="s">
        <v>245</v>
      </c>
    </row>
    <row r="496" s="15" customFormat="1">
      <c r="A496" s="15"/>
      <c r="B496" s="260"/>
      <c r="C496" s="261"/>
      <c r="D496" s="234" t="s">
        <v>257</v>
      </c>
      <c r="E496" s="262" t="s">
        <v>1</v>
      </c>
      <c r="F496" s="263" t="s">
        <v>266</v>
      </c>
      <c r="G496" s="261"/>
      <c r="H496" s="264">
        <v>149.30799999999999</v>
      </c>
      <c r="I496" s="265"/>
      <c r="J496" s="261"/>
      <c r="K496" s="261"/>
      <c r="L496" s="266"/>
      <c r="M496" s="267"/>
      <c r="N496" s="268"/>
      <c r="O496" s="268"/>
      <c r="P496" s="268"/>
      <c r="Q496" s="268"/>
      <c r="R496" s="268"/>
      <c r="S496" s="268"/>
      <c r="T496" s="269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70" t="s">
        <v>257</v>
      </c>
      <c r="AU496" s="270" t="s">
        <v>87</v>
      </c>
      <c r="AV496" s="15" t="s">
        <v>253</v>
      </c>
      <c r="AW496" s="15" t="s">
        <v>34</v>
      </c>
      <c r="AX496" s="15" t="s">
        <v>85</v>
      </c>
      <c r="AY496" s="270" t="s">
        <v>245</v>
      </c>
    </row>
    <row r="497" s="2" customFormat="1" ht="16.5" customHeight="1">
      <c r="A497" s="40"/>
      <c r="B497" s="41"/>
      <c r="C497" s="221" t="s">
        <v>3101</v>
      </c>
      <c r="D497" s="221" t="s">
        <v>248</v>
      </c>
      <c r="E497" s="222" t="s">
        <v>3715</v>
      </c>
      <c r="F497" s="223" t="s">
        <v>3716</v>
      </c>
      <c r="G497" s="224" t="s">
        <v>251</v>
      </c>
      <c r="H497" s="225">
        <v>88.421000000000006</v>
      </c>
      <c r="I497" s="226"/>
      <c r="J497" s="227">
        <f>ROUND(I497*H497,2)</f>
        <v>0</v>
      </c>
      <c r="K497" s="223" t="s">
        <v>764</v>
      </c>
      <c r="L497" s="46"/>
      <c r="M497" s="228" t="s">
        <v>1</v>
      </c>
      <c r="N497" s="229" t="s">
        <v>42</v>
      </c>
      <c r="O497" s="93"/>
      <c r="P497" s="230">
        <f>O497*H497</f>
        <v>0</v>
      </c>
      <c r="Q497" s="230">
        <v>1.964</v>
      </c>
      <c r="R497" s="230">
        <f>Q497*H497</f>
        <v>173.65884400000002</v>
      </c>
      <c r="S497" s="230">
        <v>0</v>
      </c>
      <c r="T497" s="231">
        <f>S497*H497</f>
        <v>0</v>
      </c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  <c r="AR497" s="232" t="s">
        <v>253</v>
      </c>
      <c r="AT497" s="232" t="s">
        <v>248</v>
      </c>
      <c r="AU497" s="232" t="s">
        <v>87</v>
      </c>
      <c r="AY497" s="19" t="s">
        <v>245</v>
      </c>
      <c r="BE497" s="233">
        <f>IF(N497="základní",J497,0)</f>
        <v>0</v>
      </c>
      <c r="BF497" s="233">
        <f>IF(N497="snížená",J497,0)</f>
        <v>0</v>
      </c>
      <c r="BG497" s="233">
        <f>IF(N497="zákl. přenesená",J497,0)</f>
        <v>0</v>
      </c>
      <c r="BH497" s="233">
        <f>IF(N497="sníž. přenesená",J497,0)</f>
        <v>0</v>
      </c>
      <c r="BI497" s="233">
        <f>IF(N497="nulová",J497,0)</f>
        <v>0</v>
      </c>
      <c r="BJ497" s="19" t="s">
        <v>85</v>
      </c>
      <c r="BK497" s="233">
        <f>ROUND(I497*H497,2)</f>
        <v>0</v>
      </c>
      <c r="BL497" s="19" t="s">
        <v>253</v>
      </c>
      <c r="BM497" s="232" t="s">
        <v>7522</v>
      </c>
    </row>
    <row r="498" s="2" customFormat="1">
      <c r="A498" s="40"/>
      <c r="B498" s="41"/>
      <c r="C498" s="42"/>
      <c r="D498" s="234" t="s">
        <v>255</v>
      </c>
      <c r="E498" s="42"/>
      <c r="F498" s="235" t="s">
        <v>4510</v>
      </c>
      <c r="G498" s="42"/>
      <c r="H498" s="42"/>
      <c r="I498" s="236"/>
      <c r="J498" s="42"/>
      <c r="K498" s="42"/>
      <c r="L498" s="46"/>
      <c r="M498" s="237"/>
      <c r="N498" s="238"/>
      <c r="O498" s="93"/>
      <c r="P498" s="93"/>
      <c r="Q498" s="93"/>
      <c r="R498" s="93"/>
      <c r="S498" s="93"/>
      <c r="T498" s="94"/>
      <c r="U498" s="40"/>
      <c r="V498" s="40"/>
      <c r="W498" s="40"/>
      <c r="X498" s="40"/>
      <c r="Y498" s="40"/>
      <c r="Z498" s="40"/>
      <c r="AA498" s="40"/>
      <c r="AB498" s="40"/>
      <c r="AC498" s="40"/>
      <c r="AD498" s="40"/>
      <c r="AE498" s="40"/>
      <c r="AT498" s="19" t="s">
        <v>255</v>
      </c>
      <c r="AU498" s="19" t="s">
        <v>87</v>
      </c>
    </row>
    <row r="499" s="2" customFormat="1">
      <c r="A499" s="40"/>
      <c r="B499" s="41"/>
      <c r="C499" s="42"/>
      <c r="D499" s="296" t="s">
        <v>766</v>
      </c>
      <c r="E499" s="42"/>
      <c r="F499" s="297" t="s">
        <v>3718</v>
      </c>
      <c r="G499" s="42"/>
      <c r="H499" s="42"/>
      <c r="I499" s="236"/>
      <c r="J499" s="42"/>
      <c r="K499" s="42"/>
      <c r="L499" s="46"/>
      <c r="M499" s="237"/>
      <c r="N499" s="238"/>
      <c r="O499" s="93"/>
      <c r="P499" s="93"/>
      <c r="Q499" s="93"/>
      <c r="R499" s="93"/>
      <c r="S499" s="93"/>
      <c r="T499" s="94"/>
      <c r="U499" s="40"/>
      <c r="V499" s="40"/>
      <c r="W499" s="40"/>
      <c r="X499" s="40"/>
      <c r="Y499" s="40"/>
      <c r="Z499" s="40"/>
      <c r="AA499" s="40"/>
      <c r="AB499" s="40"/>
      <c r="AC499" s="40"/>
      <c r="AD499" s="40"/>
      <c r="AE499" s="40"/>
      <c r="AT499" s="19" t="s">
        <v>766</v>
      </c>
      <c r="AU499" s="19" t="s">
        <v>87</v>
      </c>
    </row>
    <row r="500" s="14" customFormat="1">
      <c r="A500" s="14"/>
      <c r="B500" s="249"/>
      <c r="C500" s="250"/>
      <c r="D500" s="234" t="s">
        <v>257</v>
      </c>
      <c r="E500" s="251" t="s">
        <v>1</v>
      </c>
      <c r="F500" s="252" t="s">
        <v>7523</v>
      </c>
      <c r="G500" s="250"/>
      <c r="H500" s="253">
        <v>68.400000000000006</v>
      </c>
      <c r="I500" s="254"/>
      <c r="J500" s="250"/>
      <c r="K500" s="250"/>
      <c r="L500" s="255"/>
      <c r="M500" s="256"/>
      <c r="N500" s="257"/>
      <c r="O500" s="257"/>
      <c r="P500" s="257"/>
      <c r="Q500" s="257"/>
      <c r="R500" s="257"/>
      <c r="S500" s="257"/>
      <c r="T500" s="258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59" t="s">
        <v>257</v>
      </c>
      <c r="AU500" s="259" t="s">
        <v>87</v>
      </c>
      <c r="AV500" s="14" t="s">
        <v>87</v>
      </c>
      <c r="AW500" s="14" t="s">
        <v>34</v>
      </c>
      <c r="AX500" s="14" t="s">
        <v>77</v>
      </c>
      <c r="AY500" s="259" t="s">
        <v>245</v>
      </c>
    </row>
    <row r="501" s="14" customFormat="1">
      <c r="A501" s="14"/>
      <c r="B501" s="249"/>
      <c r="C501" s="250"/>
      <c r="D501" s="234" t="s">
        <v>257</v>
      </c>
      <c r="E501" s="251" t="s">
        <v>1</v>
      </c>
      <c r="F501" s="252" t="s">
        <v>7524</v>
      </c>
      <c r="G501" s="250"/>
      <c r="H501" s="253">
        <v>20.021000000000001</v>
      </c>
      <c r="I501" s="254"/>
      <c r="J501" s="250"/>
      <c r="K501" s="250"/>
      <c r="L501" s="255"/>
      <c r="M501" s="256"/>
      <c r="N501" s="257"/>
      <c r="O501" s="257"/>
      <c r="P501" s="257"/>
      <c r="Q501" s="257"/>
      <c r="R501" s="257"/>
      <c r="S501" s="257"/>
      <c r="T501" s="258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9" t="s">
        <v>257</v>
      </c>
      <c r="AU501" s="259" t="s">
        <v>87</v>
      </c>
      <c r="AV501" s="14" t="s">
        <v>87</v>
      </c>
      <c r="AW501" s="14" t="s">
        <v>34</v>
      </c>
      <c r="AX501" s="14" t="s">
        <v>77</v>
      </c>
      <c r="AY501" s="259" t="s">
        <v>245</v>
      </c>
    </row>
    <row r="502" s="15" customFormat="1">
      <c r="A502" s="15"/>
      <c r="B502" s="260"/>
      <c r="C502" s="261"/>
      <c r="D502" s="234" t="s">
        <v>257</v>
      </c>
      <c r="E502" s="262" t="s">
        <v>1</v>
      </c>
      <c r="F502" s="263" t="s">
        <v>266</v>
      </c>
      <c r="G502" s="261"/>
      <c r="H502" s="264">
        <v>88.421000000000006</v>
      </c>
      <c r="I502" s="265"/>
      <c r="J502" s="261"/>
      <c r="K502" s="261"/>
      <c r="L502" s="266"/>
      <c r="M502" s="267"/>
      <c r="N502" s="268"/>
      <c r="O502" s="268"/>
      <c r="P502" s="268"/>
      <c r="Q502" s="268"/>
      <c r="R502" s="268"/>
      <c r="S502" s="268"/>
      <c r="T502" s="269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270" t="s">
        <v>257</v>
      </c>
      <c r="AU502" s="270" t="s">
        <v>87</v>
      </c>
      <c r="AV502" s="15" t="s">
        <v>253</v>
      </c>
      <c r="AW502" s="15" t="s">
        <v>34</v>
      </c>
      <c r="AX502" s="15" t="s">
        <v>85</v>
      </c>
      <c r="AY502" s="270" t="s">
        <v>245</v>
      </c>
    </row>
    <row r="503" s="2" customFormat="1" ht="16.5" customHeight="1">
      <c r="A503" s="40"/>
      <c r="B503" s="41"/>
      <c r="C503" s="221" t="s">
        <v>3105</v>
      </c>
      <c r="D503" s="221" t="s">
        <v>248</v>
      </c>
      <c r="E503" s="222" t="s">
        <v>4512</v>
      </c>
      <c r="F503" s="223" t="s">
        <v>4513</v>
      </c>
      <c r="G503" s="224" t="s">
        <v>275</v>
      </c>
      <c r="H503" s="225">
        <v>228</v>
      </c>
      <c r="I503" s="226"/>
      <c r="J503" s="227">
        <f>ROUND(I503*H503,2)</f>
        <v>0</v>
      </c>
      <c r="K503" s="223" t="s">
        <v>764</v>
      </c>
      <c r="L503" s="46"/>
      <c r="M503" s="228" t="s">
        <v>1</v>
      </c>
      <c r="N503" s="229" t="s">
        <v>42</v>
      </c>
      <c r="O503" s="93"/>
      <c r="P503" s="230">
        <f>O503*H503</f>
        <v>0</v>
      </c>
      <c r="Q503" s="230">
        <v>0.037170000000000002</v>
      </c>
      <c r="R503" s="230">
        <f>Q503*H503</f>
        <v>8.4747599999999998</v>
      </c>
      <c r="S503" s="230">
        <v>0</v>
      </c>
      <c r="T503" s="231">
        <f>S503*H503</f>
        <v>0</v>
      </c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R503" s="232" t="s">
        <v>253</v>
      </c>
      <c r="AT503" s="232" t="s">
        <v>248</v>
      </c>
      <c r="AU503" s="232" t="s">
        <v>87</v>
      </c>
      <c r="AY503" s="19" t="s">
        <v>245</v>
      </c>
      <c r="BE503" s="233">
        <f>IF(N503="základní",J503,0)</f>
        <v>0</v>
      </c>
      <c r="BF503" s="233">
        <f>IF(N503="snížená",J503,0)</f>
        <v>0</v>
      </c>
      <c r="BG503" s="233">
        <f>IF(N503="zákl. přenesená",J503,0)</f>
        <v>0</v>
      </c>
      <c r="BH503" s="233">
        <f>IF(N503="sníž. přenesená",J503,0)</f>
        <v>0</v>
      </c>
      <c r="BI503" s="233">
        <f>IF(N503="nulová",J503,0)</f>
        <v>0</v>
      </c>
      <c r="BJ503" s="19" t="s">
        <v>85</v>
      </c>
      <c r="BK503" s="233">
        <f>ROUND(I503*H503,2)</f>
        <v>0</v>
      </c>
      <c r="BL503" s="19" t="s">
        <v>253</v>
      </c>
      <c r="BM503" s="232" t="s">
        <v>7525</v>
      </c>
    </row>
    <row r="504" s="2" customFormat="1">
      <c r="A504" s="40"/>
      <c r="B504" s="41"/>
      <c r="C504" s="42"/>
      <c r="D504" s="234" t="s">
        <v>255</v>
      </c>
      <c r="E504" s="42"/>
      <c r="F504" s="235" t="s">
        <v>4515</v>
      </c>
      <c r="G504" s="42"/>
      <c r="H504" s="42"/>
      <c r="I504" s="236"/>
      <c r="J504" s="42"/>
      <c r="K504" s="42"/>
      <c r="L504" s="46"/>
      <c r="M504" s="237"/>
      <c r="N504" s="238"/>
      <c r="O504" s="93"/>
      <c r="P504" s="93"/>
      <c r="Q504" s="93"/>
      <c r="R504" s="93"/>
      <c r="S504" s="93"/>
      <c r="T504" s="94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T504" s="19" t="s">
        <v>255</v>
      </c>
      <c r="AU504" s="19" t="s">
        <v>87</v>
      </c>
    </row>
    <row r="505" s="2" customFormat="1">
      <c r="A505" s="40"/>
      <c r="B505" s="41"/>
      <c r="C505" s="42"/>
      <c r="D505" s="296" t="s">
        <v>766</v>
      </c>
      <c r="E505" s="42"/>
      <c r="F505" s="297" t="s">
        <v>4516</v>
      </c>
      <c r="G505" s="42"/>
      <c r="H505" s="42"/>
      <c r="I505" s="236"/>
      <c r="J505" s="42"/>
      <c r="K505" s="42"/>
      <c r="L505" s="46"/>
      <c r="M505" s="237"/>
      <c r="N505" s="238"/>
      <c r="O505" s="93"/>
      <c r="P505" s="93"/>
      <c r="Q505" s="93"/>
      <c r="R505" s="93"/>
      <c r="S505" s="93"/>
      <c r="T505" s="94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T505" s="19" t="s">
        <v>766</v>
      </c>
      <c r="AU505" s="19" t="s">
        <v>87</v>
      </c>
    </row>
    <row r="506" s="14" customFormat="1">
      <c r="A506" s="14"/>
      <c r="B506" s="249"/>
      <c r="C506" s="250"/>
      <c r="D506" s="234" t="s">
        <v>257</v>
      </c>
      <c r="E506" s="251" t="s">
        <v>1</v>
      </c>
      <c r="F506" s="252" t="s">
        <v>7526</v>
      </c>
      <c r="G506" s="250"/>
      <c r="H506" s="253">
        <v>228</v>
      </c>
      <c r="I506" s="254"/>
      <c r="J506" s="250"/>
      <c r="K506" s="250"/>
      <c r="L506" s="255"/>
      <c r="M506" s="256"/>
      <c r="N506" s="257"/>
      <c r="O506" s="257"/>
      <c r="P506" s="257"/>
      <c r="Q506" s="257"/>
      <c r="R506" s="257"/>
      <c r="S506" s="257"/>
      <c r="T506" s="258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9" t="s">
        <v>257</v>
      </c>
      <c r="AU506" s="259" t="s">
        <v>87</v>
      </c>
      <c r="AV506" s="14" t="s">
        <v>87</v>
      </c>
      <c r="AW506" s="14" t="s">
        <v>34</v>
      </c>
      <c r="AX506" s="14" t="s">
        <v>77</v>
      </c>
      <c r="AY506" s="259" t="s">
        <v>245</v>
      </c>
    </row>
    <row r="507" s="15" customFormat="1">
      <c r="A507" s="15"/>
      <c r="B507" s="260"/>
      <c r="C507" s="261"/>
      <c r="D507" s="234" t="s">
        <v>257</v>
      </c>
      <c r="E507" s="262" t="s">
        <v>1</v>
      </c>
      <c r="F507" s="263" t="s">
        <v>266</v>
      </c>
      <c r="G507" s="261"/>
      <c r="H507" s="264">
        <v>228</v>
      </c>
      <c r="I507" s="265"/>
      <c r="J507" s="261"/>
      <c r="K507" s="261"/>
      <c r="L507" s="266"/>
      <c r="M507" s="267"/>
      <c r="N507" s="268"/>
      <c r="O507" s="268"/>
      <c r="P507" s="268"/>
      <c r="Q507" s="268"/>
      <c r="R507" s="268"/>
      <c r="S507" s="268"/>
      <c r="T507" s="269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70" t="s">
        <v>257</v>
      </c>
      <c r="AU507" s="270" t="s">
        <v>87</v>
      </c>
      <c r="AV507" s="15" t="s">
        <v>253</v>
      </c>
      <c r="AW507" s="15" t="s">
        <v>34</v>
      </c>
      <c r="AX507" s="15" t="s">
        <v>85</v>
      </c>
      <c r="AY507" s="270" t="s">
        <v>245</v>
      </c>
    </row>
    <row r="508" s="12" customFormat="1" ht="22.8" customHeight="1">
      <c r="A508" s="12"/>
      <c r="B508" s="205"/>
      <c r="C508" s="206"/>
      <c r="D508" s="207" t="s">
        <v>76</v>
      </c>
      <c r="E508" s="219" t="s">
        <v>305</v>
      </c>
      <c r="F508" s="219" t="s">
        <v>2858</v>
      </c>
      <c r="G508" s="206"/>
      <c r="H508" s="206"/>
      <c r="I508" s="209"/>
      <c r="J508" s="220">
        <f>BK508</f>
        <v>0</v>
      </c>
      <c r="K508" s="206"/>
      <c r="L508" s="211"/>
      <c r="M508" s="212"/>
      <c r="N508" s="213"/>
      <c r="O508" s="213"/>
      <c r="P508" s="214">
        <f>SUM(P509:P532)</f>
        <v>0</v>
      </c>
      <c r="Q508" s="213"/>
      <c r="R508" s="214">
        <f>SUM(R509:R532)</f>
        <v>17.212669089999999</v>
      </c>
      <c r="S508" s="213"/>
      <c r="T508" s="215">
        <f>SUM(T509:T532)</f>
        <v>0</v>
      </c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R508" s="216" t="s">
        <v>85</v>
      </c>
      <c r="AT508" s="217" t="s">
        <v>76</v>
      </c>
      <c r="AU508" s="217" t="s">
        <v>85</v>
      </c>
      <c r="AY508" s="216" t="s">
        <v>245</v>
      </c>
      <c r="BK508" s="218">
        <f>SUM(BK509:BK532)</f>
        <v>0</v>
      </c>
    </row>
    <row r="509" s="2" customFormat="1" ht="16.5" customHeight="1">
      <c r="A509" s="40"/>
      <c r="B509" s="41"/>
      <c r="C509" s="221" t="s">
        <v>3112</v>
      </c>
      <c r="D509" s="221" t="s">
        <v>248</v>
      </c>
      <c r="E509" s="222" t="s">
        <v>2866</v>
      </c>
      <c r="F509" s="223" t="s">
        <v>2867</v>
      </c>
      <c r="G509" s="224" t="s">
        <v>793</v>
      </c>
      <c r="H509" s="225">
        <v>768</v>
      </c>
      <c r="I509" s="226"/>
      <c r="J509" s="227">
        <f>ROUND(I509*H509,2)</f>
        <v>0</v>
      </c>
      <c r="K509" s="223" t="s">
        <v>764</v>
      </c>
      <c r="L509" s="46"/>
      <c r="M509" s="228" t="s">
        <v>1</v>
      </c>
      <c r="N509" s="229" t="s">
        <v>42</v>
      </c>
      <c r="O509" s="93"/>
      <c r="P509" s="230">
        <f>O509*H509</f>
        <v>0</v>
      </c>
      <c r="Q509" s="230">
        <v>0.00013999999999999999</v>
      </c>
      <c r="R509" s="230">
        <f>Q509*H509</f>
        <v>0.10751999999999999</v>
      </c>
      <c r="S509" s="230">
        <v>0</v>
      </c>
      <c r="T509" s="231">
        <f>S509*H509</f>
        <v>0</v>
      </c>
      <c r="U509" s="40"/>
      <c r="V509" s="40"/>
      <c r="W509" s="40"/>
      <c r="X509" s="40"/>
      <c r="Y509" s="40"/>
      <c r="Z509" s="40"/>
      <c r="AA509" s="40"/>
      <c r="AB509" s="40"/>
      <c r="AC509" s="40"/>
      <c r="AD509" s="40"/>
      <c r="AE509" s="40"/>
      <c r="AR509" s="232" t="s">
        <v>594</v>
      </c>
      <c r="AT509" s="232" t="s">
        <v>248</v>
      </c>
      <c r="AU509" s="232" t="s">
        <v>87</v>
      </c>
      <c r="AY509" s="19" t="s">
        <v>245</v>
      </c>
      <c r="BE509" s="233">
        <f>IF(N509="základní",J509,0)</f>
        <v>0</v>
      </c>
      <c r="BF509" s="233">
        <f>IF(N509="snížená",J509,0)</f>
        <v>0</v>
      </c>
      <c r="BG509" s="233">
        <f>IF(N509="zákl. přenesená",J509,0)</f>
        <v>0</v>
      </c>
      <c r="BH509" s="233">
        <f>IF(N509="sníž. přenesená",J509,0)</f>
        <v>0</v>
      </c>
      <c r="BI509" s="233">
        <f>IF(N509="nulová",J509,0)</f>
        <v>0</v>
      </c>
      <c r="BJ509" s="19" t="s">
        <v>85</v>
      </c>
      <c r="BK509" s="233">
        <f>ROUND(I509*H509,2)</f>
        <v>0</v>
      </c>
      <c r="BL509" s="19" t="s">
        <v>594</v>
      </c>
      <c r="BM509" s="232" t="s">
        <v>7527</v>
      </c>
    </row>
    <row r="510" s="2" customFormat="1">
      <c r="A510" s="40"/>
      <c r="B510" s="41"/>
      <c r="C510" s="42"/>
      <c r="D510" s="234" t="s">
        <v>255</v>
      </c>
      <c r="E510" s="42"/>
      <c r="F510" s="235" t="s">
        <v>2869</v>
      </c>
      <c r="G510" s="42"/>
      <c r="H510" s="42"/>
      <c r="I510" s="236"/>
      <c r="J510" s="42"/>
      <c r="K510" s="42"/>
      <c r="L510" s="46"/>
      <c r="M510" s="237"/>
      <c r="N510" s="238"/>
      <c r="O510" s="93"/>
      <c r="P510" s="93"/>
      <c r="Q510" s="93"/>
      <c r="R510" s="93"/>
      <c r="S510" s="93"/>
      <c r="T510" s="94"/>
      <c r="U510" s="40"/>
      <c r="V510" s="40"/>
      <c r="W510" s="40"/>
      <c r="X510" s="40"/>
      <c r="Y510" s="40"/>
      <c r="Z510" s="40"/>
      <c r="AA510" s="40"/>
      <c r="AB510" s="40"/>
      <c r="AC510" s="40"/>
      <c r="AD510" s="40"/>
      <c r="AE510" s="40"/>
      <c r="AT510" s="19" t="s">
        <v>255</v>
      </c>
      <c r="AU510" s="19" t="s">
        <v>87</v>
      </c>
    </row>
    <row r="511" s="2" customFormat="1">
      <c r="A511" s="40"/>
      <c r="B511" s="41"/>
      <c r="C511" s="42"/>
      <c r="D511" s="296" t="s">
        <v>766</v>
      </c>
      <c r="E511" s="42"/>
      <c r="F511" s="297" t="s">
        <v>2870</v>
      </c>
      <c r="G511" s="42"/>
      <c r="H511" s="42"/>
      <c r="I511" s="236"/>
      <c r="J511" s="42"/>
      <c r="K511" s="42"/>
      <c r="L511" s="46"/>
      <c r="M511" s="237"/>
      <c r="N511" s="238"/>
      <c r="O511" s="93"/>
      <c r="P511" s="93"/>
      <c r="Q511" s="93"/>
      <c r="R511" s="93"/>
      <c r="S511" s="93"/>
      <c r="T511" s="94"/>
      <c r="U511" s="40"/>
      <c r="V511" s="40"/>
      <c r="W511" s="40"/>
      <c r="X511" s="40"/>
      <c r="Y511" s="40"/>
      <c r="Z511" s="40"/>
      <c r="AA511" s="40"/>
      <c r="AB511" s="40"/>
      <c r="AC511" s="40"/>
      <c r="AD511" s="40"/>
      <c r="AE511" s="40"/>
      <c r="AT511" s="19" t="s">
        <v>766</v>
      </c>
      <c r="AU511" s="19" t="s">
        <v>87</v>
      </c>
    </row>
    <row r="512" s="14" customFormat="1">
      <c r="A512" s="14"/>
      <c r="B512" s="249"/>
      <c r="C512" s="250"/>
      <c r="D512" s="234" t="s">
        <v>257</v>
      </c>
      <c r="E512" s="251" t="s">
        <v>1</v>
      </c>
      <c r="F512" s="252" t="s">
        <v>7528</v>
      </c>
      <c r="G512" s="250"/>
      <c r="H512" s="253">
        <v>768</v>
      </c>
      <c r="I512" s="254"/>
      <c r="J512" s="250"/>
      <c r="K512" s="250"/>
      <c r="L512" s="255"/>
      <c r="M512" s="256"/>
      <c r="N512" s="257"/>
      <c r="O512" s="257"/>
      <c r="P512" s="257"/>
      <c r="Q512" s="257"/>
      <c r="R512" s="257"/>
      <c r="S512" s="257"/>
      <c r="T512" s="258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9" t="s">
        <v>257</v>
      </c>
      <c r="AU512" s="259" t="s">
        <v>87</v>
      </c>
      <c r="AV512" s="14" t="s">
        <v>87</v>
      </c>
      <c r="AW512" s="14" t="s">
        <v>34</v>
      </c>
      <c r="AX512" s="14" t="s">
        <v>85</v>
      </c>
      <c r="AY512" s="259" t="s">
        <v>245</v>
      </c>
    </row>
    <row r="513" s="2" customFormat="1" ht="16.5" customHeight="1">
      <c r="A513" s="40"/>
      <c r="B513" s="41"/>
      <c r="C513" s="221" t="s">
        <v>3117</v>
      </c>
      <c r="D513" s="221" t="s">
        <v>248</v>
      </c>
      <c r="E513" s="222" t="s">
        <v>3733</v>
      </c>
      <c r="F513" s="223" t="s">
        <v>3734</v>
      </c>
      <c r="G513" s="224" t="s">
        <v>317</v>
      </c>
      <c r="H513" s="225">
        <v>37.799999999999997</v>
      </c>
      <c r="I513" s="226"/>
      <c r="J513" s="227">
        <f>ROUND(I513*H513,2)</f>
        <v>0</v>
      </c>
      <c r="K513" s="223" t="s">
        <v>764</v>
      </c>
      <c r="L513" s="46"/>
      <c r="M513" s="228" t="s">
        <v>1</v>
      </c>
      <c r="N513" s="229" t="s">
        <v>42</v>
      </c>
      <c r="O513" s="93"/>
      <c r="P513" s="230">
        <f>O513*H513</f>
        <v>0</v>
      </c>
      <c r="Q513" s="230">
        <v>0.00021000000000000001</v>
      </c>
      <c r="R513" s="230">
        <f>Q513*H513</f>
        <v>0.0079379999999999989</v>
      </c>
      <c r="S513" s="230">
        <v>0</v>
      </c>
      <c r="T513" s="231">
        <f>S513*H513</f>
        <v>0</v>
      </c>
      <c r="U513" s="40"/>
      <c r="V513" s="40"/>
      <c r="W513" s="40"/>
      <c r="X513" s="40"/>
      <c r="Y513" s="40"/>
      <c r="Z513" s="40"/>
      <c r="AA513" s="40"/>
      <c r="AB513" s="40"/>
      <c r="AC513" s="40"/>
      <c r="AD513" s="40"/>
      <c r="AE513" s="40"/>
      <c r="AR513" s="232" t="s">
        <v>253</v>
      </c>
      <c r="AT513" s="232" t="s">
        <v>248</v>
      </c>
      <c r="AU513" s="232" t="s">
        <v>87</v>
      </c>
      <c r="AY513" s="19" t="s">
        <v>245</v>
      </c>
      <c r="BE513" s="233">
        <f>IF(N513="základní",J513,0)</f>
        <v>0</v>
      </c>
      <c r="BF513" s="233">
        <f>IF(N513="snížená",J513,0)</f>
        <v>0</v>
      </c>
      <c r="BG513" s="233">
        <f>IF(N513="zákl. přenesená",J513,0)</f>
        <v>0</v>
      </c>
      <c r="BH513" s="233">
        <f>IF(N513="sníž. přenesená",J513,0)</f>
        <v>0</v>
      </c>
      <c r="BI513" s="233">
        <f>IF(N513="nulová",J513,0)</f>
        <v>0</v>
      </c>
      <c r="BJ513" s="19" t="s">
        <v>85</v>
      </c>
      <c r="BK513" s="233">
        <f>ROUND(I513*H513,2)</f>
        <v>0</v>
      </c>
      <c r="BL513" s="19" t="s">
        <v>253</v>
      </c>
      <c r="BM513" s="232" t="s">
        <v>7529</v>
      </c>
    </row>
    <row r="514" s="2" customFormat="1">
      <c r="A514" s="40"/>
      <c r="B514" s="41"/>
      <c r="C514" s="42"/>
      <c r="D514" s="234" t="s">
        <v>255</v>
      </c>
      <c r="E514" s="42"/>
      <c r="F514" s="235" t="s">
        <v>3736</v>
      </c>
      <c r="G514" s="42"/>
      <c r="H514" s="42"/>
      <c r="I514" s="236"/>
      <c r="J514" s="42"/>
      <c r="K514" s="42"/>
      <c r="L514" s="46"/>
      <c r="M514" s="237"/>
      <c r="N514" s="238"/>
      <c r="O514" s="93"/>
      <c r="P514" s="93"/>
      <c r="Q514" s="93"/>
      <c r="R514" s="93"/>
      <c r="S514" s="93"/>
      <c r="T514" s="94"/>
      <c r="U514" s="40"/>
      <c r="V514" s="40"/>
      <c r="W514" s="40"/>
      <c r="X514" s="40"/>
      <c r="Y514" s="40"/>
      <c r="Z514" s="40"/>
      <c r="AA514" s="40"/>
      <c r="AB514" s="40"/>
      <c r="AC514" s="40"/>
      <c r="AD514" s="40"/>
      <c r="AE514" s="40"/>
      <c r="AT514" s="19" t="s">
        <v>255</v>
      </c>
      <c r="AU514" s="19" t="s">
        <v>87</v>
      </c>
    </row>
    <row r="515" s="2" customFormat="1">
      <c r="A515" s="40"/>
      <c r="B515" s="41"/>
      <c r="C515" s="42"/>
      <c r="D515" s="296" t="s">
        <v>766</v>
      </c>
      <c r="E515" s="42"/>
      <c r="F515" s="297" t="s">
        <v>3737</v>
      </c>
      <c r="G515" s="42"/>
      <c r="H515" s="42"/>
      <c r="I515" s="236"/>
      <c r="J515" s="42"/>
      <c r="K515" s="42"/>
      <c r="L515" s="46"/>
      <c r="M515" s="237"/>
      <c r="N515" s="238"/>
      <c r="O515" s="93"/>
      <c r="P515" s="93"/>
      <c r="Q515" s="93"/>
      <c r="R515" s="93"/>
      <c r="S515" s="93"/>
      <c r="T515" s="94"/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T515" s="19" t="s">
        <v>766</v>
      </c>
      <c r="AU515" s="19" t="s">
        <v>87</v>
      </c>
    </row>
    <row r="516" s="13" customFormat="1">
      <c r="A516" s="13"/>
      <c r="B516" s="239"/>
      <c r="C516" s="240"/>
      <c r="D516" s="234" t="s">
        <v>257</v>
      </c>
      <c r="E516" s="241" t="s">
        <v>1</v>
      </c>
      <c r="F516" s="242" t="s">
        <v>3738</v>
      </c>
      <c r="G516" s="240"/>
      <c r="H516" s="241" t="s">
        <v>1</v>
      </c>
      <c r="I516" s="243"/>
      <c r="J516" s="240"/>
      <c r="K516" s="240"/>
      <c r="L516" s="244"/>
      <c r="M516" s="245"/>
      <c r="N516" s="246"/>
      <c r="O516" s="246"/>
      <c r="P516" s="246"/>
      <c r="Q516" s="246"/>
      <c r="R516" s="246"/>
      <c r="S516" s="246"/>
      <c r="T516" s="247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8" t="s">
        <v>257</v>
      </c>
      <c r="AU516" s="248" t="s">
        <v>87</v>
      </c>
      <c r="AV516" s="13" t="s">
        <v>85</v>
      </c>
      <c r="AW516" s="13" t="s">
        <v>34</v>
      </c>
      <c r="AX516" s="13" t="s">
        <v>77</v>
      </c>
      <c r="AY516" s="248" t="s">
        <v>245</v>
      </c>
    </row>
    <row r="517" s="14" customFormat="1">
      <c r="A517" s="14"/>
      <c r="B517" s="249"/>
      <c r="C517" s="250"/>
      <c r="D517" s="234" t="s">
        <v>257</v>
      </c>
      <c r="E517" s="251" t="s">
        <v>1</v>
      </c>
      <c r="F517" s="252" t="s">
        <v>7530</v>
      </c>
      <c r="G517" s="250"/>
      <c r="H517" s="253">
        <v>37.799999999999997</v>
      </c>
      <c r="I517" s="254"/>
      <c r="J517" s="250"/>
      <c r="K517" s="250"/>
      <c r="L517" s="255"/>
      <c r="M517" s="256"/>
      <c r="N517" s="257"/>
      <c r="O517" s="257"/>
      <c r="P517" s="257"/>
      <c r="Q517" s="257"/>
      <c r="R517" s="257"/>
      <c r="S517" s="257"/>
      <c r="T517" s="258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9" t="s">
        <v>257</v>
      </c>
      <c r="AU517" s="259" t="s">
        <v>87</v>
      </c>
      <c r="AV517" s="14" t="s">
        <v>87</v>
      </c>
      <c r="AW517" s="14" t="s">
        <v>34</v>
      </c>
      <c r="AX517" s="14" t="s">
        <v>77</v>
      </c>
      <c r="AY517" s="259" t="s">
        <v>245</v>
      </c>
    </row>
    <row r="518" s="15" customFormat="1">
      <c r="A518" s="15"/>
      <c r="B518" s="260"/>
      <c r="C518" s="261"/>
      <c r="D518" s="234" t="s">
        <v>257</v>
      </c>
      <c r="E518" s="262" t="s">
        <v>1</v>
      </c>
      <c r="F518" s="263" t="s">
        <v>266</v>
      </c>
      <c r="G518" s="261"/>
      <c r="H518" s="264">
        <v>37.799999999999997</v>
      </c>
      <c r="I518" s="265"/>
      <c r="J518" s="261"/>
      <c r="K518" s="261"/>
      <c r="L518" s="266"/>
      <c r="M518" s="267"/>
      <c r="N518" s="268"/>
      <c r="O518" s="268"/>
      <c r="P518" s="268"/>
      <c r="Q518" s="268"/>
      <c r="R518" s="268"/>
      <c r="S518" s="268"/>
      <c r="T518" s="269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70" t="s">
        <v>257</v>
      </c>
      <c r="AU518" s="270" t="s">
        <v>87</v>
      </c>
      <c r="AV518" s="15" t="s">
        <v>253</v>
      </c>
      <c r="AW518" s="15" t="s">
        <v>34</v>
      </c>
      <c r="AX518" s="15" t="s">
        <v>85</v>
      </c>
      <c r="AY518" s="270" t="s">
        <v>245</v>
      </c>
    </row>
    <row r="519" s="2" customFormat="1" ht="21.75" customHeight="1">
      <c r="A519" s="40"/>
      <c r="B519" s="41"/>
      <c r="C519" s="221" t="s">
        <v>3124</v>
      </c>
      <c r="D519" s="221" t="s">
        <v>248</v>
      </c>
      <c r="E519" s="222" t="s">
        <v>7130</v>
      </c>
      <c r="F519" s="223" t="s">
        <v>7131</v>
      </c>
      <c r="G519" s="224" t="s">
        <v>251</v>
      </c>
      <c r="H519" s="225">
        <v>6.7279999999999998</v>
      </c>
      <c r="I519" s="226"/>
      <c r="J519" s="227">
        <f>ROUND(I519*H519,2)</f>
        <v>0</v>
      </c>
      <c r="K519" s="223" t="s">
        <v>764</v>
      </c>
      <c r="L519" s="46"/>
      <c r="M519" s="228" t="s">
        <v>1</v>
      </c>
      <c r="N519" s="229" t="s">
        <v>42</v>
      </c>
      <c r="O519" s="93"/>
      <c r="P519" s="230">
        <f>O519*H519</f>
        <v>0</v>
      </c>
      <c r="Q519" s="230">
        <v>2.5018699999999998</v>
      </c>
      <c r="R519" s="230">
        <f>Q519*H519</f>
        <v>16.832581359999999</v>
      </c>
      <c r="S519" s="230">
        <v>0</v>
      </c>
      <c r="T519" s="231">
        <f>S519*H519</f>
        <v>0</v>
      </c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R519" s="232" t="s">
        <v>253</v>
      </c>
      <c r="AT519" s="232" t="s">
        <v>248</v>
      </c>
      <c r="AU519" s="232" t="s">
        <v>87</v>
      </c>
      <c r="AY519" s="19" t="s">
        <v>245</v>
      </c>
      <c r="BE519" s="233">
        <f>IF(N519="základní",J519,0)</f>
        <v>0</v>
      </c>
      <c r="BF519" s="233">
        <f>IF(N519="snížená",J519,0)</f>
        <v>0</v>
      </c>
      <c r="BG519" s="233">
        <f>IF(N519="zákl. přenesená",J519,0)</f>
        <v>0</v>
      </c>
      <c r="BH519" s="233">
        <f>IF(N519="sníž. přenesená",J519,0)</f>
        <v>0</v>
      </c>
      <c r="BI519" s="233">
        <f>IF(N519="nulová",J519,0)</f>
        <v>0</v>
      </c>
      <c r="BJ519" s="19" t="s">
        <v>85</v>
      </c>
      <c r="BK519" s="233">
        <f>ROUND(I519*H519,2)</f>
        <v>0</v>
      </c>
      <c r="BL519" s="19" t="s">
        <v>253</v>
      </c>
      <c r="BM519" s="232" t="s">
        <v>7531</v>
      </c>
    </row>
    <row r="520" s="2" customFormat="1">
      <c r="A520" s="40"/>
      <c r="B520" s="41"/>
      <c r="C520" s="42"/>
      <c r="D520" s="234" t="s">
        <v>255</v>
      </c>
      <c r="E520" s="42"/>
      <c r="F520" s="235" t="s">
        <v>7133</v>
      </c>
      <c r="G520" s="42"/>
      <c r="H520" s="42"/>
      <c r="I520" s="236"/>
      <c r="J520" s="42"/>
      <c r="K520" s="42"/>
      <c r="L520" s="46"/>
      <c r="M520" s="237"/>
      <c r="N520" s="238"/>
      <c r="O520" s="93"/>
      <c r="P520" s="93"/>
      <c r="Q520" s="93"/>
      <c r="R520" s="93"/>
      <c r="S520" s="93"/>
      <c r="T520" s="94"/>
      <c r="U520" s="40"/>
      <c r="V520" s="40"/>
      <c r="W520" s="40"/>
      <c r="X520" s="40"/>
      <c r="Y520" s="40"/>
      <c r="Z520" s="40"/>
      <c r="AA520" s="40"/>
      <c r="AB520" s="40"/>
      <c r="AC520" s="40"/>
      <c r="AD520" s="40"/>
      <c r="AE520" s="40"/>
      <c r="AT520" s="19" t="s">
        <v>255</v>
      </c>
      <c r="AU520" s="19" t="s">
        <v>87</v>
      </c>
    </row>
    <row r="521" s="2" customFormat="1">
      <c r="A521" s="40"/>
      <c r="B521" s="41"/>
      <c r="C521" s="42"/>
      <c r="D521" s="296" t="s">
        <v>766</v>
      </c>
      <c r="E521" s="42"/>
      <c r="F521" s="297" t="s">
        <v>7134</v>
      </c>
      <c r="G521" s="42"/>
      <c r="H521" s="42"/>
      <c r="I521" s="236"/>
      <c r="J521" s="42"/>
      <c r="K521" s="42"/>
      <c r="L521" s="46"/>
      <c r="M521" s="237"/>
      <c r="N521" s="238"/>
      <c r="O521" s="93"/>
      <c r="P521" s="93"/>
      <c r="Q521" s="93"/>
      <c r="R521" s="93"/>
      <c r="S521" s="93"/>
      <c r="T521" s="94"/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T521" s="19" t="s">
        <v>766</v>
      </c>
      <c r="AU521" s="19" t="s">
        <v>87</v>
      </c>
    </row>
    <row r="522" s="13" customFormat="1">
      <c r="A522" s="13"/>
      <c r="B522" s="239"/>
      <c r="C522" s="240"/>
      <c r="D522" s="234" t="s">
        <v>257</v>
      </c>
      <c r="E522" s="241" t="s">
        <v>1</v>
      </c>
      <c r="F522" s="242" t="s">
        <v>7532</v>
      </c>
      <c r="G522" s="240"/>
      <c r="H522" s="241" t="s">
        <v>1</v>
      </c>
      <c r="I522" s="243"/>
      <c r="J522" s="240"/>
      <c r="K522" s="240"/>
      <c r="L522" s="244"/>
      <c r="M522" s="245"/>
      <c r="N522" s="246"/>
      <c r="O522" s="246"/>
      <c r="P522" s="246"/>
      <c r="Q522" s="246"/>
      <c r="R522" s="246"/>
      <c r="S522" s="246"/>
      <c r="T522" s="247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8" t="s">
        <v>257</v>
      </c>
      <c r="AU522" s="248" t="s">
        <v>87</v>
      </c>
      <c r="AV522" s="13" t="s">
        <v>85</v>
      </c>
      <c r="AW522" s="13" t="s">
        <v>34</v>
      </c>
      <c r="AX522" s="13" t="s">
        <v>77</v>
      </c>
      <c r="AY522" s="248" t="s">
        <v>245</v>
      </c>
    </row>
    <row r="523" s="14" customFormat="1">
      <c r="A523" s="14"/>
      <c r="B523" s="249"/>
      <c r="C523" s="250"/>
      <c r="D523" s="234" t="s">
        <v>257</v>
      </c>
      <c r="E523" s="251" t="s">
        <v>1</v>
      </c>
      <c r="F523" s="252" t="s">
        <v>7533</v>
      </c>
      <c r="G523" s="250"/>
      <c r="H523" s="253">
        <v>6.7279999999999998</v>
      </c>
      <c r="I523" s="254"/>
      <c r="J523" s="250"/>
      <c r="K523" s="250"/>
      <c r="L523" s="255"/>
      <c r="M523" s="256"/>
      <c r="N523" s="257"/>
      <c r="O523" s="257"/>
      <c r="P523" s="257"/>
      <c r="Q523" s="257"/>
      <c r="R523" s="257"/>
      <c r="S523" s="257"/>
      <c r="T523" s="258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9" t="s">
        <v>257</v>
      </c>
      <c r="AU523" s="259" t="s">
        <v>87</v>
      </c>
      <c r="AV523" s="14" t="s">
        <v>87</v>
      </c>
      <c r="AW523" s="14" t="s">
        <v>34</v>
      </c>
      <c r="AX523" s="14" t="s">
        <v>77</v>
      </c>
      <c r="AY523" s="259" t="s">
        <v>245</v>
      </c>
    </row>
    <row r="524" s="15" customFormat="1">
      <c r="A524" s="15"/>
      <c r="B524" s="260"/>
      <c r="C524" s="261"/>
      <c r="D524" s="234" t="s">
        <v>257</v>
      </c>
      <c r="E524" s="262" t="s">
        <v>1</v>
      </c>
      <c r="F524" s="263" t="s">
        <v>266</v>
      </c>
      <c r="G524" s="261"/>
      <c r="H524" s="264">
        <v>6.7279999999999998</v>
      </c>
      <c r="I524" s="265"/>
      <c r="J524" s="261"/>
      <c r="K524" s="261"/>
      <c r="L524" s="266"/>
      <c r="M524" s="267"/>
      <c r="N524" s="268"/>
      <c r="O524" s="268"/>
      <c r="P524" s="268"/>
      <c r="Q524" s="268"/>
      <c r="R524" s="268"/>
      <c r="S524" s="268"/>
      <c r="T524" s="269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70" t="s">
        <v>257</v>
      </c>
      <c r="AU524" s="270" t="s">
        <v>87</v>
      </c>
      <c r="AV524" s="15" t="s">
        <v>253</v>
      </c>
      <c r="AW524" s="15" t="s">
        <v>34</v>
      </c>
      <c r="AX524" s="15" t="s">
        <v>85</v>
      </c>
      <c r="AY524" s="270" t="s">
        <v>245</v>
      </c>
    </row>
    <row r="525" s="2" customFormat="1" ht="21.75" customHeight="1">
      <c r="A525" s="40"/>
      <c r="B525" s="41"/>
      <c r="C525" s="221" t="s">
        <v>3129</v>
      </c>
      <c r="D525" s="221" t="s">
        <v>248</v>
      </c>
      <c r="E525" s="222" t="s">
        <v>7137</v>
      </c>
      <c r="F525" s="223" t="s">
        <v>7138</v>
      </c>
      <c r="G525" s="224" t="s">
        <v>251</v>
      </c>
      <c r="H525" s="225">
        <v>6.7279999999999998</v>
      </c>
      <c r="I525" s="226"/>
      <c r="J525" s="227">
        <f>ROUND(I525*H525,2)</f>
        <v>0</v>
      </c>
      <c r="K525" s="223" t="s">
        <v>764</v>
      </c>
      <c r="L525" s="46"/>
      <c r="M525" s="228" t="s">
        <v>1</v>
      </c>
      <c r="N525" s="229" t="s">
        <v>42</v>
      </c>
      <c r="O525" s="93"/>
      <c r="P525" s="230">
        <f>O525*H525</f>
        <v>0</v>
      </c>
      <c r="Q525" s="230">
        <v>0</v>
      </c>
      <c r="R525" s="230">
        <f>Q525*H525</f>
        <v>0</v>
      </c>
      <c r="S525" s="230">
        <v>0</v>
      </c>
      <c r="T525" s="231">
        <f>S525*H525</f>
        <v>0</v>
      </c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R525" s="232" t="s">
        <v>253</v>
      </c>
      <c r="AT525" s="232" t="s">
        <v>248</v>
      </c>
      <c r="AU525" s="232" t="s">
        <v>87</v>
      </c>
      <c r="AY525" s="19" t="s">
        <v>245</v>
      </c>
      <c r="BE525" s="233">
        <f>IF(N525="základní",J525,0)</f>
        <v>0</v>
      </c>
      <c r="BF525" s="233">
        <f>IF(N525="snížená",J525,0)</f>
        <v>0</v>
      </c>
      <c r="BG525" s="233">
        <f>IF(N525="zákl. přenesená",J525,0)</f>
        <v>0</v>
      </c>
      <c r="BH525" s="233">
        <f>IF(N525="sníž. přenesená",J525,0)</f>
        <v>0</v>
      </c>
      <c r="BI525" s="233">
        <f>IF(N525="nulová",J525,0)</f>
        <v>0</v>
      </c>
      <c r="BJ525" s="19" t="s">
        <v>85</v>
      </c>
      <c r="BK525" s="233">
        <f>ROUND(I525*H525,2)</f>
        <v>0</v>
      </c>
      <c r="BL525" s="19" t="s">
        <v>253</v>
      </c>
      <c r="BM525" s="232" t="s">
        <v>7534</v>
      </c>
    </row>
    <row r="526" s="2" customFormat="1">
      <c r="A526" s="40"/>
      <c r="B526" s="41"/>
      <c r="C526" s="42"/>
      <c r="D526" s="234" t="s">
        <v>255</v>
      </c>
      <c r="E526" s="42"/>
      <c r="F526" s="235" t="s">
        <v>7140</v>
      </c>
      <c r="G526" s="42"/>
      <c r="H526" s="42"/>
      <c r="I526" s="236"/>
      <c r="J526" s="42"/>
      <c r="K526" s="42"/>
      <c r="L526" s="46"/>
      <c r="M526" s="237"/>
      <c r="N526" s="238"/>
      <c r="O526" s="93"/>
      <c r="P526" s="93"/>
      <c r="Q526" s="93"/>
      <c r="R526" s="93"/>
      <c r="S526" s="93"/>
      <c r="T526" s="94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T526" s="19" t="s">
        <v>255</v>
      </c>
      <c r="AU526" s="19" t="s">
        <v>87</v>
      </c>
    </row>
    <row r="527" s="2" customFormat="1">
      <c r="A527" s="40"/>
      <c r="B527" s="41"/>
      <c r="C527" s="42"/>
      <c r="D527" s="296" t="s">
        <v>766</v>
      </c>
      <c r="E527" s="42"/>
      <c r="F527" s="297" t="s">
        <v>7141</v>
      </c>
      <c r="G527" s="42"/>
      <c r="H527" s="42"/>
      <c r="I527" s="236"/>
      <c r="J527" s="42"/>
      <c r="K527" s="42"/>
      <c r="L527" s="46"/>
      <c r="M527" s="237"/>
      <c r="N527" s="238"/>
      <c r="O527" s="93"/>
      <c r="P527" s="93"/>
      <c r="Q527" s="93"/>
      <c r="R527" s="93"/>
      <c r="S527" s="93"/>
      <c r="T527" s="94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T527" s="19" t="s">
        <v>766</v>
      </c>
      <c r="AU527" s="19" t="s">
        <v>87</v>
      </c>
    </row>
    <row r="528" s="2" customFormat="1" ht="16.5" customHeight="1">
      <c r="A528" s="40"/>
      <c r="B528" s="41"/>
      <c r="C528" s="221" t="s">
        <v>3136</v>
      </c>
      <c r="D528" s="221" t="s">
        <v>248</v>
      </c>
      <c r="E528" s="222" t="s">
        <v>7142</v>
      </c>
      <c r="F528" s="223" t="s">
        <v>7143</v>
      </c>
      <c r="G528" s="224" t="s">
        <v>545</v>
      </c>
      <c r="H528" s="225">
        <v>0.249</v>
      </c>
      <c r="I528" s="226"/>
      <c r="J528" s="227">
        <f>ROUND(I528*H528,2)</f>
        <v>0</v>
      </c>
      <c r="K528" s="223" t="s">
        <v>764</v>
      </c>
      <c r="L528" s="46"/>
      <c r="M528" s="228" t="s">
        <v>1</v>
      </c>
      <c r="N528" s="229" t="s">
        <v>42</v>
      </c>
      <c r="O528" s="93"/>
      <c r="P528" s="230">
        <f>O528*H528</f>
        <v>0</v>
      </c>
      <c r="Q528" s="230">
        <v>1.06277</v>
      </c>
      <c r="R528" s="230">
        <f>Q528*H528</f>
        <v>0.26462973000000001</v>
      </c>
      <c r="S528" s="230">
        <v>0</v>
      </c>
      <c r="T528" s="231">
        <f>S528*H528</f>
        <v>0</v>
      </c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R528" s="232" t="s">
        <v>253</v>
      </c>
      <c r="AT528" s="232" t="s">
        <v>248</v>
      </c>
      <c r="AU528" s="232" t="s">
        <v>87</v>
      </c>
      <c r="AY528" s="19" t="s">
        <v>245</v>
      </c>
      <c r="BE528" s="233">
        <f>IF(N528="základní",J528,0)</f>
        <v>0</v>
      </c>
      <c r="BF528" s="233">
        <f>IF(N528="snížená",J528,0)</f>
        <v>0</v>
      </c>
      <c r="BG528" s="233">
        <f>IF(N528="zákl. přenesená",J528,0)</f>
        <v>0</v>
      </c>
      <c r="BH528" s="233">
        <f>IF(N528="sníž. přenesená",J528,0)</f>
        <v>0</v>
      </c>
      <c r="BI528" s="233">
        <f>IF(N528="nulová",J528,0)</f>
        <v>0</v>
      </c>
      <c r="BJ528" s="19" t="s">
        <v>85</v>
      </c>
      <c r="BK528" s="233">
        <f>ROUND(I528*H528,2)</f>
        <v>0</v>
      </c>
      <c r="BL528" s="19" t="s">
        <v>253</v>
      </c>
      <c r="BM528" s="232" t="s">
        <v>7535</v>
      </c>
    </row>
    <row r="529" s="2" customFormat="1">
      <c r="A529" s="40"/>
      <c r="B529" s="41"/>
      <c r="C529" s="42"/>
      <c r="D529" s="234" t="s">
        <v>255</v>
      </c>
      <c r="E529" s="42"/>
      <c r="F529" s="235" t="s">
        <v>7145</v>
      </c>
      <c r="G529" s="42"/>
      <c r="H529" s="42"/>
      <c r="I529" s="236"/>
      <c r="J529" s="42"/>
      <c r="K529" s="42"/>
      <c r="L529" s="46"/>
      <c r="M529" s="237"/>
      <c r="N529" s="238"/>
      <c r="O529" s="93"/>
      <c r="P529" s="93"/>
      <c r="Q529" s="93"/>
      <c r="R529" s="93"/>
      <c r="S529" s="93"/>
      <c r="T529" s="94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T529" s="19" t="s">
        <v>255</v>
      </c>
      <c r="AU529" s="19" t="s">
        <v>87</v>
      </c>
    </row>
    <row r="530" s="2" customFormat="1">
      <c r="A530" s="40"/>
      <c r="B530" s="41"/>
      <c r="C530" s="42"/>
      <c r="D530" s="296" t="s">
        <v>766</v>
      </c>
      <c r="E530" s="42"/>
      <c r="F530" s="297" t="s">
        <v>7146</v>
      </c>
      <c r="G530" s="42"/>
      <c r="H530" s="42"/>
      <c r="I530" s="236"/>
      <c r="J530" s="42"/>
      <c r="K530" s="42"/>
      <c r="L530" s="46"/>
      <c r="M530" s="237"/>
      <c r="N530" s="238"/>
      <c r="O530" s="93"/>
      <c r="P530" s="93"/>
      <c r="Q530" s="93"/>
      <c r="R530" s="93"/>
      <c r="S530" s="93"/>
      <c r="T530" s="94"/>
      <c r="U530" s="40"/>
      <c r="V530" s="40"/>
      <c r="W530" s="40"/>
      <c r="X530" s="40"/>
      <c r="Y530" s="40"/>
      <c r="Z530" s="40"/>
      <c r="AA530" s="40"/>
      <c r="AB530" s="40"/>
      <c r="AC530" s="40"/>
      <c r="AD530" s="40"/>
      <c r="AE530" s="40"/>
      <c r="AT530" s="19" t="s">
        <v>766</v>
      </c>
      <c r="AU530" s="19" t="s">
        <v>87</v>
      </c>
    </row>
    <row r="531" s="13" customFormat="1">
      <c r="A531" s="13"/>
      <c r="B531" s="239"/>
      <c r="C531" s="240"/>
      <c r="D531" s="234" t="s">
        <v>257</v>
      </c>
      <c r="E531" s="241" t="s">
        <v>1</v>
      </c>
      <c r="F531" s="242" t="s">
        <v>7147</v>
      </c>
      <c r="G531" s="240"/>
      <c r="H531" s="241" t="s">
        <v>1</v>
      </c>
      <c r="I531" s="243"/>
      <c r="J531" s="240"/>
      <c r="K531" s="240"/>
      <c r="L531" s="244"/>
      <c r="M531" s="245"/>
      <c r="N531" s="246"/>
      <c r="O531" s="246"/>
      <c r="P531" s="246"/>
      <c r="Q531" s="246"/>
      <c r="R531" s="246"/>
      <c r="S531" s="246"/>
      <c r="T531" s="247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8" t="s">
        <v>257</v>
      </c>
      <c r="AU531" s="248" t="s">
        <v>87</v>
      </c>
      <c r="AV531" s="13" t="s">
        <v>85</v>
      </c>
      <c r="AW531" s="13" t="s">
        <v>34</v>
      </c>
      <c r="AX531" s="13" t="s">
        <v>77</v>
      </c>
      <c r="AY531" s="248" t="s">
        <v>245</v>
      </c>
    </row>
    <row r="532" s="14" customFormat="1">
      <c r="A532" s="14"/>
      <c r="B532" s="249"/>
      <c r="C532" s="250"/>
      <c r="D532" s="234" t="s">
        <v>257</v>
      </c>
      <c r="E532" s="251" t="s">
        <v>1</v>
      </c>
      <c r="F532" s="252" t="s">
        <v>7536</v>
      </c>
      <c r="G532" s="250"/>
      <c r="H532" s="253">
        <v>0.249</v>
      </c>
      <c r="I532" s="254"/>
      <c r="J532" s="250"/>
      <c r="K532" s="250"/>
      <c r="L532" s="255"/>
      <c r="M532" s="256"/>
      <c r="N532" s="257"/>
      <c r="O532" s="257"/>
      <c r="P532" s="257"/>
      <c r="Q532" s="257"/>
      <c r="R532" s="257"/>
      <c r="S532" s="257"/>
      <c r="T532" s="258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9" t="s">
        <v>257</v>
      </c>
      <c r="AU532" s="259" t="s">
        <v>87</v>
      </c>
      <c r="AV532" s="14" t="s">
        <v>87</v>
      </c>
      <c r="AW532" s="14" t="s">
        <v>34</v>
      </c>
      <c r="AX532" s="14" t="s">
        <v>85</v>
      </c>
      <c r="AY532" s="259" t="s">
        <v>245</v>
      </c>
    </row>
    <row r="533" s="12" customFormat="1" ht="22.8" customHeight="1">
      <c r="A533" s="12"/>
      <c r="B533" s="205"/>
      <c r="C533" s="206"/>
      <c r="D533" s="207" t="s">
        <v>76</v>
      </c>
      <c r="E533" s="219" t="s">
        <v>326</v>
      </c>
      <c r="F533" s="219" t="s">
        <v>6649</v>
      </c>
      <c r="G533" s="206"/>
      <c r="H533" s="206"/>
      <c r="I533" s="209"/>
      <c r="J533" s="220">
        <f>BK533</f>
        <v>0</v>
      </c>
      <c r="K533" s="206"/>
      <c r="L533" s="211"/>
      <c r="M533" s="212"/>
      <c r="N533" s="213"/>
      <c r="O533" s="213"/>
      <c r="P533" s="214">
        <f>SUM(P534:P546)</f>
        <v>0</v>
      </c>
      <c r="Q533" s="213"/>
      <c r="R533" s="214">
        <f>SUM(R534:R546)</f>
        <v>2.9786421999999999</v>
      </c>
      <c r="S533" s="213"/>
      <c r="T533" s="215">
        <f>SUM(T534:T546)</f>
        <v>0</v>
      </c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R533" s="216" t="s">
        <v>85</v>
      </c>
      <c r="AT533" s="217" t="s">
        <v>76</v>
      </c>
      <c r="AU533" s="217" t="s">
        <v>85</v>
      </c>
      <c r="AY533" s="216" t="s">
        <v>245</v>
      </c>
      <c r="BK533" s="218">
        <f>SUM(BK534:BK546)</f>
        <v>0</v>
      </c>
    </row>
    <row r="534" s="2" customFormat="1" ht="16.5" customHeight="1">
      <c r="A534" s="40"/>
      <c r="B534" s="41"/>
      <c r="C534" s="221" t="s">
        <v>3142</v>
      </c>
      <c r="D534" s="221" t="s">
        <v>248</v>
      </c>
      <c r="E534" s="222" t="s">
        <v>7149</v>
      </c>
      <c r="F534" s="223" t="s">
        <v>7150</v>
      </c>
      <c r="G534" s="224" t="s">
        <v>317</v>
      </c>
      <c r="H534" s="225">
        <v>21</v>
      </c>
      <c r="I534" s="226"/>
      <c r="J534" s="227">
        <f>ROUND(I534*H534,2)</f>
        <v>0</v>
      </c>
      <c r="K534" s="223" t="s">
        <v>764</v>
      </c>
      <c r="L534" s="46"/>
      <c r="M534" s="228" t="s">
        <v>1</v>
      </c>
      <c r="N534" s="229" t="s">
        <v>42</v>
      </c>
      <c r="O534" s="93"/>
      <c r="P534" s="230">
        <f>O534*H534</f>
        <v>0</v>
      </c>
      <c r="Q534" s="230">
        <v>0</v>
      </c>
      <c r="R534" s="230">
        <f>Q534*H534</f>
        <v>0</v>
      </c>
      <c r="S534" s="230">
        <v>0</v>
      </c>
      <c r="T534" s="231">
        <f>S534*H534</f>
        <v>0</v>
      </c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R534" s="232" t="s">
        <v>253</v>
      </c>
      <c r="AT534" s="232" t="s">
        <v>248</v>
      </c>
      <c r="AU534" s="232" t="s">
        <v>87</v>
      </c>
      <c r="AY534" s="19" t="s">
        <v>245</v>
      </c>
      <c r="BE534" s="233">
        <f>IF(N534="základní",J534,0)</f>
        <v>0</v>
      </c>
      <c r="BF534" s="233">
        <f>IF(N534="snížená",J534,0)</f>
        <v>0</v>
      </c>
      <c r="BG534" s="233">
        <f>IF(N534="zákl. přenesená",J534,0)</f>
        <v>0</v>
      </c>
      <c r="BH534" s="233">
        <f>IF(N534="sníž. přenesená",J534,0)</f>
        <v>0</v>
      </c>
      <c r="BI534" s="233">
        <f>IF(N534="nulová",J534,0)</f>
        <v>0</v>
      </c>
      <c r="BJ534" s="19" t="s">
        <v>85</v>
      </c>
      <c r="BK534" s="233">
        <f>ROUND(I534*H534,2)</f>
        <v>0</v>
      </c>
      <c r="BL534" s="19" t="s">
        <v>253</v>
      </c>
      <c r="BM534" s="232" t="s">
        <v>7537</v>
      </c>
    </row>
    <row r="535" s="2" customFormat="1">
      <c r="A535" s="40"/>
      <c r="B535" s="41"/>
      <c r="C535" s="42"/>
      <c r="D535" s="234" t="s">
        <v>255</v>
      </c>
      <c r="E535" s="42"/>
      <c r="F535" s="235" t="s">
        <v>7152</v>
      </c>
      <c r="G535" s="42"/>
      <c r="H535" s="42"/>
      <c r="I535" s="236"/>
      <c r="J535" s="42"/>
      <c r="K535" s="42"/>
      <c r="L535" s="46"/>
      <c r="M535" s="237"/>
      <c r="N535" s="238"/>
      <c r="O535" s="93"/>
      <c r="P535" s="93"/>
      <c r="Q535" s="93"/>
      <c r="R535" s="93"/>
      <c r="S535" s="93"/>
      <c r="T535" s="94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T535" s="19" t="s">
        <v>255</v>
      </c>
      <c r="AU535" s="19" t="s">
        <v>87</v>
      </c>
    </row>
    <row r="536" s="2" customFormat="1">
      <c r="A536" s="40"/>
      <c r="B536" s="41"/>
      <c r="C536" s="42"/>
      <c r="D536" s="296" t="s">
        <v>766</v>
      </c>
      <c r="E536" s="42"/>
      <c r="F536" s="297" t="s">
        <v>7153</v>
      </c>
      <c r="G536" s="42"/>
      <c r="H536" s="42"/>
      <c r="I536" s="236"/>
      <c r="J536" s="42"/>
      <c r="K536" s="42"/>
      <c r="L536" s="46"/>
      <c r="M536" s="237"/>
      <c r="N536" s="238"/>
      <c r="O536" s="93"/>
      <c r="P536" s="93"/>
      <c r="Q536" s="93"/>
      <c r="R536" s="93"/>
      <c r="S536" s="93"/>
      <c r="T536" s="94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T536" s="19" t="s">
        <v>766</v>
      </c>
      <c r="AU536" s="19" t="s">
        <v>87</v>
      </c>
    </row>
    <row r="537" s="14" customFormat="1">
      <c r="A537" s="14"/>
      <c r="B537" s="249"/>
      <c r="C537" s="250"/>
      <c r="D537" s="234" t="s">
        <v>257</v>
      </c>
      <c r="E537" s="251" t="s">
        <v>1</v>
      </c>
      <c r="F537" s="252" t="s">
        <v>7538</v>
      </c>
      <c r="G537" s="250"/>
      <c r="H537" s="253">
        <v>21</v>
      </c>
      <c r="I537" s="254"/>
      <c r="J537" s="250"/>
      <c r="K537" s="250"/>
      <c r="L537" s="255"/>
      <c r="M537" s="256"/>
      <c r="N537" s="257"/>
      <c r="O537" s="257"/>
      <c r="P537" s="257"/>
      <c r="Q537" s="257"/>
      <c r="R537" s="257"/>
      <c r="S537" s="257"/>
      <c r="T537" s="258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9" t="s">
        <v>257</v>
      </c>
      <c r="AU537" s="259" t="s">
        <v>87</v>
      </c>
      <c r="AV537" s="14" t="s">
        <v>87</v>
      </c>
      <c r="AW537" s="14" t="s">
        <v>34</v>
      </c>
      <c r="AX537" s="14" t="s">
        <v>77</v>
      </c>
      <c r="AY537" s="259" t="s">
        <v>245</v>
      </c>
    </row>
    <row r="538" s="15" customFormat="1">
      <c r="A538" s="15"/>
      <c r="B538" s="260"/>
      <c r="C538" s="261"/>
      <c r="D538" s="234" t="s">
        <v>257</v>
      </c>
      <c r="E538" s="262" t="s">
        <v>1</v>
      </c>
      <c r="F538" s="263" t="s">
        <v>266</v>
      </c>
      <c r="G538" s="261"/>
      <c r="H538" s="264">
        <v>21</v>
      </c>
      <c r="I538" s="265"/>
      <c r="J538" s="261"/>
      <c r="K538" s="261"/>
      <c r="L538" s="266"/>
      <c r="M538" s="267"/>
      <c r="N538" s="268"/>
      <c r="O538" s="268"/>
      <c r="P538" s="268"/>
      <c r="Q538" s="268"/>
      <c r="R538" s="268"/>
      <c r="S538" s="268"/>
      <c r="T538" s="269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70" t="s">
        <v>257</v>
      </c>
      <c r="AU538" s="270" t="s">
        <v>87</v>
      </c>
      <c r="AV538" s="15" t="s">
        <v>253</v>
      </c>
      <c r="AW538" s="15" t="s">
        <v>34</v>
      </c>
      <c r="AX538" s="15" t="s">
        <v>85</v>
      </c>
      <c r="AY538" s="270" t="s">
        <v>245</v>
      </c>
    </row>
    <row r="539" s="2" customFormat="1" ht="16.5" customHeight="1">
      <c r="A539" s="40"/>
      <c r="B539" s="41"/>
      <c r="C539" s="283" t="s">
        <v>3148</v>
      </c>
      <c r="D539" s="283" t="s">
        <v>551</v>
      </c>
      <c r="E539" s="284" t="s">
        <v>7155</v>
      </c>
      <c r="F539" s="285" t="s">
        <v>7156</v>
      </c>
      <c r="G539" s="286" t="s">
        <v>317</v>
      </c>
      <c r="H539" s="287">
        <v>21.210000000000001</v>
      </c>
      <c r="I539" s="288"/>
      <c r="J539" s="289">
        <f>ROUND(I539*H539,2)</f>
        <v>0</v>
      </c>
      <c r="K539" s="285" t="s">
        <v>764</v>
      </c>
      <c r="L539" s="290"/>
      <c r="M539" s="291" t="s">
        <v>1</v>
      </c>
      <c r="N539" s="292" t="s">
        <v>42</v>
      </c>
      <c r="O539" s="93"/>
      <c r="P539" s="230">
        <f>O539*H539</f>
        <v>0</v>
      </c>
      <c r="Q539" s="230">
        <v>0.0058199999999999997</v>
      </c>
      <c r="R539" s="230">
        <f>Q539*H539</f>
        <v>0.1234422</v>
      </c>
      <c r="S539" s="230">
        <v>0</v>
      </c>
      <c r="T539" s="231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32" t="s">
        <v>326</v>
      </c>
      <c r="AT539" s="232" t="s">
        <v>551</v>
      </c>
      <c r="AU539" s="232" t="s">
        <v>87</v>
      </c>
      <c r="AY539" s="19" t="s">
        <v>245</v>
      </c>
      <c r="BE539" s="233">
        <f>IF(N539="základní",J539,0)</f>
        <v>0</v>
      </c>
      <c r="BF539" s="233">
        <f>IF(N539="snížená",J539,0)</f>
        <v>0</v>
      </c>
      <c r="BG539" s="233">
        <f>IF(N539="zákl. přenesená",J539,0)</f>
        <v>0</v>
      </c>
      <c r="BH539" s="233">
        <f>IF(N539="sníž. přenesená",J539,0)</f>
        <v>0</v>
      </c>
      <c r="BI539" s="233">
        <f>IF(N539="nulová",J539,0)</f>
        <v>0</v>
      </c>
      <c r="BJ539" s="19" t="s">
        <v>85</v>
      </c>
      <c r="BK539" s="233">
        <f>ROUND(I539*H539,2)</f>
        <v>0</v>
      </c>
      <c r="BL539" s="19" t="s">
        <v>253</v>
      </c>
      <c r="BM539" s="232" t="s">
        <v>7539</v>
      </c>
    </row>
    <row r="540" s="2" customFormat="1">
      <c r="A540" s="40"/>
      <c r="B540" s="41"/>
      <c r="C540" s="42"/>
      <c r="D540" s="234" t="s">
        <v>255</v>
      </c>
      <c r="E540" s="42"/>
      <c r="F540" s="235" t="s">
        <v>7156</v>
      </c>
      <c r="G540" s="42"/>
      <c r="H540" s="42"/>
      <c r="I540" s="236"/>
      <c r="J540" s="42"/>
      <c r="K540" s="42"/>
      <c r="L540" s="46"/>
      <c r="M540" s="237"/>
      <c r="N540" s="238"/>
      <c r="O540" s="93"/>
      <c r="P540" s="93"/>
      <c r="Q540" s="93"/>
      <c r="R540" s="93"/>
      <c r="S540" s="93"/>
      <c r="T540" s="94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255</v>
      </c>
      <c r="AU540" s="19" t="s">
        <v>87</v>
      </c>
    </row>
    <row r="541" s="14" customFormat="1">
      <c r="A541" s="14"/>
      <c r="B541" s="249"/>
      <c r="C541" s="250"/>
      <c r="D541" s="234" t="s">
        <v>257</v>
      </c>
      <c r="E541" s="251" t="s">
        <v>1</v>
      </c>
      <c r="F541" s="252" t="s">
        <v>7540</v>
      </c>
      <c r="G541" s="250"/>
      <c r="H541" s="253">
        <v>21.210000000000001</v>
      </c>
      <c r="I541" s="254"/>
      <c r="J541" s="250"/>
      <c r="K541" s="250"/>
      <c r="L541" s="255"/>
      <c r="M541" s="256"/>
      <c r="N541" s="257"/>
      <c r="O541" s="257"/>
      <c r="P541" s="257"/>
      <c r="Q541" s="257"/>
      <c r="R541" s="257"/>
      <c r="S541" s="257"/>
      <c r="T541" s="258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9" t="s">
        <v>257</v>
      </c>
      <c r="AU541" s="259" t="s">
        <v>87</v>
      </c>
      <c r="AV541" s="14" t="s">
        <v>87</v>
      </c>
      <c r="AW541" s="14" t="s">
        <v>34</v>
      </c>
      <c r="AX541" s="14" t="s">
        <v>85</v>
      </c>
      <c r="AY541" s="259" t="s">
        <v>245</v>
      </c>
    </row>
    <row r="542" s="2" customFormat="1" ht="16.5" customHeight="1">
      <c r="A542" s="40"/>
      <c r="B542" s="41"/>
      <c r="C542" s="221" t="s">
        <v>3156</v>
      </c>
      <c r="D542" s="221" t="s">
        <v>248</v>
      </c>
      <c r="E542" s="222" t="s">
        <v>7541</v>
      </c>
      <c r="F542" s="223" t="s">
        <v>7542</v>
      </c>
      <c r="G542" s="224" t="s">
        <v>329</v>
      </c>
      <c r="H542" s="225">
        <v>1</v>
      </c>
      <c r="I542" s="226"/>
      <c r="J542" s="227">
        <f>ROUND(I542*H542,2)</f>
        <v>0</v>
      </c>
      <c r="K542" s="223" t="s">
        <v>764</v>
      </c>
      <c r="L542" s="46"/>
      <c r="M542" s="228" t="s">
        <v>1</v>
      </c>
      <c r="N542" s="229" t="s">
        <v>42</v>
      </c>
      <c r="O542" s="93"/>
      <c r="P542" s="230">
        <f>O542*H542</f>
        <v>0</v>
      </c>
      <c r="Q542" s="230">
        <v>2.8552</v>
      </c>
      <c r="R542" s="230">
        <f>Q542*H542</f>
        <v>2.8552</v>
      </c>
      <c r="S542" s="230">
        <v>0</v>
      </c>
      <c r="T542" s="231">
        <f>S542*H542</f>
        <v>0</v>
      </c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R542" s="232" t="s">
        <v>253</v>
      </c>
      <c r="AT542" s="232" t="s">
        <v>248</v>
      </c>
      <c r="AU542" s="232" t="s">
        <v>87</v>
      </c>
      <c r="AY542" s="19" t="s">
        <v>245</v>
      </c>
      <c r="BE542" s="233">
        <f>IF(N542="základní",J542,0)</f>
        <v>0</v>
      </c>
      <c r="BF542" s="233">
        <f>IF(N542="snížená",J542,0)</f>
        <v>0</v>
      </c>
      <c r="BG542" s="233">
        <f>IF(N542="zákl. přenesená",J542,0)</f>
        <v>0</v>
      </c>
      <c r="BH542" s="233">
        <f>IF(N542="sníž. přenesená",J542,0)</f>
        <v>0</v>
      </c>
      <c r="BI542" s="233">
        <f>IF(N542="nulová",J542,0)</f>
        <v>0</v>
      </c>
      <c r="BJ542" s="19" t="s">
        <v>85</v>
      </c>
      <c r="BK542" s="233">
        <f>ROUND(I542*H542,2)</f>
        <v>0</v>
      </c>
      <c r="BL542" s="19" t="s">
        <v>253</v>
      </c>
      <c r="BM542" s="232" t="s">
        <v>7543</v>
      </c>
    </row>
    <row r="543" s="2" customFormat="1">
      <c r="A543" s="40"/>
      <c r="B543" s="41"/>
      <c r="C543" s="42"/>
      <c r="D543" s="234" t="s">
        <v>255</v>
      </c>
      <c r="E543" s="42"/>
      <c r="F543" s="235" t="s">
        <v>7544</v>
      </c>
      <c r="G543" s="42"/>
      <c r="H543" s="42"/>
      <c r="I543" s="236"/>
      <c r="J543" s="42"/>
      <c r="K543" s="42"/>
      <c r="L543" s="46"/>
      <c r="M543" s="237"/>
      <c r="N543" s="238"/>
      <c r="O543" s="93"/>
      <c r="P543" s="93"/>
      <c r="Q543" s="93"/>
      <c r="R543" s="93"/>
      <c r="S543" s="93"/>
      <c r="T543" s="94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T543" s="19" t="s">
        <v>255</v>
      </c>
      <c r="AU543" s="19" t="s">
        <v>87</v>
      </c>
    </row>
    <row r="544" s="2" customFormat="1">
      <c r="A544" s="40"/>
      <c r="B544" s="41"/>
      <c r="C544" s="42"/>
      <c r="D544" s="296" t="s">
        <v>766</v>
      </c>
      <c r="E544" s="42"/>
      <c r="F544" s="297" t="s">
        <v>7545</v>
      </c>
      <c r="G544" s="42"/>
      <c r="H544" s="42"/>
      <c r="I544" s="236"/>
      <c r="J544" s="42"/>
      <c r="K544" s="42"/>
      <c r="L544" s="46"/>
      <c r="M544" s="237"/>
      <c r="N544" s="238"/>
      <c r="O544" s="93"/>
      <c r="P544" s="93"/>
      <c r="Q544" s="93"/>
      <c r="R544" s="93"/>
      <c r="S544" s="93"/>
      <c r="T544" s="94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T544" s="19" t="s">
        <v>766</v>
      </c>
      <c r="AU544" s="19" t="s">
        <v>87</v>
      </c>
    </row>
    <row r="545" s="14" customFormat="1">
      <c r="A545" s="14"/>
      <c r="B545" s="249"/>
      <c r="C545" s="250"/>
      <c r="D545" s="234" t="s">
        <v>257</v>
      </c>
      <c r="E545" s="251" t="s">
        <v>1</v>
      </c>
      <c r="F545" s="252" t="s">
        <v>7546</v>
      </c>
      <c r="G545" s="250"/>
      <c r="H545" s="253">
        <v>1</v>
      </c>
      <c r="I545" s="254"/>
      <c r="J545" s="250"/>
      <c r="K545" s="250"/>
      <c r="L545" s="255"/>
      <c r="M545" s="256"/>
      <c r="N545" s="257"/>
      <c r="O545" s="257"/>
      <c r="P545" s="257"/>
      <c r="Q545" s="257"/>
      <c r="R545" s="257"/>
      <c r="S545" s="257"/>
      <c r="T545" s="258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9" t="s">
        <v>257</v>
      </c>
      <c r="AU545" s="259" t="s">
        <v>87</v>
      </c>
      <c r="AV545" s="14" t="s">
        <v>87</v>
      </c>
      <c r="AW545" s="14" t="s">
        <v>34</v>
      </c>
      <c r="AX545" s="14" t="s">
        <v>77</v>
      </c>
      <c r="AY545" s="259" t="s">
        <v>245</v>
      </c>
    </row>
    <row r="546" s="15" customFormat="1">
      <c r="A546" s="15"/>
      <c r="B546" s="260"/>
      <c r="C546" s="261"/>
      <c r="D546" s="234" t="s">
        <v>257</v>
      </c>
      <c r="E546" s="262" t="s">
        <v>1</v>
      </c>
      <c r="F546" s="263" t="s">
        <v>266</v>
      </c>
      <c r="G546" s="261"/>
      <c r="H546" s="264">
        <v>1</v>
      </c>
      <c r="I546" s="265"/>
      <c r="J546" s="261"/>
      <c r="K546" s="261"/>
      <c r="L546" s="266"/>
      <c r="M546" s="267"/>
      <c r="N546" s="268"/>
      <c r="O546" s="268"/>
      <c r="P546" s="268"/>
      <c r="Q546" s="268"/>
      <c r="R546" s="268"/>
      <c r="S546" s="268"/>
      <c r="T546" s="269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70" t="s">
        <v>257</v>
      </c>
      <c r="AU546" s="270" t="s">
        <v>87</v>
      </c>
      <c r="AV546" s="15" t="s">
        <v>253</v>
      </c>
      <c r="AW546" s="15" t="s">
        <v>34</v>
      </c>
      <c r="AX546" s="15" t="s">
        <v>85</v>
      </c>
      <c r="AY546" s="270" t="s">
        <v>245</v>
      </c>
    </row>
    <row r="547" s="12" customFormat="1" ht="22.8" customHeight="1">
      <c r="A547" s="12"/>
      <c r="B547" s="205"/>
      <c r="C547" s="206"/>
      <c r="D547" s="207" t="s">
        <v>76</v>
      </c>
      <c r="E547" s="219" t="s">
        <v>335</v>
      </c>
      <c r="F547" s="219" t="s">
        <v>831</v>
      </c>
      <c r="G547" s="206"/>
      <c r="H547" s="206"/>
      <c r="I547" s="209"/>
      <c r="J547" s="220">
        <f>BK547</f>
        <v>0</v>
      </c>
      <c r="K547" s="206"/>
      <c r="L547" s="211"/>
      <c r="M547" s="212"/>
      <c r="N547" s="213"/>
      <c r="O547" s="213"/>
      <c r="P547" s="214">
        <f>SUM(P548:P703)</f>
        <v>0</v>
      </c>
      <c r="Q547" s="213"/>
      <c r="R547" s="214">
        <f>SUM(R548:R703)</f>
        <v>16.881151450000001</v>
      </c>
      <c r="S547" s="213"/>
      <c r="T547" s="215">
        <f>SUM(T548:T703)</f>
        <v>166.13318000000001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16" t="s">
        <v>85</v>
      </c>
      <c r="AT547" s="217" t="s">
        <v>76</v>
      </c>
      <c r="AU547" s="217" t="s">
        <v>85</v>
      </c>
      <c r="AY547" s="216" t="s">
        <v>245</v>
      </c>
      <c r="BK547" s="218">
        <f>SUM(BK548:BK703)</f>
        <v>0</v>
      </c>
    </row>
    <row r="548" s="2" customFormat="1" ht="16.5" customHeight="1">
      <c r="A548" s="40"/>
      <c r="B548" s="41"/>
      <c r="C548" s="221" t="s">
        <v>3160</v>
      </c>
      <c r="D548" s="221" t="s">
        <v>248</v>
      </c>
      <c r="E548" s="222" t="s">
        <v>2872</v>
      </c>
      <c r="F548" s="223" t="s">
        <v>2873</v>
      </c>
      <c r="G548" s="224" t="s">
        <v>317</v>
      </c>
      <c r="H548" s="225">
        <v>42.5</v>
      </c>
      <c r="I548" s="226"/>
      <c r="J548" s="227">
        <f>ROUND(I548*H548,2)</f>
        <v>0</v>
      </c>
      <c r="K548" s="223" t="s">
        <v>764</v>
      </c>
      <c r="L548" s="46"/>
      <c r="M548" s="228" t="s">
        <v>1</v>
      </c>
      <c r="N548" s="229" t="s">
        <v>42</v>
      </c>
      <c r="O548" s="93"/>
      <c r="P548" s="230">
        <f>O548*H548</f>
        <v>0</v>
      </c>
      <c r="Q548" s="230">
        <v>0.00117</v>
      </c>
      <c r="R548" s="230">
        <f>Q548*H548</f>
        <v>0.049724999999999998</v>
      </c>
      <c r="S548" s="230">
        <v>0</v>
      </c>
      <c r="T548" s="231">
        <f>S548*H548</f>
        <v>0</v>
      </c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R548" s="232" t="s">
        <v>253</v>
      </c>
      <c r="AT548" s="232" t="s">
        <v>248</v>
      </c>
      <c r="AU548" s="232" t="s">
        <v>87</v>
      </c>
      <c r="AY548" s="19" t="s">
        <v>245</v>
      </c>
      <c r="BE548" s="233">
        <f>IF(N548="základní",J548,0)</f>
        <v>0</v>
      </c>
      <c r="BF548" s="233">
        <f>IF(N548="snížená",J548,0)</f>
        <v>0</v>
      </c>
      <c r="BG548" s="233">
        <f>IF(N548="zákl. přenesená",J548,0)</f>
        <v>0</v>
      </c>
      <c r="BH548" s="233">
        <f>IF(N548="sníž. přenesená",J548,0)</f>
        <v>0</v>
      </c>
      <c r="BI548" s="233">
        <f>IF(N548="nulová",J548,0)</f>
        <v>0</v>
      </c>
      <c r="BJ548" s="19" t="s">
        <v>85</v>
      </c>
      <c r="BK548" s="233">
        <f>ROUND(I548*H548,2)</f>
        <v>0</v>
      </c>
      <c r="BL548" s="19" t="s">
        <v>253</v>
      </c>
      <c r="BM548" s="232" t="s">
        <v>7547</v>
      </c>
    </row>
    <row r="549" s="2" customFormat="1">
      <c r="A549" s="40"/>
      <c r="B549" s="41"/>
      <c r="C549" s="42"/>
      <c r="D549" s="234" t="s">
        <v>255</v>
      </c>
      <c r="E549" s="42"/>
      <c r="F549" s="235" t="s">
        <v>2875</v>
      </c>
      <c r="G549" s="42"/>
      <c r="H549" s="42"/>
      <c r="I549" s="236"/>
      <c r="J549" s="42"/>
      <c r="K549" s="42"/>
      <c r="L549" s="46"/>
      <c r="M549" s="237"/>
      <c r="N549" s="238"/>
      <c r="O549" s="93"/>
      <c r="P549" s="93"/>
      <c r="Q549" s="93"/>
      <c r="R549" s="93"/>
      <c r="S549" s="93"/>
      <c r="T549" s="94"/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T549" s="19" t="s">
        <v>255</v>
      </c>
      <c r="AU549" s="19" t="s">
        <v>87</v>
      </c>
    </row>
    <row r="550" s="2" customFormat="1">
      <c r="A550" s="40"/>
      <c r="B550" s="41"/>
      <c r="C550" s="42"/>
      <c r="D550" s="296" t="s">
        <v>766</v>
      </c>
      <c r="E550" s="42"/>
      <c r="F550" s="297" t="s">
        <v>2876</v>
      </c>
      <c r="G550" s="42"/>
      <c r="H550" s="42"/>
      <c r="I550" s="236"/>
      <c r="J550" s="42"/>
      <c r="K550" s="42"/>
      <c r="L550" s="46"/>
      <c r="M550" s="237"/>
      <c r="N550" s="238"/>
      <c r="O550" s="93"/>
      <c r="P550" s="93"/>
      <c r="Q550" s="93"/>
      <c r="R550" s="93"/>
      <c r="S550" s="93"/>
      <c r="T550" s="94"/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T550" s="19" t="s">
        <v>766</v>
      </c>
      <c r="AU550" s="19" t="s">
        <v>87</v>
      </c>
    </row>
    <row r="551" s="2" customFormat="1" ht="16.5" customHeight="1">
      <c r="A551" s="40"/>
      <c r="B551" s="41"/>
      <c r="C551" s="283" t="s">
        <v>3167</v>
      </c>
      <c r="D551" s="283" t="s">
        <v>551</v>
      </c>
      <c r="E551" s="284" t="s">
        <v>3745</v>
      </c>
      <c r="F551" s="285" t="s">
        <v>3746</v>
      </c>
      <c r="G551" s="286" t="s">
        <v>545</v>
      </c>
      <c r="H551" s="287">
        <v>0.215</v>
      </c>
      <c r="I551" s="288"/>
      <c r="J551" s="289">
        <f>ROUND(I551*H551,2)</f>
        <v>0</v>
      </c>
      <c r="K551" s="285" t="s">
        <v>764</v>
      </c>
      <c r="L551" s="290"/>
      <c r="M551" s="291" t="s">
        <v>1</v>
      </c>
      <c r="N551" s="292" t="s">
        <v>42</v>
      </c>
      <c r="O551" s="93"/>
      <c r="P551" s="230">
        <f>O551*H551</f>
        <v>0</v>
      </c>
      <c r="Q551" s="230">
        <v>1</v>
      </c>
      <c r="R551" s="230">
        <f>Q551*H551</f>
        <v>0.215</v>
      </c>
      <c r="S551" s="230">
        <v>0</v>
      </c>
      <c r="T551" s="231">
        <f>S551*H551</f>
        <v>0</v>
      </c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R551" s="232" t="s">
        <v>326</v>
      </c>
      <c r="AT551" s="232" t="s">
        <v>551</v>
      </c>
      <c r="AU551" s="232" t="s">
        <v>87</v>
      </c>
      <c r="AY551" s="19" t="s">
        <v>245</v>
      </c>
      <c r="BE551" s="233">
        <f>IF(N551="základní",J551,0)</f>
        <v>0</v>
      </c>
      <c r="BF551" s="233">
        <f>IF(N551="snížená",J551,0)</f>
        <v>0</v>
      </c>
      <c r="BG551" s="233">
        <f>IF(N551="zákl. přenesená",J551,0)</f>
        <v>0</v>
      </c>
      <c r="BH551" s="233">
        <f>IF(N551="sníž. přenesená",J551,0)</f>
        <v>0</v>
      </c>
      <c r="BI551" s="233">
        <f>IF(N551="nulová",J551,0)</f>
        <v>0</v>
      </c>
      <c r="BJ551" s="19" t="s">
        <v>85</v>
      </c>
      <c r="BK551" s="233">
        <f>ROUND(I551*H551,2)</f>
        <v>0</v>
      </c>
      <c r="BL551" s="19" t="s">
        <v>253</v>
      </c>
      <c r="BM551" s="232" t="s">
        <v>7548</v>
      </c>
    </row>
    <row r="552" s="2" customFormat="1">
      <c r="A552" s="40"/>
      <c r="B552" s="41"/>
      <c r="C552" s="42"/>
      <c r="D552" s="234" t="s">
        <v>255</v>
      </c>
      <c r="E552" s="42"/>
      <c r="F552" s="235" t="s">
        <v>3746</v>
      </c>
      <c r="G552" s="42"/>
      <c r="H552" s="42"/>
      <c r="I552" s="236"/>
      <c r="J552" s="42"/>
      <c r="K552" s="42"/>
      <c r="L552" s="46"/>
      <c r="M552" s="237"/>
      <c r="N552" s="238"/>
      <c r="O552" s="93"/>
      <c r="P552" s="93"/>
      <c r="Q552" s="93"/>
      <c r="R552" s="93"/>
      <c r="S552" s="93"/>
      <c r="T552" s="94"/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T552" s="19" t="s">
        <v>255</v>
      </c>
      <c r="AU552" s="19" t="s">
        <v>87</v>
      </c>
    </row>
    <row r="553" s="14" customFormat="1">
      <c r="A553" s="14"/>
      <c r="B553" s="249"/>
      <c r="C553" s="250"/>
      <c r="D553" s="234" t="s">
        <v>257</v>
      </c>
      <c r="E553" s="251" t="s">
        <v>1</v>
      </c>
      <c r="F553" s="252" t="s">
        <v>7549</v>
      </c>
      <c r="G553" s="250"/>
      <c r="H553" s="253">
        <v>0.14099999999999999</v>
      </c>
      <c r="I553" s="254"/>
      <c r="J553" s="250"/>
      <c r="K553" s="250"/>
      <c r="L553" s="255"/>
      <c r="M553" s="256"/>
      <c r="N553" s="257"/>
      <c r="O553" s="257"/>
      <c r="P553" s="257"/>
      <c r="Q553" s="257"/>
      <c r="R553" s="257"/>
      <c r="S553" s="257"/>
      <c r="T553" s="258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59" t="s">
        <v>257</v>
      </c>
      <c r="AU553" s="259" t="s">
        <v>87</v>
      </c>
      <c r="AV553" s="14" t="s">
        <v>87</v>
      </c>
      <c r="AW553" s="14" t="s">
        <v>34</v>
      </c>
      <c r="AX553" s="14" t="s">
        <v>77</v>
      </c>
      <c r="AY553" s="259" t="s">
        <v>245</v>
      </c>
    </row>
    <row r="554" s="14" customFormat="1">
      <c r="A554" s="14"/>
      <c r="B554" s="249"/>
      <c r="C554" s="250"/>
      <c r="D554" s="234" t="s">
        <v>257</v>
      </c>
      <c r="E554" s="251" t="s">
        <v>1</v>
      </c>
      <c r="F554" s="252" t="s">
        <v>7550</v>
      </c>
      <c r="G554" s="250"/>
      <c r="H554" s="253">
        <v>0.073999999999999996</v>
      </c>
      <c r="I554" s="254"/>
      <c r="J554" s="250"/>
      <c r="K554" s="250"/>
      <c r="L554" s="255"/>
      <c r="M554" s="256"/>
      <c r="N554" s="257"/>
      <c r="O554" s="257"/>
      <c r="P554" s="257"/>
      <c r="Q554" s="257"/>
      <c r="R554" s="257"/>
      <c r="S554" s="257"/>
      <c r="T554" s="258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9" t="s">
        <v>257</v>
      </c>
      <c r="AU554" s="259" t="s">
        <v>87</v>
      </c>
      <c r="AV554" s="14" t="s">
        <v>87</v>
      </c>
      <c r="AW554" s="14" t="s">
        <v>34</v>
      </c>
      <c r="AX554" s="14" t="s">
        <v>77</v>
      </c>
      <c r="AY554" s="259" t="s">
        <v>245</v>
      </c>
    </row>
    <row r="555" s="15" customFormat="1">
      <c r="A555" s="15"/>
      <c r="B555" s="260"/>
      <c r="C555" s="261"/>
      <c r="D555" s="234" t="s">
        <v>257</v>
      </c>
      <c r="E555" s="262" t="s">
        <v>1</v>
      </c>
      <c r="F555" s="263" t="s">
        <v>266</v>
      </c>
      <c r="G555" s="261"/>
      <c r="H555" s="264">
        <v>0.215</v>
      </c>
      <c r="I555" s="265"/>
      <c r="J555" s="261"/>
      <c r="K555" s="261"/>
      <c r="L555" s="266"/>
      <c r="M555" s="267"/>
      <c r="N555" s="268"/>
      <c r="O555" s="268"/>
      <c r="P555" s="268"/>
      <c r="Q555" s="268"/>
      <c r="R555" s="268"/>
      <c r="S555" s="268"/>
      <c r="T555" s="269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70" t="s">
        <v>257</v>
      </c>
      <c r="AU555" s="270" t="s">
        <v>87</v>
      </c>
      <c r="AV555" s="15" t="s">
        <v>253</v>
      </c>
      <c r="AW555" s="15" t="s">
        <v>34</v>
      </c>
      <c r="AX555" s="15" t="s">
        <v>85</v>
      </c>
      <c r="AY555" s="270" t="s">
        <v>245</v>
      </c>
    </row>
    <row r="556" s="2" customFormat="1" ht="16.5" customHeight="1">
      <c r="A556" s="40"/>
      <c r="B556" s="41"/>
      <c r="C556" s="283" t="s">
        <v>3174</v>
      </c>
      <c r="D556" s="283" t="s">
        <v>551</v>
      </c>
      <c r="E556" s="284" t="s">
        <v>2882</v>
      </c>
      <c r="F556" s="285" t="s">
        <v>2883</v>
      </c>
      <c r="G556" s="286" t="s">
        <v>545</v>
      </c>
      <c r="H556" s="287">
        <v>0.151</v>
      </c>
      <c r="I556" s="288"/>
      <c r="J556" s="289">
        <f>ROUND(I556*H556,2)</f>
        <v>0</v>
      </c>
      <c r="K556" s="285" t="s">
        <v>764</v>
      </c>
      <c r="L556" s="290"/>
      <c r="M556" s="291" t="s">
        <v>1</v>
      </c>
      <c r="N556" s="292" t="s">
        <v>42</v>
      </c>
      <c r="O556" s="93"/>
      <c r="P556" s="230">
        <f>O556*H556</f>
        <v>0</v>
      </c>
      <c r="Q556" s="230">
        <v>1</v>
      </c>
      <c r="R556" s="230">
        <f>Q556*H556</f>
        <v>0.151</v>
      </c>
      <c r="S556" s="230">
        <v>0</v>
      </c>
      <c r="T556" s="231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32" t="s">
        <v>326</v>
      </c>
      <c r="AT556" s="232" t="s">
        <v>551</v>
      </c>
      <c r="AU556" s="232" t="s">
        <v>87</v>
      </c>
      <c r="AY556" s="19" t="s">
        <v>245</v>
      </c>
      <c r="BE556" s="233">
        <f>IF(N556="základní",J556,0)</f>
        <v>0</v>
      </c>
      <c r="BF556" s="233">
        <f>IF(N556="snížená",J556,0)</f>
        <v>0</v>
      </c>
      <c r="BG556" s="233">
        <f>IF(N556="zákl. přenesená",J556,0)</f>
        <v>0</v>
      </c>
      <c r="BH556" s="233">
        <f>IF(N556="sníž. přenesená",J556,0)</f>
        <v>0</v>
      </c>
      <c r="BI556" s="233">
        <f>IF(N556="nulová",J556,0)</f>
        <v>0</v>
      </c>
      <c r="BJ556" s="19" t="s">
        <v>85</v>
      </c>
      <c r="BK556" s="233">
        <f>ROUND(I556*H556,2)</f>
        <v>0</v>
      </c>
      <c r="BL556" s="19" t="s">
        <v>253</v>
      </c>
      <c r="BM556" s="232" t="s">
        <v>7551</v>
      </c>
    </row>
    <row r="557" s="2" customFormat="1">
      <c r="A557" s="40"/>
      <c r="B557" s="41"/>
      <c r="C557" s="42"/>
      <c r="D557" s="234" t="s">
        <v>255</v>
      </c>
      <c r="E557" s="42"/>
      <c r="F557" s="235" t="s">
        <v>2883</v>
      </c>
      <c r="G557" s="42"/>
      <c r="H557" s="42"/>
      <c r="I557" s="236"/>
      <c r="J557" s="42"/>
      <c r="K557" s="42"/>
      <c r="L557" s="46"/>
      <c r="M557" s="237"/>
      <c r="N557" s="238"/>
      <c r="O557" s="93"/>
      <c r="P557" s="93"/>
      <c r="Q557" s="93"/>
      <c r="R557" s="93"/>
      <c r="S557" s="93"/>
      <c r="T557" s="94"/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T557" s="19" t="s">
        <v>255</v>
      </c>
      <c r="AU557" s="19" t="s">
        <v>87</v>
      </c>
    </row>
    <row r="558" s="14" customFormat="1">
      <c r="A558" s="14"/>
      <c r="B558" s="249"/>
      <c r="C558" s="250"/>
      <c r="D558" s="234" t="s">
        <v>257</v>
      </c>
      <c r="E558" s="251" t="s">
        <v>1</v>
      </c>
      <c r="F558" s="252" t="s">
        <v>7552</v>
      </c>
      <c r="G558" s="250"/>
      <c r="H558" s="253">
        <v>0.051999999999999998</v>
      </c>
      <c r="I558" s="254"/>
      <c r="J558" s="250"/>
      <c r="K558" s="250"/>
      <c r="L558" s="255"/>
      <c r="M558" s="256"/>
      <c r="N558" s="257"/>
      <c r="O558" s="257"/>
      <c r="P558" s="257"/>
      <c r="Q558" s="257"/>
      <c r="R558" s="257"/>
      <c r="S558" s="257"/>
      <c r="T558" s="258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9" t="s">
        <v>257</v>
      </c>
      <c r="AU558" s="259" t="s">
        <v>87</v>
      </c>
      <c r="AV558" s="14" t="s">
        <v>87</v>
      </c>
      <c r="AW558" s="14" t="s">
        <v>34</v>
      </c>
      <c r="AX558" s="14" t="s">
        <v>77</v>
      </c>
      <c r="AY558" s="259" t="s">
        <v>245</v>
      </c>
    </row>
    <row r="559" s="14" customFormat="1">
      <c r="A559" s="14"/>
      <c r="B559" s="249"/>
      <c r="C559" s="250"/>
      <c r="D559" s="234" t="s">
        <v>257</v>
      </c>
      <c r="E559" s="251" t="s">
        <v>1</v>
      </c>
      <c r="F559" s="252" t="s">
        <v>7553</v>
      </c>
      <c r="G559" s="250"/>
      <c r="H559" s="253">
        <v>0.021000000000000001</v>
      </c>
      <c r="I559" s="254"/>
      <c r="J559" s="250"/>
      <c r="K559" s="250"/>
      <c r="L559" s="255"/>
      <c r="M559" s="256"/>
      <c r="N559" s="257"/>
      <c r="O559" s="257"/>
      <c r="P559" s="257"/>
      <c r="Q559" s="257"/>
      <c r="R559" s="257"/>
      <c r="S559" s="257"/>
      <c r="T559" s="258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9" t="s">
        <v>257</v>
      </c>
      <c r="AU559" s="259" t="s">
        <v>87</v>
      </c>
      <c r="AV559" s="14" t="s">
        <v>87</v>
      </c>
      <c r="AW559" s="14" t="s">
        <v>34</v>
      </c>
      <c r="AX559" s="14" t="s">
        <v>77</v>
      </c>
      <c r="AY559" s="259" t="s">
        <v>245</v>
      </c>
    </row>
    <row r="560" s="14" customFormat="1">
      <c r="A560" s="14"/>
      <c r="B560" s="249"/>
      <c r="C560" s="250"/>
      <c r="D560" s="234" t="s">
        <v>257</v>
      </c>
      <c r="E560" s="251" t="s">
        <v>1</v>
      </c>
      <c r="F560" s="252" t="s">
        <v>7554</v>
      </c>
      <c r="G560" s="250"/>
      <c r="H560" s="253">
        <v>0.025999999999999999</v>
      </c>
      <c r="I560" s="254"/>
      <c r="J560" s="250"/>
      <c r="K560" s="250"/>
      <c r="L560" s="255"/>
      <c r="M560" s="256"/>
      <c r="N560" s="257"/>
      <c r="O560" s="257"/>
      <c r="P560" s="257"/>
      <c r="Q560" s="257"/>
      <c r="R560" s="257"/>
      <c r="S560" s="257"/>
      <c r="T560" s="258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9" t="s">
        <v>257</v>
      </c>
      <c r="AU560" s="259" t="s">
        <v>87</v>
      </c>
      <c r="AV560" s="14" t="s">
        <v>87</v>
      </c>
      <c r="AW560" s="14" t="s">
        <v>34</v>
      </c>
      <c r="AX560" s="14" t="s">
        <v>77</v>
      </c>
      <c r="AY560" s="259" t="s">
        <v>245</v>
      </c>
    </row>
    <row r="561" s="14" customFormat="1">
      <c r="A561" s="14"/>
      <c r="B561" s="249"/>
      <c r="C561" s="250"/>
      <c r="D561" s="234" t="s">
        <v>257</v>
      </c>
      <c r="E561" s="251" t="s">
        <v>1</v>
      </c>
      <c r="F561" s="252" t="s">
        <v>7555</v>
      </c>
      <c r="G561" s="250"/>
      <c r="H561" s="253">
        <v>0.025000000000000001</v>
      </c>
      <c r="I561" s="254"/>
      <c r="J561" s="250"/>
      <c r="K561" s="250"/>
      <c r="L561" s="255"/>
      <c r="M561" s="256"/>
      <c r="N561" s="257"/>
      <c r="O561" s="257"/>
      <c r="P561" s="257"/>
      <c r="Q561" s="257"/>
      <c r="R561" s="257"/>
      <c r="S561" s="257"/>
      <c r="T561" s="258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9" t="s">
        <v>257</v>
      </c>
      <c r="AU561" s="259" t="s">
        <v>87</v>
      </c>
      <c r="AV561" s="14" t="s">
        <v>87</v>
      </c>
      <c r="AW561" s="14" t="s">
        <v>34</v>
      </c>
      <c r="AX561" s="14" t="s">
        <v>77</v>
      </c>
      <c r="AY561" s="259" t="s">
        <v>245</v>
      </c>
    </row>
    <row r="562" s="14" customFormat="1">
      <c r="A562" s="14"/>
      <c r="B562" s="249"/>
      <c r="C562" s="250"/>
      <c r="D562" s="234" t="s">
        <v>257</v>
      </c>
      <c r="E562" s="251" t="s">
        <v>1</v>
      </c>
      <c r="F562" s="252" t="s">
        <v>7556</v>
      </c>
      <c r="G562" s="250"/>
      <c r="H562" s="253">
        <v>0.027</v>
      </c>
      <c r="I562" s="254"/>
      <c r="J562" s="250"/>
      <c r="K562" s="250"/>
      <c r="L562" s="255"/>
      <c r="M562" s="256"/>
      <c r="N562" s="257"/>
      <c r="O562" s="257"/>
      <c r="P562" s="257"/>
      <c r="Q562" s="257"/>
      <c r="R562" s="257"/>
      <c r="S562" s="257"/>
      <c r="T562" s="258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9" t="s">
        <v>257</v>
      </c>
      <c r="AU562" s="259" t="s">
        <v>87</v>
      </c>
      <c r="AV562" s="14" t="s">
        <v>87</v>
      </c>
      <c r="AW562" s="14" t="s">
        <v>34</v>
      </c>
      <c r="AX562" s="14" t="s">
        <v>77</v>
      </c>
      <c r="AY562" s="259" t="s">
        <v>245</v>
      </c>
    </row>
    <row r="563" s="15" customFormat="1">
      <c r="A563" s="15"/>
      <c r="B563" s="260"/>
      <c r="C563" s="261"/>
      <c r="D563" s="234" t="s">
        <v>257</v>
      </c>
      <c r="E563" s="262" t="s">
        <v>1</v>
      </c>
      <c r="F563" s="263" t="s">
        <v>266</v>
      </c>
      <c r="G563" s="261"/>
      <c r="H563" s="264">
        <v>0.151</v>
      </c>
      <c r="I563" s="265"/>
      <c r="J563" s="261"/>
      <c r="K563" s="261"/>
      <c r="L563" s="266"/>
      <c r="M563" s="267"/>
      <c r="N563" s="268"/>
      <c r="O563" s="268"/>
      <c r="P563" s="268"/>
      <c r="Q563" s="268"/>
      <c r="R563" s="268"/>
      <c r="S563" s="268"/>
      <c r="T563" s="269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T563" s="270" t="s">
        <v>257</v>
      </c>
      <c r="AU563" s="270" t="s">
        <v>87</v>
      </c>
      <c r="AV563" s="15" t="s">
        <v>253</v>
      </c>
      <c r="AW563" s="15" t="s">
        <v>34</v>
      </c>
      <c r="AX563" s="15" t="s">
        <v>85</v>
      </c>
      <c r="AY563" s="270" t="s">
        <v>245</v>
      </c>
    </row>
    <row r="564" s="2" customFormat="1" ht="16.5" customHeight="1">
      <c r="A564" s="40"/>
      <c r="B564" s="41"/>
      <c r="C564" s="283" t="s">
        <v>459</v>
      </c>
      <c r="D564" s="283" t="s">
        <v>551</v>
      </c>
      <c r="E564" s="284" t="s">
        <v>2886</v>
      </c>
      <c r="F564" s="285" t="s">
        <v>2887</v>
      </c>
      <c r="G564" s="286" t="s">
        <v>545</v>
      </c>
      <c r="H564" s="287">
        <v>0.251</v>
      </c>
      <c r="I564" s="288"/>
      <c r="J564" s="289">
        <f>ROUND(I564*H564,2)</f>
        <v>0</v>
      </c>
      <c r="K564" s="285" t="s">
        <v>764</v>
      </c>
      <c r="L564" s="290"/>
      <c r="M564" s="291" t="s">
        <v>1</v>
      </c>
      <c r="N564" s="292" t="s">
        <v>42</v>
      </c>
      <c r="O564" s="93"/>
      <c r="P564" s="230">
        <f>O564*H564</f>
        <v>0</v>
      </c>
      <c r="Q564" s="230">
        <v>1</v>
      </c>
      <c r="R564" s="230">
        <f>Q564*H564</f>
        <v>0.251</v>
      </c>
      <c r="S564" s="230">
        <v>0</v>
      </c>
      <c r="T564" s="231">
        <f>S564*H564</f>
        <v>0</v>
      </c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R564" s="232" t="s">
        <v>326</v>
      </c>
      <c r="AT564" s="232" t="s">
        <v>551</v>
      </c>
      <c r="AU564" s="232" t="s">
        <v>87</v>
      </c>
      <c r="AY564" s="19" t="s">
        <v>245</v>
      </c>
      <c r="BE564" s="233">
        <f>IF(N564="základní",J564,0)</f>
        <v>0</v>
      </c>
      <c r="BF564" s="233">
        <f>IF(N564="snížená",J564,0)</f>
        <v>0</v>
      </c>
      <c r="BG564" s="233">
        <f>IF(N564="zákl. přenesená",J564,0)</f>
        <v>0</v>
      </c>
      <c r="BH564" s="233">
        <f>IF(N564="sníž. přenesená",J564,0)</f>
        <v>0</v>
      </c>
      <c r="BI564" s="233">
        <f>IF(N564="nulová",J564,0)</f>
        <v>0</v>
      </c>
      <c r="BJ564" s="19" t="s">
        <v>85</v>
      </c>
      <c r="BK564" s="233">
        <f>ROUND(I564*H564,2)</f>
        <v>0</v>
      </c>
      <c r="BL564" s="19" t="s">
        <v>253</v>
      </c>
      <c r="BM564" s="232" t="s">
        <v>7557</v>
      </c>
    </row>
    <row r="565" s="2" customFormat="1">
      <c r="A565" s="40"/>
      <c r="B565" s="41"/>
      <c r="C565" s="42"/>
      <c r="D565" s="234" t="s">
        <v>255</v>
      </c>
      <c r="E565" s="42"/>
      <c r="F565" s="235" t="s">
        <v>2887</v>
      </c>
      <c r="G565" s="42"/>
      <c r="H565" s="42"/>
      <c r="I565" s="236"/>
      <c r="J565" s="42"/>
      <c r="K565" s="42"/>
      <c r="L565" s="46"/>
      <c r="M565" s="237"/>
      <c r="N565" s="238"/>
      <c r="O565" s="93"/>
      <c r="P565" s="93"/>
      <c r="Q565" s="93"/>
      <c r="R565" s="93"/>
      <c r="S565" s="93"/>
      <c r="T565" s="94"/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T565" s="19" t="s">
        <v>255</v>
      </c>
      <c r="AU565" s="19" t="s">
        <v>87</v>
      </c>
    </row>
    <row r="566" s="14" customFormat="1">
      <c r="A566" s="14"/>
      <c r="B566" s="249"/>
      <c r="C566" s="250"/>
      <c r="D566" s="234" t="s">
        <v>257</v>
      </c>
      <c r="E566" s="251" t="s">
        <v>1</v>
      </c>
      <c r="F566" s="252" t="s">
        <v>7558</v>
      </c>
      <c r="G566" s="250"/>
      <c r="H566" s="253">
        <v>0.083000000000000004</v>
      </c>
      <c r="I566" s="254"/>
      <c r="J566" s="250"/>
      <c r="K566" s="250"/>
      <c r="L566" s="255"/>
      <c r="M566" s="256"/>
      <c r="N566" s="257"/>
      <c r="O566" s="257"/>
      <c r="P566" s="257"/>
      <c r="Q566" s="257"/>
      <c r="R566" s="257"/>
      <c r="S566" s="257"/>
      <c r="T566" s="258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9" t="s">
        <v>257</v>
      </c>
      <c r="AU566" s="259" t="s">
        <v>87</v>
      </c>
      <c r="AV566" s="14" t="s">
        <v>87</v>
      </c>
      <c r="AW566" s="14" t="s">
        <v>34</v>
      </c>
      <c r="AX566" s="14" t="s">
        <v>77</v>
      </c>
      <c r="AY566" s="259" t="s">
        <v>245</v>
      </c>
    </row>
    <row r="567" s="14" customFormat="1">
      <c r="A567" s="14"/>
      <c r="B567" s="249"/>
      <c r="C567" s="250"/>
      <c r="D567" s="234" t="s">
        <v>257</v>
      </c>
      <c r="E567" s="251" t="s">
        <v>1</v>
      </c>
      <c r="F567" s="252" t="s">
        <v>7559</v>
      </c>
      <c r="G567" s="250"/>
      <c r="H567" s="253">
        <v>0.033000000000000002</v>
      </c>
      <c r="I567" s="254"/>
      <c r="J567" s="250"/>
      <c r="K567" s="250"/>
      <c r="L567" s="255"/>
      <c r="M567" s="256"/>
      <c r="N567" s="257"/>
      <c r="O567" s="257"/>
      <c r="P567" s="257"/>
      <c r="Q567" s="257"/>
      <c r="R567" s="257"/>
      <c r="S567" s="257"/>
      <c r="T567" s="258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9" t="s">
        <v>257</v>
      </c>
      <c r="AU567" s="259" t="s">
        <v>87</v>
      </c>
      <c r="AV567" s="14" t="s">
        <v>87</v>
      </c>
      <c r="AW567" s="14" t="s">
        <v>34</v>
      </c>
      <c r="AX567" s="14" t="s">
        <v>77</v>
      </c>
      <c r="AY567" s="259" t="s">
        <v>245</v>
      </c>
    </row>
    <row r="568" s="14" customFormat="1">
      <c r="A568" s="14"/>
      <c r="B568" s="249"/>
      <c r="C568" s="250"/>
      <c r="D568" s="234" t="s">
        <v>257</v>
      </c>
      <c r="E568" s="251" t="s">
        <v>1</v>
      </c>
      <c r="F568" s="252" t="s">
        <v>7560</v>
      </c>
      <c r="G568" s="250"/>
      <c r="H568" s="253">
        <v>0.042000000000000003</v>
      </c>
      <c r="I568" s="254"/>
      <c r="J568" s="250"/>
      <c r="K568" s="250"/>
      <c r="L568" s="255"/>
      <c r="M568" s="256"/>
      <c r="N568" s="257"/>
      <c r="O568" s="257"/>
      <c r="P568" s="257"/>
      <c r="Q568" s="257"/>
      <c r="R568" s="257"/>
      <c r="S568" s="257"/>
      <c r="T568" s="258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59" t="s">
        <v>257</v>
      </c>
      <c r="AU568" s="259" t="s">
        <v>87</v>
      </c>
      <c r="AV568" s="14" t="s">
        <v>87</v>
      </c>
      <c r="AW568" s="14" t="s">
        <v>34</v>
      </c>
      <c r="AX568" s="14" t="s">
        <v>77</v>
      </c>
      <c r="AY568" s="259" t="s">
        <v>245</v>
      </c>
    </row>
    <row r="569" s="14" customFormat="1">
      <c r="A569" s="14"/>
      <c r="B569" s="249"/>
      <c r="C569" s="250"/>
      <c r="D569" s="234" t="s">
        <v>257</v>
      </c>
      <c r="E569" s="251" t="s">
        <v>1</v>
      </c>
      <c r="F569" s="252" t="s">
        <v>7561</v>
      </c>
      <c r="G569" s="250"/>
      <c r="H569" s="253">
        <v>0.040000000000000001</v>
      </c>
      <c r="I569" s="254"/>
      <c r="J569" s="250"/>
      <c r="K569" s="250"/>
      <c r="L569" s="255"/>
      <c r="M569" s="256"/>
      <c r="N569" s="257"/>
      <c r="O569" s="257"/>
      <c r="P569" s="257"/>
      <c r="Q569" s="257"/>
      <c r="R569" s="257"/>
      <c r="S569" s="257"/>
      <c r="T569" s="258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9" t="s">
        <v>257</v>
      </c>
      <c r="AU569" s="259" t="s">
        <v>87</v>
      </c>
      <c r="AV569" s="14" t="s">
        <v>87</v>
      </c>
      <c r="AW569" s="14" t="s">
        <v>34</v>
      </c>
      <c r="AX569" s="14" t="s">
        <v>77</v>
      </c>
      <c r="AY569" s="259" t="s">
        <v>245</v>
      </c>
    </row>
    <row r="570" s="14" customFormat="1">
      <c r="A570" s="14"/>
      <c r="B570" s="249"/>
      <c r="C570" s="250"/>
      <c r="D570" s="234" t="s">
        <v>257</v>
      </c>
      <c r="E570" s="251" t="s">
        <v>1</v>
      </c>
      <c r="F570" s="252" t="s">
        <v>7562</v>
      </c>
      <c r="G570" s="250"/>
      <c r="H570" s="253">
        <v>0.052999999999999998</v>
      </c>
      <c r="I570" s="254"/>
      <c r="J570" s="250"/>
      <c r="K570" s="250"/>
      <c r="L570" s="255"/>
      <c r="M570" s="256"/>
      <c r="N570" s="257"/>
      <c r="O570" s="257"/>
      <c r="P570" s="257"/>
      <c r="Q570" s="257"/>
      <c r="R570" s="257"/>
      <c r="S570" s="257"/>
      <c r="T570" s="258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9" t="s">
        <v>257</v>
      </c>
      <c r="AU570" s="259" t="s">
        <v>87</v>
      </c>
      <c r="AV570" s="14" t="s">
        <v>87</v>
      </c>
      <c r="AW570" s="14" t="s">
        <v>34</v>
      </c>
      <c r="AX570" s="14" t="s">
        <v>77</v>
      </c>
      <c r="AY570" s="259" t="s">
        <v>245</v>
      </c>
    </row>
    <row r="571" s="15" customFormat="1">
      <c r="A571" s="15"/>
      <c r="B571" s="260"/>
      <c r="C571" s="261"/>
      <c r="D571" s="234" t="s">
        <v>257</v>
      </c>
      <c r="E571" s="262" t="s">
        <v>1</v>
      </c>
      <c r="F571" s="263" t="s">
        <v>266</v>
      </c>
      <c r="G571" s="261"/>
      <c r="H571" s="264">
        <v>0.251</v>
      </c>
      <c r="I571" s="265"/>
      <c r="J571" s="261"/>
      <c r="K571" s="261"/>
      <c r="L571" s="266"/>
      <c r="M571" s="267"/>
      <c r="N571" s="268"/>
      <c r="O571" s="268"/>
      <c r="P571" s="268"/>
      <c r="Q571" s="268"/>
      <c r="R571" s="268"/>
      <c r="S571" s="268"/>
      <c r="T571" s="269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70" t="s">
        <v>257</v>
      </c>
      <c r="AU571" s="270" t="s">
        <v>87</v>
      </c>
      <c r="AV571" s="15" t="s">
        <v>253</v>
      </c>
      <c r="AW571" s="15" t="s">
        <v>34</v>
      </c>
      <c r="AX571" s="15" t="s">
        <v>85</v>
      </c>
      <c r="AY571" s="270" t="s">
        <v>245</v>
      </c>
    </row>
    <row r="572" s="2" customFormat="1" ht="16.5" customHeight="1">
      <c r="A572" s="40"/>
      <c r="B572" s="41"/>
      <c r="C572" s="283" t="s">
        <v>3188</v>
      </c>
      <c r="D572" s="283" t="s">
        <v>551</v>
      </c>
      <c r="E572" s="284" t="s">
        <v>3754</v>
      </c>
      <c r="F572" s="285" t="s">
        <v>7169</v>
      </c>
      <c r="G572" s="286" t="s">
        <v>545</v>
      </c>
      <c r="H572" s="287">
        <v>0.17299999999999999</v>
      </c>
      <c r="I572" s="288"/>
      <c r="J572" s="289">
        <f>ROUND(I572*H572,2)</f>
        <v>0</v>
      </c>
      <c r="K572" s="285" t="s">
        <v>1</v>
      </c>
      <c r="L572" s="290"/>
      <c r="M572" s="291" t="s">
        <v>1</v>
      </c>
      <c r="N572" s="292" t="s">
        <v>42</v>
      </c>
      <c r="O572" s="93"/>
      <c r="P572" s="230">
        <f>O572*H572</f>
        <v>0</v>
      </c>
      <c r="Q572" s="230">
        <v>1</v>
      </c>
      <c r="R572" s="230">
        <f>Q572*H572</f>
        <v>0.17299999999999999</v>
      </c>
      <c r="S572" s="230">
        <v>0</v>
      </c>
      <c r="T572" s="231">
        <f>S572*H572</f>
        <v>0</v>
      </c>
      <c r="U572" s="40"/>
      <c r="V572" s="40"/>
      <c r="W572" s="40"/>
      <c r="X572" s="40"/>
      <c r="Y572" s="40"/>
      <c r="Z572" s="40"/>
      <c r="AA572" s="40"/>
      <c r="AB572" s="40"/>
      <c r="AC572" s="40"/>
      <c r="AD572" s="40"/>
      <c r="AE572" s="40"/>
      <c r="AR572" s="232" t="s">
        <v>326</v>
      </c>
      <c r="AT572" s="232" t="s">
        <v>551</v>
      </c>
      <c r="AU572" s="232" t="s">
        <v>87</v>
      </c>
      <c r="AY572" s="19" t="s">
        <v>245</v>
      </c>
      <c r="BE572" s="233">
        <f>IF(N572="základní",J572,0)</f>
        <v>0</v>
      </c>
      <c r="BF572" s="233">
        <f>IF(N572="snížená",J572,0)</f>
        <v>0</v>
      </c>
      <c r="BG572" s="233">
        <f>IF(N572="zákl. přenesená",J572,0)</f>
        <v>0</v>
      </c>
      <c r="BH572" s="233">
        <f>IF(N572="sníž. přenesená",J572,0)</f>
        <v>0</v>
      </c>
      <c r="BI572" s="233">
        <f>IF(N572="nulová",J572,0)</f>
        <v>0</v>
      </c>
      <c r="BJ572" s="19" t="s">
        <v>85</v>
      </c>
      <c r="BK572" s="233">
        <f>ROUND(I572*H572,2)</f>
        <v>0</v>
      </c>
      <c r="BL572" s="19" t="s">
        <v>253</v>
      </c>
      <c r="BM572" s="232" t="s">
        <v>7563</v>
      </c>
    </row>
    <row r="573" s="2" customFormat="1">
      <c r="A573" s="40"/>
      <c r="B573" s="41"/>
      <c r="C573" s="42"/>
      <c r="D573" s="234" t="s">
        <v>255</v>
      </c>
      <c r="E573" s="42"/>
      <c r="F573" s="235" t="s">
        <v>7169</v>
      </c>
      <c r="G573" s="42"/>
      <c r="H573" s="42"/>
      <c r="I573" s="236"/>
      <c r="J573" s="42"/>
      <c r="K573" s="42"/>
      <c r="L573" s="46"/>
      <c r="M573" s="237"/>
      <c r="N573" s="238"/>
      <c r="O573" s="93"/>
      <c r="P573" s="93"/>
      <c r="Q573" s="93"/>
      <c r="R573" s="93"/>
      <c r="S573" s="93"/>
      <c r="T573" s="94"/>
      <c r="U573" s="40"/>
      <c r="V573" s="40"/>
      <c r="W573" s="40"/>
      <c r="X573" s="40"/>
      <c r="Y573" s="40"/>
      <c r="Z573" s="40"/>
      <c r="AA573" s="40"/>
      <c r="AB573" s="40"/>
      <c r="AC573" s="40"/>
      <c r="AD573" s="40"/>
      <c r="AE573" s="40"/>
      <c r="AT573" s="19" t="s">
        <v>255</v>
      </c>
      <c r="AU573" s="19" t="s">
        <v>87</v>
      </c>
    </row>
    <row r="574" s="13" customFormat="1">
      <c r="A574" s="13"/>
      <c r="B574" s="239"/>
      <c r="C574" s="240"/>
      <c r="D574" s="234" t="s">
        <v>257</v>
      </c>
      <c r="E574" s="241" t="s">
        <v>1</v>
      </c>
      <c r="F574" s="242" t="s">
        <v>7171</v>
      </c>
      <c r="G574" s="240"/>
      <c r="H574" s="241" t="s">
        <v>1</v>
      </c>
      <c r="I574" s="243"/>
      <c r="J574" s="240"/>
      <c r="K574" s="240"/>
      <c r="L574" s="244"/>
      <c r="M574" s="245"/>
      <c r="N574" s="246"/>
      <c r="O574" s="246"/>
      <c r="P574" s="246"/>
      <c r="Q574" s="246"/>
      <c r="R574" s="246"/>
      <c r="S574" s="246"/>
      <c r="T574" s="247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8" t="s">
        <v>257</v>
      </c>
      <c r="AU574" s="248" t="s">
        <v>87</v>
      </c>
      <c r="AV574" s="13" t="s">
        <v>85</v>
      </c>
      <c r="AW574" s="13" t="s">
        <v>34</v>
      </c>
      <c r="AX574" s="13" t="s">
        <v>77</v>
      </c>
      <c r="AY574" s="248" t="s">
        <v>245</v>
      </c>
    </row>
    <row r="575" s="14" customFormat="1">
      <c r="A575" s="14"/>
      <c r="B575" s="249"/>
      <c r="C575" s="250"/>
      <c r="D575" s="234" t="s">
        <v>257</v>
      </c>
      <c r="E575" s="251" t="s">
        <v>1</v>
      </c>
      <c r="F575" s="252" t="s">
        <v>7564</v>
      </c>
      <c r="G575" s="250"/>
      <c r="H575" s="253">
        <v>0.17299999999999999</v>
      </c>
      <c r="I575" s="254"/>
      <c r="J575" s="250"/>
      <c r="K575" s="250"/>
      <c r="L575" s="255"/>
      <c r="M575" s="256"/>
      <c r="N575" s="257"/>
      <c r="O575" s="257"/>
      <c r="P575" s="257"/>
      <c r="Q575" s="257"/>
      <c r="R575" s="257"/>
      <c r="S575" s="257"/>
      <c r="T575" s="258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9" t="s">
        <v>257</v>
      </c>
      <c r="AU575" s="259" t="s">
        <v>87</v>
      </c>
      <c r="AV575" s="14" t="s">
        <v>87</v>
      </c>
      <c r="AW575" s="14" t="s">
        <v>34</v>
      </c>
      <c r="AX575" s="14" t="s">
        <v>77</v>
      </c>
      <c r="AY575" s="259" t="s">
        <v>245</v>
      </c>
    </row>
    <row r="576" s="15" customFormat="1">
      <c r="A576" s="15"/>
      <c r="B576" s="260"/>
      <c r="C576" s="261"/>
      <c r="D576" s="234" t="s">
        <v>257</v>
      </c>
      <c r="E576" s="262" t="s">
        <v>1</v>
      </c>
      <c r="F576" s="263" t="s">
        <v>266</v>
      </c>
      <c r="G576" s="261"/>
      <c r="H576" s="264">
        <v>0.17299999999999999</v>
      </c>
      <c r="I576" s="265"/>
      <c r="J576" s="261"/>
      <c r="K576" s="261"/>
      <c r="L576" s="266"/>
      <c r="M576" s="267"/>
      <c r="N576" s="268"/>
      <c r="O576" s="268"/>
      <c r="P576" s="268"/>
      <c r="Q576" s="268"/>
      <c r="R576" s="268"/>
      <c r="S576" s="268"/>
      <c r="T576" s="269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T576" s="270" t="s">
        <v>257</v>
      </c>
      <c r="AU576" s="270" t="s">
        <v>87</v>
      </c>
      <c r="AV576" s="15" t="s">
        <v>253</v>
      </c>
      <c r="AW576" s="15" t="s">
        <v>34</v>
      </c>
      <c r="AX576" s="15" t="s">
        <v>85</v>
      </c>
      <c r="AY576" s="270" t="s">
        <v>245</v>
      </c>
    </row>
    <row r="577" s="2" customFormat="1" ht="16.5" customHeight="1">
      <c r="A577" s="40"/>
      <c r="B577" s="41"/>
      <c r="C577" s="283" t="s">
        <v>3194</v>
      </c>
      <c r="D577" s="283" t="s">
        <v>551</v>
      </c>
      <c r="E577" s="284" t="s">
        <v>2894</v>
      </c>
      <c r="F577" s="285" t="s">
        <v>2895</v>
      </c>
      <c r="G577" s="286" t="s">
        <v>329</v>
      </c>
      <c r="H577" s="287">
        <v>92</v>
      </c>
      <c r="I577" s="288"/>
      <c r="J577" s="289">
        <f>ROUND(I577*H577,2)</f>
        <v>0</v>
      </c>
      <c r="K577" s="285" t="s">
        <v>1</v>
      </c>
      <c r="L577" s="290"/>
      <c r="M577" s="291" t="s">
        <v>1</v>
      </c>
      <c r="N577" s="292" t="s">
        <v>42</v>
      </c>
      <c r="O577" s="93"/>
      <c r="P577" s="230">
        <f>O577*H577</f>
        <v>0</v>
      </c>
      <c r="Q577" s="230">
        <v>0</v>
      </c>
      <c r="R577" s="230">
        <f>Q577*H577</f>
        <v>0</v>
      </c>
      <c r="S577" s="230">
        <v>0</v>
      </c>
      <c r="T577" s="231">
        <f>S577*H577</f>
        <v>0</v>
      </c>
      <c r="U577" s="40"/>
      <c r="V577" s="40"/>
      <c r="W577" s="40"/>
      <c r="X577" s="40"/>
      <c r="Y577" s="40"/>
      <c r="Z577" s="40"/>
      <c r="AA577" s="40"/>
      <c r="AB577" s="40"/>
      <c r="AC577" s="40"/>
      <c r="AD577" s="40"/>
      <c r="AE577" s="40"/>
      <c r="AR577" s="232" t="s">
        <v>326</v>
      </c>
      <c r="AT577" s="232" t="s">
        <v>551</v>
      </c>
      <c r="AU577" s="232" t="s">
        <v>87</v>
      </c>
      <c r="AY577" s="19" t="s">
        <v>245</v>
      </c>
      <c r="BE577" s="233">
        <f>IF(N577="základní",J577,0)</f>
        <v>0</v>
      </c>
      <c r="BF577" s="233">
        <f>IF(N577="snížená",J577,0)</f>
        <v>0</v>
      </c>
      <c r="BG577" s="233">
        <f>IF(N577="zákl. přenesená",J577,0)</f>
        <v>0</v>
      </c>
      <c r="BH577" s="233">
        <f>IF(N577="sníž. přenesená",J577,0)</f>
        <v>0</v>
      </c>
      <c r="BI577" s="233">
        <f>IF(N577="nulová",J577,0)</f>
        <v>0</v>
      </c>
      <c r="BJ577" s="19" t="s">
        <v>85</v>
      </c>
      <c r="BK577" s="233">
        <f>ROUND(I577*H577,2)</f>
        <v>0</v>
      </c>
      <c r="BL577" s="19" t="s">
        <v>253</v>
      </c>
      <c r="BM577" s="232" t="s">
        <v>7565</v>
      </c>
    </row>
    <row r="578" s="2" customFormat="1">
      <c r="A578" s="40"/>
      <c r="B578" s="41"/>
      <c r="C578" s="42"/>
      <c r="D578" s="234" t="s">
        <v>255</v>
      </c>
      <c r="E578" s="42"/>
      <c r="F578" s="235" t="s">
        <v>2895</v>
      </c>
      <c r="G578" s="42"/>
      <c r="H578" s="42"/>
      <c r="I578" s="236"/>
      <c r="J578" s="42"/>
      <c r="K578" s="42"/>
      <c r="L578" s="46"/>
      <c r="M578" s="237"/>
      <c r="N578" s="238"/>
      <c r="O578" s="93"/>
      <c r="P578" s="93"/>
      <c r="Q578" s="93"/>
      <c r="R578" s="93"/>
      <c r="S578" s="93"/>
      <c r="T578" s="94"/>
      <c r="U578" s="40"/>
      <c r="V578" s="40"/>
      <c r="W578" s="40"/>
      <c r="X578" s="40"/>
      <c r="Y578" s="40"/>
      <c r="Z578" s="40"/>
      <c r="AA578" s="40"/>
      <c r="AB578" s="40"/>
      <c r="AC578" s="40"/>
      <c r="AD578" s="40"/>
      <c r="AE578" s="40"/>
      <c r="AT578" s="19" t="s">
        <v>255</v>
      </c>
      <c r="AU578" s="19" t="s">
        <v>87</v>
      </c>
    </row>
    <row r="579" s="13" customFormat="1">
      <c r="A579" s="13"/>
      <c r="B579" s="239"/>
      <c r="C579" s="240"/>
      <c r="D579" s="234" t="s">
        <v>257</v>
      </c>
      <c r="E579" s="241" t="s">
        <v>1</v>
      </c>
      <c r="F579" s="242" t="s">
        <v>2897</v>
      </c>
      <c r="G579" s="240"/>
      <c r="H579" s="241" t="s">
        <v>1</v>
      </c>
      <c r="I579" s="243"/>
      <c r="J579" s="240"/>
      <c r="K579" s="240"/>
      <c r="L579" s="244"/>
      <c r="M579" s="245"/>
      <c r="N579" s="246"/>
      <c r="O579" s="246"/>
      <c r="P579" s="246"/>
      <c r="Q579" s="246"/>
      <c r="R579" s="246"/>
      <c r="S579" s="246"/>
      <c r="T579" s="247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8" t="s">
        <v>257</v>
      </c>
      <c r="AU579" s="248" t="s">
        <v>87</v>
      </c>
      <c r="AV579" s="13" t="s">
        <v>85</v>
      </c>
      <c r="AW579" s="13" t="s">
        <v>34</v>
      </c>
      <c r="AX579" s="13" t="s">
        <v>77</v>
      </c>
      <c r="AY579" s="248" t="s">
        <v>245</v>
      </c>
    </row>
    <row r="580" s="14" customFormat="1">
      <c r="A580" s="14"/>
      <c r="B580" s="249"/>
      <c r="C580" s="250"/>
      <c r="D580" s="234" t="s">
        <v>257</v>
      </c>
      <c r="E580" s="251" t="s">
        <v>1</v>
      </c>
      <c r="F580" s="252" t="s">
        <v>7566</v>
      </c>
      <c r="G580" s="250"/>
      <c r="H580" s="253">
        <v>92</v>
      </c>
      <c r="I580" s="254"/>
      <c r="J580" s="250"/>
      <c r="K580" s="250"/>
      <c r="L580" s="255"/>
      <c r="M580" s="256"/>
      <c r="N580" s="257"/>
      <c r="O580" s="257"/>
      <c r="P580" s="257"/>
      <c r="Q580" s="257"/>
      <c r="R580" s="257"/>
      <c r="S580" s="257"/>
      <c r="T580" s="258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59" t="s">
        <v>257</v>
      </c>
      <c r="AU580" s="259" t="s">
        <v>87</v>
      </c>
      <c r="AV580" s="14" t="s">
        <v>87</v>
      </c>
      <c r="AW580" s="14" t="s">
        <v>34</v>
      </c>
      <c r="AX580" s="14" t="s">
        <v>77</v>
      </c>
      <c r="AY580" s="259" t="s">
        <v>245</v>
      </c>
    </row>
    <row r="581" s="15" customFormat="1">
      <c r="A581" s="15"/>
      <c r="B581" s="260"/>
      <c r="C581" s="261"/>
      <c r="D581" s="234" t="s">
        <v>257</v>
      </c>
      <c r="E581" s="262" t="s">
        <v>1</v>
      </c>
      <c r="F581" s="263" t="s">
        <v>266</v>
      </c>
      <c r="G581" s="261"/>
      <c r="H581" s="264">
        <v>92</v>
      </c>
      <c r="I581" s="265"/>
      <c r="J581" s="261"/>
      <c r="K581" s="261"/>
      <c r="L581" s="266"/>
      <c r="M581" s="267"/>
      <c r="N581" s="268"/>
      <c r="O581" s="268"/>
      <c r="P581" s="268"/>
      <c r="Q581" s="268"/>
      <c r="R581" s="268"/>
      <c r="S581" s="268"/>
      <c r="T581" s="269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T581" s="270" t="s">
        <v>257</v>
      </c>
      <c r="AU581" s="270" t="s">
        <v>87</v>
      </c>
      <c r="AV581" s="15" t="s">
        <v>253</v>
      </c>
      <c r="AW581" s="15" t="s">
        <v>34</v>
      </c>
      <c r="AX581" s="15" t="s">
        <v>85</v>
      </c>
      <c r="AY581" s="270" t="s">
        <v>245</v>
      </c>
    </row>
    <row r="582" s="2" customFormat="1" ht="16.5" customHeight="1">
      <c r="A582" s="40"/>
      <c r="B582" s="41"/>
      <c r="C582" s="221" t="s">
        <v>3446</v>
      </c>
      <c r="D582" s="221" t="s">
        <v>248</v>
      </c>
      <c r="E582" s="222" t="s">
        <v>2899</v>
      </c>
      <c r="F582" s="223" t="s">
        <v>2900</v>
      </c>
      <c r="G582" s="224" t="s">
        <v>317</v>
      </c>
      <c r="H582" s="225">
        <v>42.5</v>
      </c>
      <c r="I582" s="226"/>
      <c r="J582" s="227">
        <f>ROUND(I582*H582,2)</f>
        <v>0</v>
      </c>
      <c r="K582" s="223" t="s">
        <v>764</v>
      </c>
      <c r="L582" s="46"/>
      <c r="M582" s="228" t="s">
        <v>1</v>
      </c>
      <c r="N582" s="229" t="s">
        <v>42</v>
      </c>
      <c r="O582" s="93"/>
      <c r="P582" s="230">
        <f>O582*H582</f>
        <v>0</v>
      </c>
      <c r="Q582" s="230">
        <v>0.00058</v>
      </c>
      <c r="R582" s="230">
        <f>Q582*H582</f>
        <v>0.024650000000000002</v>
      </c>
      <c r="S582" s="230">
        <v>0</v>
      </c>
      <c r="T582" s="231">
        <f>S582*H582</f>
        <v>0</v>
      </c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R582" s="232" t="s">
        <v>402</v>
      </c>
      <c r="AT582" s="232" t="s">
        <v>248</v>
      </c>
      <c r="AU582" s="232" t="s">
        <v>87</v>
      </c>
      <c r="AY582" s="19" t="s">
        <v>245</v>
      </c>
      <c r="BE582" s="233">
        <f>IF(N582="základní",J582,0)</f>
        <v>0</v>
      </c>
      <c r="BF582" s="233">
        <f>IF(N582="snížená",J582,0)</f>
        <v>0</v>
      </c>
      <c r="BG582" s="233">
        <f>IF(N582="zákl. přenesená",J582,0)</f>
        <v>0</v>
      </c>
      <c r="BH582" s="233">
        <f>IF(N582="sníž. přenesená",J582,0)</f>
        <v>0</v>
      </c>
      <c r="BI582" s="233">
        <f>IF(N582="nulová",J582,0)</f>
        <v>0</v>
      </c>
      <c r="BJ582" s="19" t="s">
        <v>85</v>
      </c>
      <c r="BK582" s="233">
        <f>ROUND(I582*H582,2)</f>
        <v>0</v>
      </c>
      <c r="BL582" s="19" t="s">
        <v>402</v>
      </c>
      <c r="BM582" s="232" t="s">
        <v>7567</v>
      </c>
    </row>
    <row r="583" s="2" customFormat="1">
      <c r="A583" s="40"/>
      <c r="B583" s="41"/>
      <c r="C583" s="42"/>
      <c r="D583" s="234" t="s">
        <v>255</v>
      </c>
      <c r="E583" s="42"/>
      <c r="F583" s="235" t="s">
        <v>2902</v>
      </c>
      <c r="G583" s="42"/>
      <c r="H583" s="42"/>
      <c r="I583" s="236"/>
      <c r="J583" s="42"/>
      <c r="K583" s="42"/>
      <c r="L583" s="46"/>
      <c r="M583" s="237"/>
      <c r="N583" s="238"/>
      <c r="O583" s="93"/>
      <c r="P583" s="93"/>
      <c r="Q583" s="93"/>
      <c r="R583" s="93"/>
      <c r="S583" s="93"/>
      <c r="T583" s="94"/>
      <c r="U583" s="40"/>
      <c r="V583" s="40"/>
      <c r="W583" s="40"/>
      <c r="X583" s="40"/>
      <c r="Y583" s="40"/>
      <c r="Z583" s="40"/>
      <c r="AA583" s="40"/>
      <c r="AB583" s="40"/>
      <c r="AC583" s="40"/>
      <c r="AD583" s="40"/>
      <c r="AE583" s="40"/>
      <c r="AT583" s="19" t="s">
        <v>255</v>
      </c>
      <c r="AU583" s="19" t="s">
        <v>87</v>
      </c>
    </row>
    <row r="584" s="2" customFormat="1">
      <c r="A584" s="40"/>
      <c r="B584" s="41"/>
      <c r="C584" s="42"/>
      <c r="D584" s="296" t="s">
        <v>766</v>
      </c>
      <c r="E584" s="42"/>
      <c r="F584" s="297" t="s">
        <v>2903</v>
      </c>
      <c r="G584" s="42"/>
      <c r="H584" s="42"/>
      <c r="I584" s="236"/>
      <c r="J584" s="42"/>
      <c r="K584" s="42"/>
      <c r="L584" s="46"/>
      <c r="M584" s="237"/>
      <c r="N584" s="238"/>
      <c r="O584" s="93"/>
      <c r="P584" s="93"/>
      <c r="Q584" s="93"/>
      <c r="R584" s="93"/>
      <c r="S584" s="93"/>
      <c r="T584" s="94"/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T584" s="19" t="s">
        <v>766</v>
      </c>
      <c r="AU584" s="19" t="s">
        <v>87</v>
      </c>
    </row>
    <row r="585" s="14" customFormat="1">
      <c r="A585" s="14"/>
      <c r="B585" s="249"/>
      <c r="C585" s="250"/>
      <c r="D585" s="234" t="s">
        <v>257</v>
      </c>
      <c r="E585" s="251" t="s">
        <v>1</v>
      </c>
      <c r="F585" s="252" t="s">
        <v>7568</v>
      </c>
      <c r="G585" s="250"/>
      <c r="H585" s="253">
        <v>42.5</v>
      </c>
      <c r="I585" s="254"/>
      <c r="J585" s="250"/>
      <c r="K585" s="250"/>
      <c r="L585" s="255"/>
      <c r="M585" s="256"/>
      <c r="N585" s="257"/>
      <c r="O585" s="257"/>
      <c r="P585" s="257"/>
      <c r="Q585" s="257"/>
      <c r="R585" s="257"/>
      <c r="S585" s="257"/>
      <c r="T585" s="258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9" t="s">
        <v>257</v>
      </c>
      <c r="AU585" s="259" t="s">
        <v>87</v>
      </c>
      <c r="AV585" s="14" t="s">
        <v>87</v>
      </c>
      <c r="AW585" s="14" t="s">
        <v>34</v>
      </c>
      <c r="AX585" s="14" t="s">
        <v>77</v>
      </c>
      <c r="AY585" s="259" t="s">
        <v>245</v>
      </c>
    </row>
    <row r="586" s="15" customFormat="1">
      <c r="A586" s="15"/>
      <c r="B586" s="260"/>
      <c r="C586" s="261"/>
      <c r="D586" s="234" t="s">
        <v>257</v>
      </c>
      <c r="E586" s="262" t="s">
        <v>1</v>
      </c>
      <c r="F586" s="263" t="s">
        <v>266</v>
      </c>
      <c r="G586" s="261"/>
      <c r="H586" s="264">
        <v>42.5</v>
      </c>
      <c r="I586" s="265"/>
      <c r="J586" s="261"/>
      <c r="K586" s="261"/>
      <c r="L586" s="266"/>
      <c r="M586" s="267"/>
      <c r="N586" s="268"/>
      <c r="O586" s="268"/>
      <c r="P586" s="268"/>
      <c r="Q586" s="268"/>
      <c r="R586" s="268"/>
      <c r="S586" s="268"/>
      <c r="T586" s="269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T586" s="270" t="s">
        <v>257</v>
      </c>
      <c r="AU586" s="270" t="s">
        <v>87</v>
      </c>
      <c r="AV586" s="15" t="s">
        <v>253</v>
      </c>
      <c r="AW586" s="15" t="s">
        <v>34</v>
      </c>
      <c r="AX586" s="15" t="s">
        <v>85</v>
      </c>
      <c r="AY586" s="270" t="s">
        <v>245</v>
      </c>
    </row>
    <row r="587" s="2" customFormat="1" ht="16.5" customHeight="1">
      <c r="A587" s="40"/>
      <c r="B587" s="41"/>
      <c r="C587" s="221" t="s">
        <v>3449</v>
      </c>
      <c r="D587" s="221" t="s">
        <v>248</v>
      </c>
      <c r="E587" s="222" t="s">
        <v>2950</v>
      </c>
      <c r="F587" s="223" t="s">
        <v>2951</v>
      </c>
      <c r="G587" s="224" t="s">
        <v>251</v>
      </c>
      <c r="H587" s="225">
        <v>176.55000000000001</v>
      </c>
      <c r="I587" s="226"/>
      <c r="J587" s="227">
        <f>ROUND(I587*H587,2)</f>
        <v>0</v>
      </c>
      <c r="K587" s="223" t="s">
        <v>764</v>
      </c>
      <c r="L587" s="46"/>
      <c r="M587" s="228" t="s">
        <v>1</v>
      </c>
      <c r="N587" s="229" t="s">
        <v>42</v>
      </c>
      <c r="O587" s="93"/>
      <c r="P587" s="230">
        <f>O587*H587</f>
        <v>0</v>
      </c>
      <c r="Q587" s="230">
        <v>0</v>
      </c>
      <c r="R587" s="230">
        <f>Q587*H587</f>
        <v>0</v>
      </c>
      <c r="S587" s="230">
        <v>0</v>
      </c>
      <c r="T587" s="231">
        <f>S587*H587</f>
        <v>0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32" t="s">
        <v>253</v>
      </c>
      <c r="AT587" s="232" t="s">
        <v>248</v>
      </c>
      <c r="AU587" s="232" t="s">
        <v>87</v>
      </c>
      <c r="AY587" s="19" t="s">
        <v>245</v>
      </c>
      <c r="BE587" s="233">
        <f>IF(N587="základní",J587,0)</f>
        <v>0</v>
      </c>
      <c r="BF587" s="233">
        <f>IF(N587="snížená",J587,0)</f>
        <v>0</v>
      </c>
      <c r="BG587" s="233">
        <f>IF(N587="zákl. přenesená",J587,0)</f>
        <v>0</v>
      </c>
      <c r="BH587" s="233">
        <f>IF(N587="sníž. přenesená",J587,0)</f>
        <v>0</v>
      </c>
      <c r="BI587" s="233">
        <f>IF(N587="nulová",J587,0)</f>
        <v>0</v>
      </c>
      <c r="BJ587" s="19" t="s">
        <v>85</v>
      </c>
      <c r="BK587" s="233">
        <f>ROUND(I587*H587,2)</f>
        <v>0</v>
      </c>
      <c r="BL587" s="19" t="s">
        <v>253</v>
      </c>
      <c r="BM587" s="232" t="s">
        <v>7569</v>
      </c>
    </row>
    <row r="588" s="2" customFormat="1">
      <c r="A588" s="40"/>
      <c r="B588" s="41"/>
      <c r="C588" s="42"/>
      <c r="D588" s="234" t="s">
        <v>255</v>
      </c>
      <c r="E588" s="42"/>
      <c r="F588" s="235" t="s">
        <v>2951</v>
      </c>
      <c r="G588" s="42"/>
      <c r="H588" s="42"/>
      <c r="I588" s="236"/>
      <c r="J588" s="42"/>
      <c r="K588" s="42"/>
      <c r="L588" s="46"/>
      <c r="M588" s="237"/>
      <c r="N588" s="238"/>
      <c r="O588" s="93"/>
      <c r="P588" s="93"/>
      <c r="Q588" s="93"/>
      <c r="R588" s="93"/>
      <c r="S588" s="93"/>
      <c r="T588" s="94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T588" s="19" t="s">
        <v>255</v>
      </c>
      <c r="AU588" s="19" t="s">
        <v>87</v>
      </c>
    </row>
    <row r="589" s="2" customFormat="1">
      <c r="A589" s="40"/>
      <c r="B589" s="41"/>
      <c r="C589" s="42"/>
      <c r="D589" s="296" t="s">
        <v>766</v>
      </c>
      <c r="E589" s="42"/>
      <c r="F589" s="297" t="s">
        <v>2954</v>
      </c>
      <c r="G589" s="42"/>
      <c r="H589" s="42"/>
      <c r="I589" s="236"/>
      <c r="J589" s="42"/>
      <c r="K589" s="42"/>
      <c r="L589" s="46"/>
      <c r="M589" s="237"/>
      <c r="N589" s="238"/>
      <c r="O589" s="93"/>
      <c r="P589" s="93"/>
      <c r="Q589" s="93"/>
      <c r="R589" s="93"/>
      <c r="S589" s="93"/>
      <c r="T589" s="94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766</v>
      </c>
      <c r="AU589" s="19" t="s">
        <v>87</v>
      </c>
    </row>
    <row r="590" s="14" customFormat="1">
      <c r="A590" s="14"/>
      <c r="B590" s="249"/>
      <c r="C590" s="250"/>
      <c r="D590" s="234" t="s">
        <v>257</v>
      </c>
      <c r="E590" s="251" t="s">
        <v>1</v>
      </c>
      <c r="F590" s="252" t="s">
        <v>7570</v>
      </c>
      <c r="G590" s="250"/>
      <c r="H590" s="253">
        <v>176.55000000000001</v>
      </c>
      <c r="I590" s="254"/>
      <c r="J590" s="250"/>
      <c r="K590" s="250"/>
      <c r="L590" s="255"/>
      <c r="M590" s="256"/>
      <c r="N590" s="257"/>
      <c r="O590" s="257"/>
      <c r="P590" s="257"/>
      <c r="Q590" s="257"/>
      <c r="R590" s="257"/>
      <c r="S590" s="257"/>
      <c r="T590" s="258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9" t="s">
        <v>257</v>
      </c>
      <c r="AU590" s="259" t="s">
        <v>87</v>
      </c>
      <c r="AV590" s="14" t="s">
        <v>87</v>
      </c>
      <c r="AW590" s="14" t="s">
        <v>34</v>
      </c>
      <c r="AX590" s="14" t="s">
        <v>85</v>
      </c>
      <c r="AY590" s="259" t="s">
        <v>245</v>
      </c>
    </row>
    <row r="591" s="2" customFormat="1" ht="24.15" customHeight="1">
      <c r="A591" s="40"/>
      <c r="B591" s="41"/>
      <c r="C591" s="221" t="s">
        <v>3452</v>
      </c>
      <c r="D591" s="221" t="s">
        <v>248</v>
      </c>
      <c r="E591" s="222" t="s">
        <v>2956</v>
      </c>
      <c r="F591" s="223" t="s">
        <v>2957</v>
      </c>
      <c r="G591" s="224" t="s">
        <v>251</v>
      </c>
      <c r="H591" s="225">
        <v>5296.5</v>
      </c>
      <c r="I591" s="226"/>
      <c r="J591" s="227">
        <f>ROUND(I591*H591,2)</f>
        <v>0</v>
      </c>
      <c r="K591" s="223" t="s">
        <v>764</v>
      </c>
      <c r="L591" s="46"/>
      <c r="M591" s="228" t="s">
        <v>1</v>
      </c>
      <c r="N591" s="229" t="s">
        <v>42</v>
      </c>
      <c r="O591" s="93"/>
      <c r="P591" s="230">
        <f>O591*H591</f>
        <v>0</v>
      </c>
      <c r="Q591" s="230">
        <v>0</v>
      </c>
      <c r="R591" s="230">
        <f>Q591*H591</f>
        <v>0</v>
      </c>
      <c r="S591" s="230">
        <v>0</v>
      </c>
      <c r="T591" s="231">
        <f>S591*H591</f>
        <v>0</v>
      </c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R591" s="232" t="s">
        <v>253</v>
      </c>
      <c r="AT591" s="232" t="s">
        <v>248</v>
      </c>
      <c r="AU591" s="232" t="s">
        <v>87</v>
      </c>
      <c r="AY591" s="19" t="s">
        <v>245</v>
      </c>
      <c r="BE591" s="233">
        <f>IF(N591="základní",J591,0)</f>
        <v>0</v>
      </c>
      <c r="BF591" s="233">
        <f>IF(N591="snížená",J591,0)</f>
        <v>0</v>
      </c>
      <c r="BG591" s="233">
        <f>IF(N591="zákl. přenesená",J591,0)</f>
        <v>0</v>
      </c>
      <c r="BH591" s="233">
        <f>IF(N591="sníž. přenesená",J591,0)</f>
        <v>0</v>
      </c>
      <c r="BI591" s="233">
        <f>IF(N591="nulová",J591,0)</f>
        <v>0</v>
      </c>
      <c r="BJ591" s="19" t="s">
        <v>85</v>
      </c>
      <c r="BK591" s="233">
        <f>ROUND(I591*H591,2)</f>
        <v>0</v>
      </c>
      <c r="BL591" s="19" t="s">
        <v>253</v>
      </c>
      <c r="BM591" s="232" t="s">
        <v>7571</v>
      </c>
    </row>
    <row r="592" s="2" customFormat="1">
      <c r="A592" s="40"/>
      <c r="B592" s="41"/>
      <c r="C592" s="42"/>
      <c r="D592" s="234" t="s">
        <v>255</v>
      </c>
      <c r="E592" s="42"/>
      <c r="F592" s="235" t="s">
        <v>2957</v>
      </c>
      <c r="G592" s="42"/>
      <c r="H592" s="42"/>
      <c r="I592" s="236"/>
      <c r="J592" s="42"/>
      <c r="K592" s="42"/>
      <c r="L592" s="46"/>
      <c r="M592" s="237"/>
      <c r="N592" s="238"/>
      <c r="O592" s="93"/>
      <c r="P592" s="93"/>
      <c r="Q592" s="93"/>
      <c r="R592" s="93"/>
      <c r="S592" s="93"/>
      <c r="T592" s="94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T592" s="19" t="s">
        <v>255</v>
      </c>
      <c r="AU592" s="19" t="s">
        <v>87</v>
      </c>
    </row>
    <row r="593" s="2" customFormat="1">
      <c r="A593" s="40"/>
      <c r="B593" s="41"/>
      <c r="C593" s="42"/>
      <c r="D593" s="296" t="s">
        <v>766</v>
      </c>
      <c r="E593" s="42"/>
      <c r="F593" s="297" t="s">
        <v>2960</v>
      </c>
      <c r="G593" s="42"/>
      <c r="H593" s="42"/>
      <c r="I593" s="236"/>
      <c r="J593" s="42"/>
      <c r="K593" s="42"/>
      <c r="L593" s="46"/>
      <c r="M593" s="237"/>
      <c r="N593" s="238"/>
      <c r="O593" s="93"/>
      <c r="P593" s="93"/>
      <c r="Q593" s="93"/>
      <c r="R593" s="93"/>
      <c r="S593" s="93"/>
      <c r="T593" s="94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T593" s="19" t="s">
        <v>766</v>
      </c>
      <c r="AU593" s="19" t="s">
        <v>87</v>
      </c>
    </row>
    <row r="594" s="14" customFormat="1">
      <c r="A594" s="14"/>
      <c r="B594" s="249"/>
      <c r="C594" s="250"/>
      <c r="D594" s="234" t="s">
        <v>257</v>
      </c>
      <c r="E594" s="251" t="s">
        <v>1</v>
      </c>
      <c r="F594" s="252" t="s">
        <v>7572</v>
      </c>
      <c r="G594" s="250"/>
      <c r="H594" s="253">
        <v>5296.5</v>
      </c>
      <c r="I594" s="254"/>
      <c r="J594" s="250"/>
      <c r="K594" s="250"/>
      <c r="L594" s="255"/>
      <c r="M594" s="256"/>
      <c r="N594" s="257"/>
      <c r="O594" s="257"/>
      <c r="P594" s="257"/>
      <c r="Q594" s="257"/>
      <c r="R594" s="257"/>
      <c r="S594" s="257"/>
      <c r="T594" s="258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9" t="s">
        <v>257</v>
      </c>
      <c r="AU594" s="259" t="s">
        <v>87</v>
      </c>
      <c r="AV594" s="14" t="s">
        <v>87</v>
      </c>
      <c r="AW594" s="14" t="s">
        <v>34</v>
      </c>
      <c r="AX594" s="14" t="s">
        <v>85</v>
      </c>
      <c r="AY594" s="259" t="s">
        <v>245</v>
      </c>
    </row>
    <row r="595" s="2" customFormat="1" ht="21.75" customHeight="1">
      <c r="A595" s="40"/>
      <c r="B595" s="41"/>
      <c r="C595" s="221" t="s">
        <v>3454</v>
      </c>
      <c r="D595" s="221" t="s">
        <v>248</v>
      </c>
      <c r="E595" s="222" t="s">
        <v>2962</v>
      </c>
      <c r="F595" s="223" t="s">
        <v>2963</v>
      </c>
      <c r="G595" s="224" t="s">
        <v>251</v>
      </c>
      <c r="H595" s="225">
        <v>176.55000000000001</v>
      </c>
      <c r="I595" s="226"/>
      <c r="J595" s="227">
        <f>ROUND(I595*H595,2)</f>
        <v>0</v>
      </c>
      <c r="K595" s="223" t="s">
        <v>764</v>
      </c>
      <c r="L595" s="46"/>
      <c r="M595" s="228" t="s">
        <v>1</v>
      </c>
      <c r="N595" s="229" t="s">
        <v>42</v>
      </c>
      <c r="O595" s="93"/>
      <c r="P595" s="230">
        <f>O595*H595</f>
        <v>0</v>
      </c>
      <c r="Q595" s="230">
        <v>0</v>
      </c>
      <c r="R595" s="230">
        <f>Q595*H595</f>
        <v>0</v>
      </c>
      <c r="S595" s="230">
        <v>0</v>
      </c>
      <c r="T595" s="231">
        <f>S595*H595</f>
        <v>0</v>
      </c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R595" s="232" t="s">
        <v>253</v>
      </c>
      <c r="AT595" s="232" t="s">
        <v>248</v>
      </c>
      <c r="AU595" s="232" t="s">
        <v>87</v>
      </c>
      <c r="AY595" s="19" t="s">
        <v>245</v>
      </c>
      <c r="BE595" s="233">
        <f>IF(N595="základní",J595,0)</f>
        <v>0</v>
      </c>
      <c r="BF595" s="233">
        <f>IF(N595="snížená",J595,0)</f>
        <v>0</v>
      </c>
      <c r="BG595" s="233">
        <f>IF(N595="zákl. přenesená",J595,0)</f>
        <v>0</v>
      </c>
      <c r="BH595" s="233">
        <f>IF(N595="sníž. přenesená",J595,0)</f>
        <v>0</v>
      </c>
      <c r="BI595" s="233">
        <f>IF(N595="nulová",J595,0)</f>
        <v>0</v>
      </c>
      <c r="BJ595" s="19" t="s">
        <v>85</v>
      </c>
      <c r="BK595" s="233">
        <f>ROUND(I595*H595,2)</f>
        <v>0</v>
      </c>
      <c r="BL595" s="19" t="s">
        <v>253</v>
      </c>
      <c r="BM595" s="232" t="s">
        <v>7573</v>
      </c>
    </row>
    <row r="596" s="2" customFormat="1">
      <c r="A596" s="40"/>
      <c r="B596" s="41"/>
      <c r="C596" s="42"/>
      <c r="D596" s="234" t="s">
        <v>255</v>
      </c>
      <c r="E596" s="42"/>
      <c r="F596" s="235" t="s">
        <v>2963</v>
      </c>
      <c r="G596" s="42"/>
      <c r="H596" s="42"/>
      <c r="I596" s="236"/>
      <c r="J596" s="42"/>
      <c r="K596" s="42"/>
      <c r="L596" s="46"/>
      <c r="M596" s="237"/>
      <c r="N596" s="238"/>
      <c r="O596" s="93"/>
      <c r="P596" s="93"/>
      <c r="Q596" s="93"/>
      <c r="R596" s="93"/>
      <c r="S596" s="93"/>
      <c r="T596" s="94"/>
      <c r="U596" s="40"/>
      <c r="V596" s="40"/>
      <c r="W596" s="40"/>
      <c r="X596" s="40"/>
      <c r="Y596" s="40"/>
      <c r="Z596" s="40"/>
      <c r="AA596" s="40"/>
      <c r="AB596" s="40"/>
      <c r="AC596" s="40"/>
      <c r="AD596" s="40"/>
      <c r="AE596" s="40"/>
      <c r="AT596" s="19" t="s">
        <v>255</v>
      </c>
      <c r="AU596" s="19" t="s">
        <v>87</v>
      </c>
    </row>
    <row r="597" s="2" customFormat="1">
      <c r="A597" s="40"/>
      <c r="B597" s="41"/>
      <c r="C597" s="42"/>
      <c r="D597" s="296" t="s">
        <v>766</v>
      </c>
      <c r="E597" s="42"/>
      <c r="F597" s="297" t="s">
        <v>2966</v>
      </c>
      <c r="G597" s="42"/>
      <c r="H597" s="42"/>
      <c r="I597" s="236"/>
      <c r="J597" s="42"/>
      <c r="K597" s="42"/>
      <c r="L597" s="46"/>
      <c r="M597" s="237"/>
      <c r="N597" s="238"/>
      <c r="O597" s="93"/>
      <c r="P597" s="93"/>
      <c r="Q597" s="93"/>
      <c r="R597" s="93"/>
      <c r="S597" s="93"/>
      <c r="T597" s="94"/>
      <c r="U597" s="40"/>
      <c r="V597" s="40"/>
      <c r="W597" s="40"/>
      <c r="X597" s="40"/>
      <c r="Y597" s="40"/>
      <c r="Z597" s="40"/>
      <c r="AA597" s="40"/>
      <c r="AB597" s="40"/>
      <c r="AC597" s="40"/>
      <c r="AD597" s="40"/>
      <c r="AE597" s="40"/>
      <c r="AT597" s="19" t="s">
        <v>766</v>
      </c>
      <c r="AU597" s="19" t="s">
        <v>87</v>
      </c>
    </row>
    <row r="598" s="14" customFormat="1">
      <c r="A598" s="14"/>
      <c r="B598" s="249"/>
      <c r="C598" s="250"/>
      <c r="D598" s="234" t="s">
        <v>257</v>
      </c>
      <c r="E598" s="251" t="s">
        <v>1</v>
      </c>
      <c r="F598" s="252" t="s">
        <v>7574</v>
      </c>
      <c r="G598" s="250"/>
      <c r="H598" s="253">
        <v>176.55000000000001</v>
      </c>
      <c r="I598" s="254"/>
      <c r="J598" s="250"/>
      <c r="K598" s="250"/>
      <c r="L598" s="255"/>
      <c r="M598" s="256"/>
      <c r="N598" s="257"/>
      <c r="O598" s="257"/>
      <c r="P598" s="257"/>
      <c r="Q598" s="257"/>
      <c r="R598" s="257"/>
      <c r="S598" s="257"/>
      <c r="T598" s="258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9" t="s">
        <v>257</v>
      </c>
      <c r="AU598" s="259" t="s">
        <v>87</v>
      </c>
      <c r="AV598" s="14" t="s">
        <v>87</v>
      </c>
      <c r="AW598" s="14" t="s">
        <v>34</v>
      </c>
      <c r="AX598" s="14" t="s">
        <v>85</v>
      </c>
      <c r="AY598" s="259" t="s">
        <v>245</v>
      </c>
    </row>
    <row r="599" s="2" customFormat="1" ht="16.5" customHeight="1">
      <c r="A599" s="40"/>
      <c r="B599" s="41"/>
      <c r="C599" s="221" t="s">
        <v>3456</v>
      </c>
      <c r="D599" s="221" t="s">
        <v>248</v>
      </c>
      <c r="E599" s="222" t="s">
        <v>3786</v>
      </c>
      <c r="F599" s="223" t="s">
        <v>3787</v>
      </c>
      <c r="G599" s="224" t="s">
        <v>251</v>
      </c>
      <c r="H599" s="225">
        <v>132.15299999999999</v>
      </c>
      <c r="I599" s="226"/>
      <c r="J599" s="227">
        <f>ROUND(I599*H599,2)</f>
        <v>0</v>
      </c>
      <c r="K599" s="223" t="s">
        <v>764</v>
      </c>
      <c r="L599" s="46"/>
      <c r="M599" s="228" t="s">
        <v>1</v>
      </c>
      <c r="N599" s="229" t="s">
        <v>42</v>
      </c>
      <c r="O599" s="93"/>
      <c r="P599" s="230">
        <f>O599*H599</f>
        <v>0</v>
      </c>
      <c r="Q599" s="230">
        <v>0.00088000000000000003</v>
      </c>
      <c r="R599" s="230">
        <f>Q599*H599</f>
        <v>0.11629463999999999</v>
      </c>
      <c r="S599" s="230">
        <v>0</v>
      </c>
      <c r="T599" s="231">
        <f>S599*H599</f>
        <v>0</v>
      </c>
      <c r="U599" s="40"/>
      <c r="V599" s="40"/>
      <c r="W599" s="40"/>
      <c r="X599" s="40"/>
      <c r="Y599" s="40"/>
      <c r="Z599" s="40"/>
      <c r="AA599" s="40"/>
      <c r="AB599" s="40"/>
      <c r="AC599" s="40"/>
      <c r="AD599" s="40"/>
      <c r="AE599" s="40"/>
      <c r="AR599" s="232" t="s">
        <v>253</v>
      </c>
      <c r="AT599" s="232" t="s">
        <v>248</v>
      </c>
      <c r="AU599" s="232" t="s">
        <v>87</v>
      </c>
      <c r="AY599" s="19" t="s">
        <v>245</v>
      </c>
      <c r="BE599" s="233">
        <f>IF(N599="základní",J599,0)</f>
        <v>0</v>
      </c>
      <c r="BF599" s="233">
        <f>IF(N599="snížená",J599,0)</f>
        <v>0</v>
      </c>
      <c r="BG599" s="233">
        <f>IF(N599="zákl. přenesená",J599,0)</f>
        <v>0</v>
      </c>
      <c r="BH599" s="233">
        <f>IF(N599="sníž. přenesená",J599,0)</f>
        <v>0</v>
      </c>
      <c r="BI599" s="233">
        <f>IF(N599="nulová",J599,0)</f>
        <v>0</v>
      </c>
      <c r="BJ599" s="19" t="s">
        <v>85</v>
      </c>
      <c r="BK599" s="233">
        <f>ROUND(I599*H599,2)</f>
        <v>0</v>
      </c>
      <c r="BL599" s="19" t="s">
        <v>253</v>
      </c>
      <c r="BM599" s="232" t="s">
        <v>7575</v>
      </c>
    </row>
    <row r="600" s="2" customFormat="1">
      <c r="A600" s="40"/>
      <c r="B600" s="41"/>
      <c r="C600" s="42"/>
      <c r="D600" s="234" t="s">
        <v>255</v>
      </c>
      <c r="E600" s="42"/>
      <c r="F600" s="235" t="s">
        <v>3787</v>
      </c>
      <c r="G600" s="42"/>
      <c r="H600" s="42"/>
      <c r="I600" s="236"/>
      <c r="J600" s="42"/>
      <c r="K600" s="42"/>
      <c r="L600" s="46"/>
      <c r="M600" s="237"/>
      <c r="N600" s="238"/>
      <c r="O600" s="93"/>
      <c r="P600" s="93"/>
      <c r="Q600" s="93"/>
      <c r="R600" s="93"/>
      <c r="S600" s="93"/>
      <c r="T600" s="94"/>
      <c r="U600" s="40"/>
      <c r="V600" s="40"/>
      <c r="W600" s="40"/>
      <c r="X600" s="40"/>
      <c r="Y600" s="40"/>
      <c r="Z600" s="40"/>
      <c r="AA600" s="40"/>
      <c r="AB600" s="40"/>
      <c r="AC600" s="40"/>
      <c r="AD600" s="40"/>
      <c r="AE600" s="40"/>
      <c r="AT600" s="19" t="s">
        <v>255</v>
      </c>
      <c r="AU600" s="19" t="s">
        <v>87</v>
      </c>
    </row>
    <row r="601" s="2" customFormat="1">
      <c r="A601" s="40"/>
      <c r="B601" s="41"/>
      <c r="C601" s="42"/>
      <c r="D601" s="296" t="s">
        <v>766</v>
      </c>
      <c r="E601" s="42"/>
      <c r="F601" s="297" t="s">
        <v>3789</v>
      </c>
      <c r="G601" s="42"/>
      <c r="H601" s="42"/>
      <c r="I601" s="236"/>
      <c r="J601" s="42"/>
      <c r="K601" s="42"/>
      <c r="L601" s="46"/>
      <c r="M601" s="237"/>
      <c r="N601" s="238"/>
      <c r="O601" s="93"/>
      <c r="P601" s="93"/>
      <c r="Q601" s="93"/>
      <c r="R601" s="93"/>
      <c r="S601" s="93"/>
      <c r="T601" s="94"/>
      <c r="U601" s="40"/>
      <c r="V601" s="40"/>
      <c r="W601" s="40"/>
      <c r="X601" s="40"/>
      <c r="Y601" s="40"/>
      <c r="Z601" s="40"/>
      <c r="AA601" s="40"/>
      <c r="AB601" s="40"/>
      <c r="AC601" s="40"/>
      <c r="AD601" s="40"/>
      <c r="AE601" s="40"/>
      <c r="AT601" s="19" t="s">
        <v>766</v>
      </c>
      <c r="AU601" s="19" t="s">
        <v>87</v>
      </c>
    </row>
    <row r="602" s="14" customFormat="1">
      <c r="A602" s="14"/>
      <c r="B602" s="249"/>
      <c r="C602" s="250"/>
      <c r="D602" s="234" t="s">
        <v>257</v>
      </c>
      <c r="E602" s="251" t="s">
        <v>1</v>
      </c>
      <c r="F602" s="252" t="s">
        <v>7576</v>
      </c>
      <c r="G602" s="250"/>
      <c r="H602" s="253">
        <v>132.15299999999999</v>
      </c>
      <c r="I602" s="254"/>
      <c r="J602" s="250"/>
      <c r="K602" s="250"/>
      <c r="L602" s="255"/>
      <c r="M602" s="256"/>
      <c r="N602" s="257"/>
      <c r="O602" s="257"/>
      <c r="P602" s="257"/>
      <c r="Q602" s="257"/>
      <c r="R602" s="257"/>
      <c r="S602" s="257"/>
      <c r="T602" s="258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9" t="s">
        <v>257</v>
      </c>
      <c r="AU602" s="259" t="s">
        <v>87</v>
      </c>
      <c r="AV602" s="14" t="s">
        <v>87</v>
      </c>
      <c r="AW602" s="14" t="s">
        <v>34</v>
      </c>
      <c r="AX602" s="14" t="s">
        <v>85</v>
      </c>
      <c r="AY602" s="259" t="s">
        <v>245</v>
      </c>
    </row>
    <row r="603" s="2" customFormat="1" ht="16.5" customHeight="1">
      <c r="A603" s="40"/>
      <c r="B603" s="41"/>
      <c r="C603" s="221" t="s">
        <v>3458</v>
      </c>
      <c r="D603" s="221" t="s">
        <v>248</v>
      </c>
      <c r="E603" s="222" t="s">
        <v>3791</v>
      </c>
      <c r="F603" s="223" t="s">
        <v>3792</v>
      </c>
      <c r="G603" s="224" t="s">
        <v>251</v>
      </c>
      <c r="H603" s="225">
        <v>132.15299999999999</v>
      </c>
      <c r="I603" s="226"/>
      <c r="J603" s="227">
        <f>ROUND(I603*H603,2)</f>
        <v>0</v>
      </c>
      <c r="K603" s="223" t="s">
        <v>764</v>
      </c>
      <c r="L603" s="46"/>
      <c r="M603" s="228" t="s">
        <v>1</v>
      </c>
      <c r="N603" s="229" t="s">
        <v>42</v>
      </c>
      <c r="O603" s="93"/>
      <c r="P603" s="230">
        <f>O603*H603</f>
        <v>0</v>
      </c>
      <c r="Q603" s="230">
        <v>0</v>
      </c>
      <c r="R603" s="230">
        <f>Q603*H603</f>
        <v>0</v>
      </c>
      <c r="S603" s="230">
        <v>0</v>
      </c>
      <c r="T603" s="231">
        <f>S603*H603</f>
        <v>0</v>
      </c>
      <c r="U603" s="40"/>
      <c r="V603" s="40"/>
      <c r="W603" s="40"/>
      <c r="X603" s="40"/>
      <c r="Y603" s="40"/>
      <c r="Z603" s="40"/>
      <c r="AA603" s="40"/>
      <c r="AB603" s="40"/>
      <c r="AC603" s="40"/>
      <c r="AD603" s="40"/>
      <c r="AE603" s="40"/>
      <c r="AR603" s="232" t="s">
        <v>253</v>
      </c>
      <c r="AT603" s="232" t="s">
        <v>248</v>
      </c>
      <c r="AU603" s="232" t="s">
        <v>87</v>
      </c>
      <c r="AY603" s="19" t="s">
        <v>245</v>
      </c>
      <c r="BE603" s="233">
        <f>IF(N603="základní",J603,0)</f>
        <v>0</v>
      </c>
      <c r="BF603" s="233">
        <f>IF(N603="snížená",J603,0)</f>
        <v>0</v>
      </c>
      <c r="BG603" s="233">
        <f>IF(N603="zákl. přenesená",J603,0)</f>
        <v>0</v>
      </c>
      <c r="BH603" s="233">
        <f>IF(N603="sníž. přenesená",J603,0)</f>
        <v>0</v>
      </c>
      <c r="BI603" s="233">
        <f>IF(N603="nulová",J603,0)</f>
        <v>0</v>
      </c>
      <c r="BJ603" s="19" t="s">
        <v>85</v>
      </c>
      <c r="BK603" s="233">
        <f>ROUND(I603*H603,2)</f>
        <v>0</v>
      </c>
      <c r="BL603" s="19" t="s">
        <v>253</v>
      </c>
      <c r="BM603" s="232" t="s">
        <v>7577</v>
      </c>
    </row>
    <row r="604" s="2" customFormat="1">
      <c r="A604" s="40"/>
      <c r="B604" s="41"/>
      <c r="C604" s="42"/>
      <c r="D604" s="234" t="s">
        <v>255</v>
      </c>
      <c r="E604" s="42"/>
      <c r="F604" s="235" t="s">
        <v>3792</v>
      </c>
      <c r="G604" s="42"/>
      <c r="H604" s="42"/>
      <c r="I604" s="236"/>
      <c r="J604" s="42"/>
      <c r="K604" s="42"/>
      <c r="L604" s="46"/>
      <c r="M604" s="237"/>
      <c r="N604" s="238"/>
      <c r="O604" s="93"/>
      <c r="P604" s="93"/>
      <c r="Q604" s="93"/>
      <c r="R604" s="93"/>
      <c r="S604" s="93"/>
      <c r="T604" s="94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T604" s="19" t="s">
        <v>255</v>
      </c>
      <c r="AU604" s="19" t="s">
        <v>87</v>
      </c>
    </row>
    <row r="605" s="2" customFormat="1">
      <c r="A605" s="40"/>
      <c r="B605" s="41"/>
      <c r="C605" s="42"/>
      <c r="D605" s="296" t="s">
        <v>766</v>
      </c>
      <c r="E605" s="42"/>
      <c r="F605" s="297" t="s">
        <v>3794</v>
      </c>
      <c r="G605" s="42"/>
      <c r="H605" s="42"/>
      <c r="I605" s="236"/>
      <c r="J605" s="42"/>
      <c r="K605" s="42"/>
      <c r="L605" s="46"/>
      <c r="M605" s="237"/>
      <c r="N605" s="238"/>
      <c r="O605" s="93"/>
      <c r="P605" s="93"/>
      <c r="Q605" s="93"/>
      <c r="R605" s="93"/>
      <c r="S605" s="93"/>
      <c r="T605" s="94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T605" s="19" t="s">
        <v>766</v>
      </c>
      <c r="AU605" s="19" t="s">
        <v>87</v>
      </c>
    </row>
    <row r="606" s="2" customFormat="1" ht="21.75" customHeight="1">
      <c r="A606" s="40"/>
      <c r="B606" s="41"/>
      <c r="C606" s="221" t="s">
        <v>3461</v>
      </c>
      <c r="D606" s="221" t="s">
        <v>248</v>
      </c>
      <c r="E606" s="222" t="s">
        <v>7192</v>
      </c>
      <c r="F606" s="223" t="s">
        <v>7193</v>
      </c>
      <c r="G606" s="224" t="s">
        <v>317</v>
      </c>
      <c r="H606" s="225">
        <v>56</v>
      </c>
      <c r="I606" s="226"/>
      <c r="J606" s="227">
        <f>ROUND(I606*H606,2)</f>
        <v>0</v>
      </c>
      <c r="K606" s="223" t="s">
        <v>764</v>
      </c>
      <c r="L606" s="46"/>
      <c r="M606" s="228" t="s">
        <v>1</v>
      </c>
      <c r="N606" s="229" t="s">
        <v>42</v>
      </c>
      <c r="O606" s="93"/>
      <c r="P606" s="230">
        <f>O606*H606</f>
        <v>0</v>
      </c>
      <c r="Q606" s="230">
        <v>0.00042000000000000002</v>
      </c>
      <c r="R606" s="230">
        <f>Q606*H606</f>
        <v>0.023519999999999999</v>
      </c>
      <c r="S606" s="230">
        <v>0</v>
      </c>
      <c r="T606" s="231">
        <f>S606*H606</f>
        <v>0</v>
      </c>
      <c r="U606" s="40"/>
      <c r="V606" s="40"/>
      <c r="W606" s="40"/>
      <c r="X606" s="40"/>
      <c r="Y606" s="40"/>
      <c r="Z606" s="40"/>
      <c r="AA606" s="40"/>
      <c r="AB606" s="40"/>
      <c r="AC606" s="40"/>
      <c r="AD606" s="40"/>
      <c r="AE606" s="40"/>
      <c r="AR606" s="232" t="s">
        <v>253</v>
      </c>
      <c r="AT606" s="232" t="s">
        <v>248</v>
      </c>
      <c r="AU606" s="232" t="s">
        <v>87</v>
      </c>
      <c r="AY606" s="19" t="s">
        <v>245</v>
      </c>
      <c r="BE606" s="233">
        <f>IF(N606="základní",J606,0)</f>
        <v>0</v>
      </c>
      <c r="BF606" s="233">
        <f>IF(N606="snížená",J606,0)</f>
        <v>0</v>
      </c>
      <c r="BG606" s="233">
        <f>IF(N606="zákl. přenesená",J606,0)</f>
        <v>0</v>
      </c>
      <c r="BH606" s="233">
        <f>IF(N606="sníž. přenesená",J606,0)</f>
        <v>0</v>
      </c>
      <c r="BI606" s="233">
        <f>IF(N606="nulová",J606,0)</f>
        <v>0</v>
      </c>
      <c r="BJ606" s="19" t="s">
        <v>85</v>
      </c>
      <c r="BK606" s="233">
        <f>ROUND(I606*H606,2)</f>
        <v>0</v>
      </c>
      <c r="BL606" s="19" t="s">
        <v>253</v>
      </c>
      <c r="BM606" s="232" t="s">
        <v>7578</v>
      </c>
    </row>
    <row r="607" s="2" customFormat="1">
      <c r="A607" s="40"/>
      <c r="B607" s="41"/>
      <c r="C607" s="42"/>
      <c r="D607" s="234" t="s">
        <v>255</v>
      </c>
      <c r="E607" s="42"/>
      <c r="F607" s="235" t="s">
        <v>7195</v>
      </c>
      <c r="G607" s="42"/>
      <c r="H607" s="42"/>
      <c r="I607" s="236"/>
      <c r="J607" s="42"/>
      <c r="K607" s="42"/>
      <c r="L607" s="46"/>
      <c r="M607" s="237"/>
      <c r="N607" s="238"/>
      <c r="O607" s="93"/>
      <c r="P607" s="93"/>
      <c r="Q607" s="93"/>
      <c r="R607" s="93"/>
      <c r="S607" s="93"/>
      <c r="T607" s="94"/>
      <c r="U607" s="40"/>
      <c r="V607" s="40"/>
      <c r="W607" s="40"/>
      <c r="X607" s="40"/>
      <c r="Y607" s="40"/>
      <c r="Z607" s="40"/>
      <c r="AA607" s="40"/>
      <c r="AB607" s="40"/>
      <c r="AC607" s="40"/>
      <c r="AD607" s="40"/>
      <c r="AE607" s="40"/>
      <c r="AT607" s="19" t="s">
        <v>255</v>
      </c>
      <c r="AU607" s="19" t="s">
        <v>87</v>
      </c>
    </row>
    <row r="608" s="2" customFormat="1">
      <c r="A608" s="40"/>
      <c r="B608" s="41"/>
      <c r="C608" s="42"/>
      <c r="D608" s="296" t="s">
        <v>766</v>
      </c>
      <c r="E608" s="42"/>
      <c r="F608" s="297" t="s">
        <v>7196</v>
      </c>
      <c r="G608" s="42"/>
      <c r="H608" s="42"/>
      <c r="I608" s="236"/>
      <c r="J608" s="42"/>
      <c r="K608" s="42"/>
      <c r="L608" s="46"/>
      <c r="M608" s="237"/>
      <c r="N608" s="238"/>
      <c r="O608" s="93"/>
      <c r="P608" s="93"/>
      <c r="Q608" s="93"/>
      <c r="R608" s="93"/>
      <c r="S608" s="93"/>
      <c r="T608" s="94"/>
      <c r="U608" s="40"/>
      <c r="V608" s="40"/>
      <c r="W608" s="40"/>
      <c r="X608" s="40"/>
      <c r="Y608" s="40"/>
      <c r="Z608" s="40"/>
      <c r="AA608" s="40"/>
      <c r="AB608" s="40"/>
      <c r="AC608" s="40"/>
      <c r="AD608" s="40"/>
      <c r="AE608" s="40"/>
      <c r="AT608" s="19" t="s">
        <v>766</v>
      </c>
      <c r="AU608" s="19" t="s">
        <v>87</v>
      </c>
    </row>
    <row r="609" s="14" customFormat="1">
      <c r="A609" s="14"/>
      <c r="B609" s="249"/>
      <c r="C609" s="250"/>
      <c r="D609" s="234" t="s">
        <v>257</v>
      </c>
      <c r="E609" s="251" t="s">
        <v>1</v>
      </c>
      <c r="F609" s="252" t="s">
        <v>7579</v>
      </c>
      <c r="G609" s="250"/>
      <c r="H609" s="253">
        <v>56</v>
      </c>
      <c r="I609" s="254"/>
      <c r="J609" s="250"/>
      <c r="K609" s="250"/>
      <c r="L609" s="255"/>
      <c r="M609" s="256"/>
      <c r="N609" s="257"/>
      <c r="O609" s="257"/>
      <c r="P609" s="257"/>
      <c r="Q609" s="257"/>
      <c r="R609" s="257"/>
      <c r="S609" s="257"/>
      <c r="T609" s="258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59" t="s">
        <v>257</v>
      </c>
      <c r="AU609" s="259" t="s">
        <v>87</v>
      </c>
      <c r="AV609" s="14" t="s">
        <v>87</v>
      </c>
      <c r="AW609" s="14" t="s">
        <v>34</v>
      </c>
      <c r="AX609" s="14" t="s">
        <v>77</v>
      </c>
      <c r="AY609" s="259" t="s">
        <v>245</v>
      </c>
    </row>
    <row r="610" s="15" customFormat="1">
      <c r="A610" s="15"/>
      <c r="B610" s="260"/>
      <c r="C610" s="261"/>
      <c r="D610" s="234" t="s">
        <v>257</v>
      </c>
      <c r="E610" s="262" t="s">
        <v>1</v>
      </c>
      <c r="F610" s="263" t="s">
        <v>266</v>
      </c>
      <c r="G610" s="261"/>
      <c r="H610" s="264">
        <v>56</v>
      </c>
      <c r="I610" s="265"/>
      <c r="J610" s="261"/>
      <c r="K610" s="261"/>
      <c r="L610" s="266"/>
      <c r="M610" s="267"/>
      <c r="N610" s="268"/>
      <c r="O610" s="268"/>
      <c r="P610" s="268"/>
      <c r="Q610" s="268"/>
      <c r="R610" s="268"/>
      <c r="S610" s="268"/>
      <c r="T610" s="269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T610" s="270" t="s">
        <v>257</v>
      </c>
      <c r="AU610" s="270" t="s">
        <v>87</v>
      </c>
      <c r="AV610" s="15" t="s">
        <v>253</v>
      </c>
      <c r="AW610" s="15" t="s">
        <v>34</v>
      </c>
      <c r="AX610" s="15" t="s">
        <v>85</v>
      </c>
      <c r="AY610" s="270" t="s">
        <v>245</v>
      </c>
    </row>
    <row r="611" s="2" customFormat="1" ht="16.5" customHeight="1">
      <c r="A611" s="40"/>
      <c r="B611" s="41"/>
      <c r="C611" s="221" t="s">
        <v>1547</v>
      </c>
      <c r="D611" s="221" t="s">
        <v>248</v>
      </c>
      <c r="E611" s="222" t="s">
        <v>2905</v>
      </c>
      <c r="F611" s="223" t="s">
        <v>2906</v>
      </c>
      <c r="G611" s="224" t="s">
        <v>329</v>
      </c>
      <c r="H611" s="225">
        <v>2</v>
      </c>
      <c r="I611" s="226"/>
      <c r="J611" s="227">
        <f>ROUND(I611*H611,2)</f>
        <v>0</v>
      </c>
      <c r="K611" s="223" t="s">
        <v>764</v>
      </c>
      <c r="L611" s="46"/>
      <c r="M611" s="228" t="s">
        <v>1</v>
      </c>
      <c r="N611" s="229" t="s">
        <v>42</v>
      </c>
      <c r="O611" s="93"/>
      <c r="P611" s="230">
        <f>O611*H611</f>
        <v>0</v>
      </c>
      <c r="Q611" s="230">
        <v>0.00069999999999999999</v>
      </c>
      <c r="R611" s="230">
        <f>Q611*H611</f>
        <v>0.0014</v>
      </c>
      <c r="S611" s="230">
        <v>0</v>
      </c>
      <c r="T611" s="231">
        <f>S611*H611</f>
        <v>0</v>
      </c>
      <c r="U611" s="40"/>
      <c r="V611" s="40"/>
      <c r="W611" s="40"/>
      <c r="X611" s="40"/>
      <c r="Y611" s="40"/>
      <c r="Z611" s="40"/>
      <c r="AA611" s="40"/>
      <c r="AB611" s="40"/>
      <c r="AC611" s="40"/>
      <c r="AD611" s="40"/>
      <c r="AE611" s="40"/>
      <c r="AR611" s="232" t="s">
        <v>253</v>
      </c>
      <c r="AT611" s="232" t="s">
        <v>248</v>
      </c>
      <c r="AU611" s="232" t="s">
        <v>87</v>
      </c>
      <c r="AY611" s="19" t="s">
        <v>245</v>
      </c>
      <c r="BE611" s="233">
        <f>IF(N611="základní",J611,0)</f>
        <v>0</v>
      </c>
      <c r="BF611" s="233">
        <f>IF(N611="snížená",J611,0)</f>
        <v>0</v>
      </c>
      <c r="BG611" s="233">
        <f>IF(N611="zákl. přenesená",J611,0)</f>
        <v>0</v>
      </c>
      <c r="BH611" s="233">
        <f>IF(N611="sníž. přenesená",J611,0)</f>
        <v>0</v>
      </c>
      <c r="BI611" s="233">
        <f>IF(N611="nulová",J611,0)</f>
        <v>0</v>
      </c>
      <c r="BJ611" s="19" t="s">
        <v>85</v>
      </c>
      <c r="BK611" s="233">
        <f>ROUND(I611*H611,2)</f>
        <v>0</v>
      </c>
      <c r="BL611" s="19" t="s">
        <v>253</v>
      </c>
      <c r="BM611" s="232" t="s">
        <v>7580</v>
      </c>
    </row>
    <row r="612" s="2" customFormat="1">
      <c r="A612" s="40"/>
      <c r="B612" s="41"/>
      <c r="C612" s="42"/>
      <c r="D612" s="234" t="s">
        <v>255</v>
      </c>
      <c r="E612" s="42"/>
      <c r="F612" s="235" t="s">
        <v>2908</v>
      </c>
      <c r="G612" s="42"/>
      <c r="H612" s="42"/>
      <c r="I612" s="236"/>
      <c r="J612" s="42"/>
      <c r="K612" s="42"/>
      <c r="L612" s="46"/>
      <c r="M612" s="237"/>
      <c r="N612" s="238"/>
      <c r="O612" s="93"/>
      <c r="P612" s="93"/>
      <c r="Q612" s="93"/>
      <c r="R612" s="93"/>
      <c r="S612" s="93"/>
      <c r="T612" s="94"/>
      <c r="U612" s="40"/>
      <c r="V612" s="40"/>
      <c r="W612" s="40"/>
      <c r="X612" s="40"/>
      <c r="Y612" s="40"/>
      <c r="Z612" s="40"/>
      <c r="AA612" s="40"/>
      <c r="AB612" s="40"/>
      <c r="AC612" s="40"/>
      <c r="AD612" s="40"/>
      <c r="AE612" s="40"/>
      <c r="AT612" s="19" t="s">
        <v>255</v>
      </c>
      <c r="AU612" s="19" t="s">
        <v>87</v>
      </c>
    </row>
    <row r="613" s="2" customFormat="1">
      <c r="A613" s="40"/>
      <c r="B613" s="41"/>
      <c r="C613" s="42"/>
      <c r="D613" s="296" t="s">
        <v>766</v>
      </c>
      <c r="E613" s="42"/>
      <c r="F613" s="297" t="s">
        <v>2909</v>
      </c>
      <c r="G613" s="42"/>
      <c r="H613" s="42"/>
      <c r="I613" s="236"/>
      <c r="J613" s="42"/>
      <c r="K613" s="42"/>
      <c r="L613" s="46"/>
      <c r="M613" s="237"/>
      <c r="N613" s="238"/>
      <c r="O613" s="93"/>
      <c r="P613" s="93"/>
      <c r="Q613" s="93"/>
      <c r="R613" s="93"/>
      <c r="S613" s="93"/>
      <c r="T613" s="94"/>
      <c r="U613" s="40"/>
      <c r="V613" s="40"/>
      <c r="W613" s="40"/>
      <c r="X613" s="40"/>
      <c r="Y613" s="40"/>
      <c r="Z613" s="40"/>
      <c r="AA613" s="40"/>
      <c r="AB613" s="40"/>
      <c r="AC613" s="40"/>
      <c r="AD613" s="40"/>
      <c r="AE613" s="40"/>
      <c r="AT613" s="19" t="s">
        <v>766</v>
      </c>
      <c r="AU613" s="19" t="s">
        <v>87</v>
      </c>
    </row>
    <row r="614" s="14" customFormat="1">
      <c r="A614" s="14"/>
      <c r="B614" s="249"/>
      <c r="C614" s="250"/>
      <c r="D614" s="234" t="s">
        <v>257</v>
      </c>
      <c r="E614" s="251" t="s">
        <v>1</v>
      </c>
      <c r="F614" s="252" t="s">
        <v>7581</v>
      </c>
      <c r="G614" s="250"/>
      <c r="H614" s="253">
        <v>2</v>
      </c>
      <c r="I614" s="254"/>
      <c r="J614" s="250"/>
      <c r="K614" s="250"/>
      <c r="L614" s="255"/>
      <c r="M614" s="256"/>
      <c r="N614" s="257"/>
      <c r="O614" s="257"/>
      <c r="P614" s="257"/>
      <c r="Q614" s="257"/>
      <c r="R614" s="257"/>
      <c r="S614" s="257"/>
      <c r="T614" s="258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59" t="s">
        <v>257</v>
      </c>
      <c r="AU614" s="259" t="s">
        <v>87</v>
      </c>
      <c r="AV614" s="14" t="s">
        <v>87</v>
      </c>
      <c r="AW614" s="14" t="s">
        <v>34</v>
      </c>
      <c r="AX614" s="14" t="s">
        <v>77</v>
      </c>
      <c r="AY614" s="259" t="s">
        <v>245</v>
      </c>
    </row>
    <row r="615" s="15" customFormat="1">
      <c r="A615" s="15"/>
      <c r="B615" s="260"/>
      <c r="C615" s="261"/>
      <c r="D615" s="234" t="s">
        <v>257</v>
      </c>
      <c r="E615" s="262" t="s">
        <v>1</v>
      </c>
      <c r="F615" s="263" t="s">
        <v>266</v>
      </c>
      <c r="G615" s="261"/>
      <c r="H615" s="264">
        <v>2</v>
      </c>
      <c r="I615" s="265"/>
      <c r="J615" s="261"/>
      <c r="K615" s="261"/>
      <c r="L615" s="266"/>
      <c r="M615" s="267"/>
      <c r="N615" s="268"/>
      <c r="O615" s="268"/>
      <c r="P615" s="268"/>
      <c r="Q615" s="268"/>
      <c r="R615" s="268"/>
      <c r="S615" s="268"/>
      <c r="T615" s="269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T615" s="270" t="s">
        <v>257</v>
      </c>
      <c r="AU615" s="270" t="s">
        <v>87</v>
      </c>
      <c r="AV615" s="15" t="s">
        <v>253</v>
      </c>
      <c r="AW615" s="15" t="s">
        <v>34</v>
      </c>
      <c r="AX615" s="15" t="s">
        <v>85</v>
      </c>
      <c r="AY615" s="270" t="s">
        <v>245</v>
      </c>
    </row>
    <row r="616" s="2" customFormat="1" ht="16.5" customHeight="1">
      <c r="A616" s="40"/>
      <c r="B616" s="41"/>
      <c r="C616" s="283" t="s">
        <v>3825</v>
      </c>
      <c r="D616" s="283" t="s">
        <v>551</v>
      </c>
      <c r="E616" s="284" t="s">
        <v>2911</v>
      </c>
      <c r="F616" s="285" t="s">
        <v>2912</v>
      </c>
      <c r="G616" s="286" t="s">
        <v>329</v>
      </c>
      <c r="H616" s="287">
        <v>2</v>
      </c>
      <c r="I616" s="288"/>
      <c r="J616" s="289">
        <f>ROUND(I616*H616,2)</f>
        <v>0</v>
      </c>
      <c r="K616" s="285" t="s">
        <v>764</v>
      </c>
      <c r="L616" s="290"/>
      <c r="M616" s="291" t="s">
        <v>1</v>
      </c>
      <c r="N616" s="292" t="s">
        <v>42</v>
      </c>
      <c r="O616" s="93"/>
      <c r="P616" s="230">
        <f>O616*H616</f>
        <v>0</v>
      </c>
      <c r="Q616" s="230">
        <v>0.0025000000000000001</v>
      </c>
      <c r="R616" s="230">
        <f>Q616*H616</f>
        <v>0.0050000000000000001</v>
      </c>
      <c r="S616" s="230">
        <v>0</v>
      </c>
      <c r="T616" s="231">
        <f>S616*H616</f>
        <v>0</v>
      </c>
      <c r="U616" s="40"/>
      <c r="V616" s="40"/>
      <c r="W616" s="40"/>
      <c r="X616" s="40"/>
      <c r="Y616" s="40"/>
      <c r="Z616" s="40"/>
      <c r="AA616" s="40"/>
      <c r="AB616" s="40"/>
      <c r="AC616" s="40"/>
      <c r="AD616" s="40"/>
      <c r="AE616" s="40"/>
      <c r="AR616" s="232" t="s">
        <v>326</v>
      </c>
      <c r="AT616" s="232" t="s">
        <v>551</v>
      </c>
      <c r="AU616" s="232" t="s">
        <v>87</v>
      </c>
      <c r="AY616" s="19" t="s">
        <v>245</v>
      </c>
      <c r="BE616" s="233">
        <f>IF(N616="základní",J616,0)</f>
        <v>0</v>
      </c>
      <c r="BF616" s="233">
        <f>IF(N616="snížená",J616,0)</f>
        <v>0</v>
      </c>
      <c r="BG616" s="233">
        <f>IF(N616="zákl. přenesená",J616,0)</f>
        <v>0</v>
      </c>
      <c r="BH616" s="233">
        <f>IF(N616="sníž. přenesená",J616,0)</f>
        <v>0</v>
      </c>
      <c r="BI616" s="233">
        <f>IF(N616="nulová",J616,0)</f>
        <v>0</v>
      </c>
      <c r="BJ616" s="19" t="s">
        <v>85</v>
      </c>
      <c r="BK616" s="233">
        <f>ROUND(I616*H616,2)</f>
        <v>0</v>
      </c>
      <c r="BL616" s="19" t="s">
        <v>253</v>
      </c>
      <c r="BM616" s="232" t="s">
        <v>7582</v>
      </c>
    </row>
    <row r="617" s="2" customFormat="1">
      <c r="A617" s="40"/>
      <c r="B617" s="41"/>
      <c r="C617" s="42"/>
      <c r="D617" s="234" t="s">
        <v>255</v>
      </c>
      <c r="E617" s="42"/>
      <c r="F617" s="235" t="s">
        <v>2912</v>
      </c>
      <c r="G617" s="42"/>
      <c r="H617" s="42"/>
      <c r="I617" s="236"/>
      <c r="J617" s="42"/>
      <c r="K617" s="42"/>
      <c r="L617" s="46"/>
      <c r="M617" s="237"/>
      <c r="N617" s="238"/>
      <c r="O617" s="93"/>
      <c r="P617" s="93"/>
      <c r="Q617" s="93"/>
      <c r="R617" s="93"/>
      <c r="S617" s="93"/>
      <c r="T617" s="94"/>
      <c r="U617" s="40"/>
      <c r="V617" s="40"/>
      <c r="W617" s="40"/>
      <c r="X617" s="40"/>
      <c r="Y617" s="40"/>
      <c r="Z617" s="40"/>
      <c r="AA617" s="40"/>
      <c r="AB617" s="40"/>
      <c r="AC617" s="40"/>
      <c r="AD617" s="40"/>
      <c r="AE617" s="40"/>
      <c r="AT617" s="19" t="s">
        <v>255</v>
      </c>
      <c r="AU617" s="19" t="s">
        <v>87</v>
      </c>
    </row>
    <row r="618" s="2" customFormat="1" ht="16.5" customHeight="1">
      <c r="A618" s="40"/>
      <c r="B618" s="41"/>
      <c r="C618" s="221" t="s">
        <v>3828</v>
      </c>
      <c r="D618" s="221" t="s">
        <v>248</v>
      </c>
      <c r="E618" s="222" t="s">
        <v>7583</v>
      </c>
      <c r="F618" s="223" t="s">
        <v>7584</v>
      </c>
      <c r="G618" s="224" t="s">
        <v>275</v>
      </c>
      <c r="H618" s="225">
        <v>3.1000000000000001</v>
      </c>
      <c r="I618" s="226"/>
      <c r="J618" s="227">
        <f>ROUND(I618*H618,2)</f>
        <v>0</v>
      </c>
      <c r="K618" s="223" t="s">
        <v>764</v>
      </c>
      <c r="L618" s="46"/>
      <c r="M618" s="228" t="s">
        <v>1</v>
      </c>
      <c r="N618" s="229" t="s">
        <v>42</v>
      </c>
      <c r="O618" s="93"/>
      <c r="P618" s="230">
        <f>O618*H618</f>
        <v>0</v>
      </c>
      <c r="Q618" s="230">
        <v>0.0014499999999999999</v>
      </c>
      <c r="R618" s="230">
        <f>Q618*H618</f>
        <v>0.0044949999999999999</v>
      </c>
      <c r="S618" s="230">
        <v>0</v>
      </c>
      <c r="T618" s="231">
        <f>S618*H618</f>
        <v>0</v>
      </c>
      <c r="U618" s="40"/>
      <c r="V618" s="40"/>
      <c r="W618" s="40"/>
      <c r="X618" s="40"/>
      <c r="Y618" s="40"/>
      <c r="Z618" s="40"/>
      <c r="AA618" s="40"/>
      <c r="AB618" s="40"/>
      <c r="AC618" s="40"/>
      <c r="AD618" s="40"/>
      <c r="AE618" s="40"/>
      <c r="AR618" s="232" t="s">
        <v>253</v>
      </c>
      <c r="AT618" s="232" t="s">
        <v>248</v>
      </c>
      <c r="AU618" s="232" t="s">
        <v>87</v>
      </c>
      <c r="AY618" s="19" t="s">
        <v>245</v>
      </c>
      <c r="BE618" s="233">
        <f>IF(N618="základní",J618,0)</f>
        <v>0</v>
      </c>
      <c r="BF618" s="233">
        <f>IF(N618="snížená",J618,0)</f>
        <v>0</v>
      </c>
      <c r="BG618" s="233">
        <f>IF(N618="zákl. přenesená",J618,0)</f>
        <v>0</v>
      </c>
      <c r="BH618" s="233">
        <f>IF(N618="sníž. přenesená",J618,0)</f>
        <v>0</v>
      </c>
      <c r="BI618" s="233">
        <f>IF(N618="nulová",J618,0)</f>
        <v>0</v>
      </c>
      <c r="BJ618" s="19" t="s">
        <v>85</v>
      </c>
      <c r="BK618" s="233">
        <f>ROUND(I618*H618,2)</f>
        <v>0</v>
      </c>
      <c r="BL618" s="19" t="s">
        <v>253</v>
      </c>
      <c r="BM618" s="232" t="s">
        <v>7585</v>
      </c>
    </row>
    <row r="619" s="2" customFormat="1">
      <c r="A619" s="40"/>
      <c r="B619" s="41"/>
      <c r="C619" s="42"/>
      <c r="D619" s="234" t="s">
        <v>255</v>
      </c>
      <c r="E619" s="42"/>
      <c r="F619" s="235" t="s">
        <v>7586</v>
      </c>
      <c r="G619" s="42"/>
      <c r="H619" s="42"/>
      <c r="I619" s="236"/>
      <c r="J619" s="42"/>
      <c r="K619" s="42"/>
      <c r="L619" s="46"/>
      <c r="M619" s="237"/>
      <c r="N619" s="238"/>
      <c r="O619" s="93"/>
      <c r="P619" s="93"/>
      <c r="Q619" s="93"/>
      <c r="R619" s="93"/>
      <c r="S619" s="93"/>
      <c r="T619" s="94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T619" s="19" t="s">
        <v>255</v>
      </c>
      <c r="AU619" s="19" t="s">
        <v>87</v>
      </c>
    </row>
    <row r="620" s="2" customFormat="1">
      <c r="A620" s="40"/>
      <c r="B620" s="41"/>
      <c r="C620" s="42"/>
      <c r="D620" s="296" t="s">
        <v>766</v>
      </c>
      <c r="E620" s="42"/>
      <c r="F620" s="297" t="s">
        <v>7587</v>
      </c>
      <c r="G620" s="42"/>
      <c r="H620" s="42"/>
      <c r="I620" s="236"/>
      <c r="J620" s="42"/>
      <c r="K620" s="42"/>
      <c r="L620" s="46"/>
      <c r="M620" s="237"/>
      <c r="N620" s="238"/>
      <c r="O620" s="93"/>
      <c r="P620" s="93"/>
      <c r="Q620" s="93"/>
      <c r="R620" s="93"/>
      <c r="S620" s="93"/>
      <c r="T620" s="94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T620" s="19" t="s">
        <v>766</v>
      </c>
      <c r="AU620" s="19" t="s">
        <v>87</v>
      </c>
    </row>
    <row r="621" s="14" customFormat="1">
      <c r="A621" s="14"/>
      <c r="B621" s="249"/>
      <c r="C621" s="250"/>
      <c r="D621" s="234" t="s">
        <v>257</v>
      </c>
      <c r="E621" s="251" t="s">
        <v>1</v>
      </c>
      <c r="F621" s="252" t="s">
        <v>7588</v>
      </c>
      <c r="G621" s="250"/>
      <c r="H621" s="253">
        <v>3.1000000000000001</v>
      </c>
      <c r="I621" s="254"/>
      <c r="J621" s="250"/>
      <c r="K621" s="250"/>
      <c r="L621" s="255"/>
      <c r="M621" s="256"/>
      <c r="N621" s="257"/>
      <c r="O621" s="257"/>
      <c r="P621" s="257"/>
      <c r="Q621" s="257"/>
      <c r="R621" s="257"/>
      <c r="S621" s="257"/>
      <c r="T621" s="258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9" t="s">
        <v>257</v>
      </c>
      <c r="AU621" s="259" t="s">
        <v>87</v>
      </c>
      <c r="AV621" s="14" t="s">
        <v>87</v>
      </c>
      <c r="AW621" s="14" t="s">
        <v>34</v>
      </c>
      <c r="AX621" s="14" t="s">
        <v>77</v>
      </c>
      <c r="AY621" s="259" t="s">
        <v>245</v>
      </c>
    </row>
    <row r="622" s="15" customFormat="1">
      <c r="A622" s="15"/>
      <c r="B622" s="260"/>
      <c r="C622" s="261"/>
      <c r="D622" s="234" t="s">
        <v>257</v>
      </c>
      <c r="E622" s="262" t="s">
        <v>1</v>
      </c>
      <c r="F622" s="263" t="s">
        <v>266</v>
      </c>
      <c r="G622" s="261"/>
      <c r="H622" s="264">
        <v>3.1000000000000001</v>
      </c>
      <c r="I622" s="265"/>
      <c r="J622" s="261"/>
      <c r="K622" s="261"/>
      <c r="L622" s="266"/>
      <c r="M622" s="267"/>
      <c r="N622" s="268"/>
      <c r="O622" s="268"/>
      <c r="P622" s="268"/>
      <c r="Q622" s="268"/>
      <c r="R622" s="268"/>
      <c r="S622" s="268"/>
      <c r="T622" s="269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T622" s="270" t="s">
        <v>257</v>
      </c>
      <c r="AU622" s="270" t="s">
        <v>87</v>
      </c>
      <c r="AV622" s="15" t="s">
        <v>253</v>
      </c>
      <c r="AW622" s="15" t="s">
        <v>34</v>
      </c>
      <c r="AX622" s="15" t="s">
        <v>85</v>
      </c>
      <c r="AY622" s="270" t="s">
        <v>245</v>
      </c>
    </row>
    <row r="623" s="2" customFormat="1" ht="16.5" customHeight="1">
      <c r="A623" s="40"/>
      <c r="B623" s="41"/>
      <c r="C623" s="221" t="s">
        <v>3831</v>
      </c>
      <c r="D623" s="221" t="s">
        <v>248</v>
      </c>
      <c r="E623" s="222" t="s">
        <v>7198</v>
      </c>
      <c r="F623" s="223" t="s">
        <v>7199</v>
      </c>
      <c r="G623" s="224" t="s">
        <v>317</v>
      </c>
      <c r="H623" s="225">
        <v>51.439999999999998</v>
      </c>
      <c r="I623" s="226"/>
      <c r="J623" s="227">
        <f>ROUND(I623*H623,2)</f>
        <v>0</v>
      </c>
      <c r="K623" s="223" t="s">
        <v>764</v>
      </c>
      <c r="L623" s="46"/>
      <c r="M623" s="228" t="s">
        <v>1</v>
      </c>
      <c r="N623" s="229" t="s">
        <v>42</v>
      </c>
      <c r="O623" s="93"/>
      <c r="P623" s="230">
        <f>O623*H623</f>
        <v>0</v>
      </c>
      <c r="Q623" s="230">
        <v>0.00017000000000000001</v>
      </c>
      <c r="R623" s="230">
        <f>Q623*H623</f>
        <v>0.0087448000000000005</v>
      </c>
      <c r="S623" s="230">
        <v>0</v>
      </c>
      <c r="T623" s="231">
        <f>S623*H623</f>
        <v>0</v>
      </c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R623" s="232" t="s">
        <v>253</v>
      </c>
      <c r="AT623" s="232" t="s">
        <v>248</v>
      </c>
      <c r="AU623" s="232" t="s">
        <v>87</v>
      </c>
      <c r="AY623" s="19" t="s">
        <v>245</v>
      </c>
      <c r="BE623" s="233">
        <f>IF(N623="základní",J623,0)</f>
        <v>0</v>
      </c>
      <c r="BF623" s="233">
        <f>IF(N623="snížená",J623,0)</f>
        <v>0</v>
      </c>
      <c r="BG623" s="233">
        <f>IF(N623="zákl. přenesená",J623,0)</f>
        <v>0</v>
      </c>
      <c r="BH623" s="233">
        <f>IF(N623="sníž. přenesená",J623,0)</f>
        <v>0</v>
      </c>
      <c r="BI623" s="233">
        <f>IF(N623="nulová",J623,0)</f>
        <v>0</v>
      </c>
      <c r="BJ623" s="19" t="s">
        <v>85</v>
      </c>
      <c r="BK623" s="233">
        <f>ROUND(I623*H623,2)</f>
        <v>0</v>
      </c>
      <c r="BL623" s="19" t="s">
        <v>253</v>
      </c>
      <c r="BM623" s="232" t="s">
        <v>7589</v>
      </c>
    </row>
    <row r="624" s="2" customFormat="1">
      <c r="A624" s="40"/>
      <c r="B624" s="41"/>
      <c r="C624" s="42"/>
      <c r="D624" s="234" t="s">
        <v>255</v>
      </c>
      <c r="E624" s="42"/>
      <c r="F624" s="235" t="s">
        <v>7201</v>
      </c>
      <c r="G624" s="42"/>
      <c r="H624" s="42"/>
      <c r="I624" s="236"/>
      <c r="J624" s="42"/>
      <c r="K624" s="42"/>
      <c r="L624" s="46"/>
      <c r="M624" s="237"/>
      <c r="N624" s="238"/>
      <c r="O624" s="93"/>
      <c r="P624" s="93"/>
      <c r="Q624" s="93"/>
      <c r="R624" s="93"/>
      <c r="S624" s="93"/>
      <c r="T624" s="94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T624" s="19" t="s">
        <v>255</v>
      </c>
      <c r="AU624" s="19" t="s">
        <v>87</v>
      </c>
    </row>
    <row r="625" s="2" customFormat="1">
      <c r="A625" s="40"/>
      <c r="B625" s="41"/>
      <c r="C625" s="42"/>
      <c r="D625" s="296" t="s">
        <v>766</v>
      </c>
      <c r="E625" s="42"/>
      <c r="F625" s="297" t="s">
        <v>7202</v>
      </c>
      <c r="G625" s="42"/>
      <c r="H625" s="42"/>
      <c r="I625" s="236"/>
      <c r="J625" s="42"/>
      <c r="K625" s="42"/>
      <c r="L625" s="46"/>
      <c r="M625" s="237"/>
      <c r="N625" s="238"/>
      <c r="O625" s="93"/>
      <c r="P625" s="93"/>
      <c r="Q625" s="93"/>
      <c r="R625" s="93"/>
      <c r="S625" s="93"/>
      <c r="T625" s="94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T625" s="19" t="s">
        <v>766</v>
      </c>
      <c r="AU625" s="19" t="s">
        <v>87</v>
      </c>
    </row>
    <row r="626" s="14" customFormat="1">
      <c r="A626" s="14"/>
      <c r="B626" s="249"/>
      <c r="C626" s="250"/>
      <c r="D626" s="234" t="s">
        <v>257</v>
      </c>
      <c r="E626" s="251" t="s">
        <v>1</v>
      </c>
      <c r="F626" s="252" t="s">
        <v>7590</v>
      </c>
      <c r="G626" s="250"/>
      <c r="H626" s="253">
        <v>51.439999999999998</v>
      </c>
      <c r="I626" s="254"/>
      <c r="J626" s="250"/>
      <c r="K626" s="250"/>
      <c r="L626" s="255"/>
      <c r="M626" s="256"/>
      <c r="N626" s="257"/>
      <c r="O626" s="257"/>
      <c r="P626" s="257"/>
      <c r="Q626" s="257"/>
      <c r="R626" s="257"/>
      <c r="S626" s="257"/>
      <c r="T626" s="258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9" t="s">
        <v>257</v>
      </c>
      <c r="AU626" s="259" t="s">
        <v>87</v>
      </c>
      <c r="AV626" s="14" t="s">
        <v>87</v>
      </c>
      <c r="AW626" s="14" t="s">
        <v>34</v>
      </c>
      <c r="AX626" s="14" t="s">
        <v>77</v>
      </c>
      <c r="AY626" s="259" t="s">
        <v>245</v>
      </c>
    </row>
    <row r="627" s="15" customFormat="1">
      <c r="A627" s="15"/>
      <c r="B627" s="260"/>
      <c r="C627" s="261"/>
      <c r="D627" s="234" t="s">
        <v>257</v>
      </c>
      <c r="E627" s="262" t="s">
        <v>1</v>
      </c>
      <c r="F627" s="263" t="s">
        <v>266</v>
      </c>
      <c r="G627" s="261"/>
      <c r="H627" s="264">
        <v>51.439999999999998</v>
      </c>
      <c r="I627" s="265"/>
      <c r="J627" s="261"/>
      <c r="K627" s="261"/>
      <c r="L627" s="266"/>
      <c r="M627" s="267"/>
      <c r="N627" s="268"/>
      <c r="O627" s="268"/>
      <c r="P627" s="268"/>
      <c r="Q627" s="268"/>
      <c r="R627" s="268"/>
      <c r="S627" s="268"/>
      <c r="T627" s="269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70" t="s">
        <v>257</v>
      </c>
      <c r="AU627" s="270" t="s">
        <v>87</v>
      </c>
      <c r="AV627" s="15" t="s">
        <v>253</v>
      </c>
      <c r="AW627" s="15" t="s">
        <v>34</v>
      </c>
      <c r="AX627" s="15" t="s">
        <v>85</v>
      </c>
      <c r="AY627" s="270" t="s">
        <v>245</v>
      </c>
    </row>
    <row r="628" s="2" customFormat="1" ht="21.75" customHeight="1">
      <c r="A628" s="40"/>
      <c r="B628" s="41"/>
      <c r="C628" s="221" t="s">
        <v>3834</v>
      </c>
      <c r="D628" s="221" t="s">
        <v>248</v>
      </c>
      <c r="E628" s="222" t="s">
        <v>7591</v>
      </c>
      <c r="F628" s="223" t="s">
        <v>7592</v>
      </c>
      <c r="G628" s="224" t="s">
        <v>317</v>
      </c>
      <c r="H628" s="225">
        <v>6</v>
      </c>
      <c r="I628" s="226"/>
      <c r="J628" s="227">
        <f>ROUND(I628*H628,2)</f>
        <v>0</v>
      </c>
      <c r="K628" s="223" t="s">
        <v>764</v>
      </c>
      <c r="L628" s="46"/>
      <c r="M628" s="228" t="s">
        <v>1</v>
      </c>
      <c r="N628" s="229" t="s">
        <v>42</v>
      </c>
      <c r="O628" s="93"/>
      <c r="P628" s="230">
        <f>O628*H628</f>
        <v>0</v>
      </c>
      <c r="Q628" s="230">
        <v>0.16370999999999999</v>
      </c>
      <c r="R628" s="230">
        <f>Q628*H628</f>
        <v>0.98225999999999991</v>
      </c>
      <c r="S628" s="230">
        <v>0</v>
      </c>
      <c r="T628" s="231">
        <f>S628*H628</f>
        <v>0</v>
      </c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R628" s="232" t="s">
        <v>253</v>
      </c>
      <c r="AT628" s="232" t="s">
        <v>248</v>
      </c>
      <c r="AU628" s="232" t="s">
        <v>87</v>
      </c>
      <c r="AY628" s="19" t="s">
        <v>245</v>
      </c>
      <c r="BE628" s="233">
        <f>IF(N628="základní",J628,0)</f>
        <v>0</v>
      </c>
      <c r="BF628" s="233">
        <f>IF(N628="snížená",J628,0)</f>
        <v>0</v>
      </c>
      <c r="BG628" s="233">
        <f>IF(N628="zákl. přenesená",J628,0)</f>
        <v>0</v>
      </c>
      <c r="BH628" s="233">
        <f>IF(N628="sníž. přenesená",J628,0)</f>
        <v>0</v>
      </c>
      <c r="BI628" s="233">
        <f>IF(N628="nulová",J628,0)</f>
        <v>0</v>
      </c>
      <c r="BJ628" s="19" t="s">
        <v>85</v>
      </c>
      <c r="BK628" s="233">
        <f>ROUND(I628*H628,2)</f>
        <v>0</v>
      </c>
      <c r="BL628" s="19" t="s">
        <v>253</v>
      </c>
      <c r="BM628" s="232" t="s">
        <v>7593</v>
      </c>
    </row>
    <row r="629" s="2" customFormat="1">
      <c r="A629" s="40"/>
      <c r="B629" s="41"/>
      <c r="C629" s="42"/>
      <c r="D629" s="234" t="s">
        <v>255</v>
      </c>
      <c r="E629" s="42"/>
      <c r="F629" s="235" t="s">
        <v>7594</v>
      </c>
      <c r="G629" s="42"/>
      <c r="H629" s="42"/>
      <c r="I629" s="236"/>
      <c r="J629" s="42"/>
      <c r="K629" s="42"/>
      <c r="L629" s="46"/>
      <c r="M629" s="237"/>
      <c r="N629" s="238"/>
      <c r="O629" s="93"/>
      <c r="P629" s="93"/>
      <c r="Q629" s="93"/>
      <c r="R629" s="93"/>
      <c r="S629" s="93"/>
      <c r="T629" s="94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T629" s="19" t="s">
        <v>255</v>
      </c>
      <c r="AU629" s="19" t="s">
        <v>87</v>
      </c>
    </row>
    <row r="630" s="2" customFormat="1">
      <c r="A630" s="40"/>
      <c r="B630" s="41"/>
      <c r="C630" s="42"/>
      <c r="D630" s="296" t="s">
        <v>766</v>
      </c>
      <c r="E630" s="42"/>
      <c r="F630" s="297" t="s">
        <v>7595</v>
      </c>
      <c r="G630" s="42"/>
      <c r="H630" s="42"/>
      <c r="I630" s="236"/>
      <c r="J630" s="42"/>
      <c r="K630" s="42"/>
      <c r="L630" s="46"/>
      <c r="M630" s="237"/>
      <c r="N630" s="238"/>
      <c r="O630" s="93"/>
      <c r="P630" s="93"/>
      <c r="Q630" s="93"/>
      <c r="R630" s="93"/>
      <c r="S630" s="93"/>
      <c r="T630" s="94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T630" s="19" t="s">
        <v>766</v>
      </c>
      <c r="AU630" s="19" t="s">
        <v>87</v>
      </c>
    </row>
    <row r="631" s="14" customFormat="1">
      <c r="A631" s="14"/>
      <c r="B631" s="249"/>
      <c r="C631" s="250"/>
      <c r="D631" s="234" t="s">
        <v>257</v>
      </c>
      <c r="E631" s="251" t="s">
        <v>1</v>
      </c>
      <c r="F631" s="252" t="s">
        <v>7596</v>
      </c>
      <c r="G631" s="250"/>
      <c r="H631" s="253">
        <v>6</v>
      </c>
      <c r="I631" s="254"/>
      <c r="J631" s="250"/>
      <c r="K631" s="250"/>
      <c r="L631" s="255"/>
      <c r="M631" s="256"/>
      <c r="N631" s="257"/>
      <c r="O631" s="257"/>
      <c r="P631" s="257"/>
      <c r="Q631" s="257"/>
      <c r="R631" s="257"/>
      <c r="S631" s="257"/>
      <c r="T631" s="258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9" t="s">
        <v>257</v>
      </c>
      <c r="AU631" s="259" t="s">
        <v>87</v>
      </c>
      <c r="AV631" s="14" t="s">
        <v>87</v>
      </c>
      <c r="AW631" s="14" t="s">
        <v>34</v>
      </c>
      <c r="AX631" s="14" t="s">
        <v>77</v>
      </c>
      <c r="AY631" s="259" t="s">
        <v>245</v>
      </c>
    </row>
    <row r="632" s="15" customFormat="1">
      <c r="A632" s="15"/>
      <c r="B632" s="260"/>
      <c r="C632" s="261"/>
      <c r="D632" s="234" t="s">
        <v>257</v>
      </c>
      <c r="E632" s="262" t="s">
        <v>1</v>
      </c>
      <c r="F632" s="263" t="s">
        <v>266</v>
      </c>
      <c r="G632" s="261"/>
      <c r="H632" s="264">
        <v>6</v>
      </c>
      <c r="I632" s="265"/>
      <c r="J632" s="261"/>
      <c r="K632" s="261"/>
      <c r="L632" s="266"/>
      <c r="M632" s="267"/>
      <c r="N632" s="268"/>
      <c r="O632" s="268"/>
      <c r="P632" s="268"/>
      <c r="Q632" s="268"/>
      <c r="R632" s="268"/>
      <c r="S632" s="268"/>
      <c r="T632" s="269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T632" s="270" t="s">
        <v>257</v>
      </c>
      <c r="AU632" s="270" t="s">
        <v>87</v>
      </c>
      <c r="AV632" s="15" t="s">
        <v>253</v>
      </c>
      <c r="AW632" s="15" t="s">
        <v>34</v>
      </c>
      <c r="AX632" s="15" t="s">
        <v>85</v>
      </c>
      <c r="AY632" s="270" t="s">
        <v>245</v>
      </c>
    </row>
    <row r="633" s="2" customFormat="1" ht="16.5" customHeight="1">
      <c r="A633" s="40"/>
      <c r="B633" s="41"/>
      <c r="C633" s="283" t="s">
        <v>3837</v>
      </c>
      <c r="D633" s="283" t="s">
        <v>551</v>
      </c>
      <c r="E633" s="284" t="s">
        <v>7597</v>
      </c>
      <c r="F633" s="285" t="s">
        <v>7598</v>
      </c>
      <c r="G633" s="286" t="s">
        <v>317</v>
      </c>
      <c r="H633" s="287">
        <v>6</v>
      </c>
      <c r="I633" s="288"/>
      <c r="J633" s="289">
        <f>ROUND(I633*H633,2)</f>
        <v>0</v>
      </c>
      <c r="K633" s="285" t="s">
        <v>764</v>
      </c>
      <c r="L633" s="290"/>
      <c r="M633" s="291" t="s">
        <v>1</v>
      </c>
      <c r="N633" s="292" t="s">
        <v>42</v>
      </c>
      <c r="O633" s="93"/>
      <c r="P633" s="230">
        <f>O633*H633</f>
        <v>0</v>
      </c>
      <c r="Q633" s="230">
        <v>0.14044000000000001</v>
      </c>
      <c r="R633" s="230">
        <f>Q633*H633</f>
        <v>0.84264000000000006</v>
      </c>
      <c r="S633" s="230">
        <v>0</v>
      </c>
      <c r="T633" s="231">
        <f>S633*H633</f>
        <v>0</v>
      </c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R633" s="232" t="s">
        <v>326</v>
      </c>
      <c r="AT633" s="232" t="s">
        <v>551</v>
      </c>
      <c r="AU633" s="232" t="s">
        <v>87</v>
      </c>
      <c r="AY633" s="19" t="s">
        <v>245</v>
      </c>
      <c r="BE633" s="233">
        <f>IF(N633="základní",J633,0)</f>
        <v>0</v>
      </c>
      <c r="BF633" s="233">
        <f>IF(N633="snížená",J633,0)</f>
        <v>0</v>
      </c>
      <c r="BG633" s="233">
        <f>IF(N633="zákl. přenesená",J633,0)</f>
        <v>0</v>
      </c>
      <c r="BH633" s="233">
        <f>IF(N633="sníž. přenesená",J633,0)</f>
        <v>0</v>
      </c>
      <c r="BI633" s="233">
        <f>IF(N633="nulová",J633,0)</f>
        <v>0</v>
      </c>
      <c r="BJ633" s="19" t="s">
        <v>85</v>
      </c>
      <c r="BK633" s="233">
        <f>ROUND(I633*H633,2)</f>
        <v>0</v>
      </c>
      <c r="BL633" s="19" t="s">
        <v>253</v>
      </c>
      <c r="BM633" s="232" t="s">
        <v>7599</v>
      </c>
    </row>
    <row r="634" s="2" customFormat="1">
      <c r="A634" s="40"/>
      <c r="B634" s="41"/>
      <c r="C634" s="42"/>
      <c r="D634" s="234" t="s">
        <v>255</v>
      </c>
      <c r="E634" s="42"/>
      <c r="F634" s="235" t="s">
        <v>7598</v>
      </c>
      <c r="G634" s="42"/>
      <c r="H634" s="42"/>
      <c r="I634" s="236"/>
      <c r="J634" s="42"/>
      <c r="K634" s="42"/>
      <c r="L634" s="46"/>
      <c r="M634" s="237"/>
      <c r="N634" s="238"/>
      <c r="O634" s="93"/>
      <c r="P634" s="93"/>
      <c r="Q634" s="93"/>
      <c r="R634" s="93"/>
      <c r="S634" s="93"/>
      <c r="T634" s="94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T634" s="19" t="s">
        <v>255</v>
      </c>
      <c r="AU634" s="19" t="s">
        <v>87</v>
      </c>
    </row>
    <row r="635" s="2" customFormat="1" ht="16.5" customHeight="1">
      <c r="A635" s="40"/>
      <c r="B635" s="41"/>
      <c r="C635" s="221" t="s">
        <v>3840</v>
      </c>
      <c r="D635" s="221" t="s">
        <v>248</v>
      </c>
      <c r="E635" s="222" t="s">
        <v>7600</v>
      </c>
      <c r="F635" s="223" t="s">
        <v>7601</v>
      </c>
      <c r="G635" s="224" t="s">
        <v>317</v>
      </c>
      <c r="H635" s="225">
        <v>6.2000000000000002</v>
      </c>
      <c r="I635" s="226"/>
      <c r="J635" s="227">
        <f>ROUND(I635*H635,2)</f>
        <v>0</v>
      </c>
      <c r="K635" s="223" t="s">
        <v>764</v>
      </c>
      <c r="L635" s="46"/>
      <c r="M635" s="228" t="s">
        <v>1</v>
      </c>
      <c r="N635" s="229" t="s">
        <v>42</v>
      </c>
      <c r="O635" s="93"/>
      <c r="P635" s="230">
        <f>O635*H635</f>
        <v>0</v>
      </c>
      <c r="Q635" s="230">
        <v>0.43819000000000002</v>
      </c>
      <c r="R635" s="230">
        <f>Q635*H635</f>
        <v>2.7167780000000001</v>
      </c>
      <c r="S635" s="230">
        <v>0</v>
      </c>
      <c r="T635" s="231">
        <f>S635*H635</f>
        <v>0</v>
      </c>
      <c r="U635" s="40"/>
      <c r="V635" s="40"/>
      <c r="W635" s="40"/>
      <c r="X635" s="40"/>
      <c r="Y635" s="40"/>
      <c r="Z635" s="40"/>
      <c r="AA635" s="40"/>
      <c r="AB635" s="40"/>
      <c r="AC635" s="40"/>
      <c r="AD635" s="40"/>
      <c r="AE635" s="40"/>
      <c r="AR635" s="232" t="s">
        <v>253</v>
      </c>
      <c r="AT635" s="232" t="s">
        <v>248</v>
      </c>
      <c r="AU635" s="232" t="s">
        <v>87</v>
      </c>
      <c r="AY635" s="19" t="s">
        <v>245</v>
      </c>
      <c r="BE635" s="233">
        <f>IF(N635="základní",J635,0)</f>
        <v>0</v>
      </c>
      <c r="BF635" s="233">
        <f>IF(N635="snížená",J635,0)</f>
        <v>0</v>
      </c>
      <c r="BG635" s="233">
        <f>IF(N635="zákl. přenesená",J635,0)</f>
        <v>0</v>
      </c>
      <c r="BH635" s="233">
        <f>IF(N635="sníž. přenesená",J635,0)</f>
        <v>0</v>
      </c>
      <c r="BI635" s="233">
        <f>IF(N635="nulová",J635,0)</f>
        <v>0</v>
      </c>
      <c r="BJ635" s="19" t="s">
        <v>85</v>
      </c>
      <c r="BK635" s="233">
        <f>ROUND(I635*H635,2)</f>
        <v>0</v>
      </c>
      <c r="BL635" s="19" t="s">
        <v>253</v>
      </c>
      <c r="BM635" s="232" t="s">
        <v>7602</v>
      </c>
    </row>
    <row r="636" s="2" customFormat="1">
      <c r="A636" s="40"/>
      <c r="B636" s="41"/>
      <c r="C636" s="42"/>
      <c r="D636" s="234" t="s">
        <v>255</v>
      </c>
      <c r="E636" s="42"/>
      <c r="F636" s="235" t="s">
        <v>7603</v>
      </c>
      <c r="G636" s="42"/>
      <c r="H636" s="42"/>
      <c r="I636" s="236"/>
      <c r="J636" s="42"/>
      <c r="K636" s="42"/>
      <c r="L636" s="46"/>
      <c r="M636" s="237"/>
      <c r="N636" s="238"/>
      <c r="O636" s="93"/>
      <c r="P636" s="93"/>
      <c r="Q636" s="93"/>
      <c r="R636" s="93"/>
      <c r="S636" s="93"/>
      <c r="T636" s="94"/>
      <c r="U636" s="40"/>
      <c r="V636" s="40"/>
      <c r="W636" s="40"/>
      <c r="X636" s="40"/>
      <c r="Y636" s="40"/>
      <c r="Z636" s="40"/>
      <c r="AA636" s="40"/>
      <c r="AB636" s="40"/>
      <c r="AC636" s="40"/>
      <c r="AD636" s="40"/>
      <c r="AE636" s="40"/>
      <c r="AT636" s="19" t="s">
        <v>255</v>
      </c>
      <c r="AU636" s="19" t="s">
        <v>87</v>
      </c>
    </row>
    <row r="637" s="2" customFormat="1">
      <c r="A637" s="40"/>
      <c r="B637" s="41"/>
      <c r="C637" s="42"/>
      <c r="D637" s="296" t="s">
        <v>766</v>
      </c>
      <c r="E637" s="42"/>
      <c r="F637" s="297" t="s">
        <v>7604</v>
      </c>
      <c r="G637" s="42"/>
      <c r="H637" s="42"/>
      <c r="I637" s="236"/>
      <c r="J637" s="42"/>
      <c r="K637" s="42"/>
      <c r="L637" s="46"/>
      <c r="M637" s="237"/>
      <c r="N637" s="238"/>
      <c r="O637" s="93"/>
      <c r="P637" s="93"/>
      <c r="Q637" s="93"/>
      <c r="R637" s="93"/>
      <c r="S637" s="93"/>
      <c r="T637" s="94"/>
      <c r="U637" s="40"/>
      <c r="V637" s="40"/>
      <c r="W637" s="40"/>
      <c r="X637" s="40"/>
      <c r="Y637" s="40"/>
      <c r="Z637" s="40"/>
      <c r="AA637" s="40"/>
      <c r="AB637" s="40"/>
      <c r="AC637" s="40"/>
      <c r="AD637" s="40"/>
      <c r="AE637" s="40"/>
      <c r="AT637" s="19" t="s">
        <v>766</v>
      </c>
      <c r="AU637" s="19" t="s">
        <v>87</v>
      </c>
    </row>
    <row r="638" s="14" customFormat="1">
      <c r="A638" s="14"/>
      <c r="B638" s="249"/>
      <c r="C638" s="250"/>
      <c r="D638" s="234" t="s">
        <v>257</v>
      </c>
      <c r="E638" s="251" t="s">
        <v>1</v>
      </c>
      <c r="F638" s="252" t="s">
        <v>7605</v>
      </c>
      <c r="G638" s="250"/>
      <c r="H638" s="253">
        <v>6.2000000000000002</v>
      </c>
      <c r="I638" s="254"/>
      <c r="J638" s="250"/>
      <c r="K638" s="250"/>
      <c r="L638" s="255"/>
      <c r="M638" s="256"/>
      <c r="N638" s="257"/>
      <c r="O638" s="257"/>
      <c r="P638" s="257"/>
      <c r="Q638" s="257"/>
      <c r="R638" s="257"/>
      <c r="S638" s="257"/>
      <c r="T638" s="258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9" t="s">
        <v>257</v>
      </c>
      <c r="AU638" s="259" t="s">
        <v>87</v>
      </c>
      <c r="AV638" s="14" t="s">
        <v>87</v>
      </c>
      <c r="AW638" s="14" t="s">
        <v>34</v>
      </c>
      <c r="AX638" s="14" t="s">
        <v>77</v>
      </c>
      <c r="AY638" s="259" t="s">
        <v>245</v>
      </c>
    </row>
    <row r="639" s="15" customFormat="1">
      <c r="A639" s="15"/>
      <c r="B639" s="260"/>
      <c r="C639" s="261"/>
      <c r="D639" s="234" t="s">
        <v>257</v>
      </c>
      <c r="E639" s="262" t="s">
        <v>1</v>
      </c>
      <c r="F639" s="263" t="s">
        <v>266</v>
      </c>
      <c r="G639" s="261"/>
      <c r="H639" s="264">
        <v>6.2000000000000002</v>
      </c>
      <c r="I639" s="265"/>
      <c r="J639" s="261"/>
      <c r="K639" s="261"/>
      <c r="L639" s="266"/>
      <c r="M639" s="267"/>
      <c r="N639" s="268"/>
      <c r="O639" s="268"/>
      <c r="P639" s="268"/>
      <c r="Q639" s="268"/>
      <c r="R639" s="268"/>
      <c r="S639" s="268"/>
      <c r="T639" s="269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T639" s="270" t="s">
        <v>257</v>
      </c>
      <c r="AU639" s="270" t="s">
        <v>87</v>
      </c>
      <c r="AV639" s="15" t="s">
        <v>253</v>
      </c>
      <c r="AW639" s="15" t="s">
        <v>34</v>
      </c>
      <c r="AX639" s="15" t="s">
        <v>85</v>
      </c>
      <c r="AY639" s="270" t="s">
        <v>245</v>
      </c>
    </row>
    <row r="640" s="2" customFormat="1" ht="21.75" customHeight="1">
      <c r="A640" s="40"/>
      <c r="B640" s="41"/>
      <c r="C640" s="283" t="s">
        <v>3843</v>
      </c>
      <c r="D640" s="283" t="s">
        <v>551</v>
      </c>
      <c r="E640" s="284" t="s">
        <v>7606</v>
      </c>
      <c r="F640" s="285" t="s">
        <v>7607</v>
      </c>
      <c r="G640" s="286" t="s">
        <v>317</v>
      </c>
      <c r="H640" s="287">
        <v>6.2000000000000002</v>
      </c>
      <c r="I640" s="288"/>
      <c r="J640" s="289">
        <f>ROUND(I640*H640,2)</f>
        <v>0</v>
      </c>
      <c r="K640" s="285" t="s">
        <v>764</v>
      </c>
      <c r="L640" s="290"/>
      <c r="M640" s="291" t="s">
        <v>1</v>
      </c>
      <c r="N640" s="292" t="s">
        <v>42</v>
      </c>
      <c r="O640" s="93"/>
      <c r="P640" s="230">
        <f>O640*H640</f>
        <v>0</v>
      </c>
      <c r="Q640" s="230">
        <v>0.25650000000000001</v>
      </c>
      <c r="R640" s="230">
        <f>Q640*H640</f>
        <v>1.5903000000000001</v>
      </c>
      <c r="S640" s="230">
        <v>0</v>
      </c>
      <c r="T640" s="231">
        <f>S640*H640</f>
        <v>0</v>
      </c>
      <c r="U640" s="40"/>
      <c r="V640" s="40"/>
      <c r="W640" s="40"/>
      <c r="X640" s="40"/>
      <c r="Y640" s="40"/>
      <c r="Z640" s="40"/>
      <c r="AA640" s="40"/>
      <c r="AB640" s="40"/>
      <c r="AC640" s="40"/>
      <c r="AD640" s="40"/>
      <c r="AE640" s="40"/>
      <c r="AR640" s="232" t="s">
        <v>326</v>
      </c>
      <c r="AT640" s="232" t="s">
        <v>551</v>
      </c>
      <c r="AU640" s="232" t="s">
        <v>87</v>
      </c>
      <c r="AY640" s="19" t="s">
        <v>245</v>
      </c>
      <c r="BE640" s="233">
        <f>IF(N640="základní",J640,0)</f>
        <v>0</v>
      </c>
      <c r="BF640" s="233">
        <f>IF(N640="snížená",J640,0)</f>
        <v>0</v>
      </c>
      <c r="BG640" s="233">
        <f>IF(N640="zákl. přenesená",J640,0)</f>
        <v>0</v>
      </c>
      <c r="BH640" s="233">
        <f>IF(N640="sníž. přenesená",J640,0)</f>
        <v>0</v>
      </c>
      <c r="BI640" s="233">
        <f>IF(N640="nulová",J640,0)</f>
        <v>0</v>
      </c>
      <c r="BJ640" s="19" t="s">
        <v>85</v>
      </c>
      <c r="BK640" s="233">
        <f>ROUND(I640*H640,2)</f>
        <v>0</v>
      </c>
      <c r="BL640" s="19" t="s">
        <v>253</v>
      </c>
      <c r="BM640" s="232" t="s">
        <v>7608</v>
      </c>
    </row>
    <row r="641" s="2" customFormat="1">
      <c r="A641" s="40"/>
      <c r="B641" s="41"/>
      <c r="C641" s="42"/>
      <c r="D641" s="234" t="s">
        <v>255</v>
      </c>
      <c r="E641" s="42"/>
      <c r="F641" s="235" t="s">
        <v>7607</v>
      </c>
      <c r="G641" s="42"/>
      <c r="H641" s="42"/>
      <c r="I641" s="236"/>
      <c r="J641" s="42"/>
      <c r="K641" s="42"/>
      <c r="L641" s="46"/>
      <c r="M641" s="237"/>
      <c r="N641" s="238"/>
      <c r="O641" s="93"/>
      <c r="P641" s="93"/>
      <c r="Q641" s="93"/>
      <c r="R641" s="93"/>
      <c r="S641" s="93"/>
      <c r="T641" s="94"/>
      <c r="U641" s="40"/>
      <c r="V641" s="40"/>
      <c r="W641" s="40"/>
      <c r="X641" s="40"/>
      <c r="Y641" s="40"/>
      <c r="Z641" s="40"/>
      <c r="AA641" s="40"/>
      <c r="AB641" s="40"/>
      <c r="AC641" s="40"/>
      <c r="AD641" s="40"/>
      <c r="AE641" s="40"/>
      <c r="AT641" s="19" t="s">
        <v>255</v>
      </c>
      <c r="AU641" s="19" t="s">
        <v>87</v>
      </c>
    </row>
    <row r="642" s="2" customFormat="1" ht="16.5" customHeight="1">
      <c r="A642" s="40"/>
      <c r="B642" s="41"/>
      <c r="C642" s="221" t="s">
        <v>2509</v>
      </c>
      <c r="D642" s="221" t="s">
        <v>248</v>
      </c>
      <c r="E642" s="222" t="s">
        <v>2944</v>
      </c>
      <c r="F642" s="223" t="s">
        <v>2945</v>
      </c>
      <c r="G642" s="224" t="s">
        <v>3841</v>
      </c>
      <c r="H642" s="225">
        <v>2</v>
      </c>
      <c r="I642" s="226"/>
      <c r="J642" s="227">
        <f>ROUND(I642*H642,2)</f>
        <v>0</v>
      </c>
      <c r="K642" s="223" t="s">
        <v>764</v>
      </c>
      <c r="L642" s="46"/>
      <c r="M642" s="228" t="s">
        <v>1</v>
      </c>
      <c r="N642" s="229" t="s">
        <v>42</v>
      </c>
      <c r="O642" s="93"/>
      <c r="P642" s="230">
        <f>O642*H642</f>
        <v>0</v>
      </c>
      <c r="Q642" s="230">
        <v>0.0064900000000000001</v>
      </c>
      <c r="R642" s="230">
        <f>Q642*H642</f>
        <v>0.01298</v>
      </c>
      <c r="S642" s="230">
        <v>0</v>
      </c>
      <c r="T642" s="231">
        <f>S642*H642</f>
        <v>0</v>
      </c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R642" s="232" t="s">
        <v>253</v>
      </c>
      <c r="AT642" s="232" t="s">
        <v>248</v>
      </c>
      <c r="AU642" s="232" t="s">
        <v>87</v>
      </c>
      <c r="AY642" s="19" t="s">
        <v>245</v>
      </c>
      <c r="BE642" s="233">
        <f>IF(N642="základní",J642,0)</f>
        <v>0</v>
      </c>
      <c r="BF642" s="233">
        <f>IF(N642="snížená",J642,0)</f>
        <v>0</v>
      </c>
      <c r="BG642" s="233">
        <f>IF(N642="zákl. přenesená",J642,0)</f>
        <v>0</v>
      </c>
      <c r="BH642" s="233">
        <f>IF(N642="sníž. přenesená",J642,0)</f>
        <v>0</v>
      </c>
      <c r="BI642" s="233">
        <f>IF(N642="nulová",J642,0)</f>
        <v>0</v>
      </c>
      <c r="BJ642" s="19" t="s">
        <v>85</v>
      </c>
      <c r="BK642" s="233">
        <f>ROUND(I642*H642,2)</f>
        <v>0</v>
      </c>
      <c r="BL642" s="19" t="s">
        <v>253</v>
      </c>
      <c r="BM642" s="232" t="s">
        <v>7609</v>
      </c>
    </row>
    <row r="643" s="2" customFormat="1">
      <c r="A643" s="40"/>
      <c r="B643" s="41"/>
      <c r="C643" s="42"/>
      <c r="D643" s="234" t="s">
        <v>255</v>
      </c>
      <c r="E643" s="42"/>
      <c r="F643" s="235" t="s">
        <v>2947</v>
      </c>
      <c r="G643" s="42"/>
      <c r="H643" s="42"/>
      <c r="I643" s="236"/>
      <c r="J643" s="42"/>
      <c r="K643" s="42"/>
      <c r="L643" s="46"/>
      <c r="M643" s="237"/>
      <c r="N643" s="238"/>
      <c r="O643" s="93"/>
      <c r="P643" s="93"/>
      <c r="Q643" s="93"/>
      <c r="R643" s="93"/>
      <c r="S643" s="93"/>
      <c r="T643" s="94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T643" s="19" t="s">
        <v>255</v>
      </c>
      <c r="AU643" s="19" t="s">
        <v>87</v>
      </c>
    </row>
    <row r="644" s="2" customFormat="1">
      <c r="A644" s="40"/>
      <c r="B644" s="41"/>
      <c r="C644" s="42"/>
      <c r="D644" s="296" t="s">
        <v>766</v>
      </c>
      <c r="E644" s="42"/>
      <c r="F644" s="297" t="s">
        <v>2948</v>
      </c>
      <c r="G644" s="42"/>
      <c r="H644" s="42"/>
      <c r="I644" s="236"/>
      <c r="J644" s="42"/>
      <c r="K644" s="42"/>
      <c r="L644" s="46"/>
      <c r="M644" s="237"/>
      <c r="N644" s="238"/>
      <c r="O644" s="93"/>
      <c r="P644" s="93"/>
      <c r="Q644" s="93"/>
      <c r="R644" s="93"/>
      <c r="S644" s="93"/>
      <c r="T644" s="94"/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T644" s="19" t="s">
        <v>766</v>
      </c>
      <c r="AU644" s="19" t="s">
        <v>87</v>
      </c>
    </row>
    <row r="645" s="14" customFormat="1">
      <c r="A645" s="14"/>
      <c r="B645" s="249"/>
      <c r="C645" s="250"/>
      <c r="D645" s="234" t="s">
        <v>257</v>
      </c>
      <c r="E645" s="251" t="s">
        <v>1</v>
      </c>
      <c r="F645" s="252" t="s">
        <v>7054</v>
      </c>
      <c r="G645" s="250"/>
      <c r="H645" s="253">
        <v>2</v>
      </c>
      <c r="I645" s="254"/>
      <c r="J645" s="250"/>
      <c r="K645" s="250"/>
      <c r="L645" s="255"/>
      <c r="M645" s="256"/>
      <c r="N645" s="257"/>
      <c r="O645" s="257"/>
      <c r="P645" s="257"/>
      <c r="Q645" s="257"/>
      <c r="R645" s="257"/>
      <c r="S645" s="257"/>
      <c r="T645" s="258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9" t="s">
        <v>257</v>
      </c>
      <c r="AU645" s="259" t="s">
        <v>87</v>
      </c>
      <c r="AV645" s="14" t="s">
        <v>87</v>
      </c>
      <c r="AW645" s="14" t="s">
        <v>34</v>
      </c>
      <c r="AX645" s="14" t="s">
        <v>77</v>
      </c>
      <c r="AY645" s="259" t="s">
        <v>245</v>
      </c>
    </row>
    <row r="646" s="15" customFormat="1">
      <c r="A646" s="15"/>
      <c r="B646" s="260"/>
      <c r="C646" s="261"/>
      <c r="D646" s="234" t="s">
        <v>257</v>
      </c>
      <c r="E646" s="262" t="s">
        <v>1</v>
      </c>
      <c r="F646" s="263" t="s">
        <v>266</v>
      </c>
      <c r="G646" s="261"/>
      <c r="H646" s="264">
        <v>2</v>
      </c>
      <c r="I646" s="265"/>
      <c r="J646" s="261"/>
      <c r="K646" s="261"/>
      <c r="L646" s="266"/>
      <c r="M646" s="267"/>
      <c r="N646" s="268"/>
      <c r="O646" s="268"/>
      <c r="P646" s="268"/>
      <c r="Q646" s="268"/>
      <c r="R646" s="268"/>
      <c r="S646" s="268"/>
      <c r="T646" s="269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70" t="s">
        <v>257</v>
      </c>
      <c r="AU646" s="270" t="s">
        <v>87</v>
      </c>
      <c r="AV646" s="15" t="s">
        <v>253</v>
      </c>
      <c r="AW646" s="15" t="s">
        <v>34</v>
      </c>
      <c r="AX646" s="15" t="s">
        <v>85</v>
      </c>
      <c r="AY646" s="270" t="s">
        <v>245</v>
      </c>
    </row>
    <row r="647" s="2" customFormat="1" ht="16.5" customHeight="1">
      <c r="A647" s="40"/>
      <c r="B647" s="41"/>
      <c r="C647" s="221" t="s">
        <v>3848</v>
      </c>
      <c r="D647" s="221" t="s">
        <v>248</v>
      </c>
      <c r="E647" s="222" t="s">
        <v>5160</v>
      </c>
      <c r="F647" s="223" t="s">
        <v>5161</v>
      </c>
      <c r="G647" s="224" t="s">
        <v>251</v>
      </c>
      <c r="H647" s="225">
        <v>22.420000000000002</v>
      </c>
      <c r="I647" s="226"/>
      <c r="J647" s="227">
        <f>ROUND(I647*H647,2)</f>
        <v>0</v>
      </c>
      <c r="K647" s="223" t="s">
        <v>764</v>
      </c>
      <c r="L647" s="46"/>
      <c r="M647" s="228" t="s">
        <v>1</v>
      </c>
      <c r="N647" s="229" t="s">
        <v>42</v>
      </c>
      <c r="O647" s="93"/>
      <c r="P647" s="230">
        <f>O647*H647</f>
        <v>0</v>
      </c>
      <c r="Q647" s="230">
        <v>0.12</v>
      </c>
      <c r="R647" s="230">
        <f>Q647*H647</f>
        <v>2.6903999999999999</v>
      </c>
      <c r="S647" s="230">
        <v>2.4900000000000002</v>
      </c>
      <c r="T647" s="231">
        <f>S647*H647</f>
        <v>55.825800000000008</v>
      </c>
      <c r="U647" s="40"/>
      <c r="V647" s="40"/>
      <c r="W647" s="40"/>
      <c r="X647" s="40"/>
      <c r="Y647" s="40"/>
      <c r="Z647" s="40"/>
      <c r="AA647" s="40"/>
      <c r="AB647" s="40"/>
      <c r="AC647" s="40"/>
      <c r="AD647" s="40"/>
      <c r="AE647" s="40"/>
      <c r="AR647" s="232" t="s">
        <v>253</v>
      </c>
      <c r="AT647" s="232" t="s">
        <v>248</v>
      </c>
      <c r="AU647" s="232" t="s">
        <v>87</v>
      </c>
      <c r="AY647" s="19" t="s">
        <v>245</v>
      </c>
      <c r="BE647" s="233">
        <f>IF(N647="základní",J647,0)</f>
        <v>0</v>
      </c>
      <c r="BF647" s="233">
        <f>IF(N647="snížená",J647,0)</f>
        <v>0</v>
      </c>
      <c r="BG647" s="233">
        <f>IF(N647="zákl. přenesená",J647,0)</f>
        <v>0</v>
      </c>
      <c r="BH647" s="233">
        <f>IF(N647="sníž. přenesená",J647,0)</f>
        <v>0</v>
      </c>
      <c r="BI647" s="233">
        <f>IF(N647="nulová",J647,0)</f>
        <v>0</v>
      </c>
      <c r="BJ647" s="19" t="s">
        <v>85</v>
      </c>
      <c r="BK647" s="233">
        <f>ROUND(I647*H647,2)</f>
        <v>0</v>
      </c>
      <c r="BL647" s="19" t="s">
        <v>253</v>
      </c>
      <c r="BM647" s="232" t="s">
        <v>7610</v>
      </c>
    </row>
    <row r="648" s="2" customFormat="1">
      <c r="A648" s="40"/>
      <c r="B648" s="41"/>
      <c r="C648" s="42"/>
      <c r="D648" s="234" t="s">
        <v>255</v>
      </c>
      <c r="E648" s="42"/>
      <c r="F648" s="235" t="s">
        <v>6022</v>
      </c>
      <c r="G648" s="42"/>
      <c r="H648" s="42"/>
      <c r="I648" s="236"/>
      <c r="J648" s="42"/>
      <c r="K648" s="42"/>
      <c r="L648" s="46"/>
      <c r="M648" s="237"/>
      <c r="N648" s="238"/>
      <c r="O648" s="93"/>
      <c r="P648" s="93"/>
      <c r="Q648" s="93"/>
      <c r="R648" s="93"/>
      <c r="S648" s="93"/>
      <c r="T648" s="94"/>
      <c r="U648" s="40"/>
      <c r="V648" s="40"/>
      <c r="W648" s="40"/>
      <c r="X648" s="40"/>
      <c r="Y648" s="40"/>
      <c r="Z648" s="40"/>
      <c r="AA648" s="40"/>
      <c r="AB648" s="40"/>
      <c r="AC648" s="40"/>
      <c r="AD648" s="40"/>
      <c r="AE648" s="40"/>
      <c r="AT648" s="19" t="s">
        <v>255</v>
      </c>
      <c r="AU648" s="19" t="s">
        <v>87</v>
      </c>
    </row>
    <row r="649" s="2" customFormat="1">
      <c r="A649" s="40"/>
      <c r="B649" s="41"/>
      <c r="C649" s="42"/>
      <c r="D649" s="296" t="s">
        <v>766</v>
      </c>
      <c r="E649" s="42"/>
      <c r="F649" s="297" t="s">
        <v>5163</v>
      </c>
      <c r="G649" s="42"/>
      <c r="H649" s="42"/>
      <c r="I649" s="236"/>
      <c r="J649" s="42"/>
      <c r="K649" s="42"/>
      <c r="L649" s="46"/>
      <c r="M649" s="237"/>
      <c r="N649" s="238"/>
      <c r="O649" s="93"/>
      <c r="P649" s="93"/>
      <c r="Q649" s="93"/>
      <c r="R649" s="93"/>
      <c r="S649" s="93"/>
      <c r="T649" s="94"/>
      <c r="U649" s="40"/>
      <c r="V649" s="40"/>
      <c r="W649" s="40"/>
      <c r="X649" s="40"/>
      <c r="Y649" s="40"/>
      <c r="Z649" s="40"/>
      <c r="AA649" s="40"/>
      <c r="AB649" s="40"/>
      <c r="AC649" s="40"/>
      <c r="AD649" s="40"/>
      <c r="AE649" s="40"/>
      <c r="AT649" s="19" t="s">
        <v>766</v>
      </c>
      <c r="AU649" s="19" t="s">
        <v>87</v>
      </c>
    </row>
    <row r="650" s="14" customFormat="1">
      <c r="A650" s="14"/>
      <c r="B650" s="249"/>
      <c r="C650" s="250"/>
      <c r="D650" s="234" t="s">
        <v>257</v>
      </c>
      <c r="E650" s="251" t="s">
        <v>1</v>
      </c>
      <c r="F650" s="252" t="s">
        <v>7208</v>
      </c>
      <c r="G650" s="250"/>
      <c r="H650" s="253">
        <v>20.640000000000001</v>
      </c>
      <c r="I650" s="254"/>
      <c r="J650" s="250"/>
      <c r="K650" s="250"/>
      <c r="L650" s="255"/>
      <c r="M650" s="256"/>
      <c r="N650" s="257"/>
      <c r="O650" s="257"/>
      <c r="P650" s="257"/>
      <c r="Q650" s="257"/>
      <c r="R650" s="257"/>
      <c r="S650" s="257"/>
      <c r="T650" s="258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9" t="s">
        <v>257</v>
      </c>
      <c r="AU650" s="259" t="s">
        <v>87</v>
      </c>
      <c r="AV650" s="14" t="s">
        <v>87</v>
      </c>
      <c r="AW650" s="14" t="s">
        <v>34</v>
      </c>
      <c r="AX650" s="14" t="s">
        <v>77</v>
      </c>
      <c r="AY650" s="259" t="s">
        <v>245</v>
      </c>
    </row>
    <row r="651" s="14" customFormat="1">
      <c r="A651" s="14"/>
      <c r="B651" s="249"/>
      <c r="C651" s="250"/>
      <c r="D651" s="234" t="s">
        <v>257</v>
      </c>
      <c r="E651" s="251" t="s">
        <v>1</v>
      </c>
      <c r="F651" s="252" t="s">
        <v>7611</v>
      </c>
      <c r="G651" s="250"/>
      <c r="H651" s="253">
        <v>1.78</v>
      </c>
      <c r="I651" s="254"/>
      <c r="J651" s="250"/>
      <c r="K651" s="250"/>
      <c r="L651" s="255"/>
      <c r="M651" s="256"/>
      <c r="N651" s="257"/>
      <c r="O651" s="257"/>
      <c r="P651" s="257"/>
      <c r="Q651" s="257"/>
      <c r="R651" s="257"/>
      <c r="S651" s="257"/>
      <c r="T651" s="258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9" t="s">
        <v>257</v>
      </c>
      <c r="AU651" s="259" t="s">
        <v>87</v>
      </c>
      <c r="AV651" s="14" t="s">
        <v>87</v>
      </c>
      <c r="AW651" s="14" t="s">
        <v>34</v>
      </c>
      <c r="AX651" s="14" t="s">
        <v>77</v>
      </c>
      <c r="AY651" s="259" t="s">
        <v>245</v>
      </c>
    </row>
    <row r="652" s="15" customFormat="1">
      <c r="A652" s="15"/>
      <c r="B652" s="260"/>
      <c r="C652" s="261"/>
      <c r="D652" s="234" t="s">
        <v>257</v>
      </c>
      <c r="E652" s="262" t="s">
        <v>1</v>
      </c>
      <c r="F652" s="263" t="s">
        <v>266</v>
      </c>
      <c r="G652" s="261"/>
      <c r="H652" s="264">
        <v>22.420000000000002</v>
      </c>
      <c r="I652" s="265"/>
      <c r="J652" s="261"/>
      <c r="K652" s="261"/>
      <c r="L652" s="266"/>
      <c r="M652" s="267"/>
      <c r="N652" s="268"/>
      <c r="O652" s="268"/>
      <c r="P652" s="268"/>
      <c r="Q652" s="268"/>
      <c r="R652" s="268"/>
      <c r="S652" s="268"/>
      <c r="T652" s="269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70" t="s">
        <v>257</v>
      </c>
      <c r="AU652" s="270" t="s">
        <v>87</v>
      </c>
      <c r="AV652" s="15" t="s">
        <v>253</v>
      </c>
      <c r="AW652" s="15" t="s">
        <v>34</v>
      </c>
      <c r="AX652" s="15" t="s">
        <v>85</v>
      </c>
      <c r="AY652" s="270" t="s">
        <v>245</v>
      </c>
    </row>
    <row r="653" s="2" customFormat="1" ht="16.5" customHeight="1">
      <c r="A653" s="40"/>
      <c r="B653" s="41"/>
      <c r="C653" s="221" t="s">
        <v>3851</v>
      </c>
      <c r="D653" s="221" t="s">
        <v>248</v>
      </c>
      <c r="E653" s="222" t="s">
        <v>5805</v>
      </c>
      <c r="F653" s="223" t="s">
        <v>5806</v>
      </c>
      <c r="G653" s="224" t="s">
        <v>251</v>
      </c>
      <c r="H653" s="225">
        <v>19.085000000000001</v>
      </c>
      <c r="I653" s="226"/>
      <c r="J653" s="227">
        <f>ROUND(I653*H653,2)</f>
        <v>0</v>
      </c>
      <c r="K653" s="223" t="s">
        <v>764</v>
      </c>
      <c r="L653" s="46"/>
      <c r="M653" s="228" t="s">
        <v>1</v>
      </c>
      <c r="N653" s="229" t="s">
        <v>42</v>
      </c>
      <c r="O653" s="93"/>
      <c r="P653" s="230">
        <f>O653*H653</f>
        <v>0</v>
      </c>
      <c r="Q653" s="230">
        <v>0.12</v>
      </c>
      <c r="R653" s="230">
        <f>Q653*H653</f>
        <v>2.2902</v>
      </c>
      <c r="S653" s="230">
        <v>2.2000000000000002</v>
      </c>
      <c r="T653" s="231">
        <f>S653*H653</f>
        <v>41.987000000000002</v>
      </c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R653" s="232" t="s">
        <v>253</v>
      </c>
      <c r="AT653" s="232" t="s">
        <v>248</v>
      </c>
      <c r="AU653" s="232" t="s">
        <v>87</v>
      </c>
      <c r="AY653" s="19" t="s">
        <v>245</v>
      </c>
      <c r="BE653" s="233">
        <f>IF(N653="základní",J653,0)</f>
        <v>0</v>
      </c>
      <c r="BF653" s="233">
        <f>IF(N653="snížená",J653,0)</f>
        <v>0</v>
      </c>
      <c r="BG653" s="233">
        <f>IF(N653="zákl. přenesená",J653,0)</f>
        <v>0</v>
      </c>
      <c r="BH653" s="233">
        <f>IF(N653="sníž. přenesená",J653,0)</f>
        <v>0</v>
      </c>
      <c r="BI653" s="233">
        <f>IF(N653="nulová",J653,0)</f>
        <v>0</v>
      </c>
      <c r="BJ653" s="19" t="s">
        <v>85</v>
      </c>
      <c r="BK653" s="233">
        <f>ROUND(I653*H653,2)</f>
        <v>0</v>
      </c>
      <c r="BL653" s="19" t="s">
        <v>253</v>
      </c>
      <c r="BM653" s="232" t="s">
        <v>7612</v>
      </c>
    </row>
    <row r="654" s="2" customFormat="1">
      <c r="A654" s="40"/>
      <c r="B654" s="41"/>
      <c r="C654" s="42"/>
      <c r="D654" s="234" t="s">
        <v>255</v>
      </c>
      <c r="E654" s="42"/>
      <c r="F654" s="235" t="s">
        <v>6025</v>
      </c>
      <c r="G654" s="42"/>
      <c r="H654" s="42"/>
      <c r="I654" s="236"/>
      <c r="J654" s="42"/>
      <c r="K654" s="42"/>
      <c r="L654" s="46"/>
      <c r="M654" s="237"/>
      <c r="N654" s="238"/>
      <c r="O654" s="93"/>
      <c r="P654" s="93"/>
      <c r="Q654" s="93"/>
      <c r="R654" s="93"/>
      <c r="S654" s="93"/>
      <c r="T654" s="94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T654" s="19" t="s">
        <v>255</v>
      </c>
      <c r="AU654" s="19" t="s">
        <v>87</v>
      </c>
    </row>
    <row r="655" s="2" customFormat="1">
      <c r="A655" s="40"/>
      <c r="B655" s="41"/>
      <c r="C655" s="42"/>
      <c r="D655" s="296" t="s">
        <v>766</v>
      </c>
      <c r="E655" s="42"/>
      <c r="F655" s="297" t="s">
        <v>5808</v>
      </c>
      <c r="G655" s="42"/>
      <c r="H655" s="42"/>
      <c r="I655" s="236"/>
      <c r="J655" s="42"/>
      <c r="K655" s="42"/>
      <c r="L655" s="46"/>
      <c r="M655" s="237"/>
      <c r="N655" s="238"/>
      <c r="O655" s="93"/>
      <c r="P655" s="93"/>
      <c r="Q655" s="93"/>
      <c r="R655" s="93"/>
      <c r="S655" s="93"/>
      <c r="T655" s="94"/>
      <c r="U655" s="40"/>
      <c r="V655" s="40"/>
      <c r="W655" s="40"/>
      <c r="X655" s="40"/>
      <c r="Y655" s="40"/>
      <c r="Z655" s="40"/>
      <c r="AA655" s="40"/>
      <c r="AB655" s="40"/>
      <c r="AC655" s="40"/>
      <c r="AD655" s="40"/>
      <c r="AE655" s="40"/>
      <c r="AT655" s="19" t="s">
        <v>766</v>
      </c>
      <c r="AU655" s="19" t="s">
        <v>87</v>
      </c>
    </row>
    <row r="656" s="14" customFormat="1">
      <c r="A656" s="14"/>
      <c r="B656" s="249"/>
      <c r="C656" s="250"/>
      <c r="D656" s="234" t="s">
        <v>257</v>
      </c>
      <c r="E656" s="251" t="s">
        <v>1</v>
      </c>
      <c r="F656" s="252" t="s">
        <v>7613</v>
      </c>
      <c r="G656" s="250"/>
      <c r="H656" s="253">
        <v>19.085000000000001</v>
      </c>
      <c r="I656" s="254"/>
      <c r="J656" s="250"/>
      <c r="K656" s="250"/>
      <c r="L656" s="255"/>
      <c r="M656" s="256"/>
      <c r="N656" s="257"/>
      <c r="O656" s="257"/>
      <c r="P656" s="257"/>
      <c r="Q656" s="257"/>
      <c r="R656" s="257"/>
      <c r="S656" s="257"/>
      <c r="T656" s="258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59" t="s">
        <v>257</v>
      </c>
      <c r="AU656" s="259" t="s">
        <v>87</v>
      </c>
      <c r="AV656" s="14" t="s">
        <v>87</v>
      </c>
      <c r="AW656" s="14" t="s">
        <v>34</v>
      </c>
      <c r="AX656" s="14" t="s">
        <v>77</v>
      </c>
      <c r="AY656" s="259" t="s">
        <v>245</v>
      </c>
    </row>
    <row r="657" s="15" customFormat="1">
      <c r="A657" s="15"/>
      <c r="B657" s="260"/>
      <c r="C657" s="261"/>
      <c r="D657" s="234" t="s">
        <v>257</v>
      </c>
      <c r="E657" s="262" t="s">
        <v>1</v>
      </c>
      <c r="F657" s="263" t="s">
        <v>266</v>
      </c>
      <c r="G657" s="261"/>
      <c r="H657" s="264">
        <v>19.085000000000001</v>
      </c>
      <c r="I657" s="265"/>
      <c r="J657" s="261"/>
      <c r="K657" s="261"/>
      <c r="L657" s="266"/>
      <c r="M657" s="267"/>
      <c r="N657" s="268"/>
      <c r="O657" s="268"/>
      <c r="P657" s="268"/>
      <c r="Q657" s="268"/>
      <c r="R657" s="268"/>
      <c r="S657" s="268"/>
      <c r="T657" s="269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70" t="s">
        <v>257</v>
      </c>
      <c r="AU657" s="270" t="s">
        <v>87</v>
      </c>
      <c r="AV657" s="15" t="s">
        <v>253</v>
      </c>
      <c r="AW657" s="15" t="s">
        <v>34</v>
      </c>
      <c r="AX657" s="15" t="s">
        <v>85</v>
      </c>
      <c r="AY657" s="270" t="s">
        <v>245</v>
      </c>
    </row>
    <row r="658" s="2" customFormat="1" ht="16.5" customHeight="1">
      <c r="A658" s="40"/>
      <c r="B658" s="41"/>
      <c r="C658" s="221" t="s">
        <v>3858</v>
      </c>
      <c r="D658" s="221" t="s">
        <v>248</v>
      </c>
      <c r="E658" s="222" t="s">
        <v>2982</v>
      </c>
      <c r="F658" s="223" t="s">
        <v>2983</v>
      </c>
      <c r="G658" s="224" t="s">
        <v>3227</v>
      </c>
      <c r="H658" s="225">
        <v>24.210999999999999</v>
      </c>
      <c r="I658" s="226"/>
      <c r="J658" s="227">
        <f>ROUND(I658*H658,2)</f>
        <v>0</v>
      </c>
      <c r="K658" s="223" t="s">
        <v>764</v>
      </c>
      <c r="L658" s="46"/>
      <c r="M658" s="228" t="s">
        <v>1</v>
      </c>
      <c r="N658" s="229" t="s">
        <v>42</v>
      </c>
      <c r="O658" s="93"/>
      <c r="P658" s="230">
        <f>O658*H658</f>
        <v>0</v>
      </c>
      <c r="Q658" s="230">
        <v>0.12171</v>
      </c>
      <c r="R658" s="230">
        <f>Q658*H658</f>
        <v>2.94672081</v>
      </c>
      <c r="S658" s="230">
        <v>2.3999999999999999</v>
      </c>
      <c r="T658" s="231">
        <f>S658*H658</f>
        <v>58.106399999999994</v>
      </c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R658" s="232" t="s">
        <v>253</v>
      </c>
      <c r="AT658" s="232" t="s">
        <v>248</v>
      </c>
      <c r="AU658" s="232" t="s">
        <v>87</v>
      </c>
      <c r="AY658" s="19" t="s">
        <v>245</v>
      </c>
      <c r="BE658" s="233">
        <f>IF(N658="základní",J658,0)</f>
        <v>0</v>
      </c>
      <c r="BF658" s="233">
        <f>IF(N658="snížená",J658,0)</f>
        <v>0</v>
      </c>
      <c r="BG658" s="233">
        <f>IF(N658="zákl. přenesená",J658,0)</f>
        <v>0</v>
      </c>
      <c r="BH658" s="233">
        <f>IF(N658="sníž. přenesená",J658,0)</f>
        <v>0</v>
      </c>
      <c r="BI658" s="233">
        <f>IF(N658="nulová",J658,0)</f>
        <v>0</v>
      </c>
      <c r="BJ658" s="19" t="s">
        <v>85</v>
      </c>
      <c r="BK658" s="233">
        <f>ROUND(I658*H658,2)</f>
        <v>0</v>
      </c>
      <c r="BL658" s="19" t="s">
        <v>253</v>
      </c>
      <c r="BM658" s="232" t="s">
        <v>7614</v>
      </c>
    </row>
    <row r="659" s="2" customFormat="1">
      <c r="A659" s="40"/>
      <c r="B659" s="41"/>
      <c r="C659" s="42"/>
      <c r="D659" s="234" t="s">
        <v>255</v>
      </c>
      <c r="E659" s="42"/>
      <c r="F659" s="235" t="s">
        <v>2985</v>
      </c>
      <c r="G659" s="42"/>
      <c r="H659" s="42"/>
      <c r="I659" s="236"/>
      <c r="J659" s="42"/>
      <c r="K659" s="42"/>
      <c r="L659" s="46"/>
      <c r="M659" s="237"/>
      <c r="N659" s="238"/>
      <c r="O659" s="93"/>
      <c r="P659" s="93"/>
      <c r="Q659" s="93"/>
      <c r="R659" s="93"/>
      <c r="S659" s="93"/>
      <c r="T659" s="94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T659" s="19" t="s">
        <v>255</v>
      </c>
      <c r="AU659" s="19" t="s">
        <v>87</v>
      </c>
    </row>
    <row r="660" s="2" customFormat="1">
      <c r="A660" s="40"/>
      <c r="B660" s="41"/>
      <c r="C660" s="42"/>
      <c r="D660" s="296" t="s">
        <v>766</v>
      </c>
      <c r="E660" s="42"/>
      <c r="F660" s="297" t="s">
        <v>2986</v>
      </c>
      <c r="G660" s="42"/>
      <c r="H660" s="42"/>
      <c r="I660" s="236"/>
      <c r="J660" s="42"/>
      <c r="K660" s="42"/>
      <c r="L660" s="46"/>
      <c r="M660" s="237"/>
      <c r="N660" s="238"/>
      <c r="O660" s="93"/>
      <c r="P660" s="93"/>
      <c r="Q660" s="93"/>
      <c r="R660" s="93"/>
      <c r="S660" s="93"/>
      <c r="T660" s="94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T660" s="19" t="s">
        <v>766</v>
      </c>
      <c r="AU660" s="19" t="s">
        <v>87</v>
      </c>
    </row>
    <row r="661" s="14" customFormat="1">
      <c r="A661" s="14"/>
      <c r="B661" s="249"/>
      <c r="C661" s="250"/>
      <c r="D661" s="234" t="s">
        <v>257</v>
      </c>
      <c r="E661" s="251" t="s">
        <v>1</v>
      </c>
      <c r="F661" s="252" t="s">
        <v>7615</v>
      </c>
      <c r="G661" s="250"/>
      <c r="H661" s="253">
        <v>24.210999999999999</v>
      </c>
      <c r="I661" s="254"/>
      <c r="J661" s="250"/>
      <c r="K661" s="250"/>
      <c r="L661" s="255"/>
      <c r="M661" s="256"/>
      <c r="N661" s="257"/>
      <c r="O661" s="257"/>
      <c r="P661" s="257"/>
      <c r="Q661" s="257"/>
      <c r="R661" s="257"/>
      <c r="S661" s="257"/>
      <c r="T661" s="258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59" t="s">
        <v>257</v>
      </c>
      <c r="AU661" s="259" t="s">
        <v>87</v>
      </c>
      <c r="AV661" s="14" t="s">
        <v>87</v>
      </c>
      <c r="AW661" s="14" t="s">
        <v>34</v>
      </c>
      <c r="AX661" s="14" t="s">
        <v>77</v>
      </c>
      <c r="AY661" s="259" t="s">
        <v>245</v>
      </c>
    </row>
    <row r="662" s="15" customFormat="1">
      <c r="A662" s="15"/>
      <c r="B662" s="260"/>
      <c r="C662" s="261"/>
      <c r="D662" s="234" t="s">
        <v>257</v>
      </c>
      <c r="E662" s="262" t="s">
        <v>1</v>
      </c>
      <c r="F662" s="263" t="s">
        <v>266</v>
      </c>
      <c r="G662" s="261"/>
      <c r="H662" s="264">
        <v>24.210999999999999</v>
      </c>
      <c r="I662" s="265"/>
      <c r="J662" s="261"/>
      <c r="K662" s="261"/>
      <c r="L662" s="266"/>
      <c r="M662" s="267"/>
      <c r="N662" s="268"/>
      <c r="O662" s="268"/>
      <c r="P662" s="268"/>
      <c r="Q662" s="268"/>
      <c r="R662" s="268"/>
      <c r="S662" s="268"/>
      <c r="T662" s="269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T662" s="270" t="s">
        <v>257</v>
      </c>
      <c r="AU662" s="270" t="s">
        <v>87</v>
      </c>
      <c r="AV662" s="15" t="s">
        <v>253</v>
      </c>
      <c r="AW662" s="15" t="s">
        <v>34</v>
      </c>
      <c r="AX662" s="15" t="s">
        <v>85</v>
      </c>
      <c r="AY662" s="270" t="s">
        <v>245</v>
      </c>
    </row>
    <row r="663" s="2" customFormat="1" ht="16.5" customHeight="1">
      <c r="A663" s="40"/>
      <c r="B663" s="41"/>
      <c r="C663" s="221" t="s">
        <v>3861</v>
      </c>
      <c r="D663" s="221" t="s">
        <v>248</v>
      </c>
      <c r="E663" s="222" t="s">
        <v>4680</v>
      </c>
      <c r="F663" s="223" t="s">
        <v>4681</v>
      </c>
      <c r="G663" s="224" t="s">
        <v>793</v>
      </c>
      <c r="H663" s="225">
        <v>4138.5600000000004</v>
      </c>
      <c r="I663" s="226"/>
      <c r="J663" s="227">
        <f>ROUND(I663*H663,2)</f>
        <v>0</v>
      </c>
      <c r="K663" s="223" t="s">
        <v>764</v>
      </c>
      <c r="L663" s="46"/>
      <c r="M663" s="228" t="s">
        <v>1</v>
      </c>
      <c r="N663" s="229" t="s">
        <v>42</v>
      </c>
      <c r="O663" s="93"/>
      <c r="P663" s="230">
        <f>O663*H663</f>
        <v>0</v>
      </c>
      <c r="Q663" s="230">
        <v>0</v>
      </c>
      <c r="R663" s="230">
        <f>Q663*H663</f>
        <v>0</v>
      </c>
      <c r="S663" s="230">
        <v>0.001</v>
      </c>
      <c r="T663" s="231">
        <f>S663*H663</f>
        <v>4.1385600000000009</v>
      </c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R663" s="232" t="s">
        <v>253</v>
      </c>
      <c r="AT663" s="232" t="s">
        <v>248</v>
      </c>
      <c r="AU663" s="232" t="s">
        <v>87</v>
      </c>
      <c r="AY663" s="19" t="s">
        <v>245</v>
      </c>
      <c r="BE663" s="233">
        <f>IF(N663="základní",J663,0)</f>
        <v>0</v>
      </c>
      <c r="BF663" s="233">
        <f>IF(N663="snížená",J663,0)</f>
        <v>0</v>
      </c>
      <c r="BG663" s="233">
        <f>IF(N663="zákl. přenesená",J663,0)</f>
        <v>0</v>
      </c>
      <c r="BH663" s="233">
        <f>IF(N663="sníž. přenesená",J663,0)</f>
        <v>0</v>
      </c>
      <c r="BI663" s="233">
        <f>IF(N663="nulová",J663,0)</f>
        <v>0</v>
      </c>
      <c r="BJ663" s="19" t="s">
        <v>85</v>
      </c>
      <c r="BK663" s="233">
        <f>ROUND(I663*H663,2)</f>
        <v>0</v>
      </c>
      <c r="BL663" s="19" t="s">
        <v>253</v>
      </c>
      <c r="BM663" s="232" t="s">
        <v>7616</v>
      </c>
    </row>
    <row r="664" s="2" customFormat="1">
      <c r="A664" s="40"/>
      <c r="B664" s="41"/>
      <c r="C664" s="42"/>
      <c r="D664" s="234" t="s">
        <v>255</v>
      </c>
      <c r="E664" s="42"/>
      <c r="F664" s="235" t="s">
        <v>4683</v>
      </c>
      <c r="G664" s="42"/>
      <c r="H664" s="42"/>
      <c r="I664" s="236"/>
      <c r="J664" s="42"/>
      <c r="K664" s="42"/>
      <c r="L664" s="46"/>
      <c r="M664" s="237"/>
      <c r="N664" s="238"/>
      <c r="O664" s="93"/>
      <c r="P664" s="93"/>
      <c r="Q664" s="93"/>
      <c r="R664" s="93"/>
      <c r="S664" s="93"/>
      <c r="T664" s="94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T664" s="19" t="s">
        <v>255</v>
      </c>
      <c r="AU664" s="19" t="s">
        <v>87</v>
      </c>
    </row>
    <row r="665" s="2" customFormat="1">
      <c r="A665" s="40"/>
      <c r="B665" s="41"/>
      <c r="C665" s="42"/>
      <c r="D665" s="296" t="s">
        <v>766</v>
      </c>
      <c r="E665" s="42"/>
      <c r="F665" s="297" t="s">
        <v>4684</v>
      </c>
      <c r="G665" s="42"/>
      <c r="H665" s="42"/>
      <c r="I665" s="236"/>
      <c r="J665" s="42"/>
      <c r="K665" s="42"/>
      <c r="L665" s="46"/>
      <c r="M665" s="237"/>
      <c r="N665" s="238"/>
      <c r="O665" s="93"/>
      <c r="P665" s="93"/>
      <c r="Q665" s="93"/>
      <c r="R665" s="93"/>
      <c r="S665" s="93"/>
      <c r="T665" s="94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T665" s="19" t="s">
        <v>766</v>
      </c>
      <c r="AU665" s="19" t="s">
        <v>87</v>
      </c>
    </row>
    <row r="666" s="14" customFormat="1">
      <c r="A666" s="14"/>
      <c r="B666" s="249"/>
      <c r="C666" s="250"/>
      <c r="D666" s="234" t="s">
        <v>257</v>
      </c>
      <c r="E666" s="251" t="s">
        <v>1</v>
      </c>
      <c r="F666" s="252" t="s">
        <v>7617</v>
      </c>
      <c r="G666" s="250"/>
      <c r="H666" s="253">
        <v>4138.5600000000004</v>
      </c>
      <c r="I666" s="254"/>
      <c r="J666" s="250"/>
      <c r="K666" s="250"/>
      <c r="L666" s="255"/>
      <c r="M666" s="256"/>
      <c r="N666" s="257"/>
      <c r="O666" s="257"/>
      <c r="P666" s="257"/>
      <c r="Q666" s="257"/>
      <c r="R666" s="257"/>
      <c r="S666" s="257"/>
      <c r="T666" s="258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59" t="s">
        <v>257</v>
      </c>
      <c r="AU666" s="259" t="s">
        <v>87</v>
      </c>
      <c r="AV666" s="14" t="s">
        <v>87</v>
      </c>
      <c r="AW666" s="14" t="s">
        <v>34</v>
      </c>
      <c r="AX666" s="14" t="s">
        <v>77</v>
      </c>
      <c r="AY666" s="259" t="s">
        <v>245</v>
      </c>
    </row>
    <row r="667" s="15" customFormat="1">
      <c r="A667" s="15"/>
      <c r="B667" s="260"/>
      <c r="C667" s="261"/>
      <c r="D667" s="234" t="s">
        <v>257</v>
      </c>
      <c r="E667" s="262" t="s">
        <v>1</v>
      </c>
      <c r="F667" s="263" t="s">
        <v>266</v>
      </c>
      <c r="G667" s="261"/>
      <c r="H667" s="264">
        <v>4138.5600000000004</v>
      </c>
      <c r="I667" s="265"/>
      <c r="J667" s="261"/>
      <c r="K667" s="261"/>
      <c r="L667" s="266"/>
      <c r="M667" s="267"/>
      <c r="N667" s="268"/>
      <c r="O667" s="268"/>
      <c r="P667" s="268"/>
      <c r="Q667" s="268"/>
      <c r="R667" s="268"/>
      <c r="S667" s="268"/>
      <c r="T667" s="269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T667" s="270" t="s">
        <v>257</v>
      </c>
      <c r="AU667" s="270" t="s">
        <v>87</v>
      </c>
      <c r="AV667" s="15" t="s">
        <v>253</v>
      </c>
      <c r="AW667" s="15" t="s">
        <v>34</v>
      </c>
      <c r="AX667" s="15" t="s">
        <v>85</v>
      </c>
      <c r="AY667" s="270" t="s">
        <v>245</v>
      </c>
    </row>
    <row r="668" s="2" customFormat="1" ht="16.5" customHeight="1">
      <c r="A668" s="40"/>
      <c r="B668" s="41"/>
      <c r="C668" s="221" t="s">
        <v>3867</v>
      </c>
      <c r="D668" s="221" t="s">
        <v>248</v>
      </c>
      <c r="E668" s="222" t="s">
        <v>3862</v>
      </c>
      <c r="F668" s="223" t="s">
        <v>3863</v>
      </c>
      <c r="G668" s="224" t="s">
        <v>317</v>
      </c>
      <c r="H668" s="225">
        <v>26.289999999999999</v>
      </c>
      <c r="I668" s="226"/>
      <c r="J668" s="227">
        <f>ROUND(I668*H668,2)</f>
        <v>0</v>
      </c>
      <c r="K668" s="223" t="s">
        <v>764</v>
      </c>
      <c r="L668" s="46"/>
      <c r="M668" s="228" t="s">
        <v>1</v>
      </c>
      <c r="N668" s="229" t="s">
        <v>42</v>
      </c>
      <c r="O668" s="93"/>
      <c r="P668" s="230">
        <f>O668*H668</f>
        <v>0</v>
      </c>
      <c r="Q668" s="230">
        <v>8.0000000000000007E-05</v>
      </c>
      <c r="R668" s="230">
        <f>Q668*H668</f>
        <v>0.0021031999999999999</v>
      </c>
      <c r="S668" s="230">
        <v>0.017999999999999999</v>
      </c>
      <c r="T668" s="231">
        <f>S668*H668</f>
        <v>0.47321999999999997</v>
      </c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R668" s="232" t="s">
        <v>253</v>
      </c>
      <c r="AT668" s="232" t="s">
        <v>248</v>
      </c>
      <c r="AU668" s="232" t="s">
        <v>87</v>
      </c>
      <c r="AY668" s="19" t="s">
        <v>245</v>
      </c>
      <c r="BE668" s="233">
        <f>IF(N668="základní",J668,0)</f>
        <v>0</v>
      </c>
      <c r="BF668" s="233">
        <f>IF(N668="snížená",J668,0)</f>
        <v>0</v>
      </c>
      <c r="BG668" s="233">
        <f>IF(N668="zákl. přenesená",J668,0)</f>
        <v>0</v>
      </c>
      <c r="BH668" s="233">
        <f>IF(N668="sníž. přenesená",J668,0)</f>
        <v>0</v>
      </c>
      <c r="BI668" s="233">
        <f>IF(N668="nulová",J668,0)</f>
        <v>0</v>
      </c>
      <c r="BJ668" s="19" t="s">
        <v>85</v>
      </c>
      <c r="BK668" s="233">
        <f>ROUND(I668*H668,2)</f>
        <v>0</v>
      </c>
      <c r="BL668" s="19" t="s">
        <v>253</v>
      </c>
      <c r="BM668" s="232" t="s">
        <v>7618</v>
      </c>
    </row>
    <row r="669" s="2" customFormat="1">
      <c r="A669" s="40"/>
      <c r="B669" s="41"/>
      <c r="C669" s="42"/>
      <c r="D669" s="234" t="s">
        <v>255</v>
      </c>
      <c r="E669" s="42"/>
      <c r="F669" s="235" t="s">
        <v>4687</v>
      </c>
      <c r="G669" s="42"/>
      <c r="H669" s="42"/>
      <c r="I669" s="236"/>
      <c r="J669" s="42"/>
      <c r="K669" s="42"/>
      <c r="L669" s="46"/>
      <c r="M669" s="237"/>
      <c r="N669" s="238"/>
      <c r="O669" s="93"/>
      <c r="P669" s="93"/>
      <c r="Q669" s="93"/>
      <c r="R669" s="93"/>
      <c r="S669" s="93"/>
      <c r="T669" s="94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T669" s="19" t="s">
        <v>255</v>
      </c>
      <c r="AU669" s="19" t="s">
        <v>87</v>
      </c>
    </row>
    <row r="670" s="2" customFormat="1">
      <c r="A670" s="40"/>
      <c r="B670" s="41"/>
      <c r="C670" s="42"/>
      <c r="D670" s="296" t="s">
        <v>766</v>
      </c>
      <c r="E670" s="42"/>
      <c r="F670" s="297" t="s">
        <v>3865</v>
      </c>
      <c r="G670" s="42"/>
      <c r="H670" s="42"/>
      <c r="I670" s="236"/>
      <c r="J670" s="42"/>
      <c r="K670" s="42"/>
      <c r="L670" s="46"/>
      <c r="M670" s="237"/>
      <c r="N670" s="238"/>
      <c r="O670" s="93"/>
      <c r="P670" s="93"/>
      <c r="Q670" s="93"/>
      <c r="R670" s="93"/>
      <c r="S670" s="93"/>
      <c r="T670" s="94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T670" s="19" t="s">
        <v>766</v>
      </c>
      <c r="AU670" s="19" t="s">
        <v>87</v>
      </c>
    </row>
    <row r="671" s="13" customFormat="1">
      <c r="A671" s="13"/>
      <c r="B671" s="239"/>
      <c r="C671" s="240"/>
      <c r="D671" s="234" t="s">
        <v>257</v>
      </c>
      <c r="E671" s="241" t="s">
        <v>1</v>
      </c>
      <c r="F671" s="242" t="s">
        <v>7218</v>
      </c>
      <c r="G671" s="240"/>
      <c r="H671" s="241" t="s">
        <v>1</v>
      </c>
      <c r="I671" s="243"/>
      <c r="J671" s="240"/>
      <c r="K671" s="240"/>
      <c r="L671" s="244"/>
      <c r="M671" s="245"/>
      <c r="N671" s="246"/>
      <c r="O671" s="246"/>
      <c r="P671" s="246"/>
      <c r="Q671" s="246"/>
      <c r="R671" s="246"/>
      <c r="S671" s="246"/>
      <c r="T671" s="247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8" t="s">
        <v>257</v>
      </c>
      <c r="AU671" s="248" t="s">
        <v>87</v>
      </c>
      <c r="AV671" s="13" t="s">
        <v>85</v>
      </c>
      <c r="AW671" s="13" t="s">
        <v>34</v>
      </c>
      <c r="AX671" s="13" t="s">
        <v>77</v>
      </c>
      <c r="AY671" s="248" t="s">
        <v>245</v>
      </c>
    </row>
    <row r="672" s="14" customFormat="1">
      <c r="A672" s="14"/>
      <c r="B672" s="249"/>
      <c r="C672" s="250"/>
      <c r="D672" s="234" t="s">
        <v>257</v>
      </c>
      <c r="E672" s="251" t="s">
        <v>1</v>
      </c>
      <c r="F672" s="252" t="s">
        <v>7619</v>
      </c>
      <c r="G672" s="250"/>
      <c r="H672" s="253">
        <v>26.289999999999999</v>
      </c>
      <c r="I672" s="254"/>
      <c r="J672" s="250"/>
      <c r="K672" s="250"/>
      <c r="L672" s="255"/>
      <c r="M672" s="256"/>
      <c r="N672" s="257"/>
      <c r="O672" s="257"/>
      <c r="P672" s="257"/>
      <c r="Q672" s="257"/>
      <c r="R672" s="257"/>
      <c r="S672" s="257"/>
      <c r="T672" s="258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9" t="s">
        <v>257</v>
      </c>
      <c r="AU672" s="259" t="s">
        <v>87</v>
      </c>
      <c r="AV672" s="14" t="s">
        <v>87</v>
      </c>
      <c r="AW672" s="14" t="s">
        <v>34</v>
      </c>
      <c r="AX672" s="14" t="s">
        <v>77</v>
      </c>
      <c r="AY672" s="259" t="s">
        <v>245</v>
      </c>
    </row>
    <row r="673" s="15" customFormat="1">
      <c r="A673" s="15"/>
      <c r="B673" s="260"/>
      <c r="C673" s="261"/>
      <c r="D673" s="234" t="s">
        <v>257</v>
      </c>
      <c r="E673" s="262" t="s">
        <v>1</v>
      </c>
      <c r="F673" s="263" t="s">
        <v>266</v>
      </c>
      <c r="G673" s="261"/>
      <c r="H673" s="264">
        <v>26.289999999999999</v>
      </c>
      <c r="I673" s="265"/>
      <c r="J673" s="261"/>
      <c r="K673" s="261"/>
      <c r="L673" s="266"/>
      <c r="M673" s="267"/>
      <c r="N673" s="268"/>
      <c r="O673" s="268"/>
      <c r="P673" s="268"/>
      <c r="Q673" s="268"/>
      <c r="R673" s="268"/>
      <c r="S673" s="268"/>
      <c r="T673" s="269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70" t="s">
        <v>257</v>
      </c>
      <c r="AU673" s="270" t="s">
        <v>87</v>
      </c>
      <c r="AV673" s="15" t="s">
        <v>253</v>
      </c>
      <c r="AW673" s="15" t="s">
        <v>34</v>
      </c>
      <c r="AX673" s="15" t="s">
        <v>85</v>
      </c>
      <c r="AY673" s="270" t="s">
        <v>245</v>
      </c>
    </row>
    <row r="674" s="2" customFormat="1" ht="16.5" customHeight="1">
      <c r="A674" s="40"/>
      <c r="B674" s="41"/>
      <c r="C674" s="221" t="s">
        <v>3870</v>
      </c>
      <c r="D674" s="221" t="s">
        <v>248</v>
      </c>
      <c r="E674" s="222" t="s">
        <v>2988</v>
      </c>
      <c r="F674" s="223" t="s">
        <v>2989</v>
      </c>
      <c r="G674" s="224" t="s">
        <v>275</v>
      </c>
      <c r="H674" s="225">
        <v>58</v>
      </c>
      <c r="I674" s="226"/>
      <c r="J674" s="227">
        <f>ROUND(I674*H674,2)</f>
        <v>0</v>
      </c>
      <c r="K674" s="223" t="s">
        <v>764</v>
      </c>
      <c r="L674" s="46"/>
      <c r="M674" s="228" t="s">
        <v>1</v>
      </c>
      <c r="N674" s="229" t="s">
        <v>42</v>
      </c>
      <c r="O674" s="93"/>
      <c r="P674" s="230">
        <f>O674*H674</f>
        <v>0</v>
      </c>
      <c r="Q674" s="230">
        <v>0</v>
      </c>
      <c r="R674" s="230">
        <f>Q674*H674</f>
        <v>0</v>
      </c>
      <c r="S674" s="230">
        <v>0.070000000000000007</v>
      </c>
      <c r="T674" s="231">
        <f>S674*H674</f>
        <v>4.0600000000000005</v>
      </c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R674" s="232" t="s">
        <v>253</v>
      </c>
      <c r="AT674" s="232" t="s">
        <v>248</v>
      </c>
      <c r="AU674" s="232" t="s">
        <v>87</v>
      </c>
      <c r="AY674" s="19" t="s">
        <v>245</v>
      </c>
      <c r="BE674" s="233">
        <f>IF(N674="základní",J674,0)</f>
        <v>0</v>
      </c>
      <c r="BF674" s="233">
        <f>IF(N674="snížená",J674,0)</f>
        <v>0</v>
      </c>
      <c r="BG674" s="233">
        <f>IF(N674="zákl. přenesená",J674,0)</f>
        <v>0</v>
      </c>
      <c r="BH674" s="233">
        <f>IF(N674="sníž. přenesená",J674,0)</f>
        <v>0</v>
      </c>
      <c r="BI674" s="233">
        <f>IF(N674="nulová",J674,0)</f>
        <v>0</v>
      </c>
      <c r="BJ674" s="19" t="s">
        <v>85</v>
      </c>
      <c r="BK674" s="233">
        <f>ROUND(I674*H674,2)</f>
        <v>0</v>
      </c>
      <c r="BL674" s="19" t="s">
        <v>253</v>
      </c>
      <c r="BM674" s="232" t="s">
        <v>7620</v>
      </c>
    </row>
    <row r="675" s="2" customFormat="1">
      <c r="A675" s="40"/>
      <c r="B675" s="41"/>
      <c r="C675" s="42"/>
      <c r="D675" s="234" t="s">
        <v>255</v>
      </c>
      <c r="E675" s="42"/>
      <c r="F675" s="235" t="s">
        <v>2991</v>
      </c>
      <c r="G675" s="42"/>
      <c r="H675" s="42"/>
      <c r="I675" s="236"/>
      <c r="J675" s="42"/>
      <c r="K675" s="42"/>
      <c r="L675" s="46"/>
      <c r="M675" s="237"/>
      <c r="N675" s="238"/>
      <c r="O675" s="93"/>
      <c r="P675" s="93"/>
      <c r="Q675" s="93"/>
      <c r="R675" s="93"/>
      <c r="S675" s="93"/>
      <c r="T675" s="94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T675" s="19" t="s">
        <v>255</v>
      </c>
      <c r="AU675" s="19" t="s">
        <v>87</v>
      </c>
    </row>
    <row r="676" s="2" customFormat="1">
      <c r="A676" s="40"/>
      <c r="B676" s="41"/>
      <c r="C676" s="42"/>
      <c r="D676" s="296" t="s">
        <v>766</v>
      </c>
      <c r="E676" s="42"/>
      <c r="F676" s="297" t="s">
        <v>2992</v>
      </c>
      <c r="G676" s="42"/>
      <c r="H676" s="42"/>
      <c r="I676" s="236"/>
      <c r="J676" s="42"/>
      <c r="K676" s="42"/>
      <c r="L676" s="46"/>
      <c r="M676" s="237"/>
      <c r="N676" s="238"/>
      <c r="O676" s="93"/>
      <c r="P676" s="93"/>
      <c r="Q676" s="93"/>
      <c r="R676" s="93"/>
      <c r="S676" s="93"/>
      <c r="T676" s="94"/>
      <c r="U676" s="40"/>
      <c r="V676" s="40"/>
      <c r="W676" s="40"/>
      <c r="X676" s="40"/>
      <c r="Y676" s="40"/>
      <c r="Z676" s="40"/>
      <c r="AA676" s="40"/>
      <c r="AB676" s="40"/>
      <c r="AC676" s="40"/>
      <c r="AD676" s="40"/>
      <c r="AE676" s="40"/>
      <c r="AT676" s="19" t="s">
        <v>766</v>
      </c>
      <c r="AU676" s="19" t="s">
        <v>87</v>
      </c>
    </row>
    <row r="677" s="14" customFormat="1">
      <c r="A677" s="14"/>
      <c r="B677" s="249"/>
      <c r="C677" s="250"/>
      <c r="D677" s="234" t="s">
        <v>257</v>
      </c>
      <c r="E677" s="251" t="s">
        <v>1</v>
      </c>
      <c r="F677" s="252" t="s">
        <v>7621</v>
      </c>
      <c r="G677" s="250"/>
      <c r="H677" s="253">
        <v>58</v>
      </c>
      <c r="I677" s="254"/>
      <c r="J677" s="250"/>
      <c r="K677" s="250"/>
      <c r="L677" s="255"/>
      <c r="M677" s="256"/>
      <c r="N677" s="257"/>
      <c r="O677" s="257"/>
      <c r="P677" s="257"/>
      <c r="Q677" s="257"/>
      <c r="R677" s="257"/>
      <c r="S677" s="257"/>
      <c r="T677" s="258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9" t="s">
        <v>257</v>
      </c>
      <c r="AU677" s="259" t="s">
        <v>87</v>
      </c>
      <c r="AV677" s="14" t="s">
        <v>87</v>
      </c>
      <c r="AW677" s="14" t="s">
        <v>34</v>
      </c>
      <c r="AX677" s="14" t="s">
        <v>77</v>
      </c>
      <c r="AY677" s="259" t="s">
        <v>245</v>
      </c>
    </row>
    <row r="678" s="15" customFormat="1">
      <c r="A678" s="15"/>
      <c r="B678" s="260"/>
      <c r="C678" s="261"/>
      <c r="D678" s="234" t="s">
        <v>257</v>
      </c>
      <c r="E678" s="262" t="s">
        <v>1</v>
      </c>
      <c r="F678" s="263" t="s">
        <v>266</v>
      </c>
      <c r="G678" s="261"/>
      <c r="H678" s="264">
        <v>58</v>
      </c>
      <c r="I678" s="265"/>
      <c r="J678" s="261"/>
      <c r="K678" s="261"/>
      <c r="L678" s="266"/>
      <c r="M678" s="267"/>
      <c r="N678" s="268"/>
      <c r="O678" s="268"/>
      <c r="P678" s="268"/>
      <c r="Q678" s="268"/>
      <c r="R678" s="268"/>
      <c r="S678" s="268"/>
      <c r="T678" s="269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T678" s="270" t="s">
        <v>257</v>
      </c>
      <c r="AU678" s="270" t="s">
        <v>87</v>
      </c>
      <c r="AV678" s="15" t="s">
        <v>253</v>
      </c>
      <c r="AW678" s="15" t="s">
        <v>34</v>
      </c>
      <c r="AX678" s="15" t="s">
        <v>85</v>
      </c>
      <c r="AY678" s="270" t="s">
        <v>245</v>
      </c>
    </row>
    <row r="679" s="2" customFormat="1" ht="16.5" customHeight="1">
      <c r="A679" s="40"/>
      <c r="B679" s="41"/>
      <c r="C679" s="221" t="s">
        <v>3874</v>
      </c>
      <c r="D679" s="221" t="s">
        <v>248</v>
      </c>
      <c r="E679" s="222" t="s">
        <v>2994</v>
      </c>
      <c r="F679" s="223" t="s">
        <v>2995</v>
      </c>
      <c r="G679" s="224" t="s">
        <v>275</v>
      </c>
      <c r="H679" s="225">
        <v>58</v>
      </c>
      <c r="I679" s="226"/>
      <c r="J679" s="227">
        <f>ROUND(I679*H679,2)</f>
        <v>0</v>
      </c>
      <c r="K679" s="223" t="s">
        <v>764</v>
      </c>
      <c r="L679" s="46"/>
      <c r="M679" s="228" t="s">
        <v>1</v>
      </c>
      <c r="N679" s="229" t="s">
        <v>42</v>
      </c>
      <c r="O679" s="93"/>
      <c r="P679" s="230">
        <f>O679*H679</f>
        <v>0</v>
      </c>
      <c r="Q679" s="230">
        <v>0</v>
      </c>
      <c r="R679" s="230">
        <f>Q679*H679</f>
        <v>0</v>
      </c>
      <c r="S679" s="230">
        <v>0</v>
      </c>
      <c r="T679" s="231">
        <f>S679*H679</f>
        <v>0</v>
      </c>
      <c r="U679" s="40"/>
      <c r="V679" s="40"/>
      <c r="W679" s="40"/>
      <c r="X679" s="40"/>
      <c r="Y679" s="40"/>
      <c r="Z679" s="40"/>
      <c r="AA679" s="40"/>
      <c r="AB679" s="40"/>
      <c r="AC679" s="40"/>
      <c r="AD679" s="40"/>
      <c r="AE679" s="40"/>
      <c r="AR679" s="232" t="s">
        <v>253</v>
      </c>
      <c r="AT679" s="232" t="s">
        <v>248</v>
      </c>
      <c r="AU679" s="232" t="s">
        <v>87</v>
      </c>
      <c r="AY679" s="19" t="s">
        <v>245</v>
      </c>
      <c r="BE679" s="233">
        <f>IF(N679="základní",J679,0)</f>
        <v>0</v>
      </c>
      <c r="BF679" s="233">
        <f>IF(N679="snížená",J679,0)</f>
        <v>0</v>
      </c>
      <c r="BG679" s="233">
        <f>IF(N679="zákl. přenesená",J679,0)</f>
        <v>0</v>
      </c>
      <c r="BH679" s="233">
        <f>IF(N679="sníž. přenesená",J679,0)</f>
        <v>0</v>
      </c>
      <c r="BI679" s="233">
        <f>IF(N679="nulová",J679,0)</f>
        <v>0</v>
      </c>
      <c r="BJ679" s="19" t="s">
        <v>85</v>
      </c>
      <c r="BK679" s="233">
        <f>ROUND(I679*H679,2)</f>
        <v>0</v>
      </c>
      <c r="BL679" s="19" t="s">
        <v>253</v>
      </c>
      <c r="BM679" s="232" t="s">
        <v>7622</v>
      </c>
    </row>
    <row r="680" s="2" customFormat="1">
      <c r="A680" s="40"/>
      <c r="B680" s="41"/>
      <c r="C680" s="42"/>
      <c r="D680" s="234" t="s">
        <v>255</v>
      </c>
      <c r="E680" s="42"/>
      <c r="F680" s="235" t="s">
        <v>2995</v>
      </c>
      <c r="G680" s="42"/>
      <c r="H680" s="42"/>
      <c r="I680" s="236"/>
      <c r="J680" s="42"/>
      <c r="K680" s="42"/>
      <c r="L680" s="46"/>
      <c r="M680" s="237"/>
      <c r="N680" s="238"/>
      <c r="O680" s="93"/>
      <c r="P680" s="93"/>
      <c r="Q680" s="93"/>
      <c r="R680" s="93"/>
      <c r="S680" s="93"/>
      <c r="T680" s="94"/>
      <c r="U680" s="40"/>
      <c r="V680" s="40"/>
      <c r="W680" s="40"/>
      <c r="X680" s="40"/>
      <c r="Y680" s="40"/>
      <c r="Z680" s="40"/>
      <c r="AA680" s="40"/>
      <c r="AB680" s="40"/>
      <c r="AC680" s="40"/>
      <c r="AD680" s="40"/>
      <c r="AE680" s="40"/>
      <c r="AT680" s="19" t="s">
        <v>255</v>
      </c>
      <c r="AU680" s="19" t="s">
        <v>87</v>
      </c>
    </row>
    <row r="681" s="2" customFormat="1">
      <c r="A681" s="40"/>
      <c r="B681" s="41"/>
      <c r="C681" s="42"/>
      <c r="D681" s="296" t="s">
        <v>766</v>
      </c>
      <c r="E681" s="42"/>
      <c r="F681" s="297" t="s">
        <v>2997</v>
      </c>
      <c r="G681" s="42"/>
      <c r="H681" s="42"/>
      <c r="I681" s="236"/>
      <c r="J681" s="42"/>
      <c r="K681" s="42"/>
      <c r="L681" s="46"/>
      <c r="M681" s="237"/>
      <c r="N681" s="238"/>
      <c r="O681" s="93"/>
      <c r="P681" s="93"/>
      <c r="Q681" s="93"/>
      <c r="R681" s="93"/>
      <c r="S681" s="93"/>
      <c r="T681" s="94"/>
      <c r="U681" s="40"/>
      <c r="V681" s="40"/>
      <c r="W681" s="40"/>
      <c r="X681" s="40"/>
      <c r="Y681" s="40"/>
      <c r="Z681" s="40"/>
      <c r="AA681" s="40"/>
      <c r="AB681" s="40"/>
      <c r="AC681" s="40"/>
      <c r="AD681" s="40"/>
      <c r="AE681" s="40"/>
      <c r="AT681" s="19" t="s">
        <v>766</v>
      </c>
      <c r="AU681" s="19" t="s">
        <v>87</v>
      </c>
    </row>
    <row r="682" s="14" customFormat="1">
      <c r="A682" s="14"/>
      <c r="B682" s="249"/>
      <c r="C682" s="250"/>
      <c r="D682" s="234" t="s">
        <v>257</v>
      </c>
      <c r="E682" s="251" t="s">
        <v>1</v>
      </c>
      <c r="F682" s="252" t="s">
        <v>7623</v>
      </c>
      <c r="G682" s="250"/>
      <c r="H682" s="253">
        <v>58</v>
      </c>
      <c r="I682" s="254"/>
      <c r="J682" s="250"/>
      <c r="K682" s="250"/>
      <c r="L682" s="255"/>
      <c r="M682" s="256"/>
      <c r="N682" s="257"/>
      <c r="O682" s="257"/>
      <c r="P682" s="257"/>
      <c r="Q682" s="257"/>
      <c r="R682" s="257"/>
      <c r="S682" s="257"/>
      <c r="T682" s="258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59" t="s">
        <v>257</v>
      </c>
      <c r="AU682" s="259" t="s">
        <v>87</v>
      </c>
      <c r="AV682" s="14" t="s">
        <v>87</v>
      </c>
      <c r="AW682" s="14" t="s">
        <v>34</v>
      </c>
      <c r="AX682" s="14" t="s">
        <v>77</v>
      </c>
      <c r="AY682" s="259" t="s">
        <v>245</v>
      </c>
    </row>
    <row r="683" s="15" customFormat="1">
      <c r="A683" s="15"/>
      <c r="B683" s="260"/>
      <c r="C683" s="261"/>
      <c r="D683" s="234" t="s">
        <v>257</v>
      </c>
      <c r="E683" s="262" t="s">
        <v>1</v>
      </c>
      <c r="F683" s="263" t="s">
        <v>266</v>
      </c>
      <c r="G683" s="261"/>
      <c r="H683" s="264">
        <v>58</v>
      </c>
      <c r="I683" s="265"/>
      <c r="J683" s="261"/>
      <c r="K683" s="261"/>
      <c r="L683" s="266"/>
      <c r="M683" s="267"/>
      <c r="N683" s="268"/>
      <c r="O683" s="268"/>
      <c r="P683" s="268"/>
      <c r="Q683" s="268"/>
      <c r="R683" s="268"/>
      <c r="S683" s="268"/>
      <c r="T683" s="269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T683" s="270" t="s">
        <v>257</v>
      </c>
      <c r="AU683" s="270" t="s">
        <v>87</v>
      </c>
      <c r="AV683" s="15" t="s">
        <v>253</v>
      </c>
      <c r="AW683" s="15" t="s">
        <v>34</v>
      </c>
      <c r="AX683" s="15" t="s">
        <v>85</v>
      </c>
      <c r="AY683" s="270" t="s">
        <v>245</v>
      </c>
    </row>
    <row r="684" s="2" customFormat="1" ht="16.5" customHeight="1">
      <c r="A684" s="40"/>
      <c r="B684" s="41"/>
      <c r="C684" s="221" t="s">
        <v>3877</v>
      </c>
      <c r="D684" s="221" t="s">
        <v>248</v>
      </c>
      <c r="E684" s="222" t="s">
        <v>3813</v>
      </c>
      <c r="F684" s="223" t="s">
        <v>3814</v>
      </c>
      <c r="G684" s="224" t="s">
        <v>275</v>
      </c>
      <c r="H684" s="225">
        <v>58</v>
      </c>
      <c r="I684" s="226"/>
      <c r="J684" s="227">
        <f>ROUND(I684*H684,2)</f>
        <v>0</v>
      </c>
      <c r="K684" s="223" t="s">
        <v>764</v>
      </c>
      <c r="L684" s="46"/>
      <c r="M684" s="228" t="s">
        <v>1</v>
      </c>
      <c r="N684" s="229" t="s">
        <v>42</v>
      </c>
      <c r="O684" s="93"/>
      <c r="P684" s="230">
        <f>O684*H684</f>
        <v>0</v>
      </c>
      <c r="Q684" s="230">
        <v>0</v>
      </c>
      <c r="R684" s="230">
        <f>Q684*H684</f>
        <v>0</v>
      </c>
      <c r="S684" s="230">
        <v>0.023300000000000001</v>
      </c>
      <c r="T684" s="231">
        <f>S684*H684</f>
        <v>1.3514000000000002</v>
      </c>
      <c r="U684" s="40"/>
      <c r="V684" s="40"/>
      <c r="W684" s="40"/>
      <c r="X684" s="40"/>
      <c r="Y684" s="40"/>
      <c r="Z684" s="40"/>
      <c r="AA684" s="40"/>
      <c r="AB684" s="40"/>
      <c r="AC684" s="40"/>
      <c r="AD684" s="40"/>
      <c r="AE684" s="40"/>
      <c r="AR684" s="232" t="s">
        <v>253</v>
      </c>
      <c r="AT684" s="232" t="s">
        <v>248</v>
      </c>
      <c r="AU684" s="232" t="s">
        <v>87</v>
      </c>
      <c r="AY684" s="19" t="s">
        <v>245</v>
      </c>
      <c r="BE684" s="233">
        <f>IF(N684="základní",J684,0)</f>
        <v>0</v>
      </c>
      <c r="BF684" s="233">
        <f>IF(N684="snížená",J684,0)</f>
        <v>0</v>
      </c>
      <c r="BG684" s="233">
        <f>IF(N684="zákl. přenesená",J684,0)</f>
        <v>0</v>
      </c>
      <c r="BH684" s="233">
        <f>IF(N684="sníž. přenesená",J684,0)</f>
        <v>0</v>
      </c>
      <c r="BI684" s="233">
        <f>IF(N684="nulová",J684,0)</f>
        <v>0</v>
      </c>
      <c r="BJ684" s="19" t="s">
        <v>85</v>
      </c>
      <c r="BK684" s="233">
        <f>ROUND(I684*H684,2)</f>
        <v>0</v>
      </c>
      <c r="BL684" s="19" t="s">
        <v>253</v>
      </c>
      <c r="BM684" s="232" t="s">
        <v>7624</v>
      </c>
    </row>
    <row r="685" s="2" customFormat="1">
      <c r="A685" s="40"/>
      <c r="B685" s="41"/>
      <c r="C685" s="42"/>
      <c r="D685" s="234" t="s">
        <v>255</v>
      </c>
      <c r="E685" s="42"/>
      <c r="F685" s="235" t="s">
        <v>3816</v>
      </c>
      <c r="G685" s="42"/>
      <c r="H685" s="42"/>
      <c r="I685" s="236"/>
      <c r="J685" s="42"/>
      <c r="K685" s="42"/>
      <c r="L685" s="46"/>
      <c r="M685" s="237"/>
      <c r="N685" s="238"/>
      <c r="O685" s="93"/>
      <c r="P685" s="93"/>
      <c r="Q685" s="93"/>
      <c r="R685" s="93"/>
      <c r="S685" s="93"/>
      <c r="T685" s="94"/>
      <c r="U685" s="40"/>
      <c r="V685" s="40"/>
      <c r="W685" s="40"/>
      <c r="X685" s="40"/>
      <c r="Y685" s="40"/>
      <c r="Z685" s="40"/>
      <c r="AA685" s="40"/>
      <c r="AB685" s="40"/>
      <c r="AC685" s="40"/>
      <c r="AD685" s="40"/>
      <c r="AE685" s="40"/>
      <c r="AT685" s="19" t="s">
        <v>255</v>
      </c>
      <c r="AU685" s="19" t="s">
        <v>87</v>
      </c>
    </row>
    <row r="686" s="2" customFormat="1">
      <c r="A686" s="40"/>
      <c r="B686" s="41"/>
      <c r="C686" s="42"/>
      <c r="D686" s="296" t="s">
        <v>766</v>
      </c>
      <c r="E686" s="42"/>
      <c r="F686" s="297" t="s">
        <v>3817</v>
      </c>
      <c r="G686" s="42"/>
      <c r="H686" s="42"/>
      <c r="I686" s="236"/>
      <c r="J686" s="42"/>
      <c r="K686" s="42"/>
      <c r="L686" s="46"/>
      <c r="M686" s="237"/>
      <c r="N686" s="238"/>
      <c r="O686" s="93"/>
      <c r="P686" s="93"/>
      <c r="Q686" s="93"/>
      <c r="R686" s="93"/>
      <c r="S686" s="93"/>
      <c r="T686" s="94"/>
      <c r="U686" s="40"/>
      <c r="V686" s="40"/>
      <c r="W686" s="40"/>
      <c r="X686" s="40"/>
      <c r="Y686" s="40"/>
      <c r="Z686" s="40"/>
      <c r="AA686" s="40"/>
      <c r="AB686" s="40"/>
      <c r="AC686" s="40"/>
      <c r="AD686" s="40"/>
      <c r="AE686" s="40"/>
      <c r="AT686" s="19" t="s">
        <v>766</v>
      </c>
      <c r="AU686" s="19" t="s">
        <v>87</v>
      </c>
    </row>
    <row r="687" s="2" customFormat="1" ht="16.5" customHeight="1">
      <c r="A687" s="40"/>
      <c r="B687" s="41"/>
      <c r="C687" s="221" t="s">
        <v>3880</v>
      </c>
      <c r="D687" s="221" t="s">
        <v>248</v>
      </c>
      <c r="E687" s="222" t="s">
        <v>3819</v>
      </c>
      <c r="F687" s="223" t="s">
        <v>3820</v>
      </c>
      <c r="G687" s="224" t="s">
        <v>275</v>
      </c>
      <c r="H687" s="225">
        <v>58</v>
      </c>
      <c r="I687" s="226"/>
      <c r="J687" s="227">
        <f>ROUND(I687*H687,2)</f>
        <v>0</v>
      </c>
      <c r="K687" s="223" t="s">
        <v>764</v>
      </c>
      <c r="L687" s="46"/>
      <c r="M687" s="228" t="s">
        <v>1</v>
      </c>
      <c r="N687" s="229" t="s">
        <v>42</v>
      </c>
      <c r="O687" s="93"/>
      <c r="P687" s="230">
        <f>O687*H687</f>
        <v>0</v>
      </c>
      <c r="Q687" s="230">
        <v>0.02324</v>
      </c>
      <c r="R687" s="230">
        <f>Q687*H687</f>
        <v>1.34792</v>
      </c>
      <c r="S687" s="230">
        <v>0</v>
      </c>
      <c r="T687" s="231">
        <f>S687*H687</f>
        <v>0</v>
      </c>
      <c r="U687" s="40"/>
      <c r="V687" s="40"/>
      <c r="W687" s="40"/>
      <c r="X687" s="40"/>
      <c r="Y687" s="40"/>
      <c r="Z687" s="40"/>
      <c r="AA687" s="40"/>
      <c r="AB687" s="40"/>
      <c r="AC687" s="40"/>
      <c r="AD687" s="40"/>
      <c r="AE687" s="40"/>
      <c r="AR687" s="232" t="s">
        <v>253</v>
      </c>
      <c r="AT687" s="232" t="s">
        <v>248</v>
      </c>
      <c r="AU687" s="232" t="s">
        <v>87</v>
      </c>
      <c r="AY687" s="19" t="s">
        <v>245</v>
      </c>
      <c r="BE687" s="233">
        <f>IF(N687="základní",J687,0)</f>
        <v>0</v>
      </c>
      <c r="BF687" s="233">
        <f>IF(N687="snížená",J687,0)</f>
        <v>0</v>
      </c>
      <c r="BG687" s="233">
        <f>IF(N687="zákl. přenesená",J687,0)</f>
        <v>0</v>
      </c>
      <c r="BH687" s="233">
        <f>IF(N687="sníž. přenesená",J687,0)</f>
        <v>0</v>
      </c>
      <c r="BI687" s="233">
        <f>IF(N687="nulová",J687,0)</f>
        <v>0</v>
      </c>
      <c r="BJ687" s="19" t="s">
        <v>85</v>
      </c>
      <c r="BK687" s="233">
        <f>ROUND(I687*H687,2)</f>
        <v>0</v>
      </c>
      <c r="BL687" s="19" t="s">
        <v>253</v>
      </c>
      <c r="BM687" s="232" t="s">
        <v>7625</v>
      </c>
    </row>
    <row r="688" s="2" customFormat="1">
      <c r="A688" s="40"/>
      <c r="B688" s="41"/>
      <c r="C688" s="42"/>
      <c r="D688" s="234" t="s">
        <v>255</v>
      </c>
      <c r="E688" s="42"/>
      <c r="F688" s="235" t="s">
        <v>4703</v>
      </c>
      <c r="G688" s="42"/>
      <c r="H688" s="42"/>
      <c r="I688" s="236"/>
      <c r="J688" s="42"/>
      <c r="K688" s="42"/>
      <c r="L688" s="46"/>
      <c r="M688" s="237"/>
      <c r="N688" s="238"/>
      <c r="O688" s="93"/>
      <c r="P688" s="93"/>
      <c r="Q688" s="93"/>
      <c r="R688" s="93"/>
      <c r="S688" s="93"/>
      <c r="T688" s="94"/>
      <c r="U688" s="40"/>
      <c r="V688" s="40"/>
      <c r="W688" s="40"/>
      <c r="X688" s="40"/>
      <c r="Y688" s="40"/>
      <c r="Z688" s="40"/>
      <c r="AA688" s="40"/>
      <c r="AB688" s="40"/>
      <c r="AC688" s="40"/>
      <c r="AD688" s="40"/>
      <c r="AE688" s="40"/>
      <c r="AT688" s="19" t="s">
        <v>255</v>
      </c>
      <c r="AU688" s="19" t="s">
        <v>87</v>
      </c>
    </row>
    <row r="689" s="2" customFormat="1">
      <c r="A689" s="40"/>
      <c r="B689" s="41"/>
      <c r="C689" s="42"/>
      <c r="D689" s="296" t="s">
        <v>766</v>
      </c>
      <c r="E689" s="42"/>
      <c r="F689" s="297" t="s">
        <v>3822</v>
      </c>
      <c r="G689" s="42"/>
      <c r="H689" s="42"/>
      <c r="I689" s="236"/>
      <c r="J689" s="42"/>
      <c r="K689" s="42"/>
      <c r="L689" s="46"/>
      <c r="M689" s="237"/>
      <c r="N689" s="238"/>
      <c r="O689" s="93"/>
      <c r="P689" s="93"/>
      <c r="Q689" s="93"/>
      <c r="R689" s="93"/>
      <c r="S689" s="93"/>
      <c r="T689" s="94"/>
      <c r="U689" s="40"/>
      <c r="V689" s="40"/>
      <c r="W689" s="40"/>
      <c r="X689" s="40"/>
      <c r="Y689" s="40"/>
      <c r="Z689" s="40"/>
      <c r="AA689" s="40"/>
      <c r="AB689" s="40"/>
      <c r="AC689" s="40"/>
      <c r="AD689" s="40"/>
      <c r="AE689" s="40"/>
      <c r="AT689" s="19" t="s">
        <v>766</v>
      </c>
      <c r="AU689" s="19" t="s">
        <v>87</v>
      </c>
    </row>
    <row r="690" s="14" customFormat="1">
      <c r="A690" s="14"/>
      <c r="B690" s="249"/>
      <c r="C690" s="250"/>
      <c r="D690" s="234" t="s">
        <v>257</v>
      </c>
      <c r="E690" s="251" t="s">
        <v>1</v>
      </c>
      <c r="F690" s="252" t="s">
        <v>7626</v>
      </c>
      <c r="G690" s="250"/>
      <c r="H690" s="253">
        <v>58</v>
      </c>
      <c r="I690" s="254"/>
      <c r="J690" s="250"/>
      <c r="K690" s="250"/>
      <c r="L690" s="255"/>
      <c r="M690" s="256"/>
      <c r="N690" s="257"/>
      <c r="O690" s="257"/>
      <c r="P690" s="257"/>
      <c r="Q690" s="257"/>
      <c r="R690" s="257"/>
      <c r="S690" s="257"/>
      <c r="T690" s="258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9" t="s">
        <v>257</v>
      </c>
      <c r="AU690" s="259" t="s">
        <v>87</v>
      </c>
      <c r="AV690" s="14" t="s">
        <v>87</v>
      </c>
      <c r="AW690" s="14" t="s">
        <v>34</v>
      </c>
      <c r="AX690" s="14" t="s">
        <v>77</v>
      </c>
      <c r="AY690" s="259" t="s">
        <v>245</v>
      </c>
    </row>
    <row r="691" s="15" customFormat="1">
      <c r="A691" s="15"/>
      <c r="B691" s="260"/>
      <c r="C691" s="261"/>
      <c r="D691" s="234" t="s">
        <v>257</v>
      </c>
      <c r="E691" s="262" t="s">
        <v>1</v>
      </c>
      <c r="F691" s="263" t="s">
        <v>266</v>
      </c>
      <c r="G691" s="261"/>
      <c r="H691" s="264">
        <v>58</v>
      </c>
      <c r="I691" s="265"/>
      <c r="J691" s="261"/>
      <c r="K691" s="261"/>
      <c r="L691" s="266"/>
      <c r="M691" s="267"/>
      <c r="N691" s="268"/>
      <c r="O691" s="268"/>
      <c r="P691" s="268"/>
      <c r="Q691" s="268"/>
      <c r="R691" s="268"/>
      <c r="S691" s="268"/>
      <c r="T691" s="269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T691" s="270" t="s">
        <v>257</v>
      </c>
      <c r="AU691" s="270" t="s">
        <v>87</v>
      </c>
      <c r="AV691" s="15" t="s">
        <v>253</v>
      </c>
      <c r="AW691" s="15" t="s">
        <v>34</v>
      </c>
      <c r="AX691" s="15" t="s">
        <v>85</v>
      </c>
      <c r="AY691" s="270" t="s">
        <v>245</v>
      </c>
    </row>
    <row r="692" s="2" customFormat="1" ht="16.5" customHeight="1">
      <c r="A692" s="40"/>
      <c r="B692" s="41"/>
      <c r="C692" s="221" t="s">
        <v>3885</v>
      </c>
      <c r="D692" s="221" t="s">
        <v>248</v>
      </c>
      <c r="E692" s="222" t="s">
        <v>3010</v>
      </c>
      <c r="F692" s="223" t="s">
        <v>3011</v>
      </c>
      <c r="G692" s="224" t="s">
        <v>275</v>
      </c>
      <c r="H692" s="225">
        <v>58</v>
      </c>
      <c r="I692" s="226"/>
      <c r="J692" s="227">
        <f>ROUND(I692*H692,2)</f>
        <v>0</v>
      </c>
      <c r="K692" s="223" t="s">
        <v>764</v>
      </c>
      <c r="L692" s="46"/>
      <c r="M692" s="228" t="s">
        <v>1</v>
      </c>
      <c r="N692" s="229" t="s">
        <v>42</v>
      </c>
      <c r="O692" s="93"/>
      <c r="P692" s="230">
        <f>O692*H692</f>
        <v>0</v>
      </c>
      <c r="Q692" s="230">
        <v>0</v>
      </c>
      <c r="R692" s="230">
        <f>Q692*H692</f>
        <v>0</v>
      </c>
      <c r="S692" s="230">
        <v>0</v>
      </c>
      <c r="T692" s="231">
        <f>S692*H692</f>
        <v>0</v>
      </c>
      <c r="U692" s="40"/>
      <c r="V692" s="40"/>
      <c r="W692" s="40"/>
      <c r="X692" s="40"/>
      <c r="Y692" s="40"/>
      <c r="Z692" s="40"/>
      <c r="AA692" s="40"/>
      <c r="AB692" s="40"/>
      <c r="AC692" s="40"/>
      <c r="AD692" s="40"/>
      <c r="AE692" s="40"/>
      <c r="AR692" s="232" t="s">
        <v>253</v>
      </c>
      <c r="AT692" s="232" t="s">
        <v>248</v>
      </c>
      <c r="AU692" s="232" t="s">
        <v>87</v>
      </c>
      <c r="AY692" s="19" t="s">
        <v>245</v>
      </c>
      <c r="BE692" s="233">
        <f>IF(N692="základní",J692,0)</f>
        <v>0</v>
      </c>
      <c r="BF692" s="233">
        <f>IF(N692="snížená",J692,0)</f>
        <v>0</v>
      </c>
      <c r="BG692" s="233">
        <f>IF(N692="zákl. přenesená",J692,0)</f>
        <v>0</v>
      </c>
      <c r="BH692" s="233">
        <f>IF(N692="sníž. přenesená",J692,0)</f>
        <v>0</v>
      </c>
      <c r="BI692" s="233">
        <f>IF(N692="nulová",J692,0)</f>
        <v>0</v>
      </c>
      <c r="BJ692" s="19" t="s">
        <v>85</v>
      </c>
      <c r="BK692" s="233">
        <f>ROUND(I692*H692,2)</f>
        <v>0</v>
      </c>
      <c r="BL692" s="19" t="s">
        <v>253</v>
      </c>
      <c r="BM692" s="232" t="s">
        <v>7627</v>
      </c>
    </row>
    <row r="693" s="2" customFormat="1">
      <c r="A693" s="40"/>
      <c r="B693" s="41"/>
      <c r="C693" s="42"/>
      <c r="D693" s="234" t="s">
        <v>255</v>
      </c>
      <c r="E693" s="42"/>
      <c r="F693" s="235" t="s">
        <v>3013</v>
      </c>
      <c r="G693" s="42"/>
      <c r="H693" s="42"/>
      <c r="I693" s="236"/>
      <c r="J693" s="42"/>
      <c r="K693" s="42"/>
      <c r="L693" s="46"/>
      <c r="M693" s="237"/>
      <c r="N693" s="238"/>
      <c r="O693" s="93"/>
      <c r="P693" s="93"/>
      <c r="Q693" s="93"/>
      <c r="R693" s="93"/>
      <c r="S693" s="93"/>
      <c r="T693" s="94"/>
      <c r="U693" s="40"/>
      <c r="V693" s="40"/>
      <c r="W693" s="40"/>
      <c r="X693" s="40"/>
      <c r="Y693" s="40"/>
      <c r="Z693" s="40"/>
      <c r="AA693" s="40"/>
      <c r="AB693" s="40"/>
      <c r="AC693" s="40"/>
      <c r="AD693" s="40"/>
      <c r="AE693" s="40"/>
      <c r="AT693" s="19" t="s">
        <v>255</v>
      </c>
      <c r="AU693" s="19" t="s">
        <v>87</v>
      </c>
    </row>
    <row r="694" s="2" customFormat="1">
      <c r="A694" s="40"/>
      <c r="B694" s="41"/>
      <c r="C694" s="42"/>
      <c r="D694" s="296" t="s">
        <v>766</v>
      </c>
      <c r="E694" s="42"/>
      <c r="F694" s="297" t="s">
        <v>3014</v>
      </c>
      <c r="G694" s="42"/>
      <c r="H694" s="42"/>
      <c r="I694" s="236"/>
      <c r="J694" s="42"/>
      <c r="K694" s="42"/>
      <c r="L694" s="46"/>
      <c r="M694" s="237"/>
      <c r="N694" s="238"/>
      <c r="O694" s="93"/>
      <c r="P694" s="93"/>
      <c r="Q694" s="93"/>
      <c r="R694" s="93"/>
      <c r="S694" s="93"/>
      <c r="T694" s="94"/>
      <c r="U694" s="40"/>
      <c r="V694" s="40"/>
      <c r="W694" s="40"/>
      <c r="X694" s="40"/>
      <c r="Y694" s="40"/>
      <c r="Z694" s="40"/>
      <c r="AA694" s="40"/>
      <c r="AB694" s="40"/>
      <c r="AC694" s="40"/>
      <c r="AD694" s="40"/>
      <c r="AE694" s="40"/>
      <c r="AT694" s="19" t="s">
        <v>766</v>
      </c>
      <c r="AU694" s="19" t="s">
        <v>87</v>
      </c>
    </row>
    <row r="695" s="2" customFormat="1" ht="16.5" customHeight="1">
      <c r="A695" s="40"/>
      <c r="B695" s="41"/>
      <c r="C695" s="221" t="s">
        <v>3891</v>
      </c>
      <c r="D695" s="221" t="s">
        <v>248</v>
      </c>
      <c r="E695" s="222" t="s">
        <v>7228</v>
      </c>
      <c r="F695" s="223" t="s">
        <v>7229</v>
      </c>
      <c r="G695" s="224" t="s">
        <v>317</v>
      </c>
      <c r="H695" s="225">
        <v>190.80000000000001</v>
      </c>
      <c r="I695" s="226"/>
      <c r="J695" s="227">
        <f>ROUND(I695*H695,2)</f>
        <v>0</v>
      </c>
      <c r="K695" s="223" t="s">
        <v>764</v>
      </c>
      <c r="L695" s="46"/>
      <c r="M695" s="228" t="s">
        <v>1</v>
      </c>
      <c r="N695" s="229" t="s">
        <v>42</v>
      </c>
      <c r="O695" s="93"/>
      <c r="P695" s="230">
        <f>O695*H695</f>
        <v>0</v>
      </c>
      <c r="Q695" s="230">
        <v>0.00064999999999999997</v>
      </c>
      <c r="R695" s="230">
        <f>Q695*H695</f>
        <v>0.12402000000000001</v>
      </c>
      <c r="S695" s="230">
        <v>0.001</v>
      </c>
      <c r="T695" s="231">
        <f>S695*H695</f>
        <v>0.19080000000000003</v>
      </c>
      <c r="U695" s="40"/>
      <c r="V695" s="40"/>
      <c r="W695" s="40"/>
      <c r="X695" s="40"/>
      <c r="Y695" s="40"/>
      <c r="Z695" s="40"/>
      <c r="AA695" s="40"/>
      <c r="AB695" s="40"/>
      <c r="AC695" s="40"/>
      <c r="AD695" s="40"/>
      <c r="AE695" s="40"/>
      <c r="AR695" s="232" t="s">
        <v>253</v>
      </c>
      <c r="AT695" s="232" t="s">
        <v>248</v>
      </c>
      <c r="AU695" s="232" t="s">
        <v>87</v>
      </c>
      <c r="AY695" s="19" t="s">
        <v>245</v>
      </c>
      <c r="BE695" s="233">
        <f>IF(N695="základní",J695,0)</f>
        <v>0</v>
      </c>
      <c r="BF695" s="233">
        <f>IF(N695="snížená",J695,0)</f>
        <v>0</v>
      </c>
      <c r="BG695" s="233">
        <f>IF(N695="zákl. přenesená",J695,0)</f>
        <v>0</v>
      </c>
      <c r="BH695" s="233">
        <f>IF(N695="sníž. přenesená",J695,0)</f>
        <v>0</v>
      </c>
      <c r="BI695" s="233">
        <f>IF(N695="nulová",J695,0)</f>
        <v>0</v>
      </c>
      <c r="BJ695" s="19" t="s">
        <v>85</v>
      </c>
      <c r="BK695" s="233">
        <f>ROUND(I695*H695,2)</f>
        <v>0</v>
      </c>
      <c r="BL695" s="19" t="s">
        <v>253</v>
      </c>
      <c r="BM695" s="232" t="s">
        <v>7628</v>
      </c>
    </row>
    <row r="696" s="2" customFormat="1">
      <c r="A696" s="40"/>
      <c r="B696" s="41"/>
      <c r="C696" s="42"/>
      <c r="D696" s="234" t="s">
        <v>255</v>
      </c>
      <c r="E696" s="42"/>
      <c r="F696" s="235" t="s">
        <v>7231</v>
      </c>
      <c r="G696" s="42"/>
      <c r="H696" s="42"/>
      <c r="I696" s="236"/>
      <c r="J696" s="42"/>
      <c r="K696" s="42"/>
      <c r="L696" s="46"/>
      <c r="M696" s="237"/>
      <c r="N696" s="238"/>
      <c r="O696" s="93"/>
      <c r="P696" s="93"/>
      <c r="Q696" s="93"/>
      <c r="R696" s="93"/>
      <c r="S696" s="93"/>
      <c r="T696" s="94"/>
      <c r="U696" s="40"/>
      <c r="V696" s="40"/>
      <c r="W696" s="40"/>
      <c r="X696" s="40"/>
      <c r="Y696" s="40"/>
      <c r="Z696" s="40"/>
      <c r="AA696" s="40"/>
      <c r="AB696" s="40"/>
      <c r="AC696" s="40"/>
      <c r="AD696" s="40"/>
      <c r="AE696" s="40"/>
      <c r="AT696" s="19" t="s">
        <v>255</v>
      </c>
      <c r="AU696" s="19" t="s">
        <v>87</v>
      </c>
    </row>
    <row r="697" s="2" customFormat="1">
      <c r="A697" s="40"/>
      <c r="B697" s="41"/>
      <c r="C697" s="42"/>
      <c r="D697" s="296" t="s">
        <v>766</v>
      </c>
      <c r="E697" s="42"/>
      <c r="F697" s="297" t="s">
        <v>7232</v>
      </c>
      <c r="G697" s="42"/>
      <c r="H697" s="42"/>
      <c r="I697" s="236"/>
      <c r="J697" s="42"/>
      <c r="K697" s="42"/>
      <c r="L697" s="46"/>
      <c r="M697" s="237"/>
      <c r="N697" s="238"/>
      <c r="O697" s="93"/>
      <c r="P697" s="93"/>
      <c r="Q697" s="93"/>
      <c r="R697" s="93"/>
      <c r="S697" s="93"/>
      <c r="T697" s="94"/>
      <c r="U697" s="40"/>
      <c r="V697" s="40"/>
      <c r="W697" s="40"/>
      <c r="X697" s="40"/>
      <c r="Y697" s="40"/>
      <c r="Z697" s="40"/>
      <c r="AA697" s="40"/>
      <c r="AB697" s="40"/>
      <c r="AC697" s="40"/>
      <c r="AD697" s="40"/>
      <c r="AE697" s="40"/>
      <c r="AT697" s="19" t="s">
        <v>766</v>
      </c>
      <c r="AU697" s="19" t="s">
        <v>87</v>
      </c>
    </row>
    <row r="698" s="14" customFormat="1">
      <c r="A698" s="14"/>
      <c r="B698" s="249"/>
      <c r="C698" s="250"/>
      <c r="D698" s="234" t="s">
        <v>257</v>
      </c>
      <c r="E698" s="251" t="s">
        <v>1</v>
      </c>
      <c r="F698" s="252" t="s">
        <v>7629</v>
      </c>
      <c r="G698" s="250"/>
      <c r="H698" s="253">
        <v>46</v>
      </c>
      <c r="I698" s="254"/>
      <c r="J698" s="250"/>
      <c r="K698" s="250"/>
      <c r="L698" s="255"/>
      <c r="M698" s="256"/>
      <c r="N698" s="257"/>
      <c r="O698" s="257"/>
      <c r="P698" s="257"/>
      <c r="Q698" s="257"/>
      <c r="R698" s="257"/>
      <c r="S698" s="257"/>
      <c r="T698" s="258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59" t="s">
        <v>257</v>
      </c>
      <c r="AU698" s="259" t="s">
        <v>87</v>
      </c>
      <c r="AV698" s="14" t="s">
        <v>87</v>
      </c>
      <c r="AW698" s="14" t="s">
        <v>34</v>
      </c>
      <c r="AX698" s="14" t="s">
        <v>77</v>
      </c>
      <c r="AY698" s="259" t="s">
        <v>245</v>
      </c>
    </row>
    <row r="699" s="14" customFormat="1">
      <c r="A699" s="14"/>
      <c r="B699" s="249"/>
      <c r="C699" s="250"/>
      <c r="D699" s="234" t="s">
        <v>257</v>
      </c>
      <c r="E699" s="251" t="s">
        <v>1</v>
      </c>
      <c r="F699" s="252" t="s">
        <v>7630</v>
      </c>
      <c r="G699" s="250"/>
      <c r="H699" s="253">
        <v>144.80000000000001</v>
      </c>
      <c r="I699" s="254"/>
      <c r="J699" s="250"/>
      <c r="K699" s="250"/>
      <c r="L699" s="255"/>
      <c r="M699" s="256"/>
      <c r="N699" s="257"/>
      <c r="O699" s="257"/>
      <c r="P699" s="257"/>
      <c r="Q699" s="257"/>
      <c r="R699" s="257"/>
      <c r="S699" s="257"/>
      <c r="T699" s="258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9" t="s">
        <v>257</v>
      </c>
      <c r="AU699" s="259" t="s">
        <v>87</v>
      </c>
      <c r="AV699" s="14" t="s">
        <v>87</v>
      </c>
      <c r="AW699" s="14" t="s">
        <v>34</v>
      </c>
      <c r="AX699" s="14" t="s">
        <v>77</v>
      </c>
      <c r="AY699" s="259" t="s">
        <v>245</v>
      </c>
    </row>
    <row r="700" s="15" customFormat="1">
      <c r="A700" s="15"/>
      <c r="B700" s="260"/>
      <c r="C700" s="261"/>
      <c r="D700" s="234" t="s">
        <v>257</v>
      </c>
      <c r="E700" s="262" t="s">
        <v>1</v>
      </c>
      <c r="F700" s="263" t="s">
        <v>266</v>
      </c>
      <c r="G700" s="261"/>
      <c r="H700" s="264">
        <v>190.80000000000001</v>
      </c>
      <c r="I700" s="265"/>
      <c r="J700" s="261"/>
      <c r="K700" s="261"/>
      <c r="L700" s="266"/>
      <c r="M700" s="267"/>
      <c r="N700" s="268"/>
      <c r="O700" s="268"/>
      <c r="P700" s="268"/>
      <c r="Q700" s="268"/>
      <c r="R700" s="268"/>
      <c r="S700" s="268"/>
      <c r="T700" s="269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T700" s="270" t="s">
        <v>257</v>
      </c>
      <c r="AU700" s="270" t="s">
        <v>87</v>
      </c>
      <c r="AV700" s="15" t="s">
        <v>253</v>
      </c>
      <c r="AW700" s="15" t="s">
        <v>34</v>
      </c>
      <c r="AX700" s="15" t="s">
        <v>85</v>
      </c>
      <c r="AY700" s="270" t="s">
        <v>245</v>
      </c>
    </row>
    <row r="701" s="2" customFormat="1" ht="16.5" customHeight="1">
      <c r="A701" s="40"/>
      <c r="B701" s="41"/>
      <c r="C701" s="283" t="s">
        <v>2154</v>
      </c>
      <c r="D701" s="283" t="s">
        <v>551</v>
      </c>
      <c r="E701" s="284" t="s">
        <v>7235</v>
      </c>
      <c r="F701" s="285" t="s">
        <v>7236</v>
      </c>
      <c r="G701" s="286" t="s">
        <v>545</v>
      </c>
      <c r="H701" s="287">
        <v>0.311</v>
      </c>
      <c r="I701" s="288"/>
      <c r="J701" s="289">
        <f>ROUND(I701*H701,2)</f>
        <v>0</v>
      </c>
      <c r="K701" s="285" t="s">
        <v>764</v>
      </c>
      <c r="L701" s="290"/>
      <c r="M701" s="291" t="s">
        <v>1</v>
      </c>
      <c r="N701" s="292" t="s">
        <v>42</v>
      </c>
      <c r="O701" s="93"/>
      <c r="P701" s="230">
        <f>O701*H701</f>
        <v>0</v>
      </c>
      <c r="Q701" s="230">
        <v>1</v>
      </c>
      <c r="R701" s="230">
        <f>Q701*H701</f>
        <v>0.311</v>
      </c>
      <c r="S701" s="230">
        <v>0</v>
      </c>
      <c r="T701" s="231">
        <f>S701*H701</f>
        <v>0</v>
      </c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R701" s="232" t="s">
        <v>326</v>
      </c>
      <c r="AT701" s="232" t="s">
        <v>551</v>
      </c>
      <c r="AU701" s="232" t="s">
        <v>87</v>
      </c>
      <c r="AY701" s="19" t="s">
        <v>245</v>
      </c>
      <c r="BE701" s="233">
        <f>IF(N701="základní",J701,0)</f>
        <v>0</v>
      </c>
      <c r="BF701" s="233">
        <f>IF(N701="snížená",J701,0)</f>
        <v>0</v>
      </c>
      <c r="BG701" s="233">
        <f>IF(N701="zákl. přenesená",J701,0)</f>
        <v>0</v>
      </c>
      <c r="BH701" s="233">
        <f>IF(N701="sníž. přenesená",J701,0)</f>
        <v>0</v>
      </c>
      <c r="BI701" s="233">
        <f>IF(N701="nulová",J701,0)</f>
        <v>0</v>
      </c>
      <c r="BJ701" s="19" t="s">
        <v>85</v>
      </c>
      <c r="BK701" s="233">
        <f>ROUND(I701*H701,2)</f>
        <v>0</v>
      </c>
      <c r="BL701" s="19" t="s">
        <v>253</v>
      </c>
      <c r="BM701" s="232" t="s">
        <v>7631</v>
      </c>
    </row>
    <row r="702" s="2" customFormat="1">
      <c r="A702" s="40"/>
      <c r="B702" s="41"/>
      <c r="C702" s="42"/>
      <c r="D702" s="234" t="s">
        <v>255</v>
      </c>
      <c r="E702" s="42"/>
      <c r="F702" s="235" t="s">
        <v>7236</v>
      </c>
      <c r="G702" s="42"/>
      <c r="H702" s="42"/>
      <c r="I702" s="236"/>
      <c r="J702" s="42"/>
      <c r="K702" s="42"/>
      <c r="L702" s="46"/>
      <c r="M702" s="237"/>
      <c r="N702" s="238"/>
      <c r="O702" s="93"/>
      <c r="P702" s="93"/>
      <c r="Q702" s="93"/>
      <c r="R702" s="93"/>
      <c r="S702" s="93"/>
      <c r="T702" s="94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T702" s="19" t="s">
        <v>255</v>
      </c>
      <c r="AU702" s="19" t="s">
        <v>87</v>
      </c>
    </row>
    <row r="703" s="14" customFormat="1">
      <c r="A703" s="14"/>
      <c r="B703" s="249"/>
      <c r="C703" s="250"/>
      <c r="D703" s="234" t="s">
        <v>257</v>
      </c>
      <c r="E703" s="251" t="s">
        <v>1</v>
      </c>
      <c r="F703" s="252" t="s">
        <v>7632</v>
      </c>
      <c r="G703" s="250"/>
      <c r="H703" s="253">
        <v>0.311</v>
      </c>
      <c r="I703" s="254"/>
      <c r="J703" s="250"/>
      <c r="K703" s="250"/>
      <c r="L703" s="255"/>
      <c r="M703" s="256"/>
      <c r="N703" s="257"/>
      <c r="O703" s="257"/>
      <c r="P703" s="257"/>
      <c r="Q703" s="257"/>
      <c r="R703" s="257"/>
      <c r="S703" s="257"/>
      <c r="T703" s="258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9" t="s">
        <v>257</v>
      </c>
      <c r="AU703" s="259" t="s">
        <v>87</v>
      </c>
      <c r="AV703" s="14" t="s">
        <v>87</v>
      </c>
      <c r="AW703" s="14" t="s">
        <v>34</v>
      </c>
      <c r="AX703" s="14" t="s">
        <v>85</v>
      </c>
      <c r="AY703" s="259" t="s">
        <v>245</v>
      </c>
    </row>
    <row r="704" s="12" customFormat="1" ht="22.8" customHeight="1">
      <c r="A704" s="12"/>
      <c r="B704" s="205"/>
      <c r="C704" s="206"/>
      <c r="D704" s="207" t="s">
        <v>76</v>
      </c>
      <c r="E704" s="219" t="s">
        <v>865</v>
      </c>
      <c r="F704" s="219" t="s">
        <v>3055</v>
      </c>
      <c r="G704" s="206"/>
      <c r="H704" s="206"/>
      <c r="I704" s="209"/>
      <c r="J704" s="220">
        <f>BK704</f>
        <v>0</v>
      </c>
      <c r="K704" s="206"/>
      <c r="L704" s="211"/>
      <c r="M704" s="212"/>
      <c r="N704" s="213"/>
      <c r="O704" s="213"/>
      <c r="P704" s="214">
        <f>SUM(P705:P745)</f>
        <v>0</v>
      </c>
      <c r="Q704" s="213"/>
      <c r="R704" s="214">
        <f>SUM(R705:R745)</f>
        <v>0</v>
      </c>
      <c r="S704" s="213"/>
      <c r="T704" s="215">
        <f>SUM(T705:T745)</f>
        <v>0</v>
      </c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R704" s="216" t="s">
        <v>85</v>
      </c>
      <c r="AT704" s="217" t="s">
        <v>76</v>
      </c>
      <c r="AU704" s="217" t="s">
        <v>85</v>
      </c>
      <c r="AY704" s="216" t="s">
        <v>245</v>
      </c>
      <c r="BK704" s="218">
        <f>SUM(BK705:BK745)</f>
        <v>0</v>
      </c>
    </row>
    <row r="705" s="2" customFormat="1" ht="16.5" customHeight="1">
      <c r="A705" s="40"/>
      <c r="B705" s="41"/>
      <c r="C705" s="221" t="s">
        <v>3900</v>
      </c>
      <c r="D705" s="221" t="s">
        <v>248</v>
      </c>
      <c r="E705" s="222" t="s">
        <v>4731</v>
      </c>
      <c r="F705" s="223" t="s">
        <v>4732</v>
      </c>
      <c r="G705" s="224" t="s">
        <v>545</v>
      </c>
      <c r="H705" s="225">
        <v>0.31</v>
      </c>
      <c r="I705" s="226"/>
      <c r="J705" s="227">
        <f>ROUND(I705*H705,2)</f>
        <v>0</v>
      </c>
      <c r="K705" s="223" t="s">
        <v>764</v>
      </c>
      <c r="L705" s="46"/>
      <c r="M705" s="228" t="s">
        <v>1</v>
      </c>
      <c r="N705" s="229" t="s">
        <v>42</v>
      </c>
      <c r="O705" s="93"/>
      <c r="P705" s="230">
        <f>O705*H705</f>
        <v>0</v>
      </c>
      <c r="Q705" s="230">
        <v>0</v>
      </c>
      <c r="R705" s="230">
        <f>Q705*H705</f>
        <v>0</v>
      </c>
      <c r="S705" s="230">
        <v>0</v>
      </c>
      <c r="T705" s="231">
        <f>S705*H705</f>
        <v>0</v>
      </c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  <c r="AR705" s="232" t="s">
        <v>253</v>
      </c>
      <c r="AT705" s="232" t="s">
        <v>248</v>
      </c>
      <c r="AU705" s="232" t="s">
        <v>87</v>
      </c>
      <c r="AY705" s="19" t="s">
        <v>245</v>
      </c>
      <c r="BE705" s="233">
        <f>IF(N705="základní",J705,0)</f>
        <v>0</v>
      </c>
      <c r="BF705" s="233">
        <f>IF(N705="snížená",J705,0)</f>
        <v>0</v>
      </c>
      <c r="BG705" s="233">
        <f>IF(N705="zákl. přenesená",J705,0)</f>
        <v>0</v>
      </c>
      <c r="BH705" s="233">
        <f>IF(N705="sníž. přenesená",J705,0)</f>
        <v>0</v>
      </c>
      <c r="BI705" s="233">
        <f>IF(N705="nulová",J705,0)</f>
        <v>0</v>
      </c>
      <c r="BJ705" s="19" t="s">
        <v>85</v>
      </c>
      <c r="BK705" s="233">
        <f>ROUND(I705*H705,2)</f>
        <v>0</v>
      </c>
      <c r="BL705" s="19" t="s">
        <v>253</v>
      </c>
      <c r="BM705" s="232" t="s">
        <v>7633</v>
      </c>
    </row>
    <row r="706" s="2" customFormat="1">
      <c r="A706" s="40"/>
      <c r="B706" s="41"/>
      <c r="C706" s="42"/>
      <c r="D706" s="234" t="s">
        <v>255</v>
      </c>
      <c r="E706" s="42"/>
      <c r="F706" s="235" t="s">
        <v>4734</v>
      </c>
      <c r="G706" s="42"/>
      <c r="H706" s="42"/>
      <c r="I706" s="236"/>
      <c r="J706" s="42"/>
      <c r="K706" s="42"/>
      <c r="L706" s="46"/>
      <c r="M706" s="237"/>
      <c r="N706" s="238"/>
      <c r="O706" s="93"/>
      <c r="P706" s="93"/>
      <c r="Q706" s="93"/>
      <c r="R706" s="93"/>
      <c r="S706" s="93"/>
      <c r="T706" s="94"/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T706" s="19" t="s">
        <v>255</v>
      </c>
      <c r="AU706" s="19" t="s">
        <v>87</v>
      </c>
    </row>
    <row r="707" s="2" customFormat="1">
      <c r="A707" s="40"/>
      <c r="B707" s="41"/>
      <c r="C707" s="42"/>
      <c r="D707" s="296" t="s">
        <v>766</v>
      </c>
      <c r="E707" s="42"/>
      <c r="F707" s="297" t="s">
        <v>4735</v>
      </c>
      <c r="G707" s="42"/>
      <c r="H707" s="42"/>
      <c r="I707" s="236"/>
      <c r="J707" s="42"/>
      <c r="K707" s="42"/>
      <c r="L707" s="46"/>
      <c r="M707" s="237"/>
      <c r="N707" s="238"/>
      <c r="O707" s="93"/>
      <c r="P707" s="93"/>
      <c r="Q707" s="93"/>
      <c r="R707" s="93"/>
      <c r="S707" s="93"/>
      <c r="T707" s="94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T707" s="19" t="s">
        <v>766</v>
      </c>
      <c r="AU707" s="19" t="s">
        <v>87</v>
      </c>
    </row>
    <row r="708" s="14" customFormat="1">
      <c r="A708" s="14"/>
      <c r="B708" s="249"/>
      <c r="C708" s="250"/>
      <c r="D708" s="234" t="s">
        <v>257</v>
      </c>
      <c r="E708" s="251" t="s">
        <v>1</v>
      </c>
      <c r="F708" s="252" t="s">
        <v>7240</v>
      </c>
      <c r="G708" s="250"/>
      <c r="H708" s="253">
        <v>0.31</v>
      </c>
      <c r="I708" s="254"/>
      <c r="J708" s="250"/>
      <c r="K708" s="250"/>
      <c r="L708" s="255"/>
      <c r="M708" s="256"/>
      <c r="N708" s="257"/>
      <c r="O708" s="257"/>
      <c r="P708" s="257"/>
      <c r="Q708" s="257"/>
      <c r="R708" s="257"/>
      <c r="S708" s="257"/>
      <c r="T708" s="258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9" t="s">
        <v>257</v>
      </c>
      <c r="AU708" s="259" t="s">
        <v>87</v>
      </c>
      <c r="AV708" s="14" t="s">
        <v>87</v>
      </c>
      <c r="AW708" s="14" t="s">
        <v>34</v>
      </c>
      <c r="AX708" s="14" t="s">
        <v>77</v>
      </c>
      <c r="AY708" s="259" t="s">
        <v>245</v>
      </c>
    </row>
    <row r="709" s="15" customFormat="1">
      <c r="A709" s="15"/>
      <c r="B709" s="260"/>
      <c r="C709" s="261"/>
      <c r="D709" s="234" t="s">
        <v>257</v>
      </c>
      <c r="E709" s="262" t="s">
        <v>1</v>
      </c>
      <c r="F709" s="263" t="s">
        <v>266</v>
      </c>
      <c r="G709" s="261"/>
      <c r="H709" s="264">
        <v>0.31</v>
      </c>
      <c r="I709" s="265"/>
      <c r="J709" s="261"/>
      <c r="K709" s="261"/>
      <c r="L709" s="266"/>
      <c r="M709" s="267"/>
      <c r="N709" s="268"/>
      <c r="O709" s="268"/>
      <c r="P709" s="268"/>
      <c r="Q709" s="268"/>
      <c r="R709" s="268"/>
      <c r="S709" s="268"/>
      <c r="T709" s="269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T709" s="270" t="s">
        <v>257</v>
      </c>
      <c r="AU709" s="270" t="s">
        <v>87</v>
      </c>
      <c r="AV709" s="15" t="s">
        <v>253</v>
      </c>
      <c r="AW709" s="15" t="s">
        <v>34</v>
      </c>
      <c r="AX709" s="15" t="s">
        <v>85</v>
      </c>
      <c r="AY709" s="270" t="s">
        <v>245</v>
      </c>
    </row>
    <row r="710" s="2" customFormat="1" ht="24.15" customHeight="1">
      <c r="A710" s="40"/>
      <c r="B710" s="41"/>
      <c r="C710" s="221" t="s">
        <v>3903</v>
      </c>
      <c r="D710" s="221" t="s">
        <v>248</v>
      </c>
      <c r="E710" s="222" t="s">
        <v>867</v>
      </c>
      <c r="F710" s="223" t="s">
        <v>868</v>
      </c>
      <c r="G710" s="224" t="s">
        <v>545</v>
      </c>
      <c r="H710" s="225">
        <v>1.1240000000000001</v>
      </c>
      <c r="I710" s="226"/>
      <c r="J710" s="227">
        <f>ROUND(I710*H710,2)</f>
        <v>0</v>
      </c>
      <c r="K710" s="223" t="s">
        <v>764</v>
      </c>
      <c r="L710" s="46"/>
      <c r="M710" s="228" t="s">
        <v>1</v>
      </c>
      <c r="N710" s="229" t="s">
        <v>42</v>
      </c>
      <c r="O710" s="93"/>
      <c r="P710" s="230">
        <f>O710*H710</f>
        <v>0</v>
      </c>
      <c r="Q710" s="230">
        <v>0</v>
      </c>
      <c r="R710" s="230">
        <f>Q710*H710</f>
        <v>0</v>
      </c>
      <c r="S710" s="230">
        <v>0</v>
      </c>
      <c r="T710" s="231">
        <f>S710*H710</f>
        <v>0</v>
      </c>
      <c r="U710" s="40"/>
      <c r="V710" s="40"/>
      <c r="W710" s="40"/>
      <c r="X710" s="40"/>
      <c r="Y710" s="40"/>
      <c r="Z710" s="40"/>
      <c r="AA710" s="40"/>
      <c r="AB710" s="40"/>
      <c r="AC710" s="40"/>
      <c r="AD710" s="40"/>
      <c r="AE710" s="40"/>
      <c r="AR710" s="232" t="s">
        <v>594</v>
      </c>
      <c r="AT710" s="232" t="s">
        <v>248</v>
      </c>
      <c r="AU710" s="232" t="s">
        <v>87</v>
      </c>
      <c r="AY710" s="19" t="s">
        <v>245</v>
      </c>
      <c r="BE710" s="233">
        <f>IF(N710="základní",J710,0)</f>
        <v>0</v>
      </c>
      <c r="BF710" s="233">
        <f>IF(N710="snížená",J710,0)</f>
        <v>0</v>
      </c>
      <c r="BG710" s="233">
        <f>IF(N710="zákl. přenesená",J710,0)</f>
        <v>0</v>
      </c>
      <c r="BH710" s="233">
        <f>IF(N710="sníž. přenesená",J710,0)</f>
        <v>0</v>
      </c>
      <c r="BI710" s="233">
        <f>IF(N710="nulová",J710,0)</f>
        <v>0</v>
      </c>
      <c r="BJ710" s="19" t="s">
        <v>85</v>
      </c>
      <c r="BK710" s="233">
        <f>ROUND(I710*H710,2)</f>
        <v>0</v>
      </c>
      <c r="BL710" s="19" t="s">
        <v>594</v>
      </c>
      <c r="BM710" s="232" t="s">
        <v>7634</v>
      </c>
    </row>
    <row r="711" s="2" customFormat="1">
      <c r="A711" s="40"/>
      <c r="B711" s="41"/>
      <c r="C711" s="42"/>
      <c r="D711" s="234" t="s">
        <v>255</v>
      </c>
      <c r="E711" s="42"/>
      <c r="F711" s="235" t="s">
        <v>869</v>
      </c>
      <c r="G711" s="42"/>
      <c r="H711" s="42"/>
      <c r="I711" s="236"/>
      <c r="J711" s="42"/>
      <c r="K711" s="42"/>
      <c r="L711" s="46"/>
      <c r="M711" s="237"/>
      <c r="N711" s="238"/>
      <c r="O711" s="93"/>
      <c r="P711" s="93"/>
      <c r="Q711" s="93"/>
      <c r="R711" s="93"/>
      <c r="S711" s="93"/>
      <c r="T711" s="94"/>
      <c r="U711" s="40"/>
      <c r="V711" s="40"/>
      <c r="W711" s="40"/>
      <c r="X711" s="40"/>
      <c r="Y711" s="40"/>
      <c r="Z711" s="40"/>
      <c r="AA711" s="40"/>
      <c r="AB711" s="40"/>
      <c r="AC711" s="40"/>
      <c r="AD711" s="40"/>
      <c r="AE711" s="40"/>
      <c r="AT711" s="19" t="s">
        <v>255</v>
      </c>
      <c r="AU711" s="19" t="s">
        <v>87</v>
      </c>
    </row>
    <row r="712" s="2" customFormat="1">
      <c r="A712" s="40"/>
      <c r="B712" s="41"/>
      <c r="C712" s="42"/>
      <c r="D712" s="296" t="s">
        <v>766</v>
      </c>
      <c r="E712" s="42"/>
      <c r="F712" s="297" t="s">
        <v>870</v>
      </c>
      <c r="G712" s="42"/>
      <c r="H712" s="42"/>
      <c r="I712" s="236"/>
      <c r="J712" s="42"/>
      <c r="K712" s="42"/>
      <c r="L712" s="46"/>
      <c r="M712" s="237"/>
      <c r="N712" s="238"/>
      <c r="O712" s="93"/>
      <c r="P712" s="93"/>
      <c r="Q712" s="93"/>
      <c r="R712" s="93"/>
      <c r="S712" s="93"/>
      <c r="T712" s="94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T712" s="19" t="s">
        <v>766</v>
      </c>
      <c r="AU712" s="19" t="s">
        <v>87</v>
      </c>
    </row>
    <row r="713" s="13" customFormat="1">
      <c r="A713" s="13"/>
      <c r="B713" s="239"/>
      <c r="C713" s="240"/>
      <c r="D713" s="234" t="s">
        <v>257</v>
      </c>
      <c r="E713" s="241" t="s">
        <v>1</v>
      </c>
      <c r="F713" s="242" t="s">
        <v>3057</v>
      </c>
      <c r="G713" s="240"/>
      <c r="H713" s="241" t="s">
        <v>1</v>
      </c>
      <c r="I713" s="243"/>
      <c r="J713" s="240"/>
      <c r="K713" s="240"/>
      <c r="L713" s="244"/>
      <c r="M713" s="245"/>
      <c r="N713" s="246"/>
      <c r="O713" s="246"/>
      <c r="P713" s="246"/>
      <c r="Q713" s="246"/>
      <c r="R713" s="246"/>
      <c r="S713" s="246"/>
      <c r="T713" s="247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8" t="s">
        <v>257</v>
      </c>
      <c r="AU713" s="248" t="s">
        <v>87</v>
      </c>
      <c r="AV713" s="13" t="s">
        <v>85</v>
      </c>
      <c r="AW713" s="13" t="s">
        <v>34</v>
      </c>
      <c r="AX713" s="13" t="s">
        <v>77</v>
      </c>
      <c r="AY713" s="248" t="s">
        <v>245</v>
      </c>
    </row>
    <row r="714" s="14" customFormat="1">
      <c r="A714" s="14"/>
      <c r="B714" s="249"/>
      <c r="C714" s="250"/>
      <c r="D714" s="234" t="s">
        <v>257</v>
      </c>
      <c r="E714" s="251" t="s">
        <v>1</v>
      </c>
      <c r="F714" s="252" t="s">
        <v>7635</v>
      </c>
      <c r="G714" s="250"/>
      <c r="H714" s="253">
        <v>1.1240000000000001</v>
      </c>
      <c r="I714" s="254"/>
      <c r="J714" s="250"/>
      <c r="K714" s="250"/>
      <c r="L714" s="255"/>
      <c r="M714" s="256"/>
      <c r="N714" s="257"/>
      <c r="O714" s="257"/>
      <c r="P714" s="257"/>
      <c r="Q714" s="257"/>
      <c r="R714" s="257"/>
      <c r="S714" s="257"/>
      <c r="T714" s="258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9" t="s">
        <v>257</v>
      </c>
      <c r="AU714" s="259" t="s">
        <v>87</v>
      </c>
      <c r="AV714" s="14" t="s">
        <v>87</v>
      </c>
      <c r="AW714" s="14" t="s">
        <v>34</v>
      </c>
      <c r="AX714" s="14" t="s">
        <v>77</v>
      </c>
      <c r="AY714" s="259" t="s">
        <v>245</v>
      </c>
    </row>
    <row r="715" s="15" customFormat="1">
      <c r="A715" s="15"/>
      <c r="B715" s="260"/>
      <c r="C715" s="261"/>
      <c r="D715" s="234" t="s">
        <v>257</v>
      </c>
      <c r="E715" s="262" t="s">
        <v>1</v>
      </c>
      <c r="F715" s="263" t="s">
        <v>266</v>
      </c>
      <c r="G715" s="261"/>
      <c r="H715" s="264">
        <v>1.1240000000000001</v>
      </c>
      <c r="I715" s="265"/>
      <c r="J715" s="261"/>
      <c r="K715" s="261"/>
      <c r="L715" s="266"/>
      <c r="M715" s="267"/>
      <c r="N715" s="268"/>
      <c r="O715" s="268"/>
      <c r="P715" s="268"/>
      <c r="Q715" s="268"/>
      <c r="R715" s="268"/>
      <c r="S715" s="268"/>
      <c r="T715" s="269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T715" s="270" t="s">
        <v>257</v>
      </c>
      <c r="AU715" s="270" t="s">
        <v>87</v>
      </c>
      <c r="AV715" s="15" t="s">
        <v>253</v>
      </c>
      <c r="AW715" s="15" t="s">
        <v>34</v>
      </c>
      <c r="AX715" s="15" t="s">
        <v>85</v>
      </c>
      <c r="AY715" s="270" t="s">
        <v>245</v>
      </c>
    </row>
    <row r="716" s="2" customFormat="1" ht="24.15" customHeight="1">
      <c r="A716" s="40"/>
      <c r="B716" s="41"/>
      <c r="C716" s="221" t="s">
        <v>3908</v>
      </c>
      <c r="D716" s="221" t="s">
        <v>248</v>
      </c>
      <c r="E716" s="222" t="s">
        <v>3059</v>
      </c>
      <c r="F716" s="223" t="s">
        <v>3060</v>
      </c>
      <c r="G716" s="224" t="s">
        <v>545</v>
      </c>
      <c r="H716" s="225">
        <v>41.987000000000002</v>
      </c>
      <c r="I716" s="226"/>
      <c r="J716" s="227">
        <f>ROUND(I716*H716,2)</f>
        <v>0</v>
      </c>
      <c r="K716" s="223" t="s">
        <v>764</v>
      </c>
      <c r="L716" s="46"/>
      <c r="M716" s="228" t="s">
        <v>1</v>
      </c>
      <c r="N716" s="229" t="s">
        <v>42</v>
      </c>
      <c r="O716" s="93"/>
      <c r="P716" s="230">
        <f>O716*H716</f>
        <v>0</v>
      </c>
      <c r="Q716" s="230">
        <v>0</v>
      </c>
      <c r="R716" s="230">
        <f>Q716*H716</f>
        <v>0</v>
      </c>
      <c r="S716" s="230">
        <v>0</v>
      </c>
      <c r="T716" s="231">
        <f>S716*H716</f>
        <v>0</v>
      </c>
      <c r="U716" s="40"/>
      <c r="V716" s="40"/>
      <c r="W716" s="40"/>
      <c r="X716" s="40"/>
      <c r="Y716" s="40"/>
      <c r="Z716" s="40"/>
      <c r="AA716" s="40"/>
      <c r="AB716" s="40"/>
      <c r="AC716" s="40"/>
      <c r="AD716" s="40"/>
      <c r="AE716" s="40"/>
      <c r="AR716" s="232" t="s">
        <v>253</v>
      </c>
      <c r="AT716" s="232" t="s">
        <v>248</v>
      </c>
      <c r="AU716" s="232" t="s">
        <v>87</v>
      </c>
      <c r="AY716" s="19" t="s">
        <v>245</v>
      </c>
      <c r="BE716" s="233">
        <f>IF(N716="základní",J716,0)</f>
        <v>0</v>
      </c>
      <c r="BF716" s="233">
        <f>IF(N716="snížená",J716,0)</f>
        <v>0</v>
      </c>
      <c r="BG716" s="233">
        <f>IF(N716="zákl. přenesená",J716,0)</f>
        <v>0</v>
      </c>
      <c r="BH716" s="233">
        <f>IF(N716="sníž. přenesená",J716,0)</f>
        <v>0</v>
      </c>
      <c r="BI716" s="233">
        <f>IF(N716="nulová",J716,0)</f>
        <v>0</v>
      </c>
      <c r="BJ716" s="19" t="s">
        <v>85</v>
      </c>
      <c r="BK716" s="233">
        <f>ROUND(I716*H716,2)</f>
        <v>0</v>
      </c>
      <c r="BL716" s="19" t="s">
        <v>253</v>
      </c>
      <c r="BM716" s="232" t="s">
        <v>7636</v>
      </c>
    </row>
    <row r="717" s="2" customFormat="1">
      <c r="A717" s="40"/>
      <c r="B717" s="41"/>
      <c r="C717" s="42"/>
      <c r="D717" s="234" t="s">
        <v>255</v>
      </c>
      <c r="E717" s="42"/>
      <c r="F717" s="235" t="s">
        <v>3062</v>
      </c>
      <c r="G717" s="42"/>
      <c r="H717" s="42"/>
      <c r="I717" s="236"/>
      <c r="J717" s="42"/>
      <c r="K717" s="42"/>
      <c r="L717" s="46"/>
      <c r="M717" s="237"/>
      <c r="N717" s="238"/>
      <c r="O717" s="93"/>
      <c r="P717" s="93"/>
      <c r="Q717" s="93"/>
      <c r="R717" s="93"/>
      <c r="S717" s="93"/>
      <c r="T717" s="94"/>
      <c r="U717" s="40"/>
      <c r="V717" s="40"/>
      <c r="W717" s="40"/>
      <c r="X717" s="40"/>
      <c r="Y717" s="40"/>
      <c r="Z717" s="40"/>
      <c r="AA717" s="40"/>
      <c r="AB717" s="40"/>
      <c r="AC717" s="40"/>
      <c r="AD717" s="40"/>
      <c r="AE717" s="40"/>
      <c r="AT717" s="19" t="s">
        <v>255</v>
      </c>
      <c r="AU717" s="19" t="s">
        <v>87</v>
      </c>
    </row>
    <row r="718" s="2" customFormat="1">
      <c r="A718" s="40"/>
      <c r="B718" s="41"/>
      <c r="C718" s="42"/>
      <c r="D718" s="296" t="s">
        <v>766</v>
      </c>
      <c r="E718" s="42"/>
      <c r="F718" s="297" t="s">
        <v>3063</v>
      </c>
      <c r="G718" s="42"/>
      <c r="H718" s="42"/>
      <c r="I718" s="236"/>
      <c r="J718" s="42"/>
      <c r="K718" s="42"/>
      <c r="L718" s="46"/>
      <c r="M718" s="237"/>
      <c r="N718" s="238"/>
      <c r="O718" s="93"/>
      <c r="P718" s="93"/>
      <c r="Q718" s="93"/>
      <c r="R718" s="93"/>
      <c r="S718" s="93"/>
      <c r="T718" s="94"/>
      <c r="U718" s="40"/>
      <c r="V718" s="40"/>
      <c r="W718" s="40"/>
      <c r="X718" s="40"/>
      <c r="Y718" s="40"/>
      <c r="Z718" s="40"/>
      <c r="AA718" s="40"/>
      <c r="AB718" s="40"/>
      <c r="AC718" s="40"/>
      <c r="AD718" s="40"/>
      <c r="AE718" s="40"/>
      <c r="AT718" s="19" t="s">
        <v>766</v>
      </c>
      <c r="AU718" s="19" t="s">
        <v>87</v>
      </c>
    </row>
    <row r="719" s="14" customFormat="1">
      <c r="A719" s="14"/>
      <c r="B719" s="249"/>
      <c r="C719" s="250"/>
      <c r="D719" s="234" t="s">
        <v>257</v>
      </c>
      <c r="E719" s="251" t="s">
        <v>1</v>
      </c>
      <c r="F719" s="252" t="s">
        <v>7637</v>
      </c>
      <c r="G719" s="250"/>
      <c r="H719" s="253">
        <v>41.987000000000002</v>
      </c>
      <c r="I719" s="254"/>
      <c r="J719" s="250"/>
      <c r="K719" s="250"/>
      <c r="L719" s="255"/>
      <c r="M719" s="256"/>
      <c r="N719" s="257"/>
      <c r="O719" s="257"/>
      <c r="P719" s="257"/>
      <c r="Q719" s="257"/>
      <c r="R719" s="257"/>
      <c r="S719" s="257"/>
      <c r="T719" s="258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9" t="s">
        <v>257</v>
      </c>
      <c r="AU719" s="259" t="s">
        <v>87</v>
      </c>
      <c r="AV719" s="14" t="s">
        <v>87</v>
      </c>
      <c r="AW719" s="14" t="s">
        <v>34</v>
      </c>
      <c r="AX719" s="14" t="s">
        <v>77</v>
      </c>
      <c r="AY719" s="259" t="s">
        <v>245</v>
      </c>
    </row>
    <row r="720" s="15" customFormat="1">
      <c r="A720" s="15"/>
      <c r="B720" s="260"/>
      <c r="C720" s="261"/>
      <c r="D720" s="234" t="s">
        <v>257</v>
      </c>
      <c r="E720" s="262" t="s">
        <v>1</v>
      </c>
      <c r="F720" s="263" t="s">
        <v>266</v>
      </c>
      <c r="G720" s="261"/>
      <c r="H720" s="264">
        <v>41.987000000000002</v>
      </c>
      <c r="I720" s="265"/>
      <c r="J720" s="261"/>
      <c r="K720" s="261"/>
      <c r="L720" s="266"/>
      <c r="M720" s="267"/>
      <c r="N720" s="268"/>
      <c r="O720" s="268"/>
      <c r="P720" s="268"/>
      <c r="Q720" s="268"/>
      <c r="R720" s="268"/>
      <c r="S720" s="268"/>
      <c r="T720" s="269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T720" s="270" t="s">
        <v>257</v>
      </c>
      <c r="AU720" s="270" t="s">
        <v>87</v>
      </c>
      <c r="AV720" s="15" t="s">
        <v>253</v>
      </c>
      <c r="AW720" s="15" t="s">
        <v>34</v>
      </c>
      <c r="AX720" s="15" t="s">
        <v>85</v>
      </c>
      <c r="AY720" s="270" t="s">
        <v>245</v>
      </c>
    </row>
    <row r="721" s="2" customFormat="1" ht="24.15" customHeight="1">
      <c r="A721" s="40"/>
      <c r="B721" s="41"/>
      <c r="C721" s="221" t="s">
        <v>3910</v>
      </c>
      <c r="D721" s="221" t="s">
        <v>248</v>
      </c>
      <c r="E721" s="222" t="s">
        <v>3069</v>
      </c>
      <c r="F721" s="223" t="s">
        <v>3070</v>
      </c>
      <c r="G721" s="224" t="s">
        <v>545</v>
      </c>
      <c r="H721" s="225">
        <v>58.106000000000002</v>
      </c>
      <c r="I721" s="226"/>
      <c r="J721" s="227">
        <f>ROUND(I721*H721,2)</f>
        <v>0</v>
      </c>
      <c r="K721" s="223" t="s">
        <v>764</v>
      </c>
      <c r="L721" s="46"/>
      <c r="M721" s="228" t="s">
        <v>1</v>
      </c>
      <c r="N721" s="229" t="s">
        <v>42</v>
      </c>
      <c r="O721" s="93"/>
      <c r="P721" s="230">
        <f>O721*H721</f>
        <v>0</v>
      </c>
      <c r="Q721" s="230">
        <v>0</v>
      </c>
      <c r="R721" s="230">
        <f>Q721*H721</f>
        <v>0</v>
      </c>
      <c r="S721" s="230">
        <v>0</v>
      </c>
      <c r="T721" s="231">
        <f>S721*H721</f>
        <v>0</v>
      </c>
      <c r="U721" s="40"/>
      <c r="V721" s="40"/>
      <c r="W721" s="40"/>
      <c r="X721" s="40"/>
      <c r="Y721" s="40"/>
      <c r="Z721" s="40"/>
      <c r="AA721" s="40"/>
      <c r="AB721" s="40"/>
      <c r="AC721" s="40"/>
      <c r="AD721" s="40"/>
      <c r="AE721" s="40"/>
      <c r="AR721" s="232" t="s">
        <v>253</v>
      </c>
      <c r="AT721" s="232" t="s">
        <v>248</v>
      </c>
      <c r="AU721" s="232" t="s">
        <v>87</v>
      </c>
      <c r="AY721" s="19" t="s">
        <v>245</v>
      </c>
      <c r="BE721" s="233">
        <f>IF(N721="základní",J721,0)</f>
        <v>0</v>
      </c>
      <c r="BF721" s="233">
        <f>IF(N721="snížená",J721,0)</f>
        <v>0</v>
      </c>
      <c r="BG721" s="233">
        <f>IF(N721="zákl. přenesená",J721,0)</f>
        <v>0</v>
      </c>
      <c r="BH721" s="233">
        <f>IF(N721="sníž. přenesená",J721,0)</f>
        <v>0</v>
      </c>
      <c r="BI721" s="233">
        <f>IF(N721="nulová",J721,0)</f>
        <v>0</v>
      </c>
      <c r="BJ721" s="19" t="s">
        <v>85</v>
      </c>
      <c r="BK721" s="233">
        <f>ROUND(I721*H721,2)</f>
        <v>0</v>
      </c>
      <c r="BL721" s="19" t="s">
        <v>253</v>
      </c>
      <c r="BM721" s="232" t="s">
        <v>7638</v>
      </c>
    </row>
    <row r="722" s="2" customFormat="1">
      <c r="A722" s="40"/>
      <c r="B722" s="41"/>
      <c r="C722" s="42"/>
      <c r="D722" s="234" t="s">
        <v>255</v>
      </c>
      <c r="E722" s="42"/>
      <c r="F722" s="235" t="s">
        <v>3072</v>
      </c>
      <c r="G722" s="42"/>
      <c r="H722" s="42"/>
      <c r="I722" s="236"/>
      <c r="J722" s="42"/>
      <c r="K722" s="42"/>
      <c r="L722" s="46"/>
      <c r="M722" s="237"/>
      <c r="N722" s="238"/>
      <c r="O722" s="93"/>
      <c r="P722" s="93"/>
      <c r="Q722" s="93"/>
      <c r="R722" s="93"/>
      <c r="S722" s="93"/>
      <c r="T722" s="94"/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T722" s="19" t="s">
        <v>255</v>
      </c>
      <c r="AU722" s="19" t="s">
        <v>87</v>
      </c>
    </row>
    <row r="723" s="2" customFormat="1">
      <c r="A723" s="40"/>
      <c r="B723" s="41"/>
      <c r="C723" s="42"/>
      <c r="D723" s="296" t="s">
        <v>766</v>
      </c>
      <c r="E723" s="42"/>
      <c r="F723" s="297" t="s">
        <v>3073</v>
      </c>
      <c r="G723" s="42"/>
      <c r="H723" s="42"/>
      <c r="I723" s="236"/>
      <c r="J723" s="42"/>
      <c r="K723" s="42"/>
      <c r="L723" s="46"/>
      <c r="M723" s="237"/>
      <c r="N723" s="238"/>
      <c r="O723" s="93"/>
      <c r="P723" s="93"/>
      <c r="Q723" s="93"/>
      <c r="R723" s="93"/>
      <c r="S723" s="93"/>
      <c r="T723" s="94"/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T723" s="19" t="s">
        <v>766</v>
      </c>
      <c r="AU723" s="19" t="s">
        <v>87</v>
      </c>
    </row>
    <row r="724" s="14" customFormat="1">
      <c r="A724" s="14"/>
      <c r="B724" s="249"/>
      <c r="C724" s="250"/>
      <c r="D724" s="234" t="s">
        <v>257</v>
      </c>
      <c r="E724" s="251" t="s">
        <v>1</v>
      </c>
      <c r="F724" s="252" t="s">
        <v>7639</v>
      </c>
      <c r="G724" s="250"/>
      <c r="H724" s="253">
        <v>58.106000000000002</v>
      </c>
      <c r="I724" s="254"/>
      <c r="J724" s="250"/>
      <c r="K724" s="250"/>
      <c r="L724" s="255"/>
      <c r="M724" s="256"/>
      <c r="N724" s="257"/>
      <c r="O724" s="257"/>
      <c r="P724" s="257"/>
      <c r="Q724" s="257"/>
      <c r="R724" s="257"/>
      <c r="S724" s="257"/>
      <c r="T724" s="258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9" t="s">
        <v>257</v>
      </c>
      <c r="AU724" s="259" t="s">
        <v>87</v>
      </c>
      <c r="AV724" s="14" t="s">
        <v>87</v>
      </c>
      <c r="AW724" s="14" t="s">
        <v>34</v>
      </c>
      <c r="AX724" s="14" t="s">
        <v>77</v>
      </c>
      <c r="AY724" s="259" t="s">
        <v>245</v>
      </c>
    </row>
    <row r="725" s="15" customFormat="1">
      <c r="A725" s="15"/>
      <c r="B725" s="260"/>
      <c r="C725" s="261"/>
      <c r="D725" s="234" t="s">
        <v>257</v>
      </c>
      <c r="E725" s="262" t="s">
        <v>1</v>
      </c>
      <c r="F725" s="263" t="s">
        <v>266</v>
      </c>
      <c r="G725" s="261"/>
      <c r="H725" s="264">
        <v>58.106000000000002</v>
      </c>
      <c r="I725" s="265"/>
      <c r="J725" s="261"/>
      <c r="K725" s="261"/>
      <c r="L725" s="266"/>
      <c r="M725" s="267"/>
      <c r="N725" s="268"/>
      <c r="O725" s="268"/>
      <c r="P725" s="268"/>
      <c r="Q725" s="268"/>
      <c r="R725" s="268"/>
      <c r="S725" s="268"/>
      <c r="T725" s="269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T725" s="270" t="s">
        <v>257</v>
      </c>
      <c r="AU725" s="270" t="s">
        <v>87</v>
      </c>
      <c r="AV725" s="15" t="s">
        <v>253</v>
      </c>
      <c r="AW725" s="15" t="s">
        <v>34</v>
      </c>
      <c r="AX725" s="15" t="s">
        <v>85</v>
      </c>
      <c r="AY725" s="270" t="s">
        <v>245</v>
      </c>
    </row>
    <row r="726" s="2" customFormat="1" ht="24.15" customHeight="1">
      <c r="A726" s="40"/>
      <c r="B726" s="41"/>
      <c r="C726" s="221" t="s">
        <v>3914</v>
      </c>
      <c r="D726" s="221" t="s">
        <v>248</v>
      </c>
      <c r="E726" s="222" t="s">
        <v>3881</v>
      </c>
      <c r="F726" s="223" t="s">
        <v>2690</v>
      </c>
      <c r="G726" s="224" t="s">
        <v>545</v>
      </c>
      <c r="H726" s="225">
        <v>385.42500000000001</v>
      </c>
      <c r="I726" s="226"/>
      <c r="J726" s="227">
        <f>ROUND(I726*H726,2)</f>
        <v>0</v>
      </c>
      <c r="K726" s="223" t="s">
        <v>764</v>
      </c>
      <c r="L726" s="46"/>
      <c r="M726" s="228" t="s">
        <v>1</v>
      </c>
      <c r="N726" s="229" t="s">
        <v>42</v>
      </c>
      <c r="O726" s="93"/>
      <c r="P726" s="230">
        <f>O726*H726</f>
        <v>0</v>
      </c>
      <c r="Q726" s="230">
        <v>0</v>
      </c>
      <c r="R726" s="230">
        <f>Q726*H726</f>
        <v>0</v>
      </c>
      <c r="S726" s="230">
        <v>0</v>
      </c>
      <c r="T726" s="231">
        <f>S726*H726</f>
        <v>0</v>
      </c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R726" s="232" t="s">
        <v>253</v>
      </c>
      <c r="AT726" s="232" t="s">
        <v>248</v>
      </c>
      <c r="AU726" s="232" t="s">
        <v>87</v>
      </c>
      <c r="AY726" s="19" t="s">
        <v>245</v>
      </c>
      <c r="BE726" s="233">
        <f>IF(N726="základní",J726,0)</f>
        <v>0</v>
      </c>
      <c r="BF726" s="233">
        <f>IF(N726="snížená",J726,0)</f>
        <v>0</v>
      </c>
      <c r="BG726" s="233">
        <f>IF(N726="zákl. přenesená",J726,0)</f>
        <v>0</v>
      </c>
      <c r="BH726" s="233">
        <f>IF(N726="sníž. přenesená",J726,0)</f>
        <v>0</v>
      </c>
      <c r="BI726" s="233">
        <f>IF(N726="nulová",J726,0)</f>
        <v>0</v>
      </c>
      <c r="BJ726" s="19" t="s">
        <v>85</v>
      </c>
      <c r="BK726" s="233">
        <f>ROUND(I726*H726,2)</f>
        <v>0</v>
      </c>
      <c r="BL726" s="19" t="s">
        <v>253</v>
      </c>
      <c r="BM726" s="232" t="s">
        <v>7640</v>
      </c>
    </row>
    <row r="727" s="2" customFormat="1">
      <c r="A727" s="40"/>
      <c r="B727" s="41"/>
      <c r="C727" s="42"/>
      <c r="D727" s="234" t="s">
        <v>255</v>
      </c>
      <c r="E727" s="42"/>
      <c r="F727" s="235" t="s">
        <v>2690</v>
      </c>
      <c r="G727" s="42"/>
      <c r="H727" s="42"/>
      <c r="I727" s="236"/>
      <c r="J727" s="42"/>
      <c r="K727" s="42"/>
      <c r="L727" s="46"/>
      <c r="M727" s="237"/>
      <c r="N727" s="238"/>
      <c r="O727" s="93"/>
      <c r="P727" s="93"/>
      <c r="Q727" s="93"/>
      <c r="R727" s="93"/>
      <c r="S727" s="93"/>
      <c r="T727" s="94"/>
      <c r="U727" s="40"/>
      <c r="V727" s="40"/>
      <c r="W727" s="40"/>
      <c r="X727" s="40"/>
      <c r="Y727" s="40"/>
      <c r="Z727" s="40"/>
      <c r="AA727" s="40"/>
      <c r="AB727" s="40"/>
      <c r="AC727" s="40"/>
      <c r="AD727" s="40"/>
      <c r="AE727" s="40"/>
      <c r="AT727" s="19" t="s">
        <v>255</v>
      </c>
      <c r="AU727" s="19" t="s">
        <v>87</v>
      </c>
    </row>
    <row r="728" s="2" customFormat="1">
      <c r="A728" s="40"/>
      <c r="B728" s="41"/>
      <c r="C728" s="42"/>
      <c r="D728" s="296" t="s">
        <v>766</v>
      </c>
      <c r="E728" s="42"/>
      <c r="F728" s="297" t="s">
        <v>3883</v>
      </c>
      <c r="G728" s="42"/>
      <c r="H728" s="42"/>
      <c r="I728" s="236"/>
      <c r="J728" s="42"/>
      <c r="K728" s="42"/>
      <c r="L728" s="46"/>
      <c r="M728" s="237"/>
      <c r="N728" s="238"/>
      <c r="O728" s="93"/>
      <c r="P728" s="93"/>
      <c r="Q728" s="93"/>
      <c r="R728" s="93"/>
      <c r="S728" s="93"/>
      <c r="T728" s="94"/>
      <c r="U728" s="40"/>
      <c r="V728" s="40"/>
      <c r="W728" s="40"/>
      <c r="X728" s="40"/>
      <c r="Y728" s="40"/>
      <c r="Z728" s="40"/>
      <c r="AA728" s="40"/>
      <c r="AB728" s="40"/>
      <c r="AC728" s="40"/>
      <c r="AD728" s="40"/>
      <c r="AE728" s="40"/>
      <c r="AT728" s="19" t="s">
        <v>766</v>
      </c>
      <c r="AU728" s="19" t="s">
        <v>87</v>
      </c>
    </row>
    <row r="729" s="14" customFormat="1">
      <c r="A729" s="14"/>
      <c r="B729" s="249"/>
      <c r="C729" s="250"/>
      <c r="D729" s="234" t="s">
        <v>257</v>
      </c>
      <c r="E729" s="251" t="s">
        <v>1</v>
      </c>
      <c r="F729" s="252" t="s">
        <v>7641</v>
      </c>
      <c r="G729" s="250"/>
      <c r="H729" s="253">
        <v>49.323999999999998</v>
      </c>
      <c r="I729" s="254"/>
      <c r="J729" s="250"/>
      <c r="K729" s="250"/>
      <c r="L729" s="255"/>
      <c r="M729" s="256"/>
      <c r="N729" s="257"/>
      <c r="O729" s="257"/>
      <c r="P729" s="257"/>
      <c r="Q729" s="257"/>
      <c r="R729" s="257"/>
      <c r="S729" s="257"/>
      <c r="T729" s="258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9" t="s">
        <v>257</v>
      </c>
      <c r="AU729" s="259" t="s">
        <v>87</v>
      </c>
      <c r="AV729" s="14" t="s">
        <v>87</v>
      </c>
      <c r="AW729" s="14" t="s">
        <v>34</v>
      </c>
      <c r="AX729" s="14" t="s">
        <v>77</v>
      </c>
      <c r="AY729" s="259" t="s">
        <v>245</v>
      </c>
    </row>
    <row r="730" s="14" customFormat="1">
      <c r="A730" s="14"/>
      <c r="B730" s="249"/>
      <c r="C730" s="250"/>
      <c r="D730" s="234" t="s">
        <v>257</v>
      </c>
      <c r="E730" s="251" t="s">
        <v>1</v>
      </c>
      <c r="F730" s="252" t="s">
        <v>7642</v>
      </c>
      <c r="G730" s="250"/>
      <c r="H730" s="253">
        <v>283.685</v>
      </c>
      <c r="I730" s="254"/>
      <c r="J730" s="250"/>
      <c r="K730" s="250"/>
      <c r="L730" s="255"/>
      <c r="M730" s="256"/>
      <c r="N730" s="257"/>
      <c r="O730" s="257"/>
      <c r="P730" s="257"/>
      <c r="Q730" s="257"/>
      <c r="R730" s="257"/>
      <c r="S730" s="257"/>
      <c r="T730" s="258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9" t="s">
        <v>257</v>
      </c>
      <c r="AU730" s="259" t="s">
        <v>87</v>
      </c>
      <c r="AV730" s="14" t="s">
        <v>87</v>
      </c>
      <c r="AW730" s="14" t="s">
        <v>34</v>
      </c>
      <c r="AX730" s="14" t="s">
        <v>77</v>
      </c>
      <c r="AY730" s="259" t="s">
        <v>245</v>
      </c>
    </row>
    <row r="731" s="14" customFormat="1">
      <c r="A731" s="14"/>
      <c r="B731" s="249"/>
      <c r="C731" s="250"/>
      <c r="D731" s="234" t="s">
        <v>257</v>
      </c>
      <c r="E731" s="251" t="s">
        <v>1</v>
      </c>
      <c r="F731" s="252" t="s">
        <v>7643</v>
      </c>
      <c r="G731" s="250"/>
      <c r="H731" s="253">
        <v>12.518000000000001</v>
      </c>
      <c r="I731" s="254"/>
      <c r="J731" s="250"/>
      <c r="K731" s="250"/>
      <c r="L731" s="255"/>
      <c r="M731" s="256"/>
      <c r="N731" s="257"/>
      <c r="O731" s="257"/>
      <c r="P731" s="257"/>
      <c r="Q731" s="257"/>
      <c r="R731" s="257"/>
      <c r="S731" s="257"/>
      <c r="T731" s="258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9" t="s">
        <v>257</v>
      </c>
      <c r="AU731" s="259" t="s">
        <v>87</v>
      </c>
      <c r="AV731" s="14" t="s">
        <v>87</v>
      </c>
      <c r="AW731" s="14" t="s">
        <v>34</v>
      </c>
      <c r="AX731" s="14" t="s">
        <v>77</v>
      </c>
      <c r="AY731" s="259" t="s">
        <v>245</v>
      </c>
    </row>
    <row r="732" s="14" customFormat="1">
      <c r="A732" s="14"/>
      <c r="B732" s="249"/>
      <c r="C732" s="250"/>
      <c r="D732" s="234" t="s">
        <v>257</v>
      </c>
      <c r="E732" s="251" t="s">
        <v>1</v>
      </c>
      <c r="F732" s="252" t="s">
        <v>7644</v>
      </c>
      <c r="G732" s="250"/>
      <c r="H732" s="253">
        <v>6.25</v>
      </c>
      <c r="I732" s="254"/>
      <c r="J732" s="250"/>
      <c r="K732" s="250"/>
      <c r="L732" s="255"/>
      <c r="M732" s="256"/>
      <c r="N732" s="257"/>
      <c r="O732" s="257"/>
      <c r="P732" s="257"/>
      <c r="Q732" s="257"/>
      <c r="R732" s="257"/>
      <c r="S732" s="257"/>
      <c r="T732" s="258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9" t="s">
        <v>257</v>
      </c>
      <c r="AU732" s="259" t="s">
        <v>87</v>
      </c>
      <c r="AV732" s="14" t="s">
        <v>87</v>
      </c>
      <c r="AW732" s="14" t="s">
        <v>34</v>
      </c>
      <c r="AX732" s="14" t="s">
        <v>77</v>
      </c>
      <c r="AY732" s="259" t="s">
        <v>245</v>
      </c>
    </row>
    <row r="733" s="14" customFormat="1">
      <c r="A733" s="14"/>
      <c r="B733" s="249"/>
      <c r="C733" s="250"/>
      <c r="D733" s="234" t="s">
        <v>257</v>
      </c>
      <c r="E733" s="251" t="s">
        <v>1</v>
      </c>
      <c r="F733" s="252" t="s">
        <v>7645</v>
      </c>
      <c r="G733" s="250"/>
      <c r="H733" s="253">
        <v>33.648000000000003</v>
      </c>
      <c r="I733" s="254"/>
      <c r="J733" s="250"/>
      <c r="K733" s="250"/>
      <c r="L733" s="255"/>
      <c r="M733" s="256"/>
      <c r="N733" s="257"/>
      <c r="O733" s="257"/>
      <c r="P733" s="257"/>
      <c r="Q733" s="257"/>
      <c r="R733" s="257"/>
      <c r="S733" s="257"/>
      <c r="T733" s="258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9" t="s">
        <v>257</v>
      </c>
      <c r="AU733" s="259" t="s">
        <v>87</v>
      </c>
      <c r="AV733" s="14" t="s">
        <v>87</v>
      </c>
      <c r="AW733" s="14" t="s">
        <v>34</v>
      </c>
      <c r="AX733" s="14" t="s">
        <v>77</v>
      </c>
      <c r="AY733" s="259" t="s">
        <v>245</v>
      </c>
    </row>
    <row r="734" s="15" customFormat="1">
      <c r="A734" s="15"/>
      <c r="B734" s="260"/>
      <c r="C734" s="261"/>
      <c r="D734" s="234" t="s">
        <v>257</v>
      </c>
      <c r="E734" s="262" t="s">
        <v>1</v>
      </c>
      <c r="F734" s="263" t="s">
        <v>266</v>
      </c>
      <c r="G734" s="261"/>
      <c r="H734" s="264">
        <v>385.42500000000001</v>
      </c>
      <c r="I734" s="265"/>
      <c r="J734" s="261"/>
      <c r="K734" s="261"/>
      <c r="L734" s="266"/>
      <c r="M734" s="267"/>
      <c r="N734" s="268"/>
      <c r="O734" s="268"/>
      <c r="P734" s="268"/>
      <c r="Q734" s="268"/>
      <c r="R734" s="268"/>
      <c r="S734" s="268"/>
      <c r="T734" s="269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T734" s="270" t="s">
        <v>257</v>
      </c>
      <c r="AU734" s="270" t="s">
        <v>87</v>
      </c>
      <c r="AV734" s="15" t="s">
        <v>253</v>
      </c>
      <c r="AW734" s="15" t="s">
        <v>34</v>
      </c>
      <c r="AX734" s="15" t="s">
        <v>85</v>
      </c>
      <c r="AY734" s="270" t="s">
        <v>245</v>
      </c>
    </row>
    <row r="735" s="2" customFormat="1" ht="16.5" customHeight="1">
      <c r="A735" s="40"/>
      <c r="B735" s="41"/>
      <c r="C735" s="221" t="s">
        <v>3917</v>
      </c>
      <c r="D735" s="221" t="s">
        <v>248</v>
      </c>
      <c r="E735" s="222" t="s">
        <v>3075</v>
      </c>
      <c r="F735" s="223" t="s">
        <v>3076</v>
      </c>
      <c r="G735" s="224" t="s">
        <v>3531</v>
      </c>
      <c r="H735" s="225">
        <v>562</v>
      </c>
      <c r="I735" s="226"/>
      <c r="J735" s="227">
        <f>ROUND(I735*H735,2)</f>
        <v>0</v>
      </c>
      <c r="K735" s="223" t="s">
        <v>764</v>
      </c>
      <c r="L735" s="46"/>
      <c r="M735" s="228" t="s">
        <v>1</v>
      </c>
      <c r="N735" s="229" t="s">
        <v>42</v>
      </c>
      <c r="O735" s="93"/>
      <c r="P735" s="230">
        <f>O735*H735</f>
        <v>0</v>
      </c>
      <c r="Q735" s="230">
        <v>0</v>
      </c>
      <c r="R735" s="230">
        <f>Q735*H735</f>
        <v>0</v>
      </c>
      <c r="S735" s="230">
        <v>0</v>
      </c>
      <c r="T735" s="231">
        <f>S735*H735</f>
        <v>0</v>
      </c>
      <c r="U735" s="40"/>
      <c r="V735" s="40"/>
      <c r="W735" s="40"/>
      <c r="X735" s="40"/>
      <c r="Y735" s="40"/>
      <c r="Z735" s="40"/>
      <c r="AA735" s="40"/>
      <c r="AB735" s="40"/>
      <c r="AC735" s="40"/>
      <c r="AD735" s="40"/>
      <c r="AE735" s="40"/>
      <c r="AR735" s="232" t="s">
        <v>253</v>
      </c>
      <c r="AT735" s="232" t="s">
        <v>248</v>
      </c>
      <c r="AU735" s="232" t="s">
        <v>87</v>
      </c>
      <c r="AY735" s="19" t="s">
        <v>245</v>
      </c>
      <c r="BE735" s="233">
        <f>IF(N735="základní",J735,0)</f>
        <v>0</v>
      </c>
      <c r="BF735" s="233">
        <f>IF(N735="snížená",J735,0)</f>
        <v>0</v>
      </c>
      <c r="BG735" s="233">
        <f>IF(N735="zákl. přenesená",J735,0)</f>
        <v>0</v>
      </c>
      <c r="BH735" s="233">
        <f>IF(N735="sníž. přenesená",J735,0)</f>
        <v>0</v>
      </c>
      <c r="BI735" s="233">
        <f>IF(N735="nulová",J735,0)</f>
        <v>0</v>
      </c>
      <c r="BJ735" s="19" t="s">
        <v>85</v>
      </c>
      <c r="BK735" s="233">
        <f>ROUND(I735*H735,2)</f>
        <v>0</v>
      </c>
      <c r="BL735" s="19" t="s">
        <v>253</v>
      </c>
      <c r="BM735" s="232" t="s">
        <v>7646</v>
      </c>
    </row>
    <row r="736" s="2" customFormat="1">
      <c r="A736" s="40"/>
      <c r="B736" s="41"/>
      <c r="C736" s="42"/>
      <c r="D736" s="234" t="s">
        <v>255</v>
      </c>
      <c r="E736" s="42"/>
      <c r="F736" s="235" t="s">
        <v>3078</v>
      </c>
      <c r="G736" s="42"/>
      <c r="H736" s="42"/>
      <c r="I736" s="236"/>
      <c r="J736" s="42"/>
      <c r="K736" s="42"/>
      <c r="L736" s="46"/>
      <c r="M736" s="237"/>
      <c r="N736" s="238"/>
      <c r="O736" s="93"/>
      <c r="P736" s="93"/>
      <c r="Q736" s="93"/>
      <c r="R736" s="93"/>
      <c r="S736" s="93"/>
      <c r="T736" s="94"/>
      <c r="U736" s="40"/>
      <c r="V736" s="40"/>
      <c r="W736" s="40"/>
      <c r="X736" s="40"/>
      <c r="Y736" s="40"/>
      <c r="Z736" s="40"/>
      <c r="AA736" s="40"/>
      <c r="AB736" s="40"/>
      <c r="AC736" s="40"/>
      <c r="AD736" s="40"/>
      <c r="AE736" s="40"/>
      <c r="AT736" s="19" t="s">
        <v>255</v>
      </c>
      <c r="AU736" s="19" t="s">
        <v>87</v>
      </c>
    </row>
    <row r="737" s="2" customFormat="1">
      <c r="A737" s="40"/>
      <c r="B737" s="41"/>
      <c r="C737" s="42"/>
      <c r="D737" s="296" t="s">
        <v>766</v>
      </c>
      <c r="E737" s="42"/>
      <c r="F737" s="297" t="s">
        <v>3079</v>
      </c>
      <c r="G737" s="42"/>
      <c r="H737" s="42"/>
      <c r="I737" s="236"/>
      <c r="J737" s="42"/>
      <c r="K737" s="42"/>
      <c r="L737" s="46"/>
      <c r="M737" s="237"/>
      <c r="N737" s="238"/>
      <c r="O737" s="93"/>
      <c r="P737" s="93"/>
      <c r="Q737" s="93"/>
      <c r="R737" s="93"/>
      <c r="S737" s="93"/>
      <c r="T737" s="94"/>
      <c r="U737" s="40"/>
      <c r="V737" s="40"/>
      <c r="W737" s="40"/>
      <c r="X737" s="40"/>
      <c r="Y737" s="40"/>
      <c r="Z737" s="40"/>
      <c r="AA737" s="40"/>
      <c r="AB737" s="40"/>
      <c r="AC737" s="40"/>
      <c r="AD737" s="40"/>
      <c r="AE737" s="40"/>
      <c r="AT737" s="19" t="s">
        <v>766</v>
      </c>
      <c r="AU737" s="19" t="s">
        <v>87</v>
      </c>
    </row>
    <row r="738" s="2" customFormat="1" ht="16.5" customHeight="1">
      <c r="A738" s="40"/>
      <c r="B738" s="41"/>
      <c r="C738" s="221" t="s">
        <v>3921</v>
      </c>
      <c r="D738" s="221" t="s">
        <v>248</v>
      </c>
      <c r="E738" s="222" t="s">
        <v>3084</v>
      </c>
      <c r="F738" s="223" t="s">
        <v>3085</v>
      </c>
      <c r="G738" s="224" t="s">
        <v>3531</v>
      </c>
      <c r="H738" s="225">
        <v>27538</v>
      </c>
      <c r="I738" s="226"/>
      <c r="J738" s="227">
        <f>ROUND(I738*H738,2)</f>
        <v>0</v>
      </c>
      <c r="K738" s="223" t="s">
        <v>764</v>
      </c>
      <c r="L738" s="46"/>
      <c r="M738" s="228" t="s">
        <v>1</v>
      </c>
      <c r="N738" s="229" t="s">
        <v>42</v>
      </c>
      <c r="O738" s="93"/>
      <c r="P738" s="230">
        <f>O738*H738</f>
        <v>0</v>
      </c>
      <c r="Q738" s="230">
        <v>0</v>
      </c>
      <c r="R738" s="230">
        <f>Q738*H738</f>
        <v>0</v>
      </c>
      <c r="S738" s="230">
        <v>0</v>
      </c>
      <c r="T738" s="231">
        <f>S738*H738</f>
        <v>0</v>
      </c>
      <c r="U738" s="40"/>
      <c r="V738" s="40"/>
      <c r="W738" s="40"/>
      <c r="X738" s="40"/>
      <c r="Y738" s="40"/>
      <c r="Z738" s="40"/>
      <c r="AA738" s="40"/>
      <c r="AB738" s="40"/>
      <c r="AC738" s="40"/>
      <c r="AD738" s="40"/>
      <c r="AE738" s="40"/>
      <c r="AR738" s="232" t="s">
        <v>253</v>
      </c>
      <c r="AT738" s="232" t="s">
        <v>248</v>
      </c>
      <c r="AU738" s="232" t="s">
        <v>87</v>
      </c>
      <c r="AY738" s="19" t="s">
        <v>245</v>
      </c>
      <c r="BE738" s="233">
        <f>IF(N738="základní",J738,0)</f>
        <v>0</v>
      </c>
      <c r="BF738" s="233">
        <f>IF(N738="snížená",J738,0)</f>
        <v>0</v>
      </c>
      <c r="BG738" s="233">
        <f>IF(N738="zákl. přenesená",J738,0)</f>
        <v>0</v>
      </c>
      <c r="BH738" s="233">
        <f>IF(N738="sníž. přenesená",J738,0)</f>
        <v>0</v>
      </c>
      <c r="BI738" s="233">
        <f>IF(N738="nulová",J738,0)</f>
        <v>0</v>
      </c>
      <c r="BJ738" s="19" t="s">
        <v>85</v>
      </c>
      <c r="BK738" s="233">
        <f>ROUND(I738*H738,2)</f>
        <v>0</v>
      </c>
      <c r="BL738" s="19" t="s">
        <v>253</v>
      </c>
      <c r="BM738" s="232" t="s">
        <v>7647</v>
      </c>
    </row>
    <row r="739" s="2" customFormat="1">
      <c r="A739" s="40"/>
      <c r="B739" s="41"/>
      <c r="C739" s="42"/>
      <c r="D739" s="234" t="s">
        <v>255</v>
      </c>
      <c r="E739" s="42"/>
      <c r="F739" s="235" t="s">
        <v>3087</v>
      </c>
      <c r="G739" s="42"/>
      <c r="H739" s="42"/>
      <c r="I739" s="236"/>
      <c r="J739" s="42"/>
      <c r="K739" s="42"/>
      <c r="L739" s="46"/>
      <c r="M739" s="237"/>
      <c r="N739" s="238"/>
      <c r="O739" s="93"/>
      <c r="P739" s="93"/>
      <c r="Q739" s="93"/>
      <c r="R739" s="93"/>
      <c r="S739" s="93"/>
      <c r="T739" s="94"/>
      <c r="U739" s="40"/>
      <c r="V739" s="40"/>
      <c r="W739" s="40"/>
      <c r="X739" s="40"/>
      <c r="Y739" s="40"/>
      <c r="Z739" s="40"/>
      <c r="AA739" s="40"/>
      <c r="AB739" s="40"/>
      <c r="AC739" s="40"/>
      <c r="AD739" s="40"/>
      <c r="AE739" s="40"/>
      <c r="AT739" s="19" t="s">
        <v>255</v>
      </c>
      <c r="AU739" s="19" t="s">
        <v>87</v>
      </c>
    </row>
    <row r="740" s="2" customFormat="1">
      <c r="A740" s="40"/>
      <c r="B740" s="41"/>
      <c r="C740" s="42"/>
      <c r="D740" s="296" t="s">
        <v>766</v>
      </c>
      <c r="E740" s="42"/>
      <c r="F740" s="297" t="s">
        <v>3088</v>
      </c>
      <c r="G740" s="42"/>
      <c r="H740" s="42"/>
      <c r="I740" s="236"/>
      <c r="J740" s="42"/>
      <c r="K740" s="42"/>
      <c r="L740" s="46"/>
      <c r="M740" s="237"/>
      <c r="N740" s="238"/>
      <c r="O740" s="93"/>
      <c r="P740" s="93"/>
      <c r="Q740" s="93"/>
      <c r="R740" s="93"/>
      <c r="S740" s="93"/>
      <c r="T740" s="94"/>
      <c r="U740" s="40"/>
      <c r="V740" s="40"/>
      <c r="W740" s="40"/>
      <c r="X740" s="40"/>
      <c r="Y740" s="40"/>
      <c r="Z740" s="40"/>
      <c r="AA740" s="40"/>
      <c r="AB740" s="40"/>
      <c r="AC740" s="40"/>
      <c r="AD740" s="40"/>
      <c r="AE740" s="40"/>
      <c r="AT740" s="19" t="s">
        <v>766</v>
      </c>
      <c r="AU740" s="19" t="s">
        <v>87</v>
      </c>
    </row>
    <row r="741" s="14" customFormat="1">
      <c r="A741" s="14"/>
      <c r="B741" s="249"/>
      <c r="C741" s="250"/>
      <c r="D741" s="234" t="s">
        <v>257</v>
      </c>
      <c r="E741" s="251" t="s">
        <v>1</v>
      </c>
      <c r="F741" s="252" t="s">
        <v>7648</v>
      </c>
      <c r="G741" s="250"/>
      <c r="H741" s="253">
        <v>27538</v>
      </c>
      <c r="I741" s="254"/>
      <c r="J741" s="250"/>
      <c r="K741" s="250"/>
      <c r="L741" s="255"/>
      <c r="M741" s="256"/>
      <c r="N741" s="257"/>
      <c r="O741" s="257"/>
      <c r="P741" s="257"/>
      <c r="Q741" s="257"/>
      <c r="R741" s="257"/>
      <c r="S741" s="257"/>
      <c r="T741" s="258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9" t="s">
        <v>257</v>
      </c>
      <c r="AU741" s="259" t="s">
        <v>87</v>
      </c>
      <c r="AV741" s="14" t="s">
        <v>87</v>
      </c>
      <c r="AW741" s="14" t="s">
        <v>34</v>
      </c>
      <c r="AX741" s="14" t="s">
        <v>77</v>
      </c>
      <c r="AY741" s="259" t="s">
        <v>245</v>
      </c>
    </row>
    <row r="742" s="15" customFormat="1">
      <c r="A742" s="15"/>
      <c r="B742" s="260"/>
      <c r="C742" s="261"/>
      <c r="D742" s="234" t="s">
        <v>257</v>
      </c>
      <c r="E742" s="262" t="s">
        <v>1</v>
      </c>
      <c r="F742" s="263" t="s">
        <v>266</v>
      </c>
      <c r="G742" s="261"/>
      <c r="H742" s="264">
        <v>27538</v>
      </c>
      <c r="I742" s="265"/>
      <c r="J742" s="261"/>
      <c r="K742" s="261"/>
      <c r="L742" s="266"/>
      <c r="M742" s="267"/>
      <c r="N742" s="268"/>
      <c r="O742" s="268"/>
      <c r="P742" s="268"/>
      <c r="Q742" s="268"/>
      <c r="R742" s="268"/>
      <c r="S742" s="268"/>
      <c r="T742" s="269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T742" s="270" t="s">
        <v>257</v>
      </c>
      <c r="AU742" s="270" t="s">
        <v>87</v>
      </c>
      <c r="AV742" s="15" t="s">
        <v>253</v>
      </c>
      <c r="AW742" s="15" t="s">
        <v>34</v>
      </c>
      <c r="AX742" s="15" t="s">
        <v>85</v>
      </c>
      <c r="AY742" s="270" t="s">
        <v>245</v>
      </c>
    </row>
    <row r="743" s="2" customFormat="1" ht="16.5" customHeight="1">
      <c r="A743" s="40"/>
      <c r="B743" s="41"/>
      <c r="C743" s="221" t="s">
        <v>3924</v>
      </c>
      <c r="D743" s="221" t="s">
        <v>248</v>
      </c>
      <c r="E743" s="222" t="s">
        <v>3091</v>
      </c>
      <c r="F743" s="223" t="s">
        <v>3092</v>
      </c>
      <c r="G743" s="224" t="s">
        <v>3531</v>
      </c>
      <c r="H743" s="225">
        <v>562</v>
      </c>
      <c r="I743" s="226"/>
      <c r="J743" s="227">
        <f>ROUND(I743*H743,2)</f>
        <v>0</v>
      </c>
      <c r="K743" s="223" t="s">
        <v>764</v>
      </c>
      <c r="L743" s="46"/>
      <c r="M743" s="228" t="s">
        <v>1</v>
      </c>
      <c r="N743" s="229" t="s">
        <v>42</v>
      </c>
      <c r="O743" s="93"/>
      <c r="P743" s="230">
        <f>O743*H743</f>
        <v>0</v>
      </c>
      <c r="Q743" s="230">
        <v>0</v>
      </c>
      <c r="R743" s="230">
        <f>Q743*H743</f>
        <v>0</v>
      </c>
      <c r="S743" s="230">
        <v>0</v>
      </c>
      <c r="T743" s="231">
        <f>S743*H743</f>
        <v>0</v>
      </c>
      <c r="U743" s="40"/>
      <c r="V743" s="40"/>
      <c r="W743" s="40"/>
      <c r="X743" s="40"/>
      <c r="Y743" s="40"/>
      <c r="Z743" s="40"/>
      <c r="AA743" s="40"/>
      <c r="AB743" s="40"/>
      <c r="AC743" s="40"/>
      <c r="AD743" s="40"/>
      <c r="AE743" s="40"/>
      <c r="AR743" s="232" t="s">
        <v>253</v>
      </c>
      <c r="AT743" s="232" t="s">
        <v>248</v>
      </c>
      <c r="AU743" s="232" t="s">
        <v>87</v>
      </c>
      <c r="AY743" s="19" t="s">
        <v>245</v>
      </c>
      <c r="BE743" s="233">
        <f>IF(N743="základní",J743,0)</f>
        <v>0</v>
      </c>
      <c r="BF743" s="233">
        <f>IF(N743="snížená",J743,0)</f>
        <v>0</v>
      </c>
      <c r="BG743" s="233">
        <f>IF(N743="zákl. přenesená",J743,0)</f>
        <v>0</v>
      </c>
      <c r="BH743" s="233">
        <f>IF(N743="sníž. přenesená",J743,0)</f>
        <v>0</v>
      </c>
      <c r="BI743" s="233">
        <f>IF(N743="nulová",J743,0)</f>
        <v>0</v>
      </c>
      <c r="BJ743" s="19" t="s">
        <v>85</v>
      </c>
      <c r="BK743" s="233">
        <f>ROUND(I743*H743,2)</f>
        <v>0</v>
      </c>
      <c r="BL743" s="19" t="s">
        <v>253</v>
      </c>
      <c r="BM743" s="232" t="s">
        <v>7649</v>
      </c>
    </row>
    <row r="744" s="2" customFormat="1">
      <c r="A744" s="40"/>
      <c r="B744" s="41"/>
      <c r="C744" s="42"/>
      <c r="D744" s="234" t="s">
        <v>255</v>
      </c>
      <c r="E744" s="42"/>
      <c r="F744" s="235" t="s">
        <v>3094</v>
      </c>
      <c r="G744" s="42"/>
      <c r="H744" s="42"/>
      <c r="I744" s="236"/>
      <c r="J744" s="42"/>
      <c r="K744" s="42"/>
      <c r="L744" s="46"/>
      <c r="M744" s="237"/>
      <c r="N744" s="238"/>
      <c r="O744" s="93"/>
      <c r="P744" s="93"/>
      <c r="Q744" s="93"/>
      <c r="R744" s="93"/>
      <c r="S744" s="93"/>
      <c r="T744" s="94"/>
      <c r="U744" s="40"/>
      <c r="V744" s="40"/>
      <c r="W744" s="40"/>
      <c r="X744" s="40"/>
      <c r="Y744" s="40"/>
      <c r="Z744" s="40"/>
      <c r="AA744" s="40"/>
      <c r="AB744" s="40"/>
      <c r="AC744" s="40"/>
      <c r="AD744" s="40"/>
      <c r="AE744" s="40"/>
      <c r="AT744" s="19" t="s">
        <v>255</v>
      </c>
      <c r="AU744" s="19" t="s">
        <v>87</v>
      </c>
    </row>
    <row r="745" s="2" customFormat="1">
      <c r="A745" s="40"/>
      <c r="B745" s="41"/>
      <c r="C745" s="42"/>
      <c r="D745" s="296" t="s">
        <v>766</v>
      </c>
      <c r="E745" s="42"/>
      <c r="F745" s="297" t="s">
        <v>3095</v>
      </c>
      <c r="G745" s="42"/>
      <c r="H745" s="42"/>
      <c r="I745" s="236"/>
      <c r="J745" s="42"/>
      <c r="K745" s="42"/>
      <c r="L745" s="46"/>
      <c r="M745" s="237"/>
      <c r="N745" s="238"/>
      <c r="O745" s="93"/>
      <c r="P745" s="93"/>
      <c r="Q745" s="93"/>
      <c r="R745" s="93"/>
      <c r="S745" s="93"/>
      <c r="T745" s="94"/>
      <c r="U745" s="40"/>
      <c r="V745" s="40"/>
      <c r="W745" s="40"/>
      <c r="X745" s="40"/>
      <c r="Y745" s="40"/>
      <c r="Z745" s="40"/>
      <c r="AA745" s="40"/>
      <c r="AB745" s="40"/>
      <c r="AC745" s="40"/>
      <c r="AD745" s="40"/>
      <c r="AE745" s="40"/>
      <c r="AT745" s="19" t="s">
        <v>766</v>
      </c>
      <c r="AU745" s="19" t="s">
        <v>87</v>
      </c>
    </row>
    <row r="746" s="12" customFormat="1" ht="22.8" customHeight="1">
      <c r="A746" s="12"/>
      <c r="B746" s="205"/>
      <c r="C746" s="206"/>
      <c r="D746" s="207" t="s">
        <v>76</v>
      </c>
      <c r="E746" s="219" t="s">
        <v>878</v>
      </c>
      <c r="F746" s="219" t="s">
        <v>879</v>
      </c>
      <c r="G746" s="206"/>
      <c r="H746" s="206"/>
      <c r="I746" s="209"/>
      <c r="J746" s="220">
        <f>BK746</f>
        <v>0</v>
      </c>
      <c r="K746" s="206"/>
      <c r="L746" s="211"/>
      <c r="M746" s="212"/>
      <c r="N746" s="213"/>
      <c r="O746" s="213"/>
      <c r="P746" s="214">
        <f>SUM(P747:P749)</f>
        <v>0</v>
      </c>
      <c r="Q746" s="213"/>
      <c r="R746" s="214">
        <f>SUM(R747:R749)</f>
        <v>0</v>
      </c>
      <c r="S746" s="213"/>
      <c r="T746" s="215">
        <f>SUM(T747:T749)</f>
        <v>0</v>
      </c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R746" s="216" t="s">
        <v>85</v>
      </c>
      <c r="AT746" s="217" t="s">
        <v>76</v>
      </c>
      <c r="AU746" s="217" t="s">
        <v>85</v>
      </c>
      <c r="AY746" s="216" t="s">
        <v>245</v>
      </c>
      <c r="BK746" s="218">
        <f>SUM(BK747:BK749)</f>
        <v>0</v>
      </c>
    </row>
    <row r="747" s="2" customFormat="1" ht="16.5" customHeight="1">
      <c r="A747" s="40"/>
      <c r="B747" s="41"/>
      <c r="C747" s="221" t="s">
        <v>2162</v>
      </c>
      <c r="D747" s="221" t="s">
        <v>248</v>
      </c>
      <c r="E747" s="222" t="s">
        <v>880</v>
      </c>
      <c r="F747" s="223" t="s">
        <v>881</v>
      </c>
      <c r="G747" s="224" t="s">
        <v>3531</v>
      </c>
      <c r="H747" s="225">
        <v>144.279</v>
      </c>
      <c r="I747" s="226"/>
      <c r="J747" s="227">
        <f>ROUND(I747*H747,2)</f>
        <v>0</v>
      </c>
      <c r="K747" s="223" t="s">
        <v>764</v>
      </c>
      <c r="L747" s="46"/>
      <c r="M747" s="228" t="s">
        <v>1</v>
      </c>
      <c r="N747" s="229" t="s">
        <v>42</v>
      </c>
      <c r="O747" s="93"/>
      <c r="P747" s="230">
        <f>O747*H747</f>
        <v>0</v>
      </c>
      <c r="Q747" s="230">
        <v>0</v>
      </c>
      <c r="R747" s="230">
        <f>Q747*H747</f>
        <v>0</v>
      </c>
      <c r="S747" s="230">
        <v>0</v>
      </c>
      <c r="T747" s="231">
        <f>S747*H747</f>
        <v>0</v>
      </c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R747" s="232" t="s">
        <v>253</v>
      </c>
      <c r="AT747" s="232" t="s">
        <v>248</v>
      </c>
      <c r="AU747" s="232" t="s">
        <v>87</v>
      </c>
      <c r="AY747" s="19" t="s">
        <v>245</v>
      </c>
      <c r="BE747" s="233">
        <f>IF(N747="základní",J747,0)</f>
        <v>0</v>
      </c>
      <c r="BF747" s="233">
        <f>IF(N747="snížená",J747,0)</f>
        <v>0</v>
      </c>
      <c r="BG747" s="233">
        <f>IF(N747="zákl. přenesená",J747,0)</f>
        <v>0</v>
      </c>
      <c r="BH747" s="233">
        <f>IF(N747="sníž. přenesená",J747,0)</f>
        <v>0</v>
      </c>
      <c r="BI747" s="233">
        <f>IF(N747="nulová",J747,0)</f>
        <v>0</v>
      </c>
      <c r="BJ747" s="19" t="s">
        <v>85</v>
      </c>
      <c r="BK747" s="233">
        <f>ROUND(I747*H747,2)</f>
        <v>0</v>
      </c>
      <c r="BL747" s="19" t="s">
        <v>253</v>
      </c>
      <c r="BM747" s="232" t="s">
        <v>7650</v>
      </c>
    </row>
    <row r="748" s="2" customFormat="1">
      <c r="A748" s="40"/>
      <c r="B748" s="41"/>
      <c r="C748" s="42"/>
      <c r="D748" s="234" t="s">
        <v>255</v>
      </c>
      <c r="E748" s="42"/>
      <c r="F748" s="235" t="s">
        <v>882</v>
      </c>
      <c r="G748" s="42"/>
      <c r="H748" s="42"/>
      <c r="I748" s="236"/>
      <c r="J748" s="42"/>
      <c r="K748" s="42"/>
      <c r="L748" s="46"/>
      <c r="M748" s="237"/>
      <c r="N748" s="238"/>
      <c r="O748" s="93"/>
      <c r="P748" s="93"/>
      <c r="Q748" s="93"/>
      <c r="R748" s="93"/>
      <c r="S748" s="93"/>
      <c r="T748" s="94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T748" s="19" t="s">
        <v>255</v>
      </c>
      <c r="AU748" s="19" t="s">
        <v>87</v>
      </c>
    </row>
    <row r="749" s="2" customFormat="1">
      <c r="A749" s="40"/>
      <c r="B749" s="41"/>
      <c r="C749" s="42"/>
      <c r="D749" s="296" t="s">
        <v>766</v>
      </c>
      <c r="E749" s="42"/>
      <c r="F749" s="297" t="s">
        <v>883</v>
      </c>
      <c r="G749" s="42"/>
      <c r="H749" s="42"/>
      <c r="I749" s="236"/>
      <c r="J749" s="42"/>
      <c r="K749" s="42"/>
      <c r="L749" s="46"/>
      <c r="M749" s="237"/>
      <c r="N749" s="238"/>
      <c r="O749" s="93"/>
      <c r="P749" s="93"/>
      <c r="Q749" s="93"/>
      <c r="R749" s="93"/>
      <c r="S749" s="93"/>
      <c r="T749" s="94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T749" s="19" t="s">
        <v>766</v>
      </c>
      <c r="AU749" s="19" t="s">
        <v>87</v>
      </c>
    </row>
    <row r="750" s="12" customFormat="1" ht="22.8" customHeight="1">
      <c r="A750" s="12"/>
      <c r="B750" s="205"/>
      <c r="C750" s="206"/>
      <c r="D750" s="207" t="s">
        <v>76</v>
      </c>
      <c r="E750" s="219" t="s">
        <v>4010</v>
      </c>
      <c r="F750" s="219" t="s">
        <v>4011</v>
      </c>
      <c r="G750" s="206"/>
      <c r="H750" s="206"/>
      <c r="I750" s="209"/>
      <c r="J750" s="220">
        <f>BK750</f>
        <v>0</v>
      </c>
      <c r="K750" s="206"/>
      <c r="L750" s="211"/>
      <c r="M750" s="212"/>
      <c r="N750" s="213"/>
      <c r="O750" s="213"/>
      <c r="P750" s="214">
        <f>SUM(P751:P775)</f>
        <v>0</v>
      </c>
      <c r="Q750" s="213"/>
      <c r="R750" s="214">
        <f>SUM(R751:R775)</f>
        <v>0.093251249999999994</v>
      </c>
      <c r="S750" s="213"/>
      <c r="T750" s="215">
        <f>SUM(T751:T775)</f>
        <v>0</v>
      </c>
      <c r="U750" s="12"/>
      <c r="V750" s="12"/>
      <c r="W750" s="12"/>
      <c r="X750" s="12"/>
      <c r="Y750" s="12"/>
      <c r="Z750" s="12"/>
      <c r="AA750" s="12"/>
      <c r="AB750" s="12"/>
      <c r="AC750" s="12"/>
      <c r="AD750" s="12"/>
      <c r="AE750" s="12"/>
      <c r="AR750" s="216" t="s">
        <v>87</v>
      </c>
      <c r="AT750" s="217" t="s">
        <v>76</v>
      </c>
      <c r="AU750" s="217" t="s">
        <v>85</v>
      </c>
      <c r="AY750" s="216" t="s">
        <v>245</v>
      </c>
      <c r="BK750" s="218">
        <f>SUM(BK751:BK775)</f>
        <v>0</v>
      </c>
    </row>
    <row r="751" s="2" customFormat="1" ht="21.75" customHeight="1">
      <c r="A751" s="40"/>
      <c r="B751" s="41"/>
      <c r="C751" s="221" t="s">
        <v>2054</v>
      </c>
      <c r="D751" s="221" t="s">
        <v>248</v>
      </c>
      <c r="E751" s="222" t="s">
        <v>6705</v>
      </c>
      <c r="F751" s="223" t="s">
        <v>7651</v>
      </c>
      <c r="G751" s="224" t="s">
        <v>2717</v>
      </c>
      <c r="H751" s="225">
        <v>0.375</v>
      </c>
      <c r="I751" s="226"/>
      <c r="J751" s="227">
        <f>ROUND(I751*H751,2)</f>
        <v>0</v>
      </c>
      <c r="K751" s="223" t="s">
        <v>764</v>
      </c>
      <c r="L751" s="46"/>
      <c r="M751" s="228" t="s">
        <v>1</v>
      </c>
      <c r="N751" s="229" t="s">
        <v>42</v>
      </c>
      <c r="O751" s="93"/>
      <c r="P751" s="230">
        <f>O751*H751</f>
        <v>0</v>
      </c>
      <c r="Q751" s="230">
        <v>0.00067000000000000002</v>
      </c>
      <c r="R751" s="230">
        <f>Q751*H751</f>
        <v>0.00025125000000000001</v>
      </c>
      <c r="S751" s="230">
        <v>0</v>
      </c>
      <c r="T751" s="231">
        <f>S751*H751</f>
        <v>0</v>
      </c>
      <c r="U751" s="40"/>
      <c r="V751" s="40"/>
      <c r="W751" s="40"/>
      <c r="X751" s="40"/>
      <c r="Y751" s="40"/>
      <c r="Z751" s="40"/>
      <c r="AA751" s="40"/>
      <c r="AB751" s="40"/>
      <c r="AC751" s="40"/>
      <c r="AD751" s="40"/>
      <c r="AE751" s="40"/>
      <c r="AR751" s="232" t="s">
        <v>402</v>
      </c>
      <c r="AT751" s="232" t="s">
        <v>248</v>
      </c>
      <c r="AU751" s="232" t="s">
        <v>87</v>
      </c>
      <c r="AY751" s="19" t="s">
        <v>245</v>
      </c>
      <c r="BE751" s="233">
        <f>IF(N751="základní",J751,0)</f>
        <v>0</v>
      </c>
      <c r="BF751" s="233">
        <f>IF(N751="snížená",J751,0)</f>
        <v>0</v>
      </c>
      <c r="BG751" s="233">
        <f>IF(N751="zákl. přenesená",J751,0)</f>
        <v>0</v>
      </c>
      <c r="BH751" s="233">
        <f>IF(N751="sníž. přenesená",J751,0)</f>
        <v>0</v>
      </c>
      <c r="BI751" s="233">
        <f>IF(N751="nulová",J751,0)</f>
        <v>0</v>
      </c>
      <c r="BJ751" s="19" t="s">
        <v>85</v>
      </c>
      <c r="BK751" s="233">
        <f>ROUND(I751*H751,2)</f>
        <v>0</v>
      </c>
      <c r="BL751" s="19" t="s">
        <v>402</v>
      </c>
      <c r="BM751" s="232" t="s">
        <v>7652</v>
      </c>
    </row>
    <row r="752" s="2" customFormat="1">
      <c r="A752" s="40"/>
      <c r="B752" s="41"/>
      <c r="C752" s="42"/>
      <c r="D752" s="234" t="s">
        <v>255</v>
      </c>
      <c r="E752" s="42"/>
      <c r="F752" s="235" t="s">
        <v>7653</v>
      </c>
      <c r="G752" s="42"/>
      <c r="H752" s="42"/>
      <c r="I752" s="236"/>
      <c r="J752" s="42"/>
      <c r="K752" s="42"/>
      <c r="L752" s="46"/>
      <c r="M752" s="237"/>
      <c r="N752" s="238"/>
      <c r="O752" s="93"/>
      <c r="P752" s="93"/>
      <c r="Q752" s="93"/>
      <c r="R752" s="93"/>
      <c r="S752" s="93"/>
      <c r="T752" s="94"/>
      <c r="U752" s="40"/>
      <c r="V752" s="40"/>
      <c r="W752" s="40"/>
      <c r="X752" s="40"/>
      <c r="Y752" s="40"/>
      <c r="Z752" s="40"/>
      <c r="AA752" s="40"/>
      <c r="AB752" s="40"/>
      <c r="AC752" s="40"/>
      <c r="AD752" s="40"/>
      <c r="AE752" s="40"/>
      <c r="AT752" s="19" t="s">
        <v>255</v>
      </c>
      <c r="AU752" s="19" t="s">
        <v>87</v>
      </c>
    </row>
    <row r="753" s="2" customFormat="1">
      <c r="A753" s="40"/>
      <c r="B753" s="41"/>
      <c r="C753" s="42"/>
      <c r="D753" s="296" t="s">
        <v>766</v>
      </c>
      <c r="E753" s="42"/>
      <c r="F753" s="297" t="s">
        <v>6708</v>
      </c>
      <c r="G753" s="42"/>
      <c r="H753" s="42"/>
      <c r="I753" s="236"/>
      <c r="J753" s="42"/>
      <c r="K753" s="42"/>
      <c r="L753" s="46"/>
      <c r="M753" s="237"/>
      <c r="N753" s="238"/>
      <c r="O753" s="93"/>
      <c r="P753" s="93"/>
      <c r="Q753" s="93"/>
      <c r="R753" s="93"/>
      <c r="S753" s="93"/>
      <c r="T753" s="94"/>
      <c r="U753" s="40"/>
      <c r="V753" s="40"/>
      <c r="W753" s="40"/>
      <c r="X753" s="40"/>
      <c r="Y753" s="40"/>
      <c r="Z753" s="40"/>
      <c r="AA753" s="40"/>
      <c r="AB753" s="40"/>
      <c r="AC753" s="40"/>
      <c r="AD753" s="40"/>
      <c r="AE753" s="40"/>
      <c r="AT753" s="19" t="s">
        <v>766</v>
      </c>
      <c r="AU753" s="19" t="s">
        <v>87</v>
      </c>
    </row>
    <row r="754" s="14" customFormat="1">
      <c r="A754" s="14"/>
      <c r="B754" s="249"/>
      <c r="C754" s="250"/>
      <c r="D754" s="234" t="s">
        <v>257</v>
      </c>
      <c r="E754" s="251" t="s">
        <v>1</v>
      </c>
      <c r="F754" s="252" t="s">
        <v>7654</v>
      </c>
      <c r="G754" s="250"/>
      <c r="H754" s="253">
        <v>0.375</v>
      </c>
      <c r="I754" s="254"/>
      <c r="J754" s="250"/>
      <c r="K754" s="250"/>
      <c r="L754" s="255"/>
      <c r="M754" s="256"/>
      <c r="N754" s="257"/>
      <c r="O754" s="257"/>
      <c r="P754" s="257"/>
      <c r="Q754" s="257"/>
      <c r="R754" s="257"/>
      <c r="S754" s="257"/>
      <c r="T754" s="258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9" t="s">
        <v>257</v>
      </c>
      <c r="AU754" s="259" t="s">
        <v>87</v>
      </c>
      <c r="AV754" s="14" t="s">
        <v>87</v>
      </c>
      <c r="AW754" s="14" t="s">
        <v>34</v>
      </c>
      <c r="AX754" s="14" t="s">
        <v>77</v>
      </c>
      <c r="AY754" s="259" t="s">
        <v>245</v>
      </c>
    </row>
    <row r="755" s="15" customFormat="1">
      <c r="A755" s="15"/>
      <c r="B755" s="260"/>
      <c r="C755" s="261"/>
      <c r="D755" s="234" t="s">
        <v>257</v>
      </c>
      <c r="E755" s="262" t="s">
        <v>1</v>
      </c>
      <c r="F755" s="263" t="s">
        <v>266</v>
      </c>
      <c r="G755" s="261"/>
      <c r="H755" s="264">
        <v>0.375</v>
      </c>
      <c r="I755" s="265"/>
      <c r="J755" s="261"/>
      <c r="K755" s="261"/>
      <c r="L755" s="266"/>
      <c r="M755" s="267"/>
      <c r="N755" s="268"/>
      <c r="O755" s="268"/>
      <c r="P755" s="268"/>
      <c r="Q755" s="268"/>
      <c r="R755" s="268"/>
      <c r="S755" s="268"/>
      <c r="T755" s="269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T755" s="270" t="s">
        <v>257</v>
      </c>
      <c r="AU755" s="270" t="s">
        <v>87</v>
      </c>
      <c r="AV755" s="15" t="s">
        <v>253</v>
      </c>
      <c r="AW755" s="15" t="s">
        <v>34</v>
      </c>
      <c r="AX755" s="15" t="s">
        <v>85</v>
      </c>
      <c r="AY755" s="270" t="s">
        <v>245</v>
      </c>
    </row>
    <row r="756" s="2" customFormat="1" ht="16.5" customHeight="1">
      <c r="A756" s="40"/>
      <c r="B756" s="41"/>
      <c r="C756" s="283" t="s">
        <v>3943</v>
      </c>
      <c r="D756" s="283" t="s">
        <v>551</v>
      </c>
      <c r="E756" s="284" t="s">
        <v>7655</v>
      </c>
      <c r="F756" s="285" t="s">
        <v>7656</v>
      </c>
      <c r="G756" s="286" t="s">
        <v>329</v>
      </c>
      <c r="H756" s="287">
        <v>1</v>
      </c>
      <c r="I756" s="288"/>
      <c r="J756" s="289">
        <f>ROUND(I756*H756,2)</f>
        <v>0</v>
      </c>
      <c r="K756" s="285" t="s">
        <v>1</v>
      </c>
      <c r="L756" s="290"/>
      <c r="M756" s="291" t="s">
        <v>1</v>
      </c>
      <c r="N756" s="292" t="s">
        <v>42</v>
      </c>
      <c r="O756" s="93"/>
      <c r="P756" s="230">
        <f>O756*H756</f>
        <v>0</v>
      </c>
      <c r="Q756" s="230">
        <v>0.092999999999999999</v>
      </c>
      <c r="R756" s="230">
        <f>Q756*H756</f>
        <v>0.092999999999999999</v>
      </c>
      <c r="S756" s="230">
        <v>0</v>
      </c>
      <c r="T756" s="231">
        <f>S756*H756</f>
        <v>0</v>
      </c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R756" s="232" t="s">
        <v>522</v>
      </c>
      <c r="AT756" s="232" t="s">
        <v>551</v>
      </c>
      <c r="AU756" s="232" t="s">
        <v>87</v>
      </c>
      <c r="AY756" s="19" t="s">
        <v>245</v>
      </c>
      <c r="BE756" s="233">
        <f>IF(N756="základní",J756,0)</f>
        <v>0</v>
      </c>
      <c r="BF756" s="233">
        <f>IF(N756="snížená",J756,0)</f>
        <v>0</v>
      </c>
      <c r="BG756" s="233">
        <f>IF(N756="zákl. přenesená",J756,0)</f>
        <v>0</v>
      </c>
      <c r="BH756" s="233">
        <f>IF(N756="sníž. přenesená",J756,0)</f>
        <v>0</v>
      </c>
      <c r="BI756" s="233">
        <f>IF(N756="nulová",J756,0)</f>
        <v>0</v>
      </c>
      <c r="BJ756" s="19" t="s">
        <v>85</v>
      </c>
      <c r="BK756" s="233">
        <f>ROUND(I756*H756,2)</f>
        <v>0</v>
      </c>
      <c r="BL756" s="19" t="s">
        <v>402</v>
      </c>
      <c r="BM756" s="232" t="s">
        <v>7657</v>
      </c>
    </row>
    <row r="757" s="2" customFormat="1">
      <c r="A757" s="40"/>
      <c r="B757" s="41"/>
      <c r="C757" s="42"/>
      <c r="D757" s="234" t="s">
        <v>255</v>
      </c>
      <c r="E757" s="42"/>
      <c r="F757" s="235" t="s">
        <v>7656</v>
      </c>
      <c r="G757" s="42"/>
      <c r="H757" s="42"/>
      <c r="I757" s="236"/>
      <c r="J757" s="42"/>
      <c r="K757" s="42"/>
      <c r="L757" s="46"/>
      <c r="M757" s="237"/>
      <c r="N757" s="238"/>
      <c r="O757" s="93"/>
      <c r="P757" s="93"/>
      <c r="Q757" s="93"/>
      <c r="R757" s="93"/>
      <c r="S757" s="93"/>
      <c r="T757" s="94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T757" s="19" t="s">
        <v>255</v>
      </c>
      <c r="AU757" s="19" t="s">
        <v>87</v>
      </c>
    </row>
    <row r="758" s="14" customFormat="1">
      <c r="A758" s="14"/>
      <c r="B758" s="249"/>
      <c r="C758" s="250"/>
      <c r="D758" s="234" t="s">
        <v>257</v>
      </c>
      <c r="E758" s="251" t="s">
        <v>1</v>
      </c>
      <c r="F758" s="252" t="s">
        <v>7658</v>
      </c>
      <c r="G758" s="250"/>
      <c r="H758" s="253">
        <v>1</v>
      </c>
      <c r="I758" s="254"/>
      <c r="J758" s="250"/>
      <c r="K758" s="250"/>
      <c r="L758" s="255"/>
      <c r="M758" s="256"/>
      <c r="N758" s="257"/>
      <c r="O758" s="257"/>
      <c r="P758" s="257"/>
      <c r="Q758" s="257"/>
      <c r="R758" s="257"/>
      <c r="S758" s="257"/>
      <c r="T758" s="258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59" t="s">
        <v>257</v>
      </c>
      <c r="AU758" s="259" t="s">
        <v>87</v>
      </c>
      <c r="AV758" s="14" t="s">
        <v>87</v>
      </c>
      <c r="AW758" s="14" t="s">
        <v>34</v>
      </c>
      <c r="AX758" s="14" t="s">
        <v>77</v>
      </c>
      <c r="AY758" s="259" t="s">
        <v>245</v>
      </c>
    </row>
    <row r="759" s="15" customFormat="1">
      <c r="A759" s="15"/>
      <c r="B759" s="260"/>
      <c r="C759" s="261"/>
      <c r="D759" s="234" t="s">
        <v>257</v>
      </c>
      <c r="E759" s="262" t="s">
        <v>1</v>
      </c>
      <c r="F759" s="263" t="s">
        <v>266</v>
      </c>
      <c r="G759" s="261"/>
      <c r="H759" s="264">
        <v>1</v>
      </c>
      <c r="I759" s="265"/>
      <c r="J759" s="261"/>
      <c r="K759" s="261"/>
      <c r="L759" s="266"/>
      <c r="M759" s="267"/>
      <c r="N759" s="268"/>
      <c r="O759" s="268"/>
      <c r="P759" s="268"/>
      <c r="Q759" s="268"/>
      <c r="R759" s="268"/>
      <c r="S759" s="268"/>
      <c r="T759" s="269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T759" s="270" t="s">
        <v>257</v>
      </c>
      <c r="AU759" s="270" t="s">
        <v>87</v>
      </c>
      <c r="AV759" s="15" t="s">
        <v>253</v>
      </c>
      <c r="AW759" s="15" t="s">
        <v>34</v>
      </c>
      <c r="AX759" s="15" t="s">
        <v>85</v>
      </c>
      <c r="AY759" s="270" t="s">
        <v>245</v>
      </c>
    </row>
    <row r="760" s="2" customFormat="1" ht="16.5" customHeight="1">
      <c r="A760" s="40"/>
      <c r="B760" s="41"/>
      <c r="C760" s="221" t="s">
        <v>3948</v>
      </c>
      <c r="D760" s="221" t="s">
        <v>248</v>
      </c>
      <c r="E760" s="222" t="s">
        <v>6635</v>
      </c>
      <c r="F760" s="223" t="s">
        <v>6636</v>
      </c>
      <c r="G760" s="224" t="s">
        <v>545</v>
      </c>
      <c r="H760" s="225">
        <v>0.02</v>
      </c>
      <c r="I760" s="226"/>
      <c r="J760" s="227">
        <f>ROUND(I760*H760,2)</f>
        <v>0</v>
      </c>
      <c r="K760" s="223" t="s">
        <v>764</v>
      </c>
      <c r="L760" s="46"/>
      <c r="M760" s="228" t="s">
        <v>1</v>
      </c>
      <c r="N760" s="229" t="s">
        <v>42</v>
      </c>
      <c r="O760" s="93"/>
      <c r="P760" s="230">
        <f>O760*H760</f>
        <v>0</v>
      </c>
      <c r="Q760" s="230">
        <v>0</v>
      </c>
      <c r="R760" s="230">
        <f>Q760*H760</f>
        <v>0</v>
      </c>
      <c r="S760" s="230">
        <v>0</v>
      </c>
      <c r="T760" s="231">
        <f>S760*H760</f>
        <v>0</v>
      </c>
      <c r="U760" s="40"/>
      <c r="V760" s="40"/>
      <c r="W760" s="40"/>
      <c r="X760" s="40"/>
      <c r="Y760" s="40"/>
      <c r="Z760" s="40"/>
      <c r="AA760" s="40"/>
      <c r="AB760" s="40"/>
      <c r="AC760" s="40"/>
      <c r="AD760" s="40"/>
      <c r="AE760" s="40"/>
      <c r="AR760" s="232" t="s">
        <v>402</v>
      </c>
      <c r="AT760" s="232" t="s">
        <v>248</v>
      </c>
      <c r="AU760" s="232" t="s">
        <v>87</v>
      </c>
      <c r="AY760" s="19" t="s">
        <v>245</v>
      </c>
      <c r="BE760" s="233">
        <f>IF(N760="základní",J760,0)</f>
        <v>0</v>
      </c>
      <c r="BF760" s="233">
        <f>IF(N760="snížená",J760,0)</f>
        <v>0</v>
      </c>
      <c r="BG760" s="233">
        <f>IF(N760="zákl. přenesená",J760,0)</f>
        <v>0</v>
      </c>
      <c r="BH760" s="233">
        <f>IF(N760="sníž. přenesená",J760,0)</f>
        <v>0</v>
      </c>
      <c r="BI760" s="233">
        <f>IF(N760="nulová",J760,0)</f>
        <v>0</v>
      </c>
      <c r="BJ760" s="19" t="s">
        <v>85</v>
      </c>
      <c r="BK760" s="233">
        <f>ROUND(I760*H760,2)</f>
        <v>0</v>
      </c>
      <c r="BL760" s="19" t="s">
        <v>402</v>
      </c>
      <c r="BM760" s="232" t="s">
        <v>7659</v>
      </c>
    </row>
    <row r="761" s="2" customFormat="1">
      <c r="A761" s="40"/>
      <c r="B761" s="41"/>
      <c r="C761" s="42"/>
      <c r="D761" s="234" t="s">
        <v>255</v>
      </c>
      <c r="E761" s="42"/>
      <c r="F761" s="235" t="s">
        <v>7660</v>
      </c>
      <c r="G761" s="42"/>
      <c r="H761" s="42"/>
      <c r="I761" s="236"/>
      <c r="J761" s="42"/>
      <c r="K761" s="42"/>
      <c r="L761" s="46"/>
      <c r="M761" s="237"/>
      <c r="N761" s="238"/>
      <c r="O761" s="93"/>
      <c r="P761" s="93"/>
      <c r="Q761" s="93"/>
      <c r="R761" s="93"/>
      <c r="S761" s="93"/>
      <c r="T761" s="94"/>
      <c r="U761" s="40"/>
      <c r="V761" s="40"/>
      <c r="W761" s="40"/>
      <c r="X761" s="40"/>
      <c r="Y761" s="40"/>
      <c r="Z761" s="40"/>
      <c r="AA761" s="40"/>
      <c r="AB761" s="40"/>
      <c r="AC761" s="40"/>
      <c r="AD761" s="40"/>
      <c r="AE761" s="40"/>
      <c r="AT761" s="19" t="s">
        <v>255</v>
      </c>
      <c r="AU761" s="19" t="s">
        <v>87</v>
      </c>
    </row>
    <row r="762" s="2" customFormat="1">
      <c r="A762" s="40"/>
      <c r="B762" s="41"/>
      <c r="C762" s="42"/>
      <c r="D762" s="296" t="s">
        <v>766</v>
      </c>
      <c r="E762" s="42"/>
      <c r="F762" s="297" t="s">
        <v>6638</v>
      </c>
      <c r="G762" s="42"/>
      <c r="H762" s="42"/>
      <c r="I762" s="236"/>
      <c r="J762" s="42"/>
      <c r="K762" s="42"/>
      <c r="L762" s="46"/>
      <c r="M762" s="237"/>
      <c r="N762" s="238"/>
      <c r="O762" s="93"/>
      <c r="P762" s="93"/>
      <c r="Q762" s="93"/>
      <c r="R762" s="93"/>
      <c r="S762" s="93"/>
      <c r="T762" s="94"/>
      <c r="U762" s="40"/>
      <c r="V762" s="40"/>
      <c r="W762" s="40"/>
      <c r="X762" s="40"/>
      <c r="Y762" s="40"/>
      <c r="Z762" s="40"/>
      <c r="AA762" s="40"/>
      <c r="AB762" s="40"/>
      <c r="AC762" s="40"/>
      <c r="AD762" s="40"/>
      <c r="AE762" s="40"/>
      <c r="AT762" s="19" t="s">
        <v>766</v>
      </c>
      <c r="AU762" s="19" t="s">
        <v>87</v>
      </c>
    </row>
    <row r="763" s="14" customFormat="1">
      <c r="A763" s="14"/>
      <c r="B763" s="249"/>
      <c r="C763" s="250"/>
      <c r="D763" s="234" t="s">
        <v>257</v>
      </c>
      <c r="E763" s="251" t="s">
        <v>1</v>
      </c>
      <c r="F763" s="252" t="s">
        <v>7661</v>
      </c>
      <c r="G763" s="250"/>
      <c r="H763" s="253">
        <v>0.02</v>
      </c>
      <c r="I763" s="254"/>
      <c r="J763" s="250"/>
      <c r="K763" s="250"/>
      <c r="L763" s="255"/>
      <c r="M763" s="256"/>
      <c r="N763" s="257"/>
      <c r="O763" s="257"/>
      <c r="P763" s="257"/>
      <c r="Q763" s="257"/>
      <c r="R763" s="257"/>
      <c r="S763" s="257"/>
      <c r="T763" s="258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9" t="s">
        <v>257</v>
      </c>
      <c r="AU763" s="259" t="s">
        <v>87</v>
      </c>
      <c r="AV763" s="14" t="s">
        <v>87</v>
      </c>
      <c r="AW763" s="14" t="s">
        <v>34</v>
      </c>
      <c r="AX763" s="14" t="s">
        <v>85</v>
      </c>
      <c r="AY763" s="259" t="s">
        <v>245</v>
      </c>
    </row>
    <row r="764" s="2" customFormat="1" ht="16.5" customHeight="1">
      <c r="A764" s="40"/>
      <c r="B764" s="41"/>
      <c r="C764" s="221" t="s">
        <v>3954</v>
      </c>
      <c r="D764" s="221" t="s">
        <v>248</v>
      </c>
      <c r="E764" s="222" t="s">
        <v>4030</v>
      </c>
      <c r="F764" s="223" t="s">
        <v>4031</v>
      </c>
      <c r="G764" s="224" t="s">
        <v>545</v>
      </c>
      <c r="H764" s="225">
        <v>0.86099999999999999</v>
      </c>
      <c r="I764" s="226"/>
      <c r="J764" s="227">
        <f>ROUND(I764*H764,2)</f>
        <v>0</v>
      </c>
      <c r="K764" s="223" t="s">
        <v>764</v>
      </c>
      <c r="L764" s="46"/>
      <c r="M764" s="228" t="s">
        <v>1</v>
      </c>
      <c r="N764" s="229" t="s">
        <v>42</v>
      </c>
      <c r="O764" s="93"/>
      <c r="P764" s="230">
        <f>O764*H764</f>
        <v>0</v>
      </c>
      <c r="Q764" s="230">
        <v>0</v>
      </c>
      <c r="R764" s="230">
        <f>Q764*H764</f>
        <v>0</v>
      </c>
      <c r="S764" s="230">
        <v>0</v>
      </c>
      <c r="T764" s="231">
        <f>S764*H764</f>
        <v>0</v>
      </c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R764" s="232" t="s">
        <v>402</v>
      </c>
      <c r="AT764" s="232" t="s">
        <v>248</v>
      </c>
      <c r="AU764" s="232" t="s">
        <v>87</v>
      </c>
      <c r="AY764" s="19" t="s">
        <v>245</v>
      </c>
      <c r="BE764" s="233">
        <f>IF(N764="základní",J764,0)</f>
        <v>0</v>
      </c>
      <c r="BF764" s="233">
        <f>IF(N764="snížená",J764,0)</f>
        <v>0</v>
      </c>
      <c r="BG764" s="233">
        <f>IF(N764="zákl. přenesená",J764,0)</f>
        <v>0</v>
      </c>
      <c r="BH764" s="233">
        <f>IF(N764="sníž. přenesená",J764,0)</f>
        <v>0</v>
      </c>
      <c r="BI764" s="233">
        <f>IF(N764="nulová",J764,0)</f>
        <v>0</v>
      </c>
      <c r="BJ764" s="19" t="s">
        <v>85</v>
      </c>
      <c r="BK764" s="233">
        <f>ROUND(I764*H764,2)</f>
        <v>0</v>
      </c>
      <c r="BL764" s="19" t="s">
        <v>402</v>
      </c>
      <c r="BM764" s="232" t="s">
        <v>7662</v>
      </c>
    </row>
    <row r="765" s="2" customFormat="1">
      <c r="A765" s="40"/>
      <c r="B765" s="41"/>
      <c r="C765" s="42"/>
      <c r="D765" s="234" t="s">
        <v>255</v>
      </c>
      <c r="E765" s="42"/>
      <c r="F765" s="235" t="s">
        <v>4033</v>
      </c>
      <c r="G765" s="42"/>
      <c r="H765" s="42"/>
      <c r="I765" s="236"/>
      <c r="J765" s="42"/>
      <c r="K765" s="42"/>
      <c r="L765" s="46"/>
      <c r="M765" s="237"/>
      <c r="N765" s="238"/>
      <c r="O765" s="93"/>
      <c r="P765" s="93"/>
      <c r="Q765" s="93"/>
      <c r="R765" s="93"/>
      <c r="S765" s="93"/>
      <c r="T765" s="94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T765" s="19" t="s">
        <v>255</v>
      </c>
      <c r="AU765" s="19" t="s">
        <v>87</v>
      </c>
    </row>
    <row r="766" s="2" customFormat="1">
      <c r="A766" s="40"/>
      <c r="B766" s="41"/>
      <c r="C766" s="42"/>
      <c r="D766" s="296" t="s">
        <v>766</v>
      </c>
      <c r="E766" s="42"/>
      <c r="F766" s="297" t="s">
        <v>4034</v>
      </c>
      <c r="G766" s="42"/>
      <c r="H766" s="42"/>
      <c r="I766" s="236"/>
      <c r="J766" s="42"/>
      <c r="K766" s="42"/>
      <c r="L766" s="46"/>
      <c r="M766" s="237"/>
      <c r="N766" s="238"/>
      <c r="O766" s="93"/>
      <c r="P766" s="93"/>
      <c r="Q766" s="93"/>
      <c r="R766" s="93"/>
      <c r="S766" s="93"/>
      <c r="T766" s="94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T766" s="19" t="s">
        <v>766</v>
      </c>
      <c r="AU766" s="19" t="s">
        <v>87</v>
      </c>
    </row>
    <row r="767" s="2" customFormat="1" ht="16.5" customHeight="1">
      <c r="A767" s="40"/>
      <c r="B767" s="41"/>
      <c r="C767" s="221" t="s">
        <v>3959</v>
      </c>
      <c r="D767" s="221" t="s">
        <v>248</v>
      </c>
      <c r="E767" s="222" t="s">
        <v>7663</v>
      </c>
      <c r="F767" s="223" t="s">
        <v>7664</v>
      </c>
      <c r="G767" s="224" t="s">
        <v>545</v>
      </c>
      <c r="H767" s="225">
        <v>0.86099999999999999</v>
      </c>
      <c r="I767" s="226"/>
      <c r="J767" s="227">
        <f>ROUND(I767*H767,2)</f>
        <v>0</v>
      </c>
      <c r="K767" s="223" t="s">
        <v>764</v>
      </c>
      <c r="L767" s="46"/>
      <c r="M767" s="228" t="s">
        <v>1</v>
      </c>
      <c r="N767" s="229" t="s">
        <v>42</v>
      </c>
      <c r="O767" s="93"/>
      <c r="P767" s="230">
        <f>O767*H767</f>
        <v>0</v>
      </c>
      <c r="Q767" s="230">
        <v>0</v>
      </c>
      <c r="R767" s="230">
        <f>Q767*H767</f>
        <v>0</v>
      </c>
      <c r="S767" s="230">
        <v>0</v>
      </c>
      <c r="T767" s="231">
        <f>S767*H767</f>
        <v>0</v>
      </c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R767" s="232" t="s">
        <v>402</v>
      </c>
      <c r="AT767" s="232" t="s">
        <v>248</v>
      </c>
      <c r="AU767" s="232" t="s">
        <v>87</v>
      </c>
      <c r="AY767" s="19" t="s">
        <v>245</v>
      </c>
      <c r="BE767" s="233">
        <f>IF(N767="základní",J767,0)</f>
        <v>0</v>
      </c>
      <c r="BF767" s="233">
        <f>IF(N767="snížená",J767,0)</f>
        <v>0</v>
      </c>
      <c r="BG767" s="233">
        <f>IF(N767="zákl. přenesená",J767,0)</f>
        <v>0</v>
      </c>
      <c r="BH767" s="233">
        <f>IF(N767="sníž. přenesená",J767,0)</f>
        <v>0</v>
      </c>
      <c r="BI767" s="233">
        <f>IF(N767="nulová",J767,0)</f>
        <v>0</v>
      </c>
      <c r="BJ767" s="19" t="s">
        <v>85</v>
      </c>
      <c r="BK767" s="233">
        <f>ROUND(I767*H767,2)</f>
        <v>0</v>
      </c>
      <c r="BL767" s="19" t="s">
        <v>402</v>
      </c>
      <c r="BM767" s="232" t="s">
        <v>7665</v>
      </c>
    </row>
    <row r="768" s="2" customFormat="1">
      <c r="A768" s="40"/>
      <c r="B768" s="41"/>
      <c r="C768" s="42"/>
      <c r="D768" s="234" t="s">
        <v>255</v>
      </c>
      <c r="E768" s="42"/>
      <c r="F768" s="235" t="s">
        <v>7666</v>
      </c>
      <c r="G768" s="42"/>
      <c r="H768" s="42"/>
      <c r="I768" s="236"/>
      <c r="J768" s="42"/>
      <c r="K768" s="42"/>
      <c r="L768" s="46"/>
      <c r="M768" s="237"/>
      <c r="N768" s="238"/>
      <c r="O768" s="93"/>
      <c r="P768" s="93"/>
      <c r="Q768" s="93"/>
      <c r="R768" s="93"/>
      <c r="S768" s="93"/>
      <c r="T768" s="94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T768" s="19" t="s">
        <v>255</v>
      </c>
      <c r="AU768" s="19" t="s">
        <v>87</v>
      </c>
    </row>
    <row r="769" s="2" customFormat="1">
      <c r="A769" s="40"/>
      <c r="B769" s="41"/>
      <c r="C769" s="42"/>
      <c r="D769" s="296" t="s">
        <v>766</v>
      </c>
      <c r="E769" s="42"/>
      <c r="F769" s="297" t="s">
        <v>7667</v>
      </c>
      <c r="G769" s="42"/>
      <c r="H769" s="42"/>
      <c r="I769" s="236"/>
      <c r="J769" s="42"/>
      <c r="K769" s="42"/>
      <c r="L769" s="46"/>
      <c r="M769" s="237"/>
      <c r="N769" s="238"/>
      <c r="O769" s="93"/>
      <c r="P769" s="93"/>
      <c r="Q769" s="93"/>
      <c r="R769" s="93"/>
      <c r="S769" s="93"/>
      <c r="T769" s="94"/>
      <c r="U769" s="40"/>
      <c r="V769" s="40"/>
      <c r="W769" s="40"/>
      <c r="X769" s="40"/>
      <c r="Y769" s="40"/>
      <c r="Z769" s="40"/>
      <c r="AA769" s="40"/>
      <c r="AB769" s="40"/>
      <c r="AC769" s="40"/>
      <c r="AD769" s="40"/>
      <c r="AE769" s="40"/>
      <c r="AT769" s="19" t="s">
        <v>766</v>
      </c>
      <c r="AU769" s="19" t="s">
        <v>87</v>
      </c>
    </row>
    <row r="770" s="14" customFormat="1">
      <c r="A770" s="14"/>
      <c r="B770" s="249"/>
      <c r="C770" s="250"/>
      <c r="D770" s="234" t="s">
        <v>257</v>
      </c>
      <c r="E770" s="251" t="s">
        <v>1</v>
      </c>
      <c r="F770" s="252" t="s">
        <v>7668</v>
      </c>
      <c r="G770" s="250"/>
      <c r="H770" s="253">
        <v>0.86099999999999999</v>
      </c>
      <c r="I770" s="254"/>
      <c r="J770" s="250"/>
      <c r="K770" s="250"/>
      <c r="L770" s="255"/>
      <c r="M770" s="256"/>
      <c r="N770" s="257"/>
      <c r="O770" s="257"/>
      <c r="P770" s="257"/>
      <c r="Q770" s="257"/>
      <c r="R770" s="257"/>
      <c r="S770" s="257"/>
      <c r="T770" s="258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59" t="s">
        <v>257</v>
      </c>
      <c r="AU770" s="259" t="s">
        <v>87</v>
      </c>
      <c r="AV770" s="14" t="s">
        <v>87</v>
      </c>
      <c r="AW770" s="14" t="s">
        <v>34</v>
      </c>
      <c r="AX770" s="14" t="s">
        <v>85</v>
      </c>
      <c r="AY770" s="259" t="s">
        <v>245</v>
      </c>
    </row>
    <row r="771" s="2" customFormat="1" ht="21.75" customHeight="1">
      <c r="A771" s="40"/>
      <c r="B771" s="41"/>
      <c r="C771" s="221" t="s">
        <v>3965</v>
      </c>
      <c r="D771" s="221" t="s">
        <v>248</v>
      </c>
      <c r="E771" s="222" t="s">
        <v>7669</v>
      </c>
      <c r="F771" s="223" t="s">
        <v>7670</v>
      </c>
      <c r="G771" s="224" t="s">
        <v>545</v>
      </c>
      <c r="H771" s="225">
        <v>42.189</v>
      </c>
      <c r="I771" s="226"/>
      <c r="J771" s="227">
        <f>ROUND(I771*H771,2)</f>
        <v>0</v>
      </c>
      <c r="K771" s="223" t="s">
        <v>764</v>
      </c>
      <c r="L771" s="46"/>
      <c r="M771" s="228" t="s">
        <v>1</v>
      </c>
      <c r="N771" s="229" t="s">
        <v>42</v>
      </c>
      <c r="O771" s="93"/>
      <c r="P771" s="230">
        <f>O771*H771</f>
        <v>0</v>
      </c>
      <c r="Q771" s="230">
        <v>0</v>
      </c>
      <c r="R771" s="230">
        <f>Q771*H771</f>
        <v>0</v>
      </c>
      <c r="S771" s="230">
        <v>0</v>
      </c>
      <c r="T771" s="231">
        <f>S771*H771</f>
        <v>0</v>
      </c>
      <c r="U771" s="40"/>
      <c r="V771" s="40"/>
      <c r="W771" s="40"/>
      <c r="X771" s="40"/>
      <c r="Y771" s="40"/>
      <c r="Z771" s="40"/>
      <c r="AA771" s="40"/>
      <c r="AB771" s="40"/>
      <c r="AC771" s="40"/>
      <c r="AD771" s="40"/>
      <c r="AE771" s="40"/>
      <c r="AR771" s="232" t="s">
        <v>402</v>
      </c>
      <c r="AT771" s="232" t="s">
        <v>248</v>
      </c>
      <c r="AU771" s="232" t="s">
        <v>87</v>
      </c>
      <c r="AY771" s="19" t="s">
        <v>245</v>
      </c>
      <c r="BE771" s="233">
        <f>IF(N771="základní",J771,0)</f>
        <v>0</v>
      </c>
      <c r="BF771" s="233">
        <f>IF(N771="snížená",J771,0)</f>
        <v>0</v>
      </c>
      <c r="BG771" s="233">
        <f>IF(N771="zákl. přenesená",J771,0)</f>
        <v>0</v>
      </c>
      <c r="BH771" s="233">
        <f>IF(N771="sníž. přenesená",J771,0)</f>
        <v>0</v>
      </c>
      <c r="BI771" s="233">
        <f>IF(N771="nulová",J771,0)</f>
        <v>0</v>
      </c>
      <c r="BJ771" s="19" t="s">
        <v>85</v>
      </c>
      <c r="BK771" s="233">
        <f>ROUND(I771*H771,2)</f>
        <v>0</v>
      </c>
      <c r="BL771" s="19" t="s">
        <v>402</v>
      </c>
      <c r="BM771" s="232" t="s">
        <v>7671</v>
      </c>
    </row>
    <row r="772" s="2" customFormat="1">
      <c r="A772" s="40"/>
      <c r="B772" s="41"/>
      <c r="C772" s="42"/>
      <c r="D772" s="234" t="s">
        <v>255</v>
      </c>
      <c r="E772" s="42"/>
      <c r="F772" s="235" t="s">
        <v>7672</v>
      </c>
      <c r="G772" s="42"/>
      <c r="H772" s="42"/>
      <c r="I772" s="236"/>
      <c r="J772" s="42"/>
      <c r="K772" s="42"/>
      <c r="L772" s="46"/>
      <c r="M772" s="237"/>
      <c r="N772" s="238"/>
      <c r="O772" s="93"/>
      <c r="P772" s="93"/>
      <c r="Q772" s="93"/>
      <c r="R772" s="93"/>
      <c r="S772" s="93"/>
      <c r="T772" s="94"/>
      <c r="U772" s="40"/>
      <c r="V772" s="40"/>
      <c r="W772" s="40"/>
      <c r="X772" s="40"/>
      <c r="Y772" s="40"/>
      <c r="Z772" s="40"/>
      <c r="AA772" s="40"/>
      <c r="AB772" s="40"/>
      <c r="AC772" s="40"/>
      <c r="AD772" s="40"/>
      <c r="AE772" s="40"/>
      <c r="AT772" s="19" t="s">
        <v>255</v>
      </c>
      <c r="AU772" s="19" t="s">
        <v>87</v>
      </c>
    </row>
    <row r="773" s="2" customFormat="1">
      <c r="A773" s="40"/>
      <c r="B773" s="41"/>
      <c r="C773" s="42"/>
      <c r="D773" s="296" t="s">
        <v>766</v>
      </c>
      <c r="E773" s="42"/>
      <c r="F773" s="297" t="s">
        <v>7673</v>
      </c>
      <c r="G773" s="42"/>
      <c r="H773" s="42"/>
      <c r="I773" s="236"/>
      <c r="J773" s="42"/>
      <c r="K773" s="42"/>
      <c r="L773" s="46"/>
      <c r="M773" s="237"/>
      <c r="N773" s="238"/>
      <c r="O773" s="93"/>
      <c r="P773" s="93"/>
      <c r="Q773" s="93"/>
      <c r="R773" s="93"/>
      <c r="S773" s="93"/>
      <c r="T773" s="94"/>
      <c r="U773" s="40"/>
      <c r="V773" s="40"/>
      <c r="W773" s="40"/>
      <c r="X773" s="40"/>
      <c r="Y773" s="40"/>
      <c r="Z773" s="40"/>
      <c r="AA773" s="40"/>
      <c r="AB773" s="40"/>
      <c r="AC773" s="40"/>
      <c r="AD773" s="40"/>
      <c r="AE773" s="40"/>
      <c r="AT773" s="19" t="s">
        <v>766</v>
      </c>
      <c r="AU773" s="19" t="s">
        <v>87</v>
      </c>
    </row>
    <row r="774" s="14" customFormat="1">
      <c r="A774" s="14"/>
      <c r="B774" s="249"/>
      <c r="C774" s="250"/>
      <c r="D774" s="234" t="s">
        <v>257</v>
      </c>
      <c r="E774" s="251" t="s">
        <v>1</v>
      </c>
      <c r="F774" s="252" t="s">
        <v>7674</v>
      </c>
      <c r="G774" s="250"/>
      <c r="H774" s="253">
        <v>42.189</v>
      </c>
      <c r="I774" s="254"/>
      <c r="J774" s="250"/>
      <c r="K774" s="250"/>
      <c r="L774" s="255"/>
      <c r="M774" s="256"/>
      <c r="N774" s="257"/>
      <c r="O774" s="257"/>
      <c r="P774" s="257"/>
      <c r="Q774" s="257"/>
      <c r="R774" s="257"/>
      <c r="S774" s="257"/>
      <c r="T774" s="258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9" t="s">
        <v>257</v>
      </c>
      <c r="AU774" s="259" t="s">
        <v>87</v>
      </c>
      <c r="AV774" s="14" t="s">
        <v>87</v>
      </c>
      <c r="AW774" s="14" t="s">
        <v>34</v>
      </c>
      <c r="AX774" s="14" t="s">
        <v>77</v>
      </c>
      <c r="AY774" s="259" t="s">
        <v>245</v>
      </c>
    </row>
    <row r="775" s="15" customFormat="1">
      <c r="A775" s="15"/>
      <c r="B775" s="260"/>
      <c r="C775" s="261"/>
      <c r="D775" s="234" t="s">
        <v>257</v>
      </c>
      <c r="E775" s="262" t="s">
        <v>1</v>
      </c>
      <c r="F775" s="263" t="s">
        <v>266</v>
      </c>
      <c r="G775" s="261"/>
      <c r="H775" s="264">
        <v>42.189</v>
      </c>
      <c r="I775" s="265"/>
      <c r="J775" s="261"/>
      <c r="K775" s="261"/>
      <c r="L775" s="266"/>
      <c r="M775" s="267"/>
      <c r="N775" s="268"/>
      <c r="O775" s="268"/>
      <c r="P775" s="268"/>
      <c r="Q775" s="268"/>
      <c r="R775" s="268"/>
      <c r="S775" s="268"/>
      <c r="T775" s="269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T775" s="270" t="s">
        <v>257</v>
      </c>
      <c r="AU775" s="270" t="s">
        <v>87</v>
      </c>
      <c r="AV775" s="15" t="s">
        <v>253</v>
      </c>
      <c r="AW775" s="15" t="s">
        <v>34</v>
      </c>
      <c r="AX775" s="15" t="s">
        <v>85</v>
      </c>
      <c r="AY775" s="270" t="s">
        <v>245</v>
      </c>
    </row>
    <row r="776" s="12" customFormat="1" ht="25.92" customHeight="1">
      <c r="A776" s="12"/>
      <c r="B776" s="205"/>
      <c r="C776" s="206"/>
      <c r="D776" s="207" t="s">
        <v>76</v>
      </c>
      <c r="E776" s="208" t="s">
        <v>892</v>
      </c>
      <c r="F776" s="208" t="s">
        <v>893</v>
      </c>
      <c r="G776" s="206"/>
      <c r="H776" s="206"/>
      <c r="I776" s="209"/>
      <c r="J776" s="210">
        <f>BK776</f>
        <v>0</v>
      </c>
      <c r="K776" s="206"/>
      <c r="L776" s="211"/>
      <c r="M776" s="212"/>
      <c r="N776" s="213"/>
      <c r="O776" s="213"/>
      <c r="P776" s="214">
        <f>P777</f>
        <v>0</v>
      </c>
      <c r="Q776" s="213"/>
      <c r="R776" s="214">
        <f>R777</f>
        <v>4.9332947500000008</v>
      </c>
      <c r="S776" s="213"/>
      <c r="T776" s="215">
        <f>T777</f>
        <v>0.79199999999999993</v>
      </c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R776" s="216" t="s">
        <v>87</v>
      </c>
      <c r="AT776" s="217" t="s">
        <v>76</v>
      </c>
      <c r="AU776" s="217" t="s">
        <v>77</v>
      </c>
      <c r="AY776" s="216" t="s">
        <v>245</v>
      </c>
      <c r="BK776" s="218">
        <f>BK777</f>
        <v>0</v>
      </c>
    </row>
    <row r="777" s="12" customFormat="1" ht="22.8" customHeight="1">
      <c r="A777" s="12"/>
      <c r="B777" s="205"/>
      <c r="C777" s="206"/>
      <c r="D777" s="207" t="s">
        <v>76</v>
      </c>
      <c r="E777" s="219" t="s">
        <v>3103</v>
      </c>
      <c r="F777" s="219" t="s">
        <v>3104</v>
      </c>
      <c r="G777" s="206"/>
      <c r="H777" s="206"/>
      <c r="I777" s="209"/>
      <c r="J777" s="220">
        <f>BK777</f>
        <v>0</v>
      </c>
      <c r="K777" s="206"/>
      <c r="L777" s="211"/>
      <c r="M777" s="212"/>
      <c r="N777" s="213"/>
      <c r="O777" s="213"/>
      <c r="P777" s="214">
        <f>P778+SUM(P779:P869)</f>
        <v>0</v>
      </c>
      <c r="Q777" s="213"/>
      <c r="R777" s="214">
        <f>R778+SUM(R779:R869)</f>
        <v>4.9332947500000008</v>
      </c>
      <c r="S777" s="213"/>
      <c r="T777" s="215">
        <f>T778+SUM(T779:T869)</f>
        <v>0.79199999999999993</v>
      </c>
      <c r="U777" s="12"/>
      <c r="V777" s="12"/>
      <c r="W777" s="12"/>
      <c r="X777" s="12"/>
      <c r="Y777" s="12"/>
      <c r="Z777" s="12"/>
      <c r="AA777" s="12"/>
      <c r="AB777" s="12"/>
      <c r="AC777" s="12"/>
      <c r="AD777" s="12"/>
      <c r="AE777" s="12"/>
      <c r="AR777" s="216" t="s">
        <v>87</v>
      </c>
      <c r="AT777" s="217" t="s">
        <v>76</v>
      </c>
      <c r="AU777" s="217" t="s">
        <v>85</v>
      </c>
      <c r="AY777" s="216" t="s">
        <v>245</v>
      </c>
      <c r="BK777" s="218">
        <f>BK778+SUM(BK779:BK869)</f>
        <v>0</v>
      </c>
    </row>
    <row r="778" s="2" customFormat="1" ht="16.5" customHeight="1">
      <c r="A778" s="40"/>
      <c r="B778" s="41"/>
      <c r="C778" s="221" t="s">
        <v>3971</v>
      </c>
      <c r="D778" s="221" t="s">
        <v>248</v>
      </c>
      <c r="E778" s="222" t="s">
        <v>3106</v>
      </c>
      <c r="F778" s="223" t="s">
        <v>3107</v>
      </c>
      <c r="G778" s="224" t="s">
        <v>2717</v>
      </c>
      <c r="H778" s="225">
        <v>210.892</v>
      </c>
      <c r="I778" s="226"/>
      <c r="J778" s="227">
        <f>ROUND(I778*H778,2)</f>
        <v>0</v>
      </c>
      <c r="K778" s="223" t="s">
        <v>764</v>
      </c>
      <c r="L778" s="46"/>
      <c r="M778" s="228" t="s">
        <v>1</v>
      </c>
      <c r="N778" s="229" t="s">
        <v>42</v>
      </c>
      <c r="O778" s="93"/>
      <c r="P778" s="230">
        <f>O778*H778</f>
        <v>0</v>
      </c>
      <c r="Q778" s="230">
        <v>0</v>
      </c>
      <c r="R778" s="230">
        <f>Q778*H778</f>
        <v>0</v>
      </c>
      <c r="S778" s="230">
        <v>0</v>
      </c>
      <c r="T778" s="231">
        <f>S778*H778</f>
        <v>0</v>
      </c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R778" s="232" t="s">
        <v>402</v>
      </c>
      <c r="AT778" s="232" t="s">
        <v>248</v>
      </c>
      <c r="AU778" s="232" t="s">
        <v>87</v>
      </c>
      <c r="AY778" s="19" t="s">
        <v>245</v>
      </c>
      <c r="BE778" s="233">
        <f>IF(N778="základní",J778,0)</f>
        <v>0</v>
      </c>
      <c r="BF778" s="233">
        <f>IF(N778="snížená",J778,0)</f>
        <v>0</v>
      </c>
      <c r="BG778" s="233">
        <f>IF(N778="zákl. přenesená",J778,0)</f>
        <v>0</v>
      </c>
      <c r="BH778" s="233">
        <f>IF(N778="sníž. přenesená",J778,0)</f>
        <v>0</v>
      </c>
      <c r="BI778" s="233">
        <f>IF(N778="nulová",J778,0)</f>
        <v>0</v>
      </c>
      <c r="BJ778" s="19" t="s">
        <v>85</v>
      </c>
      <c r="BK778" s="233">
        <f>ROUND(I778*H778,2)</f>
        <v>0</v>
      </c>
      <c r="BL778" s="19" t="s">
        <v>402</v>
      </c>
      <c r="BM778" s="232" t="s">
        <v>7675</v>
      </c>
    </row>
    <row r="779" s="2" customFormat="1">
      <c r="A779" s="40"/>
      <c r="B779" s="41"/>
      <c r="C779" s="42"/>
      <c r="D779" s="234" t="s">
        <v>255</v>
      </c>
      <c r="E779" s="42"/>
      <c r="F779" s="235" t="s">
        <v>3109</v>
      </c>
      <c r="G779" s="42"/>
      <c r="H779" s="42"/>
      <c r="I779" s="236"/>
      <c r="J779" s="42"/>
      <c r="K779" s="42"/>
      <c r="L779" s="46"/>
      <c r="M779" s="237"/>
      <c r="N779" s="238"/>
      <c r="O779" s="93"/>
      <c r="P779" s="93"/>
      <c r="Q779" s="93"/>
      <c r="R779" s="93"/>
      <c r="S779" s="93"/>
      <c r="T779" s="94"/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T779" s="19" t="s">
        <v>255</v>
      </c>
      <c r="AU779" s="19" t="s">
        <v>87</v>
      </c>
    </row>
    <row r="780" s="2" customFormat="1">
      <c r="A780" s="40"/>
      <c r="B780" s="41"/>
      <c r="C780" s="42"/>
      <c r="D780" s="296" t="s">
        <v>766</v>
      </c>
      <c r="E780" s="42"/>
      <c r="F780" s="297" t="s">
        <v>3110</v>
      </c>
      <c r="G780" s="42"/>
      <c r="H780" s="42"/>
      <c r="I780" s="236"/>
      <c r="J780" s="42"/>
      <c r="K780" s="42"/>
      <c r="L780" s="46"/>
      <c r="M780" s="237"/>
      <c r="N780" s="238"/>
      <c r="O780" s="93"/>
      <c r="P780" s="93"/>
      <c r="Q780" s="93"/>
      <c r="R780" s="93"/>
      <c r="S780" s="93"/>
      <c r="T780" s="94"/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T780" s="19" t="s">
        <v>766</v>
      </c>
      <c r="AU780" s="19" t="s">
        <v>87</v>
      </c>
    </row>
    <row r="781" s="14" customFormat="1">
      <c r="A781" s="14"/>
      <c r="B781" s="249"/>
      <c r="C781" s="250"/>
      <c r="D781" s="234" t="s">
        <v>257</v>
      </c>
      <c r="E781" s="251" t="s">
        <v>1</v>
      </c>
      <c r="F781" s="252" t="s">
        <v>7676</v>
      </c>
      <c r="G781" s="250"/>
      <c r="H781" s="253">
        <v>112.125</v>
      </c>
      <c r="I781" s="254"/>
      <c r="J781" s="250"/>
      <c r="K781" s="250"/>
      <c r="L781" s="255"/>
      <c r="M781" s="256"/>
      <c r="N781" s="257"/>
      <c r="O781" s="257"/>
      <c r="P781" s="257"/>
      <c r="Q781" s="257"/>
      <c r="R781" s="257"/>
      <c r="S781" s="257"/>
      <c r="T781" s="258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T781" s="259" t="s">
        <v>257</v>
      </c>
      <c r="AU781" s="259" t="s">
        <v>87</v>
      </c>
      <c r="AV781" s="14" t="s">
        <v>87</v>
      </c>
      <c r="AW781" s="14" t="s">
        <v>34</v>
      </c>
      <c r="AX781" s="14" t="s">
        <v>77</v>
      </c>
      <c r="AY781" s="259" t="s">
        <v>245</v>
      </c>
    </row>
    <row r="782" s="14" customFormat="1">
      <c r="A782" s="14"/>
      <c r="B782" s="249"/>
      <c r="C782" s="250"/>
      <c r="D782" s="234" t="s">
        <v>257</v>
      </c>
      <c r="E782" s="251" t="s">
        <v>1</v>
      </c>
      <c r="F782" s="252" t="s">
        <v>7677</v>
      </c>
      <c r="G782" s="250"/>
      <c r="H782" s="253">
        <v>40.087000000000003</v>
      </c>
      <c r="I782" s="254"/>
      <c r="J782" s="250"/>
      <c r="K782" s="250"/>
      <c r="L782" s="255"/>
      <c r="M782" s="256"/>
      <c r="N782" s="257"/>
      <c r="O782" s="257"/>
      <c r="P782" s="257"/>
      <c r="Q782" s="257"/>
      <c r="R782" s="257"/>
      <c r="S782" s="257"/>
      <c r="T782" s="258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59" t="s">
        <v>257</v>
      </c>
      <c r="AU782" s="259" t="s">
        <v>87</v>
      </c>
      <c r="AV782" s="14" t="s">
        <v>87</v>
      </c>
      <c r="AW782" s="14" t="s">
        <v>34</v>
      </c>
      <c r="AX782" s="14" t="s">
        <v>77</v>
      </c>
      <c r="AY782" s="259" t="s">
        <v>245</v>
      </c>
    </row>
    <row r="783" s="14" customFormat="1">
      <c r="A783" s="14"/>
      <c r="B783" s="249"/>
      <c r="C783" s="250"/>
      <c r="D783" s="234" t="s">
        <v>257</v>
      </c>
      <c r="E783" s="251" t="s">
        <v>1</v>
      </c>
      <c r="F783" s="252" t="s">
        <v>7678</v>
      </c>
      <c r="G783" s="250"/>
      <c r="H783" s="253">
        <v>47.399999999999999</v>
      </c>
      <c r="I783" s="254"/>
      <c r="J783" s="250"/>
      <c r="K783" s="250"/>
      <c r="L783" s="255"/>
      <c r="M783" s="256"/>
      <c r="N783" s="257"/>
      <c r="O783" s="257"/>
      <c r="P783" s="257"/>
      <c r="Q783" s="257"/>
      <c r="R783" s="257"/>
      <c r="S783" s="257"/>
      <c r="T783" s="258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T783" s="259" t="s">
        <v>257</v>
      </c>
      <c r="AU783" s="259" t="s">
        <v>87</v>
      </c>
      <c r="AV783" s="14" t="s">
        <v>87</v>
      </c>
      <c r="AW783" s="14" t="s">
        <v>34</v>
      </c>
      <c r="AX783" s="14" t="s">
        <v>77</v>
      </c>
      <c r="AY783" s="259" t="s">
        <v>245</v>
      </c>
    </row>
    <row r="784" s="14" customFormat="1">
      <c r="A784" s="14"/>
      <c r="B784" s="249"/>
      <c r="C784" s="250"/>
      <c r="D784" s="234" t="s">
        <v>257</v>
      </c>
      <c r="E784" s="251" t="s">
        <v>1</v>
      </c>
      <c r="F784" s="252" t="s">
        <v>7679</v>
      </c>
      <c r="G784" s="250"/>
      <c r="H784" s="253">
        <v>11.279999999999999</v>
      </c>
      <c r="I784" s="254"/>
      <c r="J784" s="250"/>
      <c r="K784" s="250"/>
      <c r="L784" s="255"/>
      <c r="M784" s="256"/>
      <c r="N784" s="257"/>
      <c r="O784" s="257"/>
      <c r="P784" s="257"/>
      <c r="Q784" s="257"/>
      <c r="R784" s="257"/>
      <c r="S784" s="257"/>
      <c r="T784" s="258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9" t="s">
        <v>257</v>
      </c>
      <c r="AU784" s="259" t="s">
        <v>87</v>
      </c>
      <c r="AV784" s="14" t="s">
        <v>87</v>
      </c>
      <c r="AW784" s="14" t="s">
        <v>34</v>
      </c>
      <c r="AX784" s="14" t="s">
        <v>77</v>
      </c>
      <c r="AY784" s="259" t="s">
        <v>245</v>
      </c>
    </row>
    <row r="785" s="15" customFormat="1">
      <c r="A785" s="15"/>
      <c r="B785" s="260"/>
      <c r="C785" s="261"/>
      <c r="D785" s="234" t="s">
        <v>257</v>
      </c>
      <c r="E785" s="262" t="s">
        <v>1</v>
      </c>
      <c r="F785" s="263" t="s">
        <v>266</v>
      </c>
      <c r="G785" s="261"/>
      <c r="H785" s="264">
        <v>210.892</v>
      </c>
      <c r="I785" s="265"/>
      <c r="J785" s="261"/>
      <c r="K785" s="261"/>
      <c r="L785" s="266"/>
      <c r="M785" s="267"/>
      <c r="N785" s="268"/>
      <c r="O785" s="268"/>
      <c r="P785" s="268"/>
      <c r="Q785" s="268"/>
      <c r="R785" s="268"/>
      <c r="S785" s="268"/>
      <c r="T785" s="269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T785" s="270" t="s">
        <v>257</v>
      </c>
      <c r="AU785" s="270" t="s">
        <v>87</v>
      </c>
      <c r="AV785" s="15" t="s">
        <v>253</v>
      </c>
      <c r="AW785" s="15" t="s">
        <v>34</v>
      </c>
      <c r="AX785" s="15" t="s">
        <v>85</v>
      </c>
      <c r="AY785" s="270" t="s">
        <v>245</v>
      </c>
    </row>
    <row r="786" s="2" customFormat="1" ht="16.5" customHeight="1">
      <c r="A786" s="40"/>
      <c r="B786" s="41"/>
      <c r="C786" s="283" t="s">
        <v>3976</v>
      </c>
      <c r="D786" s="283" t="s">
        <v>551</v>
      </c>
      <c r="E786" s="284" t="s">
        <v>3113</v>
      </c>
      <c r="F786" s="285" t="s">
        <v>3114</v>
      </c>
      <c r="G786" s="286" t="s">
        <v>3531</v>
      </c>
      <c r="H786" s="287">
        <v>0.94899999999999995</v>
      </c>
      <c r="I786" s="288"/>
      <c r="J786" s="289">
        <f>ROUND(I786*H786,2)</f>
        <v>0</v>
      </c>
      <c r="K786" s="285" t="s">
        <v>764</v>
      </c>
      <c r="L786" s="290"/>
      <c r="M786" s="291" t="s">
        <v>1</v>
      </c>
      <c r="N786" s="292" t="s">
        <v>42</v>
      </c>
      <c r="O786" s="93"/>
      <c r="P786" s="230">
        <f>O786*H786</f>
        <v>0</v>
      </c>
      <c r="Q786" s="230">
        <v>1</v>
      </c>
      <c r="R786" s="230">
        <f>Q786*H786</f>
        <v>0.94899999999999995</v>
      </c>
      <c r="S786" s="230">
        <v>0</v>
      </c>
      <c r="T786" s="231">
        <f>S786*H786</f>
        <v>0</v>
      </c>
      <c r="U786" s="40"/>
      <c r="V786" s="40"/>
      <c r="W786" s="40"/>
      <c r="X786" s="40"/>
      <c r="Y786" s="40"/>
      <c r="Z786" s="40"/>
      <c r="AA786" s="40"/>
      <c r="AB786" s="40"/>
      <c r="AC786" s="40"/>
      <c r="AD786" s="40"/>
      <c r="AE786" s="40"/>
      <c r="AR786" s="232" t="s">
        <v>522</v>
      </c>
      <c r="AT786" s="232" t="s">
        <v>551</v>
      </c>
      <c r="AU786" s="232" t="s">
        <v>87</v>
      </c>
      <c r="AY786" s="19" t="s">
        <v>245</v>
      </c>
      <c r="BE786" s="233">
        <f>IF(N786="základní",J786,0)</f>
        <v>0</v>
      </c>
      <c r="BF786" s="233">
        <f>IF(N786="snížená",J786,0)</f>
        <v>0</v>
      </c>
      <c r="BG786" s="233">
        <f>IF(N786="zákl. přenesená",J786,0)</f>
        <v>0</v>
      </c>
      <c r="BH786" s="233">
        <f>IF(N786="sníž. přenesená",J786,0)</f>
        <v>0</v>
      </c>
      <c r="BI786" s="233">
        <f>IF(N786="nulová",J786,0)</f>
        <v>0</v>
      </c>
      <c r="BJ786" s="19" t="s">
        <v>85</v>
      </c>
      <c r="BK786" s="233">
        <f>ROUND(I786*H786,2)</f>
        <v>0</v>
      </c>
      <c r="BL786" s="19" t="s">
        <v>402</v>
      </c>
      <c r="BM786" s="232" t="s">
        <v>7680</v>
      </c>
    </row>
    <row r="787" s="2" customFormat="1">
      <c r="A787" s="40"/>
      <c r="B787" s="41"/>
      <c r="C787" s="42"/>
      <c r="D787" s="234" t="s">
        <v>255</v>
      </c>
      <c r="E787" s="42"/>
      <c r="F787" s="235" t="s">
        <v>3114</v>
      </c>
      <c r="G787" s="42"/>
      <c r="H787" s="42"/>
      <c r="I787" s="236"/>
      <c r="J787" s="42"/>
      <c r="K787" s="42"/>
      <c r="L787" s="46"/>
      <c r="M787" s="237"/>
      <c r="N787" s="238"/>
      <c r="O787" s="93"/>
      <c r="P787" s="93"/>
      <c r="Q787" s="93"/>
      <c r="R787" s="93"/>
      <c r="S787" s="93"/>
      <c r="T787" s="94"/>
      <c r="U787" s="40"/>
      <c r="V787" s="40"/>
      <c r="W787" s="40"/>
      <c r="X787" s="40"/>
      <c r="Y787" s="40"/>
      <c r="Z787" s="40"/>
      <c r="AA787" s="40"/>
      <c r="AB787" s="40"/>
      <c r="AC787" s="40"/>
      <c r="AD787" s="40"/>
      <c r="AE787" s="40"/>
      <c r="AT787" s="19" t="s">
        <v>255</v>
      </c>
      <c r="AU787" s="19" t="s">
        <v>87</v>
      </c>
    </row>
    <row r="788" s="14" customFormat="1">
      <c r="A788" s="14"/>
      <c r="B788" s="249"/>
      <c r="C788" s="250"/>
      <c r="D788" s="234" t="s">
        <v>257</v>
      </c>
      <c r="E788" s="251" t="s">
        <v>1</v>
      </c>
      <c r="F788" s="252" t="s">
        <v>7681</v>
      </c>
      <c r="G788" s="250"/>
      <c r="H788" s="253">
        <v>0.94899999999999995</v>
      </c>
      <c r="I788" s="254"/>
      <c r="J788" s="250"/>
      <c r="K788" s="250"/>
      <c r="L788" s="255"/>
      <c r="M788" s="256"/>
      <c r="N788" s="257"/>
      <c r="O788" s="257"/>
      <c r="P788" s="257"/>
      <c r="Q788" s="257"/>
      <c r="R788" s="257"/>
      <c r="S788" s="257"/>
      <c r="T788" s="258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59" t="s">
        <v>257</v>
      </c>
      <c r="AU788" s="259" t="s">
        <v>87</v>
      </c>
      <c r="AV788" s="14" t="s">
        <v>87</v>
      </c>
      <c r="AW788" s="14" t="s">
        <v>34</v>
      </c>
      <c r="AX788" s="14" t="s">
        <v>85</v>
      </c>
      <c r="AY788" s="259" t="s">
        <v>245</v>
      </c>
    </row>
    <row r="789" s="2" customFormat="1" ht="16.5" customHeight="1">
      <c r="A789" s="40"/>
      <c r="B789" s="41"/>
      <c r="C789" s="221" t="s">
        <v>1698</v>
      </c>
      <c r="D789" s="221" t="s">
        <v>248</v>
      </c>
      <c r="E789" s="222" t="s">
        <v>3118</v>
      </c>
      <c r="F789" s="223" t="s">
        <v>3119</v>
      </c>
      <c r="G789" s="224" t="s">
        <v>2717</v>
      </c>
      <c r="H789" s="225">
        <v>210.892</v>
      </c>
      <c r="I789" s="226"/>
      <c r="J789" s="227">
        <f>ROUND(I789*H789,2)</f>
        <v>0</v>
      </c>
      <c r="K789" s="223" t="s">
        <v>764</v>
      </c>
      <c r="L789" s="46"/>
      <c r="M789" s="228" t="s">
        <v>1</v>
      </c>
      <c r="N789" s="229" t="s">
        <v>42</v>
      </c>
      <c r="O789" s="93"/>
      <c r="P789" s="230">
        <f>O789*H789</f>
        <v>0</v>
      </c>
      <c r="Q789" s="230">
        <v>0</v>
      </c>
      <c r="R789" s="230">
        <f>Q789*H789</f>
        <v>0</v>
      </c>
      <c r="S789" s="230">
        <v>0</v>
      </c>
      <c r="T789" s="231">
        <f>S789*H789</f>
        <v>0</v>
      </c>
      <c r="U789" s="40"/>
      <c r="V789" s="40"/>
      <c r="W789" s="40"/>
      <c r="X789" s="40"/>
      <c r="Y789" s="40"/>
      <c r="Z789" s="40"/>
      <c r="AA789" s="40"/>
      <c r="AB789" s="40"/>
      <c r="AC789" s="40"/>
      <c r="AD789" s="40"/>
      <c r="AE789" s="40"/>
      <c r="AR789" s="232" t="s">
        <v>402</v>
      </c>
      <c r="AT789" s="232" t="s">
        <v>248</v>
      </c>
      <c r="AU789" s="232" t="s">
        <v>87</v>
      </c>
      <c r="AY789" s="19" t="s">
        <v>245</v>
      </c>
      <c r="BE789" s="233">
        <f>IF(N789="základní",J789,0)</f>
        <v>0</v>
      </c>
      <c r="BF789" s="233">
        <f>IF(N789="snížená",J789,0)</f>
        <v>0</v>
      </c>
      <c r="BG789" s="233">
        <f>IF(N789="zákl. přenesená",J789,0)</f>
        <v>0</v>
      </c>
      <c r="BH789" s="233">
        <f>IF(N789="sníž. přenesená",J789,0)</f>
        <v>0</v>
      </c>
      <c r="BI789" s="233">
        <f>IF(N789="nulová",J789,0)</f>
        <v>0</v>
      </c>
      <c r="BJ789" s="19" t="s">
        <v>85</v>
      </c>
      <c r="BK789" s="233">
        <f>ROUND(I789*H789,2)</f>
        <v>0</v>
      </c>
      <c r="BL789" s="19" t="s">
        <v>402</v>
      </c>
      <c r="BM789" s="232" t="s">
        <v>7682</v>
      </c>
    </row>
    <row r="790" s="2" customFormat="1">
      <c r="A790" s="40"/>
      <c r="B790" s="41"/>
      <c r="C790" s="42"/>
      <c r="D790" s="234" t="s">
        <v>255</v>
      </c>
      <c r="E790" s="42"/>
      <c r="F790" s="235" t="s">
        <v>3121</v>
      </c>
      <c r="G790" s="42"/>
      <c r="H790" s="42"/>
      <c r="I790" s="236"/>
      <c r="J790" s="42"/>
      <c r="K790" s="42"/>
      <c r="L790" s="46"/>
      <c r="M790" s="237"/>
      <c r="N790" s="238"/>
      <c r="O790" s="93"/>
      <c r="P790" s="93"/>
      <c r="Q790" s="93"/>
      <c r="R790" s="93"/>
      <c r="S790" s="93"/>
      <c r="T790" s="94"/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T790" s="19" t="s">
        <v>255</v>
      </c>
      <c r="AU790" s="19" t="s">
        <v>87</v>
      </c>
    </row>
    <row r="791" s="2" customFormat="1">
      <c r="A791" s="40"/>
      <c r="B791" s="41"/>
      <c r="C791" s="42"/>
      <c r="D791" s="296" t="s">
        <v>766</v>
      </c>
      <c r="E791" s="42"/>
      <c r="F791" s="297" t="s">
        <v>3122</v>
      </c>
      <c r="G791" s="42"/>
      <c r="H791" s="42"/>
      <c r="I791" s="236"/>
      <c r="J791" s="42"/>
      <c r="K791" s="42"/>
      <c r="L791" s="46"/>
      <c r="M791" s="237"/>
      <c r="N791" s="238"/>
      <c r="O791" s="93"/>
      <c r="P791" s="93"/>
      <c r="Q791" s="93"/>
      <c r="R791" s="93"/>
      <c r="S791" s="93"/>
      <c r="T791" s="94"/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T791" s="19" t="s">
        <v>766</v>
      </c>
      <c r="AU791" s="19" t="s">
        <v>87</v>
      </c>
    </row>
    <row r="792" s="14" customFormat="1">
      <c r="A792" s="14"/>
      <c r="B792" s="249"/>
      <c r="C792" s="250"/>
      <c r="D792" s="234" t="s">
        <v>257</v>
      </c>
      <c r="E792" s="251" t="s">
        <v>1</v>
      </c>
      <c r="F792" s="252" t="s">
        <v>7676</v>
      </c>
      <c r="G792" s="250"/>
      <c r="H792" s="253">
        <v>112.125</v>
      </c>
      <c r="I792" s="254"/>
      <c r="J792" s="250"/>
      <c r="K792" s="250"/>
      <c r="L792" s="255"/>
      <c r="M792" s="256"/>
      <c r="N792" s="257"/>
      <c r="O792" s="257"/>
      <c r="P792" s="257"/>
      <c r="Q792" s="257"/>
      <c r="R792" s="257"/>
      <c r="S792" s="257"/>
      <c r="T792" s="258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T792" s="259" t="s">
        <v>257</v>
      </c>
      <c r="AU792" s="259" t="s">
        <v>87</v>
      </c>
      <c r="AV792" s="14" t="s">
        <v>87</v>
      </c>
      <c r="AW792" s="14" t="s">
        <v>34</v>
      </c>
      <c r="AX792" s="14" t="s">
        <v>77</v>
      </c>
      <c r="AY792" s="259" t="s">
        <v>245</v>
      </c>
    </row>
    <row r="793" s="14" customFormat="1">
      <c r="A793" s="14"/>
      <c r="B793" s="249"/>
      <c r="C793" s="250"/>
      <c r="D793" s="234" t="s">
        <v>257</v>
      </c>
      <c r="E793" s="251" t="s">
        <v>1</v>
      </c>
      <c r="F793" s="252" t="s">
        <v>7677</v>
      </c>
      <c r="G793" s="250"/>
      <c r="H793" s="253">
        <v>40.087000000000003</v>
      </c>
      <c r="I793" s="254"/>
      <c r="J793" s="250"/>
      <c r="K793" s="250"/>
      <c r="L793" s="255"/>
      <c r="M793" s="256"/>
      <c r="N793" s="257"/>
      <c r="O793" s="257"/>
      <c r="P793" s="257"/>
      <c r="Q793" s="257"/>
      <c r="R793" s="257"/>
      <c r="S793" s="257"/>
      <c r="T793" s="258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59" t="s">
        <v>257</v>
      </c>
      <c r="AU793" s="259" t="s">
        <v>87</v>
      </c>
      <c r="AV793" s="14" t="s">
        <v>87</v>
      </c>
      <c r="AW793" s="14" t="s">
        <v>34</v>
      </c>
      <c r="AX793" s="14" t="s">
        <v>77</v>
      </c>
      <c r="AY793" s="259" t="s">
        <v>245</v>
      </c>
    </row>
    <row r="794" s="14" customFormat="1">
      <c r="A794" s="14"/>
      <c r="B794" s="249"/>
      <c r="C794" s="250"/>
      <c r="D794" s="234" t="s">
        <v>257</v>
      </c>
      <c r="E794" s="251" t="s">
        <v>1</v>
      </c>
      <c r="F794" s="252" t="s">
        <v>7678</v>
      </c>
      <c r="G794" s="250"/>
      <c r="H794" s="253">
        <v>47.399999999999999</v>
      </c>
      <c r="I794" s="254"/>
      <c r="J794" s="250"/>
      <c r="K794" s="250"/>
      <c r="L794" s="255"/>
      <c r="M794" s="256"/>
      <c r="N794" s="257"/>
      <c r="O794" s="257"/>
      <c r="P794" s="257"/>
      <c r="Q794" s="257"/>
      <c r="R794" s="257"/>
      <c r="S794" s="257"/>
      <c r="T794" s="258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9" t="s">
        <v>257</v>
      </c>
      <c r="AU794" s="259" t="s">
        <v>87</v>
      </c>
      <c r="AV794" s="14" t="s">
        <v>87</v>
      </c>
      <c r="AW794" s="14" t="s">
        <v>34</v>
      </c>
      <c r="AX794" s="14" t="s">
        <v>77</v>
      </c>
      <c r="AY794" s="259" t="s">
        <v>245</v>
      </c>
    </row>
    <row r="795" s="14" customFormat="1">
      <c r="A795" s="14"/>
      <c r="B795" s="249"/>
      <c r="C795" s="250"/>
      <c r="D795" s="234" t="s">
        <v>257</v>
      </c>
      <c r="E795" s="251" t="s">
        <v>1</v>
      </c>
      <c r="F795" s="252" t="s">
        <v>7679</v>
      </c>
      <c r="G795" s="250"/>
      <c r="H795" s="253">
        <v>11.279999999999999</v>
      </c>
      <c r="I795" s="254"/>
      <c r="J795" s="250"/>
      <c r="K795" s="250"/>
      <c r="L795" s="255"/>
      <c r="M795" s="256"/>
      <c r="N795" s="257"/>
      <c r="O795" s="257"/>
      <c r="P795" s="257"/>
      <c r="Q795" s="257"/>
      <c r="R795" s="257"/>
      <c r="S795" s="257"/>
      <c r="T795" s="258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T795" s="259" t="s">
        <v>257</v>
      </c>
      <c r="AU795" s="259" t="s">
        <v>87</v>
      </c>
      <c r="AV795" s="14" t="s">
        <v>87</v>
      </c>
      <c r="AW795" s="14" t="s">
        <v>34</v>
      </c>
      <c r="AX795" s="14" t="s">
        <v>77</v>
      </c>
      <c r="AY795" s="259" t="s">
        <v>245</v>
      </c>
    </row>
    <row r="796" s="15" customFormat="1">
      <c r="A796" s="15"/>
      <c r="B796" s="260"/>
      <c r="C796" s="261"/>
      <c r="D796" s="234" t="s">
        <v>257</v>
      </c>
      <c r="E796" s="262" t="s">
        <v>1</v>
      </c>
      <c r="F796" s="263" t="s">
        <v>266</v>
      </c>
      <c r="G796" s="261"/>
      <c r="H796" s="264">
        <v>210.892</v>
      </c>
      <c r="I796" s="265"/>
      <c r="J796" s="261"/>
      <c r="K796" s="261"/>
      <c r="L796" s="266"/>
      <c r="M796" s="267"/>
      <c r="N796" s="268"/>
      <c r="O796" s="268"/>
      <c r="P796" s="268"/>
      <c r="Q796" s="268"/>
      <c r="R796" s="268"/>
      <c r="S796" s="268"/>
      <c r="T796" s="269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T796" s="270" t="s">
        <v>257</v>
      </c>
      <c r="AU796" s="270" t="s">
        <v>87</v>
      </c>
      <c r="AV796" s="15" t="s">
        <v>253</v>
      </c>
      <c r="AW796" s="15" t="s">
        <v>34</v>
      </c>
      <c r="AX796" s="15" t="s">
        <v>85</v>
      </c>
      <c r="AY796" s="270" t="s">
        <v>245</v>
      </c>
    </row>
    <row r="797" s="2" customFormat="1" ht="16.5" customHeight="1">
      <c r="A797" s="40"/>
      <c r="B797" s="41"/>
      <c r="C797" s="283" t="s">
        <v>3985</v>
      </c>
      <c r="D797" s="283" t="s">
        <v>551</v>
      </c>
      <c r="E797" s="284" t="s">
        <v>3125</v>
      </c>
      <c r="F797" s="285" t="s">
        <v>3126</v>
      </c>
      <c r="G797" s="286" t="s">
        <v>3531</v>
      </c>
      <c r="H797" s="287">
        <v>0.94899999999999995</v>
      </c>
      <c r="I797" s="288"/>
      <c r="J797" s="289">
        <f>ROUND(I797*H797,2)</f>
        <v>0</v>
      </c>
      <c r="K797" s="285" t="s">
        <v>764</v>
      </c>
      <c r="L797" s="290"/>
      <c r="M797" s="291" t="s">
        <v>1</v>
      </c>
      <c r="N797" s="292" t="s">
        <v>42</v>
      </c>
      <c r="O797" s="93"/>
      <c r="P797" s="230">
        <f>O797*H797</f>
        <v>0</v>
      </c>
      <c r="Q797" s="230">
        <v>1</v>
      </c>
      <c r="R797" s="230">
        <f>Q797*H797</f>
        <v>0.94899999999999995</v>
      </c>
      <c r="S797" s="230">
        <v>0</v>
      </c>
      <c r="T797" s="231">
        <f>S797*H797</f>
        <v>0</v>
      </c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  <c r="AE797" s="40"/>
      <c r="AR797" s="232" t="s">
        <v>522</v>
      </c>
      <c r="AT797" s="232" t="s">
        <v>551</v>
      </c>
      <c r="AU797" s="232" t="s">
        <v>87</v>
      </c>
      <c r="AY797" s="19" t="s">
        <v>245</v>
      </c>
      <c r="BE797" s="233">
        <f>IF(N797="základní",J797,0)</f>
        <v>0</v>
      </c>
      <c r="BF797" s="233">
        <f>IF(N797="snížená",J797,0)</f>
        <v>0</v>
      </c>
      <c r="BG797" s="233">
        <f>IF(N797="zákl. přenesená",J797,0)</f>
        <v>0</v>
      </c>
      <c r="BH797" s="233">
        <f>IF(N797="sníž. přenesená",J797,0)</f>
        <v>0</v>
      </c>
      <c r="BI797" s="233">
        <f>IF(N797="nulová",J797,0)</f>
        <v>0</v>
      </c>
      <c r="BJ797" s="19" t="s">
        <v>85</v>
      </c>
      <c r="BK797" s="233">
        <f>ROUND(I797*H797,2)</f>
        <v>0</v>
      </c>
      <c r="BL797" s="19" t="s">
        <v>402</v>
      </c>
      <c r="BM797" s="232" t="s">
        <v>7683</v>
      </c>
    </row>
    <row r="798" s="2" customFormat="1">
      <c r="A798" s="40"/>
      <c r="B798" s="41"/>
      <c r="C798" s="42"/>
      <c r="D798" s="234" t="s">
        <v>255</v>
      </c>
      <c r="E798" s="42"/>
      <c r="F798" s="235" t="s">
        <v>3126</v>
      </c>
      <c r="G798" s="42"/>
      <c r="H798" s="42"/>
      <c r="I798" s="236"/>
      <c r="J798" s="42"/>
      <c r="K798" s="42"/>
      <c r="L798" s="46"/>
      <c r="M798" s="237"/>
      <c r="N798" s="238"/>
      <c r="O798" s="93"/>
      <c r="P798" s="93"/>
      <c r="Q798" s="93"/>
      <c r="R798" s="93"/>
      <c r="S798" s="93"/>
      <c r="T798" s="94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T798" s="19" t="s">
        <v>255</v>
      </c>
      <c r="AU798" s="19" t="s">
        <v>87</v>
      </c>
    </row>
    <row r="799" s="14" customFormat="1">
      <c r="A799" s="14"/>
      <c r="B799" s="249"/>
      <c r="C799" s="250"/>
      <c r="D799" s="234" t="s">
        <v>257</v>
      </c>
      <c r="E799" s="251" t="s">
        <v>1</v>
      </c>
      <c r="F799" s="252" t="s">
        <v>7681</v>
      </c>
      <c r="G799" s="250"/>
      <c r="H799" s="253">
        <v>0.94899999999999995</v>
      </c>
      <c r="I799" s="254"/>
      <c r="J799" s="250"/>
      <c r="K799" s="250"/>
      <c r="L799" s="255"/>
      <c r="M799" s="256"/>
      <c r="N799" s="257"/>
      <c r="O799" s="257"/>
      <c r="P799" s="257"/>
      <c r="Q799" s="257"/>
      <c r="R799" s="257"/>
      <c r="S799" s="257"/>
      <c r="T799" s="258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9" t="s">
        <v>257</v>
      </c>
      <c r="AU799" s="259" t="s">
        <v>87</v>
      </c>
      <c r="AV799" s="14" t="s">
        <v>87</v>
      </c>
      <c r="AW799" s="14" t="s">
        <v>34</v>
      </c>
      <c r="AX799" s="14" t="s">
        <v>85</v>
      </c>
      <c r="AY799" s="259" t="s">
        <v>245</v>
      </c>
    </row>
    <row r="800" s="2" customFormat="1" ht="21.75" customHeight="1">
      <c r="A800" s="40"/>
      <c r="B800" s="41"/>
      <c r="C800" s="221" t="s">
        <v>1646</v>
      </c>
      <c r="D800" s="221" t="s">
        <v>248</v>
      </c>
      <c r="E800" s="222" t="s">
        <v>6253</v>
      </c>
      <c r="F800" s="223" t="s">
        <v>6254</v>
      </c>
      <c r="G800" s="224" t="s">
        <v>275</v>
      </c>
      <c r="H800" s="225">
        <v>72</v>
      </c>
      <c r="I800" s="226"/>
      <c r="J800" s="227">
        <f>ROUND(I800*H800,2)</f>
        <v>0</v>
      </c>
      <c r="K800" s="223" t="s">
        <v>764</v>
      </c>
      <c r="L800" s="46"/>
      <c r="M800" s="228" t="s">
        <v>1</v>
      </c>
      <c r="N800" s="229" t="s">
        <v>42</v>
      </c>
      <c r="O800" s="93"/>
      <c r="P800" s="230">
        <f>O800*H800</f>
        <v>0</v>
      </c>
      <c r="Q800" s="230">
        <v>0</v>
      </c>
      <c r="R800" s="230">
        <f>Q800*H800</f>
        <v>0</v>
      </c>
      <c r="S800" s="230">
        <v>0.010999999999999999</v>
      </c>
      <c r="T800" s="231">
        <f>S800*H800</f>
        <v>0.79199999999999993</v>
      </c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  <c r="AE800" s="40"/>
      <c r="AR800" s="232" t="s">
        <v>253</v>
      </c>
      <c r="AT800" s="232" t="s">
        <v>248</v>
      </c>
      <c r="AU800" s="232" t="s">
        <v>87</v>
      </c>
      <c r="AY800" s="19" t="s">
        <v>245</v>
      </c>
      <c r="BE800" s="233">
        <f>IF(N800="základní",J800,0)</f>
        <v>0</v>
      </c>
      <c r="BF800" s="233">
        <f>IF(N800="snížená",J800,0)</f>
        <v>0</v>
      </c>
      <c r="BG800" s="233">
        <f>IF(N800="zákl. přenesená",J800,0)</f>
        <v>0</v>
      </c>
      <c r="BH800" s="233">
        <f>IF(N800="sníž. přenesená",J800,0)</f>
        <v>0</v>
      </c>
      <c r="BI800" s="233">
        <f>IF(N800="nulová",J800,0)</f>
        <v>0</v>
      </c>
      <c r="BJ800" s="19" t="s">
        <v>85</v>
      </c>
      <c r="BK800" s="233">
        <f>ROUND(I800*H800,2)</f>
        <v>0</v>
      </c>
      <c r="BL800" s="19" t="s">
        <v>253</v>
      </c>
      <c r="BM800" s="232" t="s">
        <v>7684</v>
      </c>
    </row>
    <row r="801" s="2" customFormat="1">
      <c r="A801" s="40"/>
      <c r="B801" s="41"/>
      <c r="C801" s="42"/>
      <c r="D801" s="234" t="s">
        <v>255</v>
      </c>
      <c r="E801" s="42"/>
      <c r="F801" s="235" t="s">
        <v>7205</v>
      </c>
      <c r="G801" s="42"/>
      <c r="H801" s="42"/>
      <c r="I801" s="236"/>
      <c r="J801" s="42"/>
      <c r="K801" s="42"/>
      <c r="L801" s="46"/>
      <c r="M801" s="237"/>
      <c r="N801" s="238"/>
      <c r="O801" s="93"/>
      <c r="P801" s="93"/>
      <c r="Q801" s="93"/>
      <c r="R801" s="93"/>
      <c r="S801" s="93"/>
      <c r="T801" s="94"/>
      <c r="U801" s="40"/>
      <c r="V801" s="40"/>
      <c r="W801" s="40"/>
      <c r="X801" s="40"/>
      <c r="Y801" s="40"/>
      <c r="Z801" s="40"/>
      <c r="AA801" s="40"/>
      <c r="AB801" s="40"/>
      <c r="AC801" s="40"/>
      <c r="AD801" s="40"/>
      <c r="AE801" s="40"/>
      <c r="AT801" s="19" t="s">
        <v>255</v>
      </c>
      <c r="AU801" s="19" t="s">
        <v>87</v>
      </c>
    </row>
    <row r="802" s="2" customFormat="1">
      <c r="A802" s="40"/>
      <c r="B802" s="41"/>
      <c r="C802" s="42"/>
      <c r="D802" s="296" t="s">
        <v>766</v>
      </c>
      <c r="E802" s="42"/>
      <c r="F802" s="297" t="s">
        <v>6256</v>
      </c>
      <c r="G802" s="42"/>
      <c r="H802" s="42"/>
      <c r="I802" s="236"/>
      <c r="J802" s="42"/>
      <c r="K802" s="42"/>
      <c r="L802" s="46"/>
      <c r="M802" s="237"/>
      <c r="N802" s="238"/>
      <c r="O802" s="93"/>
      <c r="P802" s="93"/>
      <c r="Q802" s="93"/>
      <c r="R802" s="93"/>
      <c r="S802" s="93"/>
      <c r="T802" s="94"/>
      <c r="U802" s="40"/>
      <c r="V802" s="40"/>
      <c r="W802" s="40"/>
      <c r="X802" s="40"/>
      <c r="Y802" s="40"/>
      <c r="Z802" s="40"/>
      <c r="AA802" s="40"/>
      <c r="AB802" s="40"/>
      <c r="AC802" s="40"/>
      <c r="AD802" s="40"/>
      <c r="AE802" s="40"/>
      <c r="AT802" s="19" t="s">
        <v>766</v>
      </c>
      <c r="AU802" s="19" t="s">
        <v>87</v>
      </c>
    </row>
    <row r="803" s="14" customFormat="1">
      <c r="A803" s="14"/>
      <c r="B803" s="249"/>
      <c r="C803" s="250"/>
      <c r="D803" s="234" t="s">
        <v>257</v>
      </c>
      <c r="E803" s="251" t="s">
        <v>1</v>
      </c>
      <c r="F803" s="252" t="s">
        <v>7206</v>
      </c>
      <c r="G803" s="250"/>
      <c r="H803" s="253">
        <v>72</v>
      </c>
      <c r="I803" s="254"/>
      <c r="J803" s="250"/>
      <c r="K803" s="250"/>
      <c r="L803" s="255"/>
      <c r="M803" s="256"/>
      <c r="N803" s="257"/>
      <c r="O803" s="257"/>
      <c r="P803" s="257"/>
      <c r="Q803" s="257"/>
      <c r="R803" s="257"/>
      <c r="S803" s="257"/>
      <c r="T803" s="258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9" t="s">
        <v>257</v>
      </c>
      <c r="AU803" s="259" t="s">
        <v>87</v>
      </c>
      <c r="AV803" s="14" t="s">
        <v>87</v>
      </c>
      <c r="AW803" s="14" t="s">
        <v>34</v>
      </c>
      <c r="AX803" s="14" t="s">
        <v>77</v>
      </c>
      <c r="AY803" s="259" t="s">
        <v>245</v>
      </c>
    </row>
    <row r="804" s="15" customFormat="1">
      <c r="A804" s="15"/>
      <c r="B804" s="260"/>
      <c r="C804" s="261"/>
      <c r="D804" s="234" t="s">
        <v>257</v>
      </c>
      <c r="E804" s="262" t="s">
        <v>1</v>
      </c>
      <c r="F804" s="263" t="s">
        <v>266</v>
      </c>
      <c r="G804" s="261"/>
      <c r="H804" s="264">
        <v>72</v>
      </c>
      <c r="I804" s="265"/>
      <c r="J804" s="261"/>
      <c r="K804" s="261"/>
      <c r="L804" s="266"/>
      <c r="M804" s="267"/>
      <c r="N804" s="268"/>
      <c r="O804" s="268"/>
      <c r="P804" s="268"/>
      <c r="Q804" s="268"/>
      <c r="R804" s="268"/>
      <c r="S804" s="268"/>
      <c r="T804" s="269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70" t="s">
        <v>257</v>
      </c>
      <c r="AU804" s="270" t="s">
        <v>87</v>
      </c>
      <c r="AV804" s="15" t="s">
        <v>253</v>
      </c>
      <c r="AW804" s="15" t="s">
        <v>34</v>
      </c>
      <c r="AX804" s="15" t="s">
        <v>85</v>
      </c>
      <c r="AY804" s="270" t="s">
        <v>245</v>
      </c>
    </row>
    <row r="805" s="2" customFormat="1" ht="16.5" customHeight="1">
      <c r="A805" s="40"/>
      <c r="B805" s="41"/>
      <c r="C805" s="221" t="s">
        <v>3994</v>
      </c>
      <c r="D805" s="221" t="s">
        <v>248</v>
      </c>
      <c r="E805" s="222" t="s">
        <v>3925</v>
      </c>
      <c r="F805" s="223" t="s">
        <v>3926</v>
      </c>
      <c r="G805" s="224" t="s">
        <v>275</v>
      </c>
      <c r="H805" s="225">
        <v>199.487</v>
      </c>
      <c r="I805" s="226"/>
      <c r="J805" s="227">
        <f>ROUND(I805*H805,2)</f>
        <v>0</v>
      </c>
      <c r="K805" s="223" t="s">
        <v>764</v>
      </c>
      <c r="L805" s="46"/>
      <c r="M805" s="228" t="s">
        <v>1</v>
      </c>
      <c r="N805" s="229" t="s">
        <v>42</v>
      </c>
      <c r="O805" s="93"/>
      <c r="P805" s="230">
        <f>O805*H805</f>
        <v>0</v>
      </c>
      <c r="Q805" s="230">
        <v>0.00040000000000000002</v>
      </c>
      <c r="R805" s="230">
        <f>Q805*H805</f>
        <v>0.079794799999999999</v>
      </c>
      <c r="S805" s="230">
        <v>0</v>
      </c>
      <c r="T805" s="231">
        <f>S805*H805</f>
        <v>0</v>
      </c>
      <c r="U805" s="40"/>
      <c r="V805" s="40"/>
      <c r="W805" s="40"/>
      <c r="X805" s="40"/>
      <c r="Y805" s="40"/>
      <c r="Z805" s="40"/>
      <c r="AA805" s="40"/>
      <c r="AB805" s="40"/>
      <c r="AC805" s="40"/>
      <c r="AD805" s="40"/>
      <c r="AE805" s="40"/>
      <c r="AR805" s="232" t="s">
        <v>402</v>
      </c>
      <c r="AT805" s="232" t="s">
        <v>248</v>
      </c>
      <c r="AU805" s="232" t="s">
        <v>87</v>
      </c>
      <c r="AY805" s="19" t="s">
        <v>245</v>
      </c>
      <c r="BE805" s="233">
        <f>IF(N805="základní",J805,0)</f>
        <v>0</v>
      </c>
      <c r="BF805" s="233">
        <f>IF(N805="snížená",J805,0)</f>
        <v>0</v>
      </c>
      <c r="BG805" s="233">
        <f>IF(N805="zákl. přenesená",J805,0)</f>
        <v>0</v>
      </c>
      <c r="BH805" s="233">
        <f>IF(N805="sníž. přenesená",J805,0)</f>
        <v>0</v>
      </c>
      <c r="BI805" s="233">
        <f>IF(N805="nulová",J805,0)</f>
        <v>0</v>
      </c>
      <c r="BJ805" s="19" t="s">
        <v>85</v>
      </c>
      <c r="BK805" s="233">
        <f>ROUND(I805*H805,2)</f>
        <v>0</v>
      </c>
      <c r="BL805" s="19" t="s">
        <v>402</v>
      </c>
      <c r="BM805" s="232" t="s">
        <v>7685</v>
      </c>
    </row>
    <row r="806" s="2" customFormat="1">
      <c r="A806" s="40"/>
      <c r="B806" s="41"/>
      <c r="C806" s="42"/>
      <c r="D806" s="234" t="s">
        <v>255</v>
      </c>
      <c r="E806" s="42"/>
      <c r="F806" s="235" t="s">
        <v>4819</v>
      </c>
      <c r="G806" s="42"/>
      <c r="H806" s="42"/>
      <c r="I806" s="236"/>
      <c r="J806" s="42"/>
      <c r="K806" s="42"/>
      <c r="L806" s="46"/>
      <c r="M806" s="237"/>
      <c r="N806" s="238"/>
      <c r="O806" s="93"/>
      <c r="P806" s="93"/>
      <c r="Q806" s="93"/>
      <c r="R806" s="93"/>
      <c r="S806" s="93"/>
      <c r="T806" s="94"/>
      <c r="U806" s="40"/>
      <c r="V806" s="40"/>
      <c r="W806" s="40"/>
      <c r="X806" s="40"/>
      <c r="Y806" s="40"/>
      <c r="Z806" s="40"/>
      <c r="AA806" s="40"/>
      <c r="AB806" s="40"/>
      <c r="AC806" s="40"/>
      <c r="AD806" s="40"/>
      <c r="AE806" s="40"/>
      <c r="AT806" s="19" t="s">
        <v>255</v>
      </c>
      <c r="AU806" s="19" t="s">
        <v>87</v>
      </c>
    </row>
    <row r="807" s="2" customFormat="1">
      <c r="A807" s="40"/>
      <c r="B807" s="41"/>
      <c r="C807" s="42"/>
      <c r="D807" s="296" t="s">
        <v>766</v>
      </c>
      <c r="E807" s="42"/>
      <c r="F807" s="297" t="s">
        <v>3928</v>
      </c>
      <c r="G807" s="42"/>
      <c r="H807" s="42"/>
      <c r="I807" s="236"/>
      <c r="J807" s="42"/>
      <c r="K807" s="42"/>
      <c r="L807" s="46"/>
      <c r="M807" s="237"/>
      <c r="N807" s="238"/>
      <c r="O807" s="93"/>
      <c r="P807" s="93"/>
      <c r="Q807" s="93"/>
      <c r="R807" s="93"/>
      <c r="S807" s="93"/>
      <c r="T807" s="94"/>
      <c r="U807" s="40"/>
      <c r="V807" s="40"/>
      <c r="W807" s="40"/>
      <c r="X807" s="40"/>
      <c r="Y807" s="40"/>
      <c r="Z807" s="40"/>
      <c r="AA807" s="40"/>
      <c r="AB807" s="40"/>
      <c r="AC807" s="40"/>
      <c r="AD807" s="40"/>
      <c r="AE807" s="40"/>
      <c r="AT807" s="19" t="s">
        <v>766</v>
      </c>
      <c r="AU807" s="19" t="s">
        <v>87</v>
      </c>
    </row>
    <row r="808" s="14" customFormat="1">
      <c r="A808" s="14"/>
      <c r="B808" s="249"/>
      <c r="C808" s="250"/>
      <c r="D808" s="234" t="s">
        <v>257</v>
      </c>
      <c r="E808" s="251" t="s">
        <v>1</v>
      </c>
      <c r="F808" s="252" t="s">
        <v>7686</v>
      </c>
      <c r="G808" s="250"/>
      <c r="H808" s="253">
        <v>199.487</v>
      </c>
      <c r="I808" s="254"/>
      <c r="J808" s="250"/>
      <c r="K808" s="250"/>
      <c r="L808" s="255"/>
      <c r="M808" s="256"/>
      <c r="N808" s="257"/>
      <c r="O808" s="257"/>
      <c r="P808" s="257"/>
      <c r="Q808" s="257"/>
      <c r="R808" s="257"/>
      <c r="S808" s="257"/>
      <c r="T808" s="258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59" t="s">
        <v>257</v>
      </c>
      <c r="AU808" s="259" t="s">
        <v>87</v>
      </c>
      <c r="AV808" s="14" t="s">
        <v>87</v>
      </c>
      <c r="AW808" s="14" t="s">
        <v>34</v>
      </c>
      <c r="AX808" s="14" t="s">
        <v>77</v>
      </c>
      <c r="AY808" s="259" t="s">
        <v>245</v>
      </c>
    </row>
    <row r="809" s="15" customFormat="1">
      <c r="A809" s="15"/>
      <c r="B809" s="260"/>
      <c r="C809" s="261"/>
      <c r="D809" s="234" t="s">
        <v>257</v>
      </c>
      <c r="E809" s="262" t="s">
        <v>1</v>
      </c>
      <c r="F809" s="263" t="s">
        <v>266</v>
      </c>
      <c r="G809" s="261"/>
      <c r="H809" s="264">
        <v>199.487</v>
      </c>
      <c r="I809" s="265"/>
      <c r="J809" s="261"/>
      <c r="K809" s="261"/>
      <c r="L809" s="266"/>
      <c r="M809" s="267"/>
      <c r="N809" s="268"/>
      <c r="O809" s="268"/>
      <c r="P809" s="268"/>
      <c r="Q809" s="268"/>
      <c r="R809" s="268"/>
      <c r="S809" s="268"/>
      <c r="T809" s="269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T809" s="270" t="s">
        <v>257</v>
      </c>
      <c r="AU809" s="270" t="s">
        <v>87</v>
      </c>
      <c r="AV809" s="15" t="s">
        <v>253</v>
      </c>
      <c r="AW809" s="15" t="s">
        <v>34</v>
      </c>
      <c r="AX809" s="15" t="s">
        <v>85</v>
      </c>
      <c r="AY809" s="270" t="s">
        <v>245</v>
      </c>
    </row>
    <row r="810" s="2" customFormat="1" ht="21.75" customHeight="1">
      <c r="A810" s="40"/>
      <c r="B810" s="41"/>
      <c r="C810" s="283" t="s">
        <v>4000</v>
      </c>
      <c r="D810" s="283" t="s">
        <v>551</v>
      </c>
      <c r="E810" s="284" t="s">
        <v>3934</v>
      </c>
      <c r="F810" s="285" t="s">
        <v>3935</v>
      </c>
      <c r="G810" s="286" t="s">
        <v>275</v>
      </c>
      <c r="H810" s="287">
        <v>243.57400000000001</v>
      </c>
      <c r="I810" s="288"/>
      <c r="J810" s="289">
        <f>ROUND(I810*H810,2)</f>
        <v>0</v>
      </c>
      <c r="K810" s="285" t="s">
        <v>1</v>
      </c>
      <c r="L810" s="290"/>
      <c r="M810" s="291" t="s">
        <v>1</v>
      </c>
      <c r="N810" s="292" t="s">
        <v>42</v>
      </c>
      <c r="O810" s="93"/>
      <c r="P810" s="230">
        <f>O810*H810</f>
        <v>0</v>
      </c>
      <c r="Q810" s="230">
        <v>0.0060000000000000001</v>
      </c>
      <c r="R810" s="230">
        <f>Q810*H810</f>
        <v>1.4614440000000002</v>
      </c>
      <c r="S810" s="230">
        <v>0</v>
      </c>
      <c r="T810" s="231">
        <f>S810*H810</f>
        <v>0</v>
      </c>
      <c r="U810" s="40"/>
      <c r="V810" s="40"/>
      <c r="W810" s="40"/>
      <c r="X810" s="40"/>
      <c r="Y810" s="40"/>
      <c r="Z810" s="40"/>
      <c r="AA810" s="40"/>
      <c r="AB810" s="40"/>
      <c r="AC810" s="40"/>
      <c r="AD810" s="40"/>
      <c r="AE810" s="40"/>
      <c r="AR810" s="232" t="s">
        <v>326</v>
      </c>
      <c r="AT810" s="232" t="s">
        <v>551</v>
      </c>
      <c r="AU810" s="232" t="s">
        <v>87</v>
      </c>
      <c r="AY810" s="19" t="s">
        <v>245</v>
      </c>
      <c r="BE810" s="233">
        <f>IF(N810="základní",J810,0)</f>
        <v>0</v>
      </c>
      <c r="BF810" s="233">
        <f>IF(N810="snížená",J810,0)</f>
        <v>0</v>
      </c>
      <c r="BG810" s="233">
        <f>IF(N810="zákl. přenesená",J810,0)</f>
        <v>0</v>
      </c>
      <c r="BH810" s="233">
        <f>IF(N810="sníž. přenesená",J810,0)</f>
        <v>0</v>
      </c>
      <c r="BI810" s="233">
        <f>IF(N810="nulová",J810,0)</f>
        <v>0</v>
      </c>
      <c r="BJ810" s="19" t="s">
        <v>85</v>
      </c>
      <c r="BK810" s="233">
        <f>ROUND(I810*H810,2)</f>
        <v>0</v>
      </c>
      <c r="BL810" s="19" t="s">
        <v>253</v>
      </c>
      <c r="BM810" s="232" t="s">
        <v>7687</v>
      </c>
    </row>
    <row r="811" s="2" customFormat="1">
      <c r="A811" s="40"/>
      <c r="B811" s="41"/>
      <c r="C811" s="42"/>
      <c r="D811" s="234" t="s">
        <v>255</v>
      </c>
      <c r="E811" s="42"/>
      <c r="F811" s="235" t="s">
        <v>3935</v>
      </c>
      <c r="G811" s="42"/>
      <c r="H811" s="42"/>
      <c r="I811" s="236"/>
      <c r="J811" s="42"/>
      <c r="K811" s="42"/>
      <c r="L811" s="46"/>
      <c r="M811" s="237"/>
      <c r="N811" s="238"/>
      <c r="O811" s="93"/>
      <c r="P811" s="93"/>
      <c r="Q811" s="93"/>
      <c r="R811" s="93"/>
      <c r="S811" s="93"/>
      <c r="T811" s="94"/>
      <c r="U811" s="40"/>
      <c r="V811" s="40"/>
      <c r="W811" s="40"/>
      <c r="X811" s="40"/>
      <c r="Y811" s="40"/>
      <c r="Z811" s="40"/>
      <c r="AA811" s="40"/>
      <c r="AB811" s="40"/>
      <c r="AC811" s="40"/>
      <c r="AD811" s="40"/>
      <c r="AE811" s="40"/>
      <c r="AT811" s="19" t="s">
        <v>255</v>
      </c>
      <c r="AU811" s="19" t="s">
        <v>87</v>
      </c>
    </row>
    <row r="812" s="14" customFormat="1">
      <c r="A812" s="14"/>
      <c r="B812" s="249"/>
      <c r="C812" s="250"/>
      <c r="D812" s="234" t="s">
        <v>257</v>
      </c>
      <c r="E812" s="251" t="s">
        <v>1</v>
      </c>
      <c r="F812" s="252" t="s">
        <v>7688</v>
      </c>
      <c r="G812" s="250"/>
      <c r="H812" s="253">
        <v>243.57400000000001</v>
      </c>
      <c r="I812" s="254"/>
      <c r="J812" s="250"/>
      <c r="K812" s="250"/>
      <c r="L812" s="255"/>
      <c r="M812" s="256"/>
      <c r="N812" s="257"/>
      <c r="O812" s="257"/>
      <c r="P812" s="257"/>
      <c r="Q812" s="257"/>
      <c r="R812" s="257"/>
      <c r="S812" s="257"/>
      <c r="T812" s="258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T812" s="259" t="s">
        <v>257</v>
      </c>
      <c r="AU812" s="259" t="s">
        <v>87</v>
      </c>
      <c r="AV812" s="14" t="s">
        <v>87</v>
      </c>
      <c r="AW812" s="14" t="s">
        <v>34</v>
      </c>
      <c r="AX812" s="14" t="s">
        <v>77</v>
      </c>
      <c r="AY812" s="259" t="s">
        <v>245</v>
      </c>
    </row>
    <row r="813" s="15" customFormat="1">
      <c r="A813" s="15"/>
      <c r="B813" s="260"/>
      <c r="C813" s="261"/>
      <c r="D813" s="234" t="s">
        <v>257</v>
      </c>
      <c r="E813" s="262" t="s">
        <v>1</v>
      </c>
      <c r="F813" s="263" t="s">
        <v>266</v>
      </c>
      <c r="G813" s="261"/>
      <c r="H813" s="264">
        <v>243.57400000000001</v>
      </c>
      <c r="I813" s="265"/>
      <c r="J813" s="261"/>
      <c r="K813" s="261"/>
      <c r="L813" s="266"/>
      <c r="M813" s="267"/>
      <c r="N813" s="268"/>
      <c r="O813" s="268"/>
      <c r="P813" s="268"/>
      <c r="Q813" s="268"/>
      <c r="R813" s="268"/>
      <c r="S813" s="268"/>
      <c r="T813" s="269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T813" s="270" t="s">
        <v>257</v>
      </c>
      <c r="AU813" s="270" t="s">
        <v>87</v>
      </c>
      <c r="AV813" s="15" t="s">
        <v>253</v>
      </c>
      <c r="AW813" s="15" t="s">
        <v>34</v>
      </c>
      <c r="AX813" s="15" t="s">
        <v>85</v>
      </c>
      <c r="AY813" s="270" t="s">
        <v>245</v>
      </c>
    </row>
    <row r="814" s="2" customFormat="1" ht="24.15" customHeight="1">
      <c r="A814" s="40"/>
      <c r="B814" s="41"/>
      <c r="C814" s="221" t="s">
        <v>2230</v>
      </c>
      <c r="D814" s="221" t="s">
        <v>248</v>
      </c>
      <c r="E814" s="222" t="s">
        <v>7267</v>
      </c>
      <c r="F814" s="223" t="s">
        <v>7268</v>
      </c>
      <c r="G814" s="224" t="s">
        <v>275</v>
      </c>
      <c r="H814" s="225">
        <v>5.9699999999999998</v>
      </c>
      <c r="I814" s="226"/>
      <c r="J814" s="227">
        <f>ROUND(I814*H814,2)</f>
        <v>0</v>
      </c>
      <c r="K814" s="223" t="s">
        <v>764</v>
      </c>
      <c r="L814" s="46"/>
      <c r="M814" s="228" t="s">
        <v>1</v>
      </c>
      <c r="N814" s="229" t="s">
        <v>42</v>
      </c>
      <c r="O814" s="93"/>
      <c r="P814" s="230">
        <f>O814*H814</f>
        <v>0</v>
      </c>
      <c r="Q814" s="230">
        <v>0.0063200000000000001</v>
      </c>
      <c r="R814" s="230">
        <f>Q814*H814</f>
        <v>0.037730399999999997</v>
      </c>
      <c r="S814" s="230">
        <v>0</v>
      </c>
      <c r="T814" s="231">
        <f>S814*H814</f>
        <v>0</v>
      </c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R814" s="232" t="s">
        <v>402</v>
      </c>
      <c r="AT814" s="232" t="s">
        <v>248</v>
      </c>
      <c r="AU814" s="232" t="s">
        <v>87</v>
      </c>
      <c r="AY814" s="19" t="s">
        <v>245</v>
      </c>
      <c r="BE814" s="233">
        <f>IF(N814="základní",J814,0)</f>
        <v>0</v>
      </c>
      <c r="BF814" s="233">
        <f>IF(N814="snížená",J814,0)</f>
        <v>0</v>
      </c>
      <c r="BG814" s="233">
        <f>IF(N814="zákl. přenesená",J814,0)</f>
        <v>0</v>
      </c>
      <c r="BH814" s="233">
        <f>IF(N814="sníž. přenesená",J814,0)</f>
        <v>0</v>
      </c>
      <c r="BI814" s="233">
        <f>IF(N814="nulová",J814,0)</f>
        <v>0</v>
      </c>
      <c r="BJ814" s="19" t="s">
        <v>85</v>
      </c>
      <c r="BK814" s="233">
        <f>ROUND(I814*H814,2)</f>
        <v>0</v>
      </c>
      <c r="BL814" s="19" t="s">
        <v>402</v>
      </c>
      <c r="BM814" s="232" t="s">
        <v>7689</v>
      </c>
    </row>
    <row r="815" s="2" customFormat="1">
      <c r="A815" s="40"/>
      <c r="B815" s="41"/>
      <c r="C815" s="42"/>
      <c r="D815" s="234" t="s">
        <v>255</v>
      </c>
      <c r="E815" s="42"/>
      <c r="F815" s="235" t="s">
        <v>7270</v>
      </c>
      <c r="G815" s="42"/>
      <c r="H815" s="42"/>
      <c r="I815" s="236"/>
      <c r="J815" s="42"/>
      <c r="K815" s="42"/>
      <c r="L815" s="46"/>
      <c r="M815" s="237"/>
      <c r="N815" s="238"/>
      <c r="O815" s="93"/>
      <c r="P815" s="93"/>
      <c r="Q815" s="93"/>
      <c r="R815" s="93"/>
      <c r="S815" s="93"/>
      <c r="T815" s="94"/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T815" s="19" t="s">
        <v>255</v>
      </c>
      <c r="AU815" s="19" t="s">
        <v>87</v>
      </c>
    </row>
    <row r="816" s="2" customFormat="1">
      <c r="A816" s="40"/>
      <c r="B816" s="41"/>
      <c r="C816" s="42"/>
      <c r="D816" s="296" t="s">
        <v>766</v>
      </c>
      <c r="E816" s="42"/>
      <c r="F816" s="297" t="s">
        <v>7271</v>
      </c>
      <c r="G816" s="42"/>
      <c r="H816" s="42"/>
      <c r="I816" s="236"/>
      <c r="J816" s="42"/>
      <c r="K816" s="42"/>
      <c r="L816" s="46"/>
      <c r="M816" s="237"/>
      <c r="N816" s="238"/>
      <c r="O816" s="93"/>
      <c r="P816" s="93"/>
      <c r="Q816" s="93"/>
      <c r="R816" s="93"/>
      <c r="S816" s="93"/>
      <c r="T816" s="94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T816" s="19" t="s">
        <v>766</v>
      </c>
      <c r="AU816" s="19" t="s">
        <v>87</v>
      </c>
    </row>
    <row r="817" s="14" customFormat="1">
      <c r="A817" s="14"/>
      <c r="B817" s="249"/>
      <c r="C817" s="250"/>
      <c r="D817" s="234" t="s">
        <v>257</v>
      </c>
      <c r="E817" s="251" t="s">
        <v>1</v>
      </c>
      <c r="F817" s="252" t="s">
        <v>7690</v>
      </c>
      <c r="G817" s="250"/>
      <c r="H817" s="253">
        <v>5.9699999999999998</v>
      </c>
      <c r="I817" s="254"/>
      <c r="J817" s="250"/>
      <c r="K817" s="250"/>
      <c r="L817" s="255"/>
      <c r="M817" s="256"/>
      <c r="N817" s="257"/>
      <c r="O817" s="257"/>
      <c r="P817" s="257"/>
      <c r="Q817" s="257"/>
      <c r="R817" s="257"/>
      <c r="S817" s="257"/>
      <c r="T817" s="258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59" t="s">
        <v>257</v>
      </c>
      <c r="AU817" s="259" t="s">
        <v>87</v>
      </c>
      <c r="AV817" s="14" t="s">
        <v>87</v>
      </c>
      <c r="AW817" s="14" t="s">
        <v>34</v>
      </c>
      <c r="AX817" s="14" t="s">
        <v>85</v>
      </c>
      <c r="AY817" s="259" t="s">
        <v>245</v>
      </c>
    </row>
    <row r="818" s="2" customFormat="1" ht="16.5" customHeight="1">
      <c r="A818" s="40"/>
      <c r="B818" s="41"/>
      <c r="C818" s="283" t="s">
        <v>1836</v>
      </c>
      <c r="D818" s="283" t="s">
        <v>551</v>
      </c>
      <c r="E818" s="284" t="s">
        <v>7273</v>
      </c>
      <c r="F818" s="285" t="s">
        <v>7274</v>
      </c>
      <c r="G818" s="286" t="s">
        <v>793</v>
      </c>
      <c r="H818" s="287">
        <v>0.027</v>
      </c>
      <c r="I818" s="288"/>
      <c r="J818" s="289">
        <f>ROUND(I818*H818,2)</f>
        <v>0</v>
      </c>
      <c r="K818" s="285" t="s">
        <v>764</v>
      </c>
      <c r="L818" s="290"/>
      <c r="M818" s="291" t="s">
        <v>1</v>
      </c>
      <c r="N818" s="292" t="s">
        <v>42</v>
      </c>
      <c r="O818" s="93"/>
      <c r="P818" s="230">
        <f>O818*H818</f>
        <v>0</v>
      </c>
      <c r="Q818" s="230">
        <v>0.001</v>
      </c>
      <c r="R818" s="230">
        <f>Q818*H818</f>
        <v>2.6999999999999999E-05</v>
      </c>
      <c r="S818" s="230">
        <v>0</v>
      </c>
      <c r="T818" s="231">
        <f>S818*H818</f>
        <v>0</v>
      </c>
      <c r="U818" s="40"/>
      <c r="V818" s="40"/>
      <c r="W818" s="40"/>
      <c r="X818" s="40"/>
      <c r="Y818" s="40"/>
      <c r="Z818" s="40"/>
      <c r="AA818" s="40"/>
      <c r="AB818" s="40"/>
      <c r="AC818" s="40"/>
      <c r="AD818" s="40"/>
      <c r="AE818" s="40"/>
      <c r="AR818" s="232" t="s">
        <v>522</v>
      </c>
      <c r="AT818" s="232" t="s">
        <v>551</v>
      </c>
      <c r="AU818" s="232" t="s">
        <v>87</v>
      </c>
      <c r="AY818" s="19" t="s">
        <v>245</v>
      </c>
      <c r="BE818" s="233">
        <f>IF(N818="základní",J818,0)</f>
        <v>0</v>
      </c>
      <c r="BF818" s="233">
        <f>IF(N818="snížená",J818,0)</f>
        <v>0</v>
      </c>
      <c r="BG818" s="233">
        <f>IF(N818="zákl. přenesená",J818,0)</f>
        <v>0</v>
      </c>
      <c r="BH818" s="233">
        <f>IF(N818="sníž. přenesená",J818,0)</f>
        <v>0</v>
      </c>
      <c r="BI818" s="233">
        <f>IF(N818="nulová",J818,0)</f>
        <v>0</v>
      </c>
      <c r="BJ818" s="19" t="s">
        <v>85</v>
      </c>
      <c r="BK818" s="233">
        <f>ROUND(I818*H818,2)</f>
        <v>0</v>
      </c>
      <c r="BL818" s="19" t="s">
        <v>402</v>
      </c>
      <c r="BM818" s="232" t="s">
        <v>7691</v>
      </c>
    </row>
    <row r="819" s="2" customFormat="1">
      <c r="A819" s="40"/>
      <c r="B819" s="41"/>
      <c r="C819" s="42"/>
      <c r="D819" s="234" t="s">
        <v>255</v>
      </c>
      <c r="E819" s="42"/>
      <c r="F819" s="235" t="s">
        <v>7274</v>
      </c>
      <c r="G819" s="42"/>
      <c r="H819" s="42"/>
      <c r="I819" s="236"/>
      <c r="J819" s="42"/>
      <c r="K819" s="42"/>
      <c r="L819" s="46"/>
      <c r="M819" s="237"/>
      <c r="N819" s="238"/>
      <c r="O819" s="93"/>
      <c r="P819" s="93"/>
      <c r="Q819" s="93"/>
      <c r="R819" s="93"/>
      <c r="S819" s="93"/>
      <c r="T819" s="94"/>
      <c r="U819" s="40"/>
      <c r="V819" s="40"/>
      <c r="W819" s="40"/>
      <c r="X819" s="40"/>
      <c r="Y819" s="40"/>
      <c r="Z819" s="40"/>
      <c r="AA819" s="40"/>
      <c r="AB819" s="40"/>
      <c r="AC819" s="40"/>
      <c r="AD819" s="40"/>
      <c r="AE819" s="40"/>
      <c r="AT819" s="19" t="s">
        <v>255</v>
      </c>
      <c r="AU819" s="19" t="s">
        <v>87</v>
      </c>
    </row>
    <row r="820" s="14" customFormat="1">
      <c r="A820" s="14"/>
      <c r="B820" s="249"/>
      <c r="C820" s="250"/>
      <c r="D820" s="234" t="s">
        <v>257</v>
      </c>
      <c r="E820" s="251" t="s">
        <v>1</v>
      </c>
      <c r="F820" s="252" t="s">
        <v>7276</v>
      </c>
      <c r="G820" s="250"/>
      <c r="H820" s="253">
        <v>0.027</v>
      </c>
      <c r="I820" s="254"/>
      <c r="J820" s="250"/>
      <c r="K820" s="250"/>
      <c r="L820" s="255"/>
      <c r="M820" s="256"/>
      <c r="N820" s="257"/>
      <c r="O820" s="257"/>
      <c r="P820" s="257"/>
      <c r="Q820" s="257"/>
      <c r="R820" s="257"/>
      <c r="S820" s="257"/>
      <c r="T820" s="258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9" t="s">
        <v>257</v>
      </c>
      <c r="AU820" s="259" t="s">
        <v>87</v>
      </c>
      <c r="AV820" s="14" t="s">
        <v>87</v>
      </c>
      <c r="AW820" s="14" t="s">
        <v>34</v>
      </c>
      <c r="AX820" s="14" t="s">
        <v>85</v>
      </c>
      <c r="AY820" s="259" t="s">
        <v>245</v>
      </c>
    </row>
    <row r="821" s="2" customFormat="1" ht="16.5" customHeight="1">
      <c r="A821" s="40"/>
      <c r="B821" s="41"/>
      <c r="C821" s="221" t="s">
        <v>4016</v>
      </c>
      <c r="D821" s="221" t="s">
        <v>248</v>
      </c>
      <c r="E821" s="222" t="s">
        <v>3938</v>
      </c>
      <c r="F821" s="223" t="s">
        <v>3939</v>
      </c>
      <c r="G821" s="224" t="s">
        <v>275</v>
      </c>
      <c r="H821" s="225">
        <v>112.125</v>
      </c>
      <c r="I821" s="226"/>
      <c r="J821" s="227">
        <f>ROUND(I821*H821,2)</f>
        <v>0</v>
      </c>
      <c r="K821" s="223" t="s">
        <v>764</v>
      </c>
      <c r="L821" s="46"/>
      <c r="M821" s="228" t="s">
        <v>1</v>
      </c>
      <c r="N821" s="229" t="s">
        <v>42</v>
      </c>
      <c r="O821" s="93"/>
      <c r="P821" s="230">
        <f>O821*H821</f>
        <v>0</v>
      </c>
      <c r="Q821" s="230">
        <v>0</v>
      </c>
      <c r="R821" s="230">
        <f>Q821*H821</f>
        <v>0</v>
      </c>
      <c r="S821" s="230">
        <v>0</v>
      </c>
      <c r="T821" s="231">
        <f>S821*H821</f>
        <v>0</v>
      </c>
      <c r="U821" s="40"/>
      <c r="V821" s="40"/>
      <c r="W821" s="40"/>
      <c r="X821" s="40"/>
      <c r="Y821" s="40"/>
      <c r="Z821" s="40"/>
      <c r="AA821" s="40"/>
      <c r="AB821" s="40"/>
      <c r="AC821" s="40"/>
      <c r="AD821" s="40"/>
      <c r="AE821" s="40"/>
      <c r="AR821" s="232" t="s">
        <v>402</v>
      </c>
      <c r="AT821" s="232" t="s">
        <v>248</v>
      </c>
      <c r="AU821" s="232" t="s">
        <v>87</v>
      </c>
      <c r="AY821" s="19" t="s">
        <v>245</v>
      </c>
      <c r="BE821" s="233">
        <f>IF(N821="základní",J821,0)</f>
        <v>0</v>
      </c>
      <c r="BF821" s="233">
        <f>IF(N821="snížená",J821,0)</f>
        <v>0</v>
      </c>
      <c r="BG821" s="233">
        <f>IF(N821="zákl. přenesená",J821,0)</f>
        <v>0</v>
      </c>
      <c r="BH821" s="233">
        <f>IF(N821="sníž. přenesená",J821,0)</f>
        <v>0</v>
      </c>
      <c r="BI821" s="233">
        <f>IF(N821="nulová",J821,0)</f>
        <v>0</v>
      </c>
      <c r="BJ821" s="19" t="s">
        <v>85</v>
      </c>
      <c r="BK821" s="233">
        <f>ROUND(I821*H821,2)</f>
        <v>0</v>
      </c>
      <c r="BL821" s="19" t="s">
        <v>402</v>
      </c>
      <c r="BM821" s="232" t="s">
        <v>7692</v>
      </c>
    </row>
    <row r="822" s="2" customFormat="1">
      <c r="A822" s="40"/>
      <c r="B822" s="41"/>
      <c r="C822" s="42"/>
      <c r="D822" s="234" t="s">
        <v>255</v>
      </c>
      <c r="E822" s="42"/>
      <c r="F822" s="235" t="s">
        <v>4825</v>
      </c>
      <c r="G822" s="42"/>
      <c r="H822" s="42"/>
      <c r="I822" s="236"/>
      <c r="J822" s="42"/>
      <c r="K822" s="42"/>
      <c r="L822" s="46"/>
      <c r="M822" s="237"/>
      <c r="N822" s="238"/>
      <c r="O822" s="93"/>
      <c r="P822" s="93"/>
      <c r="Q822" s="93"/>
      <c r="R822" s="93"/>
      <c r="S822" s="93"/>
      <c r="T822" s="94"/>
      <c r="U822" s="40"/>
      <c r="V822" s="40"/>
      <c r="W822" s="40"/>
      <c r="X822" s="40"/>
      <c r="Y822" s="40"/>
      <c r="Z822" s="40"/>
      <c r="AA822" s="40"/>
      <c r="AB822" s="40"/>
      <c r="AC822" s="40"/>
      <c r="AD822" s="40"/>
      <c r="AE822" s="40"/>
      <c r="AT822" s="19" t="s">
        <v>255</v>
      </c>
      <c r="AU822" s="19" t="s">
        <v>87</v>
      </c>
    </row>
    <row r="823" s="2" customFormat="1">
      <c r="A823" s="40"/>
      <c r="B823" s="41"/>
      <c r="C823" s="42"/>
      <c r="D823" s="296" t="s">
        <v>766</v>
      </c>
      <c r="E823" s="42"/>
      <c r="F823" s="297" t="s">
        <v>3941</v>
      </c>
      <c r="G823" s="42"/>
      <c r="H823" s="42"/>
      <c r="I823" s="236"/>
      <c r="J823" s="42"/>
      <c r="K823" s="42"/>
      <c r="L823" s="46"/>
      <c r="M823" s="237"/>
      <c r="N823" s="238"/>
      <c r="O823" s="93"/>
      <c r="P823" s="93"/>
      <c r="Q823" s="93"/>
      <c r="R823" s="93"/>
      <c r="S823" s="93"/>
      <c r="T823" s="94"/>
      <c r="U823" s="40"/>
      <c r="V823" s="40"/>
      <c r="W823" s="40"/>
      <c r="X823" s="40"/>
      <c r="Y823" s="40"/>
      <c r="Z823" s="40"/>
      <c r="AA823" s="40"/>
      <c r="AB823" s="40"/>
      <c r="AC823" s="40"/>
      <c r="AD823" s="40"/>
      <c r="AE823" s="40"/>
      <c r="AT823" s="19" t="s">
        <v>766</v>
      </c>
      <c r="AU823" s="19" t="s">
        <v>87</v>
      </c>
    </row>
    <row r="824" s="14" customFormat="1">
      <c r="A824" s="14"/>
      <c r="B824" s="249"/>
      <c r="C824" s="250"/>
      <c r="D824" s="234" t="s">
        <v>257</v>
      </c>
      <c r="E824" s="251" t="s">
        <v>1</v>
      </c>
      <c r="F824" s="252" t="s">
        <v>7693</v>
      </c>
      <c r="G824" s="250"/>
      <c r="H824" s="253">
        <v>112.125</v>
      </c>
      <c r="I824" s="254"/>
      <c r="J824" s="250"/>
      <c r="K824" s="250"/>
      <c r="L824" s="255"/>
      <c r="M824" s="256"/>
      <c r="N824" s="257"/>
      <c r="O824" s="257"/>
      <c r="P824" s="257"/>
      <c r="Q824" s="257"/>
      <c r="R824" s="257"/>
      <c r="S824" s="257"/>
      <c r="T824" s="258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9" t="s">
        <v>257</v>
      </c>
      <c r="AU824" s="259" t="s">
        <v>87</v>
      </c>
      <c r="AV824" s="14" t="s">
        <v>87</v>
      </c>
      <c r="AW824" s="14" t="s">
        <v>34</v>
      </c>
      <c r="AX824" s="14" t="s">
        <v>77</v>
      </c>
      <c r="AY824" s="259" t="s">
        <v>245</v>
      </c>
    </row>
    <row r="825" s="15" customFormat="1">
      <c r="A825" s="15"/>
      <c r="B825" s="260"/>
      <c r="C825" s="261"/>
      <c r="D825" s="234" t="s">
        <v>257</v>
      </c>
      <c r="E825" s="262" t="s">
        <v>1</v>
      </c>
      <c r="F825" s="263" t="s">
        <v>266</v>
      </c>
      <c r="G825" s="261"/>
      <c r="H825" s="264">
        <v>112.125</v>
      </c>
      <c r="I825" s="265"/>
      <c r="J825" s="261"/>
      <c r="K825" s="261"/>
      <c r="L825" s="266"/>
      <c r="M825" s="267"/>
      <c r="N825" s="268"/>
      <c r="O825" s="268"/>
      <c r="P825" s="268"/>
      <c r="Q825" s="268"/>
      <c r="R825" s="268"/>
      <c r="S825" s="268"/>
      <c r="T825" s="269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T825" s="270" t="s">
        <v>257</v>
      </c>
      <c r="AU825" s="270" t="s">
        <v>87</v>
      </c>
      <c r="AV825" s="15" t="s">
        <v>253</v>
      </c>
      <c r="AW825" s="15" t="s">
        <v>34</v>
      </c>
      <c r="AX825" s="15" t="s">
        <v>85</v>
      </c>
      <c r="AY825" s="270" t="s">
        <v>245</v>
      </c>
    </row>
    <row r="826" s="2" customFormat="1" ht="16.5" customHeight="1">
      <c r="A826" s="40"/>
      <c r="B826" s="41"/>
      <c r="C826" s="283" t="s">
        <v>2228</v>
      </c>
      <c r="D826" s="283" t="s">
        <v>551</v>
      </c>
      <c r="E826" s="284" t="s">
        <v>7279</v>
      </c>
      <c r="F826" s="285" t="s">
        <v>7280</v>
      </c>
      <c r="G826" s="286" t="s">
        <v>275</v>
      </c>
      <c r="H826" s="287">
        <v>136.905</v>
      </c>
      <c r="I826" s="288"/>
      <c r="J826" s="289">
        <f>ROUND(I826*H826,2)</f>
        <v>0</v>
      </c>
      <c r="K826" s="285" t="s">
        <v>764</v>
      </c>
      <c r="L826" s="290"/>
      <c r="M826" s="291" t="s">
        <v>1</v>
      </c>
      <c r="N826" s="292" t="s">
        <v>42</v>
      </c>
      <c r="O826" s="93"/>
      <c r="P826" s="230">
        <f>O826*H826</f>
        <v>0</v>
      </c>
      <c r="Q826" s="230">
        <v>0.00060999999999999997</v>
      </c>
      <c r="R826" s="230">
        <f>Q826*H826</f>
        <v>0.08351204999999999</v>
      </c>
      <c r="S826" s="230">
        <v>0</v>
      </c>
      <c r="T826" s="231">
        <f>S826*H826</f>
        <v>0</v>
      </c>
      <c r="U826" s="40"/>
      <c r="V826" s="40"/>
      <c r="W826" s="40"/>
      <c r="X826" s="40"/>
      <c r="Y826" s="40"/>
      <c r="Z826" s="40"/>
      <c r="AA826" s="40"/>
      <c r="AB826" s="40"/>
      <c r="AC826" s="40"/>
      <c r="AD826" s="40"/>
      <c r="AE826" s="40"/>
      <c r="AR826" s="232" t="s">
        <v>522</v>
      </c>
      <c r="AT826" s="232" t="s">
        <v>551</v>
      </c>
      <c r="AU826" s="232" t="s">
        <v>87</v>
      </c>
      <c r="AY826" s="19" t="s">
        <v>245</v>
      </c>
      <c r="BE826" s="233">
        <f>IF(N826="základní",J826,0)</f>
        <v>0</v>
      </c>
      <c r="BF826" s="233">
        <f>IF(N826="snížená",J826,0)</f>
        <v>0</v>
      </c>
      <c r="BG826" s="233">
        <f>IF(N826="zákl. přenesená",J826,0)</f>
        <v>0</v>
      </c>
      <c r="BH826" s="233">
        <f>IF(N826="sníž. přenesená",J826,0)</f>
        <v>0</v>
      </c>
      <c r="BI826" s="233">
        <f>IF(N826="nulová",J826,0)</f>
        <v>0</v>
      </c>
      <c r="BJ826" s="19" t="s">
        <v>85</v>
      </c>
      <c r="BK826" s="233">
        <f>ROUND(I826*H826,2)</f>
        <v>0</v>
      </c>
      <c r="BL826" s="19" t="s">
        <v>402</v>
      </c>
      <c r="BM826" s="232" t="s">
        <v>7694</v>
      </c>
    </row>
    <row r="827" s="2" customFormat="1">
      <c r="A827" s="40"/>
      <c r="B827" s="41"/>
      <c r="C827" s="42"/>
      <c r="D827" s="234" t="s">
        <v>255</v>
      </c>
      <c r="E827" s="42"/>
      <c r="F827" s="235" t="s">
        <v>7280</v>
      </c>
      <c r="G827" s="42"/>
      <c r="H827" s="42"/>
      <c r="I827" s="236"/>
      <c r="J827" s="42"/>
      <c r="K827" s="42"/>
      <c r="L827" s="46"/>
      <c r="M827" s="237"/>
      <c r="N827" s="238"/>
      <c r="O827" s="93"/>
      <c r="P827" s="93"/>
      <c r="Q827" s="93"/>
      <c r="R827" s="93"/>
      <c r="S827" s="93"/>
      <c r="T827" s="94"/>
      <c r="U827" s="40"/>
      <c r="V827" s="40"/>
      <c r="W827" s="40"/>
      <c r="X827" s="40"/>
      <c r="Y827" s="40"/>
      <c r="Z827" s="40"/>
      <c r="AA827" s="40"/>
      <c r="AB827" s="40"/>
      <c r="AC827" s="40"/>
      <c r="AD827" s="40"/>
      <c r="AE827" s="40"/>
      <c r="AT827" s="19" t="s">
        <v>255</v>
      </c>
      <c r="AU827" s="19" t="s">
        <v>87</v>
      </c>
    </row>
    <row r="828" s="14" customFormat="1">
      <c r="A828" s="14"/>
      <c r="B828" s="249"/>
      <c r="C828" s="250"/>
      <c r="D828" s="234" t="s">
        <v>257</v>
      </c>
      <c r="E828" s="251" t="s">
        <v>1</v>
      </c>
      <c r="F828" s="252" t="s">
        <v>7695</v>
      </c>
      <c r="G828" s="250"/>
      <c r="H828" s="253">
        <v>136.905</v>
      </c>
      <c r="I828" s="254"/>
      <c r="J828" s="250"/>
      <c r="K828" s="250"/>
      <c r="L828" s="255"/>
      <c r="M828" s="256"/>
      <c r="N828" s="257"/>
      <c r="O828" s="257"/>
      <c r="P828" s="257"/>
      <c r="Q828" s="257"/>
      <c r="R828" s="257"/>
      <c r="S828" s="257"/>
      <c r="T828" s="258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9" t="s">
        <v>257</v>
      </c>
      <c r="AU828" s="259" t="s">
        <v>87</v>
      </c>
      <c r="AV828" s="14" t="s">
        <v>87</v>
      </c>
      <c r="AW828" s="14" t="s">
        <v>34</v>
      </c>
      <c r="AX828" s="14" t="s">
        <v>85</v>
      </c>
      <c r="AY828" s="259" t="s">
        <v>245</v>
      </c>
    </row>
    <row r="829" s="2" customFormat="1" ht="16.5" customHeight="1">
      <c r="A829" s="40"/>
      <c r="B829" s="41"/>
      <c r="C829" s="221" t="s">
        <v>4029</v>
      </c>
      <c r="D829" s="221" t="s">
        <v>248</v>
      </c>
      <c r="E829" s="222" t="s">
        <v>3949</v>
      </c>
      <c r="F829" s="223" t="s">
        <v>3950</v>
      </c>
      <c r="G829" s="224" t="s">
        <v>317</v>
      </c>
      <c r="H829" s="225">
        <v>37.799999999999997</v>
      </c>
      <c r="I829" s="226"/>
      <c r="J829" s="227">
        <f>ROUND(I829*H829,2)</f>
        <v>0</v>
      </c>
      <c r="K829" s="223" t="s">
        <v>764</v>
      </c>
      <c r="L829" s="46"/>
      <c r="M829" s="228" t="s">
        <v>1</v>
      </c>
      <c r="N829" s="229" t="s">
        <v>42</v>
      </c>
      <c r="O829" s="93"/>
      <c r="P829" s="230">
        <f>O829*H829</f>
        <v>0</v>
      </c>
      <c r="Q829" s="230">
        <v>0.00031</v>
      </c>
      <c r="R829" s="230">
        <f>Q829*H829</f>
        <v>0.011717999999999999</v>
      </c>
      <c r="S829" s="230">
        <v>0</v>
      </c>
      <c r="T829" s="231">
        <f>S829*H829</f>
        <v>0</v>
      </c>
      <c r="U829" s="40"/>
      <c r="V829" s="40"/>
      <c r="W829" s="40"/>
      <c r="X829" s="40"/>
      <c r="Y829" s="40"/>
      <c r="Z829" s="40"/>
      <c r="AA829" s="40"/>
      <c r="AB829" s="40"/>
      <c r="AC829" s="40"/>
      <c r="AD829" s="40"/>
      <c r="AE829" s="40"/>
      <c r="AR829" s="232" t="s">
        <v>402</v>
      </c>
      <c r="AT829" s="232" t="s">
        <v>248</v>
      </c>
      <c r="AU829" s="232" t="s">
        <v>87</v>
      </c>
      <c r="AY829" s="19" t="s">
        <v>245</v>
      </c>
      <c r="BE829" s="233">
        <f>IF(N829="základní",J829,0)</f>
        <v>0</v>
      </c>
      <c r="BF829" s="233">
        <f>IF(N829="snížená",J829,0)</f>
        <v>0</v>
      </c>
      <c r="BG829" s="233">
        <f>IF(N829="zákl. přenesená",J829,0)</f>
        <v>0</v>
      </c>
      <c r="BH829" s="233">
        <f>IF(N829="sníž. přenesená",J829,0)</f>
        <v>0</v>
      </c>
      <c r="BI829" s="233">
        <f>IF(N829="nulová",J829,0)</f>
        <v>0</v>
      </c>
      <c r="BJ829" s="19" t="s">
        <v>85</v>
      </c>
      <c r="BK829" s="233">
        <f>ROUND(I829*H829,2)</f>
        <v>0</v>
      </c>
      <c r="BL829" s="19" t="s">
        <v>402</v>
      </c>
      <c r="BM829" s="232" t="s">
        <v>7696</v>
      </c>
    </row>
    <row r="830" s="2" customFormat="1">
      <c r="A830" s="40"/>
      <c r="B830" s="41"/>
      <c r="C830" s="42"/>
      <c r="D830" s="234" t="s">
        <v>255</v>
      </c>
      <c r="E830" s="42"/>
      <c r="F830" s="235" t="s">
        <v>3952</v>
      </c>
      <c r="G830" s="42"/>
      <c r="H830" s="42"/>
      <c r="I830" s="236"/>
      <c r="J830" s="42"/>
      <c r="K830" s="42"/>
      <c r="L830" s="46"/>
      <c r="M830" s="237"/>
      <c r="N830" s="238"/>
      <c r="O830" s="93"/>
      <c r="P830" s="93"/>
      <c r="Q830" s="93"/>
      <c r="R830" s="93"/>
      <c r="S830" s="93"/>
      <c r="T830" s="94"/>
      <c r="U830" s="40"/>
      <c r="V830" s="40"/>
      <c r="W830" s="40"/>
      <c r="X830" s="40"/>
      <c r="Y830" s="40"/>
      <c r="Z830" s="40"/>
      <c r="AA830" s="40"/>
      <c r="AB830" s="40"/>
      <c r="AC830" s="40"/>
      <c r="AD830" s="40"/>
      <c r="AE830" s="40"/>
      <c r="AT830" s="19" t="s">
        <v>255</v>
      </c>
      <c r="AU830" s="19" t="s">
        <v>87</v>
      </c>
    </row>
    <row r="831" s="2" customFormat="1">
      <c r="A831" s="40"/>
      <c r="B831" s="41"/>
      <c r="C831" s="42"/>
      <c r="D831" s="296" t="s">
        <v>766</v>
      </c>
      <c r="E831" s="42"/>
      <c r="F831" s="297" t="s">
        <v>3953</v>
      </c>
      <c r="G831" s="42"/>
      <c r="H831" s="42"/>
      <c r="I831" s="236"/>
      <c r="J831" s="42"/>
      <c r="K831" s="42"/>
      <c r="L831" s="46"/>
      <c r="M831" s="237"/>
      <c r="N831" s="238"/>
      <c r="O831" s="93"/>
      <c r="P831" s="93"/>
      <c r="Q831" s="93"/>
      <c r="R831" s="93"/>
      <c r="S831" s="93"/>
      <c r="T831" s="94"/>
      <c r="U831" s="40"/>
      <c r="V831" s="40"/>
      <c r="W831" s="40"/>
      <c r="X831" s="40"/>
      <c r="Y831" s="40"/>
      <c r="Z831" s="40"/>
      <c r="AA831" s="40"/>
      <c r="AB831" s="40"/>
      <c r="AC831" s="40"/>
      <c r="AD831" s="40"/>
      <c r="AE831" s="40"/>
      <c r="AT831" s="19" t="s">
        <v>766</v>
      </c>
      <c r="AU831" s="19" t="s">
        <v>87</v>
      </c>
    </row>
    <row r="832" s="14" customFormat="1">
      <c r="A832" s="14"/>
      <c r="B832" s="249"/>
      <c r="C832" s="250"/>
      <c r="D832" s="234" t="s">
        <v>257</v>
      </c>
      <c r="E832" s="251" t="s">
        <v>1</v>
      </c>
      <c r="F832" s="252" t="s">
        <v>7697</v>
      </c>
      <c r="G832" s="250"/>
      <c r="H832" s="253">
        <v>37.799999999999997</v>
      </c>
      <c r="I832" s="254"/>
      <c r="J832" s="250"/>
      <c r="K832" s="250"/>
      <c r="L832" s="255"/>
      <c r="M832" s="256"/>
      <c r="N832" s="257"/>
      <c r="O832" s="257"/>
      <c r="P832" s="257"/>
      <c r="Q832" s="257"/>
      <c r="R832" s="257"/>
      <c r="S832" s="257"/>
      <c r="T832" s="258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9" t="s">
        <v>257</v>
      </c>
      <c r="AU832" s="259" t="s">
        <v>87</v>
      </c>
      <c r="AV832" s="14" t="s">
        <v>87</v>
      </c>
      <c r="AW832" s="14" t="s">
        <v>34</v>
      </c>
      <c r="AX832" s="14" t="s">
        <v>77</v>
      </c>
      <c r="AY832" s="259" t="s">
        <v>245</v>
      </c>
    </row>
    <row r="833" s="15" customFormat="1">
      <c r="A833" s="15"/>
      <c r="B833" s="260"/>
      <c r="C833" s="261"/>
      <c r="D833" s="234" t="s">
        <v>257</v>
      </c>
      <c r="E833" s="262" t="s">
        <v>1</v>
      </c>
      <c r="F833" s="263" t="s">
        <v>266</v>
      </c>
      <c r="G833" s="261"/>
      <c r="H833" s="264">
        <v>37.799999999999997</v>
      </c>
      <c r="I833" s="265"/>
      <c r="J833" s="261"/>
      <c r="K833" s="261"/>
      <c r="L833" s="266"/>
      <c r="M833" s="267"/>
      <c r="N833" s="268"/>
      <c r="O833" s="268"/>
      <c r="P833" s="268"/>
      <c r="Q833" s="268"/>
      <c r="R833" s="268"/>
      <c r="S833" s="268"/>
      <c r="T833" s="269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T833" s="270" t="s">
        <v>257</v>
      </c>
      <c r="AU833" s="270" t="s">
        <v>87</v>
      </c>
      <c r="AV833" s="15" t="s">
        <v>253</v>
      </c>
      <c r="AW833" s="15" t="s">
        <v>34</v>
      </c>
      <c r="AX833" s="15" t="s">
        <v>85</v>
      </c>
      <c r="AY833" s="270" t="s">
        <v>245</v>
      </c>
    </row>
    <row r="834" s="2" customFormat="1" ht="16.5" customHeight="1">
      <c r="A834" s="40"/>
      <c r="B834" s="41"/>
      <c r="C834" s="283" t="s">
        <v>4036</v>
      </c>
      <c r="D834" s="283" t="s">
        <v>551</v>
      </c>
      <c r="E834" s="284" t="s">
        <v>3955</v>
      </c>
      <c r="F834" s="285" t="s">
        <v>3956</v>
      </c>
      <c r="G834" s="286" t="s">
        <v>317</v>
      </c>
      <c r="H834" s="287">
        <v>38.555999999999997</v>
      </c>
      <c r="I834" s="288"/>
      <c r="J834" s="289">
        <f>ROUND(I834*H834,2)</f>
        <v>0</v>
      </c>
      <c r="K834" s="285" t="s">
        <v>1</v>
      </c>
      <c r="L834" s="290"/>
      <c r="M834" s="291" t="s">
        <v>1</v>
      </c>
      <c r="N834" s="292" t="s">
        <v>42</v>
      </c>
      <c r="O834" s="93"/>
      <c r="P834" s="230">
        <f>O834*H834</f>
        <v>0</v>
      </c>
      <c r="Q834" s="230">
        <v>0.00125</v>
      </c>
      <c r="R834" s="230">
        <f>Q834*H834</f>
        <v>0.048194999999999995</v>
      </c>
      <c r="S834" s="230">
        <v>0</v>
      </c>
      <c r="T834" s="231">
        <f>S834*H834</f>
        <v>0</v>
      </c>
      <c r="U834" s="40"/>
      <c r="V834" s="40"/>
      <c r="W834" s="40"/>
      <c r="X834" s="40"/>
      <c r="Y834" s="40"/>
      <c r="Z834" s="40"/>
      <c r="AA834" s="40"/>
      <c r="AB834" s="40"/>
      <c r="AC834" s="40"/>
      <c r="AD834" s="40"/>
      <c r="AE834" s="40"/>
      <c r="AR834" s="232" t="s">
        <v>326</v>
      </c>
      <c r="AT834" s="232" t="s">
        <v>551</v>
      </c>
      <c r="AU834" s="232" t="s">
        <v>87</v>
      </c>
      <c r="AY834" s="19" t="s">
        <v>245</v>
      </c>
      <c r="BE834" s="233">
        <f>IF(N834="základní",J834,0)</f>
        <v>0</v>
      </c>
      <c r="BF834" s="233">
        <f>IF(N834="snížená",J834,0)</f>
        <v>0</v>
      </c>
      <c r="BG834" s="233">
        <f>IF(N834="zákl. přenesená",J834,0)</f>
        <v>0</v>
      </c>
      <c r="BH834" s="233">
        <f>IF(N834="sníž. přenesená",J834,0)</f>
        <v>0</v>
      </c>
      <c r="BI834" s="233">
        <f>IF(N834="nulová",J834,0)</f>
        <v>0</v>
      </c>
      <c r="BJ834" s="19" t="s">
        <v>85</v>
      </c>
      <c r="BK834" s="233">
        <f>ROUND(I834*H834,2)</f>
        <v>0</v>
      </c>
      <c r="BL834" s="19" t="s">
        <v>253</v>
      </c>
      <c r="BM834" s="232" t="s">
        <v>7698</v>
      </c>
    </row>
    <row r="835" s="2" customFormat="1">
      <c r="A835" s="40"/>
      <c r="B835" s="41"/>
      <c r="C835" s="42"/>
      <c r="D835" s="234" t="s">
        <v>255</v>
      </c>
      <c r="E835" s="42"/>
      <c r="F835" s="235" t="s">
        <v>3956</v>
      </c>
      <c r="G835" s="42"/>
      <c r="H835" s="42"/>
      <c r="I835" s="236"/>
      <c r="J835" s="42"/>
      <c r="K835" s="42"/>
      <c r="L835" s="46"/>
      <c r="M835" s="237"/>
      <c r="N835" s="238"/>
      <c r="O835" s="93"/>
      <c r="P835" s="93"/>
      <c r="Q835" s="93"/>
      <c r="R835" s="93"/>
      <c r="S835" s="93"/>
      <c r="T835" s="94"/>
      <c r="U835" s="40"/>
      <c r="V835" s="40"/>
      <c r="W835" s="40"/>
      <c r="X835" s="40"/>
      <c r="Y835" s="40"/>
      <c r="Z835" s="40"/>
      <c r="AA835" s="40"/>
      <c r="AB835" s="40"/>
      <c r="AC835" s="40"/>
      <c r="AD835" s="40"/>
      <c r="AE835" s="40"/>
      <c r="AT835" s="19" t="s">
        <v>255</v>
      </c>
      <c r="AU835" s="19" t="s">
        <v>87</v>
      </c>
    </row>
    <row r="836" s="14" customFormat="1">
      <c r="A836" s="14"/>
      <c r="B836" s="249"/>
      <c r="C836" s="250"/>
      <c r="D836" s="234" t="s">
        <v>257</v>
      </c>
      <c r="E836" s="251" t="s">
        <v>1</v>
      </c>
      <c r="F836" s="252" t="s">
        <v>7699</v>
      </c>
      <c r="G836" s="250"/>
      <c r="H836" s="253">
        <v>38.555999999999997</v>
      </c>
      <c r="I836" s="254"/>
      <c r="J836" s="250"/>
      <c r="K836" s="250"/>
      <c r="L836" s="255"/>
      <c r="M836" s="256"/>
      <c r="N836" s="257"/>
      <c r="O836" s="257"/>
      <c r="P836" s="257"/>
      <c r="Q836" s="257"/>
      <c r="R836" s="257"/>
      <c r="S836" s="257"/>
      <c r="T836" s="258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T836" s="259" t="s">
        <v>257</v>
      </c>
      <c r="AU836" s="259" t="s">
        <v>87</v>
      </c>
      <c r="AV836" s="14" t="s">
        <v>87</v>
      </c>
      <c r="AW836" s="14" t="s">
        <v>34</v>
      </c>
      <c r="AX836" s="14" t="s">
        <v>77</v>
      </c>
      <c r="AY836" s="259" t="s">
        <v>245</v>
      </c>
    </row>
    <row r="837" s="15" customFormat="1">
      <c r="A837" s="15"/>
      <c r="B837" s="260"/>
      <c r="C837" s="261"/>
      <c r="D837" s="234" t="s">
        <v>257</v>
      </c>
      <c r="E837" s="262" t="s">
        <v>1</v>
      </c>
      <c r="F837" s="263" t="s">
        <v>266</v>
      </c>
      <c r="G837" s="261"/>
      <c r="H837" s="264">
        <v>38.555999999999997</v>
      </c>
      <c r="I837" s="265"/>
      <c r="J837" s="261"/>
      <c r="K837" s="261"/>
      <c r="L837" s="266"/>
      <c r="M837" s="267"/>
      <c r="N837" s="268"/>
      <c r="O837" s="268"/>
      <c r="P837" s="268"/>
      <c r="Q837" s="268"/>
      <c r="R837" s="268"/>
      <c r="S837" s="268"/>
      <c r="T837" s="269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T837" s="270" t="s">
        <v>257</v>
      </c>
      <c r="AU837" s="270" t="s">
        <v>87</v>
      </c>
      <c r="AV837" s="15" t="s">
        <v>253</v>
      </c>
      <c r="AW837" s="15" t="s">
        <v>34</v>
      </c>
      <c r="AX837" s="15" t="s">
        <v>85</v>
      </c>
      <c r="AY837" s="270" t="s">
        <v>245</v>
      </c>
    </row>
    <row r="838" s="2" customFormat="1" ht="16.5" customHeight="1">
      <c r="A838" s="40"/>
      <c r="B838" s="41"/>
      <c r="C838" s="283" t="s">
        <v>4039</v>
      </c>
      <c r="D838" s="283" t="s">
        <v>551</v>
      </c>
      <c r="E838" s="284" t="s">
        <v>3960</v>
      </c>
      <c r="F838" s="285" t="s">
        <v>3961</v>
      </c>
      <c r="G838" s="286" t="s">
        <v>329</v>
      </c>
      <c r="H838" s="287">
        <v>129</v>
      </c>
      <c r="I838" s="288"/>
      <c r="J838" s="289">
        <f>ROUND(I838*H838,2)</f>
        <v>0</v>
      </c>
      <c r="K838" s="285" t="s">
        <v>1</v>
      </c>
      <c r="L838" s="290"/>
      <c r="M838" s="291" t="s">
        <v>1</v>
      </c>
      <c r="N838" s="292" t="s">
        <v>42</v>
      </c>
      <c r="O838" s="93"/>
      <c r="P838" s="230">
        <f>O838*H838</f>
        <v>0</v>
      </c>
      <c r="Q838" s="230">
        <v>0</v>
      </c>
      <c r="R838" s="230">
        <f>Q838*H838</f>
        <v>0</v>
      </c>
      <c r="S838" s="230">
        <v>0</v>
      </c>
      <c r="T838" s="231">
        <f>S838*H838</f>
        <v>0</v>
      </c>
      <c r="U838" s="40"/>
      <c r="V838" s="40"/>
      <c r="W838" s="40"/>
      <c r="X838" s="40"/>
      <c r="Y838" s="40"/>
      <c r="Z838" s="40"/>
      <c r="AA838" s="40"/>
      <c r="AB838" s="40"/>
      <c r="AC838" s="40"/>
      <c r="AD838" s="40"/>
      <c r="AE838" s="40"/>
      <c r="AR838" s="232" t="s">
        <v>326</v>
      </c>
      <c r="AT838" s="232" t="s">
        <v>551</v>
      </c>
      <c r="AU838" s="232" t="s">
        <v>87</v>
      </c>
      <c r="AY838" s="19" t="s">
        <v>245</v>
      </c>
      <c r="BE838" s="233">
        <f>IF(N838="základní",J838,0)</f>
        <v>0</v>
      </c>
      <c r="BF838" s="233">
        <f>IF(N838="snížená",J838,0)</f>
        <v>0</v>
      </c>
      <c r="BG838" s="233">
        <f>IF(N838="zákl. přenesená",J838,0)</f>
        <v>0</v>
      </c>
      <c r="BH838" s="233">
        <f>IF(N838="sníž. přenesená",J838,0)</f>
        <v>0</v>
      </c>
      <c r="BI838" s="233">
        <f>IF(N838="nulová",J838,0)</f>
        <v>0</v>
      </c>
      <c r="BJ838" s="19" t="s">
        <v>85</v>
      </c>
      <c r="BK838" s="233">
        <f>ROUND(I838*H838,2)</f>
        <v>0</v>
      </c>
      <c r="BL838" s="19" t="s">
        <v>253</v>
      </c>
      <c r="BM838" s="232" t="s">
        <v>7700</v>
      </c>
    </row>
    <row r="839" s="2" customFormat="1">
      <c r="A839" s="40"/>
      <c r="B839" s="41"/>
      <c r="C839" s="42"/>
      <c r="D839" s="234" t="s">
        <v>255</v>
      </c>
      <c r="E839" s="42"/>
      <c r="F839" s="235" t="s">
        <v>3961</v>
      </c>
      <c r="G839" s="42"/>
      <c r="H839" s="42"/>
      <c r="I839" s="236"/>
      <c r="J839" s="42"/>
      <c r="K839" s="42"/>
      <c r="L839" s="46"/>
      <c r="M839" s="237"/>
      <c r="N839" s="238"/>
      <c r="O839" s="93"/>
      <c r="P839" s="93"/>
      <c r="Q839" s="93"/>
      <c r="R839" s="93"/>
      <c r="S839" s="93"/>
      <c r="T839" s="94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T839" s="19" t="s">
        <v>255</v>
      </c>
      <c r="AU839" s="19" t="s">
        <v>87</v>
      </c>
    </row>
    <row r="840" s="13" customFormat="1">
      <c r="A840" s="13"/>
      <c r="B840" s="239"/>
      <c r="C840" s="240"/>
      <c r="D840" s="234" t="s">
        <v>257</v>
      </c>
      <c r="E840" s="241" t="s">
        <v>1</v>
      </c>
      <c r="F840" s="242" t="s">
        <v>3963</v>
      </c>
      <c r="G840" s="240"/>
      <c r="H840" s="241" t="s">
        <v>1</v>
      </c>
      <c r="I840" s="243"/>
      <c r="J840" s="240"/>
      <c r="K840" s="240"/>
      <c r="L840" s="244"/>
      <c r="M840" s="245"/>
      <c r="N840" s="246"/>
      <c r="O840" s="246"/>
      <c r="P840" s="246"/>
      <c r="Q840" s="246"/>
      <c r="R840" s="246"/>
      <c r="S840" s="246"/>
      <c r="T840" s="247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48" t="s">
        <v>257</v>
      </c>
      <c r="AU840" s="248" t="s">
        <v>87</v>
      </c>
      <c r="AV840" s="13" t="s">
        <v>85</v>
      </c>
      <c r="AW840" s="13" t="s">
        <v>34</v>
      </c>
      <c r="AX840" s="13" t="s">
        <v>77</v>
      </c>
      <c r="AY840" s="248" t="s">
        <v>245</v>
      </c>
    </row>
    <row r="841" s="14" customFormat="1">
      <c r="A841" s="14"/>
      <c r="B841" s="249"/>
      <c r="C841" s="250"/>
      <c r="D841" s="234" t="s">
        <v>257</v>
      </c>
      <c r="E841" s="251" t="s">
        <v>1</v>
      </c>
      <c r="F841" s="252" t="s">
        <v>7701</v>
      </c>
      <c r="G841" s="250"/>
      <c r="H841" s="253">
        <v>129</v>
      </c>
      <c r="I841" s="254"/>
      <c r="J841" s="250"/>
      <c r="K841" s="250"/>
      <c r="L841" s="255"/>
      <c r="M841" s="256"/>
      <c r="N841" s="257"/>
      <c r="O841" s="257"/>
      <c r="P841" s="257"/>
      <c r="Q841" s="257"/>
      <c r="R841" s="257"/>
      <c r="S841" s="257"/>
      <c r="T841" s="258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T841" s="259" t="s">
        <v>257</v>
      </c>
      <c r="AU841" s="259" t="s">
        <v>87</v>
      </c>
      <c r="AV841" s="14" t="s">
        <v>87</v>
      </c>
      <c r="AW841" s="14" t="s">
        <v>34</v>
      </c>
      <c r="AX841" s="14" t="s">
        <v>77</v>
      </c>
      <c r="AY841" s="259" t="s">
        <v>245</v>
      </c>
    </row>
    <row r="842" s="15" customFormat="1">
      <c r="A842" s="15"/>
      <c r="B842" s="260"/>
      <c r="C842" s="261"/>
      <c r="D842" s="234" t="s">
        <v>257</v>
      </c>
      <c r="E842" s="262" t="s">
        <v>1</v>
      </c>
      <c r="F842" s="263" t="s">
        <v>266</v>
      </c>
      <c r="G842" s="261"/>
      <c r="H842" s="264">
        <v>129</v>
      </c>
      <c r="I842" s="265"/>
      <c r="J842" s="261"/>
      <c r="K842" s="261"/>
      <c r="L842" s="266"/>
      <c r="M842" s="267"/>
      <c r="N842" s="268"/>
      <c r="O842" s="268"/>
      <c r="P842" s="268"/>
      <c r="Q842" s="268"/>
      <c r="R842" s="268"/>
      <c r="S842" s="268"/>
      <c r="T842" s="269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T842" s="270" t="s">
        <v>257</v>
      </c>
      <c r="AU842" s="270" t="s">
        <v>87</v>
      </c>
      <c r="AV842" s="15" t="s">
        <v>253</v>
      </c>
      <c r="AW842" s="15" t="s">
        <v>34</v>
      </c>
      <c r="AX842" s="15" t="s">
        <v>85</v>
      </c>
      <c r="AY842" s="270" t="s">
        <v>245</v>
      </c>
    </row>
    <row r="843" s="2" customFormat="1" ht="16.5" customHeight="1">
      <c r="A843" s="40"/>
      <c r="B843" s="41"/>
      <c r="C843" s="221" t="s">
        <v>4042</v>
      </c>
      <c r="D843" s="221" t="s">
        <v>248</v>
      </c>
      <c r="E843" s="222" t="s">
        <v>7289</v>
      </c>
      <c r="F843" s="223" t="s">
        <v>7290</v>
      </c>
      <c r="G843" s="224" t="s">
        <v>275</v>
      </c>
      <c r="H843" s="225">
        <v>200.09700000000001</v>
      </c>
      <c r="I843" s="226"/>
      <c r="J843" s="227">
        <f>ROUND(I843*H843,2)</f>
        <v>0</v>
      </c>
      <c r="K843" s="223" t="s">
        <v>764</v>
      </c>
      <c r="L843" s="46"/>
      <c r="M843" s="228" t="s">
        <v>1</v>
      </c>
      <c r="N843" s="229" t="s">
        <v>42</v>
      </c>
      <c r="O843" s="93"/>
      <c r="P843" s="230">
        <f>O843*H843</f>
        <v>0</v>
      </c>
      <c r="Q843" s="230">
        <v>0</v>
      </c>
      <c r="R843" s="230">
        <f>Q843*H843</f>
        <v>0</v>
      </c>
      <c r="S843" s="230">
        <v>0</v>
      </c>
      <c r="T843" s="231">
        <f>S843*H843</f>
        <v>0</v>
      </c>
      <c r="U843" s="40"/>
      <c r="V843" s="40"/>
      <c r="W843" s="40"/>
      <c r="X843" s="40"/>
      <c r="Y843" s="40"/>
      <c r="Z843" s="40"/>
      <c r="AA843" s="40"/>
      <c r="AB843" s="40"/>
      <c r="AC843" s="40"/>
      <c r="AD843" s="40"/>
      <c r="AE843" s="40"/>
      <c r="AR843" s="232" t="s">
        <v>402</v>
      </c>
      <c r="AT843" s="232" t="s">
        <v>248</v>
      </c>
      <c r="AU843" s="232" t="s">
        <v>87</v>
      </c>
      <c r="AY843" s="19" t="s">
        <v>245</v>
      </c>
      <c r="BE843" s="233">
        <f>IF(N843="základní",J843,0)</f>
        <v>0</v>
      </c>
      <c r="BF843" s="233">
        <f>IF(N843="snížená",J843,0)</f>
        <v>0</v>
      </c>
      <c r="BG843" s="233">
        <f>IF(N843="zákl. přenesená",J843,0)</f>
        <v>0</v>
      </c>
      <c r="BH843" s="233">
        <f>IF(N843="sníž. přenesená",J843,0)</f>
        <v>0</v>
      </c>
      <c r="BI843" s="233">
        <f>IF(N843="nulová",J843,0)</f>
        <v>0</v>
      </c>
      <c r="BJ843" s="19" t="s">
        <v>85</v>
      </c>
      <c r="BK843" s="233">
        <f>ROUND(I843*H843,2)</f>
        <v>0</v>
      </c>
      <c r="BL843" s="19" t="s">
        <v>402</v>
      </c>
      <c r="BM843" s="232" t="s">
        <v>7702</v>
      </c>
    </row>
    <row r="844" s="2" customFormat="1">
      <c r="A844" s="40"/>
      <c r="B844" s="41"/>
      <c r="C844" s="42"/>
      <c r="D844" s="234" t="s">
        <v>255</v>
      </c>
      <c r="E844" s="42"/>
      <c r="F844" s="235" t="s">
        <v>7292</v>
      </c>
      <c r="G844" s="42"/>
      <c r="H844" s="42"/>
      <c r="I844" s="236"/>
      <c r="J844" s="42"/>
      <c r="K844" s="42"/>
      <c r="L844" s="46"/>
      <c r="M844" s="237"/>
      <c r="N844" s="238"/>
      <c r="O844" s="93"/>
      <c r="P844" s="93"/>
      <c r="Q844" s="93"/>
      <c r="R844" s="93"/>
      <c r="S844" s="93"/>
      <c r="T844" s="94"/>
      <c r="U844" s="40"/>
      <c r="V844" s="40"/>
      <c r="W844" s="40"/>
      <c r="X844" s="40"/>
      <c r="Y844" s="40"/>
      <c r="Z844" s="40"/>
      <c r="AA844" s="40"/>
      <c r="AB844" s="40"/>
      <c r="AC844" s="40"/>
      <c r="AD844" s="40"/>
      <c r="AE844" s="40"/>
      <c r="AT844" s="19" t="s">
        <v>255</v>
      </c>
      <c r="AU844" s="19" t="s">
        <v>87</v>
      </c>
    </row>
    <row r="845" s="2" customFormat="1">
      <c r="A845" s="40"/>
      <c r="B845" s="41"/>
      <c r="C845" s="42"/>
      <c r="D845" s="296" t="s">
        <v>766</v>
      </c>
      <c r="E845" s="42"/>
      <c r="F845" s="297" t="s">
        <v>7293</v>
      </c>
      <c r="G845" s="42"/>
      <c r="H845" s="42"/>
      <c r="I845" s="236"/>
      <c r="J845" s="42"/>
      <c r="K845" s="42"/>
      <c r="L845" s="46"/>
      <c r="M845" s="237"/>
      <c r="N845" s="238"/>
      <c r="O845" s="93"/>
      <c r="P845" s="93"/>
      <c r="Q845" s="93"/>
      <c r="R845" s="93"/>
      <c r="S845" s="93"/>
      <c r="T845" s="94"/>
      <c r="U845" s="40"/>
      <c r="V845" s="40"/>
      <c r="W845" s="40"/>
      <c r="X845" s="40"/>
      <c r="Y845" s="40"/>
      <c r="Z845" s="40"/>
      <c r="AA845" s="40"/>
      <c r="AB845" s="40"/>
      <c r="AC845" s="40"/>
      <c r="AD845" s="40"/>
      <c r="AE845" s="40"/>
      <c r="AT845" s="19" t="s">
        <v>766</v>
      </c>
      <c r="AU845" s="19" t="s">
        <v>87</v>
      </c>
    </row>
    <row r="846" s="14" customFormat="1">
      <c r="A846" s="14"/>
      <c r="B846" s="249"/>
      <c r="C846" s="250"/>
      <c r="D846" s="234" t="s">
        <v>257</v>
      </c>
      <c r="E846" s="251" t="s">
        <v>1</v>
      </c>
      <c r="F846" s="252" t="s">
        <v>7703</v>
      </c>
      <c r="G846" s="250"/>
      <c r="H846" s="253">
        <v>40.087000000000003</v>
      </c>
      <c r="I846" s="254"/>
      <c r="J846" s="250"/>
      <c r="K846" s="250"/>
      <c r="L846" s="255"/>
      <c r="M846" s="256"/>
      <c r="N846" s="257"/>
      <c r="O846" s="257"/>
      <c r="P846" s="257"/>
      <c r="Q846" s="257"/>
      <c r="R846" s="257"/>
      <c r="S846" s="257"/>
      <c r="T846" s="258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59" t="s">
        <v>257</v>
      </c>
      <c r="AU846" s="259" t="s">
        <v>87</v>
      </c>
      <c r="AV846" s="14" t="s">
        <v>87</v>
      </c>
      <c r="AW846" s="14" t="s">
        <v>34</v>
      </c>
      <c r="AX846" s="14" t="s">
        <v>77</v>
      </c>
      <c r="AY846" s="259" t="s">
        <v>245</v>
      </c>
    </row>
    <row r="847" s="14" customFormat="1">
      <c r="A847" s="14"/>
      <c r="B847" s="249"/>
      <c r="C847" s="250"/>
      <c r="D847" s="234" t="s">
        <v>257</v>
      </c>
      <c r="E847" s="251" t="s">
        <v>1</v>
      </c>
      <c r="F847" s="252" t="s">
        <v>7704</v>
      </c>
      <c r="G847" s="250"/>
      <c r="H847" s="253">
        <v>47.399999999999999</v>
      </c>
      <c r="I847" s="254"/>
      <c r="J847" s="250"/>
      <c r="K847" s="250"/>
      <c r="L847" s="255"/>
      <c r="M847" s="256"/>
      <c r="N847" s="257"/>
      <c r="O847" s="257"/>
      <c r="P847" s="257"/>
      <c r="Q847" s="257"/>
      <c r="R847" s="257"/>
      <c r="S847" s="257"/>
      <c r="T847" s="258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T847" s="259" t="s">
        <v>257</v>
      </c>
      <c r="AU847" s="259" t="s">
        <v>87</v>
      </c>
      <c r="AV847" s="14" t="s">
        <v>87</v>
      </c>
      <c r="AW847" s="14" t="s">
        <v>34</v>
      </c>
      <c r="AX847" s="14" t="s">
        <v>77</v>
      </c>
      <c r="AY847" s="259" t="s">
        <v>245</v>
      </c>
    </row>
    <row r="848" s="14" customFormat="1">
      <c r="A848" s="14"/>
      <c r="B848" s="249"/>
      <c r="C848" s="250"/>
      <c r="D848" s="234" t="s">
        <v>257</v>
      </c>
      <c r="E848" s="251" t="s">
        <v>1</v>
      </c>
      <c r="F848" s="252" t="s">
        <v>7296</v>
      </c>
      <c r="G848" s="250"/>
      <c r="H848" s="253">
        <v>110.75</v>
      </c>
      <c r="I848" s="254"/>
      <c r="J848" s="250"/>
      <c r="K848" s="250"/>
      <c r="L848" s="255"/>
      <c r="M848" s="256"/>
      <c r="N848" s="257"/>
      <c r="O848" s="257"/>
      <c r="P848" s="257"/>
      <c r="Q848" s="257"/>
      <c r="R848" s="257"/>
      <c r="S848" s="257"/>
      <c r="T848" s="258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T848" s="259" t="s">
        <v>257</v>
      </c>
      <c r="AU848" s="259" t="s">
        <v>87</v>
      </c>
      <c r="AV848" s="14" t="s">
        <v>87</v>
      </c>
      <c r="AW848" s="14" t="s">
        <v>34</v>
      </c>
      <c r="AX848" s="14" t="s">
        <v>77</v>
      </c>
      <c r="AY848" s="259" t="s">
        <v>245</v>
      </c>
    </row>
    <row r="849" s="14" customFormat="1">
      <c r="A849" s="14"/>
      <c r="B849" s="249"/>
      <c r="C849" s="250"/>
      <c r="D849" s="234" t="s">
        <v>257</v>
      </c>
      <c r="E849" s="251" t="s">
        <v>1</v>
      </c>
      <c r="F849" s="252" t="s">
        <v>7297</v>
      </c>
      <c r="G849" s="250"/>
      <c r="H849" s="253">
        <v>1.8600000000000001</v>
      </c>
      <c r="I849" s="254"/>
      <c r="J849" s="250"/>
      <c r="K849" s="250"/>
      <c r="L849" s="255"/>
      <c r="M849" s="256"/>
      <c r="N849" s="257"/>
      <c r="O849" s="257"/>
      <c r="P849" s="257"/>
      <c r="Q849" s="257"/>
      <c r="R849" s="257"/>
      <c r="S849" s="257"/>
      <c r="T849" s="258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59" t="s">
        <v>257</v>
      </c>
      <c r="AU849" s="259" t="s">
        <v>87</v>
      </c>
      <c r="AV849" s="14" t="s">
        <v>87</v>
      </c>
      <c r="AW849" s="14" t="s">
        <v>34</v>
      </c>
      <c r="AX849" s="14" t="s">
        <v>77</v>
      </c>
      <c r="AY849" s="259" t="s">
        <v>245</v>
      </c>
    </row>
    <row r="850" s="15" customFormat="1">
      <c r="A850" s="15"/>
      <c r="B850" s="260"/>
      <c r="C850" s="261"/>
      <c r="D850" s="234" t="s">
        <v>257</v>
      </c>
      <c r="E850" s="262" t="s">
        <v>1</v>
      </c>
      <c r="F850" s="263" t="s">
        <v>266</v>
      </c>
      <c r="G850" s="261"/>
      <c r="H850" s="264">
        <v>200.09700000000001</v>
      </c>
      <c r="I850" s="265"/>
      <c r="J850" s="261"/>
      <c r="K850" s="261"/>
      <c r="L850" s="266"/>
      <c r="M850" s="267"/>
      <c r="N850" s="268"/>
      <c r="O850" s="268"/>
      <c r="P850" s="268"/>
      <c r="Q850" s="268"/>
      <c r="R850" s="268"/>
      <c r="S850" s="268"/>
      <c r="T850" s="269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T850" s="270" t="s">
        <v>257</v>
      </c>
      <c r="AU850" s="270" t="s">
        <v>87</v>
      </c>
      <c r="AV850" s="15" t="s">
        <v>253</v>
      </c>
      <c r="AW850" s="15" t="s">
        <v>34</v>
      </c>
      <c r="AX850" s="15" t="s">
        <v>85</v>
      </c>
      <c r="AY850" s="270" t="s">
        <v>245</v>
      </c>
    </row>
    <row r="851" s="2" customFormat="1" ht="16.5" customHeight="1">
      <c r="A851" s="40"/>
      <c r="B851" s="41"/>
      <c r="C851" s="283" t="s">
        <v>4044</v>
      </c>
      <c r="D851" s="283" t="s">
        <v>551</v>
      </c>
      <c r="E851" s="284" t="s">
        <v>7298</v>
      </c>
      <c r="F851" s="285" t="s">
        <v>7299</v>
      </c>
      <c r="G851" s="286" t="s">
        <v>275</v>
      </c>
      <c r="H851" s="287">
        <v>116.288</v>
      </c>
      <c r="I851" s="288"/>
      <c r="J851" s="289">
        <f>ROUND(I851*H851,2)</f>
        <v>0</v>
      </c>
      <c r="K851" s="285" t="s">
        <v>764</v>
      </c>
      <c r="L851" s="290"/>
      <c r="M851" s="291" t="s">
        <v>1</v>
      </c>
      <c r="N851" s="292" t="s">
        <v>42</v>
      </c>
      <c r="O851" s="93"/>
      <c r="P851" s="230">
        <f>O851*H851</f>
        <v>0</v>
      </c>
      <c r="Q851" s="230">
        <v>0.00029999999999999997</v>
      </c>
      <c r="R851" s="230">
        <f>Q851*H851</f>
        <v>0.034886399999999998</v>
      </c>
      <c r="S851" s="230">
        <v>0</v>
      </c>
      <c r="T851" s="231">
        <f>S851*H851</f>
        <v>0</v>
      </c>
      <c r="U851" s="40"/>
      <c r="V851" s="40"/>
      <c r="W851" s="40"/>
      <c r="X851" s="40"/>
      <c r="Y851" s="40"/>
      <c r="Z851" s="40"/>
      <c r="AA851" s="40"/>
      <c r="AB851" s="40"/>
      <c r="AC851" s="40"/>
      <c r="AD851" s="40"/>
      <c r="AE851" s="40"/>
      <c r="AR851" s="232" t="s">
        <v>522</v>
      </c>
      <c r="AT851" s="232" t="s">
        <v>551</v>
      </c>
      <c r="AU851" s="232" t="s">
        <v>87</v>
      </c>
      <c r="AY851" s="19" t="s">
        <v>245</v>
      </c>
      <c r="BE851" s="233">
        <f>IF(N851="základní",J851,0)</f>
        <v>0</v>
      </c>
      <c r="BF851" s="233">
        <f>IF(N851="snížená",J851,0)</f>
        <v>0</v>
      </c>
      <c r="BG851" s="233">
        <f>IF(N851="zákl. přenesená",J851,0)</f>
        <v>0</v>
      </c>
      <c r="BH851" s="233">
        <f>IF(N851="sníž. přenesená",J851,0)</f>
        <v>0</v>
      </c>
      <c r="BI851" s="233">
        <f>IF(N851="nulová",J851,0)</f>
        <v>0</v>
      </c>
      <c r="BJ851" s="19" t="s">
        <v>85</v>
      </c>
      <c r="BK851" s="233">
        <f>ROUND(I851*H851,2)</f>
        <v>0</v>
      </c>
      <c r="BL851" s="19" t="s">
        <v>402</v>
      </c>
      <c r="BM851" s="232" t="s">
        <v>7705</v>
      </c>
    </row>
    <row r="852" s="2" customFormat="1">
      <c r="A852" s="40"/>
      <c r="B852" s="41"/>
      <c r="C852" s="42"/>
      <c r="D852" s="234" t="s">
        <v>255</v>
      </c>
      <c r="E852" s="42"/>
      <c r="F852" s="235" t="s">
        <v>7299</v>
      </c>
      <c r="G852" s="42"/>
      <c r="H852" s="42"/>
      <c r="I852" s="236"/>
      <c r="J852" s="42"/>
      <c r="K852" s="42"/>
      <c r="L852" s="46"/>
      <c r="M852" s="237"/>
      <c r="N852" s="238"/>
      <c r="O852" s="93"/>
      <c r="P852" s="93"/>
      <c r="Q852" s="93"/>
      <c r="R852" s="93"/>
      <c r="S852" s="93"/>
      <c r="T852" s="94"/>
      <c r="U852" s="40"/>
      <c r="V852" s="40"/>
      <c r="W852" s="40"/>
      <c r="X852" s="40"/>
      <c r="Y852" s="40"/>
      <c r="Z852" s="40"/>
      <c r="AA852" s="40"/>
      <c r="AB852" s="40"/>
      <c r="AC852" s="40"/>
      <c r="AD852" s="40"/>
      <c r="AE852" s="40"/>
      <c r="AT852" s="19" t="s">
        <v>255</v>
      </c>
      <c r="AU852" s="19" t="s">
        <v>87</v>
      </c>
    </row>
    <row r="853" s="14" customFormat="1">
      <c r="A853" s="14"/>
      <c r="B853" s="249"/>
      <c r="C853" s="250"/>
      <c r="D853" s="234" t="s">
        <v>257</v>
      </c>
      <c r="E853" s="251" t="s">
        <v>1</v>
      </c>
      <c r="F853" s="252" t="s">
        <v>7296</v>
      </c>
      <c r="G853" s="250"/>
      <c r="H853" s="253">
        <v>110.75</v>
      </c>
      <c r="I853" s="254"/>
      <c r="J853" s="250"/>
      <c r="K853" s="250"/>
      <c r="L853" s="255"/>
      <c r="M853" s="256"/>
      <c r="N853" s="257"/>
      <c r="O853" s="257"/>
      <c r="P853" s="257"/>
      <c r="Q853" s="257"/>
      <c r="R853" s="257"/>
      <c r="S853" s="257"/>
      <c r="T853" s="258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T853" s="259" t="s">
        <v>257</v>
      </c>
      <c r="AU853" s="259" t="s">
        <v>87</v>
      </c>
      <c r="AV853" s="14" t="s">
        <v>87</v>
      </c>
      <c r="AW853" s="14" t="s">
        <v>34</v>
      </c>
      <c r="AX853" s="14" t="s">
        <v>77</v>
      </c>
      <c r="AY853" s="259" t="s">
        <v>245</v>
      </c>
    </row>
    <row r="854" s="15" customFormat="1">
      <c r="A854" s="15"/>
      <c r="B854" s="260"/>
      <c r="C854" s="261"/>
      <c r="D854" s="234" t="s">
        <v>257</v>
      </c>
      <c r="E854" s="262" t="s">
        <v>1</v>
      </c>
      <c r="F854" s="263" t="s">
        <v>266</v>
      </c>
      <c r="G854" s="261"/>
      <c r="H854" s="264">
        <v>110.75</v>
      </c>
      <c r="I854" s="265"/>
      <c r="J854" s="261"/>
      <c r="K854" s="261"/>
      <c r="L854" s="266"/>
      <c r="M854" s="267"/>
      <c r="N854" s="268"/>
      <c r="O854" s="268"/>
      <c r="P854" s="268"/>
      <c r="Q854" s="268"/>
      <c r="R854" s="268"/>
      <c r="S854" s="268"/>
      <c r="T854" s="269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T854" s="270" t="s">
        <v>257</v>
      </c>
      <c r="AU854" s="270" t="s">
        <v>87</v>
      </c>
      <c r="AV854" s="15" t="s">
        <v>253</v>
      </c>
      <c r="AW854" s="15" t="s">
        <v>34</v>
      </c>
      <c r="AX854" s="15" t="s">
        <v>77</v>
      </c>
      <c r="AY854" s="270" t="s">
        <v>245</v>
      </c>
    </row>
    <row r="855" s="14" customFormat="1">
      <c r="A855" s="14"/>
      <c r="B855" s="249"/>
      <c r="C855" s="250"/>
      <c r="D855" s="234" t="s">
        <v>257</v>
      </c>
      <c r="E855" s="251" t="s">
        <v>1</v>
      </c>
      <c r="F855" s="252" t="s">
        <v>7706</v>
      </c>
      <c r="G855" s="250"/>
      <c r="H855" s="253">
        <v>116.288</v>
      </c>
      <c r="I855" s="254"/>
      <c r="J855" s="250"/>
      <c r="K855" s="250"/>
      <c r="L855" s="255"/>
      <c r="M855" s="256"/>
      <c r="N855" s="257"/>
      <c r="O855" s="257"/>
      <c r="P855" s="257"/>
      <c r="Q855" s="257"/>
      <c r="R855" s="257"/>
      <c r="S855" s="257"/>
      <c r="T855" s="258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59" t="s">
        <v>257</v>
      </c>
      <c r="AU855" s="259" t="s">
        <v>87</v>
      </c>
      <c r="AV855" s="14" t="s">
        <v>87</v>
      </c>
      <c r="AW855" s="14" t="s">
        <v>34</v>
      </c>
      <c r="AX855" s="14" t="s">
        <v>85</v>
      </c>
      <c r="AY855" s="259" t="s">
        <v>245</v>
      </c>
    </row>
    <row r="856" s="2" customFormat="1" ht="16.5" customHeight="1">
      <c r="A856" s="40"/>
      <c r="B856" s="41"/>
      <c r="C856" s="283" t="s">
        <v>4046</v>
      </c>
      <c r="D856" s="283" t="s">
        <v>551</v>
      </c>
      <c r="E856" s="284" t="s">
        <v>7302</v>
      </c>
      <c r="F856" s="285" t="s">
        <v>7303</v>
      </c>
      <c r="G856" s="286" t="s">
        <v>275</v>
      </c>
      <c r="H856" s="287">
        <v>91.861000000000004</v>
      </c>
      <c r="I856" s="288"/>
      <c r="J856" s="289">
        <f>ROUND(I856*H856,2)</f>
        <v>0</v>
      </c>
      <c r="K856" s="285" t="s">
        <v>764</v>
      </c>
      <c r="L856" s="290"/>
      <c r="M856" s="291" t="s">
        <v>1</v>
      </c>
      <c r="N856" s="292" t="s">
        <v>42</v>
      </c>
      <c r="O856" s="93"/>
      <c r="P856" s="230">
        <f>O856*H856</f>
        <v>0</v>
      </c>
      <c r="Q856" s="230">
        <v>0.00050000000000000001</v>
      </c>
      <c r="R856" s="230">
        <f>Q856*H856</f>
        <v>0.045930500000000006</v>
      </c>
      <c r="S856" s="230">
        <v>0</v>
      </c>
      <c r="T856" s="231">
        <f>S856*H856</f>
        <v>0</v>
      </c>
      <c r="U856" s="40"/>
      <c r="V856" s="40"/>
      <c r="W856" s="40"/>
      <c r="X856" s="40"/>
      <c r="Y856" s="40"/>
      <c r="Z856" s="40"/>
      <c r="AA856" s="40"/>
      <c r="AB856" s="40"/>
      <c r="AC856" s="40"/>
      <c r="AD856" s="40"/>
      <c r="AE856" s="40"/>
      <c r="AR856" s="232" t="s">
        <v>522</v>
      </c>
      <c r="AT856" s="232" t="s">
        <v>551</v>
      </c>
      <c r="AU856" s="232" t="s">
        <v>87</v>
      </c>
      <c r="AY856" s="19" t="s">
        <v>245</v>
      </c>
      <c r="BE856" s="233">
        <f>IF(N856="základní",J856,0)</f>
        <v>0</v>
      </c>
      <c r="BF856" s="233">
        <f>IF(N856="snížená",J856,0)</f>
        <v>0</v>
      </c>
      <c r="BG856" s="233">
        <f>IF(N856="zákl. přenesená",J856,0)</f>
        <v>0</v>
      </c>
      <c r="BH856" s="233">
        <f>IF(N856="sníž. přenesená",J856,0)</f>
        <v>0</v>
      </c>
      <c r="BI856" s="233">
        <f>IF(N856="nulová",J856,0)</f>
        <v>0</v>
      </c>
      <c r="BJ856" s="19" t="s">
        <v>85</v>
      </c>
      <c r="BK856" s="233">
        <f>ROUND(I856*H856,2)</f>
        <v>0</v>
      </c>
      <c r="BL856" s="19" t="s">
        <v>402</v>
      </c>
      <c r="BM856" s="232" t="s">
        <v>7707</v>
      </c>
    </row>
    <row r="857" s="2" customFormat="1">
      <c r="A857" s="40"/>
      <c r="B857" s="41"/>
      <c r="C857" s="42"/>
      <c r="D857" s="234" t="s">
        <v>255</v>
      </c>
      <c r="E857" s="42"/>
      <c r="F857" s="235" t="s">
        <v>7303</v>
      </c>
      <c r="G857" s="42"/>
      <c r="H857" s="42"/>
      <c r="I857" s="236"/>
      <c r="J857" s="42"/>
      <c r="K857" s="42"/>
      <c r="L857" s="46"/>
      <c r="M857" s="237"/>
      <c r="N857" s="238"/>
      <c r="O857" s="93"/>
      <c r="P857" s="93"/>
      <c r="Q857" s="93"/>
      <c r="R857" s="93"/>
      <c r="S857" s="93"/>
      <c r="T857" s="94"/>
      <c r="U857" s="40"/>
      <c r="V857" s="40"/>
      <c r="W857" s="40"/>
      <c r="X857" s="40"/>
      <c r="Y857" s="40"/>
      <c r="Z857" s="40"/>
      <c r="AA857" s="40"/>
      <c r="AB857" s="40"/>
      <c r="AC857" s="40"/>
      <c r="AD857" s="40"/>
      <c r="AE857" s="40"/>
      <c r="AT857" s="19" t="s">
        <v>255</v>
      </c>
      <c r="AU857" s="19" t="s">
        <v>87</v>
      </c>
    </row>
    <row r="858" s="14" customFormat="1">
      <c r="A858" s="14"/>
      <c r="B858" s="249"/>
      <c r="C858" s="250"/>
      <c r="D858" s="234" t="s">
        <v>257</v>
      </c>
      <c r="E858" s="251" t="s">
        <v>1</v>
      </c>
      <c r="F858" s="252" t="s">
        <v>7703</v>
      </c>
      <c r="G858" s="250"/>
      <c r="H858" s="253">
        <v>40.087000000000003</v>
      </c>
      <c r="I858" s="254"/>
      <c r="J858" s="250"/>
      <c r="K858" s="250"/>
      <c r="L858" s="255"/>
      <c r="M858" s="256"/>
      <c r="N858" s="257"/>
      <c r="O858" s="257"/>
      <c r="P858" s="257"/>
      <c r="Q858" s="257"/>
      <c r="R858" s="257"/>
      <c r="S858" s="257"/>
      <c r="T858" s="258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59" t="s">
        <v>257</v>
      </c>
      <c r="AU858" s="259" t="s">
        <v>87</v>
      </c>
      <c r="AV858" s="14" t="s">
        <v>87</v>
      </c>
      <c r="AW858" s="14" t="s">
        <v>34</v>
      </c>
      <c r="AX858" s="14" t="s">
        <v>77</v>
      </c>
      <c r="AY858" s="259" t="s">
        <v>245</v>
      </c>
    </row>
    <row r="859" s="14" customFormat="1">
      <c r="A859" s="14"/>
      <c r="B859" s="249"/>
      <c r="C859" s="250"/>
      <c r="D859" s="234" t="s">
        <v>257</v>
      </c>
      <c r="E859" s="251" t="s">
        <v>1</v>
      </c>
      <c r="F859" s="252" t="s">
        <v>7704</v>
      </c>
      <c r="G859" s="250"/>
      <c r="H859" s="253">
        <v>47.399999999999999</v>
      </c>
      <c r="I859" s="254"/>
      <c r="J859" s="250"/>
      <c r="K859" s="250"/>
      <c r="L859" s="255"/>
      <c r="M859" s="256"/>
      <c r="N859" s="257"/>
      <c r="O859" s="257"/>
      <c r="P859" s="257"/>
      <c r="Q859" s="257"/>
      <c r="R859" s="257"/>
      <c r="S859" s="257"/>
      <c r="T859" s="258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9" t="s">
        <v>257</v>
      </c>
      <c r="AU859" s="259" t="s">
        <v>87</v>
      </c>
      <c r="AV859" s="14" t="s">
        <v>87</v>
      </c>
      <c r="AW859" s="14" t="s">
        <v>34</v>
      </c>
      <c r="AX859" s="14" t="s">
        <v>77</v>
      </c>
      <c r="AY859" s="259" t="s">
        <v>245</v>
      </c>
    </row>
    <row r="860" s="15" customFormat="1">
      <c r="A860" s="15"/>
      <c r="B860" s="260"/>
      <c r="C860" s="261"/>
      <c r="D860" s="234" t="s">
        <v>257</v>
      </c>
      <c r="E860" s="262" t="s">
        <v>1</v>
      </c>
      <c r="F860" s="263" t="s">
        <v>266</v>
      </c>
      <c r="G860" s="261"/>
      <c r="H860" s="264">
        <v>87.486999999999995</v>
      </c>
      <c r="I860" s="265"/>
      <c r="J860" s="261"/>
      <c r="K860" s="261"/>
      <c r="L860" s="266"/>
      <c r="M860" s="267"/>
      <c r="N860" s="268"/>
      <c r="O860" s="268"/>
      <c r="P860" s="268"/>
      <c r="Q860" s="268"/>
      <c r="R860" s="268"/>
      <c r="S860" s="268"/>
      <c r="T860" s="269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T860" s="270" t="s">
        <v>257</v>
      </c>
      <c r="AU860" s="270" t="s">
        <v>87</v>
      </c>
      <c r="AV860" s="15" t="s">
        <v>253</v>
      </c>
      <c r="AW860" s="15" t="s">
        <v>34</v>
      </c>
      <c r="AX860" s="15" t="s">
        <v>77</v>
      </c>
      <c r="AY860" s="270" t="s">
        <v>245</v>
      </c>
    </row>
    <row r="861" s="14" customFormat="1">
      <c r="A861" s="14"/>
      <c r="B861" s="249"/>
      <c r="C861" s="250"/>
      <c r="D861" s="234" t="s">
        <v>257</v>
      </c>
      <c r="E861" s="251" t="s">
        <v>1</v>
      </c>
      <c r="F861" s="252" t="s">
        <v>7708</v>
      </c>
      <c r="G861" s="250"/>
      <c r="H861" s="253">
        <v>91.861000000000004</v>
      </c>
      <c r="I861" s="254"/>
      <c r="J861" s="250"/>
      <c r="K861" s="250"/>
      <c r="L861" s="255"/>
      <c r="M861" s="256"/>
      <c r="N861" s="257"/>
      <c r="O861" s="257"/>
      <c r="P861" s="257"/>
      <c r="Q861" s="257"/>
      <c r="R861" s="257"/>
      <c r="S861" s="257"/>
      <c r="T861" s="258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T861" s="259" t="s">
        <v>257</v>
      </c>
      <c r="AU861" s="259" t="s">
        <v>87</v>
      </c>
      <c r="AV861" s="14" t="s">
        <v>87</v>
      </c>
      <c r="AW861" s="14" t="s">
        <v>34</v>
      </c>
      <c r="AX861" s="14" t="s">
        <v>85</v>
      </c>
      <c r="AY861" s="259" t="s">
        <v>245</v>
      </c>
    </row>
    <row r="862" s="2" customFormat="1" ht="16.5" customHeight="1">
      <c r="A862" s="40"/>
      <c r="B862" s="41"/>
      <c r="C862" s="283" t="s">
        <v>4048</v>
      </c>
      <c r="D862" s="283" t="s">
        <v>551</v>
      </c>
      <c r="E862" s="284" t="s">
        <v>7307</v>
      </c>
      <c r="F862" s="285" t="s">
        <v>7308</v>
      </c>
      <c r="G862" s="286" t="s">
        <v>275</v>
      </c>
      <c r="H862" s="287">
        <v>1.9530000000000001</v>
      </c>
      <c r="I862" s="288"/>
      <c r="J862" s="289">
        <f>ROUND(I862*H862,2)</f>
        <v>0</v>
      </c>
      <c r="K862" s="285" t="s">
        <v>764</v>
      </c>
      <c r="L862" s="290"/>
      <c r="M862" s="291" t="s">
        <v>1</v>
      </c>
      <c r="N862" s="292" t="s">
        <v>42</v>
      </c>
      <c r="O862" s="93"/>
      <c r="P862" s="230">
        <f>O862*H862</f>
        <v>0</v>
      </c>
      <c r="Q862" s="230">
        <v>0.0011999999999999999</v>
      </c>
      <c r="R862" s="230">
        <f>Q862*H862</f>
        <v>0.0023435999999999999</v>
      </c>
      <c r="S862" s="230">
        <v>0</v>
      </c>
      <c r="T862" s="231">
        <f>S862*H862</f>
        <v>0</v>
      </c>
      <c r="U862" s="40"/>
      <c r="V862" s="40"/>
      <c r="W862" s="40"/>
      <c r="X862" s="40"/>
      <c r="Y862" s="40"/>
      <c r="Z862" s="40"/>
      <c r="AA862" s="40"/>
      <c r="AB862" s="40"/>
      <c r="AC862" s="40"/>
      <c r="AD862" s="40"/>
      <c r="AE862" s="40"/>
      <c r="AR862" s="232" t="s">
        <v>522</v>
      </c>
      <c r="AT862" s="232" t="s">
        <v>551</v>
      </c>
      <c r="AU862" s="232" t="s">
        <v>87</v>
      </c>
      <c r="AY862" s="19" t="s">
        <v>245</v>
      </c>
      <c r="BE862" s="233">
        <f>IF(N862="základní",J862,0)</f>
        <v>0</v>
      </c>
      <c r="BF862" s="233">
        <f>IF(N862="snížená",J862,0)</f>
        <v>0</v>
      </c>
      <c r="BG862" s="233">
        <f>IF(N862="zákl. přenesená",J862,0)</f>
        <v>0</v>
      </c>
      <c r="BH862" s="233">
        <f>IF(N862="sníž. přenesená",J862,0)</f>
        <v>0</v>
      </c>
      <c r="BI862" s="233">
        <f>IF(N862="nulová",J862,0)</f>
        <v>0</v>
      </c>
      <c r="BJ862" s="19" t="s">
        <v>85</v>
      </c>
      <c r="BK862" s="233">
        <f>ROUND(I862*H862,2)</f>
        <v>0</v>
      </c>
      <c r="BL862" s="19" t="s">
        <v>402</v>
      </c>
      <c r="BM862" s="232" t="s">
        <v>7709</v>
      </c>
    </row>
    <row r="863" s="2" customFormat="1">
      <c r="A863" s="40"/>
      <c r="B863" s="41"/>
      <c r="C863" s="42"/>
      <c r="D863" s="234" t="s">
        <v>255</v>
      </c>
      <c r="E863" s="42"/>
      <c r="F863" s="235" t="s">
        <v>7308</v>
      </c>
      <c r="G863" s="42"/>
      <c r="H863" s="42"/>
      <c r="I863" s="236"/>
      <c r="J863" s="42"/>
      <c r="K863" s="42"/>
      <c r="L863" s="46"/>
      <c r="M863" s="237"/>
      <c r="N863" s="238"/>
      <c r="O863" s="93"/>
      <c r="P863" s="93"/>
      <c r="Q863" s="93"/>
      <c r="R863" s="93"/>
      <c r="S863" s="93"/>
      <c r="T863" s="94"/>
      <c r="U863" s="40"/>
      <c r="V863" s="40"/>
      <c r="W863" s="40"/>
      <c r="X863" s="40"/>
      <c r="Y863" s="40"/>
      <c r="Z863" s="40"/>
      <c r="AA863" s="40"/>
      <c r="AB863" s="40"/>
      <c r="AC863" s="40"/>
      <c r="AD863" s="40"/>
      <c r="AE863" s="40"/>
      <c r="AT863" s="19" t="s">
        <v>255</v>
      </c>
      <c r="AU863" s="19" t="s">
        <v>87</v>
      </c>
    </row>
    <row r="864" s="14" customFormat="1">
      <c r="A864" s="14"/>
      <c r="B864" s="249"/>
      <c r="C864" s="250"/>
      <c r="D864" s="234" t="s">
        <v>257</v>
      </c>
      <c r="E864" s="251" t="s">
        <v>1</v>
      </c>
      <c r="F864" s="252" t="s">
        <v>7710</v>
      </c>
      <c r="G864" s="250"/>
      <c r="H864" s="253">
        <v>1.9530000000000001</v>
      </c>
      <c r="I864" s="254"/>
      <c r="J864" s="250"/>
      <c r="K864" s="250"/>
      <c r="L864" s="255"/>
      <c r="M864" s="256"/>
      <c r="N864" s="257"/>
      <c r="O864" s="257"/>
      <c r="P864" s="257"/>
      <c r="Q864" s="257"/>
      <c r="R864" s="257"/>
      <c r="S864" s="257"/>
      <c r="T864" s="258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59" t="s">
        <v>257</v>
      </c>
      <c r="AU864" s="259" t="s">
        <v>87</v>
      </c>
      <c r="AV864" s="14" t="s">
        <v>87</v>
      </c>
      <c r="AW864" s="14" t="s">
        <v>34</v>
      </c>
      <c r="AX864" s="14" t="s">
        <v>77</v>
      </c>
      <c r="AY864" s="259" t="s">
        <v>245</v>
      </c>
    </row>
    <row r="865" s="15" customFormat="1">
      <c r="A865" s="15"/>
      <c r="B865" s="260"/>
      <c r="C865" s="261"/>
      <c r="D865" s="234" t="s">
        <v>257</v>
      </c>
      <c r="E865" s="262" t="s">
        <v>1</v>
      </c>
      <c r="F865" s="263" t="s">
        <v>266</v>
      </c>
      <c r="G865" s="261"/>
      <c r="H865" s="264">
        <v>1.9530000000000001</v>
      </c>
      <c r="I865" s="265"/>
      <c r="J865" s="261"/>
      <c r="K865" s="261"/>
      <c r="L865" s="266"/>
      <c r="M865" s="267"/>
      <c r="N865" s="268"/>
      <c r="O865" s="268"/>
      <c r="P865" s="268"/>
      <c r="Q865" s="268"/>
      <c r="R865" s="268"/>
      <c r="S865" s="268"/>
      <c r="T865" s="269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T865" s="270" t="s">
        <v>257</v>
      </c>
      <c r="AU865" s="270" t="s">
        <v>87</v>
      </c>
      <c r="AV865" s="15" t="s">
        <v>253</v>
      </c>
      <c r="AW865" s="15" t="s">
        <v>34</v>
      </c>
      <c r="AX865" s="15" t="s">
        <v>85</v>
      </c>
      <c r="AY865" s="270" t="s">
        <v>245</v>
      </c>
    </row>
    <row r="866" s="2" customFormat="1" ht="16.5" customHeight="1">
      <c r="A866" s="40"/>
      <c r="B866" s="41"/>
      <c r="C866" s="221" t="s">
        <v>4051</v>
      </c>
      <c r="D866" s="221" t="s">
        <v>248</v>
      </c>
      <c r="E866" s="222" t="s">
        <v>3143</v>
      </c>
      <c r="F866" s="223" t="s">
        <v>3144</v>
      </c>
      <c r="G866" s="224" t="s">
        <v>3531</v>
      </c>
      <c r="H866" s="225">
        <v>4.9329999999999998</v>
      </c>
      <c r="I866" s="226"/>
      <c r="J866" s="227">
        <f>ROUND(I866*H866,2)</f>
        <v>0</v>
      </c>
      <c r="K866" s="223" t="s">
        <v>764</v>
      </c>
      <c r="L866" s="46"/>
      <c r="M866" s="228" t="s">
        <v>1</v>
      </c>
      <c r="N866" s="229" t="s">
        <v>42</v>
      </c>
      <c r="O866" s="93"/>
      <c r="P866" s="230">
        <f>O866*H866</f>
        <v>0</v>
      </c>
      <c r="Q866" s="230">
        <v>0</v>
      </c>
      <c r="R866" s="230">
        <f>Q866*H866</f>
        <v>0</v>
      </c>
      <c r="S866" s="230">
        <v>0</v>
      </c>
      <c r="T866" s="231">
        <f>S866*H866</f>
        <v>0</v>
      </c>
      <c r="U866" s="40"/>
      <c r="V866" s="40"/>
      <c r="W866" s="40"/>
      <c r="X866" s="40"/>
      <c r="Y866" s="40"/>
      <c r="Z866" s="40"/>
      <c r="AA866" s="40"/>
      <c r="AB866" s="40"/>
      <c r="AC866" s="40"/>
      <c r="AD866" s="40"/>
      <c r="AE866" s="40"/>
      <c r="AR866" s="232" t="s">
        <v>402</v>
      </c>
      <c r="AT866" s="232" t="s">
        <v>248</v>
      </c>
      <c r="AU866" s="232" t="s">
        <v>87</v>
      </c>
      <c r="AY866" s="19" t="s">
        <v>245</v>
      </c>
      <c r="BE866" s="233">
        <f>IF(N866="základní",J866,0)</f>
        <v>0</v>
      </c>
      <c r="BF866" s="233">
        <f>IF(N866="snížená",J866,0)</f>
        <v>0</v>
      </c>
      <c r="BG866" s="233">
        <f>IF(N866="zákl. přenesená",J866,0)</f>
        <v>0</v>
      </c>
      <c r="BH866" s="233">
        <f>IF(N866="sníž. přenesená",J866,0)</f>
        <v>0</v>
      </c>
      <c r="BI866" s="233">
        <f>IF(N866="nulová",J866,0)</f>
        <v>0</v>
      </c>
      <c r="BJ866" s="19" t="s">
        <v>85</v>
      </c>
      <c r="BK866" s="233">
        <f>ROUND(I866*H866,2)</f>
        <v>0</v>
      </c>
      <c r="BL866" s="19" t="s">
        <v>402</v>
      </c>
      <c r="BM866" s="232" t="s">
        <v>7711</v>
      </c>
    </row>
    <row r="867" s="2" customFormat="1">
      <c r="A867" s="40"/>
      <c r="B867" s="41"/>
      <c r="C867" s="42"/>
      <c r="D867" s="234" t="s">
        <v>255</v>
      </c>
      <c r="E867" s="42"/>
      <c r="F867" s="235" t="s">
        <v>3146</v>
      </c>
      <c r="G867" s="42"/>
      <c r="H867" s="42"/>
      <c r="I867" s="236"/>
      <c r="J867" s="42"/>
      <c r="K867" s="42"/>
      <c r="L867" s="46"/>
      <c r="M867" s="237"/>
      <c r="N867" s="238"/>
      <c r="O867" s="93"/>
      <c r="P867" s="93"/>
      <c r="Q867" s="93"/>
      <c r="R867" s="93"/>
      <c r="S867" s="93"/>
      <c r="T867" s="94"/>
      <c r="U867" s="40"/>
      <c r="V867" s="40"/>
      <c r="W867" s="40"/>
      <c r="X867" s="40"/>
      <c r="Y867" s="40"/>
      <c r="Z867" s="40"/>
      <c r="AA867" s="40"/>
      <c r="AB867" s="40"/>
      <c r="AC867" s="40"/>
      <c r="AD867" s="40"/>
      <c r="AE867" s="40"/>
      <c r="AT867" s="19" t="s">
        <v>255</v>
      </c>
      <c r="AU867" s="19" t="s">
        <v>87</v>
      </c>
    </row>
    <row r="868" s="2" customFormat="1">
      <c r="A868" s="40"/>
      <c r="B868" s="41"/>
      <c r="C868" s="42"/>
      <c r="D868" s="296" t="s">
        <v>766</v>
      </c>
      <c r="E868" s="42"/>
      <c r="F868" s="297" t="s">
        <v>3147</v>
      </c>
      <c r="G868" s="42"/>
      <c r="H868" s="42"/>
      <c r="I868" s="236"/>
      <c r="J868" s="42"/>
      <c r="K868" s="42"/>
      <c r="L868" s="46"/>
      <c r="M868" s="237"/>
      <c r="N868" s="238"/>
      <c r="O868" s="93"/>
      <c r="P868" s="93"/>
      <c r="Q868" s="93"/>
      <c r="R868" s="93"/>
      <c r="S868" s="93"/>
      <c r="T868" s="94"/>
      <c r="U868" s="40"/>
      <c r="V868" s="40"/>
      <c r="W868" s="40"/>
      <c r="X868" s="40"/>
      <c r="Y868" s="40"/>
      <c r="Z868" s="40"/>
      <c r="AA868" s="40"/>
      <c r="AB868" s="40"/>
      <c r="AC868" s="40"/>
      <c r="AD868" s="40"/>
      <c r="AE868" s="40"/>
      <c r="AT868" s="19" t="s">
        <v>766</v>
      </c>
      <c r="AU868" s="19" t="s">
        <v>87</v>
      </c>
    </row>
    <row r="869" s="12" customFormat="1" ht="20.88" customHeight="1">
      <c r="A869" s="12"/>
      <c r="B869" s="205"/>
      <c r="C869" s="206"/>
      <c r="D869" s="207" t="s">
        <v>76</v>
      </c>
      <c r="E869" s="219" t="s">
        <v>3992</v>
      </c>
      <c r="F869" s="219" t="s">
        <v>3993</v>
      </c>
      <c r="G869" s="206"/>
      <c r="H869" s="206"/>
      <c r="I869" s="209"/>
      <c r="J869" s="220">
        <f>BK869</f>
        <v>0</v>
      </c>
      <c r="K869" s="206"/>
      <c r="L869" s="211"/>
      <c r="M869" s="212"/>
      <c r="N869" s="213"/>
      <c r="O869" s="213"/>
      <c r="P869" s="214">
        <f>P870+SUM(P871:P881)</f>
        <v>0</v>
      </c>
      <c r="Q869" s="213"/>
      <c r="R869" s="214">
        <f>R870+SUM(R871:R881)</f>
        <v>1.2297130000000003</v>
      </c>
      <c r="S869" s="213"/>
      <c r="T869" s="215">
        <f>T870+SUM(T871:T881)</f>
        <v>0</v>
      </c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R869" s="216" t="s">
        <v>87</v>
      </c>
      <c r="AT869" s="217" t="s">
        <v>76</v>
      </c>
      <c r="AU869" s="217" t="s">
        <v>87</v>
      </c>
      <c r="AY869" s="216" t="s">
        <v>245</v>
      </c>
      <c r="BK869" s="218">
        <f>BK870+SUM(BK871:BK881)</f>
        <v>0</v>
      </c>
    </row>
    <row r="870" s="2" customFormat="1" ht="21.75" customHeight="1">
      <c r="A870" s="40"/>
      <c r="B870" s="41"/>
      <c r="C870" s="221" t="s">
        <v>4054</v>
      </c>
      <c r="D870" s="221" t="s">
        <v>248</v>
      </c>
      <c r="E870" s="222" t="s">
        <v>7312</v>
      </c>
      <c r="F870" s="223" t="s">
        <v>7313</v>
      </c>
      <c r="G870" s="224" t="s">
        <v>275</v>
      </c>
      <c r="H870" s="225">
        <v>47.399999999999999</v>
      </c>
      <c r="I870" s="226"/>
      <c r="J870" s="227">
        <f>ROUND(I870*H870,2)</f>
        <v>0</v>
      </c>
      <c r="K870" s="223" t="s">
        <v>764</v>
      </c>
      <c r="L870" s="46"/>
      <c r="M870" s="228" t="s">
        <v>1</v>
      </c>
      <c r="N870" s="229" t="s">
        <v>42</v>
      </c>
      <c r="O870" s="93"/>
      <c r="P870" s="230">
        <f>O870*H870</f>
        <v>0</v>
      </c>
      <c r="Q870" s="230">
        <v>5.0000000000000002E-05</v>
      </c>
      <c r="R870" s="230">
        <f>Q870*H870</f>
        <v>0.0023700000000000001</v>
      </c>
      <c r="S870" s="230">
        <v>0</v>
      </c>
      <c r="T870" s="231">
        <f>S870*H870</f>
        <v>0</v>
      </c>
      <c r="U870" s="40"/>
      <c r="V870" s="40"/>
      <c r="W870" s="40"/>
      <c r="X870" s="40"/>
      <c r="Y870" s="40"/>
      <c r="Z870" s="40"/>
      <c r="AA870" s="40"/>
      <c r="AB870" s="40"/>
      <c r="AC870" s="40"/>
      <c r="AD870" s="40"/>
      <c r="AE870" s="40"/>
      <c r="AR870" s="232" t="s">
        <v>402</v>
      </c>
      <c r="AT870" s="232" t="s">
        <v>248</v>
      </c>
      <c r="AU870" s="232" t="s">
        <v>272</v>
      </c>
      <c r="AY870" s="19" t="s">
        <v>245</v>
      </c>
      <c r="BE870" s="233">
        <f>IF(N870="základní",J870,0)</f>
        <v>0</v>
      </c>
      <c r="BF870" s="233">
        <f>IF(N870="snížená",J870,0)</f>
        <v>0</v>
      </c>
      <c r="BG870" s="233">
        <f>IF(N870="zákl. přenesená",J870,0)</f>
        <v>0</v>
      </c>
      <c r="BH870" s="233">
        <f>IF(N870="sníž. přenesená",J870,0)</f>
        <v>0</v>
      </c>
      <c r="BI870" s="233">
        <f>IF(N870="nulová",J870,0)</f>
        <v>0</v>
      </c>
      <c r="BJ870" s="19" t="s">
        <v>85</v>
      </c>
      <c r="BK870" s="233">
        <f>ROUND(I870*H870,2)</f>
        <v>0</v>
      </c>
      <c r="BL870" s="19" t="s">
        <v>402</v>
      </c>
      <c r="BM870" s="232" t="s">
        <v>7712</v>
      </c>
    </row>
    <row r="871" s="2" customFormat="1">
      <c r="A871" s="40"/>
      <c r="B871" s="41"/>
      <c r="C871" s="42"/>
      <c r="D871" s="234" t="s">
        <v>255</v>
      </c>
      <c r="E871" s="42"/>
      <c r="F871" s="235" t="s">
        <v>7315</v>
      </c>
      <c r="G871" s="42"/>
      <c r="H871" s="42"/>
      <c r="I871" s="236"/>
      <c r="J871" s="42"/>
      <c r="K871" s="42"/>
      <c r="L871" s="46"/>
      <c r="M871" s="237"/>
      <c r="N871" s="238"/>
      <c r="O871" s="93"/>
      <c r="P871" s="93"/>
      <c r="Q871" s="93"/>
      <c r="R871" s="93"/>
      <c r="S871" s="93"/>
      <c r="T871" s="94"/>
      <c r="U871" s="40"/>
      <c r="V871" s="40"/>
      <c r="W871" s="40"/>
      <c r="X871" s="40"/>
      <c r="Y871" s="40"/>
      <c r="Z871" s="40"/>
      <c r="AA871" s="40"/>
      <c r="AB871" s="40"/>
      <c r="AC871" s="40"/>
      <c r="AD871" s="40"/>
      <c r="AE871" s="40"/>
      <c r="AT871" s="19" t="s">
        <v>255</v>
      </c>
      <c r="AU871" s="19" t="s">
        <v>272</v>
      </c>
    </row>
    <row r="872" s="2" customFormat="1">
      <c r="A872" s="40"/>
      <c r="B872" s="41"/>
      <c r="C872" s="42"/>
      <c r="D872" s="296" t="s">
        <v>766</v>
      </c>
      <c r="E872" s="42"/>
      <c r="F872" s="297" t="s">
        <v>7316</v>
      </c>
      <c r="G872" s="42"/>
      <c r="H872" s="42"/>
      <c r="I872" s="236"/>
      <c r="J872" s="42"/>
      <c r="K872" s="42"/>
      <c r="L872" s="46"/>
      <c r="M872" s="237"/>
      <c r="N872" s="238"/>
      <c r="O872" s="93"/>
      <c r="P872" s="93"/>
      <c r="Q872" s="93"/>
      <c r="R872" s="93"/>
      <c r="S872" s="93"/>
      <c r="T872" s="94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T872" s="19" t="s">
        <v>766</v>
      </c>
      <c r="AU872" s="19" t="s">
        <v>272</v>
      </c>
    </row>
    <row r="873" s="14" customFormat="1">
      <c r="A873" s="14"/>
      <c r="B873" s="249"/>
      <c r="C873" s="250"/>
      <c r="D873" s="234" t="s">
        <v>257</v>
      </c>
      <c r="E873" s="251" t="s">
        <v>1</v>
      </c>
      <c r="F873" s="252" t="s">
        <v>7713</v>
      </c>
      <c r="G873" s="250"/>
      <c r="H873" s="253">
        <v>47.399999999999999</v>
      </c>
      <c r="I873" s="254"/>
      <c r="J873" s="250"/>
      <c r="K873" s="250"/>
      <c r="L873" s="255"/>
      <c r="M873" s="256"/>
      <c r="N873" s="257"/>
      <c r="O873" s="257"/>
      <c r="P873" s="257"/>
      <c r="Q873" s="257"/>
      <c r="R873" s="257"/>
      <c r="S873" s="257"/>
      <c r="T873" s="258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59" t="s">
        <v>257</v>
      </c>
      <c r="AU873" s="259" t="s">
        <v>272</v>
      </c>
      <c r="AV873" s="14" t="s">
        <v>87</v>
      </c>
      <c r="AW873" s="14" t="s">
        <v>34</v>
      </c>
      <c r="AX873" s="14" t="s">
        <v>77</v>
      </c>
      <c r="AY873" s="259" t="s">
        <v>245</v>
      </c>
    </row>
    <row r="874" s="15" customFormat="1">
      <c r="A874" s="15"/>
      <c r="B874" s="260"/>
      <c r="C874" s="261"/>
      <c r="D874" s="234" t="s">
        <v>257</v>
      </c>
      <c r="E874" s="262" t="s">
        <v>1</v>
      </c>
      <c r="F874" s="263" t="s">
        <v>266</v>
      </c>
      <c r="G874" s="261"/>
      <c r="H874" s="264">
        <v>47.399999999999999</v>
      </c>
      <c r="I874" s="265"/>
      <c r="J874" s="261"/>
      <c r="K874" s="261"/>
      <c r="L874" s="266"/>
      <c r="M874" s="267"/>
      <c r="N874" s="268"/>
      <c r="O874" s="268"/>
      <c r="P874" s="268"/>
      <c r="Q874" s="268"/>
      <c r="R874" s="268"/>
      <c r="S874" s="268"/>
      <c r="T874" s="269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T874" s="270" t="s">
        <v>257</v>
      </c>
      <c r="AU874" s="270" t="s">
        <v>272</v>
      </c>
      <c r="AV874" s="15" t="s">
        <v>253</v>
      </c>
      <c r="AW874" s="15" t="s">
        <v>34</v>
      </c>
      <c r="AX874" s="15" t="s">
        <v>85</v>
      </c>
      <c r="AY874" s="270" t="s">
        <v>245</v>
      </c>
    </row>
    <row r="875" s="2" customFormat="1" ht="16.5" customHeight="1">
      <c r="A875" s="40"/>
      <c r="B875" s="41"/>
      <c r="C875" s="283" t="s">
        <v>4711</v>
      </c>
      <c r="D875" s="283" t="s">
        <v>551</v>
      </c>
      <c r="E875" s="284" t="s">
        <v>7318</v>
      </c>
      <c r="F875" s="285" t="s">
        <v>7319</v>
      </c>
      <c r="G875" s="286" t="s">
        <v>275</v>
      </c>
      <c r="H875" s="287">
        <v>51.192</v>
      </c>
      <c r="I875" s="288"/>
      <c r="J875" s="289">
        <f>ROUND(I875*H875,2)</f>
        <v>0</v>
      </c>
      <c r="K875" s="285" t="s">
        <v>764</v>
      </c>
      <c r="L875" s="290"/>
      <c r="M875" s="291" t="s">
        <v>1</v>
      </c>
      <c r="N875" s="292" t="s">
        <v>42</v>
      </c>
      <c r="O875" s="93"/>
      <c r="P875" s="230">
        <f>O875*H875</f>
        <v>0</v>
      </c>
      <c r="Q875" s="230">
        <v>0.0015</v>
      </c>
      <c r="R875" s="230">
        <f>Q875*H875</f>
        <v>0.076787999999999995</v>
      </c>
      <c r="S875" s="230">
        <v>0</v>
      </c>
      <c r="T875" s="231">
        <f>S875*H875</f>
        <v>0</v>
      </c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R875" s="232" t="s">
        <v>522</v>
      </c>
      <c r="AT875" s="232" t="s">
        <v>551</v>
      </c>
      <c r="AU875" s="232" t="s">
        <v>272</v>
      </c>
      <c r="AY875" s="19" t="s">
        <v>245</v>
      </c>
      <c r="BE875" s="233">
        <f>IF(N875="základní",J875,0)</f>
        <v>0</v>
      </c>
      <c r="BF875" s="233">
        <f>IF(N875="snížená",J875,0)</f>
        <v>0</v>
      </c>
      <c r="BG875" s="233">
        <f>IF(N875="zákl. přenesená",J875,0)</f>
        <v>0</v>
      </c>
      <c r="BH875" s="233">
        <f>IF(N875="sníž. přenesená",J875,0)</f>
        <v>0</v>
      </c>
      <c r="BI875" s="233">
        <f>IF(N875="nulová",J875,0)</f>
        <v>0</v>
      </c>
      <c r="BJ875" s="19" t="s">
        <v>85</v>
      </c>
      <c r="BK875" s="233">
        <f>ROUND(I875*H875,2)</f>
        <v>0</v>
      </c>
      <c r="BL875" s="19" t="s">
        <v>402</v>
      </c>
      <c r="BM875" s="232" t="s">
        <v>7714</v>
      </c>
    </row>
    <row r="876" s="2" customFormat="1">
      <c r="A876" s="40"/>
      <c r="B876" s="41"/>
      <c r="C876" s="42"/>
      <c r="D876" s="234" t="s">
        <v>255</v>
      </c>
      <c r="E876" s="42"/>
      <c r="F876" s="235" t="s">
        <v>7319</v>
      </c>
      <c r="G876" s="42"/>
      <c r="H876" s="42"/>
      <c r="I876" s="236"/>
      <c r="J876" s="42"/>
      <c r="K876" s="42"/>
      <c r="L876" s="46"/>
      <c r="M876" s="237"/>
      <c r="N876" s="238"/>
      <c r="O876" s="93"/>
      <c r="P876" s="93"/>
      <c r="Q876" s="93"/>
      <c r="R876" s="93"/>
      <c r="S876" s="93"/>
      <c r="T876" s="94"/>
      <c r="U876" s="40"/>
      <c r="V876" s="40"/>
      <c r="W876" s="40"/>
      <c r="X876" s="40"/>
      <c r="Y876" s="40"/>
      <c r="Z876" s="40"/>
      <c r="AA876" s="40"/>
      <c r="AB876" s="40"/>
      <c r="AC876" s="40"/>
      <c r="AD876" s="40"/>
      <c r="AE876" s="40"/>
      <c r="AT876" s="19" t="s">
        <v>255</v>
      </c>
      <c r="AU876" s="19" t="s">
        <v>272</v>
      </c>
    </row>
    <row r="877" s="14" customFormat="1">
      <c r="A877" s="14"/>
      <c r="B877" s="249"/>
      <c r="C877" s="250"/>
      <c r="D877" s="234" t="s">
        <v>257</v>
      </c>
      <c r="E877" s="251" t="s">
        <v>1</v>
      </c>
      <c r="F877" s="252" t="s">
        <v>7715</v>
      </c>
      <c r="G877" s="250"/>
      <c r="H877" s="253">
        <v>51.192</v>
      </c>
      <c r="I877" s="254"/>
      <c r="J877" s="250"/>
      <c r="K877" s="250"/>
      <c r="L877" s="255"/>
      <c r="M877" s="256"/>
      <c r="N877" s="257"/>
      <c r="O877" s="257"/>
      <c r="P877" s="257"/>
      <c r="Q877" s="257"/>
      <c r="R877" s="257"/>
      <c r="S877" s="257"/>
      <c r="T877" s="258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T877" s="259" t="s">
        <v>257</v>
      </c>
      <c r="AU877" s="259" t="s">
        <v>272</v>
      </c>
      <c r="AV877" s="14" t="s">
        <v>87</v>
      </c>
      <c r="AW877" s="14" t="s">
        <v>34</v>
      </c>
      <c r="AX877" s="14" t="s">
        <v>85</v>
      </c>
      <c r="AY877" s="259" t="s">
        <v>245</v>
      </c>
    </row>
    <row r="878" s="2" customFormat="1" ht="16.5" customHeight="1">
      <c r="A878" s="40"/>
      <c r="B878" s="41"/>
      <c r="C878" s="221" t="s">
        <v>4713</v>
      </c>
      <c r="D878" s="221" t="s">
        <v>248</v>
      </c>
      <c r="E878" s="222" t="s">
        <v>4005</v>
      </c>
      <c r="F878" s="223" t="s">
        <v>4006</v>
      </c>
      <c r="G878" s="224" t="s">
        <v>545</v>
      </c>
      <c r="H878" s="225">
        <v>0.079000000000000001</v>
      </c>
      <c r="I878" s="226"/>
      <c r="J878" s="227">
        <f>ROUND(I878*H878,2)</f>
        <v>0</v>
      </c>
      <c r="K878" s="223" t="s">
        <v>764</v>
      </c>
      <c r="L878" s="46"/>
      <c r="M878" s="228" t="s">
        <v>1</v>
      </c>
      <c r="N878" s="229" t="s">
        <v>42</v>
      </c>
      <c r="O878" s="93"/>
      <c r="P878" s="230">
        <f>O878*H878</f>
        <v>0</v>
      </c>
      <c r="Q878" s="230">
        <v>0</v>
      </c>
      <c r="R878" s="230">
        <f>Q878*H878</f>
        <v>0</v>
      </c>
      <c r="S878" s="230">
        <v>0</v>
      </c>
      <c r="T878" s="231">
        <f>S878*H878</f>
        <v>0</v>
      </c>
      <c r="U878" s="40"/>
      <c r="V878" s="40"/>
      <c r="W878" s="40"/>
      <c r="X878" s="40"/>
      <c r="Y878" s="40"/>
      <c r="Z878" s="40"/>
      <c r="AA878" s="40"/>
      <c r="AB878" s="40"/>
      <c r="AC878" s="40"/>
      <c r="AD878" s="40"/>
      <c r="AE878" s="40"/>
      <c r="AR878" s="232" t="s">
        <v>402</v>
      </c>
      <c r="AT878" s="232" t="s">
        <v>248</v>
      </c>
      <c r="AU878" s="232" t="s">
        <v>272</v>
      </c>
      <c r="AY878" s="19" t="s">
        <v>245</v>
      </c>
      <c r="BE878" s="233">
        <f>IF(N878="základní",J878,0)</f>
        <v>0</v>
      </c>
      <c r="BF878" s="233">
        <f>IF(N878="snížená",J878,0)</f>
        <v>0</v>
      </c>
      <c r="BG878" s="233">
        <f>IF(N878="zákl. přenesená",J878,0)</f>
        <v>0</v>
      </c>
      <c r="BH878" s="233">
        <f>IF(N878="sníž. přenesená",J878,0)</f>
        <v>0</v>
      </c>
      <c r="BI878" s="233">
        <f>IF(N878="nulová",J878,0)</f>
        <v>0</v>
      </c>
      <c r="BJ878" s="19" t="s">
        <v>85</v>
      </c>
      <c r="BK878" s="233">
        <f>ROUND(I878*H878,2)</f>
        <v>0</v>
      </c>
      <c r="BL878" s="19" t="s">
        <v>402</v>
      </c>
      <c r="BM878" s="232" t="s">
        <v>7716</v>
      </c>
    </row>
    <row r="879" s="2" customFormat="1">
      <c r="A879" s="40"/>
      <c r="B879" s="41"/>
      <c r="C879" s="42"/>
      <c r="D879" s="234" t="s">
        <v>255</v>
      </c>
      <c r="E879" s="42"/>
      <c r="F879" s="235" t="s">
        <v>4008</v>
      </c>
      <c r="G879" s="42"/>
      <c r="H879" s="42"/>
      <c r="I879" s="236"/>
      <c r="J879" s="42"/>
      <c r="K879" s="42"/>
      <c r="L879" s="46"/>
      <c r="M879" s="237"/>
      <c r="N879" s="238"/>
      <c r="O879" s="93"/>
      <c r="P879" s="93"/>
      <c r="Q879" s="93"/>
      <c r="R879" s="93"/>
      <c r="S879" s="93"/>
      <c r="T879" s="94"/>
      <c r="U879" s="40"/>
      <c r="V879" s="40"/>
      <c r="W879" s="40"/>
      <c r="X879" s="40"/>
      <c r="Y879" s="40"/>
      <c r="Z879" s="40"/>
      <c r="AA879" s="40"/>
      <c r="AB879" s="40"/>
      <c r="AC879" s="40"/>
      <c r="AD879" s="40"/>
      <c r="AE879" s="40"/>
      <c r="AT879" s="19" t="s">
        <v>255</v>
      </c>
      <c r="AU879" s="19" t="s">
        <v>272</v>
      </c>
    </row>
    <row r="880" s="2" customFormat="1">
      <c r="A880" s="40"/>
      <c r="B880" s="41"/>
      <c r="C880" s="42"/>
      <c r="D880" s="296" t="s">
        <v>766</v>
      </c>
      <c r="E880" s="42"/>
      <c r="F880" s="297" t="s">
        <v>4009</v>
      </c>
      <c r="G880" s="42"/>
      <c r="H880" s="42"/>
      <c r="I880" s="236"/>
      <c r="J880" s="42"/>
      <c r="K880" s="42"/>
      <c r="L880" s="46"/>
      <c r="M880" s="237"/>
      <c r="N880" s="238"/>
      <c r="O880" s="93"/>
      <c r="P880" s="93"/>
      <c r="Q880" s="93"/>
      <c r="R880" s="93"/>
      <c r="S880" s="93"/>
      <c r="T880" s="94"/>
      <c r="U880" s="40"/>
      <c r="V880" s="40"/>
      <c r="W880" s="40"/>
      <c r="X880" s="40"/>
      <c r="Y880" s="40"/>
      <c r="Z880" s="40"/>
      <c r="AA880" s="40"/>
      <c r="AB880" s="40"/>
      <c r="AC880" s="40"/>
      <c r="AD880" s="40"/>
      <c r="AE880" s="40"/>
      <c r="AT880" s="19" t="s">
        <v>766</v>
      </c>
      <c r="AU880" s="19" t="s">
        <v>272</v>
      </c>
    </row>
    <row r="881" s="17" customFormat="1" ht="20.88" customHeight="1">
      <c r="A881" s="17"/>
      <c r="B881" s="306"/>
      <c r="C881" s="307"/>
      <c r="D881" s="308" t="s">
        <v>76</v>
      </c>
      <c r="E881" s="308" t="s">
        <v>905</v>
      </c>
      <c r="F881" s="308" t="s">
        <v>906</v>
      </c>
      <c r="G881" s="307"/>
      <c r="H881" s="307"/>
      <c r="I881" s="309"/>
      <c r="J881" s="310">
        <f>BK881</f>
        <v>0</v>
      </c>
      <c r="K881" s="307"/>
      <c r="L881" s="311"/>
      <c r="M881" s="312"/>
      <c r="N881" s="313"/>
      <c r="O881" s="313"/>
      <c r="P881" s="314">
        <f>SUM(P882:P926)</f>
        <v>0</v>
      </c>
      <c r="Q881" s="313"/>
      <c r="R881" s="314">
        <f>SUM(R882:R926)</f>
        <v>1.1505550000000002</v>
      </c>
      <c r="S881" s="313"/>
      <c r="T881" s="315">
        <f>SUM(T882:T926)</f>
        <v>0</v>
      </c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R881" s="316" t="s">
        <v>87</v>
      </c>
      <c r="AT881" s="317" t="s">
        <v>76</v>
      </c>
      <c r="AU881" s="317" t="s">
        <v>272</v>
      </c>
      <c r="AY881" s="316" t="s">
        <v>245</v>
      </c>
      <c r="BK881" s="318">
        <f>SUM(BK882:BK926)</f>
        <v>0</v>
      </c>
    </row>
    <row r="882" s="2" customFormat="1" ht="16.5" customHeight="1">
      <c r="A882" s="40"/>
      <c r="B882" s="41"/>
      <c r="C882" s="221" t="s">
        <v>4718</v>
      </c>
      <c r="D882" s="221" t="s">
        <v>248</v>
      </c>
      <c r="E882" s="222" t="s">
        <v>3149</v>
      </c>
      <c r="F882" s="223" t="s">
        <v>3150</v>
      </c>
      <c r="G882" s="224" t="s">
        <v>275</v>
      </c>
      <c r="H882" s="225">
        <v>28.100000000000001</v>
      </c>
      <c r="I882" s="226"/>
      <c r="J882" s="227">
        <f>ROUND(I882*H882,2)</f>
        <v>0</v>
      </c>
      <c r="K882" s="223" t="s">
        <v>764</v>
      </c>
      <c r="L882" s="46"/>
      <c r="M882" s="228" t="s">
        <v>1</v>
      </c>
      <c r="N882" s="229" t="s">
        <v>42</v>
      </c>
      <c r="O882" s="93"/>
      <c r="P882" s="230">
        <f>O882*H882</f>
        <v>0</v>
      </c>
      <c r="Q882" s="230">
        <v>0</v>
      </c>
      <c r="R882" s="230">
        <f>Q882*H882</f>
        <v>0</v>
      </c>
      <c r="S882" s="230">
        <v>0</v>
      </c>
      <c r="T882" s="231">
        <f>S882*H882</f>
        <v>0</v>
      </c>
      <c r="U882" s="40"/>
      <c r="V882" s="40"/>
      <c r="W882" s="40"/>
      <c r="X882" s="40"/>
      <c r="Y882" s="40"/>
      <c r="Z882" s="40"/>
      <c r="AA882" s="40"/>
      <c r="AB882" s="40"/>
      <c r="AC882" s="40"/>
      <c r="AD882" s="40"/>
      <c r="AE882" s="40"/>
      <c r="AR882" s="232" t="s">
        <v>402</v>
      </c>
      <c r="AT882" s="232" t="s">
        <v>248</v>
      </c>
      <c r="AU882" s="232" t="s">
        <v>253</v>
      </c>
      <c r="AY882" s="19" t="s">
        <v>245</v>
      </c>
      <c r="BE882" s="233">
        <f>IF(N882="základní",J882,0)</f>
        <v>0</v>
      </c>
      <c r="BF882" s="233">
        <f>IF(N882="snížená",J882,0)</f>
        <v>0</v>
      </c>
      <c r="BG882" s="233">
        <f>IF(N882="zákl. přenesená",J882,0)</f>
        <v>0</v>
      </c>
      <c r="BH882" s="233">
        <f>IF(N882="sníž. přenesená",J882,0)</f>
        <v>0</v>
      </c>
      <c r="BI882" s="233">
        <f>IF(N882="nulová",J882,0)</f>
        <v>0</v>
      </c>
      <c r="BJ882" s="19" t="s">
        <v>85</v>
      </c>
      <c r="BK882" s="233">
        <f>ROUND(I882*H882,2)</f>
        <v>0</v>
      </c>
      <c r="BL882" s="19" t="s">
        <v>402</v>
      </c>
      <c r="BM882" s="232" t="s">
        <v>7717</v>
      </c>
    </row>
    <row r="883" s="2" customFormat="1">
      <c r="A883" s="40"/>
      <c r="B883" s="41"/>
      <c r="C883" s="42"/>
      <c r="D883" s="234" t="s">
        <v>255</v>
      </c>
      <c r="E883" s="42"/>
      <c r="F883" s="235" t="s">
        <v>3152</v>
      </c>
      <c r="G883" s="42"/>
      <c r="H883" s="42"/>
      <c r="I883" s="236"/>
      <c r="J883" s="42"/>
      <c r="K883" s="42"/>
      <c r="L883" s="46"/>
      <c r="M883" s="237"/>
      <c r="N883" s="238"/>
      <c r="O883" s="93"/>
      <c r="P883" s="93"/>
      <c r="Q883" s="93"/>
      <c r="R883" s="93"/>
      <c r="S883" s="93"/>
      <c r="T883" s="94"/>
      <c r="U883" s="40"/>
      <c r="V883" s="40"/>
      <c r="W883" s="40"/>
      <c r="X883" s="40"/>
      <c r="Y883" s="40"/>
      <c r="Z883" s="40"/>
      <c r="AA883" s="40"/>
      <c r="AB883" s="40"/>
      <c r="AC883" s="40"/>
      <c r="AD883" s="40"/>
      <c r="AE883" s="40"/>
      <c r="AT883" s="19" t="s">
        <v>255</v>
      </c>
      <c r="AU883" s="19" t="s">
        <v>253</v>
      </c>
    </row>
    <row r="884" s="2" customFormat="1">
      <c r="A884" s="40"/>
      <c r="B884" s="41"/>
      <c r="C884" s="42"/>
      <c r="D884" s="296" t="s">
        <v>766</v>
      </c>
      <c r="E884" s="42"/>
      <c r="F884" s="297" t="s">
        <v>3153</v>
      </c>
      <c r="G884" s="42"/>
      <c r="H884" s="42"/>
      <c r="I884" s="236"/>
      <c r="J884" s="42"/>
      <c r="K884" s="42"/>
      <c r="L884" s="46"/>
      <c r="M884" s="237"/>
      <c r="N884" s="238"/>
      <c r="O884" s="93"/>
      <c r="P884" s="93"/>
      <c r="Q884" s="93"/>
      <c r="R884" s="93"/>
      <c r="S884" s="93"/>
      <c r="T884" s="94"/>
      <c r="U884" s="40"/>
      <c r="V884" s="40"/>
      <c r="W884" s="40"/>
      <c r="X884" s="40"/>
      <c r="Y884" s="40"/>
      <c r="Z884" s="40"/>
      <c r="AA884" s="40"/>
      <c r="AB884" s="40"/>
      <c r="AC884" s="40"/>
      <c r="AD884" s="40"/>
      <c r="AE884" s="40"/>
      <c r="AT884" s="19" t="s">
        <v>766</v>
      </c>
      <c r="AU884" s="19" t="s">
        <v>253</v>
      </c>
    </row>
    <row r="885" s="13" customFormat="1">
      <c r="A885" s="13"/>
      <c r="B885" s="239"/>
      <c r="C885" s="240"/>
      <c r="D885" s="234" t="s">
        <v>257</v>
      </c>
      <c r="E885" s="241" t="s">
        <v>1</v>
      </c>
      <c r="F885" s="242" t="s">
        <v>3154</v>
      </c>
      <c r="G885" s="240"/>
      <c r="H885" s="241" t="s">
        <v>1</v>
      </c>
      <c r="I885" s="243"/>
      <c r="J885" s="240"/>
      <c r="K885" s="240"/>
      <c r="L885" s="244"/>
      <c r="M885" s="245"/>
      <c r="N885" s="246"/>
      <c r="O885" s="246"/>
      <c r="P885" s="246"/>
      <c r="Q885" s="246"/>
      <c r="R885" s="246"/>
      <c r="S885" s="246"/>
      <c r="T885" s="247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8" t="s">
        <v>257</v>
      </c>
      <c r="AU885" s="248" t="s">
        <v>253</v>
      </c>
      <c r="AV885" s="13" t="s">
        <v>85</v>
      </c>
      <c r="AW885" s="13" t="s">
        <v>34</v>
      </c>
      <c r="AX885" s="13" t="s">
        <v>77</v>
      </c>
      <c r="AY885" s="248" t="s">
        <v>245</v>
      </c>
    </row>
    <row r="886" s="14" customFormat="1">
      <c r="A886" s="14"/>
      <c r="B886" s="249"/>
      <c r="C886" s="250"/>
      <c r="D886" s="234" t="s">
        <v>257</v>
      </c>
      <c r="E886" s="251" t="s">
        <v>1</v>
      </c>
      <c r="F886" s="252" t="s">
        <v>7718</v>
      </c>
      <c r="G886" s="250"/>
      <c r="H886" s="253">
        <v>28.100000000000001</v>
      </c>
      <c r="I886" s="254"/>
      <c r="J886" s="250"/>
      <c r="K886" s="250"/>
      <c r="L886" s="255"/>
      <c r="M886" s="256"/>
      <c r="N886" s="257"/>
      <c r="O886" s="257"/>
      <c r="P886" s="257"/>
      <c r="Q886" s="257"/>
      <c r="R886" s="257"/>
      <c r="S886" s="257"/>
      <c r="T886" s="258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59" t="s">
        <v>257</v>
      </c>
      <c r="AU886" s="259" t="s">
        <v>253</v>
      </c>
      <c r="AV886" s="14" t="s">
        <v>87</v>
      </c>
      <c r="AW886" s="14" t="s">
        <v>34</v>
      </c>
      <c r="AX886" s="14" t="s">
        <v>77</v>
      </c>
      <c r="AY886" s="259" t="s">
        <v>245</v>
      </c>
    </row>
    <row r="887" s="15" customFormat="1">
      <c r="A887" s="15"/>
      <c r="B887" s="260"/>
      <c r="C887" s="261"/>
      <c r="D887" s="234" t="s">
        <v>257</v>
      </c>
      <c r="E887" s="262" t="s">
        <v>1</v>
      </c>
      <c r="F887" s="263" t="s">
        <v>266</v>
      </c>
      <c r="G887" s="261"/>
      <c r="H887" s="264">
        <v>28.100000000000001</v>
      </c>
      <c r="I887" s="265"/>
      <c r="J887" s="261"/>
      <c r="K887" s="261"/>
      <c r="L887" s="266"/>
      <c r="M887" s="267"/>
      <c r="N887" s="268"/>
      <c r="O887" s="268"/>
      <c r="P887" s="268"/>
      <c r="Q887" s="268"/>
      <c r="R887" s="268"/>
      <c r="S887" s="268"/>
      <c r="T887" s="269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T887" s="270" t="s">
        <v>257</v>
      </c>
      <c r="AU887" s="270" t="s">
        <v>253</v>
      </c>
      <c r="AV887" s="15" t="s">
        <v>253</v>
      </c>
      <c r="AW887" s="15" t="s">
        <v>34</v>
      </c>
      <c r="AX887" s="15" t="s">
        <v>85</v>
      </c>
      <c r="AY887" s="270" t="s">
        <v>245</v>
      </c>
    </row>
    <row r="888" s="2" customFormat="1" ht="16.5" customHeight="1">
      <c r="A888" s="40"/>
      <c r="B888" s="41"/>
      <c r="C888" s="283" t="s">
        <v>2152</v>
      </c>
      <c r="D888" s="283" t="s">
        <v>551</v>
      </c>
      <c r="E888" s="284" t="s">
        <v>929</v>
      </c>
      <c r="F888" s="285" t="s">
        <v>930</v>
      </c>
      <c r="G888" s="286" t="s">
        <v>545</v>
      </c>
      <c r="H888" s="287">
        <v>1.1240000000000001</v>
      </c>
      <c r="I888" s="288"/>
      <c r="J888" s="289">
        <f>ROUND(I888*H888,2)</f>
        <v>0</v>
      </c>
      <c r="K888" s="285" t="s">
        <v>1</v>
      </c>
      <c r="L888" s="290"/>
      <c r="M888" s="291" t="s">
        <v>1</v>
      </c>
      <c r="N888" s="292" t="s">
        <v>42</v>
      </c>
      <c r="O888" s="93"/>
      <c r="P888" s="230">
        <f>O888*H888</f>
        <v>0</v>
      </c>
      <c r="Q888" s="230">
        <v>1</v>
      </c>
      <c r="R888" s="230">
        <f>Q888*H888</f>
        <v>1.1240000000000001</v>
      </c>
      <c r="S888" s="230">
        <v>0</v>
      </c>
      <c r="T888" s="231">
        <f>S888*H888</f>
        <v>0</v>
      </c>
      <c r="U888" s="40"/>
      <c r="V888" s="40"/>
      <c r="W888" s="40"/>
      <c r="X888" s="40"/>
      <c r="Y888" s="40"/>
      <c r="Z888" s="40"/>
      <c r="AA888" s="40"/>
      <c r="AB888" s="40"/>
      <c r="AC888" s="40"/>
      <c r="AD888" s="40"/>
      <c r="AE888" s="40"/>
      <c r="AR888" s="232" t="s">
        <v>326</v>
      </c>
      <c r="AT888" s="232" t="s">
        <v>551</v>
      </c>
      <c r="AU888" s="232" t="s">
        <v>253</v>
      </c>
      <c r="AY888" s="19" t="s">
        <v>245</v>
      </c>
      <c r="BE888" s="233">
        <f>IF(N888="základní",J888,0)</f>
        <v>0</v>
      </c>
      <c r="BF888" s="233">
        <f>IF(N888="snížená",J888,0)</f>
        <v>0</v>
      </c>
      <c r="BG888" s="233">
        <f>IF(N888="zákl. přenesená",J888,0)</f>
        <v>0</v>
      </c>
      <c r="BH888" s="233">
        <f>IF(N888="sníž. přenesená",J888,0)</f>
        <v>0</v>
      </c>
      <c r="BI888" s="233">
        <f>IF(N888="nulová",J888,0)</f>
        <v>0</v>
      </c>
      <c r="BJ888" s="19" t="s">
        <v>85</v>
      </c>
      <c r="BK888" s="233">
        <f>ROUND(I888*H888,2)</f>
        <v>0</v>
      </c>
      <c r="BL888" s="19" t="s">
        <v>253</v>
      </c>
      <c r="BM888" s="232" t="s">
        <v>7719</v>
      </c>
    </row>
    <row r="889" s="2" customFormat="1">
      <c r="A889" s="40"/>
      <c r="B889" s="41"/>
      <c r="C889" s="42"/>
      <c r="D889" s="234" t="s">
        <v>255</v>
      </c>
      <c r="E889" s="42"/>
      <c r="F889" s="235" t="s">
        <v>931</v>
      </c>
      <c r="G889" s="42"/>
      <c r="H889" s="42"/>
      <c r="I889" s="236"/>
      <c r="J889" s="42"/>
      <c r="K889" s="42"/>
      <c r="L889" s="46"/>
      <c r="M889" s="237"/>
      <c r="N889" s="238"/>
      <c r="O889" s="93"/>
      <c r="P889" s="93"/>
      <c r="Q889" s="93"/>
      <c r="R889" s="93"/>
      <c r="S889" s="93"/>
      <c r="T889" s="94"/>
      <c r="U889" s="40"/>
      <c r="V889" s="40"/>
      <c r="W889" s="40"/>
      <c r="X889" s="40"/>
      <c r="Y889" s="40"/>
      <c r="Z889" s="40"/>
      <c r="AA889" s="40"/>
      <c r="AB889" s="40"/>
      <c r="AC889" s="40"/>
      <c r="AD889" s="40"/>
      <c r="AE889" s="40"/>
      <c r="AT889" s="19" t="s">
        <v>255</v>
      </c>
      <c r="AU889" s="19" t="s">
        <v>253</v>
      </c>
    </row>
    <row r="890" s="13" customFormat="1">
      <c r="A890" s="13"/>
      <c r="B890" s="239"/>
      <c r="C890" s="240"/>
      <c r="D890" s="234" t="s">
        <v>257</v>
      </c>
      <c r="E890" s="241" t="s">
        <v>1</v>
      </c>
      <c r="F890" s="242" t="s">
        <v>3158</v>
      </c>
      <c r="G890" s="240"/>
      <c r="H890" s="241" t="s">
        <v>1</v>
      </c>
      <c r="I890" s="243"/>
      <c r="J890" s="240"/>
      <c r="K890" s="240"/>
      <c r="L890" s="244"/>
      <c r="M890" s="245"/>
      <c r="N890" s="246"/>
      <c r="O890" s="246"/>
      <c r="P890" s="246"/>
      <c r="Q890" s="246"/>
      <c r="R890" s="246"/>
      <c r="S890" s="246"/>
      <c r="T890" s="247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48" t="s">
        <v>257</v>
      </c>
      <c r="AU890" s="248" t="s">
        <v>253</v>
      </c>
      <c r="AV890" s="13" t="s">
        <v>85</v>
      </c>
      <c r="AW890" s="13" t="s">
        <v>34</v>
      </c>
      <c r="AX890" s="13" t="s">
        <v>77</v>
      </c>
      <c r="AY890" s="248" t="s">
        <v>245</v>
      </c>
    </row>
    <row r="891" s="14" customFormat="1">
      <c r="A891" s="14"/>
      <c r="B891" s="249"/>
      <c r="C891" s="250"/>
      <c r="D891" s="234" t="s">
        <v>257</v>
      </c>
      <c r="E891" s="251" t="s">
        <v>1</v>
      </c>
      <c r="F891" s="252" t="s">
        <v>7720</v>
      </c>
      <c r="G891" s="250"/>
      <c r="H891" s="253">
        <v>1.1240000000000001</v>
      </c>
      <c r="I891" s="254"/>
      <c r="J891" s="250"/>
      <c r="K891" s="250"/>
      <c r="L891" s="255"/>
      <c r="M891" s="256"/>
      <c r="N891" s="257"/>
      <c r="O891" s="257"/>
      <c r="P891" s="257"/>
      <c r="Q891" s="257"/>
      <c r="R891" s="257"/>
      <c r="S891" s="257"/>
      <c r="T891" s="258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59" t="s">
        <v>257</v>
      </c>
      <c r="AU891" s="259" t="s">
        <v>253</v>
      </c>
      <c r="AV891" s="14" t="s">
        <v>87</v>
      </c>
      <c r="AW891" s="14" t="s">
        <v>34</v>
      </c>
      <c r="AX891" s="14" t="s">
        <v>77</v>
      </c>
      <c r="AY891" s="259" t="s">
        <v>245</v>
      </c>
    </row>
    <row r="892" s="15" customFormat="1">
      <c r="A892" s="15"/>
      <c r="B892" s="260"/>
      <c r="C892" s="261"/>
      <c r="D892" s="234" t="s">
        <v>257</v>
      </c>
      <c r="E892" s="262" t="s">
        <v>1</v>
      </c>
      <c r="F892" s="263" t="s">
        <v>266</v>
      </c>
      <c r="G892" s="261"/>
      <c r="H892" s="264">
        <v>1.1240000000000001</v>
      </c>
      <c r="I892" s="265"/>
      <c r="J892" s="261"/>
      <c r="K892" s="261"/>
      <c r="L892" s="266"/>
      <c r="M892" s="267"/>
      <c r="N892" s="268"/>
      <c r="O892" s="268"/>
      <c r="P892" s="268"/>
      <c r="Q892" s="268"/>
      <c r="R892" s="268"/>
      <c r="S892" s="268"/>
      <c r="T892" s="269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T892" s="270" t="s">
        <v>257</v>
      </c>
      <c r="AU892" s="270" t="s">
        <v>253</v>
      </c>
      <c r="AV892" s="15" t="s">
        <v>253</v>
      </c>
      <c r="AW892" s="15" t="s">
        <v>34</v>
      </c>
      <c r="AX892" s="15" t="s">
        <v>85</v>
      </c>
      <c r="AY892" s="270" t="s">
        <v>245</v>
      </c>
    </row>
    <row r="893" s="2" customFormat="1" ht="16.5" customHeight="1">
      <c r="A893" s="40"/>
      <c r="B893" s="41"/>
      <c r="C893" s="221" t="s">
        <v>4730</v>
      </c>
      <c r="D893" s="221" t="s">
        <v>248</v>
      </c>
      <c r="E893" s="222" t="s">
        <v>3161</v>
      </c>
      <c r="F893" s="223" t="s">
        <v>3162</v>
      </c>
      <c r="G893" s="224" t="s">
        <v>275</v>
      </c>
      <c r="H893" s="225">
        <v>28.100000000000001</v>
      </c>
      <c r="I893" s="226"/>
      <c r="J893" s="227">
        <f>ROUND(I893*H893,2)</f>
        <v>0</v>
      </c>
      <c r="K893" s="223" t="s">
        <v>764</v>
      </c>
      <c r="L893" s="46"/>
      <c r="M893" s="228" t="s">
        <v>1</v>
      </c>
      <c r="N893" s="229" t="s">
        <v>42</v>
      </c>
      <c r="O893" s="93"/>
      <c r="P893" s="230">
        <f>O893*H893</f>
        <v>0</v>
      </c>
      <c r="Q893" s="230">
        <v>0</v>
      </c>
      <c r="R893" s="230">
        <f>Q893*H893</f>
        <v>0</v>
      </c>
      <c r="S893" s="230">
        <v>0</v>
      </c>
      <c r="T893" s="231">
        <f>S893*H893</f>
        <v>0</v>
      </c>
      <c r="U893" s="40"/>
      <c r="V893" s="40"/>
      <c r="W893" s="40"/>
      <c r="X893" s="40"/>
      <c r="Y893" s="40"/>
      <c r="Z893" s="40"/>
      <c r="AA893" s="40"/>
      <c r="AB893" s="40"/>
      <c r="AC893" s="40"/>
      <c r="AD893" s="40"/>
      <c r="AE893" s="40"/>
      <c r="AR893" s="232" t="s">
        <v>402</v>
      </c>
      <c r="AT893" s="232" t="s">
        <v>248</v>
      </c>
      <c r="AU893" s="232" t="s">
        <v>253</v>
      </c>
      <c r="AY893" s="19" t="s">
        <v>245</v>
      </c>
      <c r="BE893" s="233">
        <f>IF(N893="základní",J893,0)</f>
        <v>0</v>
      </c>
      <c r="BF893" s="233">
        <f>IF(N893="snížená",J893,0)</f>
        <v>0</v>
      </c>
      <c r="BG893" s="233">
        <f>IF(N893="zákl. přenesená",J893,0)</f>
        <v>0</v>
      </c>
      <c r="BH893" s="233">
        <f>IF(N893="sníž. přenesená",J893,0)</f>
        <v>0</v>
      </c>
      <c r="BI893" s="233">
        <f>IF(N893="nulová",J893,0)</f>
        <v>0</v>
      </c>
      <c r="BJ893" s="19" t="s">
        <v>85</v>
      </c>
      <c r="BK893" s="233">
        <f>ROUND(I893*H893,2)</f>
        <v>0</v>
      </c>
      <c r="BL893" s="19" t="s">
        <v>402</v>
      </c>
      <c r="BM893" s="232" t="s">
        <v>7721</v>
      </c>
    </row>
    <row r="894" s="2" customFormat="1">
      <c r="A894" s="40"/>
      <c r="B894" s="41"/>
      <c r="C894" s="42"/>
      <c r="D894" s="234" t="s">
        <v>255</v>
      </c>
      <c r="E894" s="42"/>
      <c r="F894" s="235" t="s">
        <v>3164</v>
      </c>
      <c r="G894" s="42"/>
      <c r="H894" s="42"/>
      <c r="I894" s="236"/>
      <c r="J894" s="42"/>
      <c r="K894" s="42"/>
      <c r="L894" s="46"/>
      <c r="M894" s="237"/>
      <c r="N894" s="238"/>
      <c r="O894" s="93"/>
      <c r="P894" s="93"/>
      <c r="Q894" s="93"/>
      <c r="R894" s="93"/>
      <c r="S894" s="93"/>
      <c r="T894" s="94"/>
      <c r="U894" s="40"/>
      <c r="V894" s="40"/>
      <c r="W894" s="40"/>
      <c r="X894" s="40"/>
      <c r="Y894" s="40"/>
      <c r="Z894" s="40"/>
      <c r="AA894" s="40"/>
      <c r="AB894" s="40"/>
      <c r="AC894" s="40"/>
      <c r="AD894" s="40"/>
      <c r="AE894" s="40"/>
      <c r="AT894" s="19" t="s">
        <v>255</v>
      </c>
      <c r="AU894" s="19" t="s">
        <v>253</v>
      </c>
    </row>
    <row r="895" s="2" customFormat="1">
      <c r="A895" s="40"/>
      <c r="B895" s="41"/>
      <c r="C895" s="42"/>
      <c r="D895" s="296" t="s">
        <v>766</v>
      </c>
      <c r="E895" s="42"/>
      <c r="F895" s="297" t="s">
        <v>3165</v>
      </c>
      <c r="G895" s="42"/>
      <c r="H895" s="42"/>
      <c r="I895" s="236"/>
      <c r="J895" s="42"/>
      <c r="K895" s="42"/>
      <c r="L895" s="46"/>
      <c r="M895" s="237"/>
      <c r="N895" s="238"/>
      <c r="O895" s="93"/>
      <c r="P895" s="93"/>
      <c r="Q895" s="93"/>
      <c r="R895" s="93"/>
      <c r="S895" s="93"/>
      <c r="T895" s="94"/>
      <c r="U895" s="40"/>
      <c r="V895" s="40"/>
      <c r="W895" s="40"/>
      <c r="X895" s="40"/>
      <c r="Y895" s="40"/>
      <c r="Z895" s="40"/>
      <c r="AA895" s="40"/>
      <c r="AB895" s="40"/>
      <c r="AC895" s="40"/>
      <c r="AD895" s="40"/>
      <c r="AE895" s="40"/>
      <c r="AT895" s="19" t="s">
        <v>766</v>
      </c>
      <c r="AU895" s="19" t="s">
        <v>253</v>
      </c>
    </row>
    <row r="896" s="13" customFormat="1">
      <c r="A896" s="13"/>
      <c r="B896" s="239"/>
      <c r="C896" s="240"/>
      <c r="D896" s="234" t="s">
        <v>257</v>
      </c>
      <c r="E896" s="241" t="s">
        <v>1</v>
      </c>
      <c r="F896" s="242" t="s">
        <v>3166</v>
      </c>
      <c r="G896" s="240"/>
      <c r="H896" s="241" t="s">
        <v>1</v>
      </c>
      <c r="I896" s="243"/>
      <c r="J896" s="240"/>
      <c r="K896" s="240"/>
      <c r="L896" s="244"/>
      <c r="M896" s="245"/>
      <c r="N896" s="246"/>
      <c r="O896" s="246"/>
      <c r="P896" s="246"/>
      <c r="Q896" s="246"/>
      <c r="R896" s="246"/>
      <c r="S896" s="246"/>
      <c r="T896" s="247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8" t="s">
        <v>257</v>
      </c>
      <c r="AU896" s="248" t="s">
        <v>253</v>
      </c>
      <c r="AV896" s="13" t="s">
        <v>85</v>
      </c>
      <c r="AW896" s="13" t="s">
        <v>34</v>
      </c>
      <c r="AX896" s="13" t="s">
        <v>77</v>
      </c>
      <c r="AY896" s="248" t="s">
        <v>245</v>
      </c>
    </row>
    <row r="897" s="14" customFormat="1">
      <c r="A897" s="14"/>
      <c r="B897" s="249"/>
      <c r="C897" s="250"/>
      <c r="D897" s="234" t="s">
        <v>257</v>
      </c>
      <c r="E897" s="251" t="s">
        <v>1</v>
      </c>
      <c r="F897" s="252" t="s">
        <v>7718</v>
      </c>
      <c r="G897" s="250"/>
      <c r="H897" s="253">
        <v>28.100000000000001</v>
      </c>
      <c r="I897" s="254"/>
      <c r="J897" s="250"/>
      <c r="K897" s="250"/>
      <c r="L897" s="255"/>
      <c r="M897" s="256"/>
      <c r="N897" s="257"/>
      <c r="O897" s="257"/>
      <c r="P897" s="257"/>
      <c r="Q897" s="257"/>
      <c r="R897" s="257"/>
      <c r="S897" s="257"/>
      <c r="T897" s="258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59" t="s">
        <v>257</v>
      </c>
      <c r="AU897" s="259" t="s">
        <v>253</v>
      </c>
      <c r="AV897" s="14" t="s">
        <v>87</v>
      </c>
      <c r="AW897" s="14" t="s">
        <v>34</v>
      </c>
      <c r="AX897" s="14" t="s">
        <v>77</v>
      </c>
      <c r="AY897" s="259" t="s">
        <v>245</v>
      </c>
    </row>
    <row r="898" s="15" customFormat="1">
      <c r="A898" s="15"/>
      <c r="B898" s="260"/>
      <c r="C898" s="261"/>
      <c r="D898" s="234" t="s">
        <v>257</v>
      </c>
      <c r="E898" s="262" t="s">
        <v>1</v>
      </c>
      <c r="F898" s="263" t="s">
        <v>266</v>
      </c>
      <c r="G898" s="261"/>
      <c r="H898" s="264">
        <v>28.100000000000001</v>
      </c>
      <c r="I898" s="265"/>
      <c r="J898" s="261"/>
      <c r="K898" s="261"/>
      <c r="L898" s="266"/>
      <c r="M898" s="267"/>
      <c r="N898" s="268"/>
      <c r="O898" s="268"/>
      <c r="P898" s="268"/>
      <c r="Q898" s="268"/>
      <c r="R898" s="268"/>
      <c r="S898" s="268"/>
      <c r="T898" s="269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T898" s="270" t="s">
        <v>257</v>
      </c>
      <c r="AU898" s="270" t="s">
        <v>253</v>
      </c>
      <c r="AV898" s="15" t="s">
        <v>253</v>
      </c>
      <c r="AW898" s="15" t="s">
        <v>34</v>
      </c>
      <c r="AX898" s="15" t="s">
        <v>85</v>
      </c>
      <c r="AY898" s="270" t="s">
        <v>245</v>
      </c>
    </row>
    <row r="899" s="2" customFormat="1" ht="16.5" customHeight="1">
      <c r="A899" s="40"/>
      <c r="B899" s="41"/>
      <c r="C899" s="221" t="s">
        <v>4737</v>
      </c>
      <c r="D899" s="221" t="s">
        <v>248</v>
      </c>
      <c r="E899" s="222" t="s">
        <v>3168</v>
      </c>
      <c r="F899" s="223" t="s">
        <v>3169</v>
      </c>
      <c r="G899" s="224" t="s">
        <v>275</v>
      </c>
      <c r="H899" s="225">
        <v>28.100000000000001</v>
      </c>
      <c r="I899" s="226"/>
      <c r="J899" s="227">
        <f>ROUND(I899*H899,2)</f>
        <v>0</v>
      </c>
      <c r="K899" s="223" t="s">
        <v>764</v>
      </c>
      <c r="L899" s="46"/>
      <c r="M899" s="228" t="s">
        <v>1</v>
      </c>
      <c r="N899" s="229" t="s">
        <v>42</v>
      </c>
      <c r="O899" s="93"/>
      <c r="P899" s="230">
        <f>O899*H899</f>
        <v>0</v>
      </c>
      <c r="Q899" s="230">
        <v>0</v>
      </c>
      <c r="R899" s="230">
        <f>Q899*H899</f>
        <v>0</v>
      </c>
      <c r="S899" s="230">
        <v>0</v>
      </c>
      <c r="T899" s="231">
        <f>S899*H899</f>
        <v>0</v>
      </c>
      <c r="U899" s="40"/>
      <c r="V899" s="40"/>
      <c r="W899" s="40"/>
      <c r="X899" s="40"/>
      <c r="Y899" s="40"/>
      <c r="Z899" s="40"/>
      <c r="AA899" s="40"/>
      <c r="AB899" s="40"/>
      <c r="AC899" s="40"/>
      <c r="AD899" s="40"/>
      <c r="AE899" s="40"/>
      <c r="AR899" s="232" t="s">
        <v>402</v>
      </c>
      <c r="AT899" s="232" t="s">
        <v>248</v>
      </c>
      <c r="AU899" s="232" t="s">
        <v>253</v>
      </c>
      <c r="AY899" s="19" t="s">
        <v>245</v>
      </c>
      <c r="BE899" s="233">
        <f>IF(N899="základní",J899,0)</f>
        <v>0</v>
      </c>
      <c r="BF899" s="233">
        <f>IF(N899="snížená",J899,0)</f>
        <v>0</v>
      </c>
      <c r="BG899" s="233">
        <f>IF(N899="zákl. přenesená",J899,0)</f>
        <v>0</v>
      </c>
      <c r="BH899" s="233">
        <f>IF(N899="sníž. přenesená",J899,0)</f>
        <v>0</v>
      </c>
      <c r="BI899" s="233">
        <f>IF(N899="nulová",J899,0)</f>
        <v>0</v>
      </c>
      <c r="BJ899" s="19" t="s">
        <v>85</v>
      </c>
      <c r="BK899" s="233">
        <f>ROUND(I899*H899,2)</f>
        <v>0</v>
      </c>
      <c r="BL899" s="19" t="s">
        <v>402</v>
      </c>
      <c r="BM899" s="232" t="s">
        <v>7722</v>
      </c>
    </row>
    <row r="900" s="2" customFormat="1">
      <c r="A900" s="40"/>
      <c r="B900" s="41"/>
      <c r="C900" s="42"/>
      <c r="D900" s="234" t="s">
        <v>255</v>
      </c>
      <c r="E900" s="42"/>
      <c r="F900" s="235" t="s">
        <v>3171</v>
      </c>
      <c r="G900" s="42"/>
      <c r="H900" s="42"/>
      <c r="I900" s="236"/>
      <c r="J900" s="42"/>
      <c r="K900" s="42"/>
      <c r="L900" s="46"/>
      <c r="M900" s="237"/>
      <c r="N900" s="238"/>
      <c r="O900" s="93"/>
      <c r="P900" s="93"/>
      <c r="Q900" s="93"/>
      <c r="R900" s="93"/>
      <c r="S900" s="93"/>
      <c r="T900" s="94"/>
      <c r="U900" s="40"/>
      <c r="V900" s="40"/>
      <c r="W900" s="40"/>
      <c r="X900" s="40"/>
      <c r="Y900" s="40"/>
      <c r="Z900" s="40"/>
      <c r="AA900" s="40"/>
      <c r="AB900" s="40"/>
      <c r="AC900" s="40"/>
      <c r="AD900" s="40"/>
      <c r="AE900" s="40"/>
      <c r="AT900" s="19" t="s">
        <v>255</v>
      </c>
      <c r="AU900" s="19" t="s">
        <v>253</v>
      </c>
    </row>
    <row r="901" s="2" customFormat="1">
      <c r="A901" s="40"/>
      <c r="B901" s="41"/>
      <c r="C901" s="42"/>
      <c r="D901" s="296" t="s">
        <v>766</v>
      </c>
      <c r="E901" s="42"/>
      <c r="F901" s="297" t="s">
        <v>3172</v>
      </c>
      <c r="G901" s="42"/>
      <c r="H901" s="42"/>
      <c r="I901" s="236"/>
      <c r="J901" s="42"/>
      <c r="K901" s="42"/>
      <c r="L901" s="46"/>
      <c r="M901" s="237"/>
      <c r="N901" s="238"/>
      <c r="O901" s="93"/>
      <c r="P901" s="93"/>
      <c r="Q901" s="93"/>
      <c r="R901" s="93"/>
      <c r="S901" s="93"/>
      <c r="T901" s="94"/>
      <c r="U901" s="40"/>
      <c r="V901" s="40"/>
      <c r="W901" s="40"/>
      <c r="X901" s="40"/>
      <c r="Y901" s="40"/>
      <c r="Z901" s="40"/>
      <c r="AA901" s="40"/>
      <c r="AB901" s="40"/>
      <c r="AC901" s="40"/>
      <c r="AD901" s="40"/>
      <c r="AE901" s="40"/>
      <c r="AT901" s="19" t="s">
        <v>766</v>
      </c>
      <c r="AU901" s="19" t="s">
        <v>253</v>
      </c>
    </row>
    <row r="902" s="13" customFormat="1">
      <c r="A902" s="13"/>
      <c r="B902" s="239"/>
      <c r="C902" s="240"/>
      <c r="D902" s="234" t="s">
        <v>257</v>
      </c>
      <c r="E902" s="241" t="s">
        <v>1</v>
      </c>
      <c r="F902" s="242" t="s">
        <v>3173</v>
      </c>
      <c r="G902" s="240"/>
      <c r="H902" s="241" t="s">
        <v>1</v>
      </c>
      <c r="I902" s="243"/>
      <c r="J902" s="240"/>
      <c r="K902" s="240"/>
      <c r="L902" s="244"/>
      <c r="M902" s="245"/>
      <c r="N902" s="246"/>
      <c r="O902" s="246"/>
      <c r="P902" s="246"/>
      <c r="Q902" s="246"/>
      <c r="R902" s="246"/>
      <c r="S902" s="246"/>
      <c r="T902" s="247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8" t="s">
        <v>257</v>
      </c>
      <c r="AU902" s="248" t="s">
        <v>253</v>
      </c>
      <c r="AV902" s="13" t="s">
        <v>85</v>
      </c>
      <c r="AW902" s="13" t="s">
        <v>34</v>
      </c>
      <c r="AX902" s="13" t="s">
        <v>77</v>
      </c>
      <c r="AY902" s="248" t="s">
        <v>245</v>
      </c>
    </row>
    <row r="903" s="14" customFormat="1">
      <c r="A903" s="14"/>
      <c r="B903" s="249"/>
      <c r="C903" s="250"/>
      <c r="D903" s="234" t="s">
        <v>257</v>
      </c>
      <c r="E903" s="251" t="s">
        <v>1</v>
      </c>
      <c r="F903" s="252" t="s">
        <v>7718</v>
      </c>
      <c r="G903" s="250"/>
      <c r="H903" s="253">
        <v>28.100000000000001</v>
      </c>
      <c r="I903" s="254"/>
      <c r="J903" s="250"/>
      <c r="K903" s="250"/>
      <c r="L903" s="255"/>
      <c r="M903" s="256"/>
      <c r="N903" s="257"/>
      <c r="O903" s="257"/>
      <c r="P903" s="257"/>
      <c r="Q903" s="257"/>
      <c r="R903" s="257"/>
      <c r="S903" s="257"/>
      <c r="T903" s="258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T903" s="259" t="s">
        <v>257</v>
      </c>
      <c r="AU903" s="259" t="s">
        <v>253</v>
      </c>
      <c r="AV903" s="14" t="s">
        <v>87</v>
      </c>
      <c r="AW903" s="14" t="s">
        <v>34</v>
      </c>
      <c r="AX903" s="14" t="s">
        <v>77</v>
      </c>
      <c r="AY903" s="259" t="s">
        <v>245</v>
      </c>
    </row>
    <row r="904" s="15" customFormat="1">
      <c r="A904" s="15"/>
      <c r="B904" s="260"/>
      <c r="C904" s="261"/>
      <c r="D904" s="234" t="s">
        <v>257</v>
      </c>
      <c r="E904" s="262" t="s">
        <v>1</v>
      </c>
      <c r="F904" s="263" t="s">
        <v>266</v>
      </c>
      <c r="G904" s="261"/>
      <c r="H904" s="264">
        <v>28.100000000000001</v>
      </c>
      <c r="I904" s="265"/>
      <c r="J904" s="261"/>
      <c r="K904" s="261"/>
      <c r="L904" s="266"/>
      <c r="M904" s="267"/>
      <c r="N904" s="268"/>
      <c r="O904" s="268"/>
      <c r="P904" s="268"/>
      <c r="Q904" s="268"/>
      <c r="R904" s="268"/>
      <c r="S904" s="268"/>
      <c r="T904" s="269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T904" s="270" t="s">
        <v>257</v>
      </c>
      <c r="AU904" s="270" t="s">
        <v>253</v>
      </c>
      <c r="AV904" s="15" t="s">
        <v>253</v>
      </c>
      <c r="AW904" s="15" t="s">
        <v>34</v>
      </c>
      <c r="AX904" s="15" t="s">
        <v>85</v>
      </c>
      <c r="AY904" s="270" t="s">
        <v>245</v>
      </c>
    </row>
    <row r="905" s="2" customFormat="1" ht="16.5" customHeight="1">
      <c r="A905" s="40"/>
      <c r="B905" s="41"/>
      <c r="C905" s="221" t="s">
        <v>4741</v>
      </c>
      <c r="D905" s="221" t="s">
        <v>248</v>
      </c>
      <c r="E905" s="222" t="s">
        <v>3175</v>
      </c>
      <c r="F905" s="223" t="s">
        <v>3176</v>
      </c>
      <c r="G905" s="224" t="s">
        <v>275</v>
      </c>
      <c r="H905" s="225">
        <v>28.100000000000001</v>
      </c>
      <c r="I905" s="226"/>
      <c r="J905" s="227">
        <f>ROUND(I905*H905,2)</f>
        <v>0</v>
      </c>
      <c r="K905" s="223" t="s">
        <v>764</v>
      </c>
      <c r="L905" s="46"/>
      <c r="M905" s="228" t="s">
        <v>1</v>
      </c>
      <c r="N905" s="229" t="s">
        <v>42</v>
      </c>
      <c r="O905" s="93"/>
      <c r="P905" s="230">
        <f>O905*H905</f>
        <v>0</v>
      </c>
      <c r="Q905" s="230">
        <v>0</v>
      </c>
      <c r="R905" s="230">
        <f>Q905*H905</f>
        <v>0</v>
      </c>
      <c r="S905" s="230">
        <v>0</v>
      </c>
      <c r="T905" s="231">
        <f>S905*H905</f>
        <v>0</v>
      </c>
      <c r="U905" s="40"/>
      <c r="V905" s="40"/>
      <c r="W905" s="40"/>
      <c r="X905" s="40"/>
      <c r="Y905" s="40"/>
      <c r="Z905" s="40"/>
      <c r="AA905" s="40"/>
      <c r="AB905" s="40"/>
      <c r="AC905" s="40"/>
      <c r="AD905" s="40"/>
      <c r="AE905" s="40"/>
      <c r="AR905" s="232" t="s">
        <v>402</v>
      </c>
      <c r="AT905" s="232" t="s">
        <v>248</v>
      </c>
      <c r="AU905" s="232" t="s">
        <v>253</v>
      </c>
      <c r="AY905" s="19" t="s">
        <v>245</v>
      </c>
      <c r="BE905" s="233">
        <f>IF(N905="základní",J905,0)</f>
        <v>0</v>
      </c>
      <c r="BF905" s="233">
        <f>IF(N905="snížená",J905,0)</f>
        <v>0</v>
      </c>
      <c r="BG905" s="233">
        <f>IF(N905="zákl. přenesená",J905,0)</f>
        <v>0</v>
      </c>
      <c r="BH905" s="233">
        <f>IF(N905="sníž. přenesená",J905,0)</f>
        <v>0</v>
      </c>
      <c r="BI905" s="233">
        <f>IF(N905="nulová",J905,0)</f>
        <v>0</v>
      </c>
      <c r="BJ905" s="19" t="s">
        <v>85</v>
      </c>
      <c r="BK905" s="233">
        <f>ROUND(I905*H905,2)</f>
        <v>0</v>
      </c>
      <c r="BL905" s="19" t="s">
        <v>402</v>
      </c>
      <c r="BM905" s="232" t="s">
        <v>7723</v>
      </c>
    </row>
    <row r="906" s="2" customFormat="1">
      <c r="A906" s="40"/>
      <c r="B906" s="41"/>
      <c r="C906" s="42"/>
      <c r="D906" s="234" t="s">
        <v>255</v>
      </c>
      <c r="E906" s="42"/>
      <c r="F906" s="235" t="s">
        <v>3178</v>
      </c>
      <c r="G906" s="42"/>
      <c r="H906" s="42"/>
      <c r="I906" s="236"/>
      <c r="J906" s="42"/>
      <c r="K906" s="42"/>
      <c r="L906" s="46"/>
      <c r="M906" s="237"/>
      <c r="N906" s="238"/>
      <c r="O906" s="93"/>
      <c r="P906" s="93"/>
      <c r="Q906" s="93"/>
      <c r="R906" s="93"/>
      <c r="S906" s="93"/>
      <c r="T906" s="94"/>
      <c r="U906" s="40"/>
      <c r="V906" s="40"/>
      <c r="W906" s="40"/>
      <c r="X906" s="40"/>
      <c r="Y906" s="40"/>
      <c r="Z906" s="40"/>
      <c r="AA906" s="40"/>
      <c r="AB906" s="40"/>
      <c r="AC906" s="40"/>
      <c r="AD906" s="40"/>
      <c r="AE906" s="40"/>
      <c r="AT906" s="19" t="s">
        <v>255</v>
      </c>
      <c r="AU906" s="19" t="s">
        <v>253</v>
      </c>
    </row>
    <row r="907" s="2" customFormat="1">
      <c r="A907" s="40"/>
      <c r="B907" s="41"/>
      <c r="C907" s="42"/>
      <c r="D907" s="296" t="s">
        <v>766</v>
      </c>
      <c r="E907" s="42"/>
      <c r="F907" s="297" t="s">
        <v>3179</v>
      </c>
      <c r="G907" s="42"/>
      <c r="H907" s="42"/>
      <c r="I907" s="236"/>
      <c r="J907" s="42"/>
      <c r="K907" s="42"/>
      <c r="L907" s="46"/>
      <c r="M907" s="237"/>
      <c r="N907" s="238"/>
      <c r="O907" s="93"/>
      <c r="P907" s="93"/>
      <c r="Q907" s="93"/>
      <c r="R907" s="93"/>
      <c r="S907" s="93"/>
      <c r="T907" s="94"/>
      <c r="U907" s="40"/>
      <c r="V907" s="40"/>
      <c r="W907" s="40"/>
      <c r="X907" s="40"/>
      <c r="Y907" s="40"/>
      <c r="Z907" s="40"/>
      <c r="AA907" s="40"/>
      <c r="AB907" s="40"/>
      <c r="AC907" s="40"/>
      <c r="AD907" s="40"/>
      <c r="AE907" s="40"/>
      <c r="AT907" s="19" t="s">
        <v>766</v>
      </c>
      <c r="AU907" s="19" t="s">
        <v>253</v>
      </c>
    </row>
    <row r="908" s="13" customFormat="1">
      <c r="A908" s="13"/>
      <c r="B908" s="239"/>
      <c r="C908" s="240"/>
      <c r="D908" s="234" t="s">
        <v>257</v>
      </c>
      <c r="E908" s="241" t="s">
        <v>1</v>
      </c>
      <c r="F908" s="242" t="s">
        <v>3180</v>
      </c>
      <c r="G908" s="240"/>
      <c r="H908" s="241" t="s">
        <v>1</v>
      </c>
      <c r="I908" s="243"/>
      <c r="J908" s="240"/>
      <c r="K908" s="240"/>
      <c r="L908" s="244"/>
      <c r="M908" s="245"/>
      <c r="N908" s="246"/>
      <c r="O908" s="246"/>
      <c r="P908" s="246"/>
      <c r="Q908" s="246"/>
      <c r="R908" s="246"/>
      <c r="S908" s="246"/>
      <c r="T908" s="247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48" t="s">
        <v>257</v>
      </c>
      <c r="AU908" s="248" t="s">
        <v>253</v>
      </c>
      <c r="AV908" s="13" t="s">
        <v>85</v>
      </c>
      <c r="AW908" s="13" t="s">
        <v>34</v>
      </c>
      <c r="AX908" s="13" t="s">
        <v>77</v>
      </c>
      <c r="AY908" s="248" t="s">
        <v>245</v>
      </c>
    </row>
    <row r="909" s="14" customFormat="1">
      <c r="A909" s="14"/>
      <c r="B909" s="249"/>
      <c r="C909" s="250"/>
      <c r="D909" s="234" t="s">
        <v>257</v>
      </c>
      <c r="E909" s="251" t="s">
        <v>1</v>
      </c>
      <c r="F909" s="252" t="s">
        <v>7718</v>
      </c>
      <c r="G909" s="250"/>
      <c r="H909" s="253">
        <v>28.100000000000001</v>
      </c>
      <c r="I909" s="254"/>
      <c r="J909" s="250"/>
      <c r="K909" s="250"/>
      <c r="L909" s="255"/>
      <c r="M909" s="256"/>
      <c r="N909" s="257"/>
      <c r="O909" s="257"/>
      <c r="P909" s="257"/>
      <c r="Q909" s="257"/>
      <c r="R909" s="257"/>
      <c r="S909" s="257"/>
      <c r="T909" s="258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59" t="s">
        <v>257</v>
      </c>
      <c r="AU909" s="259" t="s">
        <v>253</v>
      </c>
      <c r="AV909" s="14" t="s">
        <v>87</v>
      </c>
      <c r="AW909" s="14" t="s">
        <v>34</v>
      </c>
      <c r="AX909" s="14" t="s">
        <v>77</v>
      </c>
      <c r="AY909" s="259" t="s">
        <v>245</v>
      </c>
    </row>
    <row r="910" s="15" customFormat="1">
      <c r="A910" s="15"/>
      <c r="B910" s="260"/>
      <c r="C910" s="261"/>
      <c r="D910" s="234" t="s">
        <v>257</v>
      </c>
      <c r="E910" s="262" t="s">
        <v>1</v>
      </c>
      <c r="F910" s="263" t="s">
        <v>266</v>
      </c>
      <c r="G910" s="261"/>
      <c r="H910" s="264">
        <v>28.100000000000001</v>
      </c>
      <c r="I910" s="265"/>
      <c r="J910" s="261"/>
      <c r="K910" s="261"/>
      <c r="L910" s="266"/>
      <c r="M910" s="267"/>
      <c r="N910" s="268"/>
      <c r="O910" s="268"/>
      <c r="P910" s="268"/>
      <c r="Q910" s="268"/>
      <c r="R910" s="268"/>
      <c r="S910" s="268"/>
      <c r="T910" s="269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T910" s="270" t="s">
        <v>257</v>
      </c>
      <c r="AU910" s="270" t="s">
        <v>253</v>
      </c>
      <c r="AV910" s="15" t="s">
        <v>253</v>
      </c>
      <c r="AW910" s="15" t="s">
        <v>34</v>
      </c>
      <c r="AX910" s="15" t="s">
        <v>85</v>
      </c>
      <c r="AY910" s="270" t="s">
        <v>245</v>
      </c>
    </row>
    <row r="911" s="2" customFormat="1" ht="16.5" customHeight="1">
      <c r="A911" s="40"/>
      <c r="B911" s="41"/>
      <c r="C911" s="221" t="s">
        <v>4744</v>
      </c>
      <c r="D911" s="221" t="s">
        <v>248</v>
      </c>
      <c r="E911" s="222" t="s">
        <v>3181</v>
      </c>
      <c r="F911" s="223" t="s">
        <v>3182</v>
      </c>
      <c r="G911" s="224" t="s">
        <v>275</v>
      </c>
      <c r="H911" s="225">
        <v>4.2149999999999999</v>
      </c>
      <c r="I911" s="226"/>
      <c r="J911" s="227">
        <f>ROUND(I911*H911,2)</f>
        <v>0</v>
      </c>
      <c r="K911" s="223" t="s">
        <v>764</v>
      </c>
      <c r="L911" s="46"/>
      <c r="M911" s="228" t="s">
        <v>1</v>
      </c>
      <c r="N911" s="229" t="s">
        <v>42</v>
      </c>
      <c r="O911" s="93"/>
      <c r="P911" s="230">
        <f>O911*H911</f>
        <v>0</v>
      </c>
      <c r="Q911" s="230">
        <v>0</v>
      </c>
      <c r="R911" s="230">
        <f>Q911*H911</f>
        <v>0</v>
      </c>
      <c r="S911" s="230">
        <v>0</v>
      </c>
      <c r="T911" s="231">
        <f>S911*H911</f>
        <v>0</v>
      </c>
      <c r="U911" s="40"/>
      <c r="V911" s="40"/>
      <c r="W911" s="40"/>
      <c r="X911" s="40"/>
      <c r="Y911" s="40"/>
      <c r="Z911" s="40"/>
      <c r="AA911" s="40"/>
      <c r="AB911" s="40"/>
      <c r="AC911" s="40"/>
      <c r="AD911" s="40"/>
      <c r="AE911" s="40"/>
      <c r="AR911" s="232" t="s">
        <v>402</v>
      </c>
      <c r="AT911" s="232" t="s">
        <v>248</v>
      </c>
      <c r="AU911" s="232" t="s">
        <v>253</v>
      </c>
      <c r="AY911" s="19" t="s">
        <v>245</v>
      </c>
      <c r="BE911" s="233">
        <f>IF(N911="základní",J911,0)</f>
        <v>0</v>
      </c>
      <c r="BF911" s="233">
        <f>IF(N911="snížená",J911,0)</f>
        <v>0</v>
      </c>
      <c r="BG911" s="233">
        <f>IF(N911="zákl. přenesená",J911,0)</f>
        <v>0</v>
      </c>
      <c r="BH911" s="233">
        <f>IF(N911="sníž. přenesená",J911,0)</f>
        <v>0</v>
      </c>
      <c r="BI911" s="233">
        <f>IF(N911="nulová",J911,0)</f>
        <v>0</v>
      </c>
      <c r="BJ911" s="19" t="s">
        <v>85</v>
      </c>
      <c r="BK911" s="233">
        <f>ROUND(I911*H911,2)</f>
        <v>0</v>
      </c>
      <c r="BL911" s="19" t="s">
        <v>402</v>
      </c>
      <c r="BM911" s="232" t="s">
        <v>7724</v>
      </c>
    </row>
    <row r="912" s="2" customFormat="1">
      <c r="A912" s="40"/>
      <c r="B912" s="41"/>
      <c r="C912" s="42"/>
      <c r="D912" s="234" t="s">
        <v>255</v>
      </c>
      <c r="E912" s="42"/>
      <c r="F912" s="235" t="s">
        <v>3184</v>
      </c>
      <c r="G912" s="42"/>
      <c r="H912" s="42"/>
      <c r="I912" s="236"/>
      <c r="J912" s="42"/>
      <c r="K912" s="42"/>
      <c r="L912" s="46"/>
      <c r="M912" s="237"/>
      <c r="N912" s="238"/>
      <c r="O912" s="93"/>
      <c r="P912" s="93"/>
      <c r="Q912" s="93"/>
      <c r="R912" s="93"/>
      <c r="S912" s="93"/>
      <c r="T912" s="94"/>
      <c r="U912" s="40"/>
      <c r="V912" s="40"/>
      <c r="W912" s="40"/>
      <c r="X912" s="40"/>
      <c r="Y912" s="40"/>
      <c r="Z912" s="40"/>
      <c r="AA912" s="40"/>
      <c r="AB912" s="40"/>
      <c r="AC912" s="40"/>
      <c r="AD912" s="40"/>
      <c r="AE912" s="40"/>
      <c r="AT912" s="19" t="s">
        <v>255</v>
      </c>
      <c r="AU912" s="19" t="s">
        <v>253</v>
      </c>
    </row>
    <row r="913" s="2" customFormat="1">
      <c r="A913" s="40"/>
      <c r="B913" s="41"/>
      <c r="C913" s="42"/>
      <c r="D913" s="296" t="s">
        <v>766</v>
      </c>
      <c r="E913" s="42"/>
      <c r="F913" s="297" t="s">
        <v>3185</v>
      </c>
      <c r="G913" s="42"/>
      <c r="H913" s="42"/>
      <c r="I913" s="236"/>
      <c r="J913" s="42"/>
      <c r="K913" s="42"/>
      <c r="L913" s="46"/>
      <c r="M913" s="237"/>
      <c r="N913" s="238"/>
      <c r="O913" s="93"/>
      <c r="P913" s="93"/>
      <c r="Q913" s="93"/>
      <c r="R913" s="93"/>
      <c r="S913" s="93"/>
      <c r="T913" s="94"/>
      <c r="U913" s="40"/>
      <c r="V913" s="40"/>
      <c r="W913" s="40"/>
      <c r="X913" s="40"/>
      <c r="Y913" s="40"/>
      <c r="Z913" s="40"/>
      <c r="AA913" s="40"/>
      <c r="AB913" s="40"/>
      <c r="AC913" s="40"/>
      <c r="AD913" s="40"/>
      <c r="AE913" s="40"/>
      <c r="AT913" s="19" t="s">
        <v>766</v>
      </c>
      <c r="AU913" s="19" t="s">
        <v>253</v>
      </c>
    </row>
    <row r="914" s="13" customFormat="1">
      <c r="A914" s="13"/>
      <c r="B914" s="239"/>
      <c r="C914" s="240"/>
      <c r="D914" s="234" t="s">
        <v>257</v>
      </c>
      <c r="E914" s="241" t="s">
        <v>1</v>
      </c>
      <c r="F914" s="242" t="s">
        <v>3186</v>
      </c>
      <c r="G914" s="240"/>
      <c r="H914" s="241" t="s">
        <v>1</v>
      </c>
      <c r="I914" s="243"/>
      <c r="J914" s="240"/>
      <c r="K914" s="240"/>
      <c r="L914" s="244"/>
      <c r="M914" s="245"/>
      <c r="N914" s="246"/>
      <c r="O914" s="246"/>
      <c r="P914" s="246"/>
      <c r="Q914" s="246"/>
      <c r="R914" s="246"/>
      <c r="S914" s="246"/>
      <c r="T914" s="247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48" t="s">
        <v>257</v>
      </c>
      <c r="AU914" s="248" t="s">
        <v>253</v>
      </c>
      <c r="AV914" s="13" t="s">
        <v>85</v>
      </c>
      <c r="AW914" s="13" t="s">
        <v>34</v>
      </c>
      <c r="AX914" s="13" t="s">
        <v>77</v>
      </c>
      <c r="AY914" s="248" t="s">
        <v>245</v>
      </c>
    </row>
    <row r="915" s="14" customFormat="1">
      <c r="A915" s="14"/>
      <c r="B915" s="249"/>
      <c r="C915" s="250"/>
      <c r="D915" s="234" t="s">
        <v>257</v>
      </c>
      <c r="E915" s="251" t="s">
        <v>1</v>
      </c>
      <c r="F915" s="252" t="s">
        <v>7725</v>
      </c>
      <c r="G915" s="250"/>
      <c r="H915" s="253">
        <v>4.2149999999999999</v>
      </c>
      <c r="I915" s="254"/>
      <c r="J915" s="250"/>
      <c r="K915" s="250"/>
      <c r="L915" s="255"/>
      <c r="M915" s="256"/>
      <c r="N915" s="257"/>
      <c r="O915" s="257"/>
      <c r="P915" s="257"/>
      <c r="Q915" s="257"/>
      <c r="R915" s="257"/>
      <c r="S915" s="257"/>
      <c r="T915" s="258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59" t="s">
        <v>257</v>
      </c>
      <c r="AU915" s="259" t="s">
        <v>253</v>
      </c>
      <c r="AV915" s="14" t="s">
        <v>87</v>
      </c>
      <c r="AW915" s="14" t="s">
        <v>34</v>
      </c>
      <c r="AX915" s="14" t="s">
        <v>77</v>
      </c>
      <c r="AY915" s="259" t="s">
        <v>245</v>
      </c>
    </row>
    <row r="916" s="15" customFormat="1">
      <c r="A916" s="15"/>
      <c r="B916" s="260"/>
      <c r="C916" s="261"/>
      <c r="D916" s="234" t="s">
        <v>257</v>
      </c>
      <c r="E916" s="262" t="s">
        <v>1</v>
      </c>
      <c r="F916" s="263" t="s">
        <v>266</v>
      </c>
      <c r="G916" s="261"/>
      <c r="H916" s="264">
        <v>4.2149999999999999</v>
      </c>
      <c r="I916" s="265"/>
      <c r="J916" s="261"/>
      <c r="K916" s="261"/>
      <c r="L916" s="266"/>
      <c r="M916" s="267"/>
      <c r="N916" s="268"/>
      <c r="O916" s="268"/>
      <c r="P916" s="268"/>
      <c r="Q916" s="268"/>
      <c r="R916" s="268"/>
      <c r="S916" s="268"/>
      <c r="T916" s="269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T916" s="270" t="s">
        <v>257</v>
      </c>
      <c r="AU916" s="270" t="s">
        <v>253</v>
      </c>
      <c r="AV916" s="15" t="s">
        <v>253</v>
      </c>
      <c r="AW916" s="15" t="s">
        <v>34</v>
      </c>
      <c r="AX916" s="15" t="s">
        <v>85</v>
      </c>
      <c r="AY916" s="270" t="s">
        <v>245</v>
      </c>
    </row>
    <row r="917" s="2" customFormat="1" ht="16.5" customHeight="1">
      <c r="A917" s="40"/>
      <c r="B917" s="41"/>
      <c r="C917" s="283" t="s">
        <v>4747</v>
      </c>
      <c r="D917" s="283" t="s">
        <v>551</v>
      </c>
      <c r="E917" s="284" t="s">
        <v>3189</v>
      </c>
      <c r="F917" s="285" t="s">
        <v>3190</v>
      </c>
      <c r="G917" s="286" t="s">
        <v>793</v>
      </c>
      <c r="H917" s="287">
        <v>26.555</v>
      </c>
      <c r="I917" s="288"/>
      <c r="J917" s="289">
        <f>ROUND(I917*H917,2)</f>
        <v>0</v>
      </c>
      <c r="K917" s="285" t="s">
        <v>1</v>
      </c>
      <c r="L917" s="290"/>
      <c r="M917" s="291" t="s">
        <v>1</v>
      </c>
      <c r="N917" s="292" t="s">
        <v>42</v>
      </c>
      <c r="O917" s="93"/>
      <c r="P917" s="230">
        <f>O917*H917</f>
        <v>0</v>
      </c>
      <c r="Q917" s="230">
        <v>0.001</v>
      </c>
      <c r="R917" s="230">
        <f>Q917*H917</f>
        <v>0.026554999999999999</v>
      </c>
      <c r="S917" s="230">
        <v>0</v>
      </c>
      <c r="T917" s="231">
        <f>S917*H917</f>
        <v>0</v>
      </c>
      <c r="U917" s="40"/>
      <c r="V917" s="40"/>
      <c r="W917" s="40"/>
      <c r="X917" s="40"/>
      <c r="Y917" s="40"/>
      <c r="Z917" s="40"/>
      <c r="AA917" s="40"/>
      <c r="AB917" s="40"/>
      <c r="AC917" s="40"/>
      <c r="AD917" s="40"/>
      <c r="AE917" s="40"/>
      <c r="AR917" s="232" t="s">
        <v>522</v>
      </c>
      <c r="AT917" s="232" t="s">
        <v>551</v>
      </c>
      <c r="AU917" s="232" t="s">
        <v>253</v>
      </c>
      <c r="AY917" s="19" t="s">
        <v>245</v>
      </c>
      <c r="BE917" s="233">
        <f>IF(N917="základní",J917,0)</f>
        <v>0</v>
      </c>
      <c r="BF917" s="233">
        <f>IF(N917="snížená",J917,0)</f>
        <v>0</v>
      </c>
      <c r="BG917" s="233">
        <f>IF(N917="zákl. přenesená",J917,0)</f>
        <v>0</v>
      </c>
      <c r="BH917" s="233">
        <f>IF(N917="sníž. přenesená",J917,0)</f>
        <v>0</v>
      </c>
      <c r="BI917" s="233">
        <f>IF(N917="nulová",J917,0)</f>
        <v>0</v>
      </c>
      <c r="BJ917" s="19" t="s">
        <v>85</v>
      </c>
      <c r="BK917" s="233">
        <f>ROUND(I917*H917,2)</f>
        <v>0</v>
      </c>
      <c r="BL917" s="19" t="s">
        <v>402</v>
      </c>
      <c r="BM917" s="232" t="s">
        <v>7726</v>
      </c>
    </row>
    <row r="918" s="2" customFormat="1">
      <c r="A918" s="40"/>
      <c r="B918" s="41"/>
      <c r="C918" s="42"/>
      <c r="D918" s="234" t="s">
        <v>255</v>
      </c>
      <c r="E918" s="42"/>
      <c r="F918" s="235" t="s">
        <v>3190</v>
      </c>
      <c r="G918" s="42"/>
      <c r="H918" s="42"/>
      <c r="I918" s="236"/>
      <c r="J918" s="42"/>
      <c r="K918" s="42"/>
      <c r="L918" s="46"/>
      <c r="M918" s="237"/>
      <c r="N918" s="238"/>
      <c r="O918" s="93"/>
      <c r="P918" s="93"/>
      <c r="Q918" s="93"/>
      <c r="R918" s="93"/>
      <c r="S918" s="93"/>
      <c r="T918" s="94"/>
      <c r="U918" s="40"/>
      <c r="V918" s="40"/>
      <c r="W918" s="40"/>
      <c r="X918" s="40"/>
      <c r="Y918" s="40"/>
      <c r="Z918" s="40"/>
      <c r="AA918" s="40"/>
      <c r="AB918" s="40"/>
      <c r="AC918" s="40"/>
      <c r="AD918" s="40"/>
      <c r="AE918" s="40"/>
      <c r="AT918" s="19" t="s">
        <v>255</v>
      </c>
      <c r="AU918" s="19" t="s">
        <v>253</v>
      </c>
    </row>
    <row r="919" s="13" customFormat="1">
      <c r="A919" s="13"/>
      <c r="B919" s="239"/>
      <c r="C919" s="240"/>
      <c r="D919" s="234" t="s">
        <v>257</v>
      </c>
      <c r="E919" s="241" t="s">
        <v>1</v>
      </c>
      <c r="F919" s="242" t="s">
        <v>3192</v>
      </c>
      <c r="G919" s="240"/>
      <c r="H919" s="241" t="s">
        <v>1</v>
      </c>
      <c r="I919" s="243"/>
      <c r="J919" s="240"/>
      <c r="K919" s="240"/>
      <c r="L919" s="244"/>
      <c r="M919" s="245"/>
      <c r="N919" s="246"/>
      <c r="O919" s="246"/>
      <c r="P919" s="246"/>
      <c r="Q919" s="246"/>
      <c r="R919" s="246"/>
      <c r="S919" s="246"/>
      <c r="T919" s="247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8" t="s">
        <v>257</v>
      </c>
      <c r="AU919" s="248" t="s">
        <v>253</v>
      </c>
      <c r="AV919" s="13" t="s">
        <v>85</v>
      </c>
      <c r="AW919" s="13" t="s">
        <v>34</v>
      </c>
      <c r="AX919" s="13" t="s">
        <v>77</v>
      </c>
      <c r="AY919" s="248" t="s">
        <v>245</v>
      </c>
    </row>
    <row r="920" s="14" customFormat="1">
      <c r="A920" s="14"/>
      <c r="B920" s="249"/>
      <c r="C920" s="250"/>
      <c r="D920" s="234" t="s">
        <v>257</v>
      </c>
      <c r="E920" s="251" t="s">
        <v>1</v>
      </c>
      <c r="F920" s="252" t="s">
        <v>7727</v>
      </c>
      <c r="G920" s="250"/>
      <c r="H920" s="253">
        <v>26.555</v>
      </c>
      <c r="I920" s="254"/>
      <c r="J920" s="250"/>
      <c r="K920" s="250"/>
      <c r="L920" s="255"/>
      <c r="M920" s="256"/>
      <c r="N920" s="257"/>
      <c r="O920" s="257"/>
      <c r="P920" s="257"/>
      <c r="Q920" s="257"/>
      <c r="R920" s="257"/>
      <c r="S920" s="257"/>
      <c r="T920" s="258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59" t="s">
        <v>257</v>
      </c>
      <c r="AU920" s="259" t="s">
        <v>253</v>
      </c>
      <c r="AV920" s="14" t="s">
        <v>87</v>
      </c>
      <c r="AW920" s="14" t="s">
        <v>34</v>
      </c>
      <c r="AX920" s="14" t="s">
        <v>77</v>
      </c>
      <c r="AY920" s="259" t="s">
        <v>245</v>
      </c>
    </row>
    <row r="921" s="15" customFormat="1">
      <c r="A921" s="15"/>
      <c r="B921" s="260"/>
      <c r="C921" s="261"/>
      <c r="D921" s="234" t="s">
        <v>257</v>
      </c>
      <c r="E921" s="262" t="s">
        <v>1</v>
      </c>
      <c r="F921" s="263" t="s">
        <v>266</v>
      </c>
      <c r="G921" s="261"/>
      <c r="H921" s="264">
        <v>26.555</v>
      </c>
      <c r="I921" s="265"/>
      <c r="J921" s="261"/>
      <c r="K921" s="261"/>
      <c r="L921" s="266"/>
      <c r="M921" s="267"/>
      <c r="N921" s="268"/>
      <c r="O921" s="268"/>
      <c r="P921" s="268"/>
      <c r="Q921" s="268"/>
      <c r="R921" s="268"/>
      <c r="S921" s="268"/>
      <c r="T921" s="269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T921" s="270" t="s">
        <v>257</v>
      </c>
      <c r="AU921" s="270" t="s">
        <v>253</v>
      </c>
      <c r="AV921" s="15" t="s">
        <v>253</v>
      </c>
      <c r="AW921" s="15" t="s">
        <v>34</v>
      </c>
      <c r="AX921" s="15" t="s">
        <v>85</v>
      </c>
      <c r="AY921" s="270" t="s">
        <v>245</v>
      </c>
    </row>
    <row r="922" s="2" customFormat="1" ht="16.5" customHeight="1">
      <c r="A922" s="40"/>
      <c r="B922" s="41"/>
      <c r="C922" s="221" t="s">
        <v>4750</v>
      </c>
      <c r="D922" s="221" t="s">
        <v>248</v>
      </c>
      <c r="E922" s="222" t="s">
        <v>987</v>
      </c>
      <c r="F922" s="223" t="s">
        <v>988</v>
      </c>
      <c r="G922" s="224" t="s">
        <v>545</v>
      </c>
      <c r="H922" s="225">
        <v>1.151</v>
      </c>
      <c r="I922" s="226"/>
      <c r="J922" s="227">
        <f>ROUND(I922*H922,2)</f>
        <v>0</v>
      </c>
      <c r="K922" s="223" t="s">
        <v>764</v>
      </c>
      <c r="L922" s="46"/>
      <c r="M922" s="228" t="s">
        <v>1</v>
      </c>
      <c r="N922" s="229" t="s">
        <v>42</v>
      </c>
      <c r="O922" s="93"/>
      <c r="P922" s="230">
        <f>O922*H922</f>
        <v>0</v>
      </c>
      <c r="Q922" s="230">
        <v>0</v>
      </c>
      <c r="R922" s="230">
        <f>Q922*H922</f>
        <v>0</v>
      </c>
      <c r="S922" s="230">
        <v>0</v>
      </c>
      <c r="T922" s="231">
        <f>S922*H922</f>
        <v>0</v>
      </c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R922" s="232" t="s">
        <v>402</v>
      </c>
      <c r="AT922" s="232" t="s">
        <v>248</v>
      </c>
      <c r="AU922" s="232" t="s">
        <v>253</v>
      </c>
      <c r="AY922" s="19" t="s">
        <v>245</v>
      </c>
      <c r="BE922" s="233">
        <f>IF(N922="základní",J922,0)</f>
        <v>0</v>
      </c>
      <c r="BF922" s="233">
        <f>IF(N922="snížená",J922,0)</f>
        <v>0</v>
      </c>
      <c r="BG922" s="233">
        <f>IF(N922="zákl. přenesená",J922,0)</f>
        <v>0</v>
      </c>
      <c r="BH922" s="233">
        <f>IF(N922="sníž. přenesená",J922,0)</f>
        <v>0</v>
      </c>
      <c r="BI922" s="233">
        <f>IF(N922="nulová",J922,0)</f>
        <v>0</v>
      </c>
      <c r="BJ922" s="19" t="s">
        <v>85</v>
      </c>
      <c r="BK922" s="233">
        <f>ROUND(I922*H922,2)</f>
        <v>0</v>
      </c>
      <c r="BL922" s="19" t="s">
        <v>402</v>
      </c>
      <c r="BM922" s="232" t="s">
        <v>7728</v>
      </c>
    </row>
    <row r="923" s="2" customFormat="1">
      <c r="A923" s="40"/>
      <c r="B923" s="41"/>
      <c r="C923" s="42"/>
      <c r="D923" s="234" t="s">
        <v>255</v>
      </c>
      <c r="E923" s="42"/>
      <c r="F923" s="235" t="s">
        <v>989</v>
      </c>
      <c r="G923" s="42"/>
      <c r="H923" s="42"/>
      <c r="I923" s="236"/>
      <c r="J923" s="42"/>
      <c r="K923" s="42"/>
      <c r="L923" s="46"/>
      <c r="M923" s="237"/>
      <c r="N923" s="238"/>
      <c r="O923" s="93"/>
      <c r="P923" s="93"/>
      <c r="Q923" s="93"/>
      <c r="R923" s="93"/>
      <c r="S923" s="93"/>
      <c r="T923" s="94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  <c r="AE923" s="40"/>
      <c r="AT923" s="19" t="s">
        <v>255</v>
      </c>
      <c r="AU923" s="19" t="s">
        <v>253</v>
      </c>
    </row>
    <row r="924" s="2" customFormat="1">
      <c r="A924" s="40"/>
      <c r="B924" s="41"/>
      <c r="C924" s="42"/>
      <c r="D924" s="296" t="s">
        <v>766</v>
      </c>
      <c r="E924" s="42"/>
      <c r="F924" s="297" t="s">
        <v>990</v>
      </c>
      <c r="G924" s="42"/>
      <c r="H924" s="42"/>
      <c r="I924" s="236"/>
      <c r="J924" s="42"/>
      <c r="K924" s="42"/>
      <c r="L924" s="46"/>
      <c r="M924" s="237"/>
      <c r="N924" s="238"/>
      <c r="O924" s="93"/>
      <c r="P924" s="93"/>
      <c r="Q924" s="93"/>
      <c r="R924" s="93"/>
      <c r="S924" s="93"/>
      <c r="T924" s="94"/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  <c r="AE924" s="40"/>
      <c r="AT924" s="19" t="s">
        <v>766</v>
      </c>
      <c r="AU924" s="19" t="s">
        <v>253</v>
      </c>
    </row>
    <row r="925" s="14" customFormat="1">
      <c r="A925" s="14"/>
      <c r="B925" s="249"/>
      <c r="C925" s="250"/>
      <c r="D925" s="234" t="s">
        <v>257</v>
      </c>
      <c r="E925" s="251" t="s">
        <v>1</v>
      </c>
      <c r="F925" s="252" t="s">
        <v>7729</v>
      </c>
      <c r="G925" s="250"/>
      <c r="H925" s="253">
        <v>1.151</v>
      </c>
      <c r="I925" s="254"/>
      <c r="J925" s="250"/>
      <c r="K925" s="250"/>
      <c r="L925" s="255"/>
      <c r="M925" s="256"/>
      <c r="N925" s="257"/>
      <c r="O925" s="257"/>
      <c r="P925" s="257"/>
      <c r="Q925" s="257"/>
      <c r="R925" s="257"/>
      <c r="S925" s="257"/>
      <c r="T925" s="258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T925" s="259" t="s">
        <v>257</v>
      </c>
      <c r="AU925" s="259" t="s">
        <v>253</v>
      </c>
      <c r="AV925" s="14" t="s">
        <v>87</v>
      </c>
      <c r="AW925" s="14" t="s">
        <v>34</v>
      </c>
      <c r="AX925" s="14" t="s">
        <v>77</v>
      </c>
      <c r="AY925" s="259" t="s">
        <v>245</v>
      </c>
    </row>
    <row r="926" s="15" customFormat="1">
      <c r="A926" s="15"/>
      <c r="B926" s="260"/>
      <c r="C926" s="261"/>
      <c r="D926" s="234" t="s">
        <v>257</v>
      </c>
      <c r="E926" s="262" t="s">
        <v>1</v>
      </c>
      <c r="F926" s="263" t="s">
        <v>266</v>
      </c>
      <c r="G926" s="261"/>
      <c r="H926" s="264">
        <v>1.151</v>
      </c>
      <c r="I926" s="265"/>
      <c r="J926" s="261"/>
      <c r="K926" s="261"/>
      <c r="L926" s="266"/>
      <c r="M926" s="293"/>
      <c r="N926" s="294"/>
      <c r="O926" s="294"/>
      <c r="P926" s="294"/>
      <c r="Q926" s="294"/>
      <c r="R926" s="294"/>
      <c r="S926" s="294"/>
      <c r="T926" s="29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T926" s="270" t="s">
        <v>257</v>
      </c>
      <c r="AU926" s="270" t="s">
        <v>253</v>
      </c>
      <c r="AV926" s="15" t="s">
        <v>253</v>
      </c>
      <c r="AW926" s="15" t="s">
        <v>34</v>
      </c>
      <c r="AX926" s="15" t="s">
        <v>85</v>
      </c>
      <c r="AY926" s="270" t="s">
        <v>245</v>
      </c>
    </row>
    <row r="927" s="2" customFormat="1" ht="6.96" customHeight="1">
      <c r="A927" s="40"/>
      <c r="B927" s="68"/>
      <c r="C927" s="69"/>
      <c r="D927" s="69"/>
      <c r="E927" s="69"/>
      <c r="F927" s="69"/>
      <c r="G927" s="69"/>
      <c r="H927" s="69"/>
      <c r="I927" s="69"/>
      <c r="J927" s="69"/>
      <c r="K927" s="69"/>
      <c r="L927" s="46"/>
      <c r="M927" s="40"/>
      <c r="O927" s="40"/>
      <c r="P927" s="40"/>
      <c r="Q927" s="40"/>
      <c r="R927" s="40"/>
      <c r="S927" s="40"/>
      <c r="T927" s="40"/>
      <c r="U927" s="40"/>
      <c r="V927" s="40"/>
      <c r="W927" s="40"/>
      <c r="X927" s="40"/>
      <c r="Y927" s="40"/>
      <c r="Z927" s="40"/>
      <c r="AA927" s="40"/>
      <c r="AB927" s="40"/>
      <c r="AC927" s="40"/>
      <c r="AD927" s="40"/>
      <c r="AE927" s="40"/>
    </row>
  </sheetData>
  <sheetProtection sheet="1" autoFilter="0" formatColumns="0" formatRows="0" objects="1" scenarios="1" spinCount="100000" saltValue="87G+k+JzFXy3fCSNRPQoVE7hSxBKPUd8JKiHkUxNSOedYMNT45uzgCF5LPD4E3sU4QpA/Xoz8F5dM8WueD3KgQ==" hashValue="DHHOyEtEfkINrVBJrMy19oMxM15wuZwot3WN2x55G1Mc7ZygX4IH7drRAS674PfAYmQeYPZHzeBG07oyieCaOw==" algorithmName="SHA-512" password="CC35"/>
  <autoFilter ref="C131:K926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hyperlinks>
    <hyperlink ref="F137" r:id="rId1" display="https://podminky.urs.cz/item/CS_URS_2025_02/113105111"/>
    <hyperlink ref="F142" r:id="rId2" display="https://podminky.urs.cz/item/CS_URS_2025_02/113151111"/>
    <hyperlink ref="F147" r:id="rId3" display="https://podminky.urs.cz/item/CS_URS_2025_02/113152112"/>
    <hyperlink ref="F152" r:id="rId4" display="https://podminky.urs.cz/item/CS_URS_2025_02/115101201"/>
    <hyperlink ref="F157" r:id="rId5" display="https://podminky.urs.cz/item/CS_URS_2025_02/115101301"/>
    <hyperlink ref="F162" r:id="rId6" display="https://podminky.urs.cz/item/CS_URS_2025_02/121151113"/>
    <hyperlink ref="F167" r:id="rId7" display="https://podminky.urs.cz/item/CS_URS_2025_02/131151104"/>
    <hyperlink ref="F177" r:id="rId8" display="https://podminky.urs.cz/item/CS_URS_2025_02/151711111"/>
    <hyperlink ref="F182" r:id="rId9" display="https://podminky.urs.cz/item/CS_URS_2025_02/151711131"/>
    <hyperlink ref="F187" r:id="rId10" display="https://podminky.urs.cz/item/CS_URS_2025_02/151721111"/>
    <hyperlink ref="F192" r:id="rId11" display="https://podminky.urs.cz/item/CS_URS_2025_02/153111114"/>
    <hyperlink ref="F197" r:id="rId12" display="https://podminky.urs.cz/item/CS_URS_2025_02/162751117"/>
    <hyperlink ref="F202" r:id="rId13" display="https://podminky.urs.cz/item/CS_URS_2025_02/162751119"/>
    <hyperlink ref="F207" r:id="rId14" display="https://podminky.urs.cz/item/CS_URS_2025_02/167151111"/>
    <hyperlink ref="F212" r:id="rId15" display="https://podminky.urs.cz/item/CS_URS_2025_02/171111111"/>
    <hyperlink ref="F220" r:id="rId16" display="https://podminky.urs.cz/item/CS_URS_2025_02/171151112"/>
    <hyperlink ref="F225" r:id="rId17" display="https://podminky.urs.cz/item/CS_URS_2025_02/171201231"/>
    <hyperlink ref="F231" r:id="rId18" display="https://podminky.urs.cz/item/CS_URS_2025_02/171251201"/>
    <hyperlink ref="F236" r:id="rId19" display="https://podminky.urs.cz/item/CS_URS_2025_02/174151101"/>
    <hyperlink ref="F244" r:id="rId20" display="https://podminky.urs.cz/item/CS_URS_2025_02/175111101"/>
    <hyperlink ref="F256" r:id="rId21" display="https://podminky.urs.cz/item/CS_URS_2025_02/181451312"/>
    <hyperlink ref="F264" r:id="rId22" display="https://podminky.urs.cz/item/CS_URS_2025_02/182151111"/>
    <hyperlink ref="F269" r:id="rId23" display="https://podminky.urs.cz/item/CS_URS_2025_02/182351023"/>
    <hyperlink ref="F278" r:id="rId24" display="https://podminky.urs.cz/item/CS_URS_2025_02/742110104"/>
    <hyperlink ref="F290" r:id="rId25" display="https://podminky.urs.cz/item/CS_URS_2025_02/212792313"/>
    <hyperlink ref="F295" r:id="rId26" display="https://podminky.urs.cz/item/CS_URS_2025_02/224311112"/>
    <hyperlink ref="F301" r:id="rId27" display="https://podminky.urs.cz/item/CS_URS_2025_02/226211213"/>
    <hyperlink ref="F306" r:id="rId28" display="https://podminky.urs.cz/item/CS_URS_2025_02/224411116"/>
    <hyperlink ref="F320" r:id="rId29" display="https://podminky.urs.cz/item/CS_URS_2025_02/283111112"/>
    <hyperlink ref="F329" r:id="rId30" display="https://podminky.urs.cz/item/CS_URS_2025_02/283131112"/>
    <hyperlink ref="F337" r:id="rId31" display="https://podminky.urs.cz/item/CS_URS_2025_02/317321118"/>
    <hyperlink ref="F342" r:id="rId32" display="https://podminky.urs.cz/item/CS_URS_2025_02/317321191"/>
    <hyperlink ref="F345" r:id="rId33" display="https://podminky.urs.cz/item/CS_URS_2025_02/317353121"/>
    <hyperlink ref="F354" r:id="rId34" display="https://podminky.urs.cz/item/CS_URS_2025_02/317353221"/>
    <hyperlink ref="F357" r:id="rId35" display="https://podminky.urs.cz/item/CS_URS_2025_02/334323118"/>
    <hyperlink ref="F363" r:id="rId36" display="https://podminky.urs.cz/item/CS_URS_2025_02/334323191"/>
    <hyperlink ref="F366" r:id="rId37" display="https://podminky.urs.cz/item/CS_URS_2025_02/334351112"/>
    <hyperlink ref="F372" r:id="rId38" display="https://podminky.urs.cz/item/CS_URS_2025_02/334351211"/>
    <hyperlink ref="F375" r:id="rId39" display="https://podminky.urs.cz/item/CS_URS_2025_02/334323218"/>
    <hyperlink ref="F380" r:id="rId40" display="https://podminky.urs.cz/item/CS_URS_2025_02/334361226"/>
    <hyperlink ref="F384" r:id="rId41" display="https://podminky.urs.cz/item/CS_URS_2025_02/334361411"/>
    <hyperlink ref="F389" r:id="rId42" display="https://podminky.urs.cz/item/CS_URS_2025_02/334352111"/>
    <hyperlink ref="F401" r:id="rId43" display="https://podminky.urs.cz/item/CS_URS_2025_02/334352211"/>
    <hyperlink ref="F405" r:id="rId44" display="https://podminky.urs.cz/item/CS_URS_2025_02/421321128"/>
    <hyperlink ref="F409" r:id="rId45" display="https://podminky.urs.cz/item/CS_URS_2025_02/421321192"/>
    <hyperlink ref="F412" r:id="rId46" display="https://podminky.urs.cz/item/CS_URS_2025_02/421361226"/>
    <hyperlink ref="F417" r:id="rId47" display="https://podminky.urs.cz/item/CS_URS_2025_02/423355315"/>
    <hyperlink ref="F426" r:id="rId48" display="https://podminky.urs.cz/item/CS_URS_2025_02/434121426"/>
    <hyperlink ref="F432" r:id="rId49" display="https://podminky.urs.cz/item/CS_URS_2025_02/451315127"/>
    <hyperlink ref="F438" r:id="rId50" display="https://podminky.urs.cz/item/CS_URS_2025_02/451475121"/>
    <hyperlink ref="F442" r:id="rId51" display="https://podminky.urs.cz/item/CS_URS_2025_02/452471101"/>
    <hyperlink ref="F447" r:id="rId52" display="https://podminky.urs.cz/item/CS_URS_2025_02/452471102"/>
    <hyperlink ref="F453" r:id="rId53" display="https://podminky.urs.cz/item/CS_URS_2025_02/454001111"/>
    <hyperlink ref="F461" r:id="rId54" display="https://podminky.urs.cz/item/CS_URS_2025_02/457311114"/>
    <hyperlink ref="F467" r:id="rId55" display="https://podminky.urs.cz/item/CS_URS_2025_02/457311117"/>
    <hyperlink ref="F472" r:id="rId56" display="https://podminky.urs.cz/item/CS_URS_2025_02/461310212"/>
    <hyperlink ref="F478" r:id="rId57" display="https://podminky.urs.cz/item/CS_URS_2025_02/465513157"/>
    <hyperlink ref="F484" r:id="rId58" display="https://podminky.urs.cz/item/CS_URS_2025_02/916231213"/>
    <hyperlink ref="F494" r:id="rId59" display="https://podminky.urs.cz/item/CS_URS_2025_02/512531111"/>
    <hyperlink ref="F499" r:id="rId60" display="https://podminky.urs.cz/item/CS_URS_2025_02/511501111"/>
    <hyperlink ref="F505" r:id="rId61" display="https://podminky.urs.cz/item/CS_URS_2025_02/511501122"/>
    <hyperlink ref="F511" r:id="rId62" display="https://podminky.urs.cz/item/CS_URS_2025_02/628613611"/>
    <hyperlink ref="F515" r:id="rId63" display="https://podminky.urs.cz/item/CS_URS_2025_02/629992111"/>
    <hyperlink ref="F521" r:id="rId64" display="https://podminky.urs.cz/item/CS_URS_2025_02/631311214"/>
    <hyperlink ref="F527" r:id="rId65" display="https://podminky.urs.cz/item/CS_URS_2025_02/631319171"/>
    <hyperlink ref="F530" r:id="rId66" display="https://podminky.urs.cz/item/CS_URS_2025_02/631362021"/>
    <hyperlink ref="F536" r:id="rId67" display="https://podminky.urs.cz/item/CS_URS_2025_02/871228111"/>
    <hyperlink ref="F544" r:id="rId68" display="https://podminky.urs.cz/item/CS_URS_2025_02/895931111"/>
    <hyperlink ref="F550" r:id="rId69" display="https://podminky.urs.cz/item/CS_URS_2025_02/911121211"/>
    <hyperlink ref="F584" r:id="rId70" display="https://podminky.urs.cz/item/CS_URS_2025_02/911121311"/>
    <hyperlink ref="F589" r:id="rId71" display="https://podminky.urs.cz/item/CS_URS_2025_02/943211111"/>
    <hyperlink ref="F593" r:id="rId72" display="https://podminky.urs.cz/item/CS_URS_2025_02/943211211"/>
    <hyperlink ref="F597" r:id="rId73" display="https://podminky.urs.cz/item/CS_URS_2025_02/943211811"/>
    <hyperlink ref="F601" r:id="rId74" display="https://podminky.urs.cz/item/CS_URS_2025_02/948411111"/>
    <hyperlink ref="F605" r:id="rId75" display="https://podminky.urs.cz/item/CS_URS_2025_02/948411211"/>
    <hyperlink ref="F608" r:id="rId76" display="https://podminky.urs.cz/item/CS_URS_2025_02/977211114"/>
    <hyperlink ref="F613" r:id="rId77" display="https://podminky.urs.cz/item/CS_URS_2025_02/914111111"/>
    <hyperlink ref="F620" r:id="rId78" display="https://podminky.urs.cz/item/CS_URS_2025_02/915131116"/>
    <hyperlink ref="F625" r:id="rId79" display="https://podminky.urs.cz/item/CS_URS_2025_02/931994142"/>
    <hyperlink ref="F630" r:id="rId80" display="https://podminky.urs.cz/item/CS_URS_2025_02/935112211"/>
    <hyperlink ref="F637" r:id="rId81" display="https://podminky.urs.cz/item/CS_URS_2025_02/935113112"/>
    <hyperlink ref="F644" r:id="rId82" display="https://podminky.urs.cz/item/CS_URS_2025_02/936942211"/>
    <hyperlink ref="F649" r:id="rId83" display="https://podminky.urs.cz/item/CS_URS_2025_02/961021112"/>
    <hyperlink ref="F655" r:id="rId84" display="https://podminky.urs.cz/item/CS_URS_2025_02/963041211"/>
    <hyperlink ref="F660" r:id="rId85" display="https://podminky.urs.cz/item/CS_URS_2025_02/963051111"/>
    <hyperlink ref="F665" r:id="rId86" display="https://podminky.urs.cz/item/CS_URS_2025_02/963071112"/>
    <hyperlink ref="F670" r:id="rId87" display="https://podminky.urs.cz/item/CS_URS_2025_02/966075141"/>
    <hyperlink ref="F676" r:id="rId88" display="https://podminky.urs.cz/item/CS_URS_2025_02/985121122"/>
    <hyperlink ref="F681" r:id="rId89" display="https://podminky.urs.cz/item/CS_URS_2025_02/985132111"/>
    <hyperlink ref="F686" r:id="rId90" display="https://podminky.urs.cz/item/CS_URS_2025_02/985142112"/>
    <hyperlink ref="F689" r:id="rId91" display="https://podminky.urs.cz/item/CS_URS_2025_02/985231112"/>
    <hyperlink ref="F694" r:id="rId92" display="https://podminky.urs.cz/item/CS_URS_2025_02/985233121"/>
    <hyperlink ref="F697" r:id="rId93" display="https://podminky.urs.cz/item/CS_URS_2025_02/985331215"/>
    <hyperlink ref="F707" r:id="rId94" display="https://podminky.urs.cz/item/CS_URS_2025_02/997013814"/>
    <hyperlink ref="F712" r:id="rId95" display="https://podminky.urs.cz/item/CS_URS_2025_02/997013841"/>
    <hyperlink ref="F718" r:id="rId96" display="https://podminky.urs.cz/item/CS_URS_2025_02/997013861"/>
    <hyperlink ref="F723" r:id="rId97" display="https://podminky.urs.cz/item/CS_URS_2025_02/997013862"/>
    <hyperlink ref="F728" r:id="rId98" display="https://podminky.urs.cz/item/CS_URS_2025_02/997013873"/>
    <hyperlink ref="F737" r:id="rId99" display="https://podminky.urs.cz/item/CS_URS_2025_02/997211511"/>
    <hyperlink ref="F740" r:id="rId100" display="https://podminky.urs.cz/item/CS_URS_2025_02/997211519"/>
    <hyperlink ref="F745" r:id="rId101" display="https://podminky.urs.cz/item/CS_URS_2025_02/997211611"/>
    <hyperlink ref="F749" r:id="rId102" display="https://podminky.urs.cz/item/CS_URS_2025_02/998212111"/>
    <hyperlink ref="F753" r:id="rId103" display="https://podminky.urs.cz/item/CS_URS_2025_02/767591013"/>
    <hyperlink ref="F762" r:id="rId104" display="https://podminky.urs.cz/item/CS_URS_2025_02/953946111"/>
    <hyperlink ref="F766" r:id="rId105" display="https://podminky.urs.cz/item/CS_URS_2025_02/998767101"/>
    <hyperlink ref="F769" r:id="rId106" display="https://podminky.urs.cz/item/CS_URS_2025_02/998767194"/>
    <hyperlink ref="F773" r:id="rId107" display="https://podminky.urs.cz/item/CS_URS_2025_02/998767199"/>
    <hyperlink ref="F780" r:id="rId108" display="https://podminky.urs.cz/item/CS_URS_2025_02/711112001"/>
    <hyperlink ref="F791" r:id="rId109" display="https://podminky.urs.cz/item/CS_URS_2025_02/711112002"/>
    <hyperlink ref="F802" r:id="rId110" display="https://podminky.urs.cz/item/CS_URS_2025_02/711141821"/>
    <hyperlink ref="F807" r:id="rId111" display="https://podminky.urs.cz/item/CS_URS_2025_02/711142559"/>
    <hyperlink ref="F816" r:id="rId112" display="https://podminky.urs.cz/item/CS_URS_2025_02/711413121"/>
    <hyperlink ref="F823" r:id="rId113" display="https://podminky.urs.cz/item/CS_URS_2025_02/711472053"/>
    <hyperlink ref="F831" r:id="rId114" display="https://podminky.urs.cz/item/CS_URS_2025_02/711491177"/>
    <hyperlink ref="F845" r:id="rId115" display="https://podminky.urs.cz/item/CS_URS_2025_02/711491272"/>
    <hyperlink ref="F868" r:id="rId116" display="https://podminky.urs.cz/item/CS_URS_2025_02/998711101"/>
    <hyperlink ref="F872" r:id="rId117" display="https://podminky.urs.cz/item/CS_URS_2025_02/713123211"/>
    <hyperlink ref="F880" r:id="rId118" display="https://podminky.urs.cz/item/CS_URS_2025_02/998713101"/>
    <hyperlink ref="F884" r:id="rId119" display="https://podminky.urs.cz/item/CS_URS_2025_02/789212122"/>
    <hyperlink ref="F895" r:id="rId120" display="https://podminky.urs.cz/item/CS_URS_2025_02/789323211"/>
    <hyperlink ref="F901" r:id="rId121" display="https://podminky.urs.cz/item/CS_URS_2025_02/789323216"/>
    <hyperlink ref="F907" r:id="rId122" display="https://podminky.urs.cz/item/CS_URS_2025_02/789323221"/>
    <hyperlink ref="F913" r:id="rId123" display="https://podminky.urs.cz/item/CS_URS_2025_02/789351240"/>
    <hyperlink ref="F924" r:id="rId124" display="https://podminky.urs.cz/item/CS_URS_2025_02/99878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5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158</v>
      </c>
      <c r="AZ2" s="138" t="s">
        <v>7730</v>
      </c>
      <c r="BA2" s="138" t="s">
        <v>1</v>
      </c>
      <c r="BB2" s="138" t="s">
        <v>1</v>
      </c>
      <c r="BC2" s="138" t="s">
        <v>4861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7731</v>
      </c>
      <c r="BA3" s="138" t="s">
        <v>1</v>
      </c>
      <c r="BB3" s="138" t="s">
        <v>1</v>
      </c>
      <c r="BC3" s="138" t="s">
        <v>3880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7732</v>
      </c>
      <c r="BA4" s="138" t="s">
        <v>1</v>
      </c>
      <c r="BB4" s="138" t="s">
        <v>1</v>
      </c>
      <c r="BC4" s="138" t="s">
        <v>418</v>
      </c>
      <c r="BD4" s="138" t="s">
        <v>87</v>
      </c>
    </row>
    <row r="5" hidden="1" s="1" customFormat="1" ht="6.96" customHeight="1">
      <c r="B5" s="22"/>
      <c r="L5" s="22"/>
      <c r="AZ5" s="138" t="s">
        <v>7733</v>
      </c>
      <c r="BA5" s="138" t="s">
        <v>1</v>
      </c>
      <c r="BB5" s="138" t="s">
        <v>1</v>
      </c>
      <c r="BC5" s="138" t="s">
        <v>7734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7735</v>
      </c>
      <c r="BA6" s="138" t="s">
        <v>1</v>
      </c>
      <c r="BB6" s="138" t="s">
        <v>1</v>
      </c>
      <c r="BC6" s="138" t="s">
        <v>7736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7737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ROUND(J121,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ROUND((SUM(BE121:BE213)),  2)</f>
        <v>0</v>
      </c>
      <c r="G33" s="40"/>
      <c r="H33" s="40"/>
      <c r="I33" s="158">
        <v>0.20999999999999999</v>
      </c>
      <c r="J33" s="157">
        <f>ROUND(((SUM(BE121:BE213))*I33),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ROUND((SUM(BF121:BF213)),  2)</f>
        <v>0</v>
      </c>
      <c r="G34" s="40"/>
      <c r="H34" s="40"/>
      <c r="I34" s="158">
        <v>0.12</v>
      </c>
      <c r="J34" s="157">
        <f>ROUND(((SUM(BF121:BF213))*I34),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ROUND((SUM(BG121:BG213)),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ROUND((SUM(BH121:BH213)),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ROUND((SUM(BI121:BI213)),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SO144.11.01 (ÚRS) - Horní Lideč - Valašská Polanka, zárubní zeď km 21,960 – 22,150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J121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J122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2641</v>
      </c>
      <c r="E98" s="191"/>
      <c r="F98" s="191"/>
      <c r="G98" s="191"/>
      <c r="H98" s="191"/>
      <c r="I98" s="191"/>
      <c r="J98" s="192">
        <f>J123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2642</v>
      </c>
      <c r="E99" s="191"/>
      <c r="F99" s="191"/>
      <c r="G99" s="191"/>
      <c r="H99" s="191"/>
      <c r="I99" s="191"/>
      <c r="J99" s="192">
        <f>J132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755</v>
      </c>
      <c r="E100" s="191"/>
      <c r="F100" s="191"/>
      <c r="G100" s="191"/>
      <c r="H100" s="191"/>
      <c r="I100" s="191"/>
      <c r="J100" s="192">
        <f>J150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756</v>
      </c>
      <c r="E101" s="191"/>
      <c r="F101" s="191"/>
      <c r="G101" s="191"/>
      <c r="H101" s="191"/>
      <c r="I101" s="191"/>
      <c r="J101" s="192">
        <f>J195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 s="2" customFormat="1" ht="6.96" customHeight="1">
      <c r="A103" s="40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hidden="1"/>
    <row r="105" hidden="1"/>
    <row r="106" hidden="1"/>
    <row r="107" s="2" customFormat="1" ht="6.96" customHeight="1">
      <c r="A107" s="40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24.96" customHeight="1">
      <c r="A108" s="40"/>
      <c r="B108" s="41"/>
      <c r="C108" s="25" t="s">
        <v>230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6.96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2" customHeight="1">
      <c r="A110" s="40"/>
      <c r="B110" s="41"/>
      <c r="C110" s="34" t="s">
        <v>16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6.5" customHeight="1">
      <c r="A111" s="40"/>
      <c r="B111" s="41"/>
      <c r="C111" s="42"/>
      <c r="D111" s="42"/>
      <c r="E111" s="177" t="str">
        <f>E7</f>
        <v>Cyklická obnova trati v úseku Vsetín – Horní Lideč</v>
      </c>
      <c r="F111" s="34"/>
      <c r="G111" s="34"/>
      <c r="H111" s="34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4" t="s">
        <v>191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78" t="str">
        <f>E9</f>
        <v>SO144.11.01 (ÚRS) - Horní Lideč - Valašská Polanka, zárubní zeď km 21,960 – 22,150</v>
      </c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6.96" customHeight="1">
      <c r="A114" s="40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2" customHeight="1">
      <c r="A115" s="40"/>
      <c r="B115" s="41"/>
      <c r="C115" s="34" t="s">
        <v>20</v>
      </c>
      <c r="D115" s="42"/>
      <c r="E115" s="42"/>
      <c r="F115" s="29" t="str">
        <f>F12</f>
        <v>Vsetín - Horní Lideč</v>
      </c>
      <c r="G115" s="42"/>
      <c r="H115" s="42"/>
      <c r="I115" s="34" t="s">
        <v>22</v>
      </c>
      <c r="J115" s="81" t="str">
        <f>IF(J12="","",J12)</f>
        <v>20. 11. 2025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24</v>
      </c>
      <c r="D117" s="42"/>
      <c r="E117" s="42"/>
      <c r="F117" s="29" t="str">
        <f>E15</f>
        <v>Správa železnic s.o.</v>
      </c>
      <c r="G117" s="42"/>
      <c r="H117" s="42"/>
      <c r="I117" s="34" t="s">
        <v>32</v>
      </c>
      <c r="J117" s="38" t="str">
        <f>E21</f>
        <v xml:space="preserve"> 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5.15" customHeight="1">
      <c r="A118" s="40"/>
      <c r="B118" s="41"/>
      <c r="C118" s="34" t="s">
        <v>30</v>
      </c>
      <c r="D118" s="42"/>
      <c r="E118" s="42"/>
      <c r="F118" s="29" t="str">
        <f>IF(E18="","",E18)</f>
        <v>Vyplň údaj</v>
      </c>
      <c r="G118" s="42"/>
      <c r="H118" s="42"/>
      <c r="I118" s="34" t="s">
        <v>35</v>
      </c>
      <c r="J118" s="38" t="str">
        <f>E24</f>
        <v>Správa železnic s.o.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0.32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11" customFormat="1" ht="29.28" customHeight="1">
      <c r="A120" s="194"/>
      <c r="B120" s="195"/>
      <c r="C120" s="196" t="s">
        <v>231</v>
      </c>
      <c r="D120" s="197" t="s">
        <v>62</v>
      </c>
      <c r="E120" s="197" t="s">
        <v>58</v>
      </c>
      <c r="F120" s="197" t="s">
        <v>59</v>
      </c>
      <c r="G120" s="197" t="s">
        <v>232</v>
      </c>
      <c r="H120" s="197" t="s">
        <v>233</v>
      </c>
      <c r="I120" s="197" t="s">
        <v>234</v>
      </c>
      <c r="J120" s="197" t="s">
        <v>223</v>
      </c>
      <c r="K120" s="198" t="s">
        <v>235</v>
      </c>
      <c r="L120" s="199"/>
      <c r="M120" s="102" t="s">
        <v>1</v>
      </c>
      <c r="N120" s="103" t="s">
        <v>41</v>
      </c>
      <c r="O120" s="103" t="s">
        <v>236</v>
      </c>
      <c r="P120" s="103" t="s">
        <v>237</v>
      </c>
      <c r="Q120" s="103" t="s">
        <v>238</v>
      </c>
      <c r="R120" s="103" t="s">
        <v>239</v>
      </c>
      <c r="S120" s="103" t="s">
        <v>240</v>
      </c>
      <c r="T120" s="104" t="s">
        <v>241</v>
      </c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</row>
    <row r="121" s="2" customFormat="1" ht="22.8" customHeight="1">
      <c r="A121" s="40"/>
      <c r="B121" s="41"/>
      <c r="C121" s="109" t="s">
        <v>242</v>
      </c>
      <c r="D121" s="42"/>
      <c r="E121" s="42"/>
      <c r="F121" s="42"/>
      <c r="G121" s="42"/>
      <c r="H121" s="42"/>
      <c r="I121" s="42"/>
      <c r="J121" s="200">
        <f>BK121</f>
        <v>0</v>
      </c>
      <c r="K121" s="42"/>
      <c r="L121" s="46"/>
      <c r="M121" s="105"/>
      <c r="N121" s="201"/>
      <c r="O121" s="106"/>
      <c r="P121" s="202">
        <f>P122</f>
        <v>0</v>
      </c>
      <c r="Q121" s="106"/>
      <c r="R121" s="202">
        <f>R122</f>
        <v>33.489450329999997</v>
      </c>
      <c r="S121" s="106"/>
      <c r="T121" s="203">
        <f>T122</f>
        <v>373.56000000000006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76</v>
      </c>
      <c r="AU121" s="19" t="s">
        <v>225</v>
      </c>
      <c r="BK121" s="204">
        <f>BK122</f>
        <v>0</v>
      </c>
    </row>
    <row r="122" s="12" customFormat="1" ht="25.92" customHeight="1">
      <c r="A122" s="12"/>
      <c r="B122" s="205"/>
      <c r="C122" s="206"/>
      <c r="D122" s="207" t="s">
        <v>76</v>
      </c>
      <c r="E122" s="208" t="s">
        <v>243</v>
      </c>
      <c r="F122" s="208" t="s">
        <v>244</v>
      </c>
      <c r="G122" s="206"/>
      <c r="H122" s="206"/>
      <c r="I122" s="209"/>
      <c r="J122" s="210">
        <f>BK122</f>
        <v>0</v>
      </c>
      <c r="K122" s="206"/>
      <c r="L122" s="211"/>
      <c r="M122" s="212"/>
      <c r="N122" s="213"/>
      <c r="O122" s="213"/>
      <c r="P122" s="214">
        <f>P123+P132+P150+P195</f>
        <v>0</v>
      </c>
      <c r="Q122" s="213"/>
      <c r="R122" s="214">
        <f>R123+R132+R150+R195</f>
        <v>33.489450329999997</v>
      </c>
      <c r="S122" s="213"/>
      <c r="T122" s="215">
        <f>T123+T132+T150+T195</f>
        <v>373.56000000000006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77</v>
      </c>
      <c r="AY122" s="216" t="s">
        <v>245</v>
      </c>
      <c r="BK122" s="218">
        <f>BK123+BK132+BK150+BK195</f>
        <v>0</v>
      </c>
    </row>
    <row r="123" s="12" customFormat="1" ht="22.8" customHeight="1">
      <c r="A123" s="12"/>
      <c r="B123" s="205"/>
      <c r="C123" s="206"/>
      <c r="D123" s="207" t="s">
        <v>76</v>
      </c>
      <c r="E123" s="219" t="s">
        <v>87</v>
      </c>
      <c r="F123" s="219" t="s">
        <v>2726</v>
      </c>
      <c r="G123" s="206"/>
      <c r="H123" s="206"/>
      <c r="I123" s="209"/>
      <c r="J123" s="220">
        <f>BK123</f>
        <v>0</v>
      </c>
      <c r="K123" s="206"/>
      <c r="L123" s="211"/>
      <c r="M123" s="212"/>
      <c r="N123" s="213"/>
      <c r="O123" s="213"/>
      <c r="P123" s="214">
        <f>SUM(P124:P131)</f>
        <v>0</v>
      </c>
      <c r="Q123" s="213"/>
      <c r="R123" s="214">
        <f>SUM(R124:R131)</f>
        <v>4.8693999999999997</v>
      </c>
      <c r="S123" s="213"/>
      <c r="T123" s="215">
        <f>SUM(T124:T131)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6" t="s">
        <v>85</v>
      </c>
      <c r="AT123" s="217" t="s">
        <v>76</v>
      </c>
      <c r="AU123" s="217" t="s">
        <v>85</v>
      </c>
      <c r="AY123" s="216" t="s">
        <v>245</v>
      </c>
      <c r="BK123" s="218">
        <f>SUM(BK124:BK131)</f>
        <v>0</v>
      </c>
    </row>
    <row r="124" s="2" customFormat="1" ht="16.5" customHeight="1">
      <c r="A124" s="40"/>
      <c r="B124" s="41"/>
      <c r="C124" s="221" t="s">
        <v>85</v>
      </c>
      <c r="D124" s="221" t="s">
        <v>248</v>
      </c>
      <c r="E124" s="222" t="s">
        <v>7738</v>
      </c>
      <c r="F124" s="223" t="s">
        <v>7739</v>
      </c>
      <c r="G124" s="224" t="s">
        <v>317</v>
      </c>
      <c r="H124" s="225">
        <v>20</v>
      </c>
      <c r="I124" s="226"/>
      <c r="J124" s="227">
        <f>ROUND(I124*H124,2)</f>
        <v>0</v>
      </c>
      <c r="K124" s="223" t="s">
        <v>7740</v>
      </c>
      <c r="L124" s="46"/>
      <c r="M124" s="228" t="s">
        <v>1</v>
      </c>
      <c r="N124" s="229" t="s">
        <v>42</v>
      </c>
      <c r="O124" s="93"/>
      <c r="P124" s="230">
        <f>O124*H124</f>
        <v>0</v>
      </c>
      <c r="Q124" s="230">
        <v>0.24299000000000001</v>
      </c>
      <c r="R124" s="230">
        <f>Q124*H124</f>
        <v>4.8597999999999999</v>
      </c>
      <c r="S124" s="230">
        <v>0</v>
      </c>
      <c r="T124" s="231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2" t="s">
        <v>253</v>
      </c>
      <c r="AT124" s="232" t="s">
        <v>248</v>
      </c>
      <c r="AU124" s="232" t="s">
        <v>87</v>
      </c>
      <c r="AY124" s="19" t="s">
        <v>245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9" t="s">
        <v>85</v>
      </c>
      <c r="BK124" s="233">
        <f>ROUND(I124*H124,2)</f>
        <v>0</v>
      </c>
      <c r="BL124" s="19" t="s">
        <v>253</v>
      </c>
      <c r="BM124" s="232" t="s">
        <v>7741</v>
      </c>
    </row>
    <row r="125" s="2" customFormat="1">
      <c r="A125" s="40"/>
      <c r="B125" s="41"/>
      <c r="C125" s="42"/>
      <c r="D125" s="234" t="s">
        <v>255</v>
      </c>
      <c r="E125" s="42"/>
      <c r="F125" s="235" t="s">
        <v>7742</v>
      </c>
      <c r="G125" s="42"/>
      <c r="H125" s="42"/>
      <c r="I125" s="236"/>
      <c r="J125" s="42"/>
      <c r="K125" s="42"/>
      <c r="L125" s="46"/>
      <c r="M125" s="237"/>
      <c r="N125" s="238"/>
      <c r="O125" s="93"/>
      <c r="P125" s="93"/>
      <c r="Q125" s="93"/>
      <c r="R125" s="93"/>
      <c r="S125" s="93"/>
      <c r="T125" s="94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255</v>
      </c>
      <c r="AU125" s="19" t="s">
        <v>87</v>
      </c>
    </row>
    <row r="126" s="2" customFormat="1">
      <c r="A126" s="40"/>
      <c r="B126" s="41"/>
      <c r="C126" s="42"/>
      <c r="D126" s="296" t="s">
        <v>766</v>
      </c>
      <c r="E126" s="42"/>
      <c r="F126" s="297" t="s">
        <v>7743</v>
      </c>
      <c r="G126" s="42"/>
      <c r="H126" s="42"/>
      <c r="I126" s="236"/>
      <c r="J126" s="42"/>
      <c r="K126" s="42"/>
      <c r="L126" s="46"/>
      <c r="M126" s="237"/>
      <c r="N126" s="238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766</v>
      </c>
      <c r="AU126" s="19" t="s">
        <v>87</v>
      </c>
    </row>
    <row r="127" s="2" customFormat="1">
      <c r="A127" s="40"/>
      <c r="B127" s="41"/>
      <c r="C127" s="42"/>
      <c r="D127" s="234" t="s">
        <v>540</v>
      </c>
      <c r="E127" s="42"/>
      <c r="F127" s="282" t="s">
        <v>7744</v>
      </c>
      <c r="G127" s="42"/>
      <c r="H127" s="42"/>
      <c r="I127" s="236"/>
      <c r="J127" s="42"/>
      <c r="K127" s="42"/>
      <c r="L127" s="46"/>
      <c r="M127" s="237"/>
      <c r="N127" s="238"/>
      <c r="O127" s="93"/>
      <c r="P127" s="93"/>
      <c r="Q127" s="93"/>
      <c r="R127" s="93"/>
      <c r="S127" s="93"/>
      <c r="T127" s="94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540</v>
      </c>
      <c r="AU127" s="19" t="s">
        <v>87</v>
      </c>
    </row>
    <row r="128" s="13" customFormat="1">
      <c r="A128" s="13"/>
      <c r="B128" s="239"/>
      <c r="C128" s="240"/>
      <c r="D128" s="234" t="s">
        <v>257</v>
      </c>
      <c r="E128" s="241" t="s">
        <v>1</v>
      </c>
      <c r="F128" s="242" t="s">
        <v>7745</v>
      </c>
      <c r="G128" s="240"/>
      <c r="H128" s="241" t="s">
        <v>1</v>
      </c>
      <c r="I128" s="243"/>
      <c r="J128" s="240"/>
      <c r="K128" s="240"/>
      <c r="L128" s="244"/>
      <c r="M128" s="245"/>
      <c r="N128" s="246"/>
      <c r="O128" s="246"/>
      <c r="P128" s="246"/>
      <c r="Q128" s="246"/>
      <c r="R128" s="246"/>
      <c r="S128" s="246"/>
      <c r="T128" s="24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8" t="s">
        <v>257</v>
      </c>
      <c r="AU128" s="248" t="s">
        <v>87</v>
      </c>
      <c r="AV128" s="13" t="s">
        <v>85</v>
      </c>
      <c r="AW128" s="13" t="s">
        <v>34</v>
      </c>
      <c r="AX128" s="13" t="s">
        <v>77</v>
      </c>
      <c r="AY128" s="248" t="s">
        <v>245</v>
      </c>
    </row>
    <row r="129" s="14" customFormat="1">
      <c r="A129" s="14"/>
      <c r="B129" s="249"/>
      <c r="C129" s="250"/>
      <c r="D129" s="234" t="s">
        <v>257</v>
      </c>
      <c r="E129" s="251" t="s">
        <v>7732</v>
      </c>
      <c r="F129" s="252" t="s">
        <v>418</v>
      </c>
      <c r="G129" s="250"/>
      <c r="H129" s="253">
        <v>20</v>
      </c>
      <c r="I129" s="254"/>
      <c r="J129" s="250"/>
      <c r="K129" s="250"/>
      <c r="L129" s="255"/>
      <c r="M129" s="256"/>
      <c r="N129" s="257"/>
      <c r="O129" s="257"/>
      <c r="P129" s="257"/>
      <c r="Q129" s="257"/>
      <c r="R129" s="257"/>
      <c r="S129" s="257"/>
      <c r="T129" s="25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9" t="s">
        <v>257</v>
      </c>
      <c r="AU129" s="259" t="s">
        <v>87</v>
      </c>
      <c r="AV129" s="14" t="s">
        <v>87</v>
      </c>
      <c r="AW129" s="14" t="s">
        <v>34</v>
      </c>
      <c r="AX129" s="14" t="s">
        <v>85</v>
      </c>
      <c r="AY129" s="259" t="s">
        <v>245</v>
      </c>
    </row>
    <row r="130" s="2" customFormat="1" ht="16.5" customHeight="1">
      <c r="A130" s="40"/>
      <c r="B130" s="41"/>
      <c r="C130" s="283" t="s">
        <v>87</v>
      </c>
      <c r="D130" s="283" t="s">
        <v>551</v>
      </c>
      <c r="E130" s="284" t="s">
        <v>7746</v>
      </c>
      <c r="F130" s="285" t="s">
        <v>7747</v>
      </c>
      <c r="G130" s="286" t="s">
        <v>317</v>
      </c>
      <c r="H130" s="287">
        <v>20</v>
      </c>
      <c r="I130" s="288"/>
      <c r="J130" s="289">
        <f>ROUND(I130*H130,2)</f>
        <v>0</v>
      </c>
      <c r="K130" s="285" t="s">
        <v>7740</v>
      </c>
      <c r="L130" s="290"/>
      <c r="M130" s="291" t="s">
        <v>1</v>
      </c>
      <c r="N130" s="292" t="s">
        <v>42</v>
      </c>
      <c r="O130" s="93"/>
      <c r="P130" s="230">
        <f>O130*H130</f>
        <v>0</v>
      </c>
      <c r="Q130" s="230">
        <v>0.00048000000000000001</v>
      </c>
      <c r="R130" s="230">
        <f>Q130*H130</f>
        <v>0.0096000000000000009</v>
      </c>
      <c r="S130" s="230">
        <v>0</v>
      </c>
      <c r="T130" s="231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32" t="s">
        <v>326</v>
      </c>
      <c r="AT130" s="232" t="s">
        <v>551</v>
      </c>
      <c r="AU130" s="232" t="s">
        <v>87</v>
      </c>
      <c r="AY130" s="19" t="s">
        <v>245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9" t="s">
        <v>85</v>
      </c>
      <c r="BK130" s="233">
        <f>ROUND(I130*H130,2)</f>
        <v>0</v>
      </c>
      <c r="BL130" s="19" t="s">
        <v>253</v>
      </c>
      <c r="BM130" s="232" t="s">
        <v>7748</v>
      </c>
    </row>
    <row r="131" s="2" customFormat="1">
      <c r="A131" s="40"/>
      <c r="B131" s="41"/>
      <c r="C131" s="42"/>
      <c r="D131" s="234" t="s">
        <v>255</v>
      </c>
      <c r="E131" s="42"/>
      <c r="F131" s="235" t="s">
        <v>7747</v>
      </c>
      <c r="G131" s="42"/>
      <c r="H131" s="42"/>
      <c r="I131" s="236"/>
      <c r="J131" s="42"/>
      <c r="K131" s="42"/>
      <c r="L131" s="46"/>
      <c r="M131" s="237"/>
      <c r="N131" s="238"/>
      <c r="O131" s="93"/>
      <c r="P131" s="93"/>
      <c r="Q131" s="93"/>
      <c r="R131" s="93"/>
      <c r="S131" s="93"/>
      <c r="T131" s="94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255</v>
      </c>
      <c r="AU131" s="19" t="s">
        <v>87</v>
      </c>
    </row>
    <row r="132" s="12" customFormat="1" ht="22.8" customHeight="1">
      <c r="A132" s="12"/>
      <c r="B132" s="205"/>
      <c r="C132" s="206"/>
      <c r="D132" s="207" t="s">
        <v>76</v>
      </c>
      <c r="E132" s="219" t="s">
        <v>272</v>
      </c>
      <c r="F132" s="219" t="s">
        <v>2769</v>
      </c>
      <c r="G132" s="206"/>
      <c r="H132" s="206"/>
      <c r="I132" s="209"/>
      <c r="J132" s="220">
        <f>BK132</f>
        <v>0</v>
      </c>
      <c r="K132" s="206"/>
      <c r="L132" s="211"/>
      <c r="M132" s="212"/>
      <c r="N132" s="213"/>
      <c r="O132" s="213"/>
      <c r="P132" s="214">
        <f>SUM(P133:P149)</f>
        <v>0</v>
      </c>
      <c r="Q132" s="213"/>
      <c r="R132" s="214">
        <f>SUM(R133:R149)</f>
        <v>8.4527303299999996</v>
      </c>
      <c r="S132" s="213"/>
      <c r="T132" s="215">
        <f>SUM(T133:T149)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6" t="s">
        <v>85</v>
      </c>
      <c r="AT132" s="217" t="s">
        <v>76</v>
      </c>
      <c r="AU132" s="217" t="s">
        <v>85</v>
      </c>
      <c r="AY132" s="216" t="s">
        <v>245</v>
      </c>
      <c r="BK132" s="218">
        <f>SUM(BK133:BK149)</f>
        <v>0</v>
      </c>
    </row>
    <row r="133" s="2" customFormat="1" ht="16.5" customHeight="1">
      <c r="A133" s="40"/>
      <c r="B133" s="41"/>
      <c r="C133" s="221" t="s">
        <v>272</v>
      </c>
      <c r="D133" s="221" t="s">
        <v>248</v>
      </c>
      <c r="E133" s="222" t="s">
        <v>7749</v>
      </c>
      <c r="F133" s="223" t="s">
        <v>7750</v>
      </c>
      <c r="G133" s="224" t="s">
        <v>251</v>
      </c>
      <c r="H133" s="225">
        <v>48.75</v>
      </c>
      <c r="I133" s="226"/>
      <c r="J133" s="227">
        <f>ROUND(I133*H133,2)</f>
        <v>0</v>
      </c>
      <c r="K133" s="223" t="s">
        <v>7740</v>
      </c>
      <c r="L133" s="46"/>
      <c r="M133" s="228" t="s">
        <v>1</v>
      </c>
      <c r="N133" s="229" t="s">
        <v>42</v>
      </c>
      <c r="O133" s="93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2" t="s">
        <v>253</v>
      </c>
      <c r="AT133" s="232" t="s">
        <v>248</v>
      </c>
      <c r="AU133" s="232" t="s">
        <v>87</v>
      </c>
      <c r="AY133" s="19" t="s">
        <v>245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9" t="s">
        <v>85</v>
      </c>
      <c r="BK133" s="233">
        <f>ROUND(I133*H133,2)</f>
        <v>0</v>
      </c>
      <c r="BL133" s="19" t="s">
        <v>253</v>
      </c>
      <c r="BM133" s="232" t="s">
        <v>7751</v>
      </c>
    </row>
    <row r="134" s="2" customFormat="1">
      <c r="A134" s="40"/>
      <c r="B134" s="41"/>
      <c r="C134" s="42"/>
      <c r="D134" s="234" t="s">
        <v>255</v>
      </c>
      <c r="E134" s="42"/>
      <c r="F134" s="235" t="s">
        <v>7752</v>
      </c>
      <c r="G134" s="42"/>
      <c r="H134" s="42"/>
      <c r="I134" s="236"/>
      <c r="J134" s="42"/>
      <c r="K134" s="42"/>
      <c r="L134" s="46"/>
      <c r="M134" s="237"/>
      <c r="N134" s="238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255</v>
      </c>
      <c r="AU134" s="19" t="s">
        <v>87</v>
      </c>
    </row>
    <row r="135" s="2" customFormat="1">
      <c r="A135" s="40"/>
      <c r="B135" s="41"/>
      <c r="C135" s="42"/>
      <c r="D135" s="296" t="s">
        <v>766</v>
      </c>
      <c r="E135" s="42"/>
      <c r="F135" s="297" t="s">
        <v>7753</v>
      </c>
      <c r="G135" s="42"/>
      <c r="H135" s="42"/>
      <c r="I135" s="236"/>
      <c r="J135" s="42"/>
      <c r="K135" s="42"/>
      <c r="L135" s="46"/>
      <c r="M135" s="237"/>
      <c r="N135" s="238"/>
      <c r="O135" s="93"/>
      <c r="P135" s="93"/>
      <c r="Q135" s="93"/>
      <c r="R135" s="93"/>
      <c r="S135" s="93"/>
      <c r="T135" s="94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766</v>
      </c>
      <c r="AU135" s="19" t="s">
        <v>87</v>
      </c>
    </row>
    <row r="136" s="13" customFormat="1">
      <c r="A136" s="13"/>
      <c r="B136" s="239"/>
      <c r="C136" s="240"/>
      <c r="D136" s="234" t="s">
        <v>257</v>
      </c>
      <c r="E136" s="241" t="s">
        <v>1</v>
      </c>
      <c r="F136" s="242" t="s">
        <v>7754</v>
      </c>
      <c r="G136" s="240"/>
      <c r="H136" s="241" t="s">
        <v>1</v>
      </c>
      <c r="I136" s="243"/>
      <c r="J136" s="240"/>
      <c r="K136" s="240"/>
      <c r="L136" s="244"/>
      <c r="M136" s="245"/>
      <c r="N136" s="246"/>
      <c r="O136" s="246"/>
      <c r="P136" s="246"/>
      <c r="Q136" s="246"/>
      <c r="R136" s="246"/>
      <c r="S136" s="246"/>
      <c r="T136" s="247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8" t="s">
        <v>257</v>
      </c>
      <c r="AU136" s="248" t="s">
        <v>87</v>
      </c>
      <c r="AV136" s="13" t="s">
        <v>85</v>
      </c>
      <c r="AW136" s="13" t="s">
        <v>34</v>
      </c>
      <c r="AX136" s="13" t="s">
        <v>77</v>
      </c>
      <c r="AY136" s="248" t="s">
        <v>245</v>
      </c>
    </row>
    <row r="137" s="14" customFormat="1">
      <c r="A137" s="14"/>
      <c r="B137" s="249"/>
      <c r="C137" s="250"/>
      <c r="D137" s="234" t="s">
        <v>257</v>
      </c>
      <c r="E137" s="251" t="s">
        <v>7733</v>
      </c>
      <c r="F137" s="252" t="s">
        <v>7755</v>
      </c>
      <c r="G137" s="250"/>
      <c r="H137" s="253">
        <v>48.75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85</v>
      </c>
      <c r="AY137" s="259" t="s">
        <v>245</v>
      </c>
    </row>
    <row r="138" s="2" customFormat="1" ht="16.5" customHeight="1">
      <c r="A138" s="40"/>
      <c r="B138" s="41"/>
      <c r="C138" s="221" t="s">
        <v>253</v>
      </c>
      <c r="D138" s="221" t="s">
        <v>248</v>
      </c>
      <c r="E138" s="222" t="s">
        <v>7756</v>
      </c>
      <c r="F138" s="223" t="s">
        <v>7757</v>
      </c>
      <c r="G138" s="224" t="s">
        <v>275</v>
      </c>
      <c r="H138" s="225">
        <v>195</v>
      </c>
      <c r="I138" s="226"/>
      <c r="J138" s="227">
        <f>ROUND(I138*H138,2)</f>
        <v>0</v>
      </c>
      <c r="K138" s="223" t="s">
        <v>7740</v>
      </c>
      <c r="L138" s="46"/>
      <c r="M138" s="228" t="s">
        <v>1</v>
      </c>
      <c r="N138" s="229" t="s">
        <v>42</v>
      </c>
      <c r="O138" s="93"/>
      <c r="P138" s="230">
        <f>O138*H138</f>
        <v>0</v>
      </c>
      <c r="Q138" s="230">
        <v>0.025190000000000001</v>
      </c>
      <c r="R138" s="230">
        <f>Q138*H138</f>
        <v>4.9120499999999998</v>
      </c>
      <c r="S138" s="230">
        <v>0</v>
      </c>
      <c r="T138" s="231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2" t="s">
        <v>253</v>
      </c>
      <c r="AT138" s="232" t="s">
        <v>248</v>
      </c>
      <c r="AU138" s="232" t="s">
        <v>87</v>
      </c>
      <c r="AY138" s="19" t="s">
        <v>245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9" t="s">
        <v>85</v>
      </c>
      <c r="BK138" s="233">
        <f>ROUND(I138*H138,2)</f>
        <v>0</v>
      </c>
      <c r="BL138" s="19" t="s">
        <v>253</v>
      </c>
      <c r="BM138" s="232" t="s">
        <v>7758</v>
      </c>
    </row>
    <row r="139" s="2" customFormat="1">
      <c r="A139" s="40"/>
      <c r="B139" s="41"/>
      <c r="C139" s="42"/>
      <c r="D139" s="234" t="s">
        <v>255</v>
      </c>
      <c r="E139" s="42"/>
      <c r="F139" s="235" t="s">
        <v>7759</v>
      </c>
      <c r="G139" s="42"/>
      <c r="H139" s="42"/>
      <c r="I139" s="236"/>
      <c r="J139" s="42"/>
      <c r="K139" s="42"/>
      <c r="L139" s="46"/>
      <c r="M139" s="237"/>
      <c r="N139" s="238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255</v>
      </c>
      <c r="AU139" s="19" t="s">
        <v>87</v>
      </c>
    </row>
    <row r="140" s="2" customFormat="1">
      <c r="A140" s="40"/>
      <c r="B140" s="41"/>
      <c r="C140" s="42"/>
      <c r="D140" s="296" t="s">
        <v>766</v>
      </c>
      <c r="E140" s="42"/>
      <c r="F140" s="297" t="s">
        <v>7760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766</v>
      </c>
      <c r="AU140" s="19" t="s">
        <v>87</v>
      </c>
    </row>
    <row r="141" s="14" customFormat="1">
      <c r="A141" s="14"/>
      <c r="B141" s="249"/>
      <c r="C141" s="250"/>
      <c r="D141" s="234" t="s">
        <v>257</v>
      </c>
      <c r="E141" s="251" t="s">
        <v>7730</v>
      </c>
      <c r="F141" s="252" t="s">
        <v>7761</v>
      </c>
      <c r="G141" s="250"/>
      <c r="H141" s="253">
        <v>195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257</v>
      </c>
      <c r="AU141" s="259" t="s">
        <v>87</v>
      </c>
      <c r="AV141" s="14" t="s">
        <v>87</v>
      </c>
      <c r="AW141" s="14" t="s">
        <v>34</v>
      </c>
      <c r="AX141" s="14" t="s">
        <v>85</v>
      </c>
      <c r="AY141" s="259" t="s">
        <v>245</v>
      </c>
    </row>
    <row r="142" s="2" customFormat="1" ht="16.5" customHeight="1">
      <c r="A142" s="40"/>
      <c r="B142" s="41"/>
      <c r="C142" s="221" t="s">
        <v>246</v>
      </c>
      <c r="D142" s="221" t="s">
        <v>248</v>
      </c>
      <c r="E142" s="222" t="s">
        <v>7762</v>
      </c>
      <c r="F142" s="223" t="s">
        <v>7763</v>
      </c>
      <c r="G142" s="224" t="s">
        <v>275</v>
      </c>
      <c r="H142" s="225">
        <v>195</v>
      </c>
      <c r="I142" s="226"/>
      <c r="J142" s="227">
        <f>ROUND(I142*H142,2)</f>
        <v>0</v>
      </c>
      <c r="K142" s="223" t="s">
        <v>7740</v>
      </c>
      <c r="L142" s="46"/>
      <c r="M142" s="228" t="s">
        <v>1</v>
      </c>
      <c r="N142" s="229" t="s">
        <v>42</v>
      </c>
      <c r="O142" s="93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2" t="s">
        <v>253</v>
      </c>
      <c r="AT142" s="232" t="s">
        <v>248</v>
      </c>
      <c r="AU142" s="232" t="s">
        <v>87</v>
      </c>
      <c r="AY142" s="19" t="s">
        <v>245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9" t="s">
        <v>85</v>
      </c>
      <c r="BK142" s="233">
        <f>ROUND(I142*H142,2)</f>
        <v>0</v>
      </c>
      <c r="BL142" s="19" t="s">
        <v>253</v>
      </c>
      <c r="BM142" s="232" t="s">
        <v>7764</v>
      </c>
    </row>
    <row r="143" s="2" customFormat="1">
      <c r="A143" s="40"/>
      <c r="B143" s="41"/>
      <c r="C143" s="42"/>
      <c r="D143" s="234" t="s">
        <v>255</v>
      </c>
      <c r="E143" s="42"/>
      <c r="F143" s="235" t="s">
        <v>7765</v>
      </c>
      <c r="G143" s="42"/>
      <c r="H143" s="42"/>
      <c r="I143" s="236"/>
      <c r="J143" s="42"/>
      <c r="K143" s="42"/>
      <c r="L143" s="46"/>
      <c r="M143" s="237"/>
      <c r="N143" s="238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255</v>
      </c>
      <c r="AU143" s="19" t="s">
        <v>87</v>
      </c>
    </row>
    <row r="144" s="2" customFormat="1">
      <c r="A144" s="40"/>
      <c r="B144" s="41"/>
      <c r="C144" s="42"/>
      <c r="D144" s="296" t="s">
        <v>766</v>
      </c>
      <c r="E144" s="42"/>
      <c r="F144" s="297" t="s">
        <v>7766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766</v>
      </c>
      <c r="AU144" s="19" t="s">
        <v>87</v>
      </c>
    </row>
    <row r="145" s="14" customFormat="1">
      <c r="A145" s="14"/>
      <c r="B145" s="249"/>
      <c r="C145" s="250"/>
      <c r="D145" s="234" t="s">
        <v>257</v>
      </c>
      <c r="E145" s="251" t="s">
        <v>1</v>
      </c>
      <c r="F145" s="252" t="s">
        <v>7730</v>
      </c>
      <c r="G145" s="250"/>
      <c r="H145" s="253">
        <v>195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257</v>
      </c>
      <c r="AU145" s="259" t="s">
        <v>87</v>
      </c>
      <c r="AV145" s="14" t="s">
        <v>87</v>
      </c>
      <c r="AW145" s="14" t="s">
        <v>34</v>
      </c>
      <c r="AX145" s="14" t="s">
        <v>85</v>
      </c>
      <c r="AY145" s="259" t="s">
        <v>245</v>
      </c>
    </row>
    <row r="146" s="2" customFormat="1" ht="16.5" customHeight="1">
      <c r="A146" s="40"/>
      <c r="B146" s="41"/>
      <c r="C146" s="221" t="s">
        <v>305</v>
      </c>
      <c r="D146" s="221" t="s">
        <v>248</v>
      </c>
      <c r="E146" s="222" t="s">
        <v>7767</v>
      </c>
      <c r="F146" s="223" t="s">
        <v>7768</v>
      </c>
      <c r="G146" s="224" t="s">
        <v>545</v>
      </c>
      <c r="H146" s="225">
        <v>3.4129999999999998</v>
      </c>
      <c r="I146" s="226"/>
      <c r="J146" s="227">
        <f>ROUND(I146*H146,2)</f>
        <v>0</v>
      </c>
      <c r="K146" s="223" t="s">
        <v>7740</v>
      </c>
      <c r="L146" s="46"/>
      <c r="M146" s="228" t="s">
        <v>1</v>
      </c>
      <c r="N146" s="229" t="s">
        <v>42</v>
      </c>
      <c r="O146" s="93"/>
      <c r="P146" s="230">
        <f>O146*H146</f>
        <v>0</v>
      </c>
      <c r="Q146" s="230">
        <v>1.0374099999999999</v>
      </c>
      <c r="R146" s="230">
        <f>Q146*H146</f>
        <v>3.5406803299999998</v>
      </c>
      <c r="S146" s="230">
        <v>0</v>
      </c>
      <c r="T146" s="23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2" t="s">
        <v>253</v>
      </c>
      <c r="AT146" s="232" t="s">
        <v>248</v>
      </c>
      <c r="AU146" s="232" t="s">
        <v>87</v>
      </c>
      <c r="AY146" s="19" t="s">
        <v>245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9" t="s">
        <v>85</v>
      </c>
      <c r="BK146" s="233">
        <f>ROUND(I146*H146,2)</f>
        <v>0</v>
      </c>
      <c r="BL146" s="19" t="s">
        <v>253</v>
      </c>
      <c r="BM146" s="232" t="s">
        <v>7769</v>
      </c>
    </row>
    <row r="147" s="2" customFormat="1">
      <c r="A147" s="40"/>
      <c r="B147" s="41"/>
      <c r="C147" s="42"/>
      <c r="D147" s="234" t="s">
        <v>255</v>
      </c>
      <c r="E147" s="42"/>
      <c r="F147" s="235" t="s">
        <v>7770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255</v>
      </c>
      <c r="AU147" s="19" t="s">
        <v>87</v>
      </c>
    </row>
    <row r="148" s="2" customFormat="1">
      <c r="A148" s="40"/>
      <c r="B148" s="41"/>
      <c r="C148" s="42"/>
      <c r="D148" s="296" t="s">
        <v>766</v>
      </c>
      <c r="E148" s="42"/>
      <c r="F148" s="297" t="s">
        <v>7771</v>
      </c>
      <c r="G148" s="42"/>
      <c r="H148" s="42"/>
      <c r="I148" s="236"/>
      <c r="J148" s="42"/>
      <c r="K148" s="42"/>
      <c r="L148" s="46"/>
      <c r="M148" s="237"/>
      <c r="N148" s="238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766</v>
      </c>
      <c r="AU148" s="19" t="s">
        <v>87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7772</v>
      </c>
      <c r="G149" s="250"/>
      <c r="H149" s="253">
        <v>3.4129999999999998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85</v>
      </c>
      <c r="AY149" s="259" t="s">
        <v>245</v>
      </c>
    </row>
    <row r="150" s="12" customFormat="1" ht="22.8" customHeight="1">
      <c r="A150" s="12"/>
      <c r="B150" s="205"/>
      <c r="C150" s="206"/>
      <c r="D150" s="207" t="s">
        <v>76</v>
      </c>
      <c r="E150" s="219" t="s">
        <v>335</v>
      </c>
      <c r="F150" s="219" t="s">
        <v>831</v>
      </c>
      <c r="G150" s="206"/>
      <c r="H150" s="206"/>
      <c r="I150" s="209"/>
      <c r="J150" s="220">
        <f>BK150</f>
        <v>0</v>
      </c>
      <c r="K150" s="206"/>
      <c r="L150" s="211"/>
      <c r="M150" s="212"/>
      <c r="N150" s="213"/>
      <c r="O150" s="213"/>
      <c r="P150" s="214">
        <f>SUM(P151:P194)</f>
        <v>0</v>
      </c>
      <c r="Q150" s="213"/>
      <c r="R150" s="214">
        <f>SUM(R151:R194)</f>
        <v>20.167319999999997</v>
      </c>
      <c r="S150" s="213"/>
      <c r="T150" s="215">
        <f>SUM(T151:T194)</f>
        <v>373.56000000000006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6" t="s">
        <v>85</v>
      </c>
      <c r="AT150" s="217" t="s">
        <v>76</v>
      </c>
      <c r="AU150" s="217" t="s">
        <v>85</v>
      </c>
      <c r="AY150" s="216" t="s">
        <v>245</v>
      </c>
      <c r="BK150" s="218">
        <f>SUM(BK151:BK194)</f>
        <v>0</v>
      </c>
    </row>
    <row r="151" s="2" customFormat="1" ht="16.5" customHeight="1">
      <c r="A151" s="40"/>
      <c r="B151" s="41"/>
      <c r="C151" s="221" t="s">
        <v>314</v>
      </c>
      <c r="D151" s="221" t="s">
        <v>248</v>
      </c>
      <c r="E151" s="222" t="s">
        <v>7773</v>
      </c>
      <c r="F151" s="223" t="s">
        <v>7774</v>
      </c>
      <c r="G151" s="224" t="s">
        <v>329</v>
      </c>
      <c r="H151" s="225">
        <v>780</v>
      </c>
      <c r="I151" s="226"/>
      <c r="J151" s="227">
        <f>ROUND(I151*H151,2)</f>
        <v>0</v>
      </c>
      <c r="K151" s="223" t="s">
        <v>7740</v>
      </c>
      <c r="L151" s="46"/>
      <c r="M151" s="228" t="s">
        <v>1</v>
      </c>
      <c r="N151" s="229" t="s">
        <v>42</v>
      </c>
      <c r="O151" s="93"/>
      <c r="P151" s="230">
        <f>O151*H151</f>
        <v>0</v>
      </c>
      <c r="Q151" s="230">
        <v>0.017149999999999999</v>
      </c>
      <c r="R151" s="230">
        <f>Q151*H151</f>
        <v>13.376999999999999</v>
      </c>
      <c r="S151" s="230">
        <v>0</v>
      </c>
      <c r="T151" s="231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2" t="s">
        <v>253</v>
      </c>
      <c r="AT151" s="232" t="s">
        <v>248</v>
      </c>
      <c r="AU151" s="232" t="s">
        <v>87</v>
      </c>
      <c r="AY151" s="19" t="s">
        <v>245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9" t="s">
        <v>85</v>
      </c>
      <c r="BK151" s="233">
        <f>ROUND(I151*H151,2)</f>
        <v>0</v>
      </c>
      <c r="BL151" s="19" t="s">
        <v>253</v>
      </c>
      <c r="BM151" s="232" t="s">
        <v>7775</v>
      </c>
    </row>
    <row r="152" s="2" customFormat="1">
      <c r="A152" s="40"/>
      <c r="B152" s="41"/>
      <c r="C152" s="42"/>
      <c r="D152" s="234" t="s">
        <v>255</v>
      </c>
      <c r="E152" s="42"/>
      <c r="F152" s="235" t="s">
        <v>7776</v>
      </c>
      <c r="G152" s="42"/>
      <c r="H152" s="42"/>
      <c r="I152" s="236"/>
      <c r="J152" s="42"/>
      <c r="K152" s="42"/>
      <c r="L152" s="46"/>
      <c r="M152" s="237"/>
      <c r="N152" s="238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255</v>
      </c>
      <c r="AU152" s="19" t="s">
        <v>87</v>
      </c>
    </row>
    <row r="153" s="2" customFormat="1">
      <c r="A153" s="40"/>
      <c r="B153" s="41"/>
      <c r="C153" s="42"/>
      <c r="D153" s="296" t="s">
        <v>766</v>
      </c>
      <c r="E153" s="42"/>
      <c r="F153" s="297" t="s">
        <v>7777</v>
      </c>
      <c r="G153" s="42"/>
      <c r="H153" s="42"/>
      <c r="I153" s="236"/>
      <c r="J153" s="42"/>
      <c r="K153" s="42"/>
      <c r="L153" s="46"/>
      <c r="M153" s="237"/>
      <c r="N153" s="238"/>
      <c r="O153" s="93"/>
      <c r="P153" s="93"/>
      <c r="Q153" s="93"/>
      <c r="R153" s="93"/>
      <c r="S153" s="93"/>
      <c r="T153" s="94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766</v>
      </c>
      <c r="AU153" s="19" t="s">
        <v>87</v>
      </c>
    </row>
    <row r="154" s="13" customFormat="1">
      <c r="A154" s="13"/>
      <c r="B154" s="239"/>
      <c r="C154" s="240"/>
      <c r="D154" s="234" t="s">
        <v>257</v>
      </c>
      <c r="E154" s="241" t="s">
        <v>1</v>
      </c>
      <c r="F154" s="242" t="s">
        <v>7778</v>
      </c>
      <c r="G154" s="240"/>
      <c r="H154" s="241" t="s">
        <v>1</v>
      </c>
      <c r="I154" s="243"/>
      <c r="J154" s="240"/>
      <c r="K154" s="240"/>
      <c r="L154" s="244"/>
      <c r="M154" s="245"/>
      <c r="N154" s="246"/>
      <c r="O154" s="246"/>
      <c r="P154" s="246"/>
      <c r="Q154" s="246"/>
      <c r="R154" s="246"/>
      <c r="S154" s="246"/>
      <c r="T154" s="24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8" t="s">
        <v>257</v>
      </c>
      <c r="AU154" s="248" t="s">
        <v>87</v>
      </c>
      <c r="AV154" s="13" t="s">
        <v>85</v>
      </c>
      <c r="AW154" s="13" t="s">
        <v>34</v>
      </c>
      <c r="AX154" s="13" t="s">
        <v>77</v>
      </c>
      <c r="AY154" s="248" t="s">
        <v>245</v>
      </c>
    </row>
    <row r="155" s="14" customFormat="1">
      <c r="A155" s="14"/>
      <c r="B155" s="249"/>
      <c r="C155" s="250"/>
      <c r="D155" s="234" t="s">
        <v>257</v>
      </c>
      <c r="E155" s="251" t="s">
        <v>1</v>
      </c>
      <c r="F155" s="252" t="s">
        <v>7779</v>
      </c>
      <c r="G155" s="250"/>
      <c r="H155" s="253">
        <v>780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257</v>
      </c>
      <c r="AU155" s="259" t="s">
        <v>87</v>
      </c>
      <c r="AV155" s="14" t="s">
        <v>87</v>
      </c>
      <c r="AW155" s="14" t="s">
        <v>34</v>
      </c>
      <c r="AX155" s="14" t="s">
        <v>85</v>
      </c>
      <c r="AY155" s="259" t="s">
        <v>245</v>
      </c>
    </row>
    <row r="156" s="2" customFormat="1" ht="16.5" customHeight="1">
      <c r="A156" s="40"/>
      <c r="B156" s="41"/>
      <c r="C156" s="221" t="s">
        <v>326</v>
      </c>
      <c r="D156" s="221" t="s">
        <v>248</v>
      </c>
      <c r="E156" s="222" t="s">
        <v>7780</v>
      </c>
      <c r="F156" s="223" t="s">
        <v>7781</v>
      </c>
      <c r="G156" s="224" t="s">
        <v>275</v>
      </c>
      <c r="H156" s="225">
        <v>6</v>
      </c>
      <c r="I156" s="226"/>
      <c r="J156" s="227">
        <f>ROUND(I156*H156,2)</f>
        <v>0</v>
      </c>
      <c r="K156" s="223" t="s">
        <v>7740</v>
      </c>
      <c r="L156" s="46"/>
      <c r="M156" s="228" t="s">
        <v>1</v>
      </c>
      <c r="N156" s="229" t="s">
        <v>42</v>
      </c>
      <c r="O156" s="93"/>
      <c r="P156" s="230">
        <f>O156*H156</f>
        <v>0</v>
      </c>
      <c r="Q156" s="230">
        <v>0.0031199999999999999</v>
      </c>
      <c r="R156" s="230">
        <f>Q156*H156</f>
        <v>0.018720000000000001</v>
      </c>
      <c r="S156" s="230">
        <v>0</v>
      </c>
      <c r="T156" s="231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2" t="s">
        <v>253</v>
      </c>
      <c r="AT156" s="232" t="s">
        <v>248</v>
      </c>
      <c r="AU156" s="232" t="s">
        <v>87</v>
      </c>
      <c r="AY156" s="19" t="s">
        <v>245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9" t="s">
        <v>85</v>
      </c>
      <c r="BK156" s="233">
        <f>ROUND(I156*H156,2)</f>
        <v>0</v>
      </c>
      <c r="BL156" s="19" t="s">
        <v>253</v>
      </c>
      <c r="BM156" s="232" t="s">
        <v>7782</v>
      </c>
    </row>
    <row r="157" s="2" customFormat="1">
      <c r="A157" s="40"/>
      <c r="B157" s="41"/>
      <c r="C157" s="42"/>
      <c r="D157" s="234" t="s">
        <v>255</v>
      </c>
      <c r="E157" s="42"/>
      <c r="F157" s="235" t="s">
        <v>7783</v>
      </c>
      <c r="G157" s="42"/>
      <c r="H157" s="42"/>
      <c r="I157" s="236"/>
      <c r="J157" s="42"/>
      <c r="K157" s="42"/>
      <c r="L157" s="46"/>
      <c r="M157" s="237"/>
      <c r="N157" s="238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255</v>
      </c>
      <c r="AU157" s="19" t="s">
        <v>87</v>
      </c>
    </row>
    <row r="158" s="2" customFormat="1">
      <c r="A158" s="40"/>
      <c r="B158" s="41"/>
      <c r="C158" s="42"/>
      <c r="D158" s="296" t="s">
        <v>766</v>
      </c>
      <c r="E158" s="42"/>
      <c r="F158" s="297" t="s">
        <v>7784</v>
      </c>
      <c r="G158" s="42"/>
      <c r="H158" s="42"/>
      <c r="I158" s="236"/>
      <c r="J158" s="42"/>
      <c r="K158" s="42"/>
      <c r="L158" s="46"/>
      <c r="M158" s="237"/>
      <c r="N158" s="238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766</v>
      </c>
      <c r="AU158" s="19" t="s">
        <v>87</v>
      </c>
    </row>
    <row r="159" s="14" customFormat="1">
      <c r="A159" s="14"/>
      <c r="B159" s="249"/>
      <c r="C159" s="250"/>
      <c r="D159" s="234" t="s">
        <v>257</v>
      </c>
      <c r="E159" s="251" t="s">
        <v>1</v>
      </c>
      <c r="F159" s="252" t="s">
        <v>7785</v>
      </c>
      <c r="G159" s="250"/>
      <c r="H159" s="253">
        <v>6</v>
      </c>
      <c r="I159" s="254"/>
      <c r="J159" s="250"/>
      <c r="K159" s="250"/>
      <c r="L159" s="255"/>
      <c r="M159" s="256"/>
      <c r="N159" s="257"/>
      <c r="O159" s="257"/>
      <c r="P159" s="257"/>
      <c r="Q159" s="257"/>
      <c r="R159" s="257"/>
      <c r="S159" s="257"/>
      <c r="T159" s="25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9" t="s">
        <v>257</v>
      </c>
      <c r="AU159" s="259" t="s">
        <v>87</v>
      </c>
      <c r="AV159" s="14" t="s">
        <v>87</v>
      </c>
      <c r="AW159" s="14" t="s">
        <v>34</v>
      </c>
      <c r="AX159" s="14" t="s">
        <v>85</v>
      </c>
      <c r="AY159" s="259" t="s">
        <v>245</v>
      </c>
    </row>
    <row r="160" s="2" customFormat="1" ht="16.5" customHeight="1">
      <c r="A160" s="40"/>
      <c r="B160" s="41"/>
      <c r="C160" s="221" t="s">
        <v>335</v>
      </c>
      <c r="D160" s="221" t="s">
        <v>248</v>
      </c>
      <c r="E160" s="222" t="s">
        <v>7786</v>
      </c>
      <c r="F160" s="223" t="s">
        <v>7787</v>
      </c>
      <c r="G160" s="224" t="s">
        <v>251</v>
      </c>
      <c r="H160" s="225">
        <v>117</v>
      </c>
      <c r="I160" s="226"/>
      <c r="J160" s="227">
        <f>ROUND(I160*H160,2)</f>
        <v>0</v>
      </c>
      <c r="K160" s="223" t="s">
        <v>7740</v>
      </c>
      <c r="L160" s="46"/>
      <c r="M160" s="228" t="s">
        <v>1</v>
      </c>
      <c r="N160" s="229" t="s">
        <v>42</v>
      </c>
      <c r="O160" s="93"/>
      <c r="P160" s="230">
        <f>O160*H160</f>
        <v>0</v>
      </c>
      <c r="Q160" s="230">
        <v>0</v>
      </c>
      <c r="R160" s="230">
        <f>Q160*H160</f>
        <v>0</v>
      </c>
      <c r="S160" s="230">
        <v>2.2000000000000002</v>
      </c>
      <c r="T160" s="231">
        <f>S160*H160</f>
        <v>257.40000000000003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2" t="s">
        <v>253</v>
      </c>
      <c r="AT160" s="232" t="s">
        <v>248</v>
      </c>
      <c r="AU160" s="232" t="s">
        <v>87</v>
      </c>
      <c r="AY160" s="19" t="s">
        <v>245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9" t="s">
        <v>85</v>
      </c>
      <c r="BK160" s="233">
        <f>ROUND(I160*H160,2)</f>
        <v>0</v>
      </c>
      <c r="BL160" s="19" t="s">
        <v>253</v>
      </c>
      <c r="BM160" s="232" t="s">
        <v>7788</v>
      </c>
    </row>
    <row r="161" s="2" customFormat="1">
      <c r="A161" s="40"/>
      <c r="B161" s="41"/>
      <c r="C161" s="42"/>
      <c r="D161" s="234" t="s">
        <v>255</v>
      </c>
      <c r="E161" s="42"/>
      <c r="F161" s="235" t="s">
        <v>7789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255</v>
      </c>
      <c r="AU161" s="19" t="s">
        <v>87</v>
      </c>
    </row>
    <row r="162" s="2" customFormat="1">
      <c r="A162" s="40"/>
      <c r="B162" s="41"/>
      <c r="C162" s="42"/>
      <c r="D162" s="296" t="s">
        <v>766</v>
      </c>
      <c r="E162" s="42"/>
      <c r="F162" s="297" t="s">
        <v>7790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766</v>
      </c>
      <c r="AU162" s="19" t="s">
        <v>87</v>
      </c>
    </row>
    <row r="163" s="13" customFormat="1">
      <c r="A163" s="13"/>
      <c r="B163" s="239"/>
      <c r="C163" s="240"/>
      <c r="D163" s="234" t="s">
        <v>257</v>
      </c>
      <c r="E163" s="241" t="s">
        <v>1</v>
      </c>
      <c r="F163" s="242" t="s">
        <v>7791</v>
      </c>
      <c r="G163" s="240"/>
      <c r="H163" s="241" t="s">
        <v>1</v>
      </c>
      <c r="I163" s="243"/>
      <c r="J163" s="240"/>
      <c r="K163" s="240"/>
      <c r="L163" s="244"/>
      <c r="M163" s="245"/>
      <c r="N163" s="246"/>
      <c r="O163" s="246"/>
      <c r="P163" s="246"/>
      <c r="Q163" s="246"/>
      <c r="R163" s="246"/>
      <c r="S163" s="246"/>
      <c r="T163" s="24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8" t="s">
        <v>257</v>
      </c>
      <c r="AU163" s="248" t="s">
        <v>87</v>
      </c>
      <c r="AV163" s="13" t="s">
        <v>85</v>
      </c>
      <c r="AW163" s="13" t="s">
        <v>34</v>
      </c>
      <c r="AX163" s="13" t="s">
        <v>77</v>
      </c>
      <c r="AY163" s="248" t="s">
        <v>245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7792</v>
      </c>
      <c r="G164" s="250"/>
      <c r="H164" s="253">
        <v>117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77</v>
      </c>
      <c r="AY164" s="259" t="s">
        <v>245</v>
      </c>
    </row>
    <row r="165" s="15" customFormat="1">
      <c r="A165" s="15"/>
      <c r="B165" s="260"/>
      <c r="C165" s="261"/>
      <c r="D165" s="234" t="s">
        <v>257</v>
      </c>
      <c r="E165" s="262" t="s">
        <v>7731</v>
      </c>
      <c r="F165" s="263" t="s">
        <v>266</v>
      </c>
      <c r="G165" s="261"/>
      <c r="H165" s="264">
        <v>117</v>
      </c>
      <c r="I165" s="265"/>
      <c r="J165" s="261"/>
      <c r="K165" s="261"/>
      <c r="L165" s="266"/>
      <c r="M165" s="267"/>
      <c r="N165" s="268"/>
      <c r="O165" s="268"/>
      <c r="P165" s="268"/>
      <c r="Q165" s="268"/>
      <c r="R165" s="268"/>
      <c r="S165" s="268"/>
      <c r="T165" s="269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0" t="s">
        <v>257</v>
      </c>
      <c r="AU165" s="270" t="s">
        <v>87</v>
      </c>
      <c r="AV165" s="15" t="s">
        <v>253</v>
      </c>
      <c r="AW165" s="15" t="s">
        <v>34</v>
      </c>
      <c r="AX165" s="15" t="s">
        <v>85</v>
      </c>
      <c r="AY165" s="270" t="s">
        <v>245</v>
      </c>
    </row>
    <row r="166" s="2" customFormat="1" ht="16.5" customHeight="1">
      <c r="A166" s="40"/>
      <c r="B166" s="41"/>
      <c r="C166" s="221" t="s">
        <v>341</v>
      </c>
      <c r="D166" s="221" t="s">
        <v>248</v>
      </c>
      <c r="E166" s="222" t="s">
        <v>7793</v>
      </c>
      <c r="F166" s="223" t="s">
        <v>7794</v>
      </c>
      <c r="G166" s="224" t="s">
        <v>275</v>
      </c>
      <c r="H166" s="225">
        <v>330</v>
      </c>
      <c r="I166" s="226"/>
      <c r="J166" s="227">
        <f>ROUND(I166*H166,2)</f>
        <v>0</v>
      </c>
      <c r="K166" s="223" t="s">
        <v>7740</v>
      </c>
      <c r="L166" s="46"/>
      <c r="M166" s="228" t="s">
        <v>1</v>
      </c>
      <c r="N166" s="229" t="s">
        <v>42</v>
      </c>
      <c r="O166" s="93"/>
      <c r="P166" s="230">
        <f>O166*H166</f>
        <v>0</v>
      </c>
      <c r="Q166" s="230">
        <v>0</v>
      </c>
      <c r="R166" s="230">
        <f>Q166*H166</f>
        <v>0</v>
      </c>
      <c r="S166" s="230">
        <v>0.188</v>
      </c>
      <c r="T166" s="231">
        <f>S166*H166</f>
        <v>62.039999999999999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2" t="s">
        <v>253</v>
      </c>
      <c r="AT166" s="232" t="s">
        <v>248</v>
      </c>
      <c r="AU166" s="232" t="s">
        <v>87</v>
      </c>
      <c r="AY166" s="19" t="s">
        <v>245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9" t="s">
        <v>85</v>
      </c>
      <c r="BK166" s="233">
        <f>ROUND(I166*H166,2)</f>
        <v>0</v>
      </c>
      <c r="BL166" s="19" t="s">
        <v>253</v>
      </c>
      <c r="BM166" s="232" t="s">
        <v>7795</v>
      </c>
    </row>
    <row r="167" s="2" customFormat="1">
      <c r="A167" s="40"/>
      <c r="B167" s="41"/>
      <c r="C167" s="42"/>
      <c r="D167" s="234" t="s">
        <v>255</v>
      </c>
      <c r="E167" s="42"/>
      <c r="F167" s="235" t="s">
        <v>7796</v>
      </c>
      <c r="G167" s="42"/>
      <c r="H167" s="42"/>
      <c r="I167" s="236"/>
      <c r="J167" s="42"/>
      <c r="K167" s="42"/>
      <c r="L167" s="46"/>
      <c r="M167" s="237"/>
      <c r="N167" s="238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255</v>
      </c>
      <c r="AU167" s="19" t="s">
        <v>87</v>
      </c>
    </row>
    <row r="168" s="2" customFormat="1">
      <c r="A168" s="40"/>
      <c r="B168" s="41"/>
      <c r="C168" s="42"/>
      <c r="D168" s="296" t="s">
        <v>766</v>
      </c>
      <c r="E168" s="42"/>
      <c r="F168" s="297" t="s">
        <v>7797</v>
      </c>
      <c r="G168" s="42"/>
      <c r="H168" s="42"/>
      <c r="I168" s="236"/>
      <c r="J168" s="42"/>
      <c r="K168" s="42"/>
      <c r="L168" s="46"/>
      <c r="M168" s="237"/>
      <c r="N168" s="238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766</v>
      </c>
      <c r="AU168" s="19" t="s">
        <v>87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7735</v>
      </c>
      <c r="G169" s="250"/>
      <c r="H169" s="253">
        <v>330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85</v>
      </c>
      <c r="AY169" s="259" t="s">
        <v>245</v>
      </c>
    </row>
    <row r="170" s="2" customFormat="1" ht="16.5" customHeight="1">
      <c r="A170" s="40"/>
      <c r="B170" s="41"/>
      <c r="C170" s="221" t="s">
        <v>349</v>
      </c>
      <c r="D170" s="221" t="s">
        <v>248</v>
      </c>
      <c r="E170" s="222" t="s">
        <v>7798</v>
      </c>
      <c r="F170" s="223" t="s">
        <v>7799</v>
      </c>
      <c r="G170" s="224" t="s">
        <v>275</v>
      </c>
      <c r="H170" s="225">
        <v>330</v>
      </c>
      <c r="I170" s="226"/>
      <c r="J170" s="227">
        <f>ROUND(I170*H170,2)</f>
        <v>0</v>
      </c>
      <c r="K170" s="223" t="s">
        <v>7740</v>
      </c>
      <c r="L170" s="46"/>
      <c r="M170" s="228" t="s">
        <v>1</v>
      </c>
      <c r="N170" s="229" t="s">
        <v>42</v>
      </c>
      <c r="O170" s="93"/>
      <c r="P170" s="230">
        <f>O170*H170</f>
        <v>0</v>
      </c>
      <c r="Q170" s="230">
        <v>0</v>
      </c>
      <c r="R170" s="230">
        <f>Q170*H170</f>
        <v>0</v>
      </c>
      <c r="S170" s="230">
        <v>0.11</v>
      </c>
      <c r="T170" s="231">
        <f>S170*H170</f>
        <v>36.299999999999997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2" t="s">
        <v>253</v>
      </c>
      <c r="AT170" s="232" t="s">
        <v>248</v>
      </c>
      <c r="AU170" s="232" t="s">
        <v>87</v>
      </c>
      <c r="AY170" s="19" t="s">
        <v>245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9" t="s">
        <v>85</v>
      </c>
      <c r="BK170" s="233">
        <f>ROUND(I170*H170,2)</f>
        <v>0</v>
      </c>
      <c r="BL170" s="19" t="s">
        <v>253</v>
      </c>
      <c r="BM170" s="232" t="s">
        <v>7800</v>
      </c>
    </row>
    <row r="171" s="2" customFormat="1">
      <c r="A171" s="40"/>
      <c r="B171" s="41"/>
      <c r="C171" s="42"/>
      <c r="D171" s="234" t="s">
        <v>255</v>
      </c>
      <c r="E171" s="42"/>
      <c r="F171" s="235" t="s">
        <v>7801</v>
      </c>
      <c r="G171" s="42"/>
      <c r="H171" s="42"/>
      <c r="I171" s="236"/>
      <c r="J171" s="42"/>
      <c r="K171" s="42"/>
      <c r="L171" s="46"/>
      <c r="M171" s="237"/>
      <c r="N171" s="238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255</v>
      </c>
      <c r="AU171" s="19" t="s">
        <v>87</v>
      </c>
    </row>
    <row r="172" s="2" customFormat="1">
      <c r="A172" s="40"/>
      <c r="B172" s="41"/>
      <c r="C172" s="42"/>
      <c r="D172" s="296" t="s">
        <v>766</v>
      </c>
      <c r="E172" s="42"/>
      <c r="F172" s="297" t="s">
        <v>7802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766</v>
      </c>
      <c r="AU172" s="19" t="s">
        <v>87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7735</v>
      </c>
      <c r="G173" s="250"/>
      <c r="H173" s="253">
        <v>330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85</v>
      </c>
      <c r="AY173" s="259" t="s">
        <v>245</v>
      </c>
    </row>
    <row r="174" s="2" customFormat="1" ht="16.5" customHeight="1">
      <c r="A174" s="40"/>
      <c r="B174" s="41"/>
      <c r="C174" s="221" t="s">
        <v>8</v>
      </c>
      <c r="D174" s="221" t="s">
        <v>248</v>
      </c>
      <c r="E174" s="222" t="s">
        <v>7803</v>
      </c>
      <c r="F174" s="223" t="s">
        <v>7804</v>
      </c>
      <c r="G174" s="224" t="s">
        <v>275</v>
      </c>
      <c r="H174" s="225">
        <v>330</v>
      </c>
      <c r="I174" s="226"/>
      <c r="J174" s="227">
        <f>ROUND(I174*H174,2)</f>
        <v>0</v>
      </c>
      <c r="K174" s="223" t="s">
        <v>7740</v>
      </c>
      <c r="L174" s="46"/>
      <c r="M174" s="228" t="s">
        <v>1</v>
      </c>
      <c r="N174" s="229" t="s">
        <v>42</v>
      </c>
      <c r="O174" s="93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32" t="s">
        <v>253</v>
      </c>
      <c r="AT174" s="232" t="s">
        <v>248</v>
      </c>
      <c r="AU174" s="232" t="s">
        <v>87</v>
      </c>
      <c r="AY174" s="19" t="s">
        <v>245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9" t="s">
        <v>85</v>
      </c>
      <c r="BK174" s="233">
        <f>ROUND(I174*H174,2)</f>
        <v>0</v>
      </c>
      <c r="BL174" s="19" t="s">
        <v>253</v>
      </c>
      <c r="BM174" s="232" t="s">
        <v>7805</v>
      </c>
    </row>
    <row r="175" s="2" customFormat="1">
      <c r="A175" s="40"/>
      <c r="B175" s="41"/>
      <c r="C175" s="42"/>
      <c r="D175" s="234" t="s">
        <v>255</v>
      </c>
      <c r="E175" s="42"/>
      <c r="F175" s="235" t="s">
        <v>7804</v>
      </c>
      <c r="G175" s="42"/>
      <c r="H175" s="42"/>
      <c r="I175" s="236"/>
      <c r="J175" s="42"/>
      <c r="K175" s="42"/>
      <c r="L175" s="46"/>
      <c r="M175" s="237"/>
      <c r="N175" s="238"/>
      <c r="O175" s="93"/>
      <c r="P175" s="93"/>
      <c r="Q175" s="93"/>
      <c r="R175" s="93"/>
      <c r="S175" s="93"/>
      <c r="T175" s="94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255</v>
      </c>
      <c r="AU175" s="19" t="s">
        <v>87</v>
      </c>
    </row>
    <row r="176" s="2" customFormat="1">
      <c r="A176" s="40"/>
      <c r="B176" s="41"/>
      <c r="C176" s="42"/>
      <c r="D176" s="296" t="s">
        <v>766</v>
      </c>
      <c r="E176" s="42"/>
      <c r="F176" s="297" t="s">
        <v>7806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766</v>
      </c>
      <c r="AU176" s="19" t="s">
        <v>87</v>
      </c>
    </row>
    <row r="177" s="14" customFormat="1">
      <c r="A177" s="14"/>
      <c r="B177" s="249"/>
      <c r="C177" s="250"/>
      <c r="D177" s="234" t="s">
        <v>257</v>
      </c>
      <c r="E177" s="251" t="s">
        <v>1</v>
      </c>
      <c r="F177" s="252" t="s">
        <v>7735</v>
      </c>
      <c r="G177" s="250"/>
      <c r="H177" s="253">
        <v>330</v>
      </c>
      <c r="I177" s="254"/>
      <c r="J177" s="250"/>
      <c r="K177" s="250"/>
      <c r="L177" s="255"/>
      <c r="M177" s="256"/>
      <c r="N177" s="257"/>
      <c r="O177" s="257"/>
      <c r="P177" s="257"/>
      <c r="Q177" s="257"/>
      <c r="R177" s="257"/>
      <c r="S177" s="257"/>
      <c r="T177" s="25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9" t="s">
        <v>257</v>
      </c>
      <c r="AU177" s="259" t="s">
        <v>87</v>
      </c>
      <c r="AV177" s="14" t="s">
        <v>87</v>
      </c>
      <c r="AW177" s="14" t="s">
        <v>34</v>
      </c>
      <c r="AX177" s="14" t="s">
        <v>85</v>
      </c>
      <c r="AY177" s="259" t="s">
        <v>245</v>
      </c>
    </row>
    <row r="178" s="2" customFormat="1" ht="16.5" customHeight="1">
      <c r="A178" s="40"/>
      <c r="B178" s="41"/>
      <c r="C178" s="221" t="s">
        <v>383</v>
      </c>
      <c r="D178" s="221" t="s">
        <v>248</v>
      </c>
      <c r="E178" s="222" t="s">
        <v>7807</v>
      </c>
      <c r="F178" s="223" t="s">
        <v>7808</v>
      </c>
      <c r="G178" s="224" t="s">
        <v>275</v>
      </c>
      <c r="H178" s="225">
        <v>330</v>
      </c>
      <c r="I178" s="226"/>
      <c r="J178" s="227">
        <f>ROUND(I178*H178,2)</f>
        <v>0</v>
      </c>
      <c r="K178" s="223" t="s">
        <v>7740</v>
      </c>
      <c r="L178" s="46"/>
      <c r="M178" s="228" t="s">
        <v>1</v>
      </c>
      <c r="N178" s="229" t="s">
        <v>42</v>
      </c>
      <c r="O178" s="93"/>
      <c r="P178" s="230">
        <f>O178*H178</f>
        <v>0</v>
      </c>
      <c r="Q178" s="230">
        <v>0</v>
      </c>
      <c r="R178" s="230">
        <f>Q178*H178</f>
        <v>0</v>
      </c>
      <c r="S178" s="230">
        <v>0.022499999999999999</v>
      </c>
      <c r="T178" s="231">
        <f>S178*H178</f>
        <v>7.4249999999999998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32" t="s">
        <v>253</v>
      </c>
      <c r="AT178" s="232" t="s">
        <v>248</v>
      </c>
      <c r="AU178" s="232" t="s">
        <v>87</v>
      </c>
      <c r="AY178" s="19" t="s">
        <v>245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9" t="s">
        <v>85</v>
      </c>
      <c r="BK178" s="233">
        <f>ROUND(I178*H178,2)</f>
        <v>0</v>
      </c>
      <c r="BL178" s="19" t="s">
        <v>253</v>
      </c>
      <c r="BM178" s="232" t="s">
        <v>7809</v>
      </c>
    </row>
    <row r="179" s="2" customFormat="1">
      <c r="A179" s="40"/>
      <c r="B179" s="41"/>
      <c r="C179" s="42"/>
      <c r="D179" s="234" t="s">
        <v>255</v>
      </c>
      <c r="E179" s="42"/>
      <c r="F179" s="235" t="s">
        <v>7810</v>
      </c>
      <c r="G179" s="42"/>
      <c r="H179" s="42"/>
      <c r="I179" s="236"/>
      <c r="J179" s="42"/>
      <c r="K179" s="42"/>
      <c r="L179" s="46"/>
      <c r="M179" s="237"/>
      <c r="N179" s="238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255</v>
      </c>
      <c r="AU179" s="19" t="s">
        <v>87</v>
      </c>
    </row>
    <row r="180" s="2" customFormat="1">
      <c r="A180" s="40"/>
      <c r="B180" s="41"/>
      <c r="C180" s="42"/>
      <c r="D180" s="296" t="s">
        <v>766</v>
      </c>
      <c r="E180" s="42"/>
      <c r="F180" s="297" t="s">
        <v>7811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766</v>
      </c>
      <c r="AU180" s="19" t="s">
        <v>87</v>
      </c>
    </row>
    <row r="181" s="13" customFormat="1">
      <c r="A181" s="13"/>
      <c r="B181" s="239"/>
      <c r="C181" s="240"/>
      <c r="D181" s="234" t="s">
        <v>257</v>
      </c>
      <c r="E181" s="241" t="s">
        <v>1</v>
      </c>
      <c r="F181" s="242" t="s">
        <v>7812</v>
      </c>
      <c r="G181" s="240"/>
      <c r="H181" s="241" t="s">
        <v>1</v>
      </c>
      <c r="I181" s="243"/>
      <c r="J181" s="240"/>
      <c r="K181" s="240"/>
      <c r="L181" s="244"/>
      <c r="M181" s="245"/>
      <c r="N181" s="246"/>
      <c r="O181" s="246"/>
      <c r="P181" s="246"/>
      <c r="Q181" s="246"/>
      <c r="R181" s="246"/>
      <c r="S181" s="246"/>
      <c r="T181" s="24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8" t="s">
        <v>257</v>
      </c>
      <c r="AU181" s="248" t="s">
        <v>87</v>
      </c>
      <c r="AV181" s="13" t="s">
        <v>85</v>
      </c>
      <c r="AW181" s="13" t="s">
        <v>34</v>
      </c>
      <c r="AX181" s="13" t="s">
        <v>77</v>
      </c>
      <c r="AY181" s="248" t="s">
        <v>245</v>
      </c>
    </row>
    <row r="182" s="14" customFormat="1">
      <c r="A182" s="14"/>
      <c r="B182" s="249"/>
      <c r="C182" s="250"/>
      <c r="D182" s="234" t="s">
        <v>257</v>
      </c>
      <c r="E182" s="251" t="s">
        <v>7735</v>
      </c>
      <c r="F182" s="252" t="s">
        <v>7736</v>
      </c>
      <c r="G182" s="250"/>
      <c r="H182" s="253">
        <v>330</v>
      </c>
      <c r="I182" s="254"/>
      <c r="J182" s="250"/>
      <c r="K182" s="250"/>
      <c r="L182" s="255"/>
      <c r="M182" s="256"/>
      <c r="N182" s="257"/>
      <c r="O182" s="257"/>
      <c r="P182" s="257"/>
      <c r="Q182" s="257"/>
      <c r="R182" s="257"/>
      <c r="S182" s="257"/>
      <c r="T182" s="25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9" t="s">
        <v>257</v>
      </c>
      <c r="AU182" s="259" t="s">
        <v>87</v>
      </c>
      <c r="AV182" s="14" t="s">
        <v>87</v>
      </c>
      <c r="AW182" s="14" t="s">
        <v>34</v>
      </c>
      <c r="AX182" s="14" t="s">
        <v>85</v>
      </c>
      <c r="AY182" s="259" t="s">
        <v>245</v>
      </c>
    </row>
    <row r="183" s="2" customFormat="1" ht="16.5" customHeight="1">
      <c r="A183" s="40"/>
      <c r="B183" s="41"/>
      <c r="C183" s="221" t="s">
        <v>390</v>
      </c>
      <c r="D183" s="221" t="s">
        <v>248</v>
      </c>
      <c r="E183" s="222" t="s">
        <v>7813</v>
      </c>
      <c r="F183" s="223" t="s">
        <v>7814</v>
      </c>
      <c r="G183" s="224" t="s">
        <v>275</v>
      </c>
      <c r="H183" s="225">
        <v>2310</v>
      </c>
      <c r="I183" s="226"/>
      <c r="J183" s="227">
        <f>ROUND(I183*H183,2)</f>
        <v>0</v>
      </c>
      <c r="K183" s="223" t="s">
        <v>7740</v>
      </c>
      <c r="L183" s="46"/>
      <c r="M183" s="228" t="s">
        <v>1</v>
      </c>
      <c r="N183" s="229" t="s">
        <v>42</v>
      </c>
      <c r="O183" s="93"/>
      <c r="P183" s="230">
        <f>O183*H183</f>
        <v>0</v>
      </c>
      <c r="Q183" s="230">
        <v>0</v>
      </c>
      <c r="R183" s="230">
        <f>Q183*H183</f>
        <v>0</v>
      </c>
      <c r="S183" s="230">
        <v>0.0044999999999999997</v>
      </c>
      <c r="T183" s="231">
        <f>S183*H183</f>
        <v>10.395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32" t="s">
        <v>253</v>
      </c>
      <c r="AT183" s="232" t="s">
        <v>248</v>
      </c>
      <c r="AU183" s="232" t="s">
        <v>87</v>
      </c>
      <c r="AY183" s="19" t="s">
        <v>245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9" t="s">
        <v>85</v>
      </c>
      <c r="BK183" s="233">
        <f>ROUND(I183*H183,2)</f>
        <v>0</v>
      </c>
      <c r="BL183" s="19" t="s">
        <v>253</v>
      </c>
      <c r="BM183" s="232" t="s">
        <v>7815</v>
      </c>
    </row>
    <row r="184" s="2" customFormat="1">
      <c r="A184" s="40"/>
      <c r="B184" s="41"/>
      <c r="C184" s="42"/>
      <c r="D184" s="234" t="s">
        <v>255</v>
      </c>
      <c r="E184" s="42"/>
      <c r="F184" s="235" t="s">
        <v>7816</v>
      </c>
      <c r="G184" s="42"/>
      <c r="H184" s="42"/>
      <c r="I184" s="236"/>
      <c r="J184" s="42"/>
      <c r="K184" s="42"/>
      <c r="L184" s="46"/>
      <c r="M184" s="237"/>
      <c r="N184" s="238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255</v>
      </c>
      <c r="AU184" s="19" t="s">
        <v>87</v>
      </c>
    </row>
    <row r="185" s="2" customFormat="1">
      <c r="A185" s="40"/>
      <c r="B185" s="41"/>
      <c r="C185" s="42"/>
      <c r="D185" s="296" t="s">
        <v>766</v>
      </c>
      <c r="E185" s="42"/>
      <c r="F185" s="297" t="s">
        <v>7817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766</v>
      </c>
      <c r="AU185" s="19" t="s">
        <v>87</v>
      </c>
    </row>
    <row r="186" s="14" customFormat="1">
      <c r="A186" s="14"/>
      <c r="B186" s="249"/>
      <c r="C186" s="250"/>
      <c r="D186" s="234" t="s">
        <v>257</v>
      </c>
      <c r="E186" s="251" t="s">
        <v>1</v>
      </c>
      <c r="F186" s="252" t="s">
        <v>7818</v>
      </c>
      <c r="G186" s="250"/>
      <c r="H186" s="253">
        <v>2310</v>
      </c>
      <c r="I186" s="254"/>
      <c r="J186" s="250"/>
      <c r="K186" s="250"/>
      <c r="L186" s="255"/>
      <c r="M186" s="256"/>
      <c r="N186" s="257"/>
      <c r="O186" s="257"/>
      <c r="P186" s="257"/>
      <c r="Q186" s="257"/>
      <c r="R186" s="257"/>
      <c r="S186" s="257"/>
      <c r="T186" s="25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9" t="s">
        <v>257</v>
      </c>
      <c r="AU186" s="259" t="s">
        <v>87</v>
      </c>
      <c r="AV186" s="14" t="s">
        <v>87</v>
      </c>
      <c r="AW186" s="14" t="s">
        <v>34</v>
      </c>
      <c r="AX186" s="14" t="s">
        <v>85</v>
      </c>
      <c r="AY186" s="259" t="s">
        <v>245</v>
      </c>
    </row>
    <row r="187" s="2" customFormat="1" ht="21.75" customHeight="1">
      <c r="A187" s="40"/>
      <c r="B187" s="41"/>
      <c r="C187" s="221" t="s">
        <v>395</v>
      </c>
      <c r="D187" s="221" t="s">
        <v>248</v>
      </c>
      <c r="E187" s="222" t="s">
        <v>7819</v>
      </c>
      <c r="F187" s="223" t="s">
        <v>7820</v>
      </c>
      <c r="G187" s="224" t="s">
        <v>275</v>
      </c>
      <c r="H187" s="225">
        <v>330</v>
      </c>
      <c r="I187" s="226"/>
      <c r="J187" s="227">
        <f>ROUND(I187*H187,2)</f>
        <v>0</v>
      </c>
      <c r="K187" s="223" t="s">
        <v>7740</v>
      </c>
      <c r="L187" s="46"/>
      <c r="M187" s="228" t="s">
        <v>1</v>
      </c>
      <c r="N187" s="229" t="s">
        <v>42</v>
      </c>
      <c r="O187" s="93"/>
      <c r="P187" s="230">
        <f>O187*H187</f>
        <v>0</v>
      </c>
      <c r="Q187" s="230">
        <v>0.01068</v>
      </c>
      <c r="R187" s="230">
        <f>Q187*H187</f>
        <v>3.5244</v>
      </c>
      <c r="S187" s="230">
        <v>0</v>
      </c>
      <c r="T187" s="231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2" t="s">
        <v>253</v>
      </c>
      <c r="AT187" s="232" t="s">
        <v>248</v>
      </c>
      <c r="AU187" s="232" t="s">
        <v>87</v>
      </c>
      <c r="AY187" s="19" t="s">
        <v>245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9" t="s">
        <v>85</v>
      </c>
      <c r="BK187" s="233">
        <f>ROUND(I187*H187,2)</f>
        <v>0</v>
      </c>
      <c r="BL187" s="19" t="s">
        <v>253</v>
      </c>
      <c r="BM187" s="232" t="s">
        <v>7821</v>
      </c>
    </row>
    <row r="188" s="2" customFormat="1">
      <c r="A188" s="40"/>
      <c r="B188" s="41"/>
      <c r="C188" s="42"/>
      <c r="D188" s="234" t="s">
        <v>255</v>
      </c>
      <c r="E188" s="42"/>
      <c r="F188" s="235" t="s">
        <v>7822</v>
      </c>
      <c r="G188" s="42"/>
      <c r="H188" s="42"/>
      <c r="I188" s="236"/>
      <c r="J188" s="42"/>
      <c r="K188" s="42"/>
      <c r="L188" s="46"/>
      <c r="M188" s="237"/>
      <c r="N188" s="238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255</v>
      </c>
      <c r="AU188" s="19" t="s">
        <v>87</v>
      </c>
    </row>
    <row r="189" s="2" customFormat="1">
      <c r="A189" s="40"/>
      <c r="B189" s="41"/>
      <c r="C189" s="42"/>
      <c r="D189" s="296" t="s">
        <v>766</v>
      </c>
      <c r="E189" s="42"/>
      <c r="F189" s="297" t="s">
        <v>7823</v>
      </c>
      <c r="G189" s="42"/>
      <c r="H189" s="42"/>
      <c r="I189" s="236"/>
      <c r="J189" s="42"/>
      <c r="K189" s="42"/>
      <c r="L189" s="46"/>
      <c r="M189" s="237"/>
      <c r="N189" s="238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766</v>
      </c>
      <c r="AU189" s="19" t="s">
        <v>87</v>
      </c>
    </row>
    <row r="190" s="14" customFormat="1">
      <c r="A190" s="14"/>
      <c r="B190" s="249"/>
      <c r="C190" s="250"/>
      <c r="D190" s="234" t="s">
        <v>257</v>
      </c>
      <c r="E190" s="251" t="s">
        <v>1</v>
      </c>
      <c r="F190" s="252" t="s">
        <v>7735</v>
      </c>
      <c r="G190" s="250"/>
      <c r="H190" s="253">
        <v>330</v>
      </c>
      <c r="I190" s="254"/>
      <c r="J190" s="250"/>
      <c r="K190" s="250"/>
      <c r="L190" s="255"/>
      <c r="M190" s="256"/>
      <c r="N190" s="257"/>
      <c r="O190" s="257"/>
      <c r="P190" s="257"/>
      <c r="Q190" s="257"/>
      <c r="R190" s="257"/>
      <c r="S190" s="257"/>
      <c r="T190" s="25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9" t="s">
        <v>257</v>
      </c>
      <c r="AU190" s="259" t="s">
        <v>87</v>
      </c>
      <c r="AV190" s="14" t="s">
        <v>87</v>
      </c>
      <c r="AW190" s="14" t="s">
        <v>34</v>
      </c>
      <c r="AX190" s="14" t="s">
        <v>85</v>
      </c>
      <c r="AY190" s="259" t="s">
        <v>245</v>
      </c>
    </row>
    <row r="191" s="2" customFormat="1" ht="21.75" customHeight="1">
      <c r="A191" s="40"/>
      <c r="B191" s="41"/>
      <c r="C191" s="221" t="s">
        <v>402</v>
      </c>
      <c r="D191" s="221" t="s">
        <v>248</v>
      </c>
      <c r="E191" s="222" t="s">
        <v>7824</v>
      </c>
      <c r="F191" s="223" t="s">
        <v>7825</v>
      </c>
      <c r="G191" s="224" t="s">
        <v>329</v>
      </c>
      <c r="H191" s="225">
        <v>1320</v>
      </c>
      <c r="I191" s="226"/>
      <c r="J191" s="227">
        <f>ROUND(I191*H191,2)</f>
        <v>0</v>
      </c>
      <c r="K191" s="223" t="s">
        <v>7740</v>
      </c>
      <c r="L191" s="46"/>
      <c r="M191" s="228" t="s">
        <v>1</v>
      </c>
      <c r="N191" s="229" t="s">
        <v>42</v>
      </c>
      <c r="O191" s="93"/>
      <c r="P191" s="230">
        <f>O191*H191</f>
        <v>0</v>
      </c>
      <c r="Q191" s="230">
        <v>0.0024599999999999999</v>
      </c>
      <c r="R191" s="230">
        <f>Q191*H191</f>
        <v>3.2471999999999999</v>
      </c>
      <c r="S191" s="230">
        <v>0</v>
      </c>
      <c r="T191" s="231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2" t="s">
        <v>253</v>
      </c>
      <c r="AT191" s="232" t="s">
        <v>248</v>
      </c>
      <c r="AU191" s="232" t="s">
        <v>87</v>
      </c>
      <c r="AY191" s="19" t="s">
        <v>245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9" t="s">
        <v>85</v>
      </c>
      <c r="BK191" s="233">
        <f>ROUND(I191*H191,2)</f>
        <v>0</v>
      </c>
      <c r="BL191" s="19" t="s">
        <v>253</v>
      </c>
      <c r="BM191" s="232" t="s">
        <v>7826</v>
      </c>
    </row>
    <row r="192" s="2" customFormat="1">
      <c r="A192" s="40"/>
      <c r="B192" s="41"/>
      <c r="C192" s="42"/>
      <c r="D192" s="234" t="s">
        <v>255</v>
      </c>
      <c r="E192" s="42"/>
      <c r="F192" s="235" t="s">
        <v>7827</v>
      </c>
      <c r="G192" s="42"/>
      <c r="H192" s="42"/>
      <c r="I192" s="236"/>
      <c r="J192" s="42"/>
      <c r="K192" s="42"/>
      <c r="L192" s="46"/>
      <c r="M192" s="237"/>
      <c r="N192" s="238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255</v>
      </c>
      <c r="AU192" s="19" t="s">
        <v>87</v>
      </c>
    </row>
    <row r="193" s="2" customFormat="1">
      <c r="A193" s="40"/>
      <c r="B193" s="41"/>
      <c r="C193" s="42"/>
      <c r="D193" s="296" t="s">
        <v>766</v>
      </c>
      <c r="E193" s="42"/>
      <c r="F193" s="297" t="s">
        <v>7828</v>
      </c>
      <c r="G193" s="42"/>
      <c r="H193" s="42"/>
      <c r="I193" s="236"/>
      <c r="J193" s="42"/>
      <c r="K193" s="42"/>
      <c r="L193" s="46"/>
      <c r="M193" s="237"/>
      <c r="N193" s="238"/>
      <c r="O193" s="93"/>
      <c r="P193" s="93"/>
      <c r="Q193" s="93"/>
      <c r="R193" s="93"/>
      <c r="S193" s="93"/>
      <c r="T193" s="94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766</v>
      </c>
      <c r="AU193" s="19" t="s">
        <v>87</v>
      </c>
    </row>
    <row r="194" s="14" customFormat="1">
      <c r="A194" s="14"/>
      <c r="B194" s="249"/>
      <c r="C194" s="250"/>
      <c r="D194" s="234" t="s">
        <v>257</v>
      </c>
      <c r="E194" s="251" t="s">
        <v>1</v>
      </c>
      <c r="F194" s="252" t="s">
        <v>7829</v>
      </c>
      <c r="G194" s="250"/>
      <c r="H194" s="253">
        <v>1320</v>
      </c>
      <c r="I194" s="254"/>
      <c r="J194" s="250"/>
      <c r="K194" s="250"/>
      <c r="L194" s="255"/>
      <c r="M194" s="256"/>
      <c r="N194" s="257"/>
      <c r="O194" s="257"/>
      <c r="P194" s="257"/>
      <c r="Q194" s="257"/>
      <c r="R194" s="257"/>
      <c r="S194" s="257"/>
      <c r="T194" s="25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9" t="s">
        <v>257</v>
      </c>
      <c r="AU194" s="259" t="s">
        <v>87</v>
      </c>
      <c r="AV194" s="14" t="s">
        <v>87</v>
      </c>
      <c r="AW194" s="14" t="s">
        <v>34</v>
      </c>
      <c r="AX194" s="14" t="s">
        <v>85</v>
      </c>
      <c r="AY194" s="259" t="s">
        <v>245</v>
      </c>
    </row>
    <row r="195" s="12" customFormat="1" ht="22.8" customHeight="1">
      <c r="A195" s="12"/>
      <c r="B195" s="205"/>
      <c r="C195" s="206"/>
      <c r="D195" s="207" t="s">
        <v>76</v>
      </c>
      <c r="E195" s="219" t="s">
        <v>865</v>
      </c>
      <c r="F195" s="219" t="s">
        <v>866</v>
      </c>
      <c r="G195" s="206"/>
      <c r="H195" s="206"/>
      <c r="I195" s="209"/>
      <c r="J195" s="220">
        <f>BK195</f>
        <v>0</v>
      </c>
      <c r="K195" s="206"/>
      <c r="L195" s="211"/>
      <c r="M195" s="212"/>
      <c r="N195" s="213"/>
      <c r="O195" s="213"/>
      <c r="P195" s="214">
        <f>SUM(P196:P213)</f>
        <v>0</v>
      </c>
      <c r="Q195" s="213"/>
      <c r="R195" s="214">
        <f>SUM(R196:R213)</f>
        <v>0</v>
      </c>
      <c r="S195" s="213"/>
      <c r="T195" s="215">
        <f>SUM(T196:T213)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6" t="s">
        <v>85</v>
      </c>
      <c r="AT195" s="217" t="s">
        <v>76</v>
      </c>
      <c r="AU195" s="217" t="s">
        <v>85</v>
      </c>
      <c r="AY195" s="216" t="s">
        <v>245</v>
      </c>
      <c r="BK195" s="218">
        <f>SUM(BK196:BK213)</f>
        <v>0</v>
      </c>
    </row>
    <row r="196" s="2" customFormat="1" ht="16.5" customHeight="1">
      <c r="A196" s="40"/>
      <c r="B196" s="41"/>
      <c r="C196" s="221" t="s">
        <v>410</v>
      </c>
      <c r="D196" s="221" t="s">
        <v>248</v>
      </c>
      <c r="E196" s="222" t="s">
        <v>7830</v>
      </c>
      <c r="F196" s="223" t="s">
        <v>7831</v>
      </c>
      <c r="G196" s="224" t="s">
        <v>545</v>
      </c>
      <c r="H196" s="225">
        <v>375</v>
      </c>
      <c r="I196" s="226"/>
      <c r="J196" s="227">
        <f>ROUND(I196*H196,2)</f>
        <v>0</v>
      </c>
      <c r="K196" s="223" t="s">
        <v>7740</v>
      </c>
      <c r="L196" s="46"/>
      <c r="M196" s="228" t="s">
        <v>1</v>
      </c>
      <c r="N196" s="229" t="s">
        <v>42</v>
      </c>
      <c r="O196" s="93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32" t="s">
        <v>253</v>
      </c>
      <c r="AT196" s="232" t="s">
        <v>248</v>
      </c>
      <c r="AU196" s="232" t="s">
        <v>87</v>
      </c>
      <c r="AY196" s="19" t="s">
        <v>245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9" t="s">
        <v>85</v>
      </c>
      <c r="BK196" s="233">
        <f>ROUND(I196*H196,2)</f>
        <v>0</v>
      </c>
      <c r="BL196" s="19" t="s">
        <v>253</v>
      </c>
      <c r="BM196" s="232" t="s">
        <v>7832</v>
      </c>
    </row>
    <row r="197" s="2" customFormat="1">
      <c r="A197" s="40"/>
      <c r="B197" s="41"/>
      <c r="C197" s="42"/>
      <c r="D197" s="234" t="s">
        <v>255</v>
      </c>
      <c r="E197" s="42"/>
      <c r="F197" s="235" t="s">
        <v>7833</v>
      </c>
      <c r="G197" s="42"/>
      <c r="H197" s="42"/>
      <c r="I197" s="236"/>
      <c r="J197" s="42"/>
      <c r="K197" s="42"/>
      <c r="L197" s="46"/>
      <c r="M197" s="237"/>
      <c r="N197" s="238"/>
      <c r="O197" s="93"/>
      <c r="P197" s="93"/>
      <c r="Q197" s="93"/>
      <c r="R197" s="93"/>
      <c r="S197" s="93"/>
      <c r="T197" s="94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255</v>
      </c>
      <c r="AU197" s="19" t="s">
        <v>87</v>
      </c>
    </row>
    <row r="198" s="2" customFormat="1">
      <c r="A198" s="40"/>
      <c r="B198" s="41"/>
      <c r="C198" s="42"/>
      <c r="D198" s="296" t="s">
        <v>766</v>
      </c>
      <c r="E198" s="42"/>
      <c r="F198" s="297" t="s">
        <v>7834</v>
      </c>
      <c r="G198" s="42"/>
      <c r="H198" s="42"/>
      <c r="I198" s="236"/>
      <c r="J198" s="42"/>
      <c r="K198" s="42"/>
      <c r="L198" s="46"/>
      <c r="M198" s="237"/>
      <c r="N198" s="238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766</v>
      </c>
      <c r="AU198" s="19" t="s">
        <v>87</v>
      </c>
    </row>
    <row r="199" s="14" customFormat="1">
      <c r="A199" s="14"/>
      <c r="B199" s="249"/>
      <c r="C199" s="250"/>
      <c r="D199" s="234" t="s">
        <v>257</v>
      </c>
      <c r="E199" s="251" t="s">
        <v>1</v>
      </c>
      <c r="F199" s="252" t="s">
        <v>7835</v>
      </c>
      <c r="G199" s="250"/>
      <c r="H199" s="253">
        <v>82.5</v>
      </c>
      <c r="I199" s="254"/>
      <c r="J199" s="250"/>
      <c r="K199" s="250"/>
      <c r="L199" s="255"/>
      <c r="M199" s="256"/>
      <c r="N199" s="257"/>
      <c r="O199" s="257"/>
      <c r="P199" s="257"/>
      <c r="Q199" s="257"/>
      <c r="R199" s="257"/>
      <c r="S199" s="257"/>
      <c r="T199" s="25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9" t="s">
        <v>257</v>
      </c>
      <c r="AU199" s="259" t="s">
        <v>87</v>
      </c>
      <c r="AV199" s="14" t="s">
        <v>87</v>
      </c>
      <c r="AW199" s="14" t="s">
        <v>34</v>
      </c>
      <c r="AX199" s="14" t="s">
        <v>77</v>
      </c>
      <c r="AY199" s="259" t="s">
        <v>245</v>
      </c>
    </row>
    <row r="200" s="14" customFormat="1">
      <c r="A200" s="14"/>
      <c r="B200" s="249"/>
      <c r="C200" s="250"/>
      <c r="D200" s="234" t="s">
        <v>257</v>
      </c>
      <c r="E200" s="251" t="s">
        <v>1</v>
      </c>
      <c r="F200" s="252" t="s">
        <v>7836</v>
      </c>
      <c r="G200" s="250"/>
      <c r="H200" s="253">
        <v>292.5</v>
      </c>
      <c r="I200" s="254"/>
      <c r="J200" s="250"/>
      <c r="K200" s="250"/>
      <c r="L200" s="255"/>
      <c r="M200" s="256"/>
      <c r="N200" s="257"/>
      <c r="O200" s="257"/>
      <c r="P200" s="257"/>
      <c r="Q200" s="257"/>
      <c r="R200" s="257"/>
      <c r="S200" s="257"/>
      <c r="T200" s="25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9" t="s">
        <v>257</v>
      </c>
      <c r="AU200" s="259" t="s">
        <v>87</v>
      </c>
      <c r="AV200" s="14" t="s">
        <v>87</v>
      </c>
      <c r="AW200" s="14" t="s">
        <v>34</v>
      </c>
      <c r="AX200" s="14" t="s">
        <v>77</v>
      </c>
      <c r="AY200" s="259" t="s">
        <v>245</v>
      </c>
    </row>
    <row r="201" s="15" customFormat="1">
      <c r="A201" s="15"/>
      <c r="B201" s="260"/>
      <c r="C201" s="261"/>
      <c r="D201" s="234" t="s">
        <v>257</v>
      </c>
      <c r="E201" s="262" t="s">
        <v>1</v>
      </c>
      <c r="F201" s="263" t="s">
        <v>266</v>
      </c>
      <c r="G201" s="261"/>
      <c r="H201" s="264">
        <v>375</v>
      </c>
      <c r="I201" s="265"/>
      <c r="J201" s="261"/>
      <c r="K201" s="261"/>
      <c r="L201" s="266"/>
      <c r="M201" s="267"/>
      <c r="N201" s="268"/>
      <c r="O201" s="268"/>
      <c r="P201" s="268"/>
      <c r="Q201" s="268"/>
      <c r="R201" s="268"/>
      <c r="S201" s="268"/>
      <c r="T201" s="269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70" t="s">
        <v>257</v>
      </c>
      <c r="AU201" s="270" t="s">
        <v>87</v>
      </c>
      <c r="AV201" s="15" t="s">
        <v>253</v>
      </c>
      <c r="AW201" s="15" t="s">
        <v>34</v>
      </c>
      <c r="AX201" s="15" t="s">
        <v>85</v>
      </c>
      <c r="AY201" s="270" t="s">
        <v>245</v>
      </c>
    </row>
    <row r="202" s="2" customFormat="1" ht="16.5" customHeight="1">
      <c r="A202" s="40"/>
      <c r="B202" s="41"/>
      <c r="C202" s="221" t="s">
        <v>419</v>
      </c>
      <c r="D202" s="221" t="s">
        <v>248</v>
      </c>
      <c r="E202" s="222" t="s">
        <v>7837</v>
      </c>
      <c r="F202" s="223" t="s">
        <v>7838</v>
      </c>
      <c r="G202" s="224" t="s">
        <v>545</v>
      </c>
      <c r="H202" s="225">
        <v>15000</v>
      </c>
      <c r="I202" s="226"/>
      <c r="J202" s="227">
        <f>ROUND(I202*H202,2)</f>
        <v>0</v>
      </c>
      <c r="K202" s="223" t="s">
        <v>7740</v>
      </c>
      <c r="L202" s="46"/>
      <c r="M202" s="228" t="s">
        <v>1</v>
      </c>
      <c r="N202" s="229" t="s">
        <v>42</v>
      </c>
      <c r="O202" s="93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2" t="s">
        <v>253</v>
      </c>
      <c r="AT202" s="232" t="s">
        <v>248</v>
      </c>
      <c r="AU202" s="232" t="s">
        <v>87</v>
      </c>
      <c r="AY202" s="19" t="s">
        <v>245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9" t="s">
        <v>85</v>
      </c>
      <c r="BK202" s="233">
        <f>ROUND(I202*H202,2)</f>
        <v>0</v>
      </c>
      <c r="BL202" s="19" t="s">
        <v>253</v>
      </c>
      <c r="BM202" s="232" t="s">
        <v>7839</v>
      </c>
    </row>
    <row r="203" s="2" customFormat="1">
      <c r="A203" s="40"/>
      <c r="B203" s="41"/>
      <c r="C203" s="42"/>
      <c r="D203" s="234" t="s">
        <v>255</v>
      </c>
      <c r="E203" s="42"/>
      <c r="F203" s="235" t="s">
        <v>7840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255</v>
      </c>
      <c r="AU203" s="19" t="s">
        <v>87</v>
      </c>
    </row>
    <row r="204" s="2" customFormat="1">
      <c r="A204" s="40"/>
      <c r="B204" s="41"/>
      <c r="C204" s="42"/>
      <c r="D204" s="296" t="s">
        <v>766</v>
      </c>
      <c r="E204" s="42"/>
      <c r="F204" s="297" t="s">
        <v>7841</v>
      </c>
      <c r="G204" s="42"/>
      <c r="H204" s="42"/>
      <c r="I204" s="236"/>
      <c r="J204" s="42"/>
      <c r="K204" s="42"/>
      <c r="L204" s="46"/>
      <c r="M204" s="237"/>
      <c r="N204" s="238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766</v>
      </c>
      <c r="AU204" s="19" t="s">
        <v>87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7842</v>
      </c>
      <c r="G205" s="250"/>
      <c r="H205" s="253">
        <v>3300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77</v>
      </c>
      <c r="AY205" s="259" t="s">
        <v>245</v>
      </c>
    </row>
    <row r="206" s="14" customFormat="1">
      <c r="A206" s="14"/>
      <c r="B206" s="249"/>
      <c r="C206" s="250"/>
      <c r="D206" s="234" t="s">
        <v>257</v>
      </c>
      <c r="E206" s="251" t="s">
        <v>1</v>
      </c>
      <c r="F206" s="252" t="s">
        <v>7843</v>
      </c>
      <c r="G206" s="250"/>
      <c r="H206" s="253">
        <v>11700</v>
      </c>
      <c r="I206" s="254"/>
      <c r="J206" s="250"/>
      <c r="K206" s="250"/>
      <c r="L206" s="255"/>
      <c r="M206" s="256"/>
      <c r="N206" s="257"/>
      <c r="O206" s="257"/>
      <c r="P206" s="257"/>
      <c r="Q206" s="257"/>
      <c r="R206" s="257"/>
      <c r="S206" s="257"/>
      <c r="T206" s="25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9" t="s">
        <v>257</v>
      </c>
      <c r="AU206" s="259" t="s">
        <v>87</v>
      </c>
      <c r="AV206" s="14" t="s">
        <v>87</v>
      </c>
      <c r="AW206" s="14" t="s">
        <v>34</v>
      </c>
      <c r="AX206" s="14" t="s">
        <v>77</v>
      </c>
      <c r="AY206" s="259" t="s">
        <v>245</v>
      </c>
    </row>
    <row r="207" s="15" customFormat="1">
      <c r="A207" s="15"/>
      <c r="B207" s="260"/>
      <c r="C207" s="261"/>
      <c r="D207" s="234" t="s">
        <v>257</v>
      </c>
      <c r="E207" s="262" t="s">
        <v>1</v>
      </c>
      <c r="F207" s="263" t="s">
        <v>266</v>
      </c>
      <c r="G207" s="261"/>
      <c r="H207" s="264">
        <v>15000</v>
      </c>
      <c r="I207" s="265"/>
      <c r="J207" s="261"/>
      <c r="K207" s="261"/>
      <c r="L207" s="266"/>
      <c r="M207" s="267"/>
      <c r="N207" s="268"/>
      <c r="O207" s="268"/>
      <c r="P207" s="268"/>
      <c r="Q207" s="268"/>
      <c r="R207" s="268"/>
      <c r="S207" s="268"/>
      <c r="T207" s="269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0" t="s">
        <v>257</v>
      </c>
      <c r="AU207" s="270" t="s">
        <v>87</v>
      </c>
      <c r="AV207" s="15" t="s">
        <v>253</v>
      </c>
      <c r="AW207" s="15" t="s">
        <v>34</v>
      </c>
      <c r="AX207" s="15" t="s">
        <v>85</v>
      </c>
      <c r="AY207" s="270" t="s">
        <v>245</v>
      </c>
    </row>
    <row r="208" s="2" customFormat="1" ht="24.15" customHeight="1">
      <c r="A208" s="40"/>
      <c r="B208" s="41"/>
      <c r="C208" s="221" t="s">
        <v>430</v>
      </c>
      <c r="D208" s="221" t="s">
        <v>248</v>
      </c>
      <c r="E208" s="222" t="s">
        <v>3059</v>
      </c>
      <c r="F208" s="223" t="s">
        <v>3060</v>
      </c>
      <c r="G208" s="224" t="s">
        <v>545</v>
      </c>
      <c r="H208" s="225">
        <v>375</v>
      </c>
      <c r="I208" s="226"/>
      <c r="J208" s="227">
        <f>ROUND(I208*H208,2)</f>
        <v>0</v>
      </c>
      <c r="K208" s="223" t="s">
        <v>7740</v>
      </c>
      <c r="L208" s="46"/>
      <c r="M208" s="228" t="s">
        <v>1</v>
      </c>
      <c r="N208" s="229" t="s">
        <v>42</v>
      </c>
      <c r="O208" s="93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2" t="s">
        <v>253</v>
      </c>
      <c r="AT208" s="232" t="s">
        <v>248</v>
      </c>
      <c r="AU208" s="232" t="s">
        <v>87</v>
      </c>
      <c r="AY208" s="19" t="s">
        <v>245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9" t="s">
        <v>85</v>
      </c>
      <c r="BK208" s="233">
        <f>ROUND(I208*H208,2)</f>
        <v>0</v>
      </c>
      <c r="BL208" s="19" t="s">
        <v>253</v>
      </c>
      <c r="BM208" s="232" t="s">
        <v>7844</v>
      </c>
    </row>
    <row r="209" s="2" customFormat="1">
      <c r="A209" s="40"/>
      <c r="B209" s="41"/>
      <c r="C209" s="42"/>
      <c r="D209" s="234" t="s">
        <v>255</v>
      </c>
      <c r="E209" s="42"/>
      <c r="F209" s="235" t="s">
        <v>3062</v>
      </c>
      <c r="G209" s="42"/>
      <c r="H209" s="42"/>
      <c r="I209" s="236"/>
      <c r="J209" s="42"/>
      <c r="K209" s="42"/>
      <c r="L209" s="46"/>
      <c r="M209" s="237"/>
      <c r="N209" s="238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255</v>
      </c>
      <c r="AU209" s="19" t="s">
        <v>87</v>
      </c>
    </row>
    <row r="210" s="2" customFormat="1">
      <c r="A210" s="40"/>
      <c r="B210" s="41"/>
      <c r="C210" s="42"/>
      <c r="D210" s="296" t="s">
        <v>766</v>
      </c>
      <c r="E210" s="42"/>
      <c r="F210" s="297" t="s">
        <v>7845</v>
      </c>
      <c r="G210" s="42"/>
      <c r="H210" s="42"/>
      <c r="I210" s="236"/>
      <c r="J210" s="42"/>
      <c r="K210" s="42"/>
      <c r="L210" s="46"/>
      <c r="M210" s="237"/>
      <c r="N210" s="238"/>
      <c r="O210" s="93"/>
      <c r="P210" s="93"/>
      <c r="Q210" s="93"/>
      <c r="R210" s="93"/>
      <c r="S210" s="93"/>
      <c r="T210" s="94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766</v>
      </c>
      <c r="AU210" s="19" t="s">
        <v>87</v>
      </c>
    </row>
    <row r="211" s="14" customFormat="1">
      <c r="A211" s="14"/>
      <c r="B211" s="249"/>
      <c r="C211" s="250"/>
      <c r="D211" s="234" t="s">
        <v>257</v>
      </c>
      <c r="E211" s="251" t="s">
        <v>1</v>
      </c>
      <c r="F211" s="252" t="s">
        <v>7835</v>
      </c>
      <c r="G211" s="250"/>
      <c r="H211" s="253">
        <v>82.5</v>
      </c>
      <c r="I211" s="254"/>
      <c r="J211" s="250"/>
      <c r="K211" s="250"/>
      <c r="L211" s="255"/>
      <c r="M211" s="256"/>
      <c r="N211" s="257"/>
      <c r="O211" s="257"/>
      <c r="P211" s="257"/>
      <c r="Q211" s="257"/>
      <c r="R211" s="257"/>
      <c r="S211" s="257"/>
      <c r="T211" s="25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9" t="s">
        <v>257</v>
      </c>
      <c r="AU211" s="259" t="s">
        <v>87</v>
      </c>
      <c r="AV211" s="14" t="s">
        <v>87</v>
      </c>
      <c r="AW211" s="14" t="s">
        <v>34</v>
      </c>
      <c r="AX211" s="14" t="s">
        <v>77</v>
      </c>
      <c r="AY211" s="259" t="s">
        <v>245</v>
      </c>
    </row>
    <row r="212" s="14" customFormat="1">
      <c r="A212" s="14"/>
      <c r="B212" s="249"/>
      <c r="C212" s="250"/>
      <c r="D212" s="234" t="s">
        <v>257</v>
      </c>
      <c r="E212" s="251" t="s">
        <v>1</v>
      </c>
      <c r="F212" s="252" t="s">
        <v>7836</v>
      </c>
      <c r="G212" s="250"/>
      <c r="H212" s="253">
        <v>292.5</v>
      </c>
      <c r="I212" s="254"/>
      <c r="J212" s="250"/>
      <c r="K212" s="250"/>
      <c r="L212" s="255"/>
      <c r="M212" s="256"/>
      <c r="N212" s="257"/>
      <c r="O212" s="257"/>
      <c r="P212" s="257"/>
      <c r="Q212" s="257"/>
      <c r="R212" s="257"/>
      <c r="S212" s="257"/>
      <c r="T212" s="25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9" t="s">
        <v>257</v>
      </c>
      <c r="AU212" s="259" t="s">
        <v>87</v>
      </c>
      <c r="AV212" s="14" t="s">
        <v>87</v>
      </c>
      <c r="AW212" s="14" t="s">
        <v>34</v>
      </c>
      <c r="AX212" s="14" t="s">
        <v>77</v>
      </c>
      <c r="AY212" s="259" t="s">
        <v>245</v>
      </c>
    </row>
    <row r="213" s="15" customFormat="1">
      <c r="A213" s="15"/>
      <c r="B213" s="260"/>
      <c r="C213" s="261"/>
      <c r="D213" s="234" t="s">
        <v>257</v>
      </c>
      <c r="E213" s="262" t="s">
        <v>1</v>
      </c>
      <c r="F213" s="263" t="s">
        <v>266</v>
      </c>
      <c r="G213" s="261"/>
      <c r="H213" s="264">
        <v>375</v>
      </c>
      <c r="I213" s="265"/>
      <c r="J213" s="261"/>
      <c r="K213" s="261"/>
      <c r="L213" s="266"/>
      <c r="M213" s="293"/>
      <c r="N213" s="294"/>
      <c r="O213" s="294"/>
      <c r="P213" s="294"/>
      <c r="Q213" s="294"/>
      <c r="R213" s="294"/>
      <c r="S213" s="294"/>
      <c r="T213" s="29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70" t="s">
        <v>257</v>
      </c>
      <c r="AU213" s="270" t="s">
        <v>87</v>
      </c>
      <c r="AV213" s="15" t="s">
        <v>253</v>
      </c>
      <c r="AW213" s="15" t="s">
        <v>34</v>
      </c>
      <c r="AX213" s="15" t="s">
        <v>85</v>
      </c>
      <c r="AY213" s="270" t="s">
        <v>245</v>
      </c>
    </row>
    <row r="214" s="2" customFormat="1" ht="6.96" customHeight="1">
      <c r="A214" s="40"/>
      <c r="B214" s="68"/>
      <c r="C214" s="69"/>
      <c r="D214" s="69"/>
      <c r="E214" s="69"/>
      <c r="F214" s="69"/>
      <c r="G214" s="69"/>
      <c r="H214" s="69"/>
      <c r="I214" s="69"/>
      <c r="J214" s="69"/>
      <c r="K214" s="69"/>
      <c r="L214" s="46"/>
      <c r="M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</row>
  </sheetData>
  <sheetProtection sheet="1" autoFilter="0" formatColumns="0" formatRows="0" objects="1" scenarios="1" spinCount="100000" saltValue="mD5SC058/sH7nICTsp0xZ2iB483loGb4mUF4C4t8/gQI2yvEJpV6xltkrN8KtcYJr9neHnqlQ83TGEYbvUpn4A==" hashValue="zy5W//S6zQhD615Y1e8XBuccpVkrUvRBYSD6b/Ndf2OATLRk3mxZGPKIYB3o7yyPRC6k8Pf8ekUsIfIp56CGIA==" algorithmName="SHA-512" password="CC35"/>
  <autoFilter ref="C120:K213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hyperlinks>
    <hyperlink ref="F126" r:id="rId1" display="https://podminky.urs.cz/item/CS_URS_2025_01/212313111"/>
    <hyperlink ref="F135" r:id="rId2" display="https://podminky.urs.cz/item/CS_URS_2025_01/317321018"/>
    <hyperlink ref="F140" r:id="rId3" display="https://podminky.urs.cz/item/CS_URS_2025_01/317353111"/>
    <hyperlink ref="F144" r:id="rId4" display="https://podminky.urs.cz/item/CS_URS_2025_01/317353112"/>
    <hyperlink ref="F148" r:id="rId5" display="https://podminky.urs.cz/item/CS_URS_2025_01/317361011"/>
    <hyperlink ref="F153" r:id="rId6" display="https://podminky.urs.cz/item/CS_URS_2025_01/153812111"/>
    <hyperlink ref="F158" r:id="rId7" display="https://podminky.urs.cz/item/CS_URS_2025_01/931991211"/>
    <hyperlink ref="F162" r:id="rId8" display="https://podminky.urs.cz/item/CS_URS_2025_01/981513116"/>
    <hyperlink ref="F168" r:id="rId9" display="https://podminky.urs.cz/item/CS_URS_2025_01/985111211"/>
    <hyperlink ref="F172" r:id="rId10" display="https://podminky.urs.cz/item/CS_URS_2025_01/985112113"/>
    <hyperlink ref="F176" r:id="rId11" display="https://podminky.urs.cz/item/CS_URS_2025_01/985131111"/>
    <hyperlink ref="F180" r:id="rId12" display="https://podminky.urs.cz/item/CS_URS_2025_01/985511113"/>
    <hyperlink ref="F185" r:id="rId13" display="https://podminky.urs.cz/item/CS_URS_2025_01/985511119"/>
    <hyperlink ref="F189" r:id="rId14" display="https://podminky.urs.cz/item/CS_URS_2025_01/985562412"/>
    <hyperlink ref="F193" r:id="rId15" display="https://podminky.urs.cz/item/CS_URS_2025_01/985564123"/>
    <hyperlink ref="F198" r:id="rId16" display="https://podminky.urs.cz/item/CS_URS_2025_01/997013501"/>
    <hyperlink ref="F204" r:id="rId17" display="https://podminky.urs.cz/item/CS_URS_2025_01/997013509"/>
    <hyperlink ref="F210" r:id="rId18" display="https://podminky.urs.cz/item/CS_URS_2025_01/99701386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9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160</v>
      </c>
      <c r="AZ2" s="138" t="s">
        <v>3098</v>
      </c>
      <c r="BA2" s="138" t="s">
        <v>1</v>
      </c>
      <c r="BB2" s="138" t="s">
        <v>1</v>
      </c>
      <c r="BC2" s="138" t="s">
        <v>7846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7847</v>
      </c>
      <c r="BA3" s="138" t="s">
        <v>1</v>
      </c>
      <c r="BB3" s="138" t="s">
        <v>1</v>
      </c>
      <c r="BC3" s="138" t="s">
        <v>7848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7849</v>
      </c>
      <c r="BA4" s="138" t="s">
        <v>1</v>
      </c>
      <c r="BB4" s="138" t="s">
        <v>1</v>
      </c>
      <c r="BC4" s="138" t="s">
        <v>3105</v>
      </c>
      <c r="BD4" s="138" t="s">
        <v>87</v>
      </c>
    </row>
    <row r="5" hidden="1" s="1" customFormat="1" ht="6.96" customHeight="1">
      <c r="B5" s="22"/>
      <c r="L5" s="22"/>
      <c r="AZ5" s="138" t="s">
        <v>7850</v>
      </c>
      <c r="BA5" s="138" t="s">
        <v>1</v>
      </c>
      <c r="BB5" s="138" t="s">
        <v>1</v>
      </c>
      <c r="BC5" s="138" t="s">
        <v>4844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1028</v>
      </c>
      <c r="BA6" s="138" t="s">
        <v>1</v>
      </c>
      <c r="BB6" s="138" t="s">
        <v>1</v>
      </c>
      <c r="BC6" s="138" t="s">
        <v>1713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  <c r="AZ7" s="138" t="s">
        <v>7851</v>
      </c>
      <c r="BA7" s="138" t="s">
        <v>1</v>
      </c>
      <c r="BB7" s="138" t="s">
        <v>1</v>
      </c>
      <c r="BC7" s="138" t="s">
        <v>7852</v>
      </c>
      <c r="BD7" s="138" t="s">
        <v>87</v>
      </c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38" t="s">
        <v>7853</v>
      </c>
      <c r="BA8" s="138" t="s">
        <v>1</v>
      </c>
      <c r="BB8" s="138" t="s">
        <v>1</v>
      </c>
      <c r="BC8" s="138" t="s">
        <v>4861</v>
      </c>
      <c r="BD8" s="138" t="s">
        <v>87</v>
      </c>
    </row>
    <row r="9" hidden="1" s="2" customFormat="1" ht="16.5" customHeight="1">
      <c r="A9" s="40"/>
      <c r="B9" s="46"/>
      <c r="C9" s="40"/>
      <c r="D9" s="40"/>
      <c r="E9" s="145" t="s">
        <v>7854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38" t="s">
        <v>7855</v>
      </c>
      <c r="BA9" s="138" t="s">
        <v>1</v>
      </c>
      <c r="BB9" s="138" t="s">
        <v>1</v>
      </c>
      <c r="BC9" s="138" t="s">
        <v>4861</v>
      </c>
      <c r="BD9" s="138" t="s">
        <v>87</v>
      </c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ROUND((SUM(BE120:BE231)),  2)</f>
        <v>0</v>
      </c>
      <c r="G33" s="40"/>
      <c r="H33" s="40"/>
      <c r="I33" s="158">
        <v>0.20999999999999999</v>
      </c>
      <c r="J33" s="157">
        <f>ROUND(((SUM(BE120:BE231))*I33),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ROUND((SUM(BF120:BF231)),  2)</f>
        <v>0</v>
      </c>
      <c r="G34" s="40"/>
      <c r="H34" s="40"/>
      <c r="I34" s="158">
        <v>0.12</v>
      </c>
      <c r="J34" s="157">
        <f>ROUND(((SUM(BF120:BF231))*I34),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ROUND((SUM(BG120:BG231)),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ROUND((SUM(BH120:BH231)),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ROUND((SUM(BI120:BI231)),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SO144.11.01 - Horní Lideč - Valašská Polanka, zárubní zeď km 21,960 – 22,150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J121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227</v>
      </c>
      <c r="E98" s="191"/>
      <c r="F98" s="191"/>
      <c r="G98" s="191"/>
      <c r="H98" s="191"/>
      <c r="I98" s="191"/>
      <c r="J98" s="192">
        <f>J122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228</v>
      </c>
      <c r="E99" s="191"/>
      <c r="F99" s="191"/>
      <c r="G99" s="191"/>
      <c r="H99" s="191"/>
      <c r="I99" s="191"/>
      <c r="J99" s="192">
        <f>J164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2"/>
      <c r="C100" s="183"/>
      <c r="D100" s="184" t="s">
        <v>229</v>
      </c>
      <c r="E100" s="185"/>
      <c r="F100" s="185"/>
      <c r="G100" s="185"/>
      <c r="H100" s="185"/>
      <c r="I100" s="185"/>
      <c r="J100" s="186">
        <f>J197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hidden="1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/>
    <row r="104" hidden="1"/>
    <row r="105" hidden="1"/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5" t="s">
        <v>230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4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77" t="str">
        <f>E7</f>
        <v>Cyklická obnova trati v úseku Vsetín – Horní Lideč</v>
      </c>
      <c r="F110" s="34"/>
      <c r="G110" s="34"/>
      <c r="H110" s="34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191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SO144.11.01 - Horní Lideč - Valašská Polanka, zárubní zeď km 21,960 – 22,150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20</v>
      </c>
      <c r="D114" s="42"/>
      <c r="E114" s="42"/>
      <c r="F114" s="29" t="str">
        <f>F12</f>
        <v>Vsetín - Horní Lideč</v>
      </c>
      <c r="G114" s="42"/>
      <c r="H114" s="42"/>
      <c r="I114" s="34" t="s">
        <v>22</v>
      </c>
      <c r="J114" s="81" t="str">
        <f>IF(J12="","",J12)</f>
        <v>20. 11. 2025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4" t="s">
        <v>24</v>
      </c>
      <c r="D116" s="42"/>
      <c r="E116" s="42"/>
      <c r="F116" s="29" t="str">
        <f>E15</f>
        <v>Správa železnic s.o.</v>
      </c>
      <c r="G116" s="42"/>
      <c r="H116" s="42"/>
      <c r="I116" s="34" t="s">
        <v>32</v>
      </c>
      <c r="J116" s="38" t="str">
        <f>E21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30</v>
      </c>
      <c r="D117" s="42"/>
      <c r="E117" s="42"/>
      <c r="F117" s="29" t="str">
        <f>IF(E18="","",E18)</f>
        <v>Vyplň údaj</v>
      </c>
      <c r="G117" s="42"/>
      <c r="H117" s="42"/>
      <c r="I117" s="34" t="s">
        <v>35</v>
      </c>
      <c r="J117" s="38" t="str">
        <f>E24</f>
        <v>Správa železnic s.o.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194"/>
      <c r="B119" s="195"/>
      <c r="C119" s="196" t="s">
        <v>231</v>
      </c>
      <c r="D119" s="197" t="s">
        <v>62</v>
      </c>
      <c r="E119" s="197" t="s">
        <v>58</v>
      </c>
      <c r="F119" s="197" t="s">
        <v>59</v>
      </c>
      <c r="G119" s="197" t="s">
        <v>232</v>
      </c>
      <c r="H119" s="197" t="s">
        <v>233</v>
      </c>
      <c r="I119" s="197" t="s">
        <v>234</v>
      </c>
      <c r="J119" s="197" t="s">
        <v>223</v>
      </c>
      <c r="K119" s="198" t="s">
        <v>235</v>
      </c>
      <c r="L119" s="199"/>
      <c r="M119" s="102" t="s">
        <v>1</v>
      </c>
      <c r="N119" s="103" t="s">
        <v>41</v>
      </c>
      <c r="O119" s="103" t="s">
        <v>236</v>
      </c>
      <c r="P119" s="103" t="s">
        <v>237</v>
      </c>
      <c r="Q119" s="103" t="s">
        <v>238</v>
      </c>
      <c r="R119" s="103" t="s">
        <v>239</v>
      </c>
      <c r="S119" s="103" t="s">
        <v>240</v>
      </c>
      <c r="T119" s="104" t="s">
        <v>241</v>
      </c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</row>
    <row r="120" s="2" customFormat="1" ht="22.8" customHeight="1">
      <c r="A120" s="40"/>
      <c r="B120" s="41"/>
      <c r="C120" s="109" t="s">
        <v>242</v>
      </c>
      <c r="D120" s="42"/>
      <c r="E120" s="42"/>
      <c r="F120" s="42"/>
      <c r="G120" s="42"/>
      <c r="H120" s="42"/>
      <c r="I120" s="42"/>
      <c r="J120" s="200">
        <f>BK120</f>
        <v>0</v>
      </c>
      <c r="K120" s="42"/>
      <c r="L120" s="46"/>
      <c r="M120" s="105"/>
      <c r="N120" s="201"/>
      <c r="O120" s="106"/>
      <c r="P120" s="202">
        <f>P121+P197</f>
        <v>0</v>
      </c>
      <c r="Q120" s="106"/>
      <c r="R120" s="202">
        <f>R121+R197</f>
        <v>160.77199999999999</v>
      </c>
      <c r="S120" s="106"/>
      <c r="T120" s="203">
        <f>T121+T197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76</v>
      </c>
      <c r="AU120" s="19" t="s">
        <v>225</v>
      </c>
      <c r="BK120" s="204">
        <f>BK121+BK197</f>
        <v>0</v>
      </c>
    </row>
    <row r="121" s="12" customFormat="1" ht="25.92" customHeight="1">
      <c r="A121" s="12"/>
      <c r="B121" s="205"/>
      <c r="C121" s="206"/>
      <c r="D121" s="207" t="s">
        <v>76</v>
      </c>
      <c r="E121" s="208" t="s">
        <v>243</v>
      </c>
      <c r="F121" s="208" t="s">
        <v>244</v>
      </c>
      <c r="G121" s="206"/>
      <c r="H121" s="206"/>
      <c r="I121" s="209"/>
      <c r="J121" s="210">
        <f>BK121</f>
        <v>0</v>
      </c>
      <c r="K121" s="206"/>
      <c r="L121" s="211"/>
      <c r="M121" s="212"/>
      <c r="N121" s="213"/>
      <c r="O121" s="213"/>
      <c r="P121" s="214">
        <f>P122+P164</f>
        <v>0</v>
      </c>
      <c r="Q121" s="213"/>
      <c r="R121" s="214">
        <f>R122+R164</f>
        <v>160.77199999999999</v>
      </c>
      <c r="S121" s="213"/>
      <c r="T121" s="215">
        <f>T122+T164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6" t="s">
        <v>85</v>
      </c>
      <c r="AT121" s="217" t="s">
        <v>76</v>
      </c>
      <c r="AU121" s="217" t="s">
        <v>77</v>
      </c>
      <c r="AY121" s="216" t="s">
        <v>245</v>
      </c>
      <c r="BK121" s="218">
        <f>BK122+BK164</f>
        <v>0</v>
      </c>
    </row>
    <row r="122" s="12" customFormat="1" ht="22.8" customHeight="1">
      <c r="A122" s="12"/>
      <c r="B122" s="205"/>
      <c r="C122" s="206"/>
      <c r="D122" s="207" t="s">
        <v>76</v>
      </c>
      <c r="E122" s="219" t="s">
        <v>246</v>
      </c>
      <c r="F122" s="219" t="s">
        <v>247</v>
      </c>
      <c r="G122" s="206"/>
      <c r="H122" s="206"/>
      <c r="I122" s="209"/>
      <c r="J122" s="220">
        <f>BK122</f>
        <v>0</v>
      </c>
      <c r="K122" s="206"/>
      <c r="L122" s="211"/>
      <c r="M122" s="212"/>
      <c r="N122" s="213"/>
      <c r="O122" s="213"/>
      <c r="P122" s="214">
        <f>SUM(P123:P163)</f>
        <v>0</v>
      </c>
      <c r="Q122" s="213"/>
      <c r="R122" s="214">
        <f>SUM(R123:R163)</f>
        <v>0</v>
      </c>
      <c r="S122" s="213"/>
      <c r="T122" s="215">
        <f>SUM(T123:T163)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85</v>
      </c>
      <c r="AY122" s="216" t="s">
        <v>245</v>
      </c>
      <c r="BK122" s="218">
        <f>SUM(BK123:BK163)</f>
        <v>0</v>
      </c>
    </row>
    <row r="123" s="2" customFormat="1" ht="16.5" customHeight="1">
      <c r="A123" s="40"/>
      <c r="B123" s="41"/>
      <c r="C123" s="221" t="s">
        <v>85</v>
      </c>
      <c r="D123" s="221" t="s">
        <v>248</v>
      </c>
      <c r="E123" s="222" t="s">
        <v>7856</v>
      </c>
      <c r="F123" s="223" t="s">
        <v>7857</v>
      </c>
      <c r="G123" s="224" t="s">
        <v>275</v>
      </c>
      <c r="H123" s="225">
        <v>585</v>
      </c>
      <c r="I123" s="226"/>
      <c r="J123" s="227">
        <f>ROUND(I123*H123,2)</f>
        <v>0</v>
      </c>
      <c r="K123" s="223" t="s">
        <v>252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87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7858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7859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87</v>
      </c>
    </row>
    <row r="125" s="14" customFormat="1">
      <c r="A125" s="14"/>
      <c r="B125" s="249"/>
      <c r="C125" s="250"/>
      <c r="D125" s="234" t="s">
        <v>257</v>
      </c>
      <c r="E125" s="251" t="s">
        <v>1</v>
      </c>
      <c r="F125" s="252" t="s">
        <v>7860</v>
      </c>
      <c r="G125" s="250"/>
      <c r="H125" s="253">
        <v>585</v>
      </c>
      <c r="I125" s="254"/>
      <c r="J125" s="250"/>
      <c r="K125" s="250"/>
      <c r="L125" s="255"/>
      <c r="M125" s="256"/>
      <c r="N125" s="257"/>
      <c r="O125" s="257"/>
      <c r="P125" s="257"/>
      <c r="Q125" s="257"/>
      <c r="R125" s="257"/>
      <c r="S125" s="257"/>
      <c r="T125" s="25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9" t="s">
        <v>257</v>
      </c>
      <c r="AU125" s="259" t="s">
        <v>87</v>
      </c>
      <c r="AV125" s="14" t="s">
        <v>87</v>
      </c>
      <c r="AW125" s="14" t="s">
        <v>34</v>
      </c>
      <c r="AX125" s="14" t="s">
        <v>85</v>
      </c>
      <c r="AY125" s="259" t="s">
        <v>245</v>
      </c>
    </row>
    <row r="126" s="2" customFormat="1" ht="16.5" customHeight="1">
      <c r="A126" s="40"/>
      <c r="B126" s="41"/>
      <c r="C126" s="221" t="s">
        <v>87</v>
      </c>
      <c r="D126" s="221" t="s">
        <v>248</v>
      </c>
      <c r="E126" s="222" t="s">
        <v>1089</v>
      </c>
      <c r="F126" s="223" t="s">
        <v>1090</v>
      </c>
      <c r="G126" s="224" t="s">
        <v>317</v>
      </c>
      <c r="H126" s="225">
        <v>195</v>
      </c>
      <c r="I126" s="226"/>
      <c r="J126" s="227">
        <f>ROUND(I126*H126,2)</f>
        <v>0</v>
      </c>
      <c r="K126" s="223" t="s">
        <v>252</v>
      </c>
      <c r="L126" s="46"/>
      <c r="M126" s="228" t="s">
        <v>1</v>
      </c>
      <c r="N126" s="229" t="s">
        <v>42</v>
      </c>
      <c r="O126" s="93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2" t="s">
        <v>253</v>
      </c>
      <c r="AT126" s="232" t="s">
        <v>248</v>
      </c>
      <c r="AU126" s="232" t="s">
        <v>87</v>
      </c>
      <c r="AY126" s="19" t="s">
        <v>245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9" t="s">
        <v>85</v>
      </c>
      <c r="BK126" s="233">
        <f>ROUND(I126*H126,2)</f>
        <v>0</v>
      </c>
      <c r="BL126" s="19" t="s">
        <v>253</v>
      </c>
      <c r="BM126" s="232" t="s">
        <v>7861</v>
      </c>
    </row>
    <row r="127" s="2" customFormat="1">
      <c r="A127" s="40"/>
      <c r="B127" s="41"/>
      <c r="C127" s="42"/>
      <c r="D127" s="234" t="s">
        <v>255</v>
      </c>
      <c r="E127" s="42"/>
      <c r="F127" s="235" t="s">
        <v>1092</v>
      </c>
      <c r="G127" s="42"/>
      <c r="H127" s="42"/>
      <c r="I127" s="236"/>
      <c r="J127" s="42"/>
      <c r="K127" s="42"/>
      <c r="L127" s="46"/>
      <c r="M127" s="237"/>
      <c r="N127" s="238"/>
      <c r="O127" s="93"/>
      <c r="P127" s="93"/>
      <c r="Q127" s="93"/>
      <c r="R127" s="93"/>
      <c r="S127" s="93"/>
      <c r="T127" s="94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255</v>
      </c>
      <c r="AU127" s="19" t="s">
        <v>87</v>
      </c>
    </row>
    <row r="128" s="2" customFormat="1">
      <c r="A128" s="40"/>
      <c r="B128" s="41"/>
      <c r="C128" s="42"/>
      <c r="D128" s="234" t="s">
        <v>7862</v>
      </c>
      <c r="E128" s="42"/>
      <c r="F128" s="282" t="s">
        <v>7863</v>
      </c>
      <c r="G128" s="42"/>
      <c r="H128" s="42"/>
      <c r="I128" s="236"/>
      <c r="J128" s="42"/>
      <c r="K128" s="42"/>
      <c r="L128" s="46"/>
      <c r="M128" s="237"/>
      <c r="N128" s="238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7862</v>
      </c>
      <c r="AU128" s="19" t="s">
        <v>87</v>
      </c>
    </row>
    <row r="129" s="13" customFormat="1">
      <c r="A129" s="13"/>
      <c r="B129" s="239"/>
      <c r="C129" s="240"/>
      <c r="D129" s="234" t="s">
        <v>257</v>
      </c>
      <c r="E129" s="241" t="s">
        <v>1</v>
      </c>
      <c r="F129" s="242" t="s">
        <v>7864</v>
      </c>
      <c r="G129" s="240"/>
      <c r="H129" s="241" t="s">
        <v>1</v>
      </c>
      <c r="I129" s="243"/>
      <c r="J129" s="240"/>
      <c r="K129" s="240"/>
      <c r="L129" s="244"/>
      <c r="M129" s="245"/>
      <c r="N129" s="246"/>
      <c r="O129" s="246"/>
      <c r="P129" s="246"/>
      <c r="Q129" s="246"/>
      <c r="R129" s="246"/>
      <c r="S129" s="246"/>
      <c r="T129" s="24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8" t="s">
        <v>257</v>
      </c>
      <c r="AU129" s="248" t="s">
        <v>87</v>
      </c>
      <c r="AV129" s="13" t="s">
        <v>85</v>
      </c>
      <c r="AW129" s="13" t="s">
        <v>34</v>
      </c>
      <c r="AX129" s="13" t="s">
        <v>77</v>
      </c>
      <c r="AY129" s="248" t="s">
        <v>245</v>
      </c>
    </row>
    <row r="130" s="14" customFormat="1">
      <c r="A130" s="14"/>
      <c r="B130" s="249"/>
      <c r="C130" s="250"/>
      <c r="D130" s="234" t="s">
        <v>257</v>
      </c>
      <c r="E130" s="251" t="s">
        <v>7855</v>
      </c>
      <c r="F130" s="252" t="s">
        <v>7865</v>
      </c>
      <c r="G130" s="250"/>
      <c r="H130" s="253">
        <v>195</v>
      </c>
      <c r="I130" s="254"/>
      <c r="J130" s="250"/>
      <c r="K130" s="250"/>
      <c r="L130" s="255"/>
      <c r="M130" s="256"/>
      <c r="N130" s="257"/>
      <c r="O130" s="257"/>
      <c r="P130" s="257"/>
      <c r="Q130" s="257"/>
      <c r="R130" s="257"/>
      <c r="S130" s="257"/>
      <c r="T130" s="25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9" t="s">
        <v>257</v>
      </c>
      <c r="AU130" s="259" t="s">
        <v>87</v>
      </c>
      <c r="AV130" s="14" t="s">
        <v>87</v>
      </c>
      <c r="AW130" s="14" t="s">
        <v>34</v>
      </c>
      <c r="AX130" s="14" t="s">
        <v>85</v>
      </c>
      <c r="AY130" s="259" t="s">
        <v>245</v>
      </c>
    </row>
    <row r="131" s="2" customFormat="1" ht="16.5" customHeight="1">
      <c r="A131" s="40"/>
      <c r="B131" s="41"/>
      <c r="C131" s="221" t="s">
        <v>272</v>
      </c>
      <c r="D131" s="221" t="s">
        <v>248</v>
      </c>
      <c r="E131" s="222" t="s">
        <v>2212</v>
      </c>
      <c r="F131" s="223" t="s">
        <v>2213</v>
      </c>
      <c r="G131" s="224" t="s">
        <v>2214</v>
      </c>
      <c r="H131" s="225">
        <v>1</v>
      </c>
      <c r="I131" s="226"/>
      <c r="J131" s="227">
        <f>ROUND(I131*H131,2)</f>
        <v>0</v>
      </c>
      <c r="K131" s="223" t="s">
        <v>1</v>
      </c>
      <c r="L131" s="46"/>
      <c r="M131" s="228" t="s">
        <v>1</v>
      </c>
      <c r="N131" s="229" t="s">
        <v>42</v>
      </c>
      <c r="O131" s="93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2" t="s">
        <v>253</v>
      </c>
      <c r="AT131" s="232" t="s">
        <v>248</v>
      </c>
      <c r="AU131" s="232" t="s">
        <v>87</v>
      </c>
      <c r="AY131" s="19" t="s">
        <v>245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9" t="s">
        <v>85</v>
      </c>
      <c r="BK131" s="233">
        <f>ROUND(I131*H131,2)</f>
        <v>0</v>
      </c>
      <c r="BL131" s="19" t="s">
        <v>253</v>
      </c>
      <c r="BM131" s="232" t="s">
        <v>7866</v>
      </c>
    </row>
    <row r="132" s="2" customFormat="1">
      <c r="A132" s="40"/>
      <c r="B132" s="41"/>
      <c r="C132" s="42"/>
      <c r="D132" s="234" t="s">
        <v>255</v>
      </c>
      <c r="E132" s="42"/>
      <c r="F132" s="235" t="s">
        <v>2216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255</v>
      </c>
      <c r="AU132" s="19" t="s">
        <v>87</v>
      </c>
    </row>
    <row r="133" s="13" customFormat="1">
      <c r="A133" s="13"/>
      <c r="B133" s="239"/>
      <c r="C133" s="240"/>
      <c r="D133" s="234" t="s">
        <v>257</v>
      </c>
      <c r="E133" s="241" t="s">
        <v>1</v>
      </c>
      <c r="F133" s="242" t="s">
        <v>7867</v>
      </c>
      <c r="G133" s="240"/>
      <c r="H133" s="241" t="s">
        <v>1</v>
      </c>
      <c r="I133" s="243"/>
      <c r="J133" s="240"/>
      <c r="K133" s="240"/>
      <c r="L133" s="244"/>
      <c r="M133" s="245"/>
      <c r="N133" s="246"/>
      <c r="O133" s="246"/>
      <c r="P133" s="246"/>
      <c r="Q133" s="246"/>
      <c r="R133" s="246"/>
      <c r="S133" s="246"/>
      <c r="T133" s="24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8" t="s">
        <v>257</v>
      </c>
      <c r="AU133" s="248" t="s">
        <v>87</v>
      </c>
      <c r="AV133" s="13" t="s">
        <v>85</v>
      </c>
      <c r="AW133" s="13" t="s">
        <v>34</v>
      </c>
      <c r="AX133" s="13" t="s">
        <v>77</v>
      </c>
      <c r="AY133" s="248" t="s">
        <v>245</v>
      </c>
    </row>
    <row r="134" s="14" customFormat="1">
      <c r="A134" s="14"/>
      <c r="B134" s="249"/>
      <c r="C134" s="250"/>
      <c r="D134" s="234" t="s">
        <v>257</v>
      </c>
      <c r="E134" s="251" t="s">
        <v>1</v>
      </c>
      <c r="F134" s="252" t="s">
        <v>85</v>
      </c>
      <c r="G134" s="250"/>
      <c r="H134" s="253">
        <v>1</v>
      </c>
      <c r="I134" s="254"/>
      <c r="J134" s="250"/>
      <c r="K134" s="250"/>
      <c r="L134" s="255"/>
      <c r="M134" s="256"/>
      <c r="N134" s="257"/>
      <c r="O134" s="257"/>
      <c r="P134" s="257"/>
      <c r="Q134" s="257"/>
      <c r="R134" s="257"/>
      <c r="S134" s="257"/>
      <c r="T134" s="25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9" t="s">
        <v>257</v>
      </c>
      <c r="AU134" s="259" t="s">
        <v>87</v>
      </c>
      <c r="AV134" s="14" t="s">
        <v>87</v>
      </c>
      <c r="AW134" s="14" t="s">
        <v>34</v>
      </c>
      <c r="AX134" s="14" t="s">
        <v>77</v>
      </c>
      <c r="AY134" s="259" t="s">
        <v>245</v>
      </c>
    </row>
    <row r="135" s="15" customFormat="1">
      <c r="A135" s="15"/>
      <c r="B135" s="260"/>
      <c r="C135" s="261"/>
      <c r="D135" s="234" t="s">
        <v>257</v>
      </c>
      <c r="E135" s="262" t="s">
        <v>1</v>
      </c>
      <c r="F135" s="263" t="s">
        <v>266</v>
      </c>
      <c r="G135" s="261"/>
      <c r="H135" s="264">
        <v>1</v>
      </c>
      <c r="I135" s="265"/>
      <c r="J135" s="261"/>
      <c r="K135" s="261"/>
      <c r="L135" s="266"/>
      <c r="M135" s="267"/>
      <c r="N135" s="268"/>
      <c r="O135" s="268"/>
      <c r="P135" s="268"/>
      <c r="Q135" s="268"/>
      <c r="R135" s="268"/>
      <c r="S135" s="268"/>
      <c r="T135" s="269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70" t="s">
        <v>257</v>
      </c>
      <c r="AU135" s="270" t="s">
        <v>87</v>
      </c>
      <c r="AV135" s="15" t="s">
        <v>253</v>
      </c>
      <c r="AW135" s="15" t="s">
        <v>34</v>
      </c>
      <c r="AX135" s="15" t="s">
        <v>85</v>
      </c>
      <c r="AY135" s="270" t="s">
        <v>245</v>
      </c>
    </row>
    <row r="136" s="2" customFormat="1" ht="16.5" customHeight="1">
      <c r="A136" s="40"/>
      <c r="B136" s="41"/>
      <c r="C136" s="221" t="s">
        <v>253</v>
      </c>
      <c r="D136" s="221" t="s">
        <v>248</v>
      </c>
      <c r="E136" s="222" t="s">
        <v>2223</v>
      </c>
      <c r="F136" s="223" t="s">
        <v>2224</v>
      </c>
      <c r="G136" s="224" t="s">
        <v>317</v>
      </c>
      <c r="H136" s="225">
        <v>195</v>
      </c>
      <c r="I136" s="226"/>
      <c r="J136" s="227">
        <f>ROUND(I136*H136,2)</f>
        <v>0</v>
      </c>
      <c r="K136" s="223" t="s">
        <v>252</v>
      </c>
      <c r="L136" s="46"/>
      <c r="M136" s="228" t="s">
        <v>1</v>
      </c>
      <c r="N136" s="229" t="s">
        <v>42</v>
      </c>
      <c r="O136" s="93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32" t="s">
        <v>253</v>
      </c>
      <c r="AT136" s="232" t="s">
        <v>248</v>
      </c>
      <c r="AU136" s="232" t="s">
        <v>87</v>
      </c>
      <c r="AY136" s="19" t="s">
        <v>245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9" t="s">
        <v>85</v>
      </c>
      <c r="BK136" s="233">
        <f>ROUND(I136*H136,2)</f>
        <v>0</v>
      </c>
      <c r="BL136" s="19" t="s">
        <v>253</v>
      </c>
      <c r="BM136" s="232" t="s">
        <v>7868</v>
      </c>
    </row>
    <row r="137" s="2" customFormat="1">
      <c r="A137" s="40"/>
      <c r="B137" s="41"/>
      <c r="C137" s="42"/>
      <c r="D137" s="234" t="s">
        <v>255</v>
      </c>
      <c r="E137" s="42"/>
      <c r="F137" s="235" t="s">
        <v>2226</v>
      </c>
      <c r="G137" s="42"/>
      <c r="H137" s="42"/>
      <c r="I137" s="236"/>
      <c r="J137" s="42"/>
      <c r="K137" s="42"/>
      <c r="L137" s="46"/>
      <c r="M137" s="237"/>
      <c r="N137" s="238"/>
      <c r="O137" s="93"/>
      <c r="P137" s="93"/>
      <c r="Q137" s="93"/>
      <c r="R137" s="93"/>
      <c r="S137" s="93"/>
      <c r="T137" s="94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255</v>
      </c>
      <c r="AU137" s="19" t="s">
        <v>87</v>
      </c>
    </row>
    <row r="138" s="2" customFormat="1">
      <c r="A138" s="40"/>
      <c r="B138" s="41"/>
      <c r="C138" s="42"/>
      <c r="D138" s="234" t="s">
        <v>7862</v>
      </c>
      <c r="E138" s="42"/>
      <c r="F138" s="282" t="s">
        <v>7869</v>
      </c>
      <c r="G138" s="42"/>
      <c r="H138" s="42"/>
      <c r="I138" s="236"/>
      <c r="J138" s="42"/>
      <c r="K138" s="42"/>
      <c r="L138" s="46"/>
      <c r="M138" s="237"/>
      <c r="N138" s="238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7862</v>
      </c>
      <c r="AU138" s="19" t="s">
        <v>87</v>
      </c>
    </row>
    <row r="139" s="13" customFormat="1">
      <c r="A139" s="13"/>
      <c r="B139" s="239"/>
      <c r="C139" s="240"/>
      <c r="D139" s="234" t="s">
        <v>257</v>
      </c>
      <c r="E139" s="241" t="s">
        <v>1</v>
      </c>
      <c r="F139" s="242" t="s">
        <v>7870</v>
      </c>
      <c r="G139" s="240"/>
      <c r="H139" s="241" t="s">
        <v>1</v>
      </c>
      <c r="I139" s="243"/>
      <c r="J139" s="240"/>
      <c r="K139" s="240"/>
      <c r="L139" s="244"/>
      <c r="M139" s="245"/>
      <c r="N139" s="246"/>
      <c r="O139" s="246"/>
      <c r="P139" s="246"/>
      <c r="Q139" s="246"/>
      <c r="R139" s="246"/>
      <c r="S139" s="246"/>
      <c r="T139" s="24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8" t="s">
        <v>257</v>
      </c>
      <c r="AU139" s="248" t="s">
        <v>87</v>
      </c>
      <c r="AV139" s="13" t="s">
        <v>85</v>
      </c>
      <c r="AW139" s="13" t="s">
        <v>34</v>
      </c>
      <c r="AX139" s="13" t="s">
        <v>77</v>
      </c>
      <c r="AY139" s="248" t="s">
        <v>245</v>
      </c>
    </row>
    <row r="140" s="14" customFormat="1">
      <c r="A140" s="14"/>
      <c r="B140" s="249"/>
      <c r="C140" s="250"/>
      <c r="D140" s="234" t="s">
        <v>257</v>
      </c>
      <c r="E140" s="251" t="s">
        <v>1</v>
      </c>
      <c r="F140" s="252" t="s">
        <v>7865</v>
      </c>
      <c r="G140" s="250"/>
      <c r="H140" s="253">
        <v>195</v>
      </c>
      <c r="I140" s="254"/>
      <c r="J140" s="250"/>
      <c r="K140" s="250"/>
      <c r="L140" s="255"/>
      <c r="M140" s="256"/>
      <c r="N140" s="257"/>
      <c r="O140" s="257"/>
      <c r="P140" s="257"/>
      <c r="Q140" s="257"/>
      <c r="R140" s="257"/>
      <c r="S140" s="257"/>
      <c r="T140" s="25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9" t="s">
        <v>257</v>
      </c>
      <c r="AU140" s="259" t="s">
        <v>87</v>
      </c>
      <c r="AV140" s="14" t="s">
        <v>87</v>
      </c>
      <c r="AW140" s="14" t="s">
        <v>34</v>
      </c>
      <c r="AX140" s="14" t="s">
        <v>77</v>
      </c>
      <c r="AY140" s="259" t="s">
        <v>245</v>
      </c>
    </row>
    <row r="141" s="15" customFormat="1">
      <c r="A141" s="15"/>
      <c r="B141" s="260"/>
      <c r="C141" s="261"/>
      <c r="D141" s="234" t="s">
        <v>257</v>
      </c>
      <c r="E141" s="262" t="s">
        <v>7853</v>
      </c>
      <c r="F141" s="263" t="s">
        <v>266</v>
      </c>
      <c r="G141" s="261"/>
      <c r="H141" s="264">
        <v>195</v>
      </c>
      <c r="I141" s="265"/>
      <c r="J141" s="261"/>
      <c r="K141" s="261"/>
      <c r="L141" s="266"/>
      <c r="M141" s="267"/>
      <c r="N141" s="268"/>
      <c r="O141" s="268"/>
      <c r="P141" s="268"/>
      <c r="Q141" s="268"/>
      <c r="R141" s="268"/>
      <c r="S141" s="268"/>
      <c r="T141" s="269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0" t="s">
        <v>257</v>
      </c>
      <c r="AU141" s="270" t="s">
        <v>87</v>
      </c>
      <c r="AV141" s="15" t="s">
        <v>253</v>
      </c>
      <c r="AW141" s="15" t="s">
        <v>34</v>
      </c>
      <c r="AX141" s="15" t="s">
        <v>85</v>
      </c>
      <c r="AY141" s="270" t="s">
        <v>245</v>
      </c>
    </row>
    <row r="142" s="2" customFormat="1" ht="16.5" customHeight="1">
      <c r="A142" s="40"/>
      <c r="B142" s="41"/>
      <c r="C142" s="221" t="s">
        <v>246</v>
      </c>
      <c r="D142" s="221" t="s">
        <v>248</v>
      </c>
      <c r="E142" s="222" t="s">
        <v>2231</v>
      </c>
      <c r="F142" s="223" t="s">
        <v>2232</v>
      </c>
      <c r="G142" s="224" t="s">
        <v>317</v>
      </c>
      <c r="H142" s="225">
        <v>5</v>
      </c>
      <c r="I142" s="226"/>
      <c r="J142" s="227">
        <f>ROUND(I142*H142,2)</f>
        <v>0</v>
      </c>
      <c r="K142" s="223" t="s">
        <v>1</v>
      </c>
      <c r="L142" s="46"/>
      <c r="M142" s="228" t="s">
        <v>1</v>
      </c>
      <c r="N142" s="229" t="s">
        <v>42</v>
      </c>
      <c r="O142" s="93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2" t="s">
        <v>253</v>
      </c>
      <c r="AT142" s="232" t="s">
        <v>248</v>
      </c>
      <c r="AU142" s="232" t="s">
        <v>87</v>
      </c>
      <c r="AY142" s="19" t="s">
        <v>245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9" t="s">
        <v>85</v>
      </c>
      <c r="BK142" s="233">
        <f>ROUND(I142*H142,2)</f>
        <v>0</v>
      </c>
      <c r="BL142" s="19" t="s">
        <v>253</v>
      </c>
      <c r="BM142" s="232" t="s">
        <v>7871</v>
      </c>
    </row>
    <row r="143" s="2" customFormat="1">
      <c r="A143" s="40"/>
      <c r="B143" s="41"/>
      <c r="C143" s="42"/>
      <c r="D143" s="234" t="s">
        <v>255</v>
      </c>
      <c r="E143" s="42"/>
      <c r="F143" s="235" t="s">
        <v>2234</v>
      </c>
      <c r="G143" s="42"/>
      <c r="H143" s="42"/>
      <c r="I143" s="236"/>
      <c r="J143" s="42"/>
      <c r="K143" s="42"/>
      <c r="L143" s="46"/>
      <c r="M143" s="237"/>
      <c r="N143" s="238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255</v>
      </c>
      <c r="AU143" s="19" t="s">
        <v>87</v>
      </c>
    </row>
    <row r="144" s="14" customFormat="1">
      <c r="A144" s="14"/>
      <c r="B144" s="249"/>
      <c r="C144" s="250"/>
      <c r="D144" s="234" t="s">
        <v>257</v>
      </c>
      <c r="E144" s="251" t="s">
        <v>1</v>
      </c>
      <c r="F144" s="252" t="s">
        <v>246</v>
      </c>
      <c r="G144" s="250"/>
      <c r="H144" s="253">
        <v>5</v>
      </c>
      <c r="I144" s="254"/>
      <c r="J144" s="250"/>
      <c r="K144" s="250"/>
      <c r="L144" s="255"/>
      <c r="M144" s="256"/>
      <c r="N144" s="257"/>
      <c r="O144" s="257"/>
      <c r="P144" s="257"/>
      <c r="Q144" s="257"/>
      <c r="R144" s="257"/>
      <c r="S144" s="257"/>
      <c r="T144" s="25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9" t="s">
        <v>257</v>
      </c>
      <c r="AU144" s="259" t="s">
        <v>87</v>
      </c>
      <c r="AV144" s="14" t="s">
        <v>87</v>
      </c>
      <c r="AW144" s="14" t="s">
        <v>34</v>
      </c>
      <c r="AX144" s="14" t="s">
        <v>77</v>
      </c>
      <c r="AY144" s="259" t="s">
        <v>245</v>
      </c>
    </row>
    <row r="145" s="15" customFormat="1">
      <c r="A145" s="15"/>
      <c r="B145" s="260"/>
      <c r="C145" s="261"/>
      <c r="D145" s="234" t="s">
        <v>257</v>
      </c>
      <c r="E145" s="262" t="s">
        <v>7872</v>
      </c>
      <c r="F145" s="263" t="s">
        <v>266</v>
      </c>
      <c r="G145" s="261"/>
      <c r="H145" s="264">
        <v>5</v>
      </c>
      <c r="I145" s="265"/>
      <c r="J145" s="261"/>
      <c r="K145" s="261"/>
      <c r="L145" s="266"/>
      <c r="M145" s="267"/>
      <c r="N145" s="268"/>
      <c r="O145" s="268"/>
      <c r="P145" s="268"/>
      <c r="Q145" s="268"/>
      <c r="R145" s="268"/>
      <c r="S145" s="268"/>
      <c r="T145" s="269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70" t="s">
        <v>257</v>
      </c>
      <c r="AU145" s="270" t="s">
        <v>87</v>
      </c>
      <c r="AV145" s="15" t="s">
        <v>253</v>
      </c>
      <c r="AW145" s="15" t="s">
        <v>34</v>
      </c>
      <c r="AX145" s="15" t="s">
        <v>85</v>
      </c>
      <c r="AY145" s="270" t="s">
        <v>245</v>
      </c>
    </row>
    <row r="146" s="2" customFormat="1" ht="16.5" customHeight="1">
      <c r="A146" s="40"/>
      <c r="B146" s="41"/>
      <c r="C146" s="221" t="s">
        <v>305</v>
      </c>
      <c r="D146" s="221" t="s">
        <v>248</v>
      </c>
      <c r="E146" s="222" t="s">
        <v>7873</v>
      </c>
      <c r="F146" s="223" t="s">
        <v>7874</v>
      </c>
      <c r="G146" s="224" t="s">
        <v>275</v>
      </c>
      <c r="H146" s="225">
        <v>117</v>
      </c>
      <c r="I146" s="226"/>
      <c r="J146" s="227">
        <f>ROUND(I146*H146,2)</f>
        <v>0</v>
      </c>
      <c r="K146" s="223" t="s">
        <v>252</v>
      </c>
      <c r="L146" s="46"/>
      <c r="M146" s="228" t="s">
        <v>1</v>
      </c>
      <c r="N146" s="229" t="s">
        <v>42</v>
      </c>
      <c r="O146" s="93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2" t="s">
        <v>253</v>
      </c>
      <c r="AT146" s="232" t="s">
        <v>248</v>
      </c>
      <c r="AU146" s="232" t="s">
        <v>87</v>
      </c>
      <c r="AY146" s="19" t="s">
        <v>245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9" t="s">
        <v>85</v>
      </c>
      <c r="BK146" s="233">
        <f>ROUND(I146*H146,2)</f>
        <v>0</v>
      </c>
      <c r="BL146" s="19" t="s">
        <v>253</v>
      </c>
      <c r="BM146" s="232" t="s">
        <v>7875</v>
      </c>
    </row>
    <row r="147" s="2" customFormat="1">
      <c r="A147" s="40"/>
      <c r="B147" s="41"/>
      <c r="C147" s="42"/>
      <c r="D147" s="234" t="s">
        <v>255</v>
      </c>
      <c r="E147" s="42"/>
      <c r="F147" s="235" t="s">
        <v>7876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255</v>
      </c>
      <c r="AU147" s="19" t="s">
        <v>87</v>
      </c>
    </row>
    <row r="148" s="14" customFormat="1">
      <c r="A148" s="14"/>
      <c r="B148" s="249"/>
      <c r="C148" s="250"/>
      <c r="D148" s="234" t="s">
        <v>257</v>
      </c>
      <c r="E148" s="251" t="s">
        <v>1</v>
      </c>
      <c r="F148" s="252" t="s">
        <v>7877</v>
      </c>
      <c r="G148" s="250"/>
      <c r="H148" s="253">
        <v>117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257</v>
      </c>
      <c r="AU148" s="259" t="s">
        <v>87</v>
      </c>
      <c r="AV148" s="14" t="s">
        <v>87</v>
      </c>
      <c r="AW148" s="14" t="s">
        <v>34</v>
      </c>
      <c r="AX148" s="14" t="s">
        <v>85</v>
      </c>
      <c r="AY148" s="259" t="s">
        <v>245</v>
      </c>
    </row>
    <row r="149" s="2" customFormat="1" ht="16.5" customHeight="1">
      <c r="A149" s="40"/>
      <c r="B149" s="41"/>
      <c r="C149" s="221" t="s">
        <v>314</v>
      </c>
      <c r="D149" s="221" t="s">
        <v>248</v>
      </c>
      <c r="E149" s="222" t="s">
        <v>1174</v>
      </c>
      <c r="F149" s="223" t="s">
        <v>1175</v>
      </c>
      <c r="G149" s="224" t="s">
        <v>275</v>
      </c>
      <c r="H149" s="225">
        <v>10</v>
      </c>
      <c r="I149" s="226"/>
      <c r="J149" s="227">
        <f>ROUND(I149*H149,2)</f>
        <v>0</v>
      </c>
      <c r="K149" s="223" t="s">
        <v>252</v>
      </c>
      <c r="L149" s="46"/>
      <c r="M149" s="228" t="s">
        <v>1</v>
      </c>
      <c r="N149" s="229" t="s">
        <v>42</v>
      </c>
      <c r="O149" s="93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2" t="s">
        <v>253</v>
      </c>
      <c r="AT149" s="232" t="s">
        <v>248</v>
      </c>
      <c r="AU149" s="232" t="s">
        <v>87</v>
      </c>
      <c r="AY149" s="19" t="s">
        <v>245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9" t="s">
        <v>85</v>
      </c>
      <c r="BK149" s="233">
        <f>ROUND(I149*H149,2)</f>
        <v>0</v>
      </c>
      <c r="BL149" s="19" t="s">
        <v>253</v>
      </c>
      <c r="BM149" s="232" t="s">
        <v>7878</v>
      </c>
    </row>
    <row r="150" s="2" customFormat="1">
      <c r="A150" s="40"/>
      <c r="B150" s="41"/>
      <c r="C150" s="42"/>
      <c r="D150" s="234" t="s">
        <v>255</v>
      </c>
      <c r="E150" s="42"/>
      <c r="F150" s="235" t="s">
        <v>1177</v>
      </c>
      <c r="G150" s="42"/>
      <c r="H150" s="42"/>
      <c r="I150" s="236"/>
      <c r="J150" s="42"/>
      <c r="K150" s="42"/>
      <c r="L150" s="46"/>
      <c r="M150" s="237"/>
      <c r="N150" s="238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255</v>
      </c>
      <c r="AU150" s="19" t="s">
        <v>87</v>
      </c>
    </row>
    <row r="151" s="13" customFormat="1">
      <c r="A151" s="13"/>
      <c r="B151" s="239"/>
      <c r="C151" s="240"/>
      <c r="D151" s="234" t="s">
        <v>257</v>
      </c>
      <c r="E151" s="241" t="s">
        <v>1</v>
      </c>
      <c r="F151" s="242" t="s">
        <v>7879</v>
      </c>
      <c r="G151" s="240"/>
      <c r="H151" s="241" t="s">
        <v>1</v>
      </c>
      <c r="I151" s="243"/>
      <c r="J151" s="240"/>
      <c r="K151" s="240"/>
      <c r="L151" s="244"/>
      <c r="M151" s="245"/>
      <c r="N151" s="246"/>
      <c r="O151" s="246"/>
      <c r="P151" s="246"/>
      <c r="Q151" s="246"/>
      <c r="R151" s="246"/>
      <c r="S151" s="246"/>
      <c r="T151" s="24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8" t="s">
        <v>257</v>
      </c>
      <c r="AU151" s="248" t="s">
        <v>87</v>
      </c>
      <c r="AV151" s="13" t="s">
        <v>85</v>
      </c>
      <c r="AW151" s="13" t="s">
        <v>34</v>
      </c>
      <c r="AX151" s="13" t="s">
        <v>77</v>
      </c>
      <c r="AY151" s="248" t="s">
        <v>245</v>
      </c>
    </row>
    <row r="152" s="14" customFormat="1">
      <c r="A152" s="14"/>
      <c r="B152" s="249"/>
      <c r="C152" s="250"/>
      <c r="D152" s="234" t="s">
        <v>257</v>
      </c>
      <c r="E152" s="251" t="s">
        <v>1</v>
      </c>
      <c r="F152" s="252" t="s">
        <v>341</v>
      </c>
      <c r="G152" s="250"/>
      <c r="H152" s="253">
        <v>10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257</v>
      </c>
      <c r="AU152" s="259" t="s">
        <v>87</v>
      </c>
      <c r="AV152" s="14" t="s">
        <v>87</v>
      </c>
      <c r="AW152" s="14" t="s">
        <v>34</v>
      </c>
      <c r="AX152" s="14" t="s">
        <v>85</v>
      </c>
      <c r="AY152" s="259" t="s">
        <v>245</v>
      </c>
    </row>
    <row r="153" s="2" customFormat="1" ht="16.5" customHeight="1">
      <c r="A153" s="40"/>
      <c r="B153" s="41"/>
      <c r="C153" s="221" t="s">
        <v>326</v>
      </c>
      <c r="D153" s="221" t="s">
        <v>248</v>
      </c>
      <c r="E153" s="222" t="s">
        <v>1220</v>
      </c>
      <c r="F153" s="223" t="s">
        <v>1221</v>
      </c>
      <c r="G153" s="224" t="s">
        <v>251</v>
      </c>
      <c r="H153" s="225">
        <v>78</v>
      </c>
      <c r="I153" s="226"/>
      <c r="J153" s="227">
        <f>ROUND(I153*H153,2)</f>
        <v>0</v>
      </c>
      <c r="K153" s="223" t="s">
        <v>252</v>
      </c>
      <c r="L153" s="46"/>
      <c r="M153" s="228" t="s">
        <v>1</v>
      </c>
      <c r="N153" s="229" t="s">
        <v>42</v>
      </c>
      <c r="O153" s="93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2" t="s">
        <v>253</v>
      </c>
      <c r="AT153" s="232" t="s">
        <v>248</v>
      </c>
      <c r="AU153" s="232" t="s">
        <v>87</v>
      </c>
      <c r="AY153" s="19" t="s">
        <v>245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9" t="s">
        <v>85</v>
      </c>
      <c r="BK153" s="233">
        <f>ROUND(I153*H153,2)</f>
        <v>0</v>
      </c>
      <c r="BL153" s="19" t="s">
        <v>253</v>
      </c>
      <c r="BM153" s="232" t="s">
        <v>7880</v>
      </c>
    </row>
    <row r="154" s="2" customFormat="1">
      <c r="A154" s="40"/>
      <c r="B154" s="41"/>
      <c r="C154" s="42"/>
      <c r="D154" s="234" t="s">
        <v>255</v>
      </c>
      <c r="E154" s="42"/>
      <c r="F154" s="235" t="s">
        <v>1223</v>
      </c>
      <c r="G154" s="42"/>
      <c r="H154" s="42"/>
      <c r="I154" s="236"/>
      <c r="J154" s="42"/>
      <c r="K154" s="42"/>
      <c r="L154" s="46"/>
      <c r="M154" s="237"/>
      <c r="N154" s="238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255</v>
      </c>
      <c r="AU154" s="19" t="s">
        <v>87</v>
      </c>
    </row>
    <row r="155" s="2" customFormat="1">
      <c r="A155" s="40"/>
      <c r="B155" s="41"/>
      <c r="C155" s="42"/>
      <c r="D155" s="234" t="s">
        <v>7862</v>
      </c>
      <c r="E155" s="42"/>
      <c r="F155" s="282" t="s">
        <v>7881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7862</v>
      </c>
      <c r="AU155" s="19" t="s">
        <v>87</v>
      </c>
    </row>
    <row r="156" s="13" customFormat="1">
      <c r="A156" s="13"/>
      <c r="B156" s="239"/>
      <c r="C156" s="240"/>
      <c r="D156" s="234" t="s">
        <v>257</v>
      </c>
      <c r="E156" s="241" t="s">
        <v>1</v>
      </c>
      <c r="F156" s="242" t="s">
        <v>7882</v>
      </c>
      <c r="G156" s="240"/>
      <c r="H156" s="241" t="s">
        <v>1</v>
      </c>
      <c r="I156" s="243"/>
      <c r="J156" s="240"/>
      <c r="K156" s="240"/>
      <c r="L156" s="244"/>
      <c r="M156" s="245"/>
      <c r="N156" s="246"/>
      <c r="O156" s="246"/>
      <c r="P156" s="246"/>
      <c r="Q156" s="246"/>
      <c r="R156" s="246"/>
      <c r="S156" s="246"/>
      <c r="T156" s="24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8" t="s">
        <v>257</v>
      </c>
      <c r="AU156" s="248" t="s">
        <v>87</v>
      </c>
      <c r="AV156" s="13" t="s">
        <v>85</v>
      </c>
      <c r="AW156" s="13" t="s">
        <v>34</v>
      </c>
      <c r="AX156" s="13" t="s">
        <v>77</v>
      </c>
      <c r="AY156" s="248" t="s">
        <v>245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7883</v>
      </c>
      <c r="G157" s="250"/>
      <c r="H157" s="253">
        <v>78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77</v>
      </c>
      <c r="AY157" s="259" t="s">
        <v>245</v>
      </c>
    </row>
    <row r="158" s="15" customFormat="1">
      <c r="A158" s="15"/>
      <c r="B158" s="260"/>
      <c r="C158" s="261"/>
      <c r="D158" s="234" t="s">
        <v>257</v>
      </c>
      <c r="E158" s="262" t="s">
        <v>7849</v>
      </c>
      <c r="F158" s="263" t="s">
        <v>266</v>
      </c>
      <c r="G158" s="261"/>
      <c r="H158" s="264">
        <v>78</v>
      </c>
      <c r="I158" s="265"/>
      <c r="J158" s="261"/>
      <c r="K158" s="261"/>
      <c r="L158" s="266"/>
      <c r="M158" s="267"/>
      <c r="N158" s="268"/>
      <c r="O158" s="268"/>
      <c r="P158" s="268"/>
      <c r="Q158" s="268"/>
      <c r="R158" s="268"/>
      <c r="S158" s="268"/>
      <c r="T158" s="269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0" t="s">
        <v>257</v>
      </c>
      <c r="AU158" s="270" t="s">
        <v>87</v>
      </c>
      <c r="AV158" s="15" t="s">
        <v>253</v>
      </c>
      <c r="AW158" s="15" t="s">
        <v>34</v>
      </c>
      <c r="AX158" s="15" t="s">
        <v>85</v>
      </c>
      <c r="AY158" s="270" t="s">
        <v>245</v>
      </c>
    </row>
    <row r="159" s="2" customFormat="1" ht="16.5" customHeight="1">
      <c r="A159" s="40"/>
      <c r="B159" s="41"/>
      <c r="C159" s="221" t="s">
        <v>335</v>
      </c>
      <c r="D159" s="221" t="s">
        <v>248</v>
      </c>
      <c r="E159" s="222" t="s">
        <v>2278</v>
      </c>
      <c r="F159" s="223" t="s">
        <v>2279</v>
      </c>
      <c r="G159" s="224" t="s">
        <v>275</v>
      </c>
      <c r="H159" s="225">
        <v>600</v>
      </c>
      <c r="I159" s="226"/>
      <c r="J159" s="227">
        <f>ROUND(I159*H159,2)</f>
        <v>0</v>
      </c>
      <c r="K159" s="223" t="s">
        <v>252</v>
      </c>
      <c r="L159" s="46"/>
      <c r="M159" s="228" t="s">
        <v>1</v>
      </c>
      <c r="N159" s="229" t="s">
        <v>42</v>
      </c>
      <c r="O159" s="93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2" t="s">
        <v>253</v>
      </c>
      <c r="AT159" s="232" t="s">
        <v>248</v>
      </c>
      <c r="AU159" s="232" t="s">
        <v>87</v>
      </c>
      <c r="AY159" s="19" t="s">
        <v>245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9" t="s">
        <v>85</v>
      </c>
      <c r="BK159" s="233">
        <f>ROUND(I159*H159,2)</f>
        <v>0</v>
      </c>
      <c r="BL159" s="19" t="s">
        <v>253</v>
      </c>
      <c r="BM159" s="232" t="s">
        <v>7884</v>
      </c>
    </row>
    <row r="160" s="2" customFormat="1">
      <c r="A160" s="40"/>
      <c r="B160" s="41"/>
      <c r="C160" s="42"/>
      <c r="D160" s="234" t="s">
        <v>255</v>
      </c>
      <c r="E160" s="42"/>
      <c r="F160" s="235" t="s">
        <v>2281</v>
      </c>
      <c r="G160" s="42"/>
      <c r="H160" s="42"/>
      <c r="I160" s="236"/>
      <c r="J160" s="42"/>
      <c r="K160" s="42"/>
      <c r="L160" s="46"/>
      <c r="M160" s="237"/>
      <c r="N160" s="238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255</v>
      </c>
      <c r="AU160" s="19" t="s">
        <v>87</v>
      </c>
    </row>
    <row r="161" s="2" customFormat="1">
      <c r="A161" s="40"/>
      <c r="B161" s="41"/>
      <c r="C161" s="42"/>
      <c r="D161" s="234" t="s">
        <v>7862</v>
      </c>
      <c r="E161" s="42"/>
      <c r="F161" s="282" t="s">
        <v>7885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7862</v>
      </c>
      <c r="AU161" s="19" t="s">
        <v>87</v>
      </c>
    </row>
    <row r="162" s="13" customFormat="1">
      <c r="A162" s="13"/>
      <c r="B162" s="239"/>
      <c r="C162" s="240"/>
      <c r="D162" s="234" t="s">
        <v>257</v>
      </c>
      <c r="E162" s="241" t="s">
        <v>1</v>
      </c>
      <c r="F162" s="242" t="s">
        <v>7886</v>
      </c>
      <c r="G162" s="240"/>
      <c r="H162" s="241" t="s">
        <v>1</v>
      </c>
      <c r="I162" s="243"/>
      <c r="J162" s="240"/>
      <c r="K162" s="240"/>
      <c r="L162" s="244"/>
      <c r="M162" s="245"/>
      <c r="N162" s="246"/>
      <c r="O162" s="246"/>
      <c r="P162" s="246"/>
      <c r="Q162" s="246"/>
      <c r="R162" s="246"/>
      <c r="S162" s="246"/>
      <c r="T162" s="24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8" t="s">
        <v>257</v>
      </c>
      <c r="AU162" s="248" t="s">
        <v>87</v>
      </c>
      <c r="AV162" s="13" t="s">
        <v>85</v>
      </c>
      <c r="AW162" s="13" t="s">
        <v>34</v>
      </c>
      <c r="AX162" s="13" t="s">
        <v>77</v>
      </c>
      <c r="AY162" s="248" t="s">
        <v>245</v>
      </c>
    </row>
    <row r="163" s="14" customFormat="1">
      <c r="A163" s="14"/>
      <c r="B163" s="249"/>
      <c r="C163" s="250"/>
      <c r="D163" s="234" t="s">
        <v>257</v>
      </c>
      <c r="E163" s="251" t="s">
        <v>1</v>
      </c>
      <c r="F163" s="252" t="s">
        <v>7887</v>
      </c>
      <c r="G163" s="250"/>
      <c r="H163" s="253">
        <v>600</v>
      </c>
      <c r="I163" s="254"/>
      <c r="J163" s="250"/>
      <c r="K163" s="250"/>
      <c r="L163" s="255"/>
      <c r="M163" s="256"/>
      <c r="N163" s="257"/>
      <c r="O163" s="257"/>
      <c r="P163" s="257"/>
      <c r="Q163" s="257"/>
      <c r="R163" s="257"/>
      <c r="S163" s="257"/>
      <c r="T163" s="25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9" t="s">
        <v>257</v>
      </c>
      <c r="AU163" s="259" t="s">
        <v>87</v>
      </c>
      <c r="AV163" s="14" t="s">
        <v>87</v>
      </c>
      <c r="AW163" s="14" t="s">
        <v>34</v>
      </c>
      <c r="AX163" s="14" t="s">
        <v>85</v>
      </c>
      <c r="AY163" s="259" t="s">
        <v>245</v>
      </c>
    </row>
    <row r="164" s="12" customFormat="1" ht="22.8" customHeight="1">
      <c r="A164" s="12"/>
      <c r="B164" s="205"/>
      <c r="C164" s="206"/>
      <c r="D164" s="207" t="s">
        <v>76</v>
      </c>
      <c r="E164" s="219" t="s">
        <v>551</v>
      </c>
      <c r="F164" s="219" t="s">
        <v>552</v>
      </c>
      <c r="G164" s="206"/>
      <c r="H164" s="206"/>
      <c r="I164" s="209"/>
      <c r="J164" s="220">
        <f>BK164</f>
        <v>0</v>
      </c>
      <c r="K164" s="206"/>
      <c r="L164" s="211"/>
      <c r="M164" s="212"/>
      <c r="N164" s="213"/>
      <c r="O164" s="213"/>
      <c r="P164" s="214">
        <f>SUM(P165:P196)</f>
        <v>0</v>
      </c>
      <c r="Q164" s="213"/>
      <c r="R164" s="214">
        <f>SUM(R165:R196)</f>
        <v>160.77199999999999</v>
      </c>
      <c r="S164" s="213"/>
      <c r="T164" s="215">
        <f>SUM(T165:T196)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6" t="s">
        <v>272</v>
      </c>
      <c r="AT164" s="217" t="s">
        <v>76</v>
      </c>
      <c r="AU164" s="217" t="s">
        <v>85</v>
      </c>
      <c r="AY164" s="216" t="s">
        <v>245</v>
      </c>
      <c r="BK164" s="218">
        <f>SUM(BK165:BK196)</f>
        <v>0</v>
      </c>
    </row>
    <row r="165" s="2" customFormat="1" ht="16.5" customHeight="1">
      <c r="A165" s="40"/>
      <c r="B165" s="41"/>
      <c r="C165" s="283" t="s">
        <v>341</v>
      </c>
      <c r="D165" s="283" t="s">
        <v>551</v>
      </c>
      <c r="E165" s="284" t="s">
        <v>2288</v>
      </c>
      <c r="F165" s="285" t="s">
        <v>2289</v>
      </c>
      <c r="G165" s="286" t="s">
        <v>545</v>
      </c>
      <c r="H165" s="287">
        <v>82.875</v>
      </c>
      <c r="I165" s="288"/>
      <c r="J165" s="289">
        <f>ROUND(I165*H165,2)</f>
        <v>0</v>
      </c>
      <c r="K165" s="285" t="s">
        <v>252</v>
      </c>
      <c r="L165" s="290"/>
      <c r="M165" s="291" t="s">
        <v>1</v>
      </c>
      <c r="N165" s="292" t="s">
        <v>42</v>
      </c>
      <c r="O165" s="93"/>
      <c r="P165" s="230">
        <f>O165*H165</f>
        <v>0</v>
      </c>
      <c r="Q165" s="230">
        <v>1</v>
      </c>
      <c r="R165" s="230">
        <f>Q165*H165</f>
        <v>82.875</v>
      </c>
      <c r="S165" s="230">
        <v>0</v>
      </c>
      <c r="T165" s="231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2" t="s">
        <v>326</v>
      </c>
      <c r="AT165" s="232" t="s">
        <v>551</v>
      </c>
      <c r="AU165" s="232" t="s">
        <v>87</v>
      </c>
      <c r="AY165" s="19" t="s">
        <v>245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9" t="s">
        <v>85</v>
      </c>
      <c r="BK165" s="233">
        <f>ROUND(I165*H165,2)</f>
        <v>0</v>
      </c>
      <c r="BL165" s="19" t="s">
        <v>253</v>
      </c>
      <c r="BM165" s="232" t="s">
        <v>7888</v>
      </c>
    </row>
    <row r="166" s="2" customFormat="1">
      <c r="A166" s="40"/>
      <c r="B166" s="41"/>
      <c r="C166" s="42"/>
      <c r="D166" s="234" t="s">
        <v>255</v>
      </c>
      <c r="E166" s="42"/>
      <c r="F166" s="235" t="s">
        <v>2289</v>
      </c>
      <c r="G166" s="42"/>
      <c r="H166" s="42"/>
      <c r="I166" s="236"/>
      <c r="J166" s="42"/>
      <c r="K166" s="42"/>
      <c r="L166" s="46"/>
      <c r="M166" s="237"/>
      <c r="N166" s="238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255</v>
      </c>
      <c r="AU166" s="19" t="s">
        <v>87</v>
      </c>
    </row>
    <row r="167" s="14" customFormat="1">
      <c r="A167" s="14"/>
      <c r="B167" s="249"/>
      <c r="C167" s="250"/>
      <c r="D167" s="234" t="s">
        <v>257</v>
      </c>
      <c r="E167" s="251" t="s">
        <v>7847</v>
      </c>
      <c r="F167" s="252" t="s">
        <v>7889</v>
      </c>
      <c r="G167" s="250"/>
      <c r="H167" s="253">
        <v>82.875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87</v>
      </c>
      <c r="AV167" s="14" t="s">
        <v>87</v>
      </c>
      <c r="AW167" s="14" t="s">
        <v>34</v>
      </c>
      <c r="AX167" s="14" t="s">
        <v>85</v>
      </c>
      <c r="AY167" s="259" t="s">
        <v>245</v>
      </c>
    </row>
    <row r="168" s="2" customFormat="1" ht="16.5" customHeight="1">
      <c r="A168" s="40"/>
      <c r="B168" s="41"/>
      <c r="C168" s="283" t="s">
        <v>349</v>
      </c>
      <c r="D168" s="283" t="s">
        <v>551</v>
      </c>
      <c r="E168" s="284" t="s">
        <v>1259</v>
      </c>
      <c r="F168" s="285" t="s">
        <v>1260</v>
      </c>
      <c r="G168" s="286" t="s">
        <v>545</v>
      </c>
      <c r="H168" s="287">
        <v>3.5</v>
      </c>
      <c r="I168" s="288"/>
      <c r="J168" s="289">
        <f>ROUND(I168*H168,2)</f>
        <v>0</v>
      </c>
      <c r="K168" s="285" t="s">
        <v>252</v>
      </c>
      <c r="L168" s="290"/>
      <c r="M168" s="291" t="s">
        <v>1</v>
      </c>
      <c r="N168" s="292" t="s">
        <v>42</v>
      </c>
      <c r="O168" s="93"/>
      <c r="P168" s="230">
        <f>O168*H168</f>
        <v>0</v>
      </c>
      <c r="Q168" s="230">
        <v>1</v>
      </c>
      <c r="R168" s="230">
        <f>Q168*H168</f>
        <v>3.5</v>
      </c>
      <c r="S168" s="230">
        <v>0</v>
      </c>
      <c r="T168" s="231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32" t="s">
        <v>326</v>
      </c>
      <c r="AT168" s="232" t="s">
        <v>551</v>
      </c>
      <c r="AU168" s="232" t="s">
        <v>87</v>
      </c>
      <c r="AY168" s="19" t="s">
        <v>245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9" t="s">
        <v>85</v>
      </c>
      <c r="BK168" s="233">
        <f>ROUND(I168*H168,2)</f>
        <v>0</v>
      </c>
      <c r="BL168" s="19" t="s">
        <v>253</v>
      </c>
      <c r="BM168" s="232" t="s">
        <v>7890</v>
      </c>
    </row>
    <row r="169" s="2" customFormat="1">
      <c r="A169" s="40"/>
      <c r="B169" s="41"/>
      <c r="C169" s="42"/>
      <c r="D169" s="234" t="s">
        <v>255</v>
      </c>
      <c r="E169" s="42"/>
      <c r="F169" s="235" t="s">
        <v>1260</v>
      </c>
      <c r="G169" s="42"/>
      <c r="H169" s="42"/>
      <c r="I169" s="236"/>
      <c r="J169" s="42"/>
      <c r="K169" s="42"/>
      <c r="L169" s="46"/>
      <c r="M169" s="237"/>
      <c r="N169" s="238"/>
      <c r="O169" s="93"/>
      <c r="P169" s="93"/>
      <c r="Q169" s="93"/>
      <c r="R169" s="93"/>
      <c r="S169" s="93"/>
      <c r="T169" s="94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255</v>
      </c>
      <c r="AU169" s="19" t="s">
        <v>87</v>
      </c>
    </row>
    <row r="170" s="2" customFormat="1" ht="16.5" customHeight="1">
      <c r="A170" s="40"/>
      <c r="B170" s="41"/>
      <c r="C170" s="283" t="s">
        <v>8</v>
      </c>
      <c r="D170" s="283" t="s">
        <v>551</v>
      </c>
      <c r="E170" s="284" t="s">
        <v>2384</v>
      </c>
      <c r="F170" s="285" t="s">
        <v>2385</v>
      </c>
      <c r="G170" s="286" t="s">
        <v>317</v>
      </c>
      <c r="H170" s="287">
        <v>195</v>
      </c>
      <c r="I170" s="288"/>
      <c r="J170" s="289">
        <f>ROUND(I170*H170,2)</f>
        <v>0</v>
      </c>
      <c r="K170" s="285" t="s">
        <v>252</v>
      </c>
      <c r="L170" s="290"/>
      <c r="M170" s="291" t="s">
        <v>1</v>
      </c>
      <c r="N170" s="292" t="s">
        <v>42</v>
      </c>
      <c r="O170" s="93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32" t="s">
        <v>326</v>
      </c>
      <c r="AT170" s="232" t="s">
        <v>551</v>
      </c>
      <c r="AU170" s="232" t="s">
        <v>87</v>
      </c>
      <c r="AY170" s="19" t="s">
        <v>245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9" t="s">
        <v>85</v>
      </c>
      <c r="BK170" s="233">
        <f>ROUND(I170*H170,2)</f>
        <v>0</v>
      </c>
      <c r="BL170" s="19" t="s">
        <v>253</v>
      </c>
      <c r="BM170" s="232" t="s">
        <v>7891</v>
      </c>
    </row>
    <row r="171" s="2" customFormat="1">
      <c r="A171" s="40"/>
      <c r="B171" s="41"/>
      <c r="C171" s="42"/>
      <c r="D171" s="234" t="s">
        <v>255</v>
      </c>
      <c r="E171" s="42"/>
      <c r="F171" s="235" t="s">
        <v>2385</v>
      </c>
      <c r="G171" s="42"/>
      <c r="H171" s="42"/>
      <c r="I171" s="236"/>
      <c r="J171" s="42"/>
      <c r="K171" s="42"/>
      <c r="L171" s="46"/>
      <c r="M171" s="237"/>
      <c r="N171" s="238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255</v>
      </c>
      <c r="AU171" s="19" t="s">
        <v>87</v>
      </c>
    </row>
    <row r="172" s="14" customFormat="1">
      <c r="A172" s="14"/>
      <c r="B172" s="249"/>
      <c r="C172" s="250"/>
      <c r="D172" s="234" t="s">
        <v>257</v>
      </c>
      <c r="E172" s="251" t="s">
        <v>1</v>
      </c>
      <c r="F172" s="252" t="s">
        <v>7853</v>
      </c>
      <c r="G172" s="250"/>
      <c r="H172" s="253">
        <v>195</v>
      </c>
      <c r="I172" s="254"/>
      <c r="J172" s="250"/>
      <c r="K172" s="250"/>
      <c r="L172" s="255"/>
      <c r="M172" s="256"/>
      <c r="N172" s="257"/>
      <c r="O172" s="257"/>
      <c r="P172" s="257"/>
      <c r="Q172" s="257"/>
      <c r="R172" s="257"/>
      <c r="S172" s="257"/>
      <c r="T172" s="25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9" t="s">
        <v>257</v>
      </c>
      <c r="AU172" s="259" t="s">
        <v>87</v>
      </c>
      <c r="AV172" s="14" t="s">
        <v>87</v>
      </c>
      <c r="AW172" s="14" t="s">
        <v>34</v>
      </c>
      <c r="AX172" s="14" t="s">
        <v>85</v>
      </c>
      <c r="AY172" s="259" t="s">
        <v>245</v>
      </c>
    </row>
    <row r="173" s="2" customFormat="1" ht="16.5" customHeight="1">
      <c r="A173" s="40"/>
      <c r="B173" s="41"/>
      <c r="C173" s="283" t="s">
        <v>383</v>
      </c>
      <c r="D173" s="283" t="s">
        <v>551</v>
      </c>
      <c r="E173" s="284" t="s">
        <v>2387</v>
      </c>
      <c r="F173" s="285" t="s">
        <v>2388</v>
      </c>
      <c r="G173" s="286" t="s">
        <v>329</v>
      </c>
      <c r="H173" s="287">
        <v>5</v>
      </c>
      <c r="I173" s="288"/>
      <c r="J173" s="289">
        <f>ROUND(I173*H173,2)</f>
        <v>0</v>
      </c>
      <c r="K173" s="285" t="s">
        <v>252</v>
      </c>
      <c r="L173" s="290"/>
      <c r="M173" s="291" t="s">
        <v>1</v>
      </c>
      <c r="N173" s="292" t="s">
        <v>42</v>
      </c>
      <c r="O173" s="93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2" t="s">
        <v>326</v>
      </c>
      <c r="AT173" s="232" t="s">
        <v>551</v>
      </c>
      <c r="AU173" s="232" t="s">
        <v>87</v>
      </c>
      <c r="AY173" s="19" t="s">
        <v>245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9" t="s">
        <v>85</v>
      </c>
      <c r="BK173" s="233">
        <f>ROUND(I173*H173,2)</f>
        <v>0</v>
      </c>
      <c r="BL173" s="19" t="s">
        <v>253</v>
      </c>
      <c r="BM173" s="232" t="s">
        <v>7892</v>
      </c>
    </row>
    <row r="174" s="2" customFormat="1">
      <c r="A174" s="40"/>
      <c r="B174" s="41"/>
      <c r="C174" s="42"/>
      <c r="D174" s="234" t="s">
        <v>255</v>
      </c>
      <c r="E174" s="42"/>
      <c r="F174" s="235" t="s">
        <v>2388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255</v>
      </c>
      <c r="AU174" s="19" t="s">
        <v>87</v>
      </c>
    </row>
    <row r="175" s="2" customFormat="1" ht="16.5" customHeight="1">
      <c r="A175" s="40"/>
      <c r="B175" s="41"/>
      <c r="C175" s="283" t="s">
        <v>390</v>
      </c>
      <c r="D175" s="283" t="s">
        <v>551</v>
      </c>
      <c r="E175" s="284" t="s">
        <v>7893</v>
      </c>
      <c r="F175" s="285" t="s">
        <v>7894</v>
      </c>
      <c r="G175" s="286" t="s">
        <v>329</v>
      </c>
      <c r="H175" s="287">
        <v>5</v>
      </c>
      <c r="I175" s="288"/>
      <c r="J175" s="289">
        <f>ROUND(I175*H175,2)</f>
        <v>0</v>
      </c>
      <c r="K175" s="285" t="s">
        <v>252</v>
      </c>
      <c r="L175" s="290"/>
      <c r="M175" s="291" t="s">
        <v>1</v>
      </c>
      <c r="N175" s="292" t="s">
        <v>42</v>
      </c>
      <c r="O175" s="93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2" t="s">
        <v>326</v>
      </c>
      <c r="AT175" s="232" t="s">
        <v>551</v>
      </c>
      <c r="AU175" s="232" t="s">
        <v>87</v>
      </c>
      <c r="AY175" s="19" t="s">
        <v>245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9" t="s">
        <v>85</v>
      </c>
      <c r="BK175" s="233">
        <f>ROUND(I175*H175,2)</f>
        <v>0</v>
      </c>
      <c r="BL175" s="19" t="s">
        <v>253</v>
      </c>
      <c r="BM175" s="232" t="s">
        <v>7895</v>
      </c>
    </row>
    <row r="176" s="2" customFormat="1">
      <c r="A176" s="40"/>
      <c r="B176" s="41"/>
      <c r="C176" s="42"/>
      <c r="D176" s="234" t="s">
        <v>255</v>
      </c>
      <c r="E176" s="42"/>
      <c r="F176" s="235" t="s">
        <v>7894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255</v>
      </c>
      <c r="AU176" s="19" t="s">
        <v>87</v>
      </c>
    </row>
    <row r="177" s="2" customFormat="1" ht="16.5" customHeight="1">
      <c r="A177" s="40"/>
      <c r="B177" s="41"/>
      <c r="C177" s="283" t="s">
        <v>395</v>
      </c>
      <c r="D177" s="283" t="s">
        <v>551</v>
      </c>
      <c r="E177" s="284" t="s">
        <v>2391</v>
      </c>
      <c r="F177" s="285" t="s">
        <v>2392</v>
      </c>
      <c r="G177" s="286" t="s">
        <v>329</v>
      </c>
      <c r="H177" s="287">
        <v>5</v>
      </c>
      <c r="I177" s="288"/>
      <c r="J177" s="289">
        <f>ROUND(I177*H177,2)</f>
        <v>0</v>
      </c>
      <c r="K177" s="285" t="s">
        <v>252</v>
      </c>
      <c r="L177" s="290"/>
      <c r="M177" s="291" t="s">
        <v>1</v>
      </c>
      <c r="N177" s="292" t="s">
        <v>42</v>
      </c>
      <c r="O177" s="93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32" t="s">
        <v>326</v>
      </c>
      <c r="AT177" s="232" t="s">
        <v>551</v>
      </c>
      <c r="AU177" s="232" t="s">
        <v>87</v>
      </c>
      <c r="AY177" s="19" t="s">
        <v>245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9" t="s">
        <v>85</v>
      </c>
      <c r="BK177" s="233">
        <f>ROUND(I177*H177,2)</f>
        <v>0</v>
      </c>
      <c r="BL177" s="19" t="s">
        <v>253</v>
      </c>
      <c r="BM177" s="232" t="s">
        <v>7896</v>
      </c>
    </row>
    <row r="178" s="2" customFormat="1">
      <c r="A178" s="40"/>
      <c r="B178" s="41"/>
      <c r="C178" s="42"/>
      <c r="D178" s="234" t="s">
        <v>255</v>
      </c>
      <c r="E178" s="42"/>
      <c r="F178" s="235" t="s">
        <v>2392</v>
      </c>
      <c r="G178" s="42"/>
      <c r="H178" s="42"/>
      <c r="I178" s="236"/>
      <c r="J178" s="42"/>
      <c r="K178" s="42"/>
      <c r="L178" s="46"/>
      <c r="M178" s="237"/>
      <c r="N178" s="238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255</v>
      </c>
      <c r="AU178" s="19" t="s">
        <v>87</v>
      </c>
    </row>
    <row r="179" s="2" customFormat="1" ht="16.5" customHeight="1">
      <c r="A179" s="40"/>
      <c r="B179" s="41"/>
      <c r="C179" s="283" t="s">
        <v>402</v>
      </c>
      <c r="D179" s="283" t="s">
        <v>551</v>
      </c>
      <c r="E179" s="284" t="s">
        <v>1303</v>
      </c>
      <c r="F179" s="285" t="s">
        <v>1304</v>
      </c>
      <c r="G179" s="286" t="s">
        <v>329</v>
      </c>
      <c r="H179" s="287">
        <v>650</v>
      </c>
      <c r="I179" s="288"/>
      <c r="J179" s="289">
        <f>ROUND(I179*H179,2)</f>
        <v>0</v>
      </c>
      <c r="K179" s="285" t="s">
        <v>252</v>
      </c>
      <c r="L179" s="290"/>
      <c r="M179" s="291" t="s">
        <v>1</v>
      </c>
      <c r="N179" s="292" t="s">
        <v>42</v>
      </c>
      <c r="O179" s="93"/>
      <c r="P179" s="230">
        <f>O179*H179</f>
        <v>0</v>
      </c>
      <c r="Q179" s="230">
        <v>0.043999999999999997</v>
      </c>
      <c r="R179" s="230">
        <f>Q179*H179</f>
        <v>28.599999999999998</v>
      </c>
      <c r="S179" s="230">
        <v>0</v>
      </c>
      <c r="T179" s="231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32" t="s">
        <v>326</v>
      </c>
      <c r="AT179" s="232" t="s">
        <v>551</v>
      </c>
      <c r="AU179" s="232" t="s">
        <v>87</v>
      </c>
      <c r="AY179" s="19" t="s">
        <v>245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9" t="s">
        <v>85</v>
      </c>
      <c r="BK179" s="233">
        <f>ROUND(I179*H179,2)</f>
        <v>0</v>
      </c>
      <c r="BL179" s="19" t="s">
        <v>253</v>
      </c>
      <c r="BM179" s="232" t="s">
        <v>7897</v>
      </c>
    </row>
    <row r="180" s="2" customFormat="1">
      <c r="A180" s="40"/>
      <c r="B180" s="41"/>
      <c r="C180" s="42"/>
      <c r="D180" s="234" t="s">
        <v>255</v>
      </c>
      <c r="E180" s="42"/>
      <c r="F180" s="235" t="s">
        <v>1304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255</v>
      </c>
      <c r="AU180" s="19" t="s">
        <v>87</v>
      </c>
    </row>
    <row r="181" s="14" customFormat="1">
      <c r="A181" s="14"/>
      <c r="B181" s="249"/>
      <c r="C181" s="250"/>
      <c r="D181" s="234" t="s">
        <v>257</v>
      </c>
      <c r="E181" s="251" t="s">
        <v>1028</v>
      </c>
      <c r="F181" s="252" t="s">
        <v>7898</v>
      </c>
      <c r="G181" s="250"/>
      <c r="H181" s="253">
        <v>650</v>
      </c>
      <c r="I181" s="254"/>
      <c r="J181" s="250"/>
      <c r="K181" s="250"/>
      <c r="L181" s="255"/>
      <c r="M181" s="256"/>
      <c r="N181" s="257"/>
      <c r="O181" s="257"/>
      <c r="P181" s="257"/>
      <c r="Q181" s="257"/>
      <c r="R181" s="257"/>
      <c r="S181" s="257"/>
      <c r="T181" s="25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9" t="s">
        <v>257</v>
      </c>
      <c r="AU181" s="259" t="s">
        <v>87</v>
      </c>
      <c r="AV181" s="14" t="s">
        <v>87</v>
      </c>
      <c r="AW181" s="14" t="s">
        <v>34</v>
      </c>
      <c r="AX181" s="14" t="s">
        <v>85</v>
      </c>
      <c r="AY181" s="259" t="s">
        <v>245</v>
      </c>
    </row>
    <row r="182" s="2" customFormat="1" ht="16.5" customHeight="1">
      <c r="A182" s="40"/>
      <c r="B182" s="41"/>
      <c r="C182" s="283" t="s">
        <v>410</v>
      </c>
      <c r="D182" s="283" t="s">
        <v>551</v>
      </c>
      <c r="E182" s="284" t="s">
        <v>1295</v>
      </c>
      <c r="F182" s="285" t="s">
        <v>1296</v>
      </c>
      <c r="G182" s="286" t="s">
        <v>329</v>
      </c>
      <c r="H182" s="287">
        <v>488</v>
      </c>
      <c r="I182" s="288"/>
      <c r="J182" s="289">
        <f>ROUND(I182*H182,2)</f>
        <v>0</v>
      </c>
      <c r="K182" s="285" t="s">
        <v>252</v>
      </c>
      <c r="L182" s="290"/>
      <c r="M182" s="291" t="s">
        <v>1</v>
      </c>
      <c r="N182" s="292" t="s">
        <v>42</v>
      </c>
      <c r="O182" s="93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2" t="s">
        <v>326</v>
      </c>
      <c r="AT182" s="232" t="s">
        <v>551</v>
      </c>
      <c r="AU182" s="232" t="s">
        <v>87</v>
      </c>
      <c r="AY182" s="19" t="s">
        <v>245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9" t="s">
        <v>85</v>
      </c>
      <c r="BK182" s="233">
        <f>ROUND(I182*H182,2)</f>
        <v>0</v>
      </c>
      <c r="BL182" s="19" t="s">
        <v>253</v>
      </c>
      <c r="BM182" s="232" t="s">
        <v>7899</v>
      </c>
    </row>
    <row r="183" s="2" customFormat="1">
      <c r="A183" s="40"/>
      <c r="B183" s="41"/>
      <c r="C183" s="42"/>
      <c r="D183" s="234" t="s">
        <v>255</v>
      </c>
      <c r="E183" s="42"/>
      <c r="F183" s="235" t="s">
        <v>1296</v>
      </c>
      <c r="G183" s="42"/>
      <c r="H183" s="42"/>
      <c r="I183" s="236"/>
      <c r="J183" s="42"/>
      <c r="K183" s="42"/>
      <c r="L183" s="46"/>
      <c r="M183" s="237"/>
      <c r="N183" s="238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255</v>
      </c>
      <c r="AU183" s="19" t="s">
        <v>87</v>
      </c>
    </row>
    <row r="184" s="14" customFormat="1">
      <c r="A184" s="14"/>
      <c r="B184" s="249"/>
      <c r="C184" s="250"/>
      <c r="D184" s="234" t="s">
        <v>257</v>
      </c>
      <c r="E184" s="251" t="s">
        <v>1</v>
      </c>
      <c r="F184" s="252" t="s">
        <v>7900</v>
      </c>
      <c r="G184" s="250"/>
      <c r="H184" s="253">
        <v>487.5</v>
      </c>
      <c r="I184" s="254"/>
      <c r="J184" s="250"/>
      <c r="K184" s="250"/>
      <c r="L184" s="255"/>
      <c r="M184" s="256"/>
      <c r="N184" s="257"/>
      <c r="O184" s="257"/>
      <c r="P184" s="257"/>
      <c r="Q184" s="257"/>
      <c r="R184" s="257"/>
      <c r="S184" s="257"/>
      <c r="T184" s="25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9" t="s">
        <v>257</v>
      </c>
      <c r="AU184" s="259" t="s">
        <v>87</v>
      </c>
      <c r="AV184" s="14" t="s">
        <v>87</v>
      </c>
      <c r="AW184" s="14" t="s">
        <v>34</v>
      </c>
      <c r="AX184" s="14" t="s">
        <v>77</v>
      </c>
      <c r="AY184" s="259" t="s">
        <v>245</v>
      </c>
    </row>
    <row r="185" s="14" customFormat="1">
      <c r="A185" s="14"/>
      <c r="B185" s="249"/>
      <c r="C185" s="250"/>
      <c r="D185" s="234" t="s">
        <v>257</v>
      </c>
      <c r="E185" s="251" t="s">
        <v>1</v>
      </c>
      <c r="F185" s="252" t="s">
        <v>2363</v>
      </c>
      <c r="G185" s="250"/>
      <c r="H185" s="253">
        <v>0.5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9" t="s">
        <v>257</v>
      </c>
      <c r="AU185" s="259" t="s">
        <v>87</v>
      </c>
      <c r="AV185" s="14" t="s">
        <v>87</v>
      </c>
      <c r="AW185" s="14" t="s">
        <v>34</v>
      </c>
      <c r="AX185" s="14" t="s">
        <v>77</v>
      </c>
      <c r="AY185" s="259" t="s">
        <v>245</v>
      </c>
    </row>
    <row r="186" s="15" customFormat="1">
      <c r="A186" s="15"/>
      <c r="B186" s="260"/>
      <c r="C186" s="261"/>
      <c r="D186" s="234" t="s">
        <v>257</v>
      </c>
      <c r="E186" s="262" t="s">
        <v>7851</v>
      </c>
      <c r="F186" s="263" t="s">
        <v>266</v>
      </c>
      <c r="G186" s="261"/>
      <c r="H186" s="264">
        <v>488</v>
      </c>
      <c r="I186" s="265"/>
      <c r="J186" s="261"/>
      <c r="K186" s="261"/>
      <c r="L186" s="266"/>
      <c r="M186" s="267"/>
      <c r="N186" s="268"/>
      <c r="O186" s="268"/>
      <c r="P186" s="268"/>
      <c r="Q186" s="268"/>
      <c r="R186" s="268"/>
      <c r="S186" s="268"/>
      <c r="T186" s="269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70" t="s">
        <v>257</v>
      </c>
      <c r="AU186" s="270" t="s">
        <v>87</v>
      </c>
      <c r="AV186" s="15" t="s">
        <v>253</v>
      </c>
      <c r="AW186" s="15" t="s">
        <v>34</v>
      </c>
      <c r="AX186" s="15" t="s">
        <v>85</v>
      </c>
      <c r="AY186" s="270" t="s">
        <v>245</v>
      </c>
    </row>
    <row r="187" s="2" customFormat="1" ht="16.5" customHeight="1">
      <c r="A187" s="40"/>
      <c r="B187" s="41"/>
      <c r="C187" s="283" t="s">
        <v>419</v>
      </c>
      <c r="D187" s="283" t="s">
        <v>551</v>
      </c>
      <c r="E187" s="284" t="s">
        <v>2103</v>
      </c>
      <c r="F187" s="285" t="s">
        <v>2104</v>
      </c>
      <c r="G187" s="286" t="s">
        <v>251</v>
      </c>
      <c r="H187" s="287">
        <v>20.5</v>
      </c>
      <c r="I187" s="288"/>
      <c r="J187" s="289">
        <f>ROUND(I187*H187,2)</f>
        <v>0</v>
      </c>
      <c r="K187" s="285" t="s">
        <v>252</v>
      </c>
      <c r="L187" s="290"/>
      <c r="M187" s="291" t="s">
        <v>1</v>
      </c>
      <c r="N187" s="292" t="s">
        <v>42</v>
      </c>
      <c r="O187" s="93"/>
      <c r="P187" s="230">
        <f>O187*H187</f>
        <v>0</v>
      </c>
      <c r="Q187" s="230">
        <v>2.234</v>
      </c>
      <c r="R187" s="230">
        <f>Q187*H187</f>
        <v>45.796999999999997</v>
      </c>
      <c r="S187" s="230">
        <v>0</v>
      </c>
      <c r="T187" s="231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2" t="s">
        <v>326</v>
      </c>
      <c r="AT187" s="232" t="s">
        <v>551</v>
      </c>
      <c r="AU187" s="232" t="s">
        <v>87</v>
      </c>
      <c r="AY187" s="19" t="s">
        <v>245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9" t="s">
        <v>85</v>
      </c>
      <c r="BK187" s="233">
        <f>ROUND(I187*H187,2)</f>
        <v>0</v>
      </c>
      <c r="BL187" s="19" t="s">
        <v>253</v>
      </c>
      <c r="BM187" s="232" t="s">
        <v>7901</v>
      </c>
    </row>
    <row r="188" s="2" customFormat="1">
      <c r="A188" s="40"/>
      <c r="B188" s="41"/>
      <c r="C188" s="42"/>
      <c r="D188" s="234" t="s">
        <v>255</v>
      </c>
      <c r="E188" s="42"/>
      <c r="F188" s="235" t="s">
        <v>2104</v>
      </c>
      <c r="G188" s="42"/>
      <c r="H188" s="42"/>
      <c r="I188" s="236"/>
      <c r="J188" s="42"/>
      <c r="K188" s="42"/>
      <c r="L188" s="46"/>
      <c r="M188" s="237"/>
      <c r="N188" s="238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255</v>
      </c>
      <c r="AU188" s="19" t="s">
        <v>87</v>
      </c>
    </row>
    <row r="189" s="13" customFormat="1">
      <c r="A189" s="13"/>
      <c r="B189" s="239"/>
      <c r="C189" s="240"/>
      <c r="D189" s="234" t="s">
        <v>257</v>
      </c>
      <c r="E189" s="241" t="s">
        <v>1</v>
      </c>
      <c r="F189" s="242" t="s">
        <v>7902</v>
      </c>
      <c r="G189" s="240"/>
      <c r="H189" s="241" t="s">
        <v>1</v>
      </c>
      <c r="I189" s="243"/>
      <c r="J189" s="240"/>
      <c r="K189" s="240"/>
      <c r="L189" s="244"/>
      <c r="M189" s="245"/>
      <c r="N189" s="246"/>
      <c r="O189" s="246"/>
      <c r="P189" s="246"/>
      <c r="Q189" s="246"/>
      <c r="R189" s="246"/>
      <c r="S189" s="246"/>
      <c r="T189" s="24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8" t="s">
        <v>257</v>
      </c>
      <c r="AU189" s="248" t="s">
        <v>87</v>
      </c>
      <c r="AV189" s="13" t="s">
        <v>85</v>
      </c>
      <c r="AW189" s="13" t="s">
        <v>34</v>
      </c>
      <c r="AX189" s="13" t="s">
        <v>77</v>
      </c>
      <c r="AY189" s="248" t="s">
        <v>245</v>
      </c>
    </row>
    <row r="190" s="14" customFormat="1">
      <c r="A190" s="14"/>
      <c r="B190" s="249"/>
      <c r="C190" s="250"/>
      <c r="D190" s="234" t="s">
        <v>257</v>
      </c>
      <c r="E190" s="251" t="s">
        <v>1</v>
      </c>
      <c r="F190" s="252" t="s">
        <v>7903</v>
      </c>
      <c r="G190" s="250"/>
      <c r="H190" s="253">
        <v>19.5</v>
      </c>
      <c r="I190" s="254"/>
      <c r="J190" s="250"/>
      <c r="K190" s="250"/>
      <c r="L190" s="255"/>
      <c r="M190" s="256"/>
      <c r="N190" s="257"/>
      <c r="O190" s="257"/>
      <c r="P190" s="257"/>
      <c r="Q190" s="257"/>
      <c r="R190" s="257"/>
      <c r="S190" s="257"/>
      <c r="T190" s="25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9" t="s">
        <v>257</v>
      </c>
      <c r="AU190" s="259" t="s">
        <v>87</v>
      </c>
      <c r="AV190" s="14" t="s">
        <v>87</v>
      </c>
      <c r="AW190" s="14" t="s">
        <v>34</v>
      </c>
      <c r="AX190" s="14" t="s">
        <v>77</v>
      </c>
      <c r="AY190" s="259" t="s">
        <v>245</v>
      </c>
    </row>
    <row r="191" s="13" customFormat="1">
      <c r="A191" s="13"/>
      <c r="B191" s="239"/>
      <c r="C191" s="240"/>
      <c r="D191" s="234" t="s">
        <v>257</v>
      </c>
      <c r="E191" s="241" t="s">
        <v>1</v>
      </c>
      <c r="F191" s="242" t="s">
        <v>7904</v>
      </c>
      <c r="G191" s="240"/>
      <c r="H191" s="241" t="s">
        <v>1</v>
      </c>
      <c r="I191" s="243"/>
      <c r="J191" s="240"/>
      <c r="K191" s="240"/>
      <c r="L191" s="244"/>
      <c r="M191" s="245"/>
      <c r="N191" s="246"/>
      <c r="O191" s="246"/>
      <c r="P191" s="246"/>
      <c r="Q191" s="246"/>
      <c r="R191" s="246"/>
      <c r="S191" s="246"/>
      <c r="T191" s="24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8" t="s">
        <v>257</v>
      </c>
      <c r="AU191" s="248" t="s">
        <v>87</v>
      </c>
      <c r="AV191" s="13" t="s">
        <v>85</v>
      </c>
      <c r="AW191" s="13" t="s">
        <v>34</v>
      </c>
      <c r="AX191" s="13" t="s">
        <v>77</v>
      </c>
      <c r="AY191" s="248" t="s">
        <v>245</v>
      </c>
    </row>
    <row r="192" s="14" customFormat="1">
      <c r="A192" s="14"/>
      <c r="B192" s="249"/>
      <c r="C192" s="250"/>
      <c r="D192" s="234" t="s">
        <v>257</v>
      </c>
      <c r="E192" s="251" t="s">
        <v>1</v>
      </c>
      <c r="F192" s="252" t="s">
        <v>85</v>
      </c>
      <c r="G192" s="250"/>
      <c r="H192" s="253">
        <v>1</v>
      </c>
      <c r="I192" s="254"/>
      <c r="J192" s="250"/>
      <c r="K192" s="250"/>
      <c r="L192" s="255"/>
      <c r="M192" s="256"/>
      <c r="N192" s="257"/>
      <c r="O192" s="257"/>
      <c r="P192" s="257"/>
      <c r="Q192" s="257"/>
      <c r="R192" s="257"/>
      <c r="S192" s="257"/>
      <c r="T192" s="25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9" t="s">
        <v>257</v>
      </c>
      <c r="AU192" s="259" t="s">
        <v>87</v>
      </c>
      <c r="AV192" s="14" t="s">
        <v>87</v>
      </c>
      <c r="AW192" s="14" t="s">
        <v>34</v>
      </c>
      <c r="AX192" s="14" t="s">
        <v>77</v>
      </c>
      <c r="AY192" s="259" t="s">
        <v>245</v>
      </c>
    </row>
    <row r="193" s="15" customFormat="1">
      <c r="A193" s="15"/>
      <c r="B193" s="260"/>
      <c r="C193" s="261"/>
      <c r="D193" s="234" t="s">
        <v>257</v>
      </c>
      <c r="E193" s="262" t="s">
        <v>3098</v>
      </c>
      <c r="F193" s="263" t="s">
        <v>266</v>
      </c>
      <c r="G193" s="261"/>
      <c r="H193" s="264">
        <v>20.5</v>
      </c>
      <c r="I193" s="265"/>
      <c r="J193" s="261"/>
      <c r="K193" s="261"/>
      <c r="L193" s="266"/>
      <c r="M193" s="267"/>
      <c r="N193" s="268"/>
      <c r="O193" s="268"/>
      <c r="P193" s="268"/>
      <c r="Q193" s="268"/>
      <c r="R193" s="268"/>
      <c r="S193" s="268"/>
      <c r="T193" s="269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70" t="s">
        <v>257</v>
      </c>
      <c r="AU193" s="270" t="s">
        <v>87</v>
      </c>
      <c r="AV193" s="15" t="s">
        <v>253</v>
      </c>
      <c r="AW193" s="15" t="s">
        <v>34</v>
      </c>
      <c r="AX193" s="15" t="s">
        <v>85</v>
      </c>
      <c r="AY193" s="270" t="s">
        <v>245</v>
      </c>
    </row>
    <row r="194" s="2" customFormat="1" ht="16.5" customHeight="1">
      <c r="A194" s="40"/>
      <c r="B194" s="41"/>
      <c r="C194" s="283" t="s">
        <v>430</v>
      </c>
      <c r="D194" s="283" t="s">
        <v>551</v>
      </c>
      <c r="E194" s="284" t="s">
        <v>1307</v>
      </c>
      <c r="F194" s="285" t="s">
        <v>1308</v>
      </c>
      <c r="G194" s="286" t="s">
        <v>275</v>
      </c>
      <c r="H194" s="287">
        <v>140.40000000000001</v>
      </c>
      <c r="I194" s="288"/>
      <c r="J194" s="289">
        <f>ROUND(I194*H194,2)</f>
        <v>0</v>
      </c>
      <c r="K194" s="285" t="s">
        <v>252</v>
      </c>
      <c r="L194" s="290"/>
      <c r="M194" s="291" t="s">
        <v>1</v>
      </c>
      <c r="N194" s="292" t="s">
        <v>42</v>
      </c>
      <c r="O194" s="93"/>
      <c r="P194" s="230">
        <f>O194*H194</f>
        <v>0</v>
      </c>
      <c r="Q194" s="230">
        <v>0</v>
      </c>
      <c r="R194" s="230">
        <f>Q194*H194</f>
        <v>0</v>
      </c>
      <c r="S194" s="230">
        <v>0</v>
      </c>
      <c r="T194" s="231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232" t="s">
        <v>326</v>
      </c>
      <c r="AT194" s="232" t="s">
        <v>551</v>
      </c>
      <c r="AU194" s="232" t="s">
        <v>87</v>
      </c>
      <c r="AY194" s="19" t="s">
        <v>245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9" t="s">
        <v>85</v>
      </c>
      <c r="BK194" s="233">
        <f>ROUND(I194*H194,2)</f>
        <v>0</v>
      </c>
      <c r="BL194" s="19" t="s">
        <v>253</v>
      </c>
      <c r="BM194" s="232" t="s">
        <v>7905</v>
      </c>
    </row>
    <row r="195" s="2" customFormat="1">
      <c r="A195" s="40"/>
      <c r="B195" s="41"/>
      <c r="C195" s="42"/>
      <c r="D195" s="234" t="s">
        <v>255</v>
      </c>
      <c r="E195" s="42"/>
      <c r="F195" s="235" t="s">
        <v>1308</v>
      </c>
      <c r="G195" s="42"/>
      <c r="H195" s="42"/>
      <c r="I195" s="236"/>
      <c r="J195" s="42"/>
      <c r="K195" s="42"/>
      <c r="L195" s="46"/>
      <c r="M195" s="237"/>
      <c r="N195" s="238"/>
      <c r="O195" s="93"/>
      <c r="P195" s="93"/>
      <c r="Q195" s="93"/>
      <c r="R195" s="93"/>
      <c r="S195" s="93"/>
      <c r="T195" s="94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19" t="s">
        <v>255</v>
      </c>
      <c r="AU195" s="19" t="s">
        <v>87</v>
      </c>
    </row>
    <row r="196" s="14" customFormat="1">
      <c r="A196" s="14"/>
      <c r="B196" s="249"/>
      <c r="C196" s="250"/>
      <c r="D196" s="234" t="s">
        <v>257</v>
      </c>
      <c r="E196" s="251" t="s">
        <v>1</v>
      </c>
      <c r="F196" s="252" t="s">
        <v>7906</v>
      </c>
      <c r="G196" s="250"/>
      <c r="H196" s="253">
        <v>140.40000000000001</v>
      </c>
      <c r="I196" s="254"/>
      <c r="J196" s="250"/>
      <c r="K196" s="250"/>
      <c r="L196" s="255"/>
      <c r="M196" s="256"/>
      <c r="N196" s="257"/>
      <c r="O196" s="257"/>
      <c r="P196" s="257"/>
      <c r="Q196" s="257"/>
      <c r="R196" s="257"/>
      <c r="S196" s="257"/>
      <c r="T196" s="25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9" t="s">
        <v>257</v>
      </c>
      <c r="AU196" s="259" t="s">
        <v>87</v>
      </c>
      <c r="AV196" s="14" t="s">
        <v>87</v>
      </c>
      <c r="AW196" s="14" t="s">
        <v>34</v>
      </c>
      <c r="AX196" s="14" t="s">
        <v>85</v>
      </c>
      <c r="AY196" s="259" t="s">
        <v>245</v>
      </c>
    </row>
    <row r="197" s="12" customFormat="1" ht="25.92" customHeight="1">
      <c r="A197" s="12"/>
      <c r="B197" s="205"/>
      <c r="C197" s="206"/>
      <c r="D197" s="207" t="s">
        <v>76</v>
      </c>
      <c r="E197" s="208" t="s">
        <v>600</v>
      </c>
      <c r="F197" s="208" t="s">
        <v>601</v>
      </c>
      <c r="G197" s="206"/>
      <c r="H197" s="206"/>
      <c r="I197" s="209"/>
      <c r="J197" s="210">
        <f>BK197</f>
        <v>0</v>
      </c>
      <c r="K197" s="206"/>
      <c r="L197" s="211"/>
      <c r="M197" s="212"/>
      <c r="N197" s="213"/>
      <c r="O197" s="213"/>
      <c r="P197" s="214">
        <f>SUM(P198:P231)</f>
        <v>0</v>
      </c>
      <c r="Q197" s="213"/>
      <c r="R197" s="214">
        <f>SUM(R198:R231)</f>
        <v>0</v>
      </c>
      <c r="S197" s="213"/>
      <c r="T197" s="215">
        <f>SUM(T198:T231)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16" t="s">
        <v>253</v>
      </c>
      <c r="AT197" s="217" t="s">
        <v>76</v>
      </c>
      <c r="AU197" s="217" t="s">
        <v>77</v>
      </c>
      <c r="AY197" s="216" t="s">
        <v>245</v>
      </c>
      <c r="BK197" s="218">
        <f>SUM(BK198:BK231)</f>
        <v>0</v>
      </c>
    </row>
    <row r="198" s="2" customFormat="1" ht="24.15" customHeight="1">
      <c r="A198" s="40"/>
      <c r="B198" s="41"/>
      <c r="C198" s="221" t="s">
        <v>418</v>
      </c>
      <c r="D198" s="221" t="s">
        <v>248</v>
      </c>
      <c r="E198" s="222" t="s">
        <v>659</v>
      </c>
      <c r="F198" s="223" t="s">
        <v>660</v>
      </c>
      <c r="G198" s="224" t="s">
        <v>545</v>
      </c>
      <c r="H198" s="225">
        <v>282.32499999999999</v>
      </c>
      <c r="I198" s="226"/>
      <c r="J198" s="227">
        <f>ROUND(I198*H198,2)</f>
        <v>0</v>
      </c>
      <c r="K198" s="223" t="s">
        <v>252</v>
      </c>
      <c r="L198" s="46"/>
      <c r="M198" s="228" t="s">
        <v>1</v>
      </c>
      <c r="N198" s="229" t="s">
        <v>42</v>
      </c>
      <c r="O198" s="93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2" t="s">
        <v>594</v>
      </c>
      <c r="AT198" s="232" t="s">
        <v>248</v>
      </c>
      <c r="AU198" s="232" t="s">
        <v>85</v>
      </c>
      <c r="AY198" s="19" t="s">
        <v>245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9" t="s">
        <v>85</v>
      </c>
      <c r="BK198" s="233">
        <f>ROUND(I198*H198,2)</f>
        <v>0</v>
      </c>
      <c r="BL198" s="19" t="s">
        <v>594</v>
      </c>
      <c r="BM198" s="232" t="s">
        <v>7907</v>
      </c>
    </row>
    <row r="199" s="2" customFormat="1">
      <c r="A199" s="40"/>
      <c r="B199" s="41"/>
      <c r="C199" s="42"/>
      <c r="D199" s="234" t="s">
        <v>255</v>
      </c>
      <c r="E199" s="42"/>
      <c r="F199" s="235" t="s">
        <v>662</v>
      </c>
      <c r="G199" s="42"/>
      <c r="H199" s="42"/>
      <c r="I199" s="236"/>
      <c r="J199" s="42"/>
      <c r="K199" s="42"/>
      <c r="L199" s="46"/>
      <c r="M199" s="237"/>
      <c r="N199" s="238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255</v>
      </c>
      <c r="AU199" s="19" t="s">
        <v>85</v>
      </c>
    </row>
    <row r="200" s="2" customFormat="1">
      <c r="A200" s="40"/>
      <c r="B200" s="41"/>
      <c r="C200" s="42"/>
      <c r="D200" s="234" t="s">
        <v>7862</v>
      </c>
      <c r="E200" s="42"/>
      <c r="F200" s="282" t="s">
        <v>7908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7862</v>
      </c>
      <c r="AU200" s="19" t="s">
        <v>85</v>
      </c>
    </row>
    <row r="201" s="13" customFormat="1">
      <c r="A201" s="13"/>
      <c r="B201" s="239"/>
      <c r="C201" s="240"/>
      <c r="D201" s="234" t="s">
        <v>257</v>
      </c>
      <c r="E201" s="241" t="s">
        <v>1</v>
      </c>
      <c r="F201" s="242" t="s">
        <v>7909</v>
      </c>
      <c r="G201" s="240"/>
      <c r="H201" s="241" t="s">
        <v>1</v>
      </c>
      <c r="I201" s="243"/>
      <c r="J201" s="240"/>
      <c r="K201" s="240"/>
      <c r="L201" s="244"/>
      <c r="M201" s="245"/>
      <c r="N201" s="246"/>
      <c r="O201" s="246"/>
      <c r="P201" s="246"/>
      <c r="Q201" s="246"/>
      <c r="R201" s="246"/>
      <c r="S201" s="246"/>
      <c r="T201" s="24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8" t="s">
        <v>257</v>
      </c>
      <c r="AU201" s="248" t="s">
        <v>85</v>
      </c>
      <c r="AV201" s="13" t="s">
        <v>85</v>
      </c>
      <c r="AW201" s="13" t="s">
        <v>34</v>
      </c>
      <c r="AX201" s="13" t="s">
        <v>77</v>
      </c>
      <c r="AY201" s="248" t="s">
        <v>245</v>
      </c>
    </row>
    <row r="202" s="14" customFormat="1">
      <c r="A202" s="14"/>
      <c r="B202" s="249"/>
      <c r="C202" s="250"/>
      <c r="D202" s="234" t="s">
        <v>257</v>
      </c>
      <c r="E202" s="251" t="s">
        <v>1</v>
      </c>
      <c r="F202" s="252" t="s">
        <v>7847</v>
      </c>
      <c r="G202" s="250"/>
      <c r="H202" s="253">
        <v>82.875</v>
      </c>
      <c r="I202" s="254"/>
      <c r="J202" s="250"/>
      <c r="K202" s="250"/>
      <c r="L202" s="255"/>
      <c r="M202" s="256"/>
      <c r="N202" s="257"/>
      <c r="O202" s="257"/>
      <c r="P202" s="257"/>
      <c r="Q202" s="257"/>
      <c r="R202" s="257"/>
      <c r="S202" s="257"/>
      <c r="T202" s="25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9" t="s">
        <v>257</v>
      </c>
      <c r="AU202" s="259" t="s">
        <v>85</v>
      </c>
      <c r="AV202" s="14" t="s">
        <v>87</v>
      </c>
      <c r="AW202" s="14" t="s">
        <v>34</v>
      </c>
      <c r="AX202" s="14" t="s">
        <v>77</v>
      </c>
      <c r="AY202" s="259" t="s">
        <v>245</v>
      </c>
    </row>
    <row r="203" s="14" customFormat="1">
      <c r="A203" s="14"/>
      <c r="B203" s="249"/>
      <c r="C203" s="250"/>
      <c r="D203" s="234" t="s">
        <v>257</v>
      </c>
      <c r="E203" s="251" t="s">
        <v>1</v>
      </c>
      <c r="F203" s="252" t="s">
        <v>7910</v>
      </c>
      <c r="G203" s="250"/>
      <c r="H203" s="253">
        <v>51.25</v>
      </c>
      <c r="I203" s="254"/>
      <c r="J203" s="250"/>
      <c r="K203" s="250"/>
      <c r="L203" s="255"/>
      <c r="M203" s="256"/>
      <c r="N203" s="257"/>
      <c r="O203" s="257"/>
      <c r="P203" s="257"/>
      <c r="Q203" s="257"/>
      <c r="R203" s="257"/>
      <c r="S203" s="257"/>
      <c r="T203" s="25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9" t="s">
        <v>257</v>
      </c>
      <c r="AU203" s="259" t="s">
        <v>85</v>
      </c>
      <c r="AV203" s="14" t="s">
        <v>87</v>
      </c>
      <c r="AW203" s="14" t="s">
        <v>34</v>
      </c>
      <c r="AX203" s="14" t="s">
        <v>77</v>
      </c>
      <c r="AY203" s="259" t="s">
        <v>245</v>
      </c>
    </row>
    <row r="204" s="13" customFormat="1">
      <c r="A204" s="13"/>
      <c r="B204" s="239"/>
      <c r="C204" s="240"/>
      <c r="D204" s="234" t="s">
        <v>257</v>
      </c>
      <c r="E204" s="241" t="s">
        <v>1</v>
      </c>
      <c r="F204" s="242" t="s">
        <v>1390</v>
      </c>
      <c r="G204" s="240"/>
      <c r="H204" s="241" t="s">
        <v>1</v>
      </c>
      <c r="I204" s="243"/>
      <c r="J204" s="240"/>
      <c r="K204" s="240"/>
      <c r="L204" s="244"/>
      <c r="M204" s="245"/>
      <c r="N204" s="246"/>
      <c r="O204" s="246"/>
      <c r="P204" s="246"/>
      <c r="Q204" s="246"/>
      <c r="R204" s="246"/>
      <c r="S204" s="246"/>
      <c r="T204" s="24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8" t="s">
        <v>257</v>
      </c>
      <c r="AU204" s="248" t="s">
        <v>85</v>
      </c>
      <c r="AV204" s="13" t="s">
        <v>85</v>
      </c>
      <c r="AW204" s="13" t="s">
        <v>34</v>
      </c>
      <c r="AX204" s="13" t="s">
        <v>77</v>
      </c>
      <c r="AY204" s="248" t="s">
        <v>245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7911</v>
      </c>
      <c r="G205" s="250"/>
      <c r="H205" s="253">
        <v>148.19999999999999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85</v>
      </c>
      <c r="AV205" s="14" t="s">
        <v>87</v>
      </c>
      <c r="AW205" s="14" t="s">
        <v>34</v>
      </c>
      <c r="AX205" s="14" t="s">
        <v>77</v>
      </c>
      <c r="AY205" s="259" t="s">
        <v>245</v>
      </c>
    </row>
    <row r="206" s="15" customFormat="1">
      <c r="A206" s="15"/>
      <c r="B206" s="260"/>
      <c r="C206" s="261"/>
      <c r="D206" s="234" t="s">
        <v>257</v>
      </c>
      <c r="E206" s="262" t="s">
        <v>1</v>
      </c>
      <c r="F206" s="263" t="s">
        <v>266</v>
      </c>
      <c r="G206" s="261"/>
      <c r="H206" s="264">
        <v>282.32499999999999</v>
      </c>
      <c r="I206" s="265"/>
      <c r="J206" s="261"/>
      <c r="K206" s="261"/>
      <c r="L206" s="266"/>
      <c r="M206" s="267"/>
      <c r="N206" s="268"/>
      <c r="O206" s="268"/>
      <c r="P206" s="268"/>
      <c r="Q206" s="268"/>
      <c r="R206" s="268"/>
      <c r="S206" s="268"/>
      <c r="T206" s="269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70" t="s">
        <v>257</v>
      </c>
      <c r="AU206" s="270" t="s">
        <v>85</v>
      </c>
      <c r="AV206" s="15" t="s">
        <v>253</v>
      </c>
      <c r="AW206" s="15" t="s">
        <v>34</v>
      </c>
      <c r="AX206" s="15" t="s">
        <v>85</v>
      </c>
      <c r="AY206" s="270" t="s">
        <v>245</v>
      </c>
    </row>
    <row r="207" s="2" customFormat="1" ht="24.15" customHeight="1">
      <c r="A207" s="40"/>
      <c r="B207" s="41"/>
      <c r="C207" s="221" t="s">
        <v>7</v>
      </c>
      <c r="D207" s="221" t="s">
        <v>248</v>
      </c>
      <c r="E207" s="222" t="s">
        <v>667</v>
      </c>
      <c r="F207" s="223" t="s">
        <v>668</v>
      </c>
      <c r="G207" s="224" t="s">
        <v>545</v>
      </c>
      <c r="H207" s="225">
        <v>1441.175</v>
      </c>
      <c r="I207" s="226"/>
      <c r="J207" s="227">
        <f>ROUND(I207*H207,2)</f>
        <v>0</v>
      </c>
      <c r="K207" s="223" t="s">
        <v>252</v>
      </c>
      <c r="L207" s="46"/>
      <c r="M207" s="228" t="s">
        <v>1</v>
      </c>
      <c r="N207" s="229" t="s">
        <v>42</v>
      </c>
      <c r="O207" s="93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2" t="s">
        <v>594</v>
      </c>
      <c r="AT207" s="232" t="s">
        <v>248</v>
      </c>
      <c r="AU207" s="232" t="s">
        <v>85</v>
      </c>
      <c r="AY207" s="19" t="s">
        <v>245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9" t="s">
        <v>85</v>
      </c>
      <c r="BK207" s="233">
        <f>ROUND(I207*H207,2)</f>
        <v>0</v>
      </c>
      <c r="BL207" s="19" t="s">
        <v>594</v>
      </c>
      <c r="BM207" s="232" t="s">
        <v>7912</v>
      </c>
    </row>
    <row r="208" s="2" customFormat="1">
      <c r="A208" s="40"/>
      <c r="B208" s="41"/>
      <c r="C208" s="42"/>
      <c r="D208" s="234" t="s">
        <v>255</v>
      </c>
      <c r="E208" s="42"/>
      <c r="F208" s="235" t="s">
        <v>670</v>
      </c>
      <c r="G208" s="42"/>
      <c r="H208" s="42"/>
      <c r="I208" s="236"/>
      <c r="J208" s="42"/>
      <c r="K208" s="42"/>
      <c r="L208" s="46"/>
      <c r="M208" s="237"/>
      <c r="N208" s="238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255</v>
      </c>
      <c r="AU208" s="19" t="s">
        <v>85</v>
      </c>
    </row>
    <row r="209" s="2" customFormat="1">
      <c r="A209" s="40"/>
      <c r="B209" s="41"/>
      <c r="C209" s="42"/>
      <c r="D209" s="234" t="s">
        <v>7862</v>
      </c>
      <c r="E209" s="42"/>
      <c r="F209" s="282" t="s">
        <v>7908</v>
      </c>
      <c r="G209" s="42"/>
      <c r="H209" s="42"/>
      <c r="I209" s="236"/>
      <c r="J209" s="42"/>
      <c r="K209" s="42"/>
      <c r="L209" s="46"/>
      <c r="M209" s="237"/>
      <c r="N209" s="238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7862</v>
      </c>
      <c r="AU209" s="19" t="s">
        <v>85</v>
      </c>
    </row>
    <row r="210" s="13" customFormat="1">
      <c r="A210" s="13"/>
      <c r="B210" s="239"/>
      <c r="C210" s="240"/>
      <c r="D210" s="234" t="s">
        <v>257</v>
      </c>
      <c r="E210" s="241" t="s">
        <v>1</v>
      </c>
      <c r="F210" s="242" t="s">
        <v>7909</v>
      </c>
      <c r="G210" s="240"/>
      <c r="H210" s="241" t="s">
        <v>1</v>
      </c>
      <c r="I210" s="243"/>
      <c r="J210" s="240"/>
      <c r="K210" s="240"/>
      <c r="L210" s="244"/>
      <c r="M210" s="245"/>
      <c r="N210" s="246"/>
      <c r="O210" s="246"/>
      <c r="P210" s="246"/>
      <c r="Q210" s="246"/>
      <c r="R210" s="246"/>
      <c r="S210" s="246"/>
      <c r="T210" s="24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8" t="s">
        <v>257</v>
      </c>
      <c r="AU210" s="248" t="s">
        <v>85</v>
      </c>
      <c r="AV210" s="13" t="s">
        <v>85</v>
      </c>
      <c r="AW210" s="13" t="s">
        <v>34</v>
      </c>
      <c r="AX210" s="13" t="s">
        <v>77</v>
      </c>
      <c r="AY210" s="248" t="s">
        <v>245</v>
      </c>
    </row>
    <row r="211" s="14" customFormat="1">
      <c r="A211" s="14"/>
      <c r="B211" s="249"/>
      <c r="C211" s="250"/>
      <c r="D211" s="234" t="s">
        <v>257</v>
      </c>
      <c r="E211" s="251" t="s">
        <v>1</v>
      </c>
      <c r="F211" s="252" t="s">
        <v>7913</v>
      </c>
      <c r="G211" s="250"/>
      <c r="H211" s="253">
        <v>745.875</v>
      </c>
      <c r="I211" s="254"/>
      <c r="J211" s="250"/>
      <c r="K211" s="250"/>
      <c r="L211" s="255"/>
      <c r="M211" s="256"/>
      <c r="N211" s="257"/>
      <c r="O211" s="257"/>
      <c r="P211" s="257"/>
      <c r="Q211" s="257"/>
      <c r="R211" s="257"/>
      <c r="S211" s="257"/>
      <c r="T211" s="25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9" t="s">
        <v>257</v>
      </c>
      <c r="AU211" s="259" t="s">
        <v>85</v>
      </c>
      <c r="AV211" s="14" t="s">
        <v>87</v>
      </c>
      <c r="AW211" s="14" t="s">
        <v>34</v>
      </c>
      <c r="AX211" s="14" t="s">
        <v>77</v>
      </c>
      <c r="AY211" s="259" t="s">
        <v>245</v>
      </c>
    </row>
    <row r="212" s="14" customFormat="1">
      <c r="A212" s="14"/>
      <c r="B212" s="249"/>
      <c r="C212" s="250"/>
      <c r="D212" s="234" t="s">
        <v>257</v>
      </c>
      <c r="E212" s="251" t="s">
        <v>1</v>
      </c>
      <c r="F212" s="252" t="s">
        <v>7914</v>
      </c>
      <c r="G212" s="250"/>
      <c r="H212" s="253">
        <v>102.5</v>
      </c>
      <c r="I212" s="254"/>
      <c r="J212" s="250"/>
      <c r="K212" s="250"/>
      <c r="L212" s="255"/>
      <c r="M212" s="256"/>
      <c r="N212" s="257"/>
      <c r="O212" s="257"/>
      <c r="P212" s="257"/>
      <c r="Q212" s="257"/>
      <c r="R212" s="257"/>
      <c r="S212" s="257"/>
      <c r="T212" s="25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9" t="s">
        <v>257</v>
      </c>
      <c r="AU212" s="259" t="s">
        <v>85</v>
      </c>
      <c r="AV212" s="14" t="s">
        <v>87</v>
      </c>
      <c r="AW212" s="14" t="s">
        <v>34</v>
      </c>
      <c r="AX212" s="14" t="s">
        <v>77</v>
      </c>
      <c r="AY212" s="259" t="s">
        <v>245</v>
      </c>
    </row>
    <row r="213" s="13" customFormat="1">
      <c r="A213" s="13"/>
      <c r="B213" s="239"/>
      <c r="C213" s="240"/>
      <c r="D213" s="234" t="s">
        <v>257</v>
      </c>
      <c r="E213" s="241" t="s">
        <v>1</v>
      </c>
      <c r="F213" s="242" t="s">
        <v>1390</v>
      </c>
      <c r="G213" s="240"/>
      <c r="H213" s="241" t="s">
        <v>1</v>
      </c>
      <c r="I213" s="243"/>
      <c r="J213" s="240"/>
      <c r="K213" s="240"/>
      <c r="L213" s="244"/>
      <c r="M213" s="245"/>
      <c r="N213" s="246"/>
      <c r="O213" s="246"/>
      <c r="P213" s="246"/>
      <c r="Q213" s="246"/>
      <c r="R213" s="246"/>
      <c r="S213" s="246"/>
      <c r="T213" s="24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8" t="s">
        <v>257</v>
      </c>
      <c r="AU213" s="248" t="s">
        <v>85</v>
      </c>
      <c r="AV213" s="13" t="s">
        <v>85</v>
      </c>
      <c r="AW213" s="13" t="s">
        <v>34</v>
      </c>
      <c r="AX213" s="13" t="s">
        <v>77</v>
      </c>
      <c r="AY213" s="248" t="s">
        <v>245</v>
      </c>
    </row>
    <row r="214" s="14" customFormat="1">
      <c r="A214" s="14"/>
      <c r="B214" s="249"/>
      <c r="C214" s="250"/>
      <c r="D214" s="234" t="s">
        <v>257</v>
      </c>
      <c r="E214" s="251" t="s">
        <v>1</v>
      </c>
      <c r="F214" s="252" t="s">
        <v>7915</v>
      </c>
      <c r="G214" s="250"/>
      <c r="H214" s="253">
        <v>592.79999999999995</v>
      </c>
      <c r="I214" s="254"/>
      <c r="J214" s="250"/>
      <c r="K214" s="250"/>
      <c r="L214" s="255"/>
      <c r="M214" s="256"/>
      <c r="N214" s="257"/>
      <c r="O214" s="257"/>
      <c r="P214" s="257"/>
      <c r="Q214" s="257"/>
      <c r="R214" s="257"/>
      <c r="S214" s="257"/>
      <c r="T214" s="25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9" t="s">
        <v>257</v>
      </c>
      <c r="AU214" s="259" t="s">
        <v>85</v>
      </c>
      <c r="AV214" s="14" t="s">
        <v>87</v>
      </c>
      <c r="AW214" s="14" t="s">
        <v>34</v>
      </c>
      <c r="AX214" s="14" t="s">
        <v>77</v>
      </c>
      <c r="AY214" s="259" t="s">
        <v>245</v>
      </c>
    </row>
    <row r="215" s="15" customFormat="1">
      <c r="A215" s="15"/>
      <c r="B215" s="260"/>
      <c r="C215" s="261"/>
      <c r="D215" s="234" t="s">
        <v>257</v>
      </c>
      <c r="E215" s="262" t="s">
        <v>1</v>
      </c>
      <c r="F215" s="263" t="s">
        <v>266</v>
      </c>
      <c r="G215" s="261"/>
      <c r="H215" s="264">
        <v>1441.175</v>
      </c>
      <c r="I215" s="265"/>
      <c r="J215" s="261"/>
      <c r="K215" s="261"/>
      <c r="L215" s="266"/>
      <c r="M215" s="267"/>
      <c r="N215" s="268"/>
      <c r="O215" s="268"/>
      <c r="P215" s="268"/>
      <c r="Q215" s="268"/>
      <c r="R215" s="268"/>
      <c r="S215" s="268"/>
      <c r="T215" s="269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70" t="s">
        <v>257</v>
      </c>
      <c r="AU215" s="270" t="s">
        <v>85</v>
      </c>
      <c r="AV215" s="15" t="s">
        <v>253</v>
      </c>
      <c r="AW215" s="15" t="s">
        <v>34</v>
      </c>
      <c r="AX215" s="15" t="s">
        <v>85</v>
      </c>
      <c r="AY215" s="270" t="s">
        <v>245</v>
      </c>
    </row>
    <row r="216" s="2" customFormat="1" ht="24.15" customHeight="1">
      <c r="A216" s="40"/>
      <c r="B216" s="41"/>
      <c r="C216" s="221" t="s">
        <v>452</v>
      </c>
      <c r="D216" s="221" t="s">
        <v>248</v>
      </c>
      <c r="E216" s="222" t="s">
        <v>676</v>
      </c>
      <c r="F216" s="223" t="s">
        <v>677</v>
      </c>
      <c r="G216" s="224" t="s">
        <v>545</v>
      </c>
      <c r="H216" s="225">
        <v>45.799999999999997</v>
      </c>
      <c r="I216" s="226"/>
      <c r="J216" s="227">
        <f>ROUND(I216*H216,2)</f>
        <v>0</v>
      </c>
      <c r="K216" s="223" t="s">
        <v>252</v>
      </c>
      <c r="L216" s="46"/>
      <c r="M216" s="228" t="s">
        <v>1</v>
      </c>
      <c r="N216" s="229" t="s">
        <v>42</v>
      </c>
      <c r="O216" s="93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32" t="s">
        <v>594</v>
      </c>
      <c r="AT216" s="232" t="s">
        <v>248</v>
      </c>
      <c r="AU216" s="232" t="s">
        <v>85</v>
      </c>
      <c r="AY216" s="19" t="s">
        <v>245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9" t="s">
        <v>85</v>
      </c>
      <c r="BK216" s="233">
        <f>ROUND(I216*H216,2)</f>
        <v>0</v>
      </c>
      <c r="BL216" s="19" t="s">
        <v>594</v>
      </c>
      <c r="BM216" s="232" t="s">
        <v>7916</v>
      </c>
    </row>
    <row r="217" s="2" customFormat="1">
      <c r="A217" s="40"/>
      <c r="B217" s="41"/>
      <c r="C217" s="42"/>
      <c r="D217" s="234" t="s">
        <v>255</v>
      </c>
      <c r="E217" s="42"/>
      <c r="F217" s="235" t="s">
        <v>679</v>
      </c>
      <c r="G217" s="42"/>
      <c r="H217" s="42"/>
      <c r="I217" s="236"/>
      <c r="J217" s="42"/>
      <c r="K217" s="42"/>
      <c r="L217" s="46"/>
      <c r="M217" s="237"/>
      <c r="N217" s="238"/>
      <c r="O217" s="93"/>
      <c r="P217" s="93"/>
      <c r="Q217" s="93"/>
      <c r="R217" s="93"/>
      <c r="S217" s="93"/>
      <c r="T217" s="94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255</v>
      </c>
      <c r="AU217" s="19" t="s">
        <v>85</v>
      </c>
    </row>
    <row r="218" s="14" customFormat="1">
      <c r="A218" s="14"/>
      <c r="B218" s="249"/>
      <c r="C218" s="250"/>
      <c r="D218" s="234" t="s">
        <v>257</v>
      </c>
      <c r="E218" s="251" t="s">
        <v>1</v>
      </c>
      <c r="F218" s="252" t="s">
        <v>1404</v>
      </c>
      <c r="G218" s="250"/>
      <c r="H218" s="253">
        <v>28.600000000000001</v>
      </c>
      <c r="I218" s="254"/>
      <c r="J218" s="250"/>
      <c r="K218" s="250"/>
      <c r="L218" s="255"/>
      <c r="M218" s="256"/>
      <c r="N218" s="257"/>
      <c r="O218" s="257"/>
      <c r="P218" s="257"/>
      <c r="Q218" s="257"/>
      <c r="R218" s="257"/>
      <c r="S218" s="257"/>
      <c r="T218" s="25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9" t="s">
        <v>257</v>
      </c>
      <c r="AU218" s="259" t="s">
        <v>85</v>
      </c>
      <c r="AV218" s="14" t="s">
        <v>87</v>
      </c>
      <c r="AW218" s="14" t="s">
        <v>34</v>
      </c>
      <c r="AX218" s="14" t="s">
        <v>77</v>
      </c>
      <c r="AY218" s="259" t="s">
        <v>245</v>
      </c>
    </row>
    <row r="219" s="14" customFormat="1">
      <c r="A219" s="14"/>
      <c r="B219" s="249"/>
      <c r="C219" s="250"/>
      <c r="D219" s="234" t="s">
        <v>257</v>
      </c>
      <c r="E219" s="251" t="s">
        <v>1</v>
      </c>
      <c r="F219" s="252" t="s">
        <v>7917</v>
      </c>
      <c r="G219" s="250"/>
      <c r="H219" s="253">
        <v>12.199999999999999</v>
      </c>
      <c r="I219" s="254"/>
      <c r="J219" s="250"/>
      <c r="K219" s="250"/>
      <c r="L219" s="255"/>
      <c r="M219" s="256"/>
      <c r="N219" s="257"/>
      <c r="O219" s="257"/>
      <c r="P219" s="257"/>
      <c r="Q219" s="257"/>
      <c r="R219" s="257"/>
      <c r="S219" s="257"/>
      <c r="T219" s="25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9" t="s">
        <v>257</v>
      </c>
      <c r="AU219" s="259" t="s">
        <v>85</v>
      </c>
      <c r="AV219" s="14" t="s">
        <v>87</v>
      </c>
      <c r="AW219" s="14" t="s">
        <v>34</v>
      </c>
      <c r="AX219" s="14" t="s">
        <v>77</v>
      </c>
      <c r="AY219" s="259" t="s">
        <v>245</v>
      </c>
    </row>
    <row r="220" s="14" customFormat="1">
      <c r="A220" s="14"/>
      <c r="B220" s="249"/>
      <c r="C220" s="250"/>
      <c r="D220" s="234" t="s">
        <v>257</v>
      </c>
      <c r="E220" s="251" t="s">
        <v>1</v>
      </c>
      <c r="F220" s="252" t="s">
        <v>246</v>
      </c>
      <c r="G220" s="250"/>
      <c r="H220" s="253">
        <v>5</v>
      </c>
      <c r="I220" s="254"/>
      <c r="J220" s="250"/>
      <c r="K220" s="250"/>
      <c r="L220" s="255"/>
      <c r="M220" s="256"/>
      <c r="N220" s="257"/>
      <c r="O220" s="257"/>
      <c r="P220" s="257"/>
      <c r="Q220" s="257"/>
      <c r="R220" s="257"/>
      <c r="S220" s="257"/>
      <c r="T220" s="25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9" t="s">
        <v>257</v>
      </c>
      <c r="AU220" s="259" t="s">
        <v>85</v>
      </c>
      <c r="AV220" s="14" t="s">
        <v>87</v>
      </c>
      <c r="AW220" s="14" t="s">
        <v>34</v>
      </c>
      <c r="AX220" s="14" t="s">
        <v>77</v>
      </c>
      <c r="AY220" s="259" t="s">
        <v>245</v>
      </c>
    </row>
    <row r="221" s="15" customFormat="1">
      <c r="A221" s="15"/>
      <c r="B221" s="260"/>
      <c r="C221" s="261"/>
      <c r="D221" s="234" t="s">
        <v>257</v>
      </c>
      <c r="E221" s="262" t="s">
        <v>1</v>
      </c>
      <c r="F221" s="263" t="s">
        <v>266</v>
      </c>
      <c r="G221" s="261"/>
      <c r="H221" s="264">
        <v>45.799999999999997</v>
      </c>
      <c r="I221" s="265"/>
      <c r="J221" s="261"/>
      <c r="K221" s="261"/>
      <c r="L221" s="266"/>
      <c r="M221" s="267"/>
      <c r="N221" s="268"/>
      <c r="O221" s="268"/>
      <c r="P221" s="268"/>
      <c r="Q221" s="268"/>
      <c r="R221" s="268"/>
      <c r="S221" s="268"/>
      <c r="T221" s="269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70" t="s">
        <v>257</v>
      </c>
      <c r="AU221" s="270" t="s">
        <v>85</v>
      </c>
      <c r="AV221" s="15" t="s">
        <v>253</v>
      </c>
      <c r="AW221" s="15" t="s">
        <v>34</v>
      </c>
      <c r="AX221" s="15" t="s">
        <v>85</v>
      </c>
      <c r="AY221" s="270" t="s">
        <v>245</v>
      </c>
    </row>
    <row r="222" s="2" customFormat="1" ht="33" customHeight="1">
      <c r="A222" s="40"/>
      <c r="B222" s="41"/>
      <c r="C222" s="221" t="s">
        <v>460</v>
      </c>
      <c r="D222" s="221" t="s">
        <v>248</v>
      </c>
      <c r="E222" s="222" t="s">
        <v>691</v>
      </c>
      <c r="F222" s="223" t="s">
        <v>692</v>
      </c>
      <c r="G222" s="224" t="s">
        <v>545</v>
      </c>
      <c r="H222" s="225">
        <v>284</v>
      </c>
      <c r="I222" s="226"/>
      <c r="J222" s="227">
        <f>ROUND(I222*H222,2)</f>
        <v>0</v>
      </c>
      <c r="K222" s="223" t="s">
        <v>252</v>
      </c>
      <c r="L222" s="46"/>
      <c r="M222" s="228" t="s">
        <v>1</v>
      </c>
      <c r="N222" s="229" t="s">
        <v>42</v>
      </c>
      <c r="O222" s="93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2" t="s">
        <v>594</v>
      </c>
      <c r="AT222" s="232" t="s">
        <v>248</v>
      </c>
      <c r="AU222" s="232" t="s">
        <v>85</v>
      </c>
      <c r="AY222" s="19" t="s">
        <v>245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9" t="s">
        <v>85</v>
      </c>
      <c r="BK222" s="233">
        <f>ROUND(I222*H222,2)</f>
        <v>0</v>
      </c>
      <c r="BL222" s="19" t="s">
        <v>594</v>
      </c>
      <c r="BM222" s="232" t="s">
        <v>7918</v>
      </c>
    </row>
    <row r="223" s="2" customFormat="1">
      <c r="A223" s="40"/>
      <c r="B223" s="41"/>
      <c r="C223" s="42"/>
      <c r="D223" s="234" t="s">
        <v>255</v>
      </c>
      <c r="E223" s="42"/>
      <c r="F223" s="235" t="s">
        <v>694</v>
      </c>
      <c r="G223" s="42"/>
      <c r="H223" s="42"/>
      <c r="I223" s="236"/>
      <c r="J223" s="42"/>
      <c r="K223" s="42"/>
      <c r="L223" s="46"/>
      <c r="M223" s="237"/>
      <c r="N223" s="238"/>
      <c r="O223" s="93"/>
      <c r="P223" s="93"/>
      <c r="Q223" s="93"/>
      <c r="R223" s="93"/>
      <c r="S223" s="93"/>
      <c r="T223" s="94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255</v>
      </c>
      <c r="AU223" s="19" t="s">
        <v>85</v>
      </c>
    </row>
    <row r="224" s="14" customFormat="1">
      <c r="A224" s="14"/>
      <c r="B224" s="249"/>
      <c r="C224" s="250"/>
      <c r="D224" s="234" t="s">
        <v>257</v>
      </c>
      <c r="E224" s="251" t="s">
        <v>1</v>
      </c>
      <c r="F224" s="252" t="s">
        <v>7919</v>
      </c>
      <c r="G224" s="250"/>
      <c r="H224" s="253">
        <v>200.19999999999999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9" t="s">
        <v>257</v>
      </c>
      <c r="AU224" s="259" t="s">
        <v>85</v>
      </c>
      <c r="AV224" s="14" t="s">
        <v>87</v>
      </c>
      <c r="AW224" s="14" t="s">
        <v>34</v>
      </c>
      <c r="AX224" s="14" t="s">
        <v>77</v>
      </c>
      <c r="AY224" s="259" t="s">
        <v>245</v>
      </c>
    </row>
    <row r="225" s="14" customFormat="1">
      <c r="A225" s="14"/>
      <c r="B225" s="249"/>
      <c r="C225" s="250"/>
      <c r="D225" s="234" t="s">
        <v>257</v>
      </c>
      <c r="E225" s="251" t="s">
        <v>1</v>
      </c>
      <c r="F225" s="252" t="s">
        <v>7920</v>
      </c>
      <c r="G225" s="250"/>
      <c r="H225" s="253">
        <v>48.799999999999997</v>
      </c>
      <c r="I225" s="254"/>
      <c r="J225" s="250"/>
      <c r="K225" s="250"/>
      <c r="L225" s="255"/>
      <c r="M225" s="256"/>
      <c r="N225" s="257"/>
      <c r="O225" s="257"/>
      <c r="P225" s="257"/>
      <c r="Q225" s="257"/>
      <c r="R225" s="257"/>
      <c r="S225" s="257"/>
      <c r="T225" s="25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9" t="s">
        <v>257</v>
      </c>
      <c r="AU225" s="259" t="s">
        <v>85</v>
      </c>
      <c r="AV225" s="14" t="s">
        <v>87</v>
      </c>
      <c r="AW225" s="14" t="s">
        <v>34</v>
      </c>
      <c r="AX225" s="14" t="s">
        <v>77</v>
      </c>
      <c r="AY225" s="259" t="s">
        <v>245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7921</v>
      </c>
      <c r="G226" s="250"/>
      <c r="H226" s="253">
        <v>35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85</v>
      </c>
      <c r="AV226" s="14" t="s">
        <v>87</v>
      </c>
      <c r="AW226" s="14" t="s">
        <v>34</v>
      </c>
      <c r="AX226" s="14" t="s">
        <v>77</v>
      </c>
      <c r="AY226" s="259" t="s">
        <v>245</v>
      </c>
    </row>
    <row r="227" s="15" customFormat="1">
      <c r="A227" s="15"/>
      <c r="B227" s="260"/>
      <c r="C227" s="261"/>
      <c r="D227" s="234" t="s">
        <v>257</v>
      </c>
      <c r="E227" s="262" t="s">
        <v>1</v>
      </c>
      <c r="F227" s="263" t="s">
        <v>266</v>
      </c>
      <c r="G227" s="261"/>
      <c r="H227" s="264">
        <v>284</v>
      </c>
      <c r="I227" s="265"/>
      <c r="J227" s="261"/>
      <c r="K227" s="261"/>
      <c r="L227" s="266"/>
      <c r="M227" s="267"/>
      <c r="N227" s="268"/>
      <c r="O227" s="268"/>
      <c r="P227" s="268"/>
      <c r="Q227" s="268"/>
      <c r="R227" s="268"/>
      <c r="S227" s="268"/>
      <c r="T227" s="269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70" t="s">
        <v>257</v>
      </c>
      <c r="AU227" s="270" t="s">
        <v>85</v>
      </c>
      <c r="AV227" s="15" t="s">
        <v>253</v>
      </c>
      <c r="AW227" s="15" t="s">
        <v>34</v>
      </c>
      <c r="AX227" s="15" t="s">
        <v>85</v>
      </c>
      <c r="AY227" s="270" t="s">
        <v>245</v>
      </c>
    </row>
    <row r="228" s="2" customFormat="1" ht="16.5" customHeight="1">
      <c r="A228" s="40"/>
      <c r="B228" s="41"/>
      <c r="C228" s="221" t="s">
        <v>466</v>
      </c>
      <c r="D228" s="221" t="s">
        <v>248</v>
      </c>
      <c r="E228" s="222" t="s">
        <v>1418</v>
      </c>
      <c r="F228" s="223" t="s">
        <v>1419</v>
      </c>
      <c r="G228" s="224" t="s">
        <v>545</v>
      </c>
      <c r="H228" s="225">
        <v>148.19999999999999</v>
      </c>
      <c r="I228" s="226"/>
      <c r="J228" s="227">
        <f>ROUND(I228*H228,2)</f>
        <v>0</v>
      </c>
      <c r="K228" s="223" t="s">
        <v>252</v>
      </c>
      <c r="L228" s="46"/>
      <c r="M228" s="228" t="s">
        <v>1</v>
      </c>
      <c r="N228" s="229" t="s">
        <v>42</v>
      </c>
      <c r="O228" s="93"/>
      <c r="P228" s="230">
        <f>O228*H228</f>
        <v>0</v>
      </c>
      <c r="Q228" s="230">
        <v>0</v>
      </c>
      <c r="R228" s="230">
        <f>Q228*H228</f>
        <v>0</v>
      </c>
      <c r="S228" s="230">
        <v>0</v>
      </c>
      <c r="T228" s="231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2" t="s">
        <v>594</v>
      </c>
      <c r="AT228" s="232" t="s">
        <v>248</v>
      </c>
      <c r="AU228" s="232" t="s">
        <v>85</v>
      </c>
      <c r="AY228" s="19" t="s">
        <v>245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9" t="s">
        <v>85</v>
      </c>
      <c r="BK228" s="233">
        <f>ROUND(I228*H228,2)</f>
        <v>0</v>
      </c>
      <c r="BL228" s="19" t="s">
        <v>594</v>
      </c>
      <c r="BM228" s="232" t="s">
        <v>7922</v>
      </c>
    </row>
    <row r="229" s="2" customFormat="1">
      <c r="A229" s="40"/>
      <c r="B229" s="41"/>
      <c r="C229" s="42"/>
      <c r="D229" s="234" t="s">
        <v>255</v>
      </c>
      <c r="E229" s="42"/>
      <c r="F229" s="235" t="s">
        <v>1421</v>
      </c>
      <c r="G229" s="42"/>
      <c r="H229" s="42"/>
      <c r="I229" s="236"/>
      <c r="J229" s="42"/>
      <c r="K229" s="42"/>
      <c r="L229" s="46"/>
      <c r="M229" s="237"/>
      <c r="N229" s="238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255</v>
      </c>
      <c r="AU229" s="19" t="s">
        <v>85</v>
      </c>
    </row>
    <row r="230" s="2" customFormat="1">
      <c r="A230" s="40"/>
      <c r="B230" s="41"/>
      <c r="C230" s="42"/>
      <c r="D230" s="234" t="s">
        <v>7862</v>
      </c>
      <c r="E230" s="42"/>
      <c r="F230" s="282" t="s">
        <v>7923</v>
      </c>
      <c r="G230" s="42"/>
      <c r="H230" s="42"/>
      <c r="I230" s="236"/>
      <c r="J230" s="42"/>
      <c r="K230" s="42"/>
      <c r="L230" s="46"/>
      <c r="M230" s="237"/>
      <c r="N230" s="238"/>
      <c r="O230" s="93"/>
      <c r="P230" s="93"/>
      <c r="Q230" s="93"/>
      <c r="R230" s="93"/>
      <c r="S230" s="93"/>
      <c r="T230" s="94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19" t="s">
        <v>7862</v>
      </c>
      <c r="AU230" s="19" t="s">
        <v>85</v>
      </c>
    </row>
    <row r="231" s="14" customFormat="1">
      <c r="A231" s="14"/>
      <c r="B231" s="249"/>
      <c r="C231" s="250"/>
      <c r="D231" s="234" t="s">
        <v>257</v>
      </c>
      <c r="E231" s="251" t="s">
        <v>1</v>
      </c>
      <c r="F231" s="252" t="s">
        <v>7911</v>
      </c>
      <c r="G231" s="250"/>
      <c r="H231" s="253">
        <v>148.19999999999999</v>
      </c>
      <c r="I231" s="254"/>
      <c r="J231" s="250"/>
      <c r="K231" s="250"/>
      <c r="L231" s="255"/>
      <c r="M231" s="303"/>
      <c r="N231" s="304"/>
      <c r="O231" s="304"/>
      <c r="P231" s="304"/>
      <c r="Q231" s="304"/>
      <c r="R231" s="304"/>
      <c r="S231" s="304"/>
      <c r="T231" s="30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9" t="s">
        <v>257</v>
      </c>
      <c r="AU231" s="259" t="s">
        <v>85</v>
      </c>
      <c r="AV231" s="14" t="s">
        <v>87</v>
      </c>
      <c r="AW231" s="14" t="s">
        <v>34</v>
      </c>
      <c r="AX231" s="14" t="s">
        <v>85</v>
      </c>
      <c r="AY231" s="259" t="s">
        <v>245</v>
      </c>
    </row>
    <row r="232" s="2" customFormat="1" ht="6.96" customHeight="1">
      <c r="A232" s="40"/>
      <c r="B232" s="68"/>
      <c r="C232" s="69"/>
      <c r="D232" s="69"/>
      <c r="E232" s="69"/>
      <c r="F232" s="69"/>
      <c r="G232" s="69"/>
      <c r="H232" s="69"/>
      <c r="I232" s="69"/>
      <c r="J232" s="69"/>
      <c r="K232" s="69"/>
      <c r="L232" s="46"/>
      <c r="M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</row>
  </sheetData>
  <sheetProtection sheet="1" autoFilter="0" formatColumns="0" formatRows="0" objects="1" scenarios="1" spinCount="100000" saltValue="DMUGX4vjtYrxzg8H1FMie7RhCBbLA9XhK8spZ6TyUjKTmZMymbetd956WBnFFPjffx2O9+98Hhf8SbZd+fr7Rg==" hashValue="sYqv7DdbxtfbBH6gixEqmAhnuCRIueZJTGs/3hkJpj3vXwpbLepx0+nalWpvUKxUMtM7QrY4lEhuYZvtK2E8dA==" algorithmName="SHA-512" password="CC35"/>
  <autoFilter ref="C119:K231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163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7924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">
        <v>1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">
        <v>33</v>
      </c>
      <c r="F21" s="40"/>
      <c r="G21" s="40"/>
      <c r="H21" s="40"/>
      <c r="I21" s="143" t="s">
        <v>28</v>
      </c>
      <c r="J21" s="146" t="s">
        <v>1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ROUND(J117,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ROUND((SUM(BE117:BE204)),  2)</f>
        <v>0</v>
      </c>
      <c r="G33" s="40"/>
      <c r="H33" s="40"/>
      <c r="I33" s="158">
        <v>0.20999999999999999</v>
      </c>
      <c r="J33" s="157">
        <f>ROUND(((SUM(BE117:BE204))*I33),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ROUND((SUM(BF117:BF204)),  2)</f>
        <v>0</v>
      </c>
      <c r="G34" s="40"/>
      <c r="H34" s="40"/>
      <c r="I34" s="158">
        <v>0.12</v>
      </c>
      <c r="J34" s="157">
        <f>ROUND(((SUM(BF117:BF204))*I34),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ROUND((SUM(BG117:BG204)),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ROUND((SUM(BH117:BH204)),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ROUND((SUM(BI117:BI204)),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SO840.00.01 - Náhradní výsadba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J117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7925</v>
      </c>
      <c r="E97" s="185"/>
      <c r="F97" s="185"/>
      <c r="G97" s="185"/>
      <c r="H97" s="185"/>
      <c r="I97" s="185"/>
      <c r="J97" s="186">
        <f>J118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2" customFormat="1" ht="21.84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hidden="1" s="2" customFormat="1" ht="6.96" customHeight="1">
      <c r="A99" s="40"/>
      <c r="B99" s="68"/>
      <c r="C99" s="69"/>
      <c r="D99" s="69"/>
      <c r="E99" s="69"/>
      <c r="F99" s="69"/>
      <c r="G99" s="69"/>
      <c r="H99" s="69"/>
      <c r="I99" s="69"/>
      <c r="J99" s="69"/>
      <c r="K99" s="69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hidden="1"/>
    <row r="101" hidden="1"/>
    <row r="102" hidden="1"/>
    <row r="103" s="2" customFormat="1" ht="6.96" customHeight="1">
      <c r="A103" s="40"/>
      <c r="B103" s="70"/>
      <c r="C103" s="71"/>
      <c r="D103" s="71"/>
      <c r="E103" s="71"/>
      <c r="F103" s="71"/>
      <c r="G103" s="71"/>
      <c r="H103" s="71"/>
      <c r="I103" s="71"/>
      <c r="J103" s="71"/>
      <c r="K103" s="71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24.96" customHeight="1">
      <c r="A104" s="40"/>
      <c r="B104" s="41"/>
      <c r="C104" s="25" t="s">
        <v>230</v>
      </c>
      <c r="D104" s="42"/>
      <c r="E104" s="42"/>
      <c r="F104" s="42"/>
      <c r="G104" s="42"/>
      <c r="H104" s="42"/>
      <c r="I104" s="42"/>
      <c r="J104" s="42"/>
      <c r="K104" s="42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6.96" customHeight="1">
      <c r="A105" s="40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12" customHeight="1">
      <c r="A106" s="40"/>
      <c r="B106" s="41"/>
      <c r="C106" s="34" t="s">
        <v>16</v>
      </c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6.5" customHeight="1">
      <c r="A107" s="40"/>
      <c r="B107" s="41"/>
      <c r="C107" s="42"/>
      <c r="D107" s="42"/>
      <c r="E107" s="177" t="str">
        <f>E7</f>
        <v>Cyklická obnova trati v úseku Vsetín – Horní Lideč</v>
      </c>
      <c r="F107" s="34"/>
      <c r="G107" s="34"/>
      <c r="H107" s="34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2" customHeight="1">
      <c r="A108" s="40"/>
      <c r="B108" s="41"/>
      <c r="C108" s="34" t="s">
        <v>191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6.5" customHeight="1">
      <c r="A109" s="40"/>
      <c r="B109" s="41"/>
      <c r="C109" s="42"/>
      <c r="D109" s="42"/>
      <c r="E109" s="78" t="str">
        <f>E9</f>
        <v>SO840.00.01 - Náhradní výsadba</v>
      </c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6.96" customHeight="1">
      <c r="A110" s="40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20</v>
      </c>
      <c r="D111" s="42"/>
      <c r="E111" s="42"/>
      <c r="F111" s="29" t="str">
        <f>F12</f>
        <v>Vsetín - Horní Lideč</v>
      </c>
      <c r="G111" s="42"/>
      <c r="H111" s="42"/>
      <c r="I111" s="34" t="s">
        <v>22</v>
      </c>
      <c r="J111" s="81" t="str">
        <f>IF(J12="","",J12)</f>
        <v>20. 11. 2025</v>
      </c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6.96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5.15" customHeight="1">
      <c r="A113" s="40"/>
      <c r="B113" s="41"/>
      <c r="C113" s="34" t="s">
        <v>24</v>
      </c>
      <c r="D113" s="42"/>
      <c r="E113" s="42"/>
      <c r="F113" s="29" t="str">
        <f>E15</f>
        <v>Správa železnic s.o.</v>
      </c>
      <c r="G113" s="42"/>
      <c r="H113" s="42"/>
      <c r="I113" s="34" t="s">
        <v>32</v>
      </c>
      <c r="J113" s="38" t="str">
        <f>E21</f>
        <v xml:space="preserve"> </v>
      </c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5.15" customHeight="1">
      <c r="A114" s="40"/>
      <c r="B114" s="41"/>
      <c r="C114" s="34" t="s">
        <v>30</v>
      </c>
      <c r="D114" s="42"/>
      <c r="E114" s="42"/>
      <c r="F114" s="29" t="str">
        <f>IF(E18="","",E18)</f>
        <v>Vyplň údaj</v>
      </c>
      <c r="G114" s="42"/>
      <c r="H114" s="42"/>
      <c r="I114" s="34" t="s">
        <v>35</v>
      </c>
      <c r="J114" s="38" t="str">
        <f>E24</f>
        <v>Správa železnic s.o.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0.32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11" customFormat="1" ht="29.28" customHeight="1">
      <c r="A116" s="194"/>
      <c r="B116" s="195"/>
      <c r="C116" s="196" t="s">
        <v>231</v>
      </c>
      <c r="D116" s="197" t="s">
        <v>62</v>
      </c>
      <c r="E116" s="197" t="s">
        <v>58</v>
      </c>
      <c r="F116" s="197" t="s">
        <v>59</v>
      </c>
      <c r="G116" s="197" t="s">
        <v>232</v>
      </c>
      <c r="H116" s="197" t="s">
        <v>233</v>
      </c>
      <c r="I116" s="197" t="s">
        <v>234</v>
      </c>
      <c r="J116" s="197" t="s">
        <v>223</v>
      </c>
      <c r="K116" s="198" t="s">
        <v>235</v>
      </c>
      <c r="L116" s="199"/>
      <c r="M116" s="102" t="s">
        <v>1</v>
      </c>
      <c r="N116" s="103" t="s">
        <v>41</v>
      </c>
      <c r="O116" s="103" t="s">
        <v>236</v>
      </c>
      <c r="P116" s="103" t="s">
        <v>237</v>
      </c>
      <c r="Q116" s="103" t="s">
        <v>238</v>
      </c>
      <c r="R116" s="103" t="s">
        <v>239</v>
      </c>
      <c r="S116" s="103" t="s">
        <v>240</v>
      </c>
      <c r="T116" s="104" t="s">
        <v>241</v>
      </c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</row>
    <row r="117" s="2" customFormat="1" ht="22.8" customHeight="1">
      <c r="A117" s="40"/>
      <c r="B117" s="41"/>
      <c r="C117" s="109" t="s">
        <v>242</v>
      </c>
      <c r="D117" s="42"/>
      <c r="E117" s="42"/>
      <c r="F117" s="42"/>
      <c r="G117" s="42"/>
      <c r="H117" s="42"/>
      <c r="I117" s="42"/>
      <c r="J117" s="200">
        <f>BK117</f>
        <v>0</v>
      </c>
      <c r="K117" s="42"/>
      <c r="L117" s="46"/>
      <c r="M117" s="105"/>
      <c r="N117" s="201"/>
      <c r="O117" s="106"/>
      <c r="P117" s="202">
        <f>P118</f>
        <v>0</v>
      </c>
      <c r="Q117" s="106"/>
      <c r="R117" s="202">
        <f>R118</f>
        <v>0</v>
      </c>
      <c r="S117" s="106"/>
      <c r="T117" s="203">
        <f>T118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76</v>
      </c>
      <c r="AU117" s="19" t="s">
        <v>225</v>
      </c>
      <c r="BK117" s="204">
        <f>BK118</f>
        <v>0</v>
      </c>
    </row>
    <row r="118" s="12" customFormat="1" ht="25.92" customHeight="1">
      <c r="A118" s="12"/>
      <c r="B118" s="205"/>
      <c r="C118" s="206"/>
      <c r="D118" s="207" t="s">
        <v>76</v>
      </c>
      <c r="E118" s="208" t="s">
        <v>7926</v>
      </c>
      <c r="F118" s="208" t="s">
        <v>7927</v>
      </c>
      <c r="G118" s="206"/>
      <c r="H118" s="206"/>
      <c r="I118" s="209"/>
      <c r="J118" s="210">
        <f>BK118</f>
        <v>0</v>
      </c>
      <c r="K118" s="206"/>
      <c r="L118" s="211"/>
      <c r="M118" s="212"/>
      <c r="N118" s="213"/>
      <c r="O118" s="213"/>
      <c r="P118" s="214">
        <f>SUM(P119:P204)</f>
        <v>0</v>
      </c>
      <c r="Q118" s="213"/>
      <c r="R118" s="214">
        <f>SUM(R119:R204)</f>
        <v>0</v>
      </c>
      <c r="S118" s="213"/>
      <c r="T118" s="215">
        <f>SUM(T119:T204)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6" t="s">
        <v>85</v>
      </c>
      <c r="AT118" s="217" t="s">
        <v>76</v>
      </c>
      <c r="AU118" s="217" t="s">
        <v>77</v>
      </c>
      <c r="AY118" s="216" t="s">
        <v>245</v>
      </c>
      <c r="BK118" s="218">
        <f>SUM(BK119:BK204)</f>
        <v>0</v>
      </c>
    </row>
    <row r="119" s="2" customFormat="1" ht="21.75" customHeight="1">
      <c r="A119" s="40"/>
      <c r="B119" s="41"/>
      <c r="C119" s="221" t="s">
        <v>85</v>
      </c>
      <c r="D119" s="221" t="s">
        <v>248</v>
      </c>
      <c r="E119" s="222" t="s">
        <v>7928</v>
      </c>
      <c r="F119" s="223" t="s">
        <v>7929</v>
      </c>
      <c r="G119" s="224" t="s">
        <v>3841</v>
      </c>
      <c r="H119" s="225">
        <v>15</v>
      </c>
      <c r="I119" s="226"/>
      <c r="J119" s="227">
        <f>ROUND(I119*H119,2)</f>
        <v>0</v>
      </c>
      <c r="K119" s="223" t="s">
        <v>1</v>
      </c>
      <c r="L119" s="46"/>
      <c r="M119" s="228" t="s">
        <v>1</v>
      </c>
      <c r="N119" s="229" t="s">
        <v>42</v>
      </c>
      <c r="O119" s="93"/>
      <c r="P119" s="230">
        <f>O119*H119</f>
        <v>0</v>
      </c>
      <c r="Q119" s="230">
        <v>0</v>
      </c>
      <c r="R119" s="230">
        <f>Q119*H119</f>
        <v>0</v>
      </c>
      <c r="S119" s="230">
        <v>0</v>
      </c>
      <c r="T119" s="231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2" t="s">
        <v>253</v>
      </c>
      <c r="AT119" s="232" t="s">
        <v>248</v>
      </c>
      <c r="AU119" s="232" t="s">
        <v>85</v>
      </c>
      <c r="AY119" s="19" t="s">
        <v>245</v>
      </c>
      <c r="BE119" s="233">
        <f>IF(N119="základní",J119,0)</f>
        <v>0</v>
      </c>
      <c r="BF119" s="233">
        <f>IF(N119="snížená",J119,0)</f>
        <v>0</v>
      </c>
      <c r="BG119" s="233">
        <f>IF(N119="zákl. přenesená",J119,0)</f>
        <v>0</v>
      </c>
      <c r="BH119" s="233">
        <f>IF(N119="sníž. přenesená",J119,0)</f>
        <v>0</v>
      </c>
      <c r="BI119" s="233">
        <f>IF(N119="nulová",J119,0)</f>
        <v>0</v>
      </c>
      <c r="BJ119" s="19" t="s">
        <v>85</v>
      </c>
      <c r="BK119" s="233">
        <f>ROUND(I119*H119,2)</f>
        <v>0</v>
      </c>
      <c r="BL119" s="19" t="s">
        <v>253</v>
      </c>
      <c r="BM119" s="232" t="s">
        <v>7930</v>
      </c>
    </row>
    <row r="120" s="2" customFormat="1">
      <c r="A120" s="40"/>
      <c r="B120" s="41"/>
      <c r="C120" s="42"/>
      <c r="D120" s="234" t="s">
        <v>255</v>
      </c>
      <c r="E120" s="42"/>
      <c r="F120" s="235" t="s">
        <v>7929</v>
      </c>
      <c r="G120" s="42"/>
      <c r="H120" s="42"/>
      <c r="I120" s="236"/>
      <c r="J120" s="42"/>
      <c r="K120" s="42"/>
      <c r="L120" s="46"/>
      <c r="M120" s="237"/>
      <c r="N120" s="238"/>
      <c r="O120" s="93"/>
      <c r="P120" s="93"/>
      <c r="Q120" s="93"/>
      <c r="R120" s="93"/>
      <c r="S120" s="93"/>
      <c r="T120" s="94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255</v>
      </c>
      <c r="AU120" s="19" t="s">
        <v>85</v>
      </c>
    </row>
    <row r="121" s="2" customFormat="1" ht="16.5" customHeight="1">
      <c r="A121" s="40"/>
      <c r="B121" s="41"/>
      <c r="C121" s="221" t="s">
        <v>87</v>
      </c>
      <c r="D121" s="221" t="s">
        <v>248</v>
      </c>
      <c r="E121" s="222" t="s">
        <v>7931</v>
      </c>
      <c r="F121" s="223" t="s">
        <v>7932</v>
      </c>
      <c r="G121" s="224" t="s">
        <v>3227</v>
      </c>
      <c r="H121" s="225">
        <v>60</v>
      </c>
      <c r="I121" s="226"/>
      <c r="J121" s="227">
        <f>ROUND(I121*H121,2)</f>
        <v>0</v>
      </c>
      <c r="K121" s="223" t="s">
        <v>7933</v>
      </c>
      <c r="L121" s="46"/>
      <c r="M121" s="228" t="s">
        <v>1</v>
      </c>
      <c r="N121" s="229" t="s">
        <v>42</v>
      </c>
      <c r="O121" s="93"/>
      <c r="P121" s="230">
        <f>O121*H121</f>
        <v>0</v>
      </c>
      <c r="Q121" s="230">
        <v>0</v>
      </c>
      <c r="R121" s="230">
        <f>Q121*H121</f>
        <v>0</v>
      </c>
      <c r="S121" s="230">
        <v>0</v>
      </c>
      <c r="T121" s="231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2" t="s">
        <v>253</v>
      </c>
      <c r="AT121" s="232" t="s">
        <v>248</v>
      </c>
      <c r="AU121" s="232" t="s">
        <v>85</v>
      </c>
      <c r="AY121" s="19" t="s">
        <v>245</v>
      </c>
      <c r="BE121" s="233">
        <f>IF(N121="základní",J121,0)</f>
        <v>0</v>
      </c>
      <c r="BF121" s="233">
        <f>IF(N121="snížená",J121,0)</f>
        <v>0</v>
      </c>
      <c r="BG121" s="233">
        <f>IF(N121="zákl. přenesená",J121,0)</f>
        <v>0</v>
      </c>
      <c r="BH121" s="233">
        <f>IF(N121="sníž. přenesená",J121,0)</f>
        <v>0</v>
      </c>
      <c r="BI121" s="233">
        <f>IF(N121="nulová",J121,0)</f>
        <v>0</v>
      </c>
      <c r="BJ121" s="19" t="s">
        <v>85</v>
      </c>
      <c r="BK121" s="233">
        <f>ROUND(I121*H121,2)</f>
        <v>0</v>
      </c>
      <c r="BL121" s="19" t="s">
        <v>253</v>
      </c>
      <c r="BM121" s="232" t="s">
        <v>7934</v>
      </c>
    </row>
    <row r="122" s="2" customFormat="1">
      <c r="A122" s="40"/>
      <c r="B122" s="41"/>
      <c r="C122" s="42"/>
      <c r="D122" s="234" t="s">
        <v>255</v>
      </c>
      <c r="E122" s="42"/>
      <c r="F122" s="235" t="s">
        <v>7932</v>
      </c>
      <c r="G122" s="42"/>
      <c r="H122" s="42"/>
      <c r="I122" s="236"/>
      <c r="J122" s="42"/>
      <c r="K122" s="42"/>
      <c r="L122" s="46"/>
      <c r="M122" s="237"/>
      <c r="N122" s="238"/>
      <c r="O122" s="93"/>
      <c r="P122" s="93"/>
      <c r="Q122" s="93"/>
      <c r="R122" s="93"/>
      <c r="S122" s="93"/>
      <c r="T122" s="94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255</v>
      </c>
      <c r="AU122" s="19" t="s">
        <v>85</v>
      </c>
    </row>
    <row r="123" s="2" customFormat="1" ht="16.5" customHeight="1">
      <c r="A123" s="40"/>
      <c r="B123" s="41"/>
      <c r="C123" s="221" t="s">
        <v>272</v>
      </c>
      <c r="D123" s="221" t="s">
        <v>248</v>
      </c>
      <c r="E123" s="222" t="s">
        <v>7935</v>
      </c>
      <c r="F123" s="223" t="s">
        <v>7936</v>
      </c>
      <c r="G123" s="224" t="s">
        <v>2717</v>
      </c>
      <c r="H123" s="225">
        <v>19.625</v>
      </c>
      <c r="I123" s="226"/>
      <c r="J123" s="227">
        <f>ROUND(I123*H123,2)</f>
        <v>0</v>
      </c>
      <c r="K123" s="223" t="s">
        <v>7933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85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7937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7936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85</v>
      </c>
    </row>
    <row r="125" s="2" customFormat="1" ht="16.5" customHeight="1">
      <c r="A125" s="40"/>
      <c r="B125" s="41"/>
      <c r="C125" s="221" t="s">
        <v>253</v>
      </c>
      <c r="D125" s="221" t="s">
        <v>248</v>
      </c>
      <c r="E125" s="222" t="s">
        <v>7938</v>
      </c>
      <c r="F125" s="223" t="s">
        <v>7939</v>
      </c>
      <c r="G125" s="224" t="s">
        <v>2717</v>
      </c>
      <c r="H125" s="225">
        <v>58.875</v>
      </c>
      <c r="I125" s="226"/>
      <c r="J125" s="227">
        <f>ROUND(I125*H125,2)</f>
        <v>0</v>
      </c>
      <c r="K125" s="223" t="s">
        <v>7933</v>
      </c>
      <c r="L125" s="46"/>
      <c r="M125" s="228" t="s">
        <v>1</v>
      </c>
      <c r="N125" s="229" t="s">
        <v>42</v>
      </c>
      <c r="O125" s="93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2" t="s">
        <v>253</v>
      </c>
      <c r="AT125" s="232" t="s">
        <v>248</v>
      </c>
      <c r="AU125" s="232" t="s">
        <v>85</v>
      </c>
      <c r="AY125" s="19" t="s">
        <v>245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9" t="s">
        <v>85</v>
      </c>
      <c r="BK125" s="233">
        <f>ROUND(I125*H125,2)</f>
        <v>0</v>
      </c>
      <c r="BL125" s="19" t="s">
        <v>253</v>
      </c>
      <c r="BM125" s="232" t="s">
        <v>7940</v>
      </c>
    </row>
    <row r="126" s="2" customFormat="1">
      <c r="A126" s="40"/>
      <c r="B126" s="41"/>
      <c r="C126" s="42"/>
      <c r="D126" s="234" t="s">
        <v>255</v>
      </c>
      <c r="E126" s="42"/>
      <c r="F126" s="235" t="s">
        <v>7939</v>
      </c>
      <c r="G126" s="42"/>
      <c r="H126" s="42"/>
      <c r="I126" s="236"/>
      <c r="J126" s="42"/>
      <c r="K126" s="42"/>
      <c r="L126" s="46"/>
      <c r="M126" s="237"/>
      <c r="N126" s="238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255</v>
      </c>
      <c r="AU126" s="19" t="s">
        <v>85</v>
      </c>
    </row>
    <row r="127" s="2" customFormat="1" ht="16.5" customHeight="1">
      <c r="A127" s="40"/>
      <c r="B127" s="41"/>
      <c r="C127" s="221" t="s">
        <v>246</v>
      </c>
      <c r="D127" s="221" t="s">
        <v>248</v>
      </c>
      <c r="E127" s="222" t="s">
        <v>7941</v>
      </c>
      <c r="F127" s="223" t="s">
        <v>7942</v>
      </c>
      <c r="G127" s="224" t="s">
        <v>3841</v>
      </c>
      <c r="H127" s="225">
        <v>150</v>
      </c>
      <c r="I127" s="226"/>
      <c r="J127" s="227">
        <f>ROUND(I127*H127,2)</f>
        <v>0</v>
      </c>
      <c r="K127" s="223" t="s">
        <v>7933</v>
      </c>
      <c r="L127" s="46"/>
      <c r="M127" s="228" t="s">
        <v>1</v>
      </c>
      <c r="N127" s="229" t="s">
        <v>42</v>
      </c>
      <c r="O127" s="93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2" t="s">
        <v>253</v>
      </c>
      <c r="AT127" s="232" t="s">
        <v>248</v>
      </c>
      <c r="AU127" s="232" t="s">
        <v>85</v>
      </c>
      <c r="AY127" s="19" t="s">
        <v>245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9" t="s">
        <v>85</v>
      </c>
      <c r="BK127" s="233">
        <f>ROUND(I127*H127,2)</f>
        <v>0</v>
      </c>
      <c r="BL127" s="19" t="s">
        <v>253</v>
      </c>
      <c r="BM127" s="232" t="s">
        <v>7943</v>
      </c>
    </row>
    <row r="128" s="2" customFormat="1">
      <c r="A128" s="40"/>
      <c r="B128" s="41"/>
      <c r="C128" s="42"/>
      <c r="D128" s="234" t="s">
        <v>255</v>
      </c>
      <c r="E128" s="42"/>
      <c r="F128" s="235" t="s">
        <v>7942</v>
      </c>
      <c r="G128" s="42"/>
      <c r="H128" s="42"/>
      <c r="I128" s="236"/>
      <c r="J128" s="42"/>
      <c r="K128" s="42"/>
      <c r="L128" s="46"/>
      <c r="M128" s="237"/>
      <c r="N128" s="238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255</v>
      </c>
      <c r="AU128" s="19" t="s">
        <v>85</v>
      </c>
    </row>
    <row r="129" s="2" customFormat="1" ht="16.5" customHeight="1">
      <c r="A129" s="40"/>
      <c r="B129" s="41"/>
      <c r="C129" s="221" t="s">
        <v>305</v>
      </c>
      <c r="D129" s="221" t="s">
        <v>248</v>
      </c>
      <c r="E129" s="222" t="s">
        <v>7944</v>
      </c>
      <c r="F129" s="223" t="s">
        <v>7945</v>
      </c>
      <c r="G129" s="224" t="s">
        <v>3841</v>
      </c>
      <c r="H129" s="225">
        <v>15</v>
      </c>
      <c r="I129" s="226"/>
      <c r="J129" s="227">
        <f>ROUND(I129*H129,2)</f>
        <v>0</v>
      </c>
      <c r="K129" s="223" t="s">
        <v>1</v>
      </c>
      <c r="L129" s="46"/>
      <c r="M129" s="228" t="s">
        <v>1</v>
      </c>
      <c r="N129" s="229" t="s">
        <v>42</v>
      </c>
      <c r="O129" s="93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2" t="s">
        <v>253</v>
      </c>
      <c r="AT129" s="232" t="s">
        <v>248</v>
      </c>
      <c r="AU129" s="232" t="s">
        <v>85</v>
      </c>
      <c r="AY129" s="19" t="s">
        <v>245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9" t="s">
        <v>85</v>
      </c>
      <c r="BK129" s="233">
        <f>ROUND(I129*H129,2)</f>
        <v>0</v>
      </c>
      <c r="BL129" s="19" t="s">
        <v>253</v>
      </c>
      <c r="BM129" s="232" t="s">
        <v>7946</v>
      </c>
    </row>
    <row r="130" s="2" customFormat="1">
      <c r="A130" s="40"/>
      <c r="B130" s="41"/>
      <c r="C130" s="42"/>
      <c r="D130" s="234" t="s">
        <v>255</v>
      </c>
      <c r="E130" s="42"/>
      <c r="F130" s="235" t="s">
        <v>7945</v>
      </c>
      <c r="G130" s="42"/>
      <c r="H130" s="42"/>
      <c r="I130" s="236"/>
      <c r="J130" s="42"/>
      <c r="K130" s="42"/>
      <c r="L130" s="46"/>
      <c r="M130" s="237"/>
      <c r="N130" s="238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255</v>
      </c>
      <c r="AU130" s="19" t="s">
        <v>85</v>
      </c>
    </row>
    <row r="131" s="2" customFormat="1" ht="21.75" customHeight="1">
      <c r="A131" s="40"/>
      <c r="B131" s="41"/>
      <c r="C131" s="221" t="s">
        <v>314</v>
      </c>
      <c r="D131" s="221" t="s">
        <v>248</v>
      </c>
      <c r="E131" s="222" t="s">
        <v>7947</v>
      </c>
      <c r="F131" s="223" t="s">
        <v>7948</v>
      </c>
      <c r="G131" s="224" t="s">
        <v>3841</v>
      </c>
      <c r="H131" s="225">
        <v>4</v>
      </c>
      <c r="I131" s="226"/>
      <c r="J131" s="227">
        <f>ROUND(I131*H131,2)</f>
        <v>0</v>
      </c>
      <c r="K131" s="223" t="s">
        <v>1</v>
      </c>
      <c r="L131" s="46"/>
      <c r="M131" s="228" t="s">
        <v>1</v>
      </c>
      <c r="N131" s="229" t="s">
        <v>42</v>
      </c>
      <c r="O131" s="93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2" t="s">
        <v>253</v>
      </c>
      <c r="AT131" s="232" t="s">
        <v>248</v>
      </c>
      <c r="AU131" s="232" t="s">
        <v>85</v>
      </c>
      <c r="AY131" s="19" t="s">
        <v>245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9" t="s">
        <v>85</v>
      </c>
      <c r="BK131" s="233">
        <f>ROUND(I131*H131,2)</f>
        <v>0</v>
      </c>
      <c r="BL131" s="19" t="s">
        <v>253</v>
      </c>
      <c r="BM131" s="232" t="s">
        <v>7949</v>
      </c>
    </row>
    <row r="132" s="2" customFormat="1">
      <c r="A132" s="40"/>
      <c r="B132" s="41"/>
      <c r="C132" s="42"/>
      <c r="D132" s="234" t="s">
        <v>255</v>
      </c>
      <c r="E132" s="42"/>
      <c r="F132" s="235" t="s">
        <v>7948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255</v>
      </c>
      <c r="AU132" s="19" t="s">
        <v>85</v>
      </c>
    </row>
    <row r="133" s="2" customFormat="1" ht="16.5" customHeight="1">
      <c r="A133" s="40"/>
      <c r="B133" s="41"/>
      <c r="C133" s="221" t="s">
        <v>326</v>
      </c>
      <c r="D133" s="221" t="s">
        <v>248</v>
      </c>
      <c r="E133" s="222" t="s">
        <v>7931</v>
      </c>
      <c r="F133" s="223" t="s">
        <v>7932</v>
      </c>
      <c r="G133" s="224" t="s">
        <v>3227</v>
      </c>
      <c r="H133" s="225">
        <v>16</v>
      </c>
      <c r="I133" s="226"/>
      <c r="J133" s="227">
        <f>ROUND(I133*H133,2)</f>
        <v>0</v>
      </c>
      <c r="K133" s="223" t="s">
        <v>7933</v>
      </c>
      <c r="L133" s="46"/>
      <c r="M133" s="228" t="s">
        <v>1</v>
      </c>
      <c r="N133" s="229" t="s">
        <v>42</v>
      </c>
      <c r="O133" s="93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2" t="s">
        <v>253</v>
      </c>
      <c r="AT133" s="232" t="s">
        <v>248</v>
      </c>
      <c r="AU133" s="232" t="s">
        <v>85</v>
      </c>
      <c r="AY133" s="19" t="s">
        <v>245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9" t="s">
        <v>85</v>
      </c>
      <c r="BK133" s="233">
        <f>ROUND(I133*H133,2)</f>
        <v>0</v>
      </c>
      <c r="BL133" s="19" t="s">
        <v>253</v>
      </c>
      <c r="BM133" s="232" t="s">
        <v>7950</v>
      </c>
    </row>
    <row r="134" s="2" customFormat="1">
      <c r="A134" s="40"/>
      <c r="B134" s="41"/>
      <c r="C134" s="42"/>
      <c r="D134" s="234" t="s">
        <v>255</v>
      </c>
      <c r="E134" s="42"/>
      <c r="F134" s="235" t="s">
        <v>7932</v>
      </c>
      <c r="G134" s="42"/>
      <c r="H134" s="42"/>
      <c r="I134" s="236"/>
      <c r="J134" s="42"/>
      <c r="K134" s="42"/>
      <c r="L134" s="46"/>
      <c r="M134" s="237"/>
      <c r="N134" s="238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255</v>
      </c>
      <c r="AU134" s="19" t="s">
        <v>85</v>
      </c>
    </row>
    <row r="135" s="2" customFormat="1" ht="16.5" customHeight="1">
      <c r="A135" s="40"/>
      <c r="B135" s="41"/>
      <c r="C135" s="221" t="s">
        <v>335</v>
      </c>
      <c r="D135" s="221" t="s">
        <v>248</v>
      </c>
      <c r="E135" s="222" t="s">
        <v>7935</v>
      </c>
      <c r="F135" s="223" t="s">
        <v>7936</v>
      </c>
      <c r="G135" s="224" t="s">
        <v>2717</v>
      </c>
      <c r="H135" s="225">
        <v>3.1400000000000001</v>
      </c>
      <c r="I135" s="226"/>
      <c r="J135" s="227">
        <f>ROUND(I135*H135,2)</f>
        <v>0</v>
      </c>
      <c r="K135" s="223" t="s">
        <v>7933</v>
      </c>
      <c r="L135" s="46"/>
      <c r="M135" s="228" t="s">
        <v>1</v>
      </c>
      <c r="N135" s="229" t="s">
        <v>42</v>
      </c>
      <c r="O135" s="93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2" t="s">
        <v>253</v>
      </c>
      <c r="AT135" s="232" t="s">
        <v>248</v>
      </c>
      <c r="AU135" s="232" t="s">
        <v>85</v>
      </c>
      <c r="AY135" s="19" t="s">
        <v>245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9" t="s">
        <v>85</v>
      </c>
      <c r="BK135" s="233">
        <f>ROUND(I135*H135,2)</f>
        <v>0</v>
      </c>
      <c r="BL135" s="19" t="s">
        <v>253</v>
      </c>
      <c r="BM135" s="232" t="s">
        <v>7951</v>
      </c>
    </row>
    <row r="136" s="2" customFormat="1">
      <c r="A136" s="40"/>
      <c r="B136" s="41"/>
      <c r="C136" s="42"/>
      <c r="D136" s="234" t="s">
        <v>255</v>
      </c>
      <c r="E136" s="42"/>
      <c r="F136" s="235" t="s">
        <v>7936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255</v>
      </c>
      <c r="AU136" s="19" t="s">
        <v>85</v>
      </c>
    </row>
    <row r="137" s="2" customFormat="1" ht="16.5" customHeight="1">
      <c r="A137" s="40"/>
      <c r="B137" s="41"/>
      <c r="C137" s="221" t="s">
        <v>341</v>
      </c>
      <c r="D137" s="221" t="s">
        <v>248</v>
      </c>
      <c r="E137" s="222" t="s">
        <v>7938</v>
      </c>
      <c r="F137" s="223" t="s">
        <v>7939</v>
      </c>
      <c r="G137" s="224" t="s">
        <v>2717</v>
      </c>
      <c r="H137" s="225">
        <v>15.699999999999999</v>
      </c>
      <c r="I137" s="226"/>
      <c r="J137" s="227">
        <f>ROUND(I137*H137,2)</f>
        <v>0</v>
      </c>
      <c r="K137" s="223" t="s">
        <v>7933</v>
      </c>
      <c r="L137" s="46"/>
      <c r="M137" s="228" t="s">
        <v>1</v>
      </c>
      <c r="N137" s="229" t="s">
        <v>42</v>
      </c>
      <c r="O137" s="93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32" t="s">
        <v>253</v>
      </c>
      <c r="AT137" s="232" t="s">
        <v>248</v>
      </c>
      <c r="AU137" s="232" t="s">
        <v>85</v>
      </c>
      <c r="AY137" s="19" t="s">
        <v>245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9" t="s">
        <v>85</v>
      </c>
      <c r="BK137" s="233">
        <f>ROUND(I137*H137,2)</f>
        <v>0</v>
      </c>
      <c r="BL137" s="19" t="s">
        <v>253</v>
      </c>
      <c r="BM137" s="232" t="s">
        <v>7952</v>
      </c>
    </row>
    <row r="138" s="2" customFormat="1">
      <c r="A138" s="40"/>
      <c r="B138" s="41"/>
      <c r="C138" s="42"/>
      <c r="D138" s="234" t="s">
        <v>255</v>
      </c>
      <c r="E138" s="42"/>
      <c r="F138" s="235" t="s">
        <v>7939</v>
      </c>
      <c r="G138" s="42"/>
      <c r="H138" s="42"/>
      <c r="I138" s="236"/>
      <c r="J138" s="42"/>
      <c r="K138" s="42"/>
      <c r="L138" s="46"/>
      <c r="M138" s="237"/>
      <c r="N138" s="238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255</v>
      </c>
      <c r="AU138" s="19" t="s">
        <v>85</v>
      </c>
    </row>
    <row r="139" s="2" customFormat="1" ht="16.5" customHeight="1">
      <c r="A139" s="40"/>
      <c r="B139" s="41"/>
      <c r="C139" s="221" t="s">
        <v>349</v>
      </c>
      <c r="D139" s="221" t="s">
        <v>248</v>
      </c>
      <c r="E139" s="222" t="s">
        <v>7941</v>
      </c>
      <c r="F139" s="223" t="s">
        <v>7942</v>
      </c>
      <c r="G139" s="224" t="s">
        <v>3841</v>
      </c>
      <c r="H139" s="225">
        <v>40</v>
      </c>
      <c r="I139" s="226"/>
      <c r="J139" s="227">
        <f>ROUND(I139*H139,2)</f>
        <v>0</v>
      </c>
      <c r="K139" s="223" t="s">
        <v>7933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85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7953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7942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85</v>
      </c>
    </row>
    <row r="141" s="2" customFormat="1" ht="16.5" customHeight="1">
      <c r="A141" s="40"/>
      <c r="B141" s="41"/>
      <c r="C141" s="221" t="s">
        <v>8</v>
      </c>
      <c r="D141" s="221" t="s">
        <v>248</v>
      </c>
      <c r="E141" s="222" t="s">
        <v>7954</v>
      </c>
      <c r="F141" s="223" t="s">
        <v>7955</v>
      </c>
      <c r="G141" s="224" t="s">
        <v>3841</v>
      </c>
      <c r="H141" s="225">
        <v>4</v>
      </c>
      <c r="I141" s="226"/>
      <c r="J141" s="227">
        <f>ROUND(I141*H141,2)</f>
        <v>0</v>
      </c>
      <c r="K141" s="223" t="s">
        <v>1</v>
      </c>
      <c r="L141" s="46"/>
      <c r="M141" s="228" t="s">
        <v>1</v>
      </c>
      <c r="N141" s="229" t="s">
        <v>42</v>
      </c>
      <c r="O141" s="93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32" t="s">
        <v>253</v>
      </c>
      <c r="AT141" s="232" t="s">
        <v>248</v>
      </c>
      <c r="AU141" s="232" t="s">
        <v>85</v>
      </c>
      <c r="AY141" s="19" t="s">
        <v>245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9" t="s">
        <v>85</v>
      </c>
      <c r="BK141" s="233">
        <f>ROUND(I141*H141,2)</f>
        <v>0</v>
      </c>
      <c r="BL141" s="19" t="s">
        <v>253</v>
      </c>
      <c r="BM141" s="232" t="s">
        <v>7956</v>
      </c>
    </row>
    <row r="142" s="2" customFormat="1">
      <c r="A142" s="40"/>
      <c r="B142" s="41"/>
      <c r="C142" s="42"/>
      <c r="D142" s="234" t="s">
        <v>255</v>
      </c>
      <c r="E142" s="42"/>
      <c r="F142" s="235" t="s">
        <v>7955</v>
      </c>
      <c r="G142" s="42"/>
      <c r="H142" s="42"/>
      <c r="I142" s="236"/>
      <c r="J142" s="42"/>
      <c r="K142" s="42"/>
      <c r="L142" s="46"/>
      <c r="M142" s="237"/>
      <c r="N142" s="238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255</v>
      </c>
      <c r="AU142" s="19" t="s">
        <v>85</v>
      </c>
    </row>
    <row r="143" s="2" customFormat="1" ht="21.75" customHeight="1">
      <c r="A143" s="40"/>
      <c r="B143" s="41"/>
      <c r="C143" s="221" t="s">
        <v>383</v>
      </c>
      <c r="D143" s="221" t="s">
        <v>248</v>
      </c>
      <c r="E143" s="222" t="s">
        <v>7957</v>
      </c>
      <c r="F143" s="223" t="s">
        <v>7958</v>
      </c>
      <c r="G143" s="224" t="s">
        <v>3841</v>
      </c>
      <c r="H143" s="225">
        <v>4</v>
      </c>
      <c r="I143" s="226"/>
      <c r="J143" s="227">
        <f>ROUND(I143*H143,2)</f>
        <v>0</v>
      </c>
      <c r="K143" s="223" t="s">
        <v>1</v>
      </c>
      <c r="L143" s="46"/>
      <c r="M143" s="228" t="s">
        <v>1</v>
      </c>
      <c r="N143" s="229" t="s">
        <v>42</v>
      </c>
      <c r="O143" s="93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32" t="s">
        <v>253</v>
      </c>
      <c r="AT143" s="232" t="s">
        <v>248</v>
      </c>
      <c r="AU143" s="232" t="s">
        <v>85</v>
      </c>
      <c r="AY143" s="19" t="s">
        <v>245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9" t="s">
        <v>85</v>
      </c>
      <c r="BK143" s="233">
        <f>ROUND(I143*H143,2)</f>
        <v>0</v>
      </c>
      <c r="BL143" s="19" t="s">
        <v>253</v>
      </c>
      <c r="BM143" s="232" t="s">
        <v>7959</v>
      </c>
    </row>
    <row r="144" s="2" customFormat="1">
      <c r="A144" s="40"/>
      <c r="B144" s="41"/>
      <c r="C144" s="42"/>
      <c r="D144" s="234" t="s">
        <v>255</v>
      </c>
      <c r="E144" s="42"/>
      <c r="F144" s="235" t="s">
        <v>7958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255</v>
      </c>
      <c r="AU144" s="19" t="s">
        <v>85</v>
      </c>
    </row>
    <row r="145" s="2" customFormat="1" ht="16.5" customHeight="1">
      <c r="A145" s="40"/>
      <c r="B145" s="41"/>
      <c r="C145" s="221" t="s">
        <v>390</v>
      </c>
      <c r="D145" s="221" t="s">
        <v>248</v>
      </c>
      <c r="E145" s="222" t="s">
        <v>7931</v>
      </c>
      <c r="F145" s="223" t="s">
        <v>7932</v>
      </c>
      <c r="G145" s="224" t="s">
        <v>3227</v>
      </c>
      <c r="H145" s="225">
        <v>16</v>
      </c>
      <c r="I145" s="226"/>
      <c r="J145" s="227">
        <f>ROUND(I145*H145,2)</f>
        <v>0</v>
      </c>
      <c r="K145" s="223" t="s">
        <v>7933</v>
      </c>
      <c r="L145" s="46"/>
      <c r="M145" s="228" t="s">
        <v>1</v>
      </c>
      <c r="N145" s="229" t="s">
        <v>42</v>
      </c>
      <c r="O145" s="93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32" t="s">
        <v>253</v>
      </c>
      <c r="AT145" s="232" t="s">
        <v>248</v>
      </c>
      <c r="AU145" s="232" t="s">
        <v>85</v>
      </c>
      <c r="AY145" s="19" t="s">
        <v>245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9" t="s">
        <v>85</v>
      </c>
      <c r="BK145" s="233">
        <f>ROUND(I145*H145,2)</f>
        <v>0</v>
      </c>
      <c r="BL145" s="19" t="s">
        <v>253</v>
      </c>
      <c r="BM145" s="232" t="s">
        <v>7960</v>
      </c>
    </row>
    <row r="146" s="2" customFormat="1">
      <c r="A146" s="40"/>
      <c r="B146" s="41"/>
      <c r="C146" s="42"/>
      <c r="D146" s="234" t="s">
        <v>255</v>
      </c>
      <c r="E146" s="42"/>
      <c r="F146" s="235" t="s">
        <v>7932</v>
      </c>
      <c r="G146" s="42"/>
      <c r="H146" s="42"/>
      <c r="I146" s="236"/>
      <c r="J146" s="42"/>
      <c r="K146" s="42"/>
      <c r="L146" s="46"/>
      <c r="M146" s="237"/>
      <c r="N146" s="238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255</v>
      </c>
      <c r="AU146" s="19" t="s">
        <v>85</v>
      </c>
    </row>
    <row r="147" s="2" customFormat="1" ht="16.5" customHeight="1">
      <c r="A147" s="40"/>
      <c r="B147" s="41"/>
      <c r="C147" s="221" t="s">
        <v>395</v>
      </c>
      <c r="D147" s="221" t="s">
        <v>248</v>
      </c>
      <c r="E147" s="222" t="s">
        <v>7935</v>
      </c>
      <c r="F147" s="223" t="s">
        <v>7936</v>
      </c>
      <c r="G147" s="224" t="s">
        <v>2717</v>
      </c>
      <c r="H147" s="225">
        <v>3.1400000000000001</v>
      </c>
      <c r="I147" s="226"/>
      <c r="J147" s="227">
        <f>ROUND(I147*H147,2)</f>
        <v>0</v>
      </c>
      <c r="K147" s="223" t="s">
        <v>7933</v>
      </c>
      <c r="L147" s="46"/>
      <c r="M147" s="228" t="s">
        <v>1</v>
      </c>
      <c r="N147" s="229" t="s">
        <v>42</v>
      </c>
      <c r="O147" s="93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32" t="s">
        <v>253</v>
      </c>
      <c r="AT147" s="232" t="s">
        <v>248</v>
      </c>
      <c r="AU147" s="232" t="s">
        <v>85</v>
      </c>
      <c r="AY147" s="19" t="s">
        <v>245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9" t="s">
        <v>85</v>
      </c>
      <c r="BK147" s="233">
        <f>ROUND(I147*H147,2)</f>
        <v>0</v>
      </c>
      <c r="BL147" s="19" t="s">
        <v>253</v>
      </c>
      <c r="BM147" s="232" t="s">
        <v>7961</v>
      </c>
    </row>
    <row r="148" s="2" customFormat="1">
      <c r="A148" s="40"/>
      <c r="B148" s="41"/>
      <c r="C148" s="42"/>
      <c r="D148" s="234" t="s">
        <v>255</v>
      </c>
      <c r="E148" s="42"/>
      <c r="F148" s="235" t="s">
        <v>7936</v>
      </c>
      <c r="G148" s="42"/>
      <c r="H148" s="42"/>
      <c r="I148" s="236"/>
      <c r="J148" s="42"/>
      <c r="K148" s="42"/>
      <c r="L148" s="46"/>
      <c r="M148" s="237"/>
      <c r="N148" s="238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255</v>
      </c>
      <c r="AU148" s="19" t="s">
        <v>85</v>
      </c>
    </row>
    <row r="149" s="2" customFormat="1" ht="16.5" customHeight="1">
      <c r="A149" s="40"/>
      <c r="B149" s="41"/>
      <c r="C149" s="221" t="s">
        <v>402</v>
      </c>
      <c r="D149" s="221" t="s">
        <v>248</v>
      </c>
      <c r="E149" s="222" t="s">
        <v>7938</v>
      </c>
      <c r="F149" s="223" t="s">
        <v>7939</v>
      </c>
      <c r="G149" s="224" t="s">
        <v>2717</v>
      </c>
      <c r="H149" s="225">
        <v>15.699999999999999</v>
      </c>
      <c r="I149" s="226"/>
      <c r="J149" s="227">
        <f>ROUND(I149*H149,2)</f>
        <v>0</v>
      </c>
      <c r="K149" s="223" t="s">
        <v>7933</v>
      </c>
      <c r="L149" s="46"/>
      <c r="M149" s="228" t="s">
        <v>1</v>
      </c>
      <c r="N149" s="229" t="s">
        <v>42</v>
      </c>
      <c r="O149" s="93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2" t="s">
        <v>253</v>
      </c>
      <c r="AT149" s="232" t="s">
        <v>248</v>
      </c>
      <c r="AU149" s="232" t="s">
        <v>85</v>
      </c>
      <c r="AY149" s="19" t="s">
        <v>245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9" t="s">
        <v>85</v>
      </c>
      <c r="BK149" s="233">
        <f>ROUND(I149*H149,2)</f>
        <v>0</v>
      </c>
      <c r="BL149" s="19" t="s">
        <v>253</v>
      </c>
      <c r="BM149" s="232" t="s">
        <v>7962</v>
      </c>
    </row>
    <row r="150" s="2" customFormat="1">
      <c r="A150" s="40"/>
      <c r="B150" s="41"/>
      <c r="C150" s="42"/>
      <c r="D150" s="234" t="s">
        <v>255</v>
      </c>
      <c r="E150" s="42"/>
      <c r="F150" s="235" t="s">
        <v>7939</v>
      </c>
      <c r="G150" s="42"/>
      <c r="H150" s="42"/>
      <c r="I150" s="236"/>
      <c r="J150" s="42"/>
      <c r="K150" s="42"/>
      <c r="L150" s="46"/>
      <c r="M150" s="237"/>
      <c r="N150" s="238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255</v>
      </c>
      <c r="AU150" s="19" t="s">
        <v>85</v>
      </c>
    </row>
    <row r="151" s="2" customFormat="1" ht="16.5" customHeight="1">
      <c r="A151" s="40"/>
      <c r="B151" s="41"/>
      <c r="C151" s="221" t="s">
        <v>410</v>
      </c>
      <c r="D151" s="221" t="s">
        <v>248</v>
      </c>
      <c r="E151" s="222" t="s">
        <v>7941</v>
      </c>
      <c r="F151" s="223" t="s">
        <v>7942</v>
      </c>
      <c r="G151" s="224" t="s">
        <v>3841</v>
      </c>
      <c r="H151" s="225">
        <v>40</v>
      </c>
      <c r="I151" s="226"/>
      <c r="J151" s="227">
        <f>ROUND(I151*H151,2)</f>
        <v>0</v>
      </c>
      <c r="K151" s="223" t="s">
        <v>7933</v>
      </c>
      <c r="L151" s="46"/>
      <c r="M151" s="228" t="s">
        <v>1</v>
      </c>
      <c r="N151" s="229" t="s">
        <v>42</v>
      </c>
      <c r="O151" s="93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2" t="s">
        <v>253</v>
      </c>
      <c r="AT151" s="232" t="s">
        <v>248</v>
      </c>
      <c r="AU151" s="232" t="s">
        <v>85</v>
      </c>
      <c r="AY151" s="19" t="s">
        <v>245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9" t="s">
        <v>85</v>
      </c>
      <c r="BK151" s="233">
        <f>ROUND(I151*H151,2)</f>
        <v>0</v>
      </c>
      <c r="BL151" s="19" t="s">
        <v>253</v>
      </c>
      <c r="BM151" s="232" t="s">
        <v>7963</v>
      </c>
    </row>
    <row r="152" s="2" customFormat="1">
      <c r="A152" s="40"/>
      <c r="B152" s="41"/>
      <c r="C152" s="42"/>
      <c r="D152" s="234" t="s">
        <v>255</v>
      </c>
      <c r="E152" s="42"/>
      <c r="F152" s="235" t="s">
        <v>7942</v>
      </c>
      <c r="G152" s="42"/>
      <c r="H152" s="42"/>
      <c r="I152" s="236"/>
      <c r="J152" s="42"/>
      <c r="K152" s="42"/>
      <c r="L152" s="46"/>
      <c r="M152" s="237"/>
      <c r="N152" s="238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255</v>
      </c>
      <c r="AU152" s="19" t="s">
        <v>85</v>
      </c>
    </row>
    <row r="153" s="2" customFormat="1" ht="16.5" customHeight="1">
      <c r="A153" s="40"/>
      <c r="B153" s="41"/>
      <c r="C153" s="221" t="s">
        <v>419</v>
      </c>
      <c r="D153" s="221" t="s">
        <v>248</v>
      </c>
      <c r="E153" s="222" t="s">
        <v>7964</v>
      </c>
      <c r="F153" s="223" t="s">
        <v>7955</v>
      </c>
      <c r="G153" s="224" t="s">
        <v>3841</v>
      </c>
      <c r="H153" s="225">
        <v>4</v>
      </c>
      <c r="I153" s="226"/>
      <c r="J153" s="227">
        <f>ROUND(I153*H153,2)</f>
        <v>0</v>
      </c>
      <c r="K153" s="223" t="s">
        <v>1</v>
      </c>
      <c r="L153" s="46"/>
      <c r="M153" s="228" t="s">
        <v>1</v>
      </c>
      <c r="N153" s="229" t="s">
        <v>42</v>
      </c>
      <c r="O153" s="93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32" t="s">
        <v>253</v>
      </c>
      <c r="AT153" s="232" t="s">
        <v>248</v>
      </c>
      <c r="AU153" s="232" t="s">
        <v>85</v>
      </c>
      <c r="AY153" s="19" t="s">
        <v>245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9" t="s">
        <v>85</v>
      </c>
      <c r="BK153" s="233">
        <f>ROUND(I153*H153,2)</f>
        <v>0</v>
      </c>
      <c r="BL153" s="19" t="s">
        <v>253</v>
      </c>
      <c r="BM153" s="232" t="s">
        <v>7965</v>
      </c>
    </row>
    <row r="154" s="2" customFormat="1">
      <c r="A154" s="40"/>
      <c r="B154" s="41"/>
      <c r="C154" s="42"/>
      <c r="D154" s="234" t="s">
        <v>255</v>
      </c>
      <c r="E154" s="42"/>
      <c r="F154" s="235" t="s">
        <v>7955</v>
      </c>
      <c r="G154" s="42"/>
      <c r="H154" s="42"/>
      <c r="I154" s="236"/>
      <c r="J154" s="42"/>
      <c r="K154" s="42"/>
      <c r="L154" s="46"/>
      <c r="M154" s="237"/>
      <c r="N154" s="238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255</v>
      </c>
      <c r="AU154" s="19" t="s">
        <v>85</v>
      </c>
    </row>
    <row r="155" s="2" customFormat="1" ht="16.5" customHeight="1">
      <c r="A155" s="40"/>
      <c r="B155" s="41"/>
      <c r="C155" s="221" t="s">
        <v>430</v>
      </c>
      <c r="D155" s="221" t="s">
        <v>248</v>
      </c>
      <c r="E155" s="222" t="s">
        <v>7966</v>
      </c>
      <c r="F155" s="223" t="s">
        <v>7967</v>
      </c>
      <c r="G155" s="224" t="s">
        <v>3841</v>
      </c>
      <c r="H155" s="225">
        <v>1</v>
      </c>
      <c r="I155" s="226"/>
      <c r="J155" s="227">
        <f>ROUND(I155*H155,2)</f>
        <v>0</v>
      </c>
      <c r="K155" s="223" t="s">
        <v>1</v>
      </c>
      <c r="L155" s="46"/>
      <c r="M155" s="228" t="s">
        <v>1</v>
      </c>
      <c r="N155" s="229" t="s">
        <v>42</v>
      </c>
      <c r="O155" s="93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2" t="s">
        <v>253</v>
      </c>
      <c r="AT155" s="232" t="s">
        <v>248</v>
      </c>
      <c r="AU155" s="232" t="s">
        <v>85</v>
      </c>
      <c r="AY155" s="19" t="s">
        <v>245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9" t="s">
        <v>85</v>
      </c>
      <c r="BK155" s="233">
        <f>ROUND(I155*H155,2)</f>
        <v>0</v>
      </c>
      <c r="BL155" s="19" t="s">
        <v>253</v>
      </c>
      <c r="BM155" s="232" t="s">
        <v>7968</v>
      </c>
    </row>
    <row r="156" s="2" customFormat="1">
      <c r="A156" s="40"/>
      <c r="B156" s="41"/>
      <c r="C156" s="42"/>
      <c r="D156" s="234" t="s">
        <v>255</v>
      </c>
      <c r="E156" s="42"/>
      <c r="F156" s="235" t="s">
        <v>7967</v>
      </c>
      <c r="G156" s="42"/>
      <c r="H156" s="42"/>
      <c r="I156" s="236"/>
      <c r="J156" s="42"/>
      <c r="K156" s="42"/>
      <c r="L156" s="46"/>
      <c r="M156" s="237"/>
      <c r="N156" s="238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255</v>
      </c>
      <c r="AU156" s="19" t="s">
        <v>85</v>
      </c>
    </row>
    <row r="157" s="2" customFormat="1" ht="16.5" customHeight="1">
      <c r="A157" s="40"/>
      <c r="B157" s="41"/>
      <c r="C157" s="221" t="s">
        <v>418</v>
      </c>
      <c r="D157" s="221" t="s">
        <v>248</v>
      </c>
      <c r="E157" s="222" t="s">
        <v>7969</v>
      </c>
      <c r="F157" s="223" t="s">
        <v>7970</v>
      </c>
      <c r="G157" s="224" t="s">
        <v>2717</v>
      </c>
      <c r="H157" s="225">
        <v>1</v>
      </c>
      <c r="I157" s="226"/>
      <c r="J157" s="227">
        <f>ROUND(I157*H157,2)</f>
        <v>0</v>
      </c>
      <c r="K157" s="223" t="s">
        <v>7933</v>
      </c>
      <c r="L157" s="46"/>
      <c r="M157" s="228" t="s">
        <v>1</v>
      </c>
      <c r="N157" s="229" t="s">
        <v>42</v>
      </c>
      <c r="O157" s="93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32" t="s">
        <v>253</v>
      </c>
      <c r="AT157" s="232" t="s">
        <v>248</v>
      </c>
      <c r="AU157" s="232" t="s">
        <v>85</v>
      </c>
      <c r="AY157" s="19" t="s">
        <v>245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9" t="s">
        <v>85</v>
      </c>
      <c r="BK157" s="233">
        <f>ROUND(I157*H157,2)</f>
        <v>0</v>
      </c>
      <c r="BL157" s="19" t="s">
        <v>253</v>
      </c>
      <c r="BM157" s="232" t="s">
        <v>7971</v>
      </c>
    </row>
    <row r="158" s="2" customFormat="1">
      <c r="A158" s="40"/>
      <c r="B158" s="41"/>
      <c r="C158" s="42"/>
      <c r="D158" s="234" t="s">
        <v>255</v>
      </c>
      <c r="E158" s="42"/>
      <c r="F158" s="235" t="s">
        <v>7970</v>
      </c>
      <c r="G158" s="42"/>
      <c r="H158" s="42"/>
      <c r="I158" s="236"/>
      <c r="J158" s="42"/>
      <c r="K158" s="42"/>
      <c r="L158" s="46"/>
      <c r="M158" s="237"/>
      <c r="N158" s="238"/>
      <c r="O158" s="93"/>
      <c r="P158" s="93"/>
      <c r="Q158" s="93"/>
      <c r="R158" s="93"/>
      <c r="S158" s="93"/>
      <c r="T158" s="94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255</v>
      </c>
      <c r="AU158" s="19" t="s">
        <v>85</v>
      </c>
    </row>
    <row r="159" s="2" customFormat="1" ht="16.5" customHeight="1">
      <c r="A159" s="40"/>
      <c r="B159" s="41"/>
      <c r="C159" s="221" t="s">
        <v>7</v>
      </c>
      <c r="D159" s="221" t="s">
        <v>248</v>
      </c>
      <c r="E159" s="222" t="s">
        <v>7931</v>
      </c>
      <c r="F159" s="223" t="s">
        <v>7932</v>
      </c>
      <c r="G159" s="224" t="s">
        <v>3227</v>
      </c>
      <c r="H159" s="225">
        <v>2</v>
      </c>
      <c r="I159" s="226"/>
      <c r="J159" s="227">
        <f>ROUND(I159*H159,2)</f>
        <v>0</v>
      </c>
      <c r="K159" s="223" t="s">
        <v>7933</v>
      </c>
      <c r="L159" s="46"/>
      <c r="M159" s="228" t="s">
        <v>1</v>
      </c>
      <c r="N159" s="229" t="s">
        <v>42</v>
      </c>
      <c r="O159" s="93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2" t="s">
        <v>253</v>
      </c>
      <c r="AT159" s="232" t="s">
        <v>248</v>
      </c>
      <c r="AU159" s="232" t="s">
        <v>85</v>
      </c>
      <c r="AY159" s="19" t="s">
        <v>245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9" t="s">
        <v>85</v>
      </c>
      <c r="BK159" s="233">
        <f>ROUND(I159*H159,2)</f>
        <v>0</v>
      </c>
      <c r="BL159" s="19" t="s">
        <v>253</v>
      </c>
      <c r="BM159" s="232" t="s">
        <v>7972</v>
      </c>
    </row>
    <row r="160" s="2" customFormat="1">
      <c r="A160" s="40"/>
      <c r="B160" s="41"/>
      <c r="C160" s="42"/>
      <c r="D160" s="234" t="s">
        <v>255</v>
      </c>
      <c r="E160" s="42"/>
      <c r="F160" s="235" t="s">
        <v>7932</v>
      </c>
      <c r="G160" s="42"/>
      <c r="H160" s="42"/>
      <c r="I160" s="236"/>
      <c r="J160" s="42"/>
      <c r="K160" s="42"/>
      <c r="L160" s="46"/>
      <c r="M160" s="237"/>
      <c r="N160" s="238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255</v>
      </c>
      <c r="AU160" s="19" t="s">
        <v>85</v>
      </c>
    </row>
    <row r="161" s="2" customFormat="1" ht="16.5" customHeight="1">
      <c r="A161" s="40"/>
      <c r="B161" s="41"/>
      <c r="C161" s="221" t="s">
        <v>452</v>
      </c>
      <c r="D161" s="221" t="s">
        <v>248</v>
      </c>
      <c r="E161" s="222" t="s">
        <v>7935</v>
      </c>
      <c r="F161" s="223" t="s">
        <v>7936</v>
      </c>
      <c r="G161" s="224" t="s">
        <v>2717</v>
      </c>
      <c r="H161" s="225">
        <v>1</v>
      </c>
      <c r="I161" s="226"/>
      <c r="J161" s="227">
        <f>ROUND(I161*H161,2)</f>
        <v>0</v>
      </c>
      <c r="K161" s="223" t="s">
        <v>7933</v>
      </c>
      <c r="L161" s="46"/>
      <c r="M161" s="228" t="s">
        <v>1</v>
      </c>
      <c r="N161" s="229" t="s">
        <v>42</v>
      </c>
      <c r="O161" s="93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32" t="s">
        <v>253</v>
      </c>
      <c r="AT161" s="232" t="s">
        <v>248</v>
      </c>
      <c r="AU161" s="232" t="s">
        <v>85</v>
      </c>
      <c r="AY161" s="19" t="s">
        <v>245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9" t="s">
        <v>85</v>
      </c>
      <c r="BK161" s="233">
        <f>ROUND(I161*H161,2)</f>
        <v>0</v>
      </c>
      <c r="BL161" s="19" t="s">
        <v>253</v>
      </c>
      <c r="BM161" s="232" t="s">
        <v>7973</v>
      </c>
    </row>
    <row r="162" s="2" customFormat="1">
      <c r="A162" s="40"/>
      <c r="B162" s="41"/>
      <c r="C162" s="42"/>
      <c r="D162" s="234" t="s">
        <v>255</v>
      </c>
      <c r="E162" s="42"/>
      <c r="F162" s="235" t="s">
        <v>7936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255</v>
      </c>
      <c r="AU162" s="19" t="s">
        <v>85</v>
      </c>
    </row>
    <row r="163" s="2" customFormat="1" ht="16.5" customHeight="1">
      <c r="A163" s="40"/>
      <c r="B163" s="41"/>
      <c r="C163" s="221" t="s">
        <v>460</v>
      </c>
      <c r="D163" s="221" t="s">
        <v>248</v>
      </c>
      <c r="E163" s="222" t="s">
        <v>7938</v>
      </c>
      <c r="F163" s="223" t="s">
        <v>7939</v>
      </c>
      <c r="G163" s="224" t="s">
        <v>2717</v>
      </c>
      <c r="H163" s="225">
        <v>5</v>
      </c>
      <c r="I163" s="226"/>
      <c r="J163" s="227">
        <f>ROUND(I163*H163,2)</f>
        <v>0</v>
      </c>
      <c r="K163" s="223" t="s">
        <v>7933</v>
      </c>
      <c r="L163" s="46"/>
      <c r="M163" s="228" t="s">
        <v>1</v>
      </c>
      <c r="N163" s="229" t="s">
        <v>42</v>
      </c>
      <c r="O163" s="93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2" t="s">
        <v>253</v>
      </c>
      <c r="AT163" s="232" t="s">
        <v>248</v>
      </c>
      <c r="AU163" s="232" t="s">
        <v>85</v>
      </c>
      <c r="AY163" s="19" t="s">
        <v>245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9" t="s">
        <v>85</v>
      </c>
      <c r="BK163" s="233">
        <f>ROUND(I163*H163,2)</f>
        <v>0</v>
      </c>
      <c r="BL163" s="19" t="s">
        <v>253</v>
      </c>
      <c r="BM163" s="232" t="s">
        <v>7974</v>
      </c>
    </row>
    <row r="164" s="2" customFormat="1">
      <c r="A164" s="40"/>
      <c r="B164" s="41"/>
      <c r="C164" s="42"/>
      <c r="D164" s="234" t="s">
        <v>255</v>
      </c>
      <c r="E164" s="42"/>
      <c r="F164" s="235" t="s">
        <v>7939</v>
      </c>
      <c r="G164" s="42"/>
      <c r="H164" s="42"/>
      <c r="I164" s="236"/>
      <c r="J164" s="42"/>
      <c r="K164" s="42"/>
      <c r="L164" s="46"/>
      <c r="M164" s="237"/>
      <c r="N164" s="238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255</v>
      </c>
      <c r="AU164" s="19" t="s">
        <v>85</v>
      </c>
    </row>
    <row r="165" s="2" customFormat="1" ht="16.5" customHeight="1">
      <c r="A165" s="40"/>
      <c r="B165" s="41"/>
      <c r="C165" s="221" t="s">
        <v>466</v>
      </c>
      <c r="D165" s="221" t="s">
        <v>248</v>
      </c>
      <c r="E165" s="222" t="s">
        <v>7975</v>
      </c>
      <c r="F165" s="223" t="s">
        <v>7976</v>
      </c>
      <c r="G165" s="224" t="s">
        <v>2717</v>
      </c>
      <c r="H165" s="225">
        <v>10</v>
      </c>
      <c r="I165" s="226"/>
      <c r="J165" s="227">
        <f>ROUND(I165*H165,2)</f>
        <v>0</v>
      </c>
      <c r="K165" s="223" t="s">
        <v>7933</v>
      </c>
      <c r="L165" s="46"/>
      <c r="M165" s="228" t="s">
        <v>1</v>
      </c>
      <c r="N165" s="229" t="s">
        <v>42</v>
      </c>
      <c r="O165" s="93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2" t="s">
        <v>253</v>
      </c>
      <c r="AT165" s="232" t="s">
        <v>248</v>
      </c>
      <c r="AU165" s="232" t="s">
        <v>85</v>
      </c>
      <c r="AY165" s="19" t="s">
        <v>245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9" t="s">
        <v>85</v>
      </c>
      <c r="BK165" s="233">
        <f>ROUND(I165*H165,2)</f>
        <v>0</v>
      </c>
      <c r="BL165" s="19" t="s">
        <v>253</v>
      </c>
      <c r="BM165" s="232" t="s">
        <v>7977</v>
      </c>
    </row>
    <row r="166" s="2" customFormat="1">
      <c r="A166" s="40"/>
      <c r="B166" s="41"/>
      <c r="C166" s="42"/>
      <c r="D166" s="234" t="s">
        <v>255</v>
      </c>
      <c r="E166" s="42"/>
      <c r="F166" s="235" t="s">
        <v>7976</v>
      </c>
      <c r="G166" s="42"/>
      <c r="H166" s="42"/>
      <c r="I166" s="236"/>
      <c r="J166" s="42"/>
      <c r="K166" s="42"/>
      <c r="L166" s="46"/>
      <c r="M166" s="237"/>
      <c r="N166" s="238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255</v>
      </c>
      <c r="AU166" s="19" t="s">
        <v>85</v>
      </c>
    </row>
    <row r="167" s="2" customFormat="1" ht="16.5" customHeight="1">
      <c r="A167" s="40"/>
      <c r="B167" s="41"/>
      <c r="C167" s="221" t="s">
        <v>471</v>
      </c>
      <c r="D167" s="221" t="s">
        <v>248</v>
      </c>
      <c r="E167" s="222" t="s">
        <v>7978</v>
      </c>
      <c r="F167" s="223" t="s">
        <v>7979</v>
      </c>
      <c r="G167" s="224" t="s">
        <v>3841</v>
      </c>
      <c r="H167" s="225">
        <v>1</v>
      </c>
      <c r="I167" s="226"/>
      <c r="J167" s="227">
        <f>ROUND(I167*H167,2)</f>
        <v>0</v>
      </c>
      <c r="K167" s="223" t="s">
        <v>1</v>
      </c>
      <c r="L167" s="46"/>
      <c r="M167" s="228" t="s">
        <v>1</v>
      </c>
      <c r="N167" s="229" t="s">
        <v>42</v>
      </c>
      <c r="O167" s="93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2" t="s">
        <v>253</v>
      </c>
      <c r="AT167" s="232" t="s">
        <v>248</v>
      </c>
      <c r="AU167" s="232" t="s">
        <v>85</v>
      </c>
      <c r="AY167" s="19" t="s">
        <v>245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9" t="s">
        <v>85</v>
      </c>
      <c r="BK167" s="233">
        <f>ROUND(I167*H167,2)</f>
        <v>0</v>
      </c>
      <c r="BL167" s="19" t="s">
        <v>253</v>
      </c>
      <c r="BM167" s="232" t="s">
        <v>7980</v>
      </c>
    </row>
    <row r="168" s="2" customFormat="1">
      <c r="A168" s="40"/>
      <c r="B168" s="41"/>
      <c r="C168" s="42"/>
      <c r="D168" s="234" t="s">
        <v>255</v>
      </c>
      <c r="E168" s="42"/>
      <c r="F168" s="235" t="s">
        <v>7979</v>
      </c>
      <c r="G168" s="42"/>
      <c r="H168" s="42"/>
      <c r="I168" s="236"/>
      <c r="J168" s="42"/>
      <c r="K168" s="42"/>
      <c r="L168" s="46"/>
      <c r="M168" s="237"/>
      <c r="N168" s="238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255</v>
      </c>
      <c r="AU168" s="19" t="s">
        <v>85</v>
      </c>
    </row>
    <row r="169" s="2" customFormat="1" ht="16.5" customHeight="1">
      <c r="A169" s="40"/>
      <c r="B169" s="41"/>
      <c r="C169" s="221" t="s">
        <v>218</v>
      </c>
      <c r="D169" s="221" t="s">
        <v>248</v>
      </c>
      <c r="E169" s="222" t="s">
        <v>7981</v>
      </c>
      <c r="F169" s="223" t="s">
        <v>7982</v>
      </c>
      <c r="G169" s="224" t="s">
        <v>3841</v>
      </c>
      <c r="H169" s="225">
        <v>1</v>
      </c>
      <c r="I169" s="226"/>
      <c r="J169" s="227">
        <f>ROUND(I169*H169,2)</f>
        <v>0</v>
      </c>
      <c r="K169" s="223" t="s">
        <v>1</v>
      </c>
      <c r="L169" s="46"/>
      <c r="M169" s="228" t="s">
        <v>1</v>
      </c>
      <c r="N169" s="229" t="s">
        <v>42</v>
      </c>
      <c r="O169" s="93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2" t="s">
        <v>253</v>
      </c>
      <c r="AT169" s="232" t="s">
        <v>248</v>
      </c>
      <c r="AU169" s="232" t="s">
        <v>85</v>
      </c>
      <c r="AY169" s="19" t="s">
        <v>245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9" t="s">
        <v>85</v>
      </c>
      <c r="BK169" s="233">
        <f>ROUND(I169*H169,2)</f>
        <v>0</v>
      </c>
      <c r="BL169" s="19" t="s">
        <v>253</v>
      </c>
      <c r="BM169" s="232" t="s">
        <v>7983</v>
      </c>
    </row>
    <row r="170" s="2" customFormat="1">
      <c r="A170" s="40"/>
      <c r="B170" s="41"/>
      <c r="C170" s="42"/>
      <c r="D170" s="234" t="s">
        <v>255</v>
      </c>
      <c r="E170" s="42"/>
      <c r="F170" s="235" t="s">
        <v>7982</v>
      </c>
      <c r="G170" s="42"/>
      <c r="H170" s="42"/>
      <c r="I170" s="236"/>
      <c r="J170" s="42"/>
      <c r="K170" s="42"/>
      <c r="L170" s="46"/>
      <c r="M170" s="237"/>
      <c r="N170" s="238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255</v>
      </c>
      <c r="AU170" s="19" t="s">
        <v>85</v>
      </c>
    </row>
    <row r="171" s="2" customFormat="1" ht="16.5" customHeight="1">
      <c r="A171" s="40"/>
      <c r="B171" s="41"/>
      <c r="C171" s="221" t="s">
        <v>482</v>
      </c>
      <c r="D171" s="221" t="s">
        <v>248</v>
      </c>
      <c r="E171" s="222" t="s">
        <v>7931</v>
      </c>
      <c r="F171" s="223" t="s">
        <v>7932</v>
      </c>
      <c r="G171" s="224" t="s">
        <v>3227</v>
      </c>
      <c r="H171" s="225">
        <v>4</v>
      </c>
      <c r="I171" s="226"/>
      <c r="J171" s="227">
        <f>ROUND(I171*H171,2)</f>
        <v>0</v>
      </c>
      <c r="K171" s="223" t="s">
        <v>7933</v>
      </c>
      <c r="L171" s="46"/>
      <c r="M171" s="228" t="s">
        <v>1</v>
      </c>
      <c r="N171" s="229" t="s">
        <v>42</v>
      </c>
      <c r="O171" s="93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2" t="s">
        <v>253</v>
      </c>
      <c r="AT171" s="232" t="s">
        <v>248</v>
      </c>
      <c r="AU171" s="232" t="s">
        <v>85</v>
      </c>
      <c r="AY171" s="19" t="s">
        <v>245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9" t="s">
        <v>85</v>
      </c>
      <c r="BK171" s="233">
        <f>ROUND(I171*H171,2)</f>
        <v>0</v>
      </c>
      <c r="BL171" s="19" t="s">
        <v>253</v>
      </c>
      <c r="BM171" s="232" t="s">
        <v>7984</v>
      </c>
    </row>
    <row r="172" s="2" customFormat="1">
      <c r="A172" s="40"/>
      <c r="B172" s="41"/>
      <c r="C172" s="42"/>
      <c r="D172" s="234" t="s">
        <v>255</v>
      </c>
      <c r="E172" s="42"/>
      <c r="F172" s="235" t="s">
        <v>7932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255</v>
      </c>
      <c r="AU172" s="19" t="s">
        <v>85</v>
      </c>
    </row>
    <row r="173" s="2" customFormat="1" ht="16.5" customHeight="1">
      <c r="A173" s="40"/>
      <c r="B173" s="41"/>
      <c r="C173" s="221" t="s">
        <v>487</v>
      </c>
      <c r="D173" s="221" t="s">
        <v>248</v>
      </c>
      <c r="E173" s="222" t="s">
        <v>7935</v>
      </c>
      <c r="F173" s="223" t="s">
        <v>7936</v>
      </c>
      <c r="G173" s="224" t="s">
        <v>2717</v>
      </c>
      <c r="H173" s="225">
        <v>0.78500000000000003</v>
      </c>
      <c r="I173" s="226"/>
      <c r="J173" s="227">
        <f>ROUND(I173*H173,2)</f>
        <v>0</v>
      </c>
      <c r="K173" s="223" t="s">
        <v>7933</v>
      </c>
      <c r="L173" s="46"/>
      <c r="M173" s="228" t="s">
        <v>1</v>
      </c>
      <c r="N173" s="229" t="s">
        <v>42</v>
      </c>
      <c r="O173" s="93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2" t="s">
        <v>253</v>
      </c>
      <c r="AT173" s="232" t="s">
        <v>248</v>
      </c>
      <c r="AU173" s="232" t="s">
        <v>85</v>
      </c>
      <c r="AY173" s="19" t="s">
        <v>245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9" t="s">
        <v>85</v>
      </c>
      <c r="BK173" s="233">
        <f>ROUND(I173*H173,2)</f>
        <v>0</v>
      </c>
      <c r="BL173" s="19" t="s">
        <v>253</v>
      </c>
      <c r="BM173" s="232" t="s">
        <v>7985</v>
      </c>
    </row>
    <row r="174" s="2" customFormat="1">
      <c r="A174" s="40"/>
      <c r="B174" s="41"/>
      <c r="C174" s="42"/>
      <c r="D174" s="234" t="s">
        <v>255</v>
      </c>
      <c r="E174" s="42"/>
      <c r="F174" s="235" t="s">
        <v>7936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255</v>
      </c>
      <c r="AU174" s="19" t="s">
        <v>85</v>
      </c>
    </row>
    <row r="175" s="2" customFormat="1" ht="16.5" customHeight="1">
      <c r="A175" s="40"/>
      <c r="B175" s="41"/>
      <c r="C175" s="221" t="s">
        <v>497</v>
      </c>
      <c r="D175" s="221" t="s">
        <v>248</v>
      </c>
      <c r="E175" s="222" t="s">
        <v>7938</v>
      </c>
      <c r="F175" s="223" t="s">
        <v>7939</v>
      </c>
      <c r="G175" s="224" t="s">
        <v>2717</v>
      </c>
      <c r="H175" s="225">
        <v>3.9249999999999998</v>
      </c>
      <c r="I175" s="226"/>
      <c r="J175" s="227">
        <f>ROUND(I175*H175,2)</f>
        <v>0</v>
      </c>
      <c r="K175" s="223" t="s">
        <v>7933</v>
      </c>
      <c r="L175" s="46"/>
      <c r="M175" s="228" t="s">
        <v>1</v>
      </c>
      <c r="N175" s="229" t="s">
        <v>42</v>
      </c>
      <c r="O175" s="93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2" t="s">
        <v>253</v>
      </c>
      <c r="AT175" s="232" t="s">
        <v>248</v>
      </c>
      <c r="AU175" s="232" t="s">
        <v>85</v>
      </c>
      <c r="AY175" s="19" t="s">
        <v>245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9" t="s">
        <v>85</v>
      </c>
      <c r="BK175" s="233">
        <f>ROUND(I175*H175,2)</f>
        <v>0</v>
      </c>
      <c r="BL175" s="19" t="s">
        <v>253</v>
      </c>
      <c r="BM175" s="232" t="s">
        <v>7986</v>
      </c>
    </row>
    <row r="176" s="2" customFormat="1">
      <c r="A176" s="40"/>
      <c r="B176" s="41"/>
      <c r="C176" s="42"/>
      <c r="D176" s="234" t="s">
        <v>255</v>
      </c>
      <c r="E176" s="42"/>
      <c r="F176" s="235" t="s">
        <v>7939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255</v>
      </c>
      <c r="AU176" s="19" t="s">
        <v>85</v>
      </c>
    </row>
    <row r="177" s="2" customFormat="1" ht="16.5" customHeight="1">
      <c r="A177" s="40"/>
      <c r="B177" s="41"/>
      <c r="C177" s="221" t="s">
        <v>502</v>
      </c>
      <c r="D177" s="221" t="s">
        <v>248</v>
      </c>
      <c r="E177" s="222" t="s">
        <v>7941</v>
      </c>
      <c r="F177" s="223" t="s">
        <v>7942</v>
      </c>
      <c r="G177" s="224" t="s">
        <v>3841</v>
      </c>
      <c r="H177" s="225">
        <v>10</v>
      </c>
      <c r="I177" s="226"/>
      <c r="J177" s="227">
        <f>ROUND(I177*H177,2)</f>
        <v>0</v>
      </c>
      <c r="K177" s="223" t="s">
        <v>7933</v>
      </c>
      <c r="L177" s="46"/>
      <c r="M177" s="228" t="s">
        <v>1</v>
      </c>
      <c r="N177" s="229" t="s">
        <v>42</v>
      </c>
      <c r="O177" s="93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32" t="s">
        <v>253</v>
      </c>
      <c r="AT177" s="232" t="s">
        <v>248</v>
      </c>
      <c r="AU177" s="232" t="s">
        <v>85</v>
      </c>
      <c r="AY177" s="19" t="s">
        <v>245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9" t="s">
        <v>85</v>
      </c>
      <c r="BK177" s="233">
        <f>ROUND(I177*H177,2)</f>
        <v>0</v>
      </c>
      <c r="BL177" s="19" t="s">
        <v>253</v>
      </c>
      <c r="BM177" s="232" t="s">
        <v>7987</v>
      </c>
    </row>
    <row r="178" s="2" customFormat="1">
      <c r="A178" s="40"/>
      <c r="B178" s="41"/>
      <c r="C178" s="42"/>
      <c r="D178" s="234" t="s">
        <v>255</v>
      </c>
      <c r="E178" s="42"/>
      <c r="F178" s="235" t="s">
        <v>7942</v>
      </c>
      <c r="G178" s="42"/>
      <c r="H178" s="42"/>
      <c r="I178" s="236"/>
      <c r="J178" s="42"/>
      <c r="K178" s="42"/>
      <c r="L178" s="46"/>
      <c r="M178" s="237"/>
      <c r="N178" s="238"/>
      <c r="O178" s="93"/>
      <c r="P178" s="93"/>
      <c r="Q178" s="93"/>
      <c r="R178" s="93"/>
      <c r="S178" s="93"/>
      <c r="T178" s="94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255</v>
      </c>
      <c r="AU178" s="19" t="s">
        <v>85</v>
      </c>
    </row>
    <row r="179" s="2" customFormat="1" ht="16.5" customHeight="1">
      <c r="A179" s="40"/>
      <c r="B179" s="41"/>
      <c r="C179" s="221" t="s">
        <v>516</v>
      </c>
      <c r="D179" s="221" t="s">
        <v>248</v>
      </c>
      <c r="E179" s="222" t="s">
        <v>7988</v>
      </c>
      <c r="F179" s="223" t="s">
        <v>7989</v>
      </c>
      <c r="G179" s="224" t="s">
        <v>3841</v>
      </c>
      <c r="H179" s="225">
        <v>1</v>
      </c>
      <c r="I179" s="226"/>
      <c r="J179" s="227">
        <f>ROUND(I179*H179,2)</f>
        <v>0</v>
      </c>
      <c r="K179" s="223" t="s">
        <v>1</v>
      </c>
      <c r="L179" s="46"/>
      <c r="M179" s="228" t="s">
        <v>1</v>
      </c>
      <c r="N179" s="229" t="s">
        <v>42</v>
      </c>
      <c r="O179" s="93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32" t="s">
        <v>253</v>
      </c>
      <c r="AT179" s="232" t="s">
        <v>248</v>
      </c>
      <c r="AU179" s="232" t="s">
        <v>85</v>
      </c>
      <c r="AY179" s="19" t="s">
        <v>245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9" t="s">
        <v>85</v>
      </c>
      <c r="BK179" s="233">
        <f>ROUND(I179*H179,2)</f>
        <v>0</v>
      </c>
      <c r="BL179" s="19" t="s">
        <v>253</v>
      </c>
      <c r="BM179" s="232" t="s">
        <v>7990</v>
      </c>
    </row>
    <row r="180" s="2" customFormat="1">
      <c r="A180" s="40"/>
      <c r="B180" s="41"/>
      <c r="C180" s="42"/>
      <c r="D180" s="234" t="s">
        <v>255</v>
      </c>
      <c r="E180" s="42"/>
      <c r="F180" s="235" t="s">
        <v>7989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255</v>
      </c>
      <c r="AU180" s="19" t="s">
        <v>85</v>
      </c>
    </row>
    <row r="181" s="2" customFormat="1" ht="21.75" customHeight="1">
      <c r="A181" s="40"/>
      <c r="B181" s="41"/>
      <c r="C181" s="221" t="s">
        <v>522</v>
      </c>
      <c r="D181" s="221" t="s">
        <v>248</v>
      </c>
      <c r="E181" s="222" t="s">
        <v>7928</v>
      </c>
      <c r="F181" s="223" t="s">
        <v>7929</v>
      </c>
      <c r="G181" s="224" t="s">
        <v>3841</v>
      </c>
      <c r="H181" s="225">
        <v>10</v>
      </c>
      <c r="I181" s="226"/>
      <c r="J181" s="227">
        <f>ROUND(I181*H181,2)</f>
        <v>0</v>
      </c>
      <c r="K181" s="223" t="s">
        <v>1</v>
      </c>
      <c r="L181" s="46"/>
      <c r="M181" s="228" t="s">
        <v>1</v>
      </c>
      <c r="N181" s="229" t="s">
        <v>42</v>
      </c>
      <c r="O181" s="93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2" t="s">
        <v>253</v>
      </c>
      <c r="AT181" s="232" t="s">
        <v>248</v>
      </c>
      <c r="AU181" s="232" t="s">
        <v>85</v>
      </c>
      <c r="AY181" s="19" t="s">
        <v>245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9" t="s">
        <v>85</v>
      </c>
      <c r="BK181" s="233">
        <f>ROUND(I181*H181,2)</f>
        <v>0</v>
      </c>
      <c r="BL181" s="19" t="s">
        <v>253</v>
      </c>
      <c r="BM181" s="232" t="s">
        <v>7991</v>
      </c>
    </row>
    <row r="182" s="2" customFormat="1">
      <c r="A182" s="40"/>
      <c r="B182" s="41"/>
      <c r="C182" s="42"/>
      <c r="D182" s="234" t="s">
        <v>255</v>
      </c>
      <c r="E182" s="42"/>
      <c r="F182" s="235" t="s">
        <v>7929</v>
      </c>
      <c r="G182" s="42"/>
      <c r="H182" s="42"/>
      <c r="I182" s="236"/>
      <c r="J182" s="42"/>
      <c r="K182" s="42"/>
      <c r="L182" s="46"/>
      <c r="M182" s="237"/>
      <c r="N182" s="238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255</v>
      </c>
      <c r="AU182" s="19" t="s">
        <v>85</v>
      </c>
    </row>
    <row r="183" s="2" customFormat="1" ht="16.5" customHeight="1">
      <c r="A183" s="40"/>
      <c r="B183" s="41"/>
      <c r="C183" s="221" t="s">
        <v>528</v>
      </c>
      <c r="D183" s="221" t="s">
        <v>248</v>
      </c>
      <c r="E183" s="222" t="s">
        <v>7931</v>
      </c>
      <c r="F183" s="223" t="s">
        <v>7932</v>
      </c>
      <c r="G183" s="224" t="s">
        <v>3227</v>
      </c>
      <c r="H183" s="225">
        <v>40</v>
      </c>
      <c r="I183" s="226"/>
      <c r="J183" s="227">
        <f>ROUND(I183*H183,2)</f>
        <v>0</v>
      </c>
      <c r="K183" s="223" t="s">
        <v>7933</v>
      </c>
      <c r="L183" s="46"/>
      <c r="M183" s="228" t="s">
        <v>1</v>
      </c>
      <c r="N183" s="229" t="s">
        <v>42</v>
      </c>
      <c r="O183" s="93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32" t="s">
        <v>253</v>
      </c>
      <c r="AT183" s="232" t="s">
        <v>248</v>
      </c>
      <c r="AU183" s="232" t="s">
        <v>85</v>
      </c>
      <c r="AY183" s="19" t="s">
        <v>245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9" t="s">
        <v>85</v>
      </c>
      <c r="BK183" s="233">
        <f>ROUND(I183*H183,2)</f>
        <v>0</v>
      </c>
      <c r="BL183" s="19" t="s">
        <v>253</v>
      </c>
      <c r="BM183" s="232" t="s">
        <v>7992</v>
      </c>
    </row>
    <row r="184" s="2" customFormat="1">
      <c r="A184" s="40"/>
      <c r="B184" s="41"/>
      <c r="C184" s="42"/>
      <c r="D184" s="234" t="s">
        <v>255</v>
      </c>
      <c r="E184" s="42"/>
      <c r="F184" s="235" t="s">
        <v>7932</v>
      </c>
      <c r="G184" s="42"/>
      <c r="H184" s="42"/>
      <c r="I184" s="236"/>
      <c r="J184" s="42"/>
      <c r="K184" s="42"/>
      <c r="L184" s="46"/>
      <c r="M184" s="237"/>
      <c r="N184" s="238"/>
      <c r="O184" s="93"/>
      <c r="P184" s="93"/>
      <c r="Q184" s="93"/>
      <c r="R184" s="93"/>
      <c r="S184" s="93"/>
      <c r="T184" s="94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255</v>
      </c>
      <c r="AU184" s="19" t="s">
        <v>85</v>
      </c>
    </row>
    <row r="185" s="2" customFormat="1" ht="16.5" customHeight="1">
      <c r="A185" s="40"/>
      <c r="B185" s="41"/>
      <c r="C185" s="221" t="s">
        <v>535</v>
      </c>
      <c r="D185" s="221" t="s">
        <v>248</v>
      </c>
      <c r="E185" s="222" t="s">
        <v>7935</v>
      </c>
      <c r="F185" s="223" t="s">
        <v>7936</v>
      </c>
      <c r="G185" s="224" t="s">
        <v>2717</v>
      </c>
      <c r="H185" s="225">
        <v>7.8499999999999996</v>
      </c>
      <c r="I185" s="226"/>
      <c r="J185" s="227">
        <f>ROUND(I185*H185,2)</f>
        <v>0</v>
      </c>
      <c r="K185" s="223" t="s">
        <v>7933</v>
      </c>
      <c r="L185" s="46"/>
      <c r="M185" s="228" t="s">
        <v>1</v>
      </c>
      <c r="N185" s="229" t="s">
        <v>42</v>
      </c>
      <c r="O185" s="93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32" t="s">
        <v>253</v>
      </c>
      <c r="AT185" s="232" t="s">
        <v>248</v>
      </c>
      <c r="AU185" s="232" t="s">
        <v>85</v>
      </c>
      <c r="AY185" s="19" t="s">
        <v>245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9" t="s">
        <v>85</v>
      </c>
      <c r="BK185" s="233">
        <f>ROUND(I185*H185,2)</f>
        <v>0</v>
      </c>
      <c r="BL185" s="19" t="s">
        <v>253</v>
      </c>
      <c r="BM185" s="232" t="s">
        <v>7993</v>
      </c>
    </row>
    <row r="186" s="2" customFormat="1">
      <c r="A186" s="40"/>
      <c r="B186" s="41"/>
      <c r="C186" s="42"/>
      <c r="D186" s="234" t="s">
        <v>255</v>
      </c>
      <c r="E186" s="42"/>
      <c r="F186" s="235" t="s">
        <v>7936</v>
      </c>
      <c r="G186" s="42"/>
      <c r="H186" s="42"/>
      <c r="I186" s="236"/>
      <c r="J186" s="42"/>
      <c r="K186" s="42"/>
      <c r="L186" s="46"/>
      <c r="M186" s="237"/>
      <c r="N186" s="238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255</v>
      </c>
      <c r="AU186" s="19" t="s">
        <v>85</v>
      </c>
    </row>
    <row r="187" s="2" customFormat="1" ht="16.5" customHeight="1">
      <c r="A187" s="40"/>
      <c r="B187" s="41"/>
      <c r="C187" s="221" t="s">
        <v>542</v>
      </c>
      <c r="D187" s="221" t="s">
        <v>248</v>
      </c>
      <c r="E187" s="222" t="s">
        <v>7938</v>
      </c>
      <c r="F187" s="223" t="s">
        <v>7939</v>
      </c>
      <c r="G187" s="224" t="s">
        <v>2717</v>
      </c>
      <c r="H187" s="225">
        <v>39.25</v>
      </c>
      <c r="I187" s="226"/>
      <c r="J187" s="227">
        <f>ROUND(I187*H187,2)</f>
        <v>0</v>
      </c>
      <c r="K187" s="223" t="s">
        <v>7933</v>
      </c>
      <c r="L187" s="46"/>
      <c r="M187" s="228" t="s">
        <v>1</v>
      </c>
      <c r="N187" s="229" t="s">
        <v>42</v>
      </c>
      <c r="O187" s="93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2" t="s">
        <v>253</v>
      </c>
      <c r="AT187" s="232" t="s">
        <v>248</v>
      </c>
      <c r="AU187" s="232" t="s">
        <v>85</v>
      </c>
      <c r="AY187" s="19" t="s">
        <v>245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9" t="s">
        <v>85</v>
      </c>
      <c r="BK187" s="233">
        <f>ROUND(I187*H187,2)</f>
        <v>0</v>
      </c>
      <c r="BL187" s="19" t="s">
        <v>253</v>
      </c>
      <c r="BM187" s="232" t="s">
        <v>7994</v>
      </c>
    </row>
    <row r="188" s="2" customFormat="1">
      <c r="A188" s="40"/>
      <c r="B188" s="41"/>
      <c r="C188" s="42"/>
      <c r="D188" s="234" t="s">
        <v>255</v>
      </c>
      <c r="E188" s="42"/>
      <c r="F188" s="235" t="s">
        <v>7939</v>
      </c>
      <c r="G188" s="42"/>
      <c r="H188" s="42"/>
      <c r="I188" s="236"/>
      <c r="J188" s="42"/>
      <c r="K188" s="42"/>
      <c r="L188" s="46"/>
      <c r="M188" s="237"/>
      <c r="N188" s="238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255</v>
      </c>
      <c r="AU188" s="19" t="s">
        <v>85</v>
      </c>
    </row>
    <row r="189" s="2" customFormat="1" ht="16.5" customHeight="1">
      <c r="A189" s="40"/>
      <c r="B189" s="41"/>
      <c r="C189" s="221" t="s">
        <v>553</v>
      </c>
      <c r="D189" s="221" t="s">
        <v>248</v>
      </c>
      <c r="E189" s="222" t="s">
        <v>7941</v>
      </c>
      <c r="F189" s="223" t="s">
        <v>7942</v>
      </c>
      <c r="G189" s="224" t="s">
        <v>3841</v>
      </c>
      <c r="H189" s="225">
        <v>100</v>
      </c>
      <c r="I189" s="226"/>
      <c r="J189" s="227">
        <f>ROUND(I189*H189,2)</f>
        <v>0</v>
      </c>
      <c r="K189" s="223" t="s">
        <v>7933</v>
      </c>
      <c r="L189" s="46"/>
      <c r="M189" s="228" t="s">
        <v>1</v>
      </c>
      <c r="N189" s="229" t="s">
        <v>42</v>
      </c>
      <c r="O189" s="93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32" t="s">
        <v>253</v>
      </c>
      <c r="AT189" s="232" t="s">
        <v>248</v>
      </c>
      <c r="AU189" s="232" t="s">
        <v>85</v>
      </c>
      <c r="AY189" s="19" t="s">
        <v>245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9" t="s">
        <v>85</v>
      </c>
      <c r="BK189" s="233">
        <f>ROUND(I189*H189,2)</f>
        <v>0</v>
      </c>
      <c r="BL189" s="19" t="s">
        <v>253</v>
      </c>
      <c r="BM189" s="232" t="s">
        <v>7995</v>
      </c>
    </row>
    <row r="190" s="2" customFormat="1">
      <c r="A190" s="40"/>
      <c r="B190" s="41"/>
      <c r="C190" s="42"/>
      <c r="D190" s="234" t="s">
        <v>255</v>
      </c>
      <c r="E190" s="42"/>
      <c r="F190" s="235" t="s">
        <v>7942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255</v>
      </c>
      <c r="AU190" s="19" t="s">
        <v>85</v>
      </c>
    </row>
    <row r="191" s="2" customFormat="1" ht="16.5" customHeight="1">
      <c r="A191" s="40"/>
      <c r="B191" s="41"/>
      <c r="C191" s="221" t="s">
        <v>561</v>
      </c>
      <c r="D191" s="221" t="s">
        <v>248</v>
      </c>
      <c r="E191" s="222" t="s">
        <v>7944</v>
      </c>
      <c r="F191" s="223" t="s">
        <v>7945</v>
      </c>
      <c r="G191" s="224" t="s">
        <v>3841</v>
      </c>
      <c r="H191" s="225">
        <v>10</v>
      </c>
      <c r="I191" s="226"/>
      <c r="J191" s="227">
        <f>ROUND(I191*H191,2)</f>
        <v>0</v>
      </c>
      <c r="K191" s="223" t="s">
        <v>1</v>
      </c>
      <c r="L191" s="46"/>
      <c r="M191" s="228" t="s">
        <v>1</v>
      </c>
      <c r="N191" s="229" t="s">
        <v>42</v>
      </c>
      <c r="O191" s="93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2" t="s">
        <v>253</v>
      </c>
      <c r="AT191" s="232" t="s">
        <v>248</v>
      </c>
      <c r="AU191" s="232" t="s">
        <v>85</v>
      </c>
      <c r="AY191" s="19" t="s">
        <v>245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9" t="s">
        <v>85</v>
      </c>
      <c r="BK191" s="233">
        <f>ROUND(I191*H191,2)</f>
        <v>0</v>
      </c>
      <c r="BL191" s="19" t="s">
        <v>253</v>
      </c>
      <c r="BM191" s="232" t="s">
        <v>7996</v>
      </c>
    </row>
    <row r="192" s="2" customFormat="1">
      <c r="A192" s="40"/>
      <c r="B192" s="41"/>
      <c r="C192" s="42"/>
      <c r="D192" s="234" t="s">
        <v>255</v>
      </c>
      <c r="E192" s="42"/>
      <c r="F192" s="235" t="s">
        <v>7945</v>
      </c>
      <c r="G192" s="42"/>
      <c r="H192" s="42"/>
      <c r="I192" s="236"/>
      <c r="J192" s="42"/>
      <c r="K192" s="42"/>
      <c r="L192" s="46"/>
      <c r="M192" s="237"/>
      <c r="N192" s="238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255</v>
      </c>
      <c r="AU192" s="19" t="s">
        <v>85</v>
      </c>
    </row>
    <row r="193" s="2" customFormat="1" ht="16.5" customHeight="1">
      <c r="A193" s="40"/>
      <c r="B193" s="41"/>
      <c r="C193" s="221" t="s">
        <v>566</v>
      </c>
      <c r="D193" s="221" t="s">
        <v>248</v>
      </c>
      <c r="E193" s="222" t="s">
        <v>7997</v>
      </c>
      <c r="F193" s="223" t="s">
        <v>7967</v>
      </c>
      <c r="G193" s="224" t="s">
        <v>3841</v>
      </c>
      <c r="H193" s="225">
        <v>15</v>
      </c>
      <c r="I193" s="226"/>
      <c r="J193" s="227">
        <f>ROUND(I193*H193,2)</f>
        <v>0</v>
      </c>
      <c r="K193" s="223" t="s">
        <v>7933</v>
      </c>
      <c r="L193" s="46"/>
      <c r="M193" s="228" t="s">
        <v>1</v>
      </c>
      <c r="N193" s="229" t="s">
        <v>42</v>
      </c>
      <c r="O193" s="93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32" t="s">
        <v>253</v>
      </c>
      <c r="AT193" s="232" t="s">
        <v>248</v>
      </c>
      <c r="AU193" s="232" t="s">
        <v>85</v>
      </c>
      <c r="AY193" s="19" t="s">
        <v>245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9" t="s">
        <v>85</v>
      </c>
      <c r="BK193" s="233">
        <f>ROUND(I193*H193,2)</f>
        <v>0</v>
      </c>
      <c r="BL193" s="19" t="s">
        <v>253</v>
      </c>
      <c r="BM193" s="232" t="s">
        <v>7998</v>
      </c>
    </row>
    <row r="194" s="2" customFormat="1">
      <c r="A194" s="40"/>
      <c r="B194" s="41"/>
      <c r="C194" s="42"/>
      <c r="D194" s="234" t="s">
        <v>255</v>
      </c>
      <c r="E194" s="42"/>
      <c r="F194" s="235" t="s">
        <v>7967</v>
      </c>
      <c r="G194" s="42"/>
      <c r="H194" s="42"/>
      <c r="I194" s="236"/>
      <c r="J194" s="42"/>
      <c r="K194" s="42"/>
      <c r="L194" s="46"/>
      <c r="M194" s="237"/>
      <c r="N194" s="238"/>
      <c r="O194" s="93"/>
      <c r="P194" s="93"/>
      <c r="Q194" s="93"/>
      <c r="R194" s="93"/>
      <c r="S194" s="93"/>
      <c r="T194" s="94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255</v>
      </c>
      <c r="AU194" s="19" t="s">
        <v>85</v>
      </c>
    </row>
    <row r="195" s="2" customFormat="1" ht="16.5" customHeight="1">
      <c r="A195" s="40"/>
      <c r="B195" s="41"/>
      <c r="C195" s="221" t="s">
        <v>570</v>
      </c>
      <c r="D195" s="221" t="s">
        <v>248</v>
      </c>
      <c r="E195" s="222" t="s">
        <v>7969</v>
      </c>
      <c r="F195" s="223" t="s">
        <v>7970</v>
      </c>
      <c r="G195" s="224" t="s">
        <v>2717</v>
      </c>
      <c r="H195" s="225">
        <v>15</v>
      </c>
      <c r="I195" s="226"/>
      <c r="J195" s="227">
        <f>ROUND(I195*H195,2)</f>
        <v>0</v>
      </c>
      <c r="K195" s="223" t="s">
        <v>7933</v>
      </c>
      <c r="L195" s="46"/>
      <c r="M195" s="228" t="s">
        <v>1</v>
      </c>
      <c r="N195" s="229" t="s">
        <v>42</v>
      </c>
      <c r="O195" s="93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2" t="s">
        <v>253</v>
      </c>
      <c r="AT195" s="232" t="s">
        <v>248</v>
      </c>
      <c r="AU195" s="232" t="s">
        <v>85</v>
      </c>
      <c r="AY195" s="19" t="s">
        <v>245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9" t="s">
        <v>85</v>
      </c>
      <c r="BK195" s="233">
        <f>ROUND(I195*H195,2)</f>
        <v>0</v>
      </c>
      <c r="BL195" s="19" t="s">
        <v>253</v>
      </c>
      <c r="BM195" s="232" t="s">
        <v>7999</v>
      </c>
    </row>
    <row r="196" s="2" customFormat="1">
      <c r="A196" s="40"/>
      <c r="B196" s="41"/>
      <c r="C196" s="42"/>
      <c r="D196" s="234" t="s">
        <v>255</v>
      </c>
      <c r="E196" s="42"/>
      <c r="F196" s="235" t="s">
        <v>7970</v>
      </c>
      <c r="G196" s="42"/>
      <c r="H196" s="42"/>
      <c r="I196" s="236"/>
      <c r="J196" s="42"/>
      <c r="K196" s="42"/>
      <c r="L196" s="46"/>
      <c r="M196" s="237"/>
      <c r="N196" s="238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255</v>
      </c>
      <c r="AU196" s="19" t="s">
        <v>85</v>
      </c>
    </row>
    <row r="197" s="2" customFormat="1" ht="16.5" customHeight="1">
      <c r="A197" s="40"/>
      <c r="B197" s="41"/>
      <c r="C197" s="221" t="s">
        <v>575</v>
      </c>
      <c r="D197" s="221" t="s">
        <v>248</v>
      </c>
      <c r="E197" s="222" t="s">
        <v>7931</v>
      </c>
      <c r="F197" s="223" t="s">
        <v>7932</v>
      </c>
      <c r="G197" s="224" t="s">
        <v>3227</v>
      </c>
      <c r="H197" s="225">
        <v>30</v>
      </c>
      <c r="I197" s="226"/>
      <c r="J197" s="227">
        <f>ROUND(I197*H197,2)</f>
        <v>0</v>
      </c>
      <c r="K197" s="223" t="s">
        <v>7933</v>
      </c>
      <c r="L197" s="46"/>
      <c r="M197" s="228" t="s">
        <v>1</v>
      </c>
      <c r="N197" s="229" t="s">
        <v>42</v>
      </c>
      <c r="O197" s="93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2" t="s">
        <v>253</v>
      </c>
      <c r="AT197" s="232" t="s">
        <v>248</v>
      </c>
      <c r="AU197" s="232" t="s">
        <v>85</v>
      </c>
      <c r="AY197" s="19" t="s">
        <v>245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9" t="s">
        <v>85</v>
      </c>
      <c r="BK197" s="233">
        <f>ROUND(I197*H197,2)</f>
        <v>0</v>
      </c>
      <c r="BL197" s="19" t="s">
        <v>253</v>
      </c>
      <c r="BM197" s="232" t="s">
        <v>8000</v>
      </c>
    </row>
    <row r="198" s="2" customFormat="1">
      <c r="A198" s="40"/>
      <c r="B198" s="41"/>
      <c r="C198" s="42"/>
      <c r="D198" s="234" t="s">
        <v>255</v>
      </c>
      <c r="E198" s="42"/>
      <c r="F198" s="235" t="s">
        <v>7932</v>
      </c>
      <c r="G198" s="42"/>
      <c r="H198" s="42"/>
      <c r="I198" s="236"/>
      <c r="J198" s="42"/>
      <c r="K198" s="42"/>
      <c r="L198" s="46"/>
      <c r="M198" s="237"/>
      <c r="N198" s="238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255</v>
      </c>
      <c r="AU198" s="19" t="s">
        <v>85</v>
      </c>
    </row>
    <row r="199" s="2" customFormat="1" ht="16.5" customHeight="1">
      <c r="A199" s="40"/>
      <c r="B199" s="41"/>
      <c r="C199" s="221" t="s">
        <v>579</v>
      </c>
      <c r="D199" s="221" t="s">
        <v>248</v>
      </c>
      <c r="E199" s="222" t="s">
        <v>7935</v>
      </c>
      <c r="F199" s="223" t="s">
        <v>7936</v>
      </c>
      <c r="G199" s="224" t="s">
        <v>2717</v>
      </c>
      <c r="H199" s="225">
        <v>15</v>
      </c>
      <c r="I199" s="226"/>
      <c r="J199" s="227">
        <f>ROUND(I199*H199,2)</f>
        <v>0</v>
      </c>
      <c r="K199" s="223" t="s">
        <v>7933</v>
      </c>
      <c r="L199" s="46"/>
      <c r="M199" s="228" t="s">
        <v>1</v>
      </c>
      <c r="N199" s="229" t="s">
        <v>42</v>
      </c>
      <c r="O199" s="93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2" t="s">
        <v>253</v>
      </c>
      <c r="AT199" s="232" t="s">
        <v>248</v>
      </c>
      <c r="AU199" s="232" t="s">
        <v>85</v>
      </c>
      <c r="AY199" s="19" t="s">
        <v>245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9" t="s">
        <v>85</v>
      </c>
      <c r="BK199" s="233">
        <f>ROUND(I199*H199,2)</f>
        <v>0</v>
      </c>
      <c r="BL199" s="19" t="s">
        <v>253</v>
      </c>
      <c r="BM199" s="232" t="s">
        <v>8001</v>
      </c>
    </row>
    <row r="200" s="2" customFormat="1">
      <c r="A200" s="40"/>
      <c r="B200" s="41"/>
      <c r="C200" s="42"/>
      <c r="D200" s="234" t="s">
        <v>255</v>
      </c>
      <c r="E200" s="42"/>
      <c r="F200" s="235" t="s">
        <v>7936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255</v>
      </c>
      <c r="AU200" s="19" t="s">
        <v>85</v>
      </c>
    </row>
    <row r="201" s="2" customFormat="1" ht="16.5" customHeight="1">
      <c r="A201" s="40"/>
      <c r="B201" s="41"/>
      <c r="C201" s="221" t="s">
        <v>583</v>
      </c>
      <c r="D201" s="221" t="s">
        <v>248</v>
      </c>
      <c r="E201" s="222" t="s">
        <v>7938</v>
      </c>
      <c r="F201" s="223" t="s">
        <v>7939</v>
      </c>
      <c r="G201" s="224" t="s">
        <v>2717</v>
      </c>
      <c r="H201" s="225">
        <v>75</v>
      </c>
      <c r="I201" s="226"/>
      <c r="J201" s="227">
        <f>ROUND(I201*H201,2)</f>
        <v>0</v>
      </c>
      <c r="K201" s="223" t="s">
        <v>7933</v>
      </c>
      <c r="L201" s="46"/>
      <c r="M201" s="228" t="s">
        <v>1</v>
      </c>
      <c r="N201" s="229" t="s">
        <v>42</v>
      </c>
      <c r="O201" s="93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2" t="s">
        <v>253</v>
      </c>
      <c r="AT201" s="232" t="s">
        <v>248</v>
      </c>
      <c r="AU201" s="232" t="s">
        <v>85</v>
      </c>
      <c r="AY201" s="19" t="s">
        <v>245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9" t="s">
        <v>85</v>
      </c>
      <c r="BK201" s="233">
        <f>ROUND(I201*H201,2)</f>
        <v>0</v>
      </c>
      <c r="BL201" s="19" t="s">
        <v>253</v>
      </c>
      <c r="BM201" s="232" t="s">
        <v>8002</v>
      </c>
    </row>
    <row r="202" s="2" customFormat="1">
      <c r="A202" s="40"/>
      <c r="B202" s="41"/>
      <c r="C202" s="42"/>
      <c r="D202" s="234" t="s">
        <v>255</v>
      </c>
      <c r="E202" s="42"/>
      <c r="F202" s="235" t="s">
        <v>7939</v>
      </c>
      <c r="G202" s="42"/>
      <c r="H202" s="42"/>
      <c r="I202" s="236"/>
      <c r="J202" s="42"/>
      <c r="K202" s="42"/>
      <c r="L202" s="46"/>
      <c r="M202" s="237"/>
      <c r="N202" s="238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255</v>
      </c>
      <c r="AU202" s="19" t="s">
        <v>85</v>
      </c>
    </row>
    <row r="203" s="2" customFormat="1" ht="16.5" customHeight="1">
      <c r="A203" s="40"/>
      <c r="B203" s="41"/>
      <c r="C203" s="221" t="s">
        <v>587</v>
      </c>
      <c r="D203" s="221" t="s">
        <v>248</v>
      </c>
      <c r="E203" s="222" t="s">
        <v>7975</v>
      </c>
      <c r="F203" s="223" t="s">
        <v>7976</v>
      </c>
      <c r="G203" s="224" t="s">
        <v>2717</v>
      </c>
      <c r="H203" s="225">
        <v>150</v>
      </c>
      <c r="I203" s="226"/>
      <c r="J203" s="227">
        <f>ROUND(I203*H203,2)</f>
        <v>0</v>
      </c>
      <c r="K203" s="223" t="s">
        <v>7933</v>
      </c>
      <c r="L203" s="46"/>
      <c r="M203" s="228" t="s">
        <v>1</v>
      </c>
      <c r="N203" s="229" t="s">
        <v>42</v>
      </c>
      <c r="O203" s="93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2" t="s">
        <v>253</v>
      </c>
      <c r="AT203" s="232" t="s">
        <v>248</v>
      </c>
      <c r="AU203" s="232" t="s">
        <v>85</v>
      </c>
      <c r="AY203" s="19" t="s">
        <v>245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9" t="s">
        <v>85</v>
      </c>
      <c r="BK203" s="233">
        <f>ROUND(I203*H203,2)</f>
        <v>0</v>
      </c>
      <c r="BL203" s="19" t="s">
        <v>253</v>
      </c>
      <c r="BM203" s="232" t="s">
        <v>8003</v>
      </c>
    </row>
    <row r="204" s="2" customFormat="1">
      <c r="A204" s="40"/>
      <c r="B204" s="41"/>
      <c r="C204" s="42"/>
      <c r="D204" s="234" t="s">
        <v>255</v>
      </c>
      <c r="E204" s="42"/>
      <c r="F204" s="235" t="s">
        <v>7976</v>
      </c>
      <c r="G204" s="42"/>
      <c r="H204" s="42"/>
      <c r="I204" s="236"/>
      <c r="J204" s="42"/>
      <c r="K204" s="42"/>
      <c r="L204" s="46"/>
      <c r="M204" s="298"/>
      <c r="N204" s="299"/>
      <c r="O204" s="300"/>
      <c r="P204" s="300"/>
      <c r="Q204" s="300"/>
      <c r="R204" s="300"/>
      <c r="S204" s="300"/>
      <c r="T204" s="301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255</v>
      </c>
      <c r="AU204" s="19" t="s">
        <v>85</v>
      </c>
    </row>
    <row r="205" s="2" customFormat="1" ht="6.96" customHeight="1">
      <c r="A205" s="40"/>
      <c r="B205" s="68"/>
      <c r="C205" s="69"/>
      <c r="D205" s="69"/>
      <c r="E205" s="69"/>
      <c r="F205" s="69"/>
      <c r="G205" s="69"/>
      <c r="H205" s="69"/>
      <c r="I205" s="69"/>
      <c r="J205" s="69"/>
      <c r="K205" s="69"/>
      <c r="L205" s="46"/>
      <c r="M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</row>
  </sheetData>
  <sheetProtection sheet="1" autoFilter="0" formatColumns="0" formatRows="0" objects="1" scenarios="1" spinCount="100000" saltValue="yS0EsFQ881ecM39wqpC3XPwrEhPQvWMQN1WUQBHtW6fqrHfKCfZJWpqPkcq0md56iog7H8144fRcyRJkHPZ8Kw==" hashValue="tjZXLQpJ9lM6qU+bphLNxVM82R4fQ8clFfqcv/Mg/AVUa/99zEzRqMHbgewJbCIMhZpahc6tdZvJDl+AZGpyug==" algorithmName="SHA-512" password="CC35"/>
  <autoFilter ref="C116:K204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166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8004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">
        <v>1</v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">
        <v>33</v>
      </c>
      <c r="F21" s="40"/>
      <c r="G21" s="40"/>
      <c r="H21" s="40"/>
      <c r="I21" s="143" t="s">
        <v>28</v>
      </c>
      <c r="J21" s="146" t="s">
        <v>1</v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ROUND(J117,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ROUND((SUM(BE117:BE128)),  2)</f>
        <v>0</v>
      </c>
      <c r="G33" s="40"/>
      <c r="H33" s="40"/>
      <c r="I33" s="158">
        <v>0.20999999999999999</v>
      </c>
      <c r="J33" s="157">
        <f>ROUND(((SUM(BE117:BE128))*I33),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ROUND((SUM(BF117:BF128)),  2)</f>
        <v>0</v>
      </c>
      <c r="G34" s="40"/>
      <c r="H34" s="40"/>
      <c r="I34" s="158">
        <v>0.12</v>
      </c>
      <c r="J34" s="157">
        <f>ROUND(((SUM(BF117:BF128))*I34),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ROUND((SUM(BG117:BG128)),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ROUND((SUM(BH117:BH128)),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ROUND((SUM(BI117:BI128)),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SO820.00.01 - Kácení zeleně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J117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8005</v>
      </c>
      <c r="E97" s="185"/>
      <c r="F97" s="185"/>
      <c r="G97" s="185"/>
      <c r="H97" s="185"/>
      <c r="I97" s="185"/>
      <c r="J97" s="186">
        <f>J118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2" customFormat="1" ht="21.84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hidden="1" s="2" customFormat="1" ht="6.96" customHeight="1">
      <c r="A99" s="40"/>
      <c r="B99" s="68"/>
      <c r="C99" s="69"/>
      <c r="D99" s="69"/>
      <c r="E99" s="69"/>
      <c r="F99" s="69"/>
      <c r="G99" s="69"/>
      <c r="H99" s="69"/>
      <c r="I99" s="69"/>
      <c r="J99" s="69"/>
      <c r="K99" s="69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hidden="1"/>
    <row r="101" hidden="1"/>
    <row r="102" hidden="1"/>
    <row r="103" s="2" customFormat="1" ht="6.96" customHeight="1">
      <c r="A103" s="40"/>
      <c r="B103" s="70"/>
      <c r="C103" s="71"/>
      <c r="D103" s="71"/>
      <c r="E103" s="71"/>
      <c r="F103" s="71"/>
      <c r="G103" s="71"/>
      <c r="H103" s="71"/>
      <c r="I103" s="71"/>
      <c r="J103" s="71"/>
      <c r="K103" s="71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24.96" customHeight="1">
      <c r="A104" s="40"/>
      <c r="B104" s="41"/>
      <c r="C104" s="25" t="s">
        <v>230</v>
      </c>
      <c r="D104" s="42"/>
      <c r="E104" s="42"/>
      <c r="F104" s="42"/>
      <c r="G104" s="42"/>
      <c r="H104" s="42"/>
      <c r="I104" s="42"/>
      <c r="J104" s="42"/>
      <c r="K104" s="42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6.96" customHeight="1">
      <c r="A105" s="40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12" customHeight="1">
      <c r="A106" s="40"/>
      <c r="B106" s="41"/>
      <c r="C106" s="34" t="s">
        <v>16</v>
      </c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6.5" customHeight="1">
      <c r="A107" s="40"/>
      <c r="B107" s="41"/>
      <c r="C107" s="42"/>
      <c r="D107" s="42"/>
      <c r="E107" s="177" t="str">
        <f>E7</f>
        <v>Cyklická obnova trati v úseku Vsetín – Horní Lideč</v>
      </c>
      <c r="F107" s="34"/>
      <c r="G107" s="34"/>
      <c r="H107" s="34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2" customHeight="1">
      <c r="A108" s="40"/>
      <c r="B108" s="41"/>
      <c r="C108" s="34" t="s">
        <v>191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6.5" customHeight="1">
      <c r="A109" s="40"/>
      <c r="B109" s="41"/>
      <c r="C109" s="42"/>
      <c r="D109" s="42"/>
      <c r="E109" s="78" t="str">
        <f>E9</f>
        <v>SO820.00.01 - Kácení zeleně</v>
      </c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6.96" customHeight="1">
      <c r="A110" s="40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20</v>
      </c>
      <c r="D111" s="42"/>
      <c r="E111" s="42"/>
      <c r="F111" s="29" t="str">
        <f>F12</f>
        <v>Vsetín - Horní Lideč</v>
      </c>
      <c r="G111" s="42"/>
      <c r="H111" s="42"/>
      <c r="I111" s="34" t="s">
        <v>22</v>
      </c>
      <c r="J111" s="81" t="str">
        <f>IF(J12="","",J12)</f>
        <v>20. 11. 2025</v>
      </c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6.96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5.15" customHeight="1">
      <c r="A113" s="40"/>
      <c r="B113" s="41"/>
      <c r="C113" s="34" t="s">
        <v>24</v>
      </c>
      <c r="D113" s="42"/>
      <c r="E113" s="42"/>
      <c r="F113" s="29" t="str">
        <f>E15</f>
        <v>Správa železnic s.o.</v>
      </c>
      <c r="G113" s="42"/>
      <c r="H113" s="42"/>
      <c r="I113" s="34" t="s">
        <v>32</v>
      </c>
      <c r="J113" s="38" t="str">
        <f>E21</f>
        <v xml:space="preserve"> </v>
      </c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5.15" customHeight="1">
      <c r="A114" s="40"/>
      <c r="B114" s="41"/>
      <c r="C114" s="34" t="s">
        <v>30</v>
      </c>
      <c r="D114" s="42"/>
      <c r="E114" s="42"/>
      <c r="F114" s="29" t="str">
        <f>IF(E18="","",E18)</f>
        <v>Vyplň údaj</v>
      </c>
      <c r="G114" s="42"/>
      <c r="H114" s="42"/>
      <c r="I114" s="34" t="s">
        <v>35</v>
      </c>
      <c r="J114" s="38" t="str">
        <f>E24</f>
        <v>Správa železnic s.o.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0.32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11" customFormat="1" ht="29.28" customHeight="1">
      <c r="A116" s="194"/>
      <c r="B116" s="195"/>
      <c r="C116" s="196" t="s">
        <v>231</v>
      </c>
      <c r="D116" s="197" t="s">
        <v>62</v>
      </c>
      <c r="E116" s="197" t="s">
        <v>58</v>
      </c>
      <c r="F116" s="197" t="s">
        <v>59</v>
      </c>
      <c r="G116" s="197" t="s">
        <v>232</v>
      </c>
      <c r="H116" s="197" t="s">
        <v>233</v>
      </c>
      <c r="I116" s="197" t="s">
        <v>234</v>
      </c>
      <c r="J116" s="197" t="s">
        <v>223</v>
      </c>
      <c r="K116" s="198" t="s">
        <v>235</v>
      </c>
      <c r="L116" s="199"/>
      <c r="M116" s="102" t="s">
        <v>1</v>
      </c>
      <c r="N116" s="103" t="s">
        <v>41</v>
      </c>
      <c r="O116" s="103" t="s">
        <v>236</v>
      </c>
      <c r="P116" s="103" t="s">
        <v>237</v>
      </c>
      <c r="Q116" s="103" t="s">
        <v>238</v>
      </c>
      <c r="R116" s="103" t="s">
        <v>239</v>
      </c>
      <c r="S116" s="103" t="s">
        <v>240</v>
      </c>
      <c r="T116" s="104" t="s">
        <v>241</v>
      </c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</row>
    <row r="117" s="2" customFormat="1" ht="22.8" customHeight="1">
      <c r="A117" s="40"/>
      <c r="B117" s="41"/>
      <c r="C117" s="109" t="s">
        <v>242</v>
      </c>
      <c r="D117" s="42"/>
      <c r="E117" s="42"/>
      <c r="F117" s="42"/>
      <c r="G117" s="42"/>
      <c r="H117" s="42"/>
      <c r="I117" s="42"/>
      <c r="J117" s="200">
        <f>BK117</f>
        <v>0</v>
      </c>
      <c r="K117" s="42"/>
      <c r="L117" s="46"/>
      <c r="M117" s="105"/>
      <c r="N117" s="201"/>
      <c r="O117" s="106"/>
      <c r="P117" s="202">
        <f>P118</f>
        <v>0</v>
      </c>
      <c r="Q117" s="106"/>
      <c r="R117" s="202">
        <f>R118</f>
        <v>0</v>
      </c>
      <c r="S117" s="106"/>
      <c r="T117" s="203">
        <f>T118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76</v>
      </c>
      <c r="AU117" s="19" t="s">
        <v>225</v>
      </c>
      <c r="BK117" s="204">
        <f>BK118</f>
        <v>0</v>
      </c>
    </row>
    <row r="118" s="12" customFormat="1" ht="25.92" customHeight="1">
      <c r="A118" s="12"/>
      <c r="B118" s="205"/>
      <c r="C118" s="206"/>
      <c r="D118" s="207" t="s">
        <v>76</v>
      </c>
      <c r="E118" s="208" t="s">
        <v>7926</v>
      </c>
      <c r="F118" s="208" t="s">
        <v>2649</v>
      </c>
      <c r="G118" s="206"/>
      <c r="H118" s="206"/>
      <c r="I118" s="209"/>
      <c r="J118" s="210">
        <f>BK118</f>
        <v>0</v>
      </c>
      <c r="K118" s="206"/>
      <c r="L118" s="211"/>
      <c r="M118" s="212"/>
      <c r="N118" s="213"/>
      <c r="O118" s="213"/>
      <c r="P118" s="214">
        <f>SUM(P119:P128)</f>
        <v>0</v>
      </c>
      <c r="Q118" s="213"/>
      <c r="R118" s="214">
        <f>SUM(R119:R128)</f>
        <v>0</v>
      </c>
      <c r="S118" s="213"/>
      <c r="T118" s="215">
        <f>SUM(T119:T128)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6" t="s">
        <v>85</v>
      </c>
      <c r="AT118" s="217" t="s">
        <v>76</v>
      </c>
      <c r="AU118" s="217" t="s">
        <v>77</v>
      </c>
      <c r="AY118" s="216" t="s">
        <v>245</v>
      </c>
      <c r="BK118" s="218">
        <f>SUM(BK119:BK128)</f>
        <v>0</v>
      </c>
    </row>
    <row r="119" s="2" customFormat="1" ht="16.5" customHeight="1">
      <c r="A119" s="40"/>
      <c r="B119" s="41"/>
      <c r="C119" s="221" t="s">
        <v>85</v>
      </c>
      <c r="D119" s="221" t="s">
        <v>248</v>
      </c>
      <c r="E119" s="222" t="s">
        <v>8006</v>
      </c>
      <c r="F119" s="223" t="s">
        <v>8007</v>
      </c>
      <c r="G119" s="224" t="s">
        <v>275</v>
      </c>
      <c r="H119" s="225">
        <v>6147</v>
      </c>
      <c r="I119" s="226"/>
      <c r="J119" s="227">
        <f>ROUND(I119*H119,2)</f>
        <v>0</v>
      </c>
      <c r="K119" s="223" t="s">
        <v>1</v>
      </c>
      <c r="L119" s="46"/>
      <c r="M119" s="228" t="s">
        <v>1</v>
      </c>
      <c r="N119" s="229" t="s">
        <v>42</v>
      </c>
      <c r="O119" s="93"/>
      <c r="P119" s="230">
        <f>O119*H119</f>
        <v>0</v>
      </c>
      <c r="Q119" s="230">
        <v>0</v>
      </c>
      <c r="R119" s="230">
        <f>Q119*H119</f>
        <v>0</v>
      </c>
      <c r="S119" s="230">
        <v>0</v>
      </c>
      <c r="T119" s="231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2" t="s">
        <v>253</v>
      </c>
      <c r="AT119" s="232" t="s">
        <v>248</v>
      </c>
      <c r="AU119" s="232" t="s">
        <v>85</v>
      </c>
      <c r="AY119" s="19" t="s">
        <v>245</v>
      </c>
      <c r="BE119" s="233">
        <f>IF(N119="základní",J119,0)</f>
        <v>0</v>
      </c>
      <c r="BF119" s="233">
        <f>IF(N119="snížená",J119,0)</f>
        <v>0</v>
      </c>
      <c r="BG119" s="233">
        <f>IF(N119="zákl. přenesená",J119,0)</f>
        <v>0</v>
      </c>
      <c r="BH119" s="233">
        <f>IF(N119="sníž. přenesená",J119,0)</f>
        <v>0</v>
      </c>
      <c r="BI119" s="233">
        <f>IF(N119="nulová",J119,0)</f>
        <v>0</v>
      </c>
      <c r="BJ119" s="19" t="s">
        <v>85</v>
      </c>
      <c r="BK119" s="233">
        <f>ROUND(I119*H119,2)</f>
        <v>0</v>
      </c>
      <c r="BL119" s="19" t="s">
        <v>253</v>
      </c>
      <c r="BM119" s="232" t="s">
        <v>8008</v>
      </c>
    </row>
    <row r="120" s="2" customFormat="1">
      <c r="A120" s="40"/>
      <c r="B120" s="41"/>
      <c r="C120" s="42"/>
      <c r="D120" s="234" t="s">
        <v>255</v>
      </c>
      <c r="E120" s="42"/>
      <c r="F120" s="235" t="s">
        <v>8009</v>
      </c>
      <c r="G120" s="42"/>
      <c r="H120" s="42"/>
      <c r="I120" s="236"/>
      <c r="J120" s="42"/>
      <c r="K120" s="42"/>
      <c r="L120" s="46"/>
      <c r="M120" s="237"/>
      <c r="N120" s="238"/>
      <c r="O120" s="93"/>
      <c r="P120" s="93"/>
      <c r="Q120" s="93"/>
      <c r="R120" s="93"/>
      <c r="S120" s="93"/>
      <c r="T120" s="94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255</v>
      </c>
      <c r="AU120" s="19" t="s">
        <v>85</v>
      </c>
    </row>
    <row r="121" s="2" customFormat="1" ht="16.5" customHeight="1">
      <c r="A121" s="40"/>
      <c r="B121" s="41"/>
      <c r="C121" s="221" t="s">
        <v>87</v>
      </c>
      <c r="D121" s="221" t="s">
        <v>248</v>
      </c>
      <c r="E121" s="222" t="s">
        <v>8010</v>
      </c>
      <c r="F121" s="223" t="s">
        <v>8011</v>
      </c>
      <c r="G121" s="224" t="s">
        <v>329</v>
      </c>
      <c r="H121" s="225">
        <v>542</v>
      </c>
      <c r="I121" s="226"/>
      <c r="J121" s="227">
        <f>ROUND(I121*H121,2)</f>
        <v>0</v>
      </c>
      <c r="K121" s="223" t="s">
        <v>7933</v>
      </c>
      <c r="L121" s="46"/>
      <c r="M121" s="228" t="s">
        <v>1</v>
      </c>
      <c r="N121" s="229" t="s">
        <v>42</v>
      </c>
      <c r="O121" s="93"/>
      <c r="P121" s="230">
        <f>O121*H121</f>
        <v>0</v>
      </c>
      <c r="Q121" s="230">
        <v>0</v>
      </c>
      <c r="R121" s="230">
        <f>Q121*H121</f>
        <v>0</v>
      </c>
      <c r="S121" s="230">
        <v>0</v>
      </c>
      <c r="T121" s="231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32" t="s">
        <v>253</v>
      </c>
      <c r="AT121" s="232" t="s">
        <v>248</v>
      </c>
      <c r="AU121" s="232" t="s">
        <v>85</v>
      </c>
      <c r="AY121" s="19" t="s">
        <v>245</v>
      </c>
      <c r="BE121" s="233">
        <f>IF(N121="základní",J121,0)</f>
        <v>0</v>
      </c>
      <c r="BF121" s="233">
        <f>IF(N121="snížená",J121,0)</f>
        <v>0</v>
      </c>
      <c r="BG121" s="233">
        <f>IF(N121="zákl. přenesená",J121,0)</f>
        <v>0</v>
      </c>
      <c r="BH121" s="233">
        <f>IF(N121="sníž. přenesená",J121,0)</f>
        <v>0</v>
      </c>
      <c r="BI121" s="233">
        <f>IF(N121="nulová",J121,0)</f>
        <v>0</v>
      </c>
      <c r="BJ121" s="19" t="s">
        <v>85</v>
      </c>
      <c r="BK121" s="233">
        <f>ROUND(I121*H121,2)</f>
        <v>0</v>
      </c>
      <c r="BL121" s="19" t="s">
        <v>253</v>
      </c>
      <c r="BM121" s="232" t="s">
        <v>8012</v>
      </c>
    </row>
    <row r="122" s="2" customFormat="1">
      <c r="A122" s="40"/>
      <c r="B122" s="41"/>
      <c r="C122" s="42"/>
      <c r="D122" s="234" t="s">
        <v>255</v>
      </c>
      <c r="E122" s="42"/>
      <c r="F122" s="235" t="s">
        <v>8011</v>
      </c>
      <c r="G122" s="42"/>
      <c r="H122" s="42"/>
      <c r="I122" s="236"/>
      <c r="J122" s="42"/>
      <c r="K122" s="42"/>
      <c r="L122" s="46"/>
      <c r="M122" s="237"/>
      <c r="N122" s="238"/>
      <c r="O122" s="93"/>
      <c r="P122" s="93"/>
      <c r="Q122" s="93"/>
      <c r="R122" s="93"/>
      <c r="S122" s="93"/>
      <c r="T122" s="94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T122" s="19" t="s">
        <v>255</v>
      </c>
      <c r="AU122" s="19" t="s">
        <v>85</v>
      </c>
    </row>
    <row r="123" s="2" customFormat="1" ht="16.5" customHeight="1">
      <c r="A123" s="40"/>
      <c r="B123" s="41"/>
      <c r="C123" s="221" t="s">
        <v>272</v>
      </c>
      <c r="D123" s="221" t="s">
        <v>248</v>
      </c>
      <c r="E123" s="222" t="s">
        <v>8013</v>
      </c>
      <c r="F123" s="223" t="s">
        <v>8014</v>
      </c>
      <c r="G123" s="224" t="s">
        <v>329</v>
      </c>
      <c r="H123" s="225">
        <v>25</v>
      </c>
      <c r="I123" s="226"/>
      <c r="J123" s="227">
        <f>ROUND(I123*H123,2)</f>
        <v>0</v>
      </c>
      <c r="K123" s="223" t="s">
        <v>7933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85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8015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8014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85</v>
      </c>
    </row>
    <row r="125" s="2" customFormat="1" ht="16.5" customHeight="1">
      <c r="A125" s="40"/>
      <c r="B125" s="41"/>
      <c r="C125" s="221" t="s">
        <v>253</v>
      </c>
      <c r="D125" s="221" t="s">
        <v>248</v>
      </c>
      <c r="E125" s="222" t="s">
        <v>8016</v>
      </c>
      <c r="F125" s="223" t="s">
        <v>8017</v>
      </c>
      <c r="G125" s="224" t="s">
        <v>329</v>
      </c>
      <c r="H125" s="225">
        <v>2</v>
      </c>
      <c r="I125" s="226"/>
      <c r="J125" s="227">
        <f>ROUND(I125*H125,2)</f>
        <v>0</v>
      </c>
      <c r="K125" s="223" t="s">
        <v>7933</v>
      </c>
      <c r="L125" s="46"/>
      <c r="M125" s="228" t="s">
        <v>1</v>
      </c>
      <c r="N125" s="229" t="s">
        <v>42</v>
      </c>
      <c r="O125" s="93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2" t="s">
        <v>253</v>
      </c>
      <c r="AT125" s="232" t="s">
        <v>248</v>
      </c>
      <c r="AU125" s="232" t="s">
        <v>85</v>
      </c>
      <c r="AY125" s="19" t="s">
        <v>245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9" t="s">
        <v>85</v>
      </c>
      <c r="BK125" s="233">
        <f>ROUND(I125*H125,2)</f>
        <v>0</v>
      </c>
      <c r="BL125" s="19" t="s">
        <v>253</v>
      </c>
      <c r="BM125" s="232" t="s">
        <v>8018</v>
      </c>
    </row>
    <row r="126" s="2" customFormat="1">
      <c r="A126" s="40"/>
      <c r="B126" s="41"/>
      <c r="C126" s="42"/>
      <c r="D126" s="234" t="s">
        <v>255</v>
      </c>
      <c r="E126" s="42"/>
      <c r="F126" s="235" t="s">
        <v>8017</v>
      </c>
      <c r="G126" s="42"/>
      <c r="H126" s="42"/>
      <c r="I126" s="236"/>
      <c r="J126" s="42"/>
      <c r="K126" s="42"/>
      <c r="L126" s="46"/>
      <c r="M126" s="237"/>
      <c r="N126" s="238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255</v>
      </c>
      <c r="AU126" s="19" t="s">
        <v>85</v>
      </c>
    </row>
    <row r="127" s="2" customFormat="1" ht="24.15" customHeight="1">
      <c r="A127" s="40"/>
      <c r="B127" s="41"/>
      <c r="C127" s="221" t="s">
        <v>246</v>
      </c>
      <c r="D127" s="221" t="s">
        <v>248</v>
      </c>
      <c r="E127" s="222" t="s">
        <v>8019</v>
      </c>
      <c r="F127" s="223" t="s">
        <v>8020</v>
      </c>
      <c r="G127" s="224" t="s">
        <v>545</v>
      </c>
      <c r="H127" s="225">
        <v>389.31</v>
      </c>
      <c r="I127" s="226"/>
      <c r="J127" s="227">
        <f>ROUND(I127*H127,2)</f>
        <v>0</v>
      </c>
      <c r="K127" s="223" t="s">
        <v>1</v>
      </c>
      <c r="L127" s="46"/>
      <c r="M127" s="228" t="s">
        <v>1</v>
      </c>
      <c r="N127" s="229" t="s">
        <v>42</v>
      </c>
      <c r="O127" s="93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2" t="s">
        <v>253</v>
      </c>
      <c r="AT127" s="232" t="s">
        <v>248</v>
      </c>
      <c r="AU127" s="232" t="s">
        <v>85</v>
      </c>
      <c r="AY127" s="19" t="s">
        <v>245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9" t="s">
        <v>85</v>
      </c>
      <c r="BK127" s="233">
        <f>ROUND(I127*H127,2)</f>
        <v>0</v>
      </c>
      <c r="BL127" s="19" t="s">
        <v>253</v>
      </c>
      <c r="BM127" s="232" t="s">
        <v>8021</v>
      </c>
    </row>
    <row r="128" s="2" customFormat="1">
      <c r="A128" s="40"/>
      <c r="B128" s="41"/>
      <c r="C128" s="42"/>
      <c r="D128" s="234" t="s">
        <v>255</v>
      </c>
      <c r="E128" s="42"/>
      <c r="F128" s="235" t="s">
        <v>8020</v>
      </c>
      <c r="G128" s="42"/>
      <c r="H128" s="42"/>
      <c r="I128" s="236"/>
      <c r="J128" s="42"/>
      <c r="K128" s="42"/>
      <c r="L128" s="46"/>
      <c r="M128" s="298"/>
      <c r="N128" s="299"/>
      <c r="O128" s="300"/>
      <c r="P128" s="300"/>
      <c r="Q128" s="300"/>
      <c r="R128" s="300"/>
      <c r="S128" s="300"/>
      <c r="T128" s="301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255</v>
      </c>
      <c r="AU128" s="19" t="s">
        <v>85</v>
      </c>
    </row>
    <row r="129" s="2" customFormat="1" ht="6.96" customHeight="1">
      <c r="A129" s="40"/>
      <c r="B129" s="68"/>
      <c r="C129" s="69"/>
      <c r="D129" s="69"/>
      <c r="E129" s="69"/>
      <c r="F129" s="69"/>
      <c r="G129" s="69"/>
      <c r="H129" s="69"/>
      <c r="I129" s="69"/>
      <c r="J129" s="69"/>
      <c r="K129" s="69"/>
      <c r="L129" s="46"/>
      <c r="M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</row>
  </sheetData>
  <sheetProtection sheet="1" autoFilter="0" formatColumns="0" formatRows="0" objects="1" scenarios="1" spinCount="100000" saltValue="RspGkKafUHbMCp9gtZcFfiSfJsqHUzA6vvYq6CRLl06BHqyOyLbu5/X16fxIcQmawd4wH8tQfL/2pLbBpuBR1g==" hashValue="DRX+qf9bPBI78KsovdrSpAl+++swVS+8yxxNTX1s9iZf6Q0GmpcCXGfZnOYg+sDJgjUH6sgnL4b4ChMOZxIioQ==" algorithmName="SHA-512" password="CC35"/>
  <autoFilter ref="C116:K128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753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ROUND(J125,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ROUND((SUM(BE125:BE366)),  2)</f>
        <v>0</v>
      </c>
      <c r="G33" s="40"/>
      <c r="H33" s="40"/>
      <c r="I33" s="158">
        <v>0.20999999999999999</v>
      </c>
      <c r="J33" s="157">
        <f>ROUND(((SUM(BE125:BE366))*I33),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ROUND((SUM(BF125:BF366)),  2)</f>
        <v>0</v>
      </c>
      <c r="G34" s="40"/>
      <c r="H34" s="40"/>
      <c r="I34" s="158">
        <v>0.12</v>
      </c>
      <c r="J34" s="157">
        <f>ROUND(((SUM(BF125:BF366))*I34),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ROUND((SUM(BG125:BG366)),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ROUND((SUM(BH125:BH366)),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ROUND((SUM(BI125:BI366)),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SO111.11.01 (ÚRS) - Horní Lideč - Valašská Polanka, kolejový svršek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J125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J126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754</v>
      </c>
      <c r="E98" s="191"/>
      <c r="F98" s="191"/>
      <c r="G98" s="191"/>
      <c r="H98" s="191"/>
      <c r="I98" s="191"/>
      <c r="J98" s="192">
        <f>J127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227</v>
      </c>
      <c r="E99" s="191"/>
      <c r="F99" s="191"/>
      <c r="G99" s="191"/>
      <c r="H99" s="191"/>
      <c r="I99" s="191"/>
      <c r="J99" s="192">
        <f>J174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755</v>
      </c>
      <c r="E100" s="191"/>
      <c r="F100" s="191"/>
      <c r="G100" s="191"/>
      <c r="H100" s="191"/>
      <c r="I100" s="191"/>
      <c r="J100" s="192">
        <f>J200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756</v>
      </c>
      <c r="E101" s="191"/>
      <c r="F101" s="191"/>
      <c r="G101" s="191"/>
      <c r="H101" s="191"/>
      <c r="I101" s="191"/>
      <c r="J101" s="192">
        <f>J236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8"/>
      <c r="C102" s="189"/>
      <c r="D102" s="190" t="s">
        <v>757</v>
      </c>
      <c r="E102" s="191"/>
      <c r="F102" s="191"/>
      <c r="G102" s="191"/>
      <c r="H102" s="191"/>
      <c r="I102" s="191"/>
      <c r="J102" s="192">
        <f>J249</f>
        <v>0</v>
      </c>
      <c r="K102" s="189"/>
      <c r="L102" s="19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82"/>
      <c r="C103" s="183"/>
      <c r="D103" s="184" t="s">
        <v>758</v>
      </c>
      <c r="E103" s="185"/>
      <c r="F103" s="185"/>
      <c r="G103" s="185"/>
      <c r="H103" s="185"/>
      <c r="I103" s="185"/>
      <c r="J103" s="186">
        <f>J259</f>
        <v>0</v>
      </c>
      <c r="K103" s="183"/>
      <c r="L103" s="18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8"/>
      <c r="C104" s="189"/>
      <c r="D104" s="190" t="s">
        <v>759</v>
      </c>
      <c r="E104" s="191"/>
      <c r="F104" s="191"/>
      <c r="G104" s="191"/>
      <c r="H104" s="191"/>
      <c r="I104" s="191"/>
      <c r="J104" s="192">
        <f>J260</f>
        <v>0</v>
      </c>
      <c r="K104" s="189"/>
      <c r="L104" s="19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8"/>
      <c r="C105" s="189"/>
      <c r="D105" s="190" t="s">
        <v>760</v>
      </c>
      <c r="E105" s="191"/>
      <c r="F105" s="191"/>
      <c r="G105" s="191"/>
      <c r="H105" s="191"/>
      <c r="I105" s="191"/>
      <c r="J105" s="192">
        <f>J271</f>
        <v>0</v>
      </c>
      <c r="K105" s="189"/>
      <c r="L105" s="19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hidden="1" s="2" customFormat="1" ht="6.96" customHeight="1">
      <c r="A107" s="40"/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hidden="1"/>
    <row r="109" hidden="1"/>
    <row r="110" hidden="1"/>
    <row r="111" s="2" customFormat="1" ht="6.96" customHeight="1">
      <c r="A111" s="40"/>
      <c r="B111" s="70"/>
      <c r="C111" s="71"/>
      <c r="D111" s="71"/>
      <c r="E111" s="71"/>
      <c r="F111" s="71"/>
      <c r="G111" s="71"/>
      <c r="H111" s="71"/>
      <c r="I111" s="71"/>
      <c r="J111" s="71"/>
      <c r="K111" s="71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24.96" customHeight="1">
      <c r="A112" s="40"/>
      <c r="B112" s="41"/>
      <c r="C112" s="25" t="s">
        <v>230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16</v>
      </c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6.5" customHeight="1">
      <c r="A115" s="40"/>
      <c r="B115" s="41"/>
      <c r="C115" s="42"/>
      <c r="D115" s="42"/>
      <c r="E115" s="177" t="str">
        <f>E7</f>
        <v>Cyklická obnova trati v úseku Vsetín – Horní Lideč</v>
      </c>
      <c r="F115" s="34"/>
      <c r="G115" s="34"/>
      <c r="H115" s="34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2" customHeight="1">
      <c r="A116" s="40"/>
      <c r="B116" s="41"/>
      <c r="C116" s="34" t="s">
        <v>191</v>
      </c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6.5" customHeight="1">
      <c r="A117" s="40"/>
      <c r="B117" s="41"/>
      <c r="C117" s="42"/>
      <c r="D117" s="42"/>
      <c r="E117" s="78" t="str">
        <f>E9</f>
        <v>SO111.11.01 (ÚRS) - Horní Lideč - Valašská Polanka, kolejový svršek</v>
      </c>
      <c r="F117" s="42"/>
      <c r="G117" s="42"/>
      <c r="H117" s="42"/>
      <c r="I117" s="42"/>
      <c r="J117" s="42"/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6.96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2" customHeight="1">
      <c r="A119" s="40"/>
      <c r="B119" s="41"/>
      <c r="C119" s="34" t="s">
        <v>20</v>
      </c>
      <c r="D119" s="42"/>
      <c r="E119" s="42"/>
      <c r="F119" s="29" t="str">
        <f>F12</f>
        <v>Vsetín - Horní Lideč</v>
      </c>
      <c r="G119" s="42"/>
      <c r="H119" s="42"/>
      <c r="I119" s="34" t="s">
        <v>22</v>
      </c>
      <c r="J119" s="81" t="str">
        <f>IF(J12="","",J12)</f>
        <v>20. 11. 2025</v>
      </c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2" customFormat="1" ht="6.96" customHeight="1">
      <c r="A120" s="40"/>
      <c r="B120" s="41"/>
      <c r="C120" s="42"/>
      <c r="D120" s="42"/>
      <c r="E120" s="42"/>
      <c r="F120" s="42"/>
      <c r="G120" s="42"/>
      <c r="H120" s="42"/>
      <c r="I120" s="42"/>
      <c r="J120" s="42"/>
      <c r="K120" s="42"/>
      <c r="L120" s="65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</row>
    <row r="121" s="2" customFormat="1" ht="15.15" customHeight="1">
      <c r="A121" s="40"/>
      <c r="B121" s="41"/>
      <c r="C121" s="34" t="s">
        <v>24</v>
      </c>
      <c r="D121" s="42"/>
      <c r="E121" s="42"/>
      <c r="F121" s="29" t="str">
        <f>E15</f>
        <v>Správa železnic s.o.</v>
      </c>
      <c r="G121" s="42"/>
      <c r="H121" s="42"/>
      <c r="I121" s="34" t="s">
        <v>32</v>
      </c>
      <c r="J121" s="38" t="str">
        <f>E21</f>
        <v xml:space="preserve"> </v>
      </c>
      <c r="K121" s="42"/>
      <c r="L121" s="65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</row>
    <row r="122" s="2" customFormat="1" ht="15.15" customHeight="1">
      <c r="A122" s="40"/>
      <c r="B122" s="41"/>
      <c r="C122" s="34" t="s">
        <v>30</v>
      </c>
      <c r="D122" s="42"/>
      <c r="E122" s="42"/>
      <c r="F122" s="29" t="str">
        <f>IF(E18="","",E18)</f>
        <v>Vyplň údaj</v>
      </c>
      <c r="G122" s="42"/>
      <c r="H122" s="42"/>
      <c r="I122" s="34" t="s">
        <v>35</v>
      </c>
      <c r="J122" s="38" t="str">
        <f>E24</f>
        <v>Správa železnic s.o.</v>
      </c>
      <c r="K122" s="42"/>
      <c r="L122" s="65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  <row r="123" s="2" customFormat="1" ht="10.32" customHeight="1">
      <c r="A123" s="40"/>
      <c r="B123" s="41"/>
      <c r="C123" s="42"/>
      <c r="D123" s="42"/>
      <c r="E123" s="42"/>
      <c r="F123" s="42"/>
      <c r="G123" s="42"/>
      <c r="H123" s="42"/>
      <c r="I123" s="42"/>
      <c r="J123" s="42"/>
      <c r="K123" s="42"/>
      <c r="L123" s="65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</row>
    <row r="124" s="11" customFormat="1" ht="29.28" customHeight="1">
      <c r="A124" s="194"/>
      <c r="B124" s="195"/>
      <c r="C124" s="196" t="s">
        <v>231</v>
      </c>
      <c r="D124" s="197" t="s">
        <v>62</v>
      </c>
      <c r="E124" s="197" t="s">
        <v>58</v>
      </c>
      <c r="F124" s="197" t="s">
        <v>59</v>
      </c>
      <c r="G124" s="197" t="s">
        <v>232</v>
      </c>
      <c r="H124" s="197" t="s">
        <v>233</v>
      </c>
      <c r="I124" s="197" t="s">
        <v>234</v>
      </c>
      <c r="J124" s="197" t="s">
        <v>223</v>
      </c>
      <c r="K124" s="198" t="s">
        <v>235</v>
      </c>
      <c r="L124" s="199"/>
      <c r="M124" s="102" t="s">
        <v>1</v>
      </c>
      <c r="N124" s="103" t="s">
        <v>41</v>
      </c>
      <c r="O124" s="103" t="s">
        <v>236</v>
      </c>
      <c r="P124" s="103" t="s">
        <v>237</v>
      </c>
      <c r="Q124" s="103" t="s">
        <v>238</v>
      </c>
      <c r="R124" s="103" t="s">
        <v>239</v>
      </c>
      <c r="S124" s="103" t="s">
        <v>240</v>
      </c>
      <c r="T124" s="104" t="s">
        <v>241</v>
      </c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</row>
    <row r="125" s="2" customFormat="1" ht="22.8" customHeight="1">
      <c r="A125" s="40"/>
      <c r="B125" s="41"/>
      <c r="C125" s="109" t="s">
        <v>242</v>
      </c>
      <c r="D125" s="42"/>
      <c r="E125" s="42"/>
      <c r="F125" s="42"/>
      <c r="G125" s="42"/>
      <c r="H125" s="42"/>
      <c r="I125" s="42"/>
      <c r="J125" s="200">
        <f>BK125</f>
        <v>0</v>
      </c>
      <c r="K125" s="42"/>
      <c r="L125" s="46"/>
      <c r="M125" s="105"/>
      <c r="N125" s="201"/>
      <c r="O125" s="106"/>
      <c r="P125" s="202">
        <f>P126+P259</f>
        <v>0</v>
      </c>
      <c r="Q125" s="106"/>
      <c r="R125" s="202">
        <f>R126+R259</f>
        <v>0</v>
      </c>
      <c r="S125" s="106"/>
      <c r="T125" s="203">
        <f>T126+T259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76</v>
      </c>
      <c r="AU125" s="19" t="s">
        <v>225</v>
      </c>
      <c r="BK125" s="204">
        <f>BK126+BK259</f>
        <v>0</v>
      </c>
    </row>
    <row r="126" s="12" customFormat="1" ht="25.92" customHeight="1">
      <c r="A126" s="12"/>
      <c r="B126" s="205"/>
      <c r="C126" s="206"/>
      <c r="D126" s="207" t="s">
        <v>76</v>
      </c>
      <c r="E126" s="208" t="s">
        <v>243</v>
      </c>
      <c r="F126" s="208" t="s">
        <v>244</v>
      </c>
      <c r="G126" s="206"/>
      <c r="H126" s="206"/>
      <c r="I126" s="209"/>
      <c r="J126" s="210">
        <f>BK126</f>
        <v>0</v>
      </c>
      <c r="K126" s="206"/>
      <c r="L126" s="211"/>
      <c r="M126" s="212"/>
      <c r="N126" s="213"/>
      <c r="O126" s="213"/>
      <c r="P126" s="214">
        <f>P127+P174+P200+P236+P249</f>
        <v>0</v>
      </c>
      <c r="Q126" s="213"/>
      <c r="R126" s="214">
        <f>R127+R174+R200+R236+R249</f>
        <v>0</v>
      </c>
      <c r="S126" s="213"/>
      <c r="T126" s="215">
        <f>T127+T174+T200+T236+T249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6" t="s">
        <v>85</v>
      </c>
      <c r="AT126" s="217" t="s">
        <v>76</v>
      </c>
      <c r="AU126" s="217" t="s">
        <v>77</v>
      </c>
      <c r="AY126" s="216" t="s">
        <v>245</v>
      </c>
      <c r="BK126" s="218">
        <f>BK127+BK174+BK200+BK236+BK249</f>
        <v>0</v>
      </c>
    </row>
    <row r="127" s="12" customFormat="1" ht="22.8" customHeight="1">
      <c r="A127" s="12"/>
      <c r="B127" s="205"/>
      <c r="C127" s="206"/>
      <c r="D127" s="207" t="s">
        <v>76</v>
      </c>
      <c r="E127" s="219" t="s">
        <v>253</v>
      </c>
      <c r="F127" s="219" t="s">
        <v>761</v>
      </c>
      <c r="G127" s="206"/>
      <c r="H127" s="206"/>
      <c r="I127" s="209"/>
      <c r="J127" s="220">
        <f>BK127</f>
        <v>0</v>
      </c>
      <c r="K127" s="206"/>
      <c r="L127" s="211"/>
      <c r="M127" s="212"/>
      <c r="N127" s="213"/>
      <c r="O127" s="213"/>
      <c r="P127" s="214">
        <f>SUM(P128:P173)</f>
        <v>0</v>
      </c>
      <c r="Q127" s="213"/>
      <c r="R127" s="214">
        <f>SUM(R128:R173)</f>
        <v>0</v>
      </c>
      <c r="S127" s="213"/>
      <c r="T127" s="215">
        <f>SUM(T128:T173)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6" t="s">
        <v>85</v>
      </c>
      <c r="AT127" s="217" t="s">
        <v>76</v>
      </c>
      <c r="AU127" s="217" t="s">
        <v>85</v>
      </c>
      <c r="AY127" s="216" t="s">
        <v>245</v>
      </c>
      <c r="BK127" s="218">
        <f>SUM(BK128:BK173)</f>
        <v>0</v>
      </c>
    </row>
    <row r="128" s="2" customFormat="1" ht="16.5" customHeight="1">
      <c r="A128" s="40"/>
      <c r="B128" s="41"/>
      <c r="C128" s="221" t="s">
        <v>85</v>
      </c>
      <c r="D128" s="221" t="s">
        <v>248</v>
      </c>
      <c r="E128" s="222" t="s">
        <v>762</v>
      </c>
      <c r="F128" s="223" t="s">
        <v>763</v>
      </c>
      <c r="G128" s="224" t="s">
        <v>275</v>
      </c>
      <c r="H128" s="225">
        <v>125.804</v>
      </c>
      <c r="I128" s="226"/>
      <c r="J128" s="227">
        <f>ROUND(I128*H128,2)</f>
        <v>0</v>
      </c>
      <c r="K128" s="223" t="s">
        <v>764</v>
      </c>
      <c r="L128" s="46"/>
      <c r="M128" s="228" t="s">
        <v>1</v>
      </c>
      <c r="N128" s="229" t="s">
        <v>42</v>
      </c>
      <c r="O128" s="93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2" t="s">
        <v>253</v>
      </c>
      <c r="AT128" s="232" t="s">
        <v>248</v>
      </c>
      <c r="AU128" s="232" t="s">
        <v>87</v>
      </c>
      <c r="AY128" s="19" t="s">
        <v>245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9" t="s">
        <v>85</v>
      </c>
      <c r="BK128" s="233">
        <f>ROUND(I128*H128,2)</f>
        <v>0</v>
      </c>
      <c r="BL128" s="19" t="s">
        <v>253</v>
      </c>
      <c r="BM128" s="232" t="s">
        <v>87</v>
      </c>
    </row>
    <row r="129" s="2" customFormat="1">
      <c r="A129" s="40"/>
      <c r="B129" s="41"/>
      <c r="C129" s="42"/>
      <c r="D129" s="234" t="s">
        <v>255</v>
      </c>
      <c r="E129" s="42"/>
      <c r="F129" s="235" t="s">
        <v>765</v>
      </c>
      <c r="G129" s="42"/>
      <c r="H129" s="42"/>
      <c r="I129" s="236"/>
      <c r="J129" s="42"/>
      <c r="K129" s="42"/>
      <c r="L129" s="46"/>
      <c r="M129" s="237"/>
      <c r="N129" s="238"/>
      <c r="O129" s="93"/>
      <c r="P129" s="93"/>
      <c r="Q129" s="93"/>
      <c r="R129" s="93"/>
      <c r="S129" s="93"/>
      <c r="T129" s="94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255</v>
      </c>
      <c r="AU129" s="19" t="s">
        <v>87</v>
      </c>
    </row>
    <row r="130" s="2" customFormat="1">
      <c r="A130" s="40"/>
      <c r="B130" s="41"/>
      <c r="C130" s="42"/>
      <c r="D130" s="296" t="s">
        <v>766</v>
      </c>
      <c r="E130" s="42"/>
      <c r="F130" s="297" t="s">
        <v>767</v>
      </c>
      <c r="G130" s="42"/>
      <c r="H130" s="42"/>
      <c r="I130" s="236"/>
      <c r="J130" s="42"/>
      <c r="K130" s="42"/>
      <c r="L130" s="46"/>
      <c r="M130" s="237"/>
      <c r="N130" s="238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766</v>
      </c>
      <c r="AU130" s="19" t="s">
        <v>87</v>
      </c>
    </row>
    <row r="131" s="13" customFormat="1">
      <c r="A131" s="13"/>
      <c r="B131" s="239"/>
      <c r="C131" s="240"/>
      <c r="D131" s="234" t="s">
        <v>257</v>
      </c>
      <c r="E131" s="241" t="s">
        <v>1</v>
      </c>
      <c r="F131" s="242" t="s">
        <v>768</v>
      </c>
      <c r="G131" s="240"/>
      <c r="H131" s="241" t="s">
        <v>1</v>
      </c>
      <c r="I131" s="243"/>
      <c r="J131" s="240"/>
      <c r="K131" s="240"/>
      <c r="L131" s="244"/>
      <c r="M131" s="245"/>
      <c r="N131" s="246"/>
      <c r="O131" s="246"/>
      <c r="P131" s="246"/>
      <c r="Q131" s="246"/>
      <c r="R131" s="246"/>
      <c r="S131" s="246"/>
      <c r="T131" s="24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8" t="s">
        <v>257</v>
      </c>
      <c r="AU131" s="248" t="s">
        <v>87</v>
      </c>
      <c r="AV131" s="13" t="s">
        <v>85</v>
      </c>
      <c r="AW131" s="13" t="s">
        <v>34</v>
      </c>
      <c r="AX131" s="13" t="s">
        <v>77</v>
      </c>
      <c r="AY131" s="248" t="s">
        <v>245</v>
      </c>
    </row>
    <row r="132" s="13" customFormat="1">
      <c r="A132" s="13"/>
      <c r="B132" s="239"/>
      <c r="C132" s="240"/>
      <c r="D132" s="234" t="s">
        <v>257</v>
      </c>
      <c r="E132" s="241" t="s">
        <v>1</v>
      </c>
      <c r="F132" s="242" t="s">
        <v>769</v>
      </c>
      <c r="G132" s="240"/>
      <c r="H132" s="241" t="s">
        <v>1</v>
      </c>
      <c r="I132" s="243"/>
      <c r="J132" s="240"/>
      <c r="K132" s="240"/>
      <c r="L132" s="244"/>
      <c r="M132" s="245"/>
      <c r="N132" s="246"/>
      <c r="O132" s="246"/>
      <c r="P132" s="246"/>
      <c r="Q132" s="246"/>
      <c r="R132" s="246"/>
      <c r="S132" s="246"/>
      <c r="T132" s="24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8" t="s">
        <v>257</v>
      </c>
      <c r="AU132" s="248" t="s">
        <v>87</v>
      </c>
      <c r="AV132" s="13" t="s">
        <v>85</v>
      </c>
      <c r="AW132" s="13" t="s">
        <v>34</v>
      </c>
      <c r="AX132" s="13" t="s">
        <v>77</v>
      </c>
      <c r="AY132" s="248" t="s">
        <v>245</v>
      </c>
    </row>
    <row r="133" s="14" customFormat="1">
      <c r="A133" s="14"/>
      <c r="B133" s="249"/>
      <c r="C133" s="250"/>
      <c r="D133" s="234" t="s">
        <v>257</v>
      </c>
      <c r="E133" s="251" t="s">
        <v>1</v>
      </c>
      <c r="F133" s="252" t="s">
        <v>770</v>
      </c>
      <c r="G133" s="250"/>
      <c r="H133" s="253">
        <v>124.06399999999999</v>
      </c>
      <c r="I133" s="254"/>
      <c r="J133" s="250"/>
      <c r="K133" s="250"/>
      <c r="L133" s="255"/>
      <c r="M133" s="256"/>
      <c r="N133" s="257"/>
      <c r="O133" s="257"/>
      <c r="P133" s="257"/>
      <c r="Q133" s="257"/>
      <c r="R133" s="257"/>
      <c r="S133" s="257"/>
      <c r="T133" s="25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9" t="s">
        <v>257</v>
      </c>
      <c r="AU133" s="259" t="s">
        <v>87</v>
      </c>
      <c r="AV133" s="14" t="s">
        <v>87</v>
      </c>
      <c r="AW133" s="14" t="s">
        <v>34</v>
      </c>
      <c r="AX133" s="14" t="s">
        <v>77</v>
      </c>
      <c r="AY133" s="259" t="s">
        <v>245</v>
      </c>
    </row>
    <row r="134" s="13" customFormat="1">
      <c r="A134" s="13"/>
      <c r="B134" s="239"/>
      <c r="C134" s="240"/>
      <c r="D134" s="234" t="s">
        <v>257</v>
      </c>
      <c r="E134" s="241" t="s">
        <v>1</v>
      </c>
      <c r="F134" s="242" t="s">
        <v>771</v>
      </c>
      <c r="G134" s="240"/>
      <c r="H134" s="241" t="s">
        <v>1</v>
      </c>
      <c r="I134" s="243"/>
      <c r="J134" s="240"/>
      <c r="K134" s="240"/>
      <c r="L134" s="244"/>
      <c r="M134" s="245"/>
      <c r="N134" s="246"/>
      <c r="O134" s="246"/>
      <c r="P134" s="246"/>
      <c r="Q134" s="246"/>
      <c r="R134" s="246"/>
      <c r="S134" s="246"/>
      <c r="T134" s="24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8" t="s">
        <v>257</v>
      </c>
      <c r="AU134" s="248" t="s">
        <v>87</v>
      </c>
      <c r="AV134" s="13" t="s">
        <v>85</v>
      </c>
      <c r="AW134" s="13" t="s">
        <v>34</v>
      </c>
      <c r="AX134" s="13" t="s">
        <v>77</v>
      </c>
      <c r="AY134" s="248" t="s">
        <v>245</v>
      </c>
    </row>
    <row r="135" s="14" customFormat="1">
      <c r="A135" s="14"/>
      <c r="B135" s="249"/>
      <c r="C135" s="250"/>
      <c r="D135" s="234" t="s">
        <v>257</v>
      </c>
      <c r="E135" s="251" t="s">
        <v>1</v>
      </c>
      <c r="F135" s="252" t="s">
        <v>772</v>
      </c>
      <c r="G135" s="250"/>
      <c r="H135" s="253">
        <v>1.74</v>
      </c>
      <c r="I135" s="254"/>
      <c r="J135" s="250"/>
      <c r="K135" s="250"/>
      <c r="L135" s="255"/>
      <c r="M135" s="256"/>
      <c r="N135" s="257"/>
      <c r="O135" s="257"/>
      <c r="P135" s="257"/>
      <c r="Q135" s="257"/>
      <c r="R135" s="257"/>
      <c r="S135" s="257"/>
      <c r="T135" s="25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9" t="s">
        <v>257</v>
      </c>
      <c r="AU135" s="259" t="s">
        <v>87</v>
      </c>
      <c r="AV135" s="14" t="s">
        <v>87</v>
      </c>
      <c r="AW135" s="14" t="s">
        <v>34</v>
      </c>
      <c r="AX135" s="14" t="s">
        <v>77</v>
      </c>
      <c r="AY135" s="259" t="s">
        <v>245</v>
      </c>
    </row>
    <row r="136" s="15" customFormat="1">
      <c r="A136" s="15"/>
      <c r="B136" s="260"/>
      <c r="C136" s="261"/>
      <c r="D136" s="234" t="s">
        <v>257</v>
      </c>
      <c r="E136" s="262" t="s">
        <v>1</v>
      </c>
      <c r="F136" s="263" t="s">
        <v>266</v>
      </c>
      <c r="G136" s="261"/>
      <c r="H136" s="264">
        <v>125.804</v>
      </c>
      <c r="I136" s="265"/>
      <c r="J136" s="261"/>
      <c r="K136" s="261"/>
      <c r="L136" s="266"/>
      <c r="M136" s="267"/>
      <c r="N136" s="268"/>
      <c r="O136" s="268"/>
      <c r="P136" s="268"/>
      <c r="Q136" s="268"/>
      <c r="R136" s="268"/>
      <c r="S136" s="268"/>
      <c r="T136" s="269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0" t="s">
        <v>257</v>
      </c>
      <c r="AU136" s="270" t="s">
        <v>87</v>
      </c>
      <c r="AV136" s="15" t="s">
        <v>253</v>
      </c>
      <c r="AW136" s="15" t="s">
        <v>34</v>
      </c>
      <c r="AX136" s="15" t="s">
        <v>85</v>
      </c>
      <c r="AY136" s="270" t="s">
        <v>245</v>
      </c>
    </row>
    <row r="137" s="2" customFormat="1" ht="16.5" customHeight="1">
      <c r="A137" s="40"/>
      <c r="B137" s="41"/>
      <c r="C137" s="221" t="s">
        <v>87</v>
      </c>
      <c r="D137" s="221" t="s">
        <v>248</v>
      </c>
      <c r="E137" s="222" t="s">
        <v>773</v>
      </c>
      <c r="F137" s="223" t="s">
        <v>774</v>
      </c>
      <c r="G137" s="224" t="s">
        <v>275</v>
      </c>
      <c r="H137" s="225">
        <v>88.584999999999994</v>
      </c>
      <c r="I137" s="226"/>
      <c r="J137" s="227">
        <f>ROUND(I137*H137,2)</f>
        <v>0</v>
      </c>
      <c r="K137" s="223" t="s">
        <v>764</v>
      </c>
      <c r="L137" s="46"/>
      <c r="M137" s="228" t="s">
        <v>1</v>
      </c>
      <c r="N137" s="229" t="s">
        <v>42</v>
      </c>
      <c r="O137" s="93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32" t="s">
        <v>253</v>
      </c>
      <c r="AT137" s="232" t="s">
        <v>248</v>
      </c>
      <c r="AU137" s="232" t="s">
        <v>87</v>
      </c>
      <c r="AY137" s="19" t="s">
        <v>245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9" t="s">
        <v>85</v>
      </c>
      <c r="BK137" s="233">
        <f>ROUND(I137*H137,2)</f>
        <v>0</v>
      </c>
      <c r="BL137" s="19" t="s">
        <v>253</v>
      </c>
      <c r="BM137" s="232" t="s">
        <v>253</v>
      </c>
    </row>
    <row r="138" s="2" customFormat="1">
      <c r="A138" s="40"/>
      <c r="B138" s="41"/>
      <c r="C138" s="42"/>
      <c r="D138" s="234" t="s">
        <v>255</v>
      </c>
      <c r="E138" s="42"/>
      <c r="F138" s="235" t="s">
        <v>775</v>
      </c>
      <c r="G138" s="42"/>
      <c r="H138" s="42"/>
      <c r="I138" s="236"/>
      <c r="J138" s="42"/>
      <c r="K138" s="42"/>
      <c r="L138" s="46"/>
      <c r="M138" s="237"/>
      <c r="N138" s="238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255</v>
      </c>
      <c r="AU138" s="19" t="s">
        <v>87</v>
      </c>
    </row>
    <row r="139" s="2" customFormat="1">
      <c r="A139" s="40"/>
      <c r="B139" s="41"/>
      <c r="C139" s="42"/>
      <c r="D139" s="296" t="s">
        <v>766</v>
      </c>
      <c r="E139" s="42"/>
      <c r="F139" s="297" t="s">
        <v>776</v>
      </c>
      <c r="G139" s="42"/>
      <c r="H139" s="42"/>
      <c r="I139" s="236"/>
      <c r="J139" s="42"/>
      <c r="K139" s="42"/>
      <c r="L139" s="46"/>
      <c r="M139" s="237"/>
      <c r="N139" s="238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766</v>
      </c>
      <c r="AU139" s="19" t="s">
        <v>87</v>
      </c>
    </row>
    <row r="140" s="13" customFormat="1">
      <c r="A140" s="13"/>
      <c r="B140" s="239"/>
      <c r="C140" s="240"/>
      <c r="D140" s="234" t="s">
        <v>257</v>
      </c>
      <c r="E140" s="241" t="s">
        <v>1</v>
      </c>
      <c r="F140" s="242" t="s">
        <v>777</v>
      </c>
      <c r="G140" s="240"/>
      <c r="H140" s="241" t="s">
        <v>1</v>
      </c>
      <c r="I140" s="243"/>
      <c r="J140" s="240"/>
      <c r="K140" s="240"/>
      <c r="L140" s="244"/>
      <c r="M140" s="245"/>
      <c r="N140" s="246"/>
      <c r="O140" s="246"/>
      <c r="P140" s="246"/>
      <c r="Q140" s="246"/>
      <c r="R140" s="246"/>
      <c r="S140" s="246"/>
      <c r="T140" s="24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8" t="s">
        <v>257</v>
      </c>
      <c r="AU140" s="248" t="s">
        <v>87</v>
      </c>
      <c r="AV140" s="13" t="s">
        <v>85</v>
      </c>
      <c r="AW140" s="13" t="s">
        <v>34</v>
      </c>
      <c r="AX140" s="13" t="s">
        <v>77</v>
      </c>
      <c r="AY140" s="248" t="s">
        <v>245</v>
      </c>
    </row>
    <row r="141" s="14" customFormat="1">
      <c r="A141" s="14"/>
      <c r="B141" s="249"/>
      <c r="C141" s="250"/>
      <c r="D141" s="234" t="s">
        <v>257</v>
      </c>
      <c r="E141" s="251" t="s">
        <v>1</v>
      </c>
      <c r="F141" s="252" t="s">
        <v>778</v>
      </c>
      <c r="G141" s="250"/>
      <c r="H141" s="253">
        <v>86.844999999999999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257</v>
      </c>
      <c r="AU141" s="259" t="s">
        <v>87</v>
      </c>
      <c r="AV141" s="14" t="s">
        <v>87</v>
      </c>
      <c r="AW141" s="14" t="s">
        <v>34</v>
      </c>
      <c r="AX141" s="14" t="s">
        <v>77</v>
      </c>
      <c r="AY141" s="259" t="s">
        <v>245</v>
      </c>
    </row>
    <row r="142" s="13" customFormat="1">
      <c r="A142" s="13"/>
      <c r="B142" s="239"/>
      <c r="C142" s="240"/>
      <c r="D142" s="234" t="s">
        <v>257</v>
      </c>
      <c r="E142" s="241" t="s">
        <v>1</v>
      </c>
      <c r="F142" s="242" t="s">
        <v>779</v>
      </c>
      <c r="G142" s="240"/>
      <c r="H142" s="241" t="s">
        <v>1</v>
      </c>
      <c r="I142" s="243"/>
      <c r="J142" s="240"/>
      <c r="K142" s="240"/>
      <c r="L142" s="244"/>
      <c r="M142" s="245"/>
      <c r="N142" s="246"/>
      <c r="O142" s="246"/>
      <c r="P142" s="246"/>
      <c r="Q142" s="246"/>
      <c r="R142" s="246"/>
      <c r="S142" s="246"/>
      <c r="T142" s="24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8" t="s">
        <v>257</v>
      </c>
      <c r="AU142" s="248" t="s">
        <v>87</v>
      </c>
      <c r="AV142" s="13" t="s">
        <v>85</v>
      </c>
      <c r="AW142" s="13" t="s">
        <v>34</v>
      </c>
      <c r="AX142" s="13" t="s">
        <v>77</v>
      </c>
      <c r="AY142" s="248" t="s">
        <v>245</v>
      </c>
    </row>
    <row r="143" s="14" customFormat="1">
      <c r="A143" s="14"/>
      <c r="B143" s="249"/>
      <c r="C143" s="250"/>
      <c r="D143" s="234" t="s">
        <v>257</v>
      </c>
      <c r="E143" s="251" t="s">
        <v>1</v>
      </c>
      <c r="F143" s="252" t="s">
        <v>772</v>
      </c>
      <c r="G143" s="250"/>
      <c r="H143" s="253">
        <v>1.74</v>
      </c>
      <c r="I143" s="254"/>
      <c r="J143" s="250"/>
      <c r="K143" s="250"/>
      <c r="L143" s="255"/>
      <c r="M143" s="256"/>
      <c r="N143" s="257"/>
      <c r="O143" s="257"/>
      <c r="P143" s="257"/>
      <c r="Q143" s="257"/>
      <c r="R143" s="257"/>
      <c r="S143" s="257"/>
      <c r="T143" s="25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9" t="s">
        <v>257</v>
      </c>
      <c r="AU143" s="259" t="s">
        <v>87</v>
      </c>
      <c r="AV143" s="14" t="s">
        <v>87</v>
      </c>
      <c r="AW143" s="14" t="s">
        <v>34</v>
      </c>
      <c r="AX143" s="14" t="s">
        <v>77</v>
      </c>
      <c r="AY143" s="259" t="s">
        <v>245</v>
      </c>
    </row>
    <row r="144" s="15" customFormat="1">
      <c r="A144" s="15"/>
      <c r="B144" s="260"/>
      <c r="C144" s="261"/>
      <c r="D144" s="234" t="s">
        <v>257</v>
      </c>
      <c r="E144" s="262" t="s">
        <v>1</v>
      </c>
      <c r="F144" s="263" t="s">
        <v>266</v>
      </c>
      <c r="G144" s="261"/>
      <c r="H144" s="264">
        <v>88.584999999999994</v>
      </c>
      <c r="I144" s="265"/>
      <c r="J144" s="261"/>
      <c r="K144" s="261"/>
      <c r="L144" s="266"/>
      <c r="M144" s="267"/>
      <c r="N144" s="268"/>
      <c r="O144" s="268"/>
      <c r="P144" s="268"/>
      <c r="Q144" s="268"/>
      <c r="R144" s="268"/>
      <c r="S144" s="268"/>
      <c r="T144" s="269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0" t="s">
        <v>257</v>
      </c>
      <c r="AU144" s="270" t="s">
        <v>87</v>
      </c>
      <c r="AV144" s="15" t="s">
        <v>253</v>
      </c>
      <c r="AW144" s="15" t="s">
        <v>34</v>
      </c>
      <c r="AX144" s="15" t="s">
        <v>85</v>
      </c>
      <c r="AY144" s="270" t="s">
        <v>245</v>
      </c>
    </row>
    <row r="145" s="2" customFormat="1" ht="16.5" customHeight="1">
      <c r="A145" s="40"/>
      <c r="B145" s="41"/>
      <c r="C145" s="283" t="s">
        <v>272</v>
      </c>
      <c r="D145" s="283" t="s">
        <v>551</v>
      </c>
      <c r="E145" s="284" t="s">
        <v>780</v>
      </c>
      <c r="F145" s="285" t="s">
        <v>781</v>
      </c>
      <c r="G145" s="286" t="s">
        <v>545</v>
      </c>
      <c r="H145" s="287">
        <v>0.097000000000000003</v>
      </c>
      <c r="I145" s="288"/>
      <c r="J145" s="289">
        <f>ROUND(I145*H145,2)</f>
        <v>0</v>
      </c>
      <c r="K145" s="285" t="s">
        <v>764</v>
      </c>
      <c r="L145" s="290"/>
      <c r="M145" s="291" t="s">
        <v>1</v>
      </c>
      <c r="N145" s="292" t="s">
        <v>42</v>
      </c>
      <c r="O145" s="93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32" t="s">
        <v>326</v>
      </c>
      <c r="AT145" s="232" t="s">
        <v>551</v>
      </c>
      <c r="AU145" s="232" t="s">
        <v>87</v>
      </c>
      <c r="AY145" s="19" t="s">
        <v>245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9" t="s">
        <v>85</v>
      </c>
      <c r="BK145" s="233">
        <f>ROUND(I145*H145,2)</f>
        <v>0</v>
      </c>
      <c r="BL145" s="19" t="s">
        <v>253</v>
      </c>
      <c r="BM145" s="232" t="s">
        <v>305</v>
      </c>
    </row>
    <row r="146" s="2" customFormat="1">
      <c r="A146" s="40"/>
      <c r="B146" s="41"/>
      <c r="C146" s="42"/>
      <c r="D146" s="234" t="s">
        <v>255</v>
      </c>
      <c r="E146" s="42"/>
      <c r="F146" s="235" t="s">
        <v>781</v>
      </c>
      <c r="G146" s="42"/>
      <c r="H146" s="42"/>
      <c r="I146" s="236"/>
      <c r="J146" s="42"/>
      <c r="K146" s="42"/>
      <c r="L146" s="46"/>
      <c r="M146" s="237"/>
      <c r="N146" s="238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255</v>
      </c>
      <c r="AU146" s="19" t="s">
        <v>87</v>
      </c>
    </row>
    <row r="147" s="13" customFormat="1">
      <c r="A147" s="13"/>
      <c r="B147" s="239"/>
      <c r="C147" s="240"/>
      <c r="D147" s="234" t="s">
        <v>257</v>
      </c>
      <c r="E147" s="241" t="s">
        <v>1</v>
      </c>
      <c r="F147" s="242" t="s">
        <v>782</v>
      </c>
      <c r="G147" s="240"/>
      <c r="H147" s="241" t="s">
        <v>1</v>
      </c>
      <c r="I147" s="243"/>
      <c r="J147" s="240"/>
      <c r="K147" s="240"/>
      <c r="L147" s="244"/>
      <c r="M147" s="245"/>
      <c r="N147" s="246"/>
      <c r="O147" s="246"/>
      <c r="P147" s="246"/>
      <c r="Q147" s="246"/>
      <c r="R147" s="246"/>
      <c r="S147" s="246"/>
      <c r="T147" s="24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8" t="s">
        <v>257</v>
      </c>
      <c r="AU147" s="248" t="s">
        <v>87</v>
      </c>
      <c r="AV147" s="13" t="s">
        <v>85</v>
      </c>
      <c r="AW147" s="13" t="s">
        <v>34</v>
      </c>
      <c r="AX147" s="13" t="s">
        <v>77</v>
      </c>
      <c r="AY147" s="248" t="s">
        <v>245</v>
      </c>
    </row>
    <row r="148" s="14" customFormat="1">
      <c r="A148" s="14"/>
      <c r="B148" s="249"/>
      <c r="C148" s="250"/>
      <c r="D148" s="234" t="s">
        <v>257</v>
      </c>
      <c r="E148" s="251" t="s">
        <v>1</v>
      </c>
      <c r="F148" s="252" t="s">
        <v>783</v>
      </c>
      <c r="G148" s="250"/>
      <c r="H148" s="253">
        <v>0.097000000000000003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257</v>
      </c>
      <c r="AU148" s="259" t="s">
        <v>87</v>
      </c>
      <c r="AV148" s="14" t="s">
        <v>87</v>
      </c>
      <c r="AW148" s="14" t="s">
        <v>34</v>
      </c>
      <c r="AX148" s="14" t="s">
        <v>77</v>
      </c>
      <c r="AY148" s="259" t="s">
        <v>245</v>
      </c>
    </row>
    <row r="149" s="15" customFormat="1">
      <c r="A149" s="15"/>
      <c r="B149" s="260"/>
      <c r="C149" s="261"/>
      <c r="D149" s="234" t="s">
        <v>257</v>
      </c>
      <c r="E149" s="262" t="s">
        <v>1</v>
      </c>
      <c r="F149" s="263" t="s">
        <v>266</v>
      </c>
      <c r="G149" s="261"/>
      <c r="H149" s="264">
        <v>0.097000000000000003</v>
      </c>
      <c r="I149" s="265"/>
      <c r="J149" s="261"/>
      <c r="K149" s="261"/>
      <c r="L149" s="266"/>
      <c r="M149" s="267"/>
      <c r="N149" s="268"/>
      <c r="O149" s="268"/>
      <c r="P149" s="268"/>
      <c r="Q149" s="268"/>
      <c r="R149" s="268"/>
      <c r="S149" s="268"/>
      <c r="T149" s="269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70" t="s">
        <v>257</v>
      </c>
      <c r="AU149" s="270" t="s">
        <v>87</v>
      </c>
      <c r="AV149" s="15" t="s">
        <v>253</v>
      </c>
      <c r="AW149" s="15" t="s">
        <v>34</v>
      </c>
      <c r="AX149" s="15" t="s">
        <v>85</v>
      </c>
      <c r="AY149" s="270" t="s">
        <v>245</v>
      </c>
    </row>
    <row r="150" s="2" customFormat="1" ht="16.5" customHeight="1">
      <c r="A150" s="40"/>
      <c r="B150" s="41"/>
      <c r="C150" s="221" t="s">
        <v>253</v>
      </c>
      <c r="D150" s="221" t="s">
        <v>248</v>
      </c>
      <c r="E150" s="222" t="s">
        <v>784</v>
      </c>
      <c r="F150" s="223" t="s">
        <v>785</v>
      </c>
      <c r="G150" s="224" t="s">
        <v>275</v>
      </c>
      <c r="H150" s="225">
        <v>125.51600000000001</v>
      </c>
      <c r="I150" s="226"/>
      <c r="J150" s="227">
        <f>ROUND(I150*H150,2)</f>
        <v>0</v>
      </c>
      <c r="K150" s="223" t="s">
        <v>764</v>
      </c>
      <c r="L150" s="46"/>
      <c r="M150" s="228" t="s">
        <v>1</v>
      </c>
      <c r="N150" s="229" t="s">
        <v>42</v>
      </c>
      <c r="O150" s="93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32" t="s">
        <v>253</v>
      </c>
      <c r="AT150" s="232" t="s">
        <v>248</v>
      </c>
      <c r="AU150" s="232" t="s">
        <v>87</v>
      </c>
      <c r="AY150" s="19" t="s">
        <v>245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9" t="s">
        <v>85</v>
      </c>
      <c r="BK150" s="233">
        <f>ROUND(I150*H150,2)</f>
        <v>0</v>
      </c>
      <c r="BL150" s="19" t="s">
        <v>253</v>
      </c>
      <c r="BM150" s="232" t="s">
        <v>326</v>
      </c>
    </row>
    <row r="151" s="2" customFormat="1">
      <c r="A151" s="40"/>
      <c r="B151" s="41"/>
      <c r="C151" s="42"/>
      <c r="D151" s="234" t="s">
        <v>255</v>
      </c>
      <c r="E151" s="42"/>
      <c r="F151" s="235" t="s">
        <v>786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255</v>
      </c>
      <c r="AU151" s="19" t="s">
        <v>87</v>
      </c>
    </row>
    <row r="152" s="2" customFormat="1">
      <c r="A152" s="40"/>
      <c r="B152" s="41"/>
      <c r="C152" s="42"/>
      <c r="D152" s="296" t="s">
        <v>766</v>
      </c>
      <c r="E152" s="42"/>
      <c r="F152" s="297" t="s">
        <v>787</v>
      </c>
      <c r="G152" s="42"/>
      <c r="H152" s="42"/>
      <c r="I152" s="236"/>
      <c r="J152" s="42"/>
      <c r="K152" s="42"/>
      <c r="L152" s="46"/>
      <c r="M152" s="237"/>
      <c r="N152" s="238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766</v>
      </c>
      <c r="AU152" s="19" t="s">
        <v>87</v>
      </c>
    </row>
    <row r="153" s="13" customFormat="1">
      <c r="A153" s="13"/>
      <c r="B153" s="239"/>
      <c r="C153" s="240"/>
      <c r="D153" s="234" t="s">
        <v>257</v>
      </c>
      <c r="E153" s="241" t="s">
        <v>1</v>
      </c>
      <c r="F153" s="242" t="s">
        <v>788</v>
      </c>
      <c r="G153" s="240"/>
      <c r="H153" s="241" t="s">
        <v>1</v>
      </c>
      <c r="I153" s="243"/>
      <c r="J153" s="240"/>
      <c r="K153" s="240"/>
      <c r="L153" s="244"/>
      <c r="M153" s="245"/>
      <c r="N153" s="246"/>
      <c r="O153" s="246"/>
      <c r="P153" s="246"/>
      <c r="Q153" s="246"/>
      <c r="R153" s="246"/>
      <c r="S153" s="246"/>
      <c r="T153" s="24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8" t="s">
        <v>257</v>
      </c>
      <c r="AU153" s="248" t="s">
        <v>87</v>
      </c>
      <c r="AV153" s="13" t="s">
        <v>85</v>
      </c>
      <c r="AW153" s="13" t="s">
        <v>34</v>
      </c>
      <c r="AX153" s="13" t="s">
        <v>77</v>
      </c>
      <c r="AY153" s="248" t="s">
        <v>245</v>
      </c>
    </row>
    <row r="154" s="14" customFormat="1">
      <c r="A154" s="14"/>
      <c r="B154" s="249"/>
      <c r="C154" s="250"/>
      <c r="D154" s="234" t="s">
        <v>257</v>
      </c>
      <c r="E154" s="251" t="s">
        <v>1</v>
      </c>
      <c r="F154" s="252" t="s">
        <v>770</v>
      </c>
      <c r="G154" s="250"/>
      <c r="H154" s="253">
        <v>124.06399999999999</v>
      </c>
      <c r="I154" s="254"/>
      <c r="J154" s="250"/>
      <c r="K154" s="250"/>
      <c r="L154" s="255"/>
      <c r="M154" s="256"/>
      <c r="N154" s="257"/>
      <c r="O154" s="257"/>
      <c r="P154" s="257"/>
      <c r="Q154" s="257"/>
      <c r="R154" s="257"/>
      <c r="S154" s="257"/>
      <c r="T154" s="25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9" t="s">
        <v>257</v>
      </c>
      <c r="AU154" s="259" t="s">
        <v>87</v>
      </c>
      <c r="AV154" s="14" t="s">
        <v>87</v>
      </c>
      <c r="AW154" s="14" t="s">
        <v>34</v>
      </c>
      <c r="AX154" s="14" t="s">
        <v>77</v>
      </c>
      <c r="AY154" s="259" t="s">
        <v>245</v>
      </c>
    </row>
    <row r="155" s="13" customFormat="1">
      <c r="A155" s="13"/>
      <c r="B155" s="239"/>
      <c r="C155" s="240"/>
      <c r="D155" s="234" t="s">
        <v>257</v>
      </c>
      <c r="E155" s="241" t="s">
        <v>1</v>
      </c>
      <c r="F155" s="242" t="s">
        <v>789</v>
      </c>
      <c r="G155" s="240"/>
      <c r="H155" s="241" t="s">
        <v>1</v>
      </c>
      <c r="I155" s="243"/>
      <c r="J155" s="240"/>
      <c r="K155" s="240"/>
      <c r="L155" s="244"/>
      <c r="M155" s="245"/>
      <c r="N155" s="246"/>
      <c r="O155" s="246"/>
      <c r="P155" s="246"/>
      <c r="Q155" s="246"/>
      <c r="R155" s="246"/>
      <c r="S155" s="246"/>
      <c r="T155" s="24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8" t="s">
        <v>257</v>
      </c>
      <c r="AU155" s="248" t="s">
        <v>87</v>
      </c>
      <c r="AV155" s="13" t="s">
        <v>85</v>
      </c>
      <c r="AW155" s="13" t="s">
        <v>34</v>
      </c>
      <c r="AX155" s="13" t="s">
        <v>77</v>
      </c>
      <c r="AY155" s="248" t="s">
        <v>245</v>
      </c>
    </row>
    <row r="156" s="14" customFormat="1">
      <c r="A156" s="14"/>
      <c r="B156" s="249"/>
      <c r="C156" s="250"/>
      <c r="D156" s="234" t="s">
        <v>257</v>
      </c>
      <c r="E156" s="251" t="s">
        <v>1</v>
      </c>
      <c r="F156" s="252" t="s">
        <v>790</v>
      </c>
      <c r="G156" s="250"/>
      <c r="H156" s="253">
        <v>1.452</v>
      </c>
      <c r="I156" s="254"/>
      <c r="J156" s="250"/>
      <c r="K156" s="250"/>
      <c r="L156" s="255"/>
      <c r="M156" s="256"/>
      <c r="N156" s="257"/>
      <c r="O156" s="257"/>
      <c r="P156" s="257"/>
      <c r="Q156" s="257"/>
      <c r="R156" s="257"/>
      <c r="S156" s="257"/>
      <c r="T156" s="25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9" t="s">
        <v>257</v>
      </c>
      <c r="AU156" s="259" t="s">
        <v>87</v>
      </c>
      <c r="AV156" s="14" t="s">
        <v>87</v>
      </c>
      <c r="AW156" s="14" t="s">
        <v>34</v>
      </c>
      <c r="AX156" s="14" t="s">
        <v>77</v>
      </c>
      <c r="AY156" s="259" t="s">
        <v>245</v>
      </c>
    </row>
    <row r="157" s="15" customFormat="1">
      <c r="A157" s="15"/>
      <c r="B157" s="260"/>
      <c r="C157" s="261"/>
      <c r="D157" s="234" t="s">
        <v>257</v>
      </c>
      <c r="E157" s="262" t="s">
        <v>1</v>
      </c>
      <c r="F157" s="263" t="s">
        <v>266</v>
      </c>
      <c r="G157" s="261"/>
      <c r="H157" s="264">
        <v>125.51600000000001</v>
      </c>
      <c r="I157" s="265"/>
      <c r="J157" s="261"/>
      <c r="K157" s="261"/>
      <c r="L157" s="266"/>
      <c r="M157" s="267"/>
      <c r="N157" s="268"/>
      <c r="O157" s="268"/>
      <c r="P157" s="268"/>
      <c r="Q157" s="268"/>
      <c r="R157" s="268"/>
      <c r="S157" s="268"/>
      <c r="T157" s="269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70" t="s">
        <v>257</v>
      </c>
      <c r="AU157" s="270" t="s">
        <v>87</v>
      </c>
      <c r="AV157" s="15" t="s">
        <v>253</v>
      </c>
      <c r="AW157" s="15" t="s">
        <v>34</v>
      </c>
      <c r="AX157" s="15" t="s">
        <v>85</v>
      </c>
      <c r="AY157" s="270" t="s">
        <v>245</v>
      </c>
    </row>
    <row r="158" s="2" customFormat="1" ht="16.5" customHeight="1">
      <c r="A158" s="40"/>
      <c r="B158" s="41"/>
      <c r="C158" s="221" t="s">
        <v>246</v>
      </c>
      <c r="D158" s="221" t="s">
        <v>248</v>
      </c>
      <c r="E158" s="222" t="s">
        <v>791</v>
      </c>
      <c r="F158" s="223" t="s">
        <v>792</v>
      </c>
      <c r="G158" s="224" t="s">
        <v>793</v>
      </c>
      <c r="H158" s="225">
        <v>5.8079999999999998</v>
      </c>
      <c r="I158" s="226"/>
      <c r="J158" s="227">
        <f>ROUND(I158*H158,2)</f>
        <v>0</v>
      </c>
      <c r="K158" s="223" t="s">
        <v>764</v>
      </c>
      <c r="L158" s="46"/>
      <c r="M158" s="228" t="s">
        <v>1</v>
      </c>
      <c r="N158" s="229" t="s">
        <v>42</v>
      </c>
      <c r="O158" s="93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2" t="s">
        <v>253</v>
      </c>
      <c r="AT158" s="232" t="s">
        <v>248</v>
      </c>
      <c r="AU158" s="232" t="s">
        <v>87</v>
      </c>
      <c r="AY158" s="19" t="s">
        <v>245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9" t="s">
        <v>85</v>
      </c>
      <c r="BK158" s="233">
        <f>ROUND(I158*H158,2)</f>
        <v>0</v>
      </c>
      <c r="BL158" s="19" t="s">
        <v>253</v>
      </c>
      <c r="BM158" s="232" t="s">
        <v>341</v>
      </c>
    </row>
    <row r="159" s="2" customFormat="1">
      <c r="A159" s="40"/>
      <c r="B159" s="41"/>
      <c r="C159" s="42"/>
      <c r="D159" s="234" t="s">
        <v>255</v>
      </c>
      <c r="E159" s="42"/>
      <c r="F159" s="235" t="s">
        <v>794</v>
      </c>
      <c r="G159" s="42"/>
      <c r="H159" s="42"/>
      <c r="I159" s="236"/>
      <c r="J159" s="42"/>
      <c r="K159" s="42"/>
      <c r="L159" s="46"/>
      <c r="M159" s="237"/>
      <c r="N159" s="238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255</v>
      </c>
      <c r="AU159" s="19" t="s">
        <v>87</v>
      </c>
    </row>
    <row r="160" s="2" customFormat="1">
      <c r="A160" s="40"/>
      <c r="B160" s="41"/>
      <c r="C160" s="42"/>
      <c r="D160" s="296" t="s">
        <v>766</v>
      </c>
      <c r="E160" s="42"/>
      <c r="F160" s="297" t="s">
        <v>795</v>
      </c>
      <c r="G160" s="42"/>
      <c r="H160" s="42"/>
      <c r="I160" s="236"/>
      <c r="J160" s="42"/>
      <c r="K160" s="42"/>
      <c r="L160" s="46"/>
      <c r="M160" s="237"/>
      <c r="N160" s="238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766</v>
      </c>
      <c r="AU160" s="19" t="s">
        <v>87</v>
      </c>
    </row>
    <row r="161" s="13" customFormat="1">
      <c r="A161" s="13"/>
      <c r="B161" s="239"/>
      <c r="C161" s="240"/>
      <c r="D161" s="234" t="s">
        <v>257</v>
      </c>
      <c r="E161" s="241" t="s">
        <v>1</v>
      </c>
      <c r="F161" s="242" t="s">
        <v>796</v>
      </c>
      <c r="G161" s="240"/>
      <c r="H161" s="241" t="s">
        <v>1</v>
      </c>
      <c r="I161" s="243"/>
      <c r="J161" s="240"/>
      <c r="K161" s="240"/>
      <c r="L161" s="244"/>
      <c r="M161" s="245"/>
      <c r="N161" s="246"/>
      <c r="O161" s="246"/>
      <c r="P161" s="246"/>
      <c r="Q161" s="246"/>
      <c r="R161" s="246"/>
      <c r="S161" s="246"/>
      <c r="T161" s="24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8" t="s">
        <v>257</v>
      </c>
      <c r="AU161" s="248" t="s">
        <v>87</v>
      </c>
      <c r="AV161" s="13" t="s">
        <v>85</v>
      </c>
      <c r="AW161" s="13" t="s">
        <v>34</v>
      </c>
      <c r="AX161" s="13" t="s">
        <v>77</v>
      </c>
      <c r="AY161" s="248" t="s">
        <v>245</v>
      </c>
    </row>
    <row r="162" s="14" customFormat="1">
      <c r="A162" s="14"/>
      <c r="B162" s="249"/>
      <c r="C162" s="250"/>
      <c r="D162" s="234" t="s">
        <v>257</v>
      </c>
      <c r="E162" s="251" t="s">
        <v>1</v>
      </c>
      <c r="F162" s="252" t="s">
        <v>797</v>
      </c>
      <c r="G162" s="250"/>
      <c r="H162" s="253">
        <v>5.8079999999999998</v>
      </c>
      <c r="I162" s="254"/>
      <c r="J162" s="250"/>
      <c r="K162" s="250"/>
      <c r="L162" s="255"/>
      <c r="M162" s="256"/>
      <c r="N162" s="257"/>
      <c r="O162" s="257"/>
      <c r="P162" s="257"/>
      <c r="Q162" s="257"/>
      <c r="R162" s="257"/>
      <c r="S162" s="257"/>
      <c r="T162" s="25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9" t="s">
        <v>257</v>
      </c>
      <c r="AU162" s="259" t="s">
        <v>87</v>
      </c>
      <c r="AV162" s="14" t="s">
        <v>87</v>
      </c>
      <c r="AW162" s="14" t="s">
        <v>34</v>
      </c>
      <c r="AX162" s="14" t="s">
        <v>77</v>
      </c>
      <c r="AY162" s="259" t="s">
        <v>245</v>
      </c>
    </row>
    <row r="163" s="15" customFormat="1">
      <c r="A163" s="15"/>
      <c r="B163" s="260"/>
      <c r="C163" s="261"/>
      <c r="D163" s="234" t="s">
        <v>257</v>
      </c>
      <c r="E163" s="262" t="s">
        <v>1</v>
      </c>
      <c r="F163" s="263" t="s">
        <v>266</v>
      </c>
      <c r="G163" s="261"/>
      <c r="H163" s="264">
        <v>5.8079999999999998</v>
      </c>
      <c r="I163" s="265"/>
      <c r="J163" s="261"/>
      <c r="K163" s="261"/>
      <c r="L163" s="266"/>
      <c r="M163" s="267"/>
      <c r="N163" s="268"/>
      <c r="O163" s="268"/>
      <c r="P163" s="268"/>
      <c r="Q163" s="268"/>
      <c r="R163" s="268"/>
      <c r="S163" s="268"/>
      <c r="T163" s="269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70" t="s">
        <v>257</v>
      </c>
      <c r="AU163" s="270" t="s">
        <v>87</v>
      </c>
      <c r="AV163" s="15" t="s">
        <v>253</v>
      </c>
      <c r="AW163" s="15" t="s">
        <v>34</v>
      </c>
      <c r="AX163" s="15" t="s">
        <v>85</v>
      </c>
      <c r="AY163" s="270" t="s">
        <v>245</v>
      </c>
    </row>
    <row r="164" s="2" customFormat="1" ht="16.5" customHeight="1">
      <c r="A164" s="40"/>
      <c r="B164" s="41"/>
      <c r="C164" s="283" t="s">
        <v>305</v>
      </c>
      <c r="D164" s="283" t="s">
        <v>551</v>
      </c>
      <c r="E164" s="284" t="s">
        <v>798</v>
      </c>
      <c r="F164" s="285" t="s">
        <v>799</v>
      </c>
      <c r="G164" s="286" t="s">
        <v>545</v>
      </c>
      <c r="H164" s="287">
        <v>0.0060000000000000001</v>
      </c>
      <c r="I164" s="288"/>
      <c r="J164" s="289">
        <f>ROUND(I164*H164,2)</f>
        <v>0</v>
      </c>
      <c r="K164" s="285" t="s">
        <v>764</v>
      </c>
      <c r="L164" s="290"/>
      <c r="M164" s="291" t="s">
        <v>1</v>
      </c>
      <c r="N164" s="292" t="s">
        <v>42</v>
      </c>
      <c r="O164" s="93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2" t="s">
        <v>326</v>
      </c>
      <c r="AT164" s="232" t="s">
        <v>551</v>
      </c>
      <c r="AU164" s="232" t="s">
        <v>87</v>
      </c>
      <c r="AY164" s="19" t="s">
        <v>245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9" t="s">
        <v>85</v>
      </c>
      <c r="BK164" s="233">
        <f>ROUND(I164*H164,2)</f>
        <v>0</v>
      </c>
      <c r="BL164" s="19" t="s">
        <v>253</v>
      </c>
      <c r="BM164" s="232" t="s">
        <v>8</v>
      </c>
    </row>
    <row r="165" s="2" customFormat="1">
      <c r="A165" s="40"/>
      <c r="B165" s="41"/>
      <c r="C165" s="42"/>
      <c r="D165" s="234" t="s">
        <v>255</v>
      </c>
      <c r="E165" s="42"/>
      <c r="F165" s="235" t="s">
        <v>799</v>
      </c>
      <c r="G165" s="42"/>
      <c r="H165" s="42"/>
      <c r="I165" s="236"/>
      <c r="J165" s="42"/>
      <c r="K165" s="42"/>
      <c r="L165" s="46"/>
      <c r="M165" s="237"/>
      <c r="N165" s="238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255</v>
      </c>
      <c r="AU165" s="19" t="s">
        <v>87</v>
      </c>
    </row>
    <row r="166" s="13" customFormat="1">
      <c r="A166" s="13"/>
      <c r="B166" s="239"/>
      <c r="C166" s="240"/>
      <c r="D166" s="234" t="s">
        <v>257</v>
      </c>
      <c r="E166" s="241" t="s">
        <v>1</v>
      </c>
      <c r="F166" s="242" t="s">
        <v>800</v>
      </c>
      <c r="G166" s="240"/>
      <c r="H166" s="241" t="s">
        <v>1</v>
      </c>
      <c r="I166" s="243"/>
      <c r="J166" s="240"/>
      <c r="K166" s="240"/>
      <c r="L166" s="244"/>
      <c r="M166" s="245"/>
      <c r="N166" s="246"/>
      <c r="O166" s="246"/>
      <c r="P166" s="246"/>
      <c r="Q166" s="246"/>
      <c r="R166" s="246"/>
      <c r="S166" s="246"/>
      <c r="T166" s="24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8" t="s">
        <v>257</v>
      </c>
      <c r="AU166" s="248" t="s">
        <v>87</v>
      </c>
      <c r="AV166" s="13" t="s">
        <v>85</v>
      </c>
      <c r="AW166" s="13" t="s">
        <v>34</v>
      </c>
      <c r="AX166" s="13" t="s">
        <v>77</v>
      </c>
      <c r="AY166" s="248" t="s">
        <v>245</v>
      </c>
    </row>
    <row r="167" s="14" customFormat="1">
      <c r="A167" s="14"/>
      <c r="B167" s="249"/>
      <c r="C167" s="250"/>
      <c r="D167" s="234" t="s">
        <v>257</v>
      </c>
      <c r="E167" s="251" t="s">
        <v>1</v>
      </c>
      <c r="F167" s="252" t="s">
        <v>801</v>
      </c>
      <c r="G167" s="250"/>
      <c r="H167" s="253">
        <v>0.0060000000000000001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87</v>
      </c>
      <c r="AV167" s="14" t="s">
        <v>87</v>
      </c>
      <c r="AW167" s="14" t="s">
        <v>34</v>
      </c>
      <c r="AX167" s="14" t="s">
        <v>77</v>
      </c>
      <c r="AY167" s="259" t="s">
        <v>245</v>
      </c>
    </row>
    <row r="168" s="15" customFormat="1">
      <c r="A168" s="15"/>
      <c r="B168" s="260"/>
      <c r="C168" s="261"/>
      <c r="D168" s="234" t="s">
        <v>257</v>
      </c>
      <c r="E168" s="262" t="s">
        <v>1</v>
      </c>
      <c r="F168" s="263" t="s">
        <v>266</v>
      </c>
      <c r="G168" s="261"/>
      <c r="H168" s="264">
        <v>0.0060000000000000001</v>
      </c>
      <c r="I168" s="265"/>
      <c r="J168" s="261"/>
      <c r="K168" s="261"/>
      <c r="L168" s="266"/>
      <c r="M168" s="267"/>
      <c r="N168" s="268"/>
      <c r="O168" s="268"/>
      <c r="P168" s="268"/>
      <c r="Q168" s="268"/>
      <c r="R168" s="268"/>
      <c r="S168" s="268"/>
      <c r="T168" s="269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70" t="s">
        <v>257</v>
      </c>
      <c r="AU168" s="270" t="s">
        <v>87</v>
      </c>
      <c r="AV168" s="15" t="s">
        <v>253</v>
      </c>
      <c r="AW168" s="15" t="s">
        <v>34</v>
      </c>
      <c r="AX168" s="15" t="s">
        <v>85</v>
      </c>
      <c r="AY168" s="270" t="s">
        <v>245</v>
      </c>
    </row>
    <row r="169" s="2" customFormat="1" ht="16.5" customHeight="1">
      <c r="A169" s="40"/>
      <c r="B169" s="41"/>
      <c r="C169" s="221" t="s">
        <v>314</v>
      </c>
      <c r="D169" s="221" t="s">
        <v>248</v>
      </c>
      <c r="E169" s="222" t="s">
        <v>802</v>
      </c>
      <c r="F169" s="223" t="s">
        <v>803</v>
      </c>
      <c r="G169" s="224" t="s">
        <v>793</v>
      </c>
      <c r="H169" s="225">
        <v>349.00799999999998</v>
      </c>
      <c r="I169" s="226"/>
      <c r="J169" s="227">
        <f>ROUND(I169*H169,2)</f>
        <v>0</v>
      </c>
      <c r="K169" s="223" t="s">
        <v>764</v>
      </c>
      <c r="L169" s="46"/>
      <c r="M169" s="228" t="s">
        <v>1</v>
      </c>
      <c r="N169" s="229" t="s">
        <v>42</v>
      </c>
      <c r="O169" s="93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32" t="s">
        <v>253</v>
      </c>
      <c r="AT169" s="232" t="s">
        <v>248</v>
      </c>
      <c r="AU169" s="232" t="s">
        <v>87</v>
      </c>
      <c r="AY169" s="19" t="s">
        <v>245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9" t="s">
        <v>85</v>
      </c>
      <c r="BK169" s="233">
        <f>ROUND(I169*H169,2)</f>
        <v>0</v>
      </c>
      <c r="BL169" s="19" t="s">
        <v>253</v>
      </c>
      <c r="BM169" s="232" t="s">
        <v>390</v>
      </c>
    </row>
    <row r="170" s="2" customFormat="1">
      <c r="A170" s="40"/>
      <c r="B170" s="41"/>
      <c r="C170" s="42"/>
      <c r="D170" s="234" t="s">
        <v>255</v>
      </c>
      <c r="E170" s="42"/>
      <c r="F170" s="235" t="s">
        <v>804</v>
      </c>
      <c r="G170" s="42"/>
      <c r="H170" s="42"/>
      <c r="I170" s="236"/>
      <c r="J170" s="42"/>
      <c r="K170" s="42"/>
      <c r="L170" s="46"/>
      <c r="M170" s="237"/>
      <c r="N170" s="238"/>
      <c r="O170" s="93"/>
      <c r="P170" s="93"/>
      <c r="Q170" s="93"/>
      <c r="R170" s="93"/>
      <c r="S170" s="93"/>
      <c r="T170" s="94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255</v>
      </c>
      <c r="AU170" s="19" t="s">
        <v>87</v>
      </c>
    </row>
    <row r="171" s="2" customFormat="1">
      <c r="A171" s="40"/>
      <c r="B171" s="41"/>
      <c r="C171" s="42"/>
      <c r="D171" s="296" t="s">
        <v>766</v>
      </c>
      <c r="E171" s="42"/>
      <c r="F171" s="297" t="s">
        <v>805</v>
      </c>
      <c r="G171" s="42"/>
      <c r="H171" s="42"/>
      <c r="I171" s="236"/>
      <c r="J171" s="42"/>
      <c r="K171" s="42"/>
      <c r="L171" s="46"/>
      <c r="M171" s="237"/>
      <c r="N171" s="238"/>
      <c r="O171" s="93"/>
      <c r="P171" s="93"/>
      <c r="Q171" s="93"/>
      <c r="R171" s="93"/>
      <c r="S171" s="93"/>
      <c r="T171" s="94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766</v>
      </c>
      <c r="AU171" s="19" t="s">
        <v>87</v>
      </c>
    </row>
    <row r="172" s="14" customFormat="1">
      <c r="A172" s="14"/>
      <c r="B172" s="249"/>
      <c r="C172" s="250"/>
      <c r="D172" s="234" t="s">
        <v>257</v>
      </c>
      <c r="E172" s="251" t="s">
        <v>1</v>
      </c>
      <c r="F172" s="252" t="s">
        <v>806</v>
      </c>
      <c r="G172" s="250"/>
      <c r="H172" s="253">
        <v>349.00799999999998</v>
      </c>
      <c r="I172" s="254"/>
      <c r="J172" s="250"/>
      <c r="K172" s="250"/>
      <c r="L172" s="255"/>
      <c r="M172" s="256"/>
      <c r="N172" s="257"/>
      <c r="O172" s="257"/>
      <c r="P172" s="257"/>
      <c r="Q172" s="257"/>
      <c r="R172" s="257"/>
      <c r="S172" s="257"/>
      <c r="T172" s="25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9" t="s">
        <v>257</v>
      </c>
      <c r="AU172" s="259" t="s">
        <v>87</v>
      </c>
      <c r="AV172" s="14" t="s">
        <v>87</v>
      </c>
      <c r="AW172" s="14" t="s">
        <v>34</v>
      </c>
      <c r="AX172" s="14" t="s">
        <v>77</v>
      </c>
      <c r="AY172" s="259" t="s">
        <v>245</v>
      </c>
    </row>
    <row r="173" s="15" customFormat="1">
      <c r="A173" s="15"/>
      <c r="B173" s="260"/>
      <c r="C173" s="261"/>
      <c r="D173" s="234" t="s">
        <v>257</v>
      </c>
      <c r="E173" s="262" t="s">
        <v>1</v>
      </c>
      <c r="F173" s="263" t="s">
        <v>266</v>
      </c>
      <c r="G173" s="261"/>
      <c r="H173" s="264">
        <v>349.00799999999998</v>
      </c>
      <c r="I173" s="265"/>
      <c r="J173" s="261"/>
      <c r="K173" s="261"/>
      <c r="L173" s="266"/>
      <c r="M173" s="267"/>
      <c r="N173" s="268"/>
      <c r="O173" s="268"/>
      <c r="P173" s="268"/>
      <c r="Q173" s="268"/>
      <c r="R173" s="268"/>
      <c r="S173" s="268"/>
      <c r="T173" s="269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70" t="s">
        <v>257</v>
      </c>
      <c r="AU173" s="270" t="s">
        <v>87</v>
      </c>
      <c r="AV173" s="15" t="s">
        <v>253</v>
      </c>
      <c r="AW173" s="15" t="s">
        <v>34</v>
      </c>
      <c r="AX173" s="15" t="s">
        <v>85</v>
      </c>
      <c r="AY173" s="270" t="s">
        <v>245</v>
      </c>
    </row>
    <row r="174" s="12" customFormat="1" ht="22.8" customHeight="1">
      <c r="A174" s="12"/>
      <c r="B174" s="205"/>
      <c r="C174" s="206"/>
      <c r="D174" s="207" t="s">
        <v>76</v>
      </c>
      <c r="E174" s="219" t="s">
        <v>246</v>
      </c>
      <c r="F174" s="219" t="s">
        <v>247</v>
      </c>
      <c r="G174" s="206"/>
      <c r="H174" s="206"/>
      <c r="I174" s="209"/>
      <c r="J174" s="220">
        <f>BK174</f>
        <v>0</v>
      </c>
      <c r="K174" s="206"/>
      <c r="L174" s="211"/>
      <c r="M174" s="212"/>
      <c r="N174" s="213"/>
      <c r="O174" s="213"/>
      <c r="P174" s="214">
        <f>SUM(P175:P199)</f>
        <v>0</v>
      </c>
      <c r="Q174" s="213"/>
      <c r="R174" s="214">
        <f>SUM(R175:R199)</f>
        <v>0</v>
      </c>
      <c r="S174" s="213"/>
      <c r="T174" s="215">
        <f>SUM(T175:T199)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6" t="s">
        <v>85</v>
      </c>
      <c r="AT174" s="217" t="s">
        <v>76</v>
      </c>
      <c r="AU174" s="217" t="s">
        <v>85</v>
      </c>
      <c r="AY174" s="216" t="s">
        <v>245</v>
      </c>
      <c r="BK174" s="218">
        <f>SUM(BK175:BK199)</f>
        <v>0</v>
      </c>
    </row>
    <row r="175" s="2" customFormat="1" ht="16.5" customHeight="1">
      <c r="A175" s="40"/>
      <c r="B175" s="41"/>
      <c r="C175" s="221" t="s">
        <v>326</v>
      </c>
      <c r="D175" s="221" t="s">
        <v>248</v>
      </c>
      <c r="E175" s="222" t="s">
        <v>807</v>
      </c>
      <c r="F175" s="223" t="s">
        <v>808</v>
      </c>
      <c r="G175" s="224" t="s">
        <v>329</v>
      </c>
      <c r="H175" s="225">
        <v>6</v>
      </c>
      <c r="I175" s="226"/>
      <c r="J175" s="227">
        <f>ROUND(I175*H175,2)</f>
        <v>0</v>
      </c>
      <c r="K175" s="223" t="s">
        <v>764</v>
      </c>
      <c r="L175" s="46"/>
      <c r="M175" s="228" t="s">
        <v>1</v>
      </c>
      <c r="N175" s="229" t="s">
        <v>42</v>
      </c>
      <c r="O175" s="93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2" t="s">
        <v>253</v>
      </c>
      <c r="AT175" s="232" t="s">
        <v>248</v>
      </c>
      <c r="AU175" s="232" t="s">
        <v>87</v>
      </c>
      <c r="AY175" s="19" t="s">
        <v>245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9" t="s">
        <v>85</v>
      </c>
      <c r="BK175" s="233">
        <f>ROUND(I175*H175,2)</f>
        <v>0</v>
      </c>
      <c r="BL175" s="19" t="s">
        <v>253</v>
      </c>
      <c r="BM175" s="232" t="s">
        <v>402</v>
      </c>
    </row>
    <row r="176" s="2" customFormat="1">
      <c r="A176" s="40"/>
      <c r="B176" s="41"/>
      <c r="C176" s="42"/>
      <c r="D176" s="234" t="s">
        <v>255</v>
      </c>
      <c r="E176" s="42"/>
      <c r="F176" s="235" t="s">
        <v>809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255</v>
      </c>
      <c r="AU176" s="19" t="s">
        <v>87</v>
      </c>
    </row>
    <row r="177" s="2" customFormat="1">
      <c r="A177" s="40"/>
      <c r="B177" s="41"/>
      <c r="C177" s="42"/>
      <c r="D177" s="296" t="s">
        <v>766</v>
      </c>
      <c r="E177" s="42"/>
      <c r="F177" s="297" t="s">
        <v>810</v>
      </c>
      <c r="G177" s="42"/>
      <c r="H177" s="42"/>
      <c r="I177" s="236"/>
      <c r="J177" s="42"/>
      <c r="K177" s="42"/>
      <c r="L177" s="46"/>
      <c r="M177" s="237"/>
      <c r="N177" s="238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766</v>
      </c>
      <c r="AU177" s="19" t="s">
        <v>87</v>
      </c>
    </row>
    <row r="178" s="13" customFormat="1">
      <c r="A178" s="13"/>
      <c r="B178" s="239"/>
      <c r="C178" s="240"/>
      <c r="D178" s="234" t="s">
        <v>257</v>
      </c>
      <c r="E178" s="241" t="s">
        <v>1</v>
      </c>
      <c r="F178" s="242" t="s">
        <v>811</v>
      </c>
      <c r="G178" s="240"/>
      <c r="H178" s="241" t="s">
        <v>1</v>
      </c>
      <c r="I178" s="243"/>
      <c r="J178" s="240"/>
      <c r="K178" s="240"/>
      <c r="L178" s="244"/>
      <c r="M178" s="245"/>
      <c r="N178" s="246"/>
      <c r="O178" s="246"/>
      <c r="P178" s="246"/>
      <c r="Q178" s="246"/>
      <c r="R178" s="246"/>
      <c r="S178" s="246"/>
      <c r="T178" s="24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8" t="s">
        <v>257</v>
      </c>
      <c r="AU178" s="248" t="s">
        <v>87</v>
      </c>
      <c r="AV178" s="13" t="s">
        <v>85</v>
      </c>
      <c r="AW178" s="13" t="s">
        <v>34</v>
      </c>
      <c r="AX178" s="13" t="s">
        <v>77</v>
      </c>
      <c r="AY178" s="248" t="s">
        <v>245</v>
      </c>
    </row>
    <row r="179" s="14" customFormat="1">
      <c r="A179" s="14"/>
      <c r="B179" s="249"/>
      <c r="C179" s="250"/>
      <c r="D179" s="234" t="s">
        <v>257</v>
      </c>
      <c r="E179" s="251" t="s">
        <v>1</v>
      </c>
      <c r="F179" s="252" t="s">
        <v>812</v>
      </c>
      <c r="G179" s="250"/>
      <c r="H179" s="253">
        <v>6</v>
      </c>
      <c r="I179" s="254"/>
      <c r="J179" s="250"/>
      <c r="K179" s="250"/>
      <c r="L179" s="255"/>
      <c r="M179" s="256"/>
      <c r="N179" s="257"/>
      <c r="O179" s="257"/>
      <c r="P179" s="257"/>
      <c r="Q179" s="257"/>
      <c r="R179" s="257"/>
      <c r="S179" s="257"/>
      <c r="T179" s="25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9" t="s">
        <v>257</v>
      </c>
      <c r="AU179" s="259" t="s">
        <v>87</v>
      </c>
      <c r="AV179" s="14" t="s">
        <v>87</v>
      </c>
      <c r="AW179" s="14" t="s">
        <v>34</v>
      </c>
      <c r="AX179" s="14" t="s">
        <v>77</v>
      </c>
      <c r="AY179" s="259" t="s">
        <v>245</v>
      </c>
    </row>
    <row r="180" s="15" customFormat="1">
      <c r="A180" s="15"/>
      <c r="B180" s="260"/>
      <c r="C180" s="261"/>
      <c r="D180" s="234" t="s">
        <v>257</v>
      </c>
      <c r="E180" s="262" t="s">
        <v>1</v>
      </c>
      <c r="F180" s="263" t="s">
        <v>266</v>
      </c>
      <c r="G180" s="261"/>
      <c r="H180" s="264">
        <v>6</v>
      </c>
      <c r="I180" s="265"/>
      <c r="J180" s="261"/>
      <c r="K180" s="261"/>
      <c r="L180" s="266"/>
      <c r="M180" s="267"/>
      <c r="N180" s="268"/>
      <c r="O180" s="268"/>
      <c r="P180" s="268"/>
      <c r="Q180" s="268"/>
      <c r="R180" s="268"/>
      <c r="S180" s="268"/>
      <c r="T180" s="269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70" t="s">
        <v>257</v>
      </c>
      <c r="AU180" s="270" t="s">
        <v>87</v>
      </c>
      <c r="AV180" s="15" t="s">
        <v>253</v>
      </c>
      <c r="AW180" s="15" t="s">
        <v>34</v>
      </c>
      <c r="AX180" s="15" t="s">
        <v>85</v>
      </c>
      <c r="AY180" s="270" t="s">
        <v>245</v>
      </c>
    </row>
    <row r="181" s="2" customFormat="1" ht="16.5" customHeight="1">
      <c r="A181" s="40"/>
      <c r="B181" s="41"/>
      <c r="C181" s="221" t="s">
        <v>335</v>
      </c>
      <c r="D181" s="221" t="s">
        <v>248</v>
      </c>
      <c r="E181" s="222" t="s">
        <v>813</v>
      </c>
      <c r="F181" s="223" t="s">
        <v>814</v>
      </c>
      <c r="G181" s="224" t="s">
        <v>329</v>
      </c>
      <c r="H181" s="225">
        <v>6</v>
      </c>
      <c r="I181" s="226"/>
      <c r="J181" s="227">
        <f>ROUND(I181*H181,2)</f>
        <v>0</v>
      </c>
      <c r="K181" s="223" t="s">
        <v>764</v>
      </c>
      <c r="L181" s="46"/>
      <c r="M181" s="228" t="s">
        <v>1</v>
      </c>
      <c r="N181" s="229" t="s">
        <v>42</v>
      </c>
      <c r="O181" s="93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32" t="s">
        <v>253</v>
      </c>
      <c r="AT181" s="232" t="s">
        <v>248</v>
      </c>
      <c r="AU181" s="232" t="s">
        <v>87</v>
      </c>
      <c r="AY181" s="19" t="s">
        <v>245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9" t="s">
        <v>85</v>
      </c>
      <c r="BK181" s="233">
        <f>ROUND(I181*H181,2)</f>
        <v>0</v>
      </c>
      <c r="BL181" s="19" t="s">
        <v>253</v>
      </c>
      <c r="BM181" s="232" t="s">
        <v>419</v>
      </c>
    </row>
    <row r="182" s="2" customFormat="1">
      <c r="A182" s="40"/>
      <c r="B182" s="41"/>
      <c r="C182" s="42"/>
      <c r="D182" s="234" t="s">
        <v>255</v>
      </c>
      <c r="E182" s="42"/>
      <c r="F182" s="235" t="s">
        <v>815</v>
      </c>
      <c r="G182" s="42"/>
      <c r="H182" s="42"/>
      <c r="I182" s="236"/>
      <c r="J182" s="42"/>
      <c r="K182" s="42"/>
      <c r="L182" s="46"/>
      <c r="M182" s="237"/>
      <c r="N182" s="238"/>
      <c r="O182" s="93"/>
      <c r="P182" s="93"/>
      <c r="Q182" s="93"/>
      <c r="R182" s="93"/>
      <c r="S182" s="93"/>
      <c r="T182" s="94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255</v>
      </c>
      <c r="AU182" s="19" t="s">
        <v>87</v>
      </c>
    </row>
    <row r="183" s="2" customFormat="1">
      <c r="A183" s="40"/>
      <c r="B183" s="41"/>
      <c r="C183" s="42"/>
      <c r="D183" s="296" t="s">
        <v>766</v>
      </c>
      <c r="E183" s="42"/>
      <c r="F183" s="297" t="s">
        <v>816</v>
      </c>
      <c r="G183" s="42"/>
      <c r="H183" s="42"/>
      <c r="I183" s="236"/>
      <c r="J183" s="42"/>
      <c r="K183" s="42"/>
      <c r="L183" s="46"/>
      <c r="M183" s="237"/>
      <c r="N183" s="238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766</v>
      </c>
      <c r="AU183" s="19" t="s">
        <v>87</v>
      </c>
    </row>
    <row r="184" s="2" customFormat="1" ht="16.5" customHeight="1">
      <c r="A184" s="40"/>
      <c r="B184" s="41"/>
      <c r="C184" s="221" t="s">
        <v>341</v>
      </c>
      <c r="D184" s="221" t="s">
        <v>248</v>
      </c>
      <c r="E184" s="222" t="s">
        <v>817</v>
      </c>
      <c r="F184" s="223" t="s">
        <v>818</v>
      </c>
      <c r="G184" s="224" t="s">
        <v>329</v>
      </c>
      <c r="H184" s="225">
        <v>6</v>
      </c>
      <c r="I184" s="226"/>
      <c r="J184" s="227">
        <f>ROUND(I184*H184,2)</f>
        <v>0</v>
      </c>
      <c r="K184" s="223" t="s">
        <v>764</v>
      </c>
      <c r="L184" s="46"/>
      <c r="M184" s="228" t="s">
        <v>1</v>
      </c>
      <c r="N184" s="229" t="s">
        <v>42</v>
      </c>
      <c r="O184" s="93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2" t="s">
        <v>253</v>
      </c>
      <c r="AT184" s="232" t="s">
        <v>248</v>
      </c>
      <c r="AU184" s="232" t="s">
        <v>87</v>
      </c>
      <c r="AY184" s="19" t="s">
        <v>245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9" t="s">
        <v>85</v>
      </c>
      <c r="BK184" s="233">
        <f>ROUND(I184*H184,2)</f>
        <v>0</v>
      </c>
      <c r="BL184" s="19" t="s">
        <v>253</v>
      </c>
      <c r="BM184" s="232" t="s">
        <v>418</v>
      </c>
    </row>
    <row r="185" s="2" customFormat="1">
      <c r="A185" s="40"/>
      <c r="B185" s="41"/>
      <c r="C185" s="42"/>
      <c r="D185" s="234" t="s">
        <v>255</v>
      </c>
      <c r="E185" s="42"/>
      <c r="F185" s="235" t="s">
        <v>819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255</v>
      </c>
      <c r="AU185" s="19" t="s">
        <v>87</v>
      </c>
    </row>
    <row r="186" s="2" customFormat="1">
      <c r="A186" s="40"/>
      <c r="B186" s="41"/>
      <c r="C186" s="42"/>
      <c r="D186" s="296" t="s">
        <v>766</v>
      </c>
      <c r="E186" s="42"/>
      <c r="F186" s="297" t="s">
        <v>820</v>
      </c>
      <c r="G186" s="42"/>
      <c r="H186" s="42"/>
      <c r="I186" s="236"/>
      <c r="J186" s="42"/>
      <c r="K186" s="42"/>
      <c r="L186" s="46"/>
      <c r="M186" s="237"/>
      <c r="N186" s="238"/>
      <c r="O186" s="93"/>
      <c r="P186" s="93"/>
      <c r="Q186" s="93"/>
      <c r="R186" s="93"/>
      <c r="S186" s="93"/>
      <c r="T186" s="94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766</v>
      </c>
      <c r="AU186" s="19" t="s">
        <v>87</v>
      </c>
    </row>
    <row r="187" s="2" customFormat="1" ht="16.5" customHeight="1">
      <c r="A187" s="40"/>
      <c r="B187" s="41"/>
      <c r="C187" s="283" t="s">
        <v>349</v>
      </c>
      <c r="D187" s="283" t="s">
        <v>551</v>
      </c>
      <c r="E187" s="284" t="s">
        <v>821</v>
      </c>
      <c r="F187" s="285" t="s">
        <v>822</v>
      </c>
      <c r="G187" s="286" t="s">
        <v>251</v>
      </c>
      <c r="H187" s="287">
        <v>0.89900000000000002</v>
      </c>
      <c r="I187" s="288"/>
      <c r="J187" s="289">
        <f>ROUND(I187*H187,2)</f>
        <v>0</v>
      </c>
      <c r="K187" s="285" t="s">
        <v>764</v>
      </c>
      <c r="L187" s="290"/>
      <c r="M187" s="291" t="s">
        <v>1</v>
      </c>
      <c r="N187" s="292" t="s">
        <v>42</v>
      </c>
      <c r="O187" s="93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2" t="s">
        <v>326</v>
      </c>
      <c r="AT187" s="232" t="s">
        <v>551</v>
      </c>
      <c r="AU187" s="232" t="s">
        <v>87</v>
      </c>
      <c r="AY187" s="19" t="s">
        <v>245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9" t="s">
        <v>85</v>
      </c>
      <c r="BK187" s="233">
        <f>ROUND(I187*H187,2)</f>
        <v>0</v>
      </c>
      <c r="BL187" s="19" t="s">
        <v>253</v>
      </c>
      <c r="BM187" s="232" t="s">
        <v>452</v>
      </c>
    </row>
    <row r="188" s="2" customFormat="1">
      <c r="A188" s="40"/>
      <c r="B188" s="41"/>
      <c r="C188" s="42"/>
      <c r="D188" s="234" t="s">
        <v>255</v>
      </c>
      <c r="E188" s="42"/>
      <c r="F188" s="235" t="s">
        <v>822</v>
      </c>
      <c r="G188" s="42"/>
      <c r="H188" s="42"/>
      <c r="I188" s="236"/>
      <c r="J188" s="42"/>
      <c r="K188" s="42"/>
      <c r="L188" s="46"/>
      <c r="M188" s="237"/>
      <c r="N188" s="238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255</v>
      </c>
      <c r="AU188" s="19" t="s">
        <v>87</v>
      </c>
    </row>
    <row r="189" s="14" customFormat="1">
      <c r="A189" s="14"/>
      <c r="B189" s="249"/>
      <c r="C189" s="250"/>
      <c r="D189" s="234" t="s">
        <v>257</v>
      </c>
      <c r="E189" s="251" t="s">
        <v>1</v>
      </c>
      <c r="F189" s="252" t="s">
        <v>823</v>
      </c>
      <c r="G189" s="250"/>
      <c r="H189" s="253">
        <v>0.89900000000000002</v>
      </c>
      <c r="I189" s="254"/>
      <c r="J189" s="250"/>
      <c r="K189" s="250"/>
      <c r="L189" s="255"/>
      <c r="M189" s="256"/>
      <c r="N189" s="257"/>
      <c r="O189" s="257"/>
      <c r="P189" s="257"/>
      <c r="Q189" s="257"/>
      <c r="R189" s="257"/>
      <c r="S189" s="257"/>
      <c r="T189" s="25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9" t="s">
        <v>257</v>
      </c>
      <c r="AU189" s="259" t="s">
        <v>87</v>
      </c>
      <c r="AV189" s="14" t="s">
        <v>87</v>
      </c>
      <c r="AW189" s="14" t="s">
        <v>34</v>
      </c>
      <c r="AX189" s="14" t="s">
        <v>77</v>
      </c>
      <c r="AY189" s="259" t="s">
        <v>245</v>
      </c>
    </row>
    <row r="190" s="15" customFormat="1">
      <c r="A190" s="15"/>
      <c r="B190" s="260"/>
      <c r="C190" s="261"/>
      <c r="D190" s="234" t="s">
        <v>257</v>
      </c>
      <c r="E190" s="262" t="s">
        <v>1</v>
      </c>
      <c r="F190" s="263" t="s">
        <v>266</v>
      </c>
      <c r="G190" s="261"/>
      <c r="H190" s="264">
        <v>0.89900000000000002</v>
      </c>
      <c r="I190" s="265"/>
      <c r="J190" s="261"/>
      <c r="K190" s="261"/>
      <c r="L190" s="266"/>
      <c r="M190" s="267"/>
      <c r="N190" s="268"/>
      <c r="O190" s="268"/>
      <c r="P190" s="268"/>
      <c r="Q190" s="268"/>
      <c r="R190" s="268"/>
      <c r="S190" s="268"/>
      <c r="T190" s="269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70" t="s">
        <v>257</v>
      </c>
      <c r="AU190" s="270" t="s">
        <v>87</v>
      </c>
      <c r="AV190" s="15" t="s">
        <v>253</v>
      </c>
      <c r="AW190" s="15" t="s">
        <v>34</v>
      </c>
      <c r="AX190" s="15" t="s">
        <v>85</v>
      </c>
      <c r="AY190" s="270" t="s">
        <v>245</v>
      </c>
    </row>
    <row r="191" s="2" customFormat="1" ht="16.5" customHeight="1">
      <c r="A191" s="40"/>
      <c r="B191" s="41"/>
      <c r="C191" s="221" t="s">
        <v>8</v>
      </c>
      <c r="D191" s="221" t="s">
        <v>248</v>
      </c>
      <c r="E191" s="222" t="s">
        <v>824</v>
      </c>
      <c r="F191" s="223" t="s">
        <v>825</v>
      </c>
      <c r="G191" s="224" t="s">
        <v>317</v>
      </c>
      <c r="H191" s="225">
        <v>88.799999999999997</v>
      </c>
      <c r="I191" s="226"/>
      <c r="J191" s="227">
        <f>ROUND(I191*H191,2)</f>
        <v>0</v>
      </c>
      <c r="K191" s="223" t="s">
        <v>1</v>
      </c>
      <c r="L191" s="46"/>
      <c r="M191" s="228" t="s">
        <v>1</v>
      </c>
      <c r="N191" s="229" t="s">
        <v>42</v>
      </c>
      <c r="O191" s="93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32" t="s">
        <v>253</v>
      </c>
      <c r="AT191" s="232" t="s">
        <v>248</v>
      </c>
      <c r="AU191" s="232" t="s">
        <v>87</v>
      </c>
      <c r="AY191" s="19" t="s">
        <v>245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9" t="s">
        <v>85</v>
      </c>
      <c r="BK191" s="233">
        <f>ROUND(I191*H191,2)</f>
        <v>0</v>
      </c>
      <c r="BL191" s="19" t="s">
        <v>253</v>
      </c>
      <c r="BM191" s="232" t="s">
        <v>466</v>
      </c>
    </row>
    <row r="192" s="2" customFormat="1">
      <c r="A192" s="40"/>
      <c r="B192" s="41"/>
      <c r="C192" s="42"/>
      <c r="D192" s="234" t="s">
        <v>255</v>
      </c>
      <c r="E192" s="42"/>
      <c r="F192" s="235" t="s">
        <v>826</v>
      </c>
      <c r="G192" s="42"/>
      <c r="H192" s="42"/>
      <c r="I192" s="236"/>
      <c r="J192" s="42"/>
      <c r="K192" s="42"/>
      <c r="L192" s="46"/>
      <c r="M192" s="237"/>
      <c r="N192" s="238"/>
      <c r="O192" s="93"/>
      <c r="P192" s="93"/>
      <c r="Q192" s="93"/>
      <c r="R192" s="93"/>
      <c r="S192" s="93"/>
      <c r="T192" s="94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255</v>
      </c>
      <c r="AU192" s="19" t="s">
        <v>87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827</v>
      </c>
      <c r="G193" s="250"/>
      <c r="H193" s="253">
        <v>88.799999999999997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87</v>
      </c>
      <c r="AV193" s="14" t="s">
        <v>87</v>
      </c>
      <c r="AW193" s="14" t="s">
        <v>34</v>
      </c>
      <c r="AX193" s="14" t="s">
        <v>77</v>
      </c>
      <c r="AY193" s="259" t="s">
        <v>245</v>
      </c>
    </row>
    <row r="194" s="15" customFormat="1">
      <c r="A194" s="15"/>
      <c r="B194" s="260"/>
      <c r="C194" s="261"/>
      <c r="D194" s="234" t="s">
        <v>257</v>
      </c>
      <c r="E194" s="262" t="s">
        <v>1</v>
      </c>
      <c r="F194" s="263" t="s">
        <v>266</v>
      </c>
      <c r="G194" s="261"/>
      <c r="H194" s="264">
        <v>88.799999999999997</v>
      </c>
      <c r="I194" s="265"/>
      <c r="J194" s="261"/>
      <c r="K194" s="261"/>
      <c r="L194" s="266"/>
      <c r="M194" s="267"/>
      <c r="N194" s="268"/>
      <c r="O194" s="268"/>
      <c r="P194" s="268"/>
      <c r="Q194" s="268"/>
      <c r="R194" s="268"/>
      <c r="S194" s="268"/>
      <c r="T194" s="269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70" t="s">
        <v>257</v>
      </c>
      <c r="AU194" s="270" t="s">
        <v>87</v>
      </c>
      <c r="AV194" s="15" t="s">
        <v>253</v>
      </c>
      <c r="AW194" s="15" t="s">
        <v>34</v>
      </c>
      <c r="AX194" s="15" t="s">
        <v>85</v>
      </c>
      <c r="AY194" s="270" t="s">
        <v>245</v>
      </c>
    </row>
    <row r="195" s="2" customFormat="1" ht="16.5" customHeight="1">
      <c r="A195" s="40"/>
      <c r="B195" s="41"/>
      <c r="C195" s="283" t="s">
        <v>383</v>
      </c>
      <c r="D195" s="283" t="s">
        <v>551</v>
      </c>
      <c r="E195" s="284" t="s">
        <v>828</v>
      </c>
      <c r="F195" s="285" t="s">
        <v>572</v>
      </c>
      <c r="G195" s="286" t="s">
        <v>329</v>
      </c>
      <c r="H195" s="287">
        <v>304</v>
      </c>
      <c r="I195" s="288"/>
      <c r="J195" s="289">
        <f>ROUND(I195*H195,2)</f>
        <v>0</v>
      </c>
      <c r="K195" s="285" t="s">
        <v>1</v>
      </c>
      <c r="L195" s="290"/>
      <c r="M195" s="291" t="s">
        <v>1</v>
      </c>
      <c r="N195" s="292" t="s">
        <v>42</v>
      </c>
      <c r="O195" s="93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32" t="s">
        <v>326</v>
      </c>
      <c r="AT195" s="232" t="s">
        <v>551</v>
      </c>
      <c r="AU195" s="232" t="s">
        <v>87</v>
      </c>
      <c r="AY195" s="19" t="s">
        <v>245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9" t="s">
        <v>85</v>
      </c>
      <c r="BK195" s="233">
        <f>ROUND(I195*H195,2)</f>
        <v>0</v>
      </c>
      <c r="BL195" s="19" t="s">
        <v>253</v>
      </c>
      <c r="BM195" s="232" t="s">
        <v>218</v>
      </c>
    </row>
    <row r="196" s="2" customFormat="1">
      <c r="A196" s="40"/>
      <c r="B196" s="41"/>
      <c r="C196" s="42"/>
      <c r="D196" s="234" t="s">
        <v>255</v>
      </c>
      <c r="E196" s="42"/>
      <c r="F196" s="235" t="s">
        <v>572</v>
      </c>
      <c r="G196" s="42"/>
      <c r="H196" s="42"/>
      <c r="I196" s="236"/>
      <c r="J196" s="42"/>
      <c r="K196" s="42"/>
      <c r="L196" s="46"/>
      <c r="M196" s="237"/>
      <c r="N196" s="238"/>
      <c r="O196" s="93"/>
      <c r="P196" s="93"/>
      <c r="Q196" s="93"/>
      <c r="R196" s="93"/>
      <c r="S196" s="93"/>
      <c r="T196" s="94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255</v>
      </c>
      <c r="AU196" s="19" t="s">
        <v>87</v>
      </c>
    </row>
    <row r="197" s="13" customFormat="1">
      <c r="A197" s="13"/>
      <c r="B197" s="239"/>
      <c r="C197" s="240"/>
      <c r="D197" s="234" t="s">
        <v>257</v>
      </c>
      <c r="E197" s="241" t="s">
        <v>1</v>
      </c>
      <c r="F197" s="242" t="s">
        <v>829</v>
      </c>
      <c r="G197" s="240"/>
      <c r="H197" s="241" t="s">
        <v>1</v>
      </c>
      <c r="I197" s="243"/>
      <c r="J197" s="240"/>
      <c r="K197" s="240"/>
      <c r="L197" s="244"/>
      <c r="M197" s="245"/>
      <c r="N197" s="246"/>
      <c r="O197" s="246"/>
      <c r="P197" s="246"/>
      <c r="Q197" s="246"/>
      <c r="R197" s="246"/>
      <c r="S197" s="246"/>
      <c r="T197" s="247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8" t="s">
        <v>257</v>
      </c>
      <c r="AU197" s="248" t="s">
        <v>87</v>
      </c>
      <c r="AV197" s="13" t="s">
        <v>85</v>
      </c>
      <c r="AW197" s="13" t="s">
        <v>34</v>
      </c>
      <c r="AX197" s="13" t="s">
        <v>77</v>
      </c>
      <c r="AY197" s="248" t="s">
        <v>245</v>
      </c>
    </row>
    <row r="198" s="14" customFormat="1">
      <c r="A198" s="14"/>
      <c r="B198" s="249"/>
      <c r="C198" s="250"/>
      <c r="D198" s="234" t="s">
        <v>257</v>
      </c>
      <c r="E198" s="251" t="s">
        <v>1</v>
      </c>
      <c r="F198" s="252" t="s">
        <v>830</v>
      </c>
      <c r="G198" s="250"/>
      <c r="H198" s="253">
        <v>304</v>
      </c>
      <c r="I198" s="254"/>
      <c r="J198" s="250"/>
      <c r="K198" s="250"/>
      <c r="L198" s="255"/>
      <c r="M198" s="256"/>
      <c r="N198" s="257"/>
      <c r="O198" s="257"/>
      <c r="P198" s="257"/>
      <c r="Q198" s="257"/>
      <c r="R198" s="257"/>
      <c r="S198" s="257"/>
      <c r="T198" s="25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9" t="s">
        <v>257</v>
      </c>
      <c r="AU198" s="259" t="s">
        <v>87</v>
      </c>
      <c r="AV198" s="14" t="s">
        <v>87</v>
      </c>
      <c r="AW198" s="14" t="s">
        <v>34</v>
      </c>
      <c r="AX198" s="14" t="s">
        <v>77</v>
      </c>
      <c r="AY198" s="259" t="s">
        <v>245</v>
      </c>
    </row>
    <row r="199" s="15" customFormat="1">
      <c r="A199" s="15"/>
      <c r="B199" s="260"/>
      <c r="C199" s="261"/>
      <c r="D199" s="234" t="s">
        <v>257</v>
      </c>
      <c r="E199" s="262" t="s">
        <v>1</v>
      </c>
      <c r="F199" s="263" t="s">
        <v>266</v>
      </c>
      <c r="G199" s="261"/>
      <c r="H199" s="264">
        <v>304</v>
      </c>
      <c r="I199" s="265"/>
      <c r="J199" s="261"/>
      <c r="K199" s="261"/>
      <c r="L199" s="266"/>
      <c r="M199" s="267"/>
      <c r="N199" s="268"/>
      <c r="O199" s="268"/>
      <c r="P199" s="268"/>
      <c r="Q199" s="268"/>
      <c r="R199" s="268"/>
      <c r="S199" s="268"/>
      <c r="T199" s="269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70" t="s">
        <v>257</v>
      </c>
      <c r="AU199" s="270" t="s">
        <v>87</v>
      </c>
      <c r="AV199" s="15" t="s">
        <v>253</v>
      </c>
      <c r="AW199" s="15" t="s">
        <v>34</v>
      </c>
      <c r="AX199" s="15" t="s">
        <v>85</v>
      </c>
      <c r="AY199" s="270" t="s">
        <v>245</v>
      </c>
    </row>
    <row r="200" s="12" customFormat="1" ht="22.8" customHeight="1">
      <c r="A200" s="12"/>
      <c r="B200" s="205"/>
      <c r="C200" s="206"/>
      <c r="D200" s="207" t="s">
        <v>76</v>
      </c>
      <c r="E200" s="219" t="s">
        <v>335</v>
      </c>
      <c r="F200" s="219" t="s">
        <v>831</v>
      </c>
      <c r="G200" s="206"/>
      <c r="H200" s="206"/>
      <c r="I200" s="209"/>
      <c r="J200" s="220">
        <f>BK200</f>
        <v>0</v>
      </c>
      <c r="K200" s="206"/>
      <c r="L200" s="211"/>
      <c r="M200" s="212"/>
      <c r="N200" s="213"/>
      <c r="O200" s="213"/>
      <c r="P200" s="214">
        <f>SUM(P201:P235)</f>
        <v>0</v>
      </c>
      <c r="Q200" s="213"/>
      <c r="R200" s="214">
        <f>SUM(R201:R235)</f>
        <v>0</v>
      </c>
      <c r="S200" s="213"/>
      <c r="T200" s="215">
        <f>SUM(T201:T235)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16" t="s">
        <v>85</v>
      </c>
      <c r="AT200" s="217" t="s">
        <v>76</v>
      </c>
      <c r="AU200" s="217" t="s">
        <v>85</v>
      </c>
      <c r="AY200" s="216" t="s">
        <v>245</v>
      </c>
      <c r="BK200" s="218">
        <f>SUM(BK201:BK235)</f>
        <v>0</v>
      </c>
    </row>
    <row r="201" s="2" customFormat="1" ht="21.75" customHeight="1">
      <c r="A201" s="40"/>
      <c r="B201" s="41"/>
      <c r="C201" s="221" t="s">
        <v>390</v>
      </c>
      <c r="D201" s="221" t="s">
        <v>248</v>
      </c>
      <c r="E201" s="222" t="s">
        <v>832</v>
      </c>
      <c r="F201" s="223" t="s">
        <v>833</v>
      </c>
      <c r="G201" s="224" t="s">
        <v>317</v>
      </c>
      <c r="H201" s="225">
        <v>396.80000000000001</v>
      </c>
      <c r="I201" s="226"/>
      <c r="J201" s="227">
        <f>ROUND(I201*H201,2)</f>
        <v>0</v>
      </c>
      <c r="K201" s="223" t="s">
        <v>1</v>
      </c>
      <c r="L201" s="46"/>
      <c r="M201" s="228" t="s">
        <v>1</v>
      </c>
      <c r="N201" s="229" t="s">
        <v>42</v>
      </c>
      <c r="O201" s="93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32" t="s">
        <v>253</v>
      </c>
      <c r="AT201" s="232" t="s">
        <v>248</v>
      </c>
      <c r="AU201" s="232" t="s">
        <v>87</v>
      </c>
      <c r="AY201" s="19" t="s">
        <v>245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9" t="s">
        <v>85</v>
      </c>
      <c r="BK201" s="233">
        <f>ROUND(I201*H201,2)</f>
        <v>0</v>
      </c>
      <c r="BL201" s="19" t="s">
        <v>253</v>
      </c>
      <c r="BM201" s="232" t="s">
        <v>487</v>
      </c>
    </row>
    <row r="202" s="2" customFormat="1">
      <c r="A202" s="40"/>
      <c r="B202" s="41"/>
      <c r="C202" s="42"/>
      <c r="D202" s="234" t="s">
        <v>255</v>
      </c>
      <c r="E202" s="42"/>
      <c r="F202" s="235" t="s">
        <v>834</v>
      </c>
      <c r="G202" s="42"/>
      <c r="H202" s="42"/>
      <c r="I202" s="236"/>
      <c r="J202" s="42"/>
      <c r="K202" s="42"/>
      <c r="L202" s="46"/>
      <c r="M202" s="237"/>
      <c r="N202" s="238"/>
      <c r="O202" s="93"/>
      <c r="P202" s="93"/>
      <c r="Q202" s="93"/>
      <c r="R202" s="93"/>
      <c r="S202" s="93"/>
      <c r="T202" s="94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255</v>
      </c>
      <c r="AU202" s="19" t="s">
        <v>87</v>
      </c>
    </row>
    <row r="203" s="13" customFormat="1">
      <c r="A203" s="13"/>
      <c r="B203" s="239"/>
      <c r="C203" s="240"/>
      <c r="D203" s="234" t="s">
        <v>257</v>
      </c>
      <c r="E203" s="241" t="s">
        <v>1</v>
      </c>
      <c r="F203" s="242" t="s">
        <v>835</v>
      </c>
      <c r="G203" s="240"/>
      <c r="H203" s="241" t="s">
        <v>1</v>
      </c>
      <c r="I203" s="243"/>
      <c r="J203" s="240"/>
      <c r="K203" s="240"/>
      <c r="L203" s="244"/>
      <c r="M203" s="245"/>
      <c r="N203" s="246"/>
      <c r="O203" s="246"/>
      <c r="P203" s="246"/>
      <c r="Q203" s="246"/>
      <c r="R203" s="246"/>
      <c r="S203" s="246"/>
      <c r="T203" s="247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8" t="s">
        <v>257</v>
      </c>
      <c r="AU203" s="248" t="s">
        <v>87</v>
      </c>
      <c r="AV203" s="13" t="s">
        <v>85</v>
      </c>
      <c r="AW203" s="13" t="s">
        <v>34</v>
      </c>
      <c r="AX203" s="13" t="s">
        <v>77</v>
      </c>
      <c r="AY203" s="248" t="s">
        <v>245</v>
      </c>
    </row>
    <row r="204" s="14" customFormat="1">
      <c r="A204" s="14"/>
      <c r="B204" s="249"/>
      <c r="C204" s="250"/>
      <c r="D204" s="234" t="s">
        <v>257</v>
      </c>
      <c r="E204" s="251" t="s">
        <v>1</v>
      </c>
      <c r="F204" s="252" t="s">
        <v>836</v>
      </c>
      <c r="G204" s="250"/>
      <c r="H204" s="253">
        <v>154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257</v>
      </c>
      <c r="AU204" s="259" t="s">
        <v>87</v>
      </c>
      <c r="AV204" s="14" t="s">
        <v>87</v>
      </c>
      <c r="AW204" s="14" t="s">
        <v>34</v>
      </c>
      <c r="AX204" s="14" t="s">
        <v>77</v>
      </c>
      <c r="AY204" s="259" t="s">
        <v>245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837</v>
      </c>
      <c r="G205" s="250"/>
      <c r="H205" s="253">
        <v>154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77</v>
      </c>
      <c r="AY205" s="259" t="s">
        <v>245</v>
      </c>
    </row>
    <row r="206" s="14" customFormat="1">
      <c r="A206" s="14"/>
      <c r="B206" s="249"/>
      <c r="C206" s="250"/>
      <c r="D206" s="234" t="s">
        <v>257</v>
      </c>
      <c r="E206" s="251" t="s">
        <v>1</v>
      </c>
      <c r="F206" s="252" t="s">
        <v>838</v>
      </c>
      <c r="G206" s="250"/>
      <c r="H206" s="253">
        <v>88.799999999999997</v>
      </c>
      <c r="I206" s="254"/>
      <c r="J206" s="250"/>
      <c r="K206" s="250"/>
      <c r="L206" s="255"/>
      <c r="M206" s="256"/>
      <c r="N206" s="257"/>
      <c r="O206" s="257"/>
      <c r="P206" s="257"/>
      <c r="Q206" s="257"/>
      <c r="R206" s="257"/>
      <c r="S206" s="257"/>
      <c r="T206" s="25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9" t="s">
        <v>257</v>
      </c>
      <c r="AU206" s="259" t="s">
        <v>87</v>
      </c>
      <c r="AV206" s="14" t="s">
        <v>87</v>
      </c>
      <c r="AW206" s="14" t="s">
        <v>34</v>
      </c>
      <c r="AX206" s="14" t="s">
        <v>77</v>
      </c>
      <c r="AY206" s="259" t="s">
        <v>245</v>
      </c>
    </row>
    <row r="207" s="15" customFormat="1">
      <c r="A207" s="15"/>
      <c r="B207" s="260"/>
      <c r="C207" s="261"/>
      <c r="D207" s="234" t="s">
        <v>257</v>
      </c>
      <c r="E207" s="262" t="s">
        <v>1</v>
      </c>
      <c r="F207" s="263" t="s">
        <v>266</v>
      </c>
      <c r="G207" s="261"/>
      <c r="H207" s="264">
        <v>396.80000000000001</v>
      </c>
      <c r="I207" s="265"/>
      <c r="J207" s="261"/>
      <c r="K207" s="261"/>
      <c r="L207" s="266"/>
      <c r="M207" s="267"/>
      <c r="N207" s="268"/>
      <c r="O207" s="268"/>
      <c r="P207" s="268"/>
      <c r="Q207" s="268"/>
      <c r="R207" s="268"/>
      <c r="S207" s="268"/>
      <c r="T207" s="269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70" t="s">
        <v>257</v>
      </c>
      <c r="AU207" s="270" t="s">
        <v>87</v>
      </c>
      <c r="AV207" s="15" t="s">
        <v>253</v>
      </c>
      <c r="AW207" s="15" t="s">
        <v>34</v>
      </c>
      <c r="AX207" s="15" t="s">
        <v>85</v>
      </c>
      <c r="AY207" s="270" t="s">
        <v>245</v>
      </c>
    </row>
    <row r="208" s="2" customFormat="1" ht="16.5" customHeight="1">
      <c r="A208" s="40"/>
      <c r="B208" s="41"/>
      <c r="C208" s="221" t="s">
        <v>395</v>
      </c>
      <c r="D208" s="221" t="s">
        <v>248</v>
      </c>
      <c r="E208" s="222" t="s">
        <v>839</v>
      </c>
      <c r="F208" s="223" t="s">
        <v>840</v>
      </c>
      <c r="G208" s="224" t="s">
        <v>317</v>
      </c>
      <c r="H208" s="225">
        <v>396.80000000000001</v>
      </c>
      <c r="I208" s="226"/>
      <c r="J208" s="227">
        <f>ROUND(I208*H208,2)</f>
        <v>0</v>
      </c>
      <c r="K208" s="223" t="s">
        <v>1</v>
      </c>
      <c r="L208" s="46"/>
      <c r="M208" s="228" t="s">
        <v>1</v>
      </c>
      <c r="N208" s="229" t="s">
        <v>42</v>
      </c>
      <c r="O208" s="93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32" t="s">
        <v>253</v>
      </c>
      <c r="AT208" s="232" t="s">
        <v>248</v>
      </c>
      <c r="AU208" s="232" t="s">
        <v>87</v>
      </c>
      <c r="AY208" s="19" t="s">
        <v>245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9" t="s">
        <v>85</v>
      </c>
      <c r="BK208" s="233">
        <f>ROUND(I208*H208,2)</f>
        <v>0</v>
      </c>
      <c r="BL208" s="19" t="s">
        <v>253</v>
      </c>
      <c r="BM208" s="232" t="s">
        <v>502</v>
      </c>
    </row>
    <row r="209" s="2" customFormat="1">
      <c r="A209" s="40"/>
      <c r="B209" s="41"/>
      <c r="C209" s="42"/>
      <c r="D209" s="234" t="s">
        <v>255</v>
      </c>
      <c r="E209" s="42"/>
      <c r="F209" s="235" t="s">
        <v>841</v>
      </c>
      <c r="G209" s="42"/>
      <c r="H209" s="42"/>
      <c r="I209" s="236"/>
      <c r="J209" s="42"/>
      <c r="K209" s="42"/>
      <c r="L209" s="46"/>
      <c r="M209" s="237"/>
      <c r="N209" s="238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255</v>
      </c>
      <c r="AU209" s="19" t="s">
        <v>87</v>
      </c>
    </row>
    <row r="210" s="14" customFormat="1">
      <c r="A210" s="14"/>
      <c r="B210" s="249"/>
      <c r="C210" s="250"/>
      <c r="D210" s="234" t="s">
        <v>257</v>
      </c>
      <c r="E210" s="251" t="s">
        <v>1</v>
      </c>
      <c r="F210" s="252" t="s">
        <v>842</v>
      </c>
      <c r="G210" s="250"/>
      <c r="H210" s="253">
        <v>308</v>
      </c>
      <c r="I210" s="254"/>
      <c r="J210" s="250"/>
      <c r="K210" s="250"/>
      <c r="L210" s="255"/>
      <c r="M210" s="256"/>
      <c r="N210" s="257"/>
      <c r="O210" s="257"/>
      <c r="P210" s="257"/>
      <c r="Q210" s="257"/>
      <c r="R210" s="257"/>
      <c r="S210" s="257"/>
      <c r="T210" s="25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9" t="s">
        <v>257</v>
      </c>
      <c r="AU210" s="259" t="s">
        <v>87</v>
      </c>
      <c r="AV210" s="14" t="s">
        <v>87</v>
      </c>
      <c r="AW210" s="14" t="s">
        <v>34</v>
      </c>
      <c r="AX210" s="14" t="s">
        <v>77</v>
      </c>
      <c r="AY210" s="259" t="s">
        <v>245</v>
      </c>
    </row>
    <row r="211" s="14" customFormat="1">
      <c r="A211" s="14"/>
      <c r="B211" s="249"/>
      <c r="C211" s="250"/>
      <c r="D211" s="234" t="s">
        <v>257</v>
      </c>
      <c r="E211" s="251" t="s">
        <v>1</v>
      </c>
      <c r="F211" s="252" t="s">
        <v>838</v>
      </c>
      <c r="G211" s="250"/>
      <c r="H211" s="253">
        <v>88.799999999999997</v>
      </c>
      <c r="I211" s="254"/>
      <c r="J211" s="250"/>
      <c r="K211" s="250"/>
      <c r="L211" s="255"/>
      <c r="M211" s="256"/>
      <c r="N211" s="257"/>
      <c r="O211" s="257"/>
      <c r="P211" s="257"/>
      <c r="Q211" s="257"/>
      <c r="R211" s="257"/>
      <c r="S211" s="257"/>
      <c r="T211" s="25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9" t="s">
        <v>257</v>
      </c>
      <c r="AU211" s="259" t="s">
        <v>87</v>
      </c>
      <c r="AV211" s="14" t="s">
        <v>87</v>
      </c>
      <c r="AW211" s="14" t="s">
        <v>34</v>
      </c>
      <c r="AX211" s="14" t="s">
        <v>77</v>
      </c>
      <c r="AY211" s="259" t="s">
        <v>245</v>
      </c>
    </row>
    <row r="212" s="15" customFormat="1">
      <c r="A212" s="15"/>
      <c r="B212" s="260"/>
      <c r="C212" s="261"/>
      <c r="D212" s="234" t="s">
        <v>257</v>
      </c>
      <c r="E212" s="262" t="s">
        <v>1</v>
      </c>
      <c r="F212" s="263" t="s">
        <v>266</v>
      </c>
      <c r="G212" s="261"/>
      <c r="H212" s="264">
        <v>396.80000000000001</v>
      </c>
      <c r="I212" s="265"/>
      <c r="J212" s="261"/>
      <c r="K212" s="261"/>
      <c r="L212" s="266"/>
      <c r="M212" s="267"/>
      <c r="N212" s="268"/>
      <c r="O212" s="268"/>
      <c r="P212" s="268"/>
      <c r="Q212" s="268"/>
      <c r="R212" s="268"/>
      <c r="S212" s="268"/>
      <c r="T212" s="269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70" t="s">
        <v>257</v>
      </c>
      <c r="AU212" s="270" t="s">
        <v>87</v>
      </c>
      <c r="AV212" s="15" t="s">
        <v>253</v>
      </c>
      <c r="AW212" s="15" t="s">
        <v>34</v>
      </c>
      <c r="AX212" s="15" t="s">
        <v>85</v>
      </c>
      <c r="AY212" s="270" t="s">
        <v>245</v>
      </c>
    </row>
    <row r="213" s="2" customFormat="1" ht="16.5" customHeight="1">
      <c r="A213" s="40"/>
      <c r="B213" s="41"/>
      <c r="C213" s="221" t="s">
        <v>402</v>
      </c>
      <c r="D213" s="221" t="s">
        <v>248</v>
      </c>
      <c r="E213" s="222" t="s">
        <v>843</v>
      </c>
      <c r="F213" s="223" t="s">
        <v>844</v>
      </c>
      <c r="G213" s="224" t="s">
        <v>317</v>
      </c>
      <c r="H213" s="225">
        <v>396.80000000000001</v>
      </c>
      <c r="I213" s="226"/>
      <c r="J213" s="227">
        <f>ROUND(I213*H213,2)</f>
        <v>0</v>
      </c>
      <c r="K213" s="223" t="s">
        <v>1</v>
      </c>
      <c r="L213" s="46"/>
      <c r="M213" s="228" t="s">
        <v>1</v>
      </c>
      <c r="N213" s="229" t="s">
        <v>42</v>
      </c>
      <c r="O213" s="93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2" t="s">
        <v>253</v>
      </c>
      <c r="AT213" s="232" t="s">
        <v>248</v>
      </c>
      <c r="AU213" s="232" t="s">
        <v>87</v>
      </c>
      <c r="AY213" s="19" t="s">
        <v>245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9" t="s">
        <v>85</v>
      </c>
      <c r="BK213" s="233">
        <f>ROUND(I213*H213,2)</f>
        <v>0</v>
      </c>
      <c r="BL213" s="19" t="s">
        <v>253</v>
      </c>
      <c r="BM213" s="232" t="s">
        <v>522</v>
      </c>
    </row>
    <row r="214" s="2" customFormat="1">
      <c r="A214" s="40"/>
      <c r="B214" s="41"/>
      <c r="C214" s="42"/>
      <c r="D214" s="234" t="s">
        <v>255</v>
      </c>
      <c r="E214" s="42"/>
      <c r="F214" s="235" t="s">
        <v>845</v>
      </c>
      <c r="G214" s="42"/>
      <c r="H214" s="42"/>
      <c r="I214" s="236"/>
      <c r="J214" s="42"/>
      <c r="K214" s="42"/>
      <c r="L214" s="46"/>
      <c r="M214" s="237"/>
      <c r="N214" s="238"/>
      <c r="O214" s="93"/>
      <c r="P214" s="93"/>
      <c r="Q214" s="93"/>
      <c r="R214" s="93"/>
      <c r="S214" s="93"/>
      <c r="T214" s="94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255</v>
      </c>
      <c r="AU214" s="19" t="s">
        <v>87</v>
      </c>
    </row>
    <row r="215" s="14" customFormat="1">
      <c r="A215" s="14"/>
      <c r="B215" s="249"/>
      <c r="C215" s="250"/>
      <c r="D215" s="234" t="s">
        <v>257</v>
      </c>
      <c r="E215" s="251" t="s">
        <v>1</v>
      </c>
      <c r="F215" s="252" t="s">
        <v>846</v>
      </c>
      <c r="G215" s="250"/>
      <c r="H215" s="253">
        <v>308</v>
      </c>
      <c r="I215" s="254"/>
      <c r="J215" s="250"/>
      <c r="K215" s="250"/>
      <c r="L215" s="255"/>
      <c r="M215" s="256"/>
      <c r="N215" s="257"/>
      <c r="O215" s="257"/>
      <c r="P215" s="257"/>
      <c r="Q215" s="257"/>
      <c r="R215" s="257"/>
      <c r="S215" s="257"/>
      <c r="T215" s="25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9" t="s">
        <v>257</v>
      </c>
      <c r="AU215" s="259" t="s">
        <v>87</v>
      </c>
      <c r="AV215" s="14" t="s">
        <v>87</v>
      </c>
      <c r="AW215" s="14" t="s">
        <v>34</v>
      </c>
      <c r="AX215" s="14" t="s">
        <v>77</v>
      </c>
      <c r="AY215" s="259" t="s">
        <v>245</v>
      </c>
    </row>
    <row r="216" s="14" customFormat="1">
      <c r="A216" s="14"/>
      <c r="B216" s="249"/>
      <c r="C216" s="250"/>
      <c r="D216" s="234" t="s">
        <v>257</v>
      </c>
      <c r="E216" s="251" t="s">
        <v>1</v>
      </c>
      <c r="F216" s="252" t="s">
        <v>847</v>
      </c>
      <c r="G216" s="250"/>
      <c r="H216" s="253">
        <v>88.799999999999997</v>
      </c>
      <c r="I216" s="254"/>
      <c r="J216" s="250"/>
      <c r="K216" s="250"/>
      <c r="L216" s="255"/>
      <c r="M216" s="256"/>
      <c r="N216" s="257"/>
      <c r="O216" s="257"/>
      <c r="P216" s="257"/>
      <c r="Q216" s="257"/>
      <c r="R216" s="257"/>
      <c r="S216" s="257"/>
      <c r="T216" s="25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9" t="s">
        <v>257</v>
      </c>
      <c r="AU216" s="259" t="s">
        <v>87</v>
      </c>
      <c r="AV216" s="14" t="s">
        <v>87</v>
      </c>
      <c r="AW216" s="14" t="s">
        <v>34</v>
      </c>
      <c r="AX216" s="14" t="s">
        <v>77</v>
      </c>
      <c r="AY216" s="259" t="s">
        <v>245</v>
      </c>
    </row>
    <row r="217" s="15" customFormat="1">
      <c r="A217" s="15"/>
      <c r="B217" s="260"/>
      <c r="C217" s="261"/>
      <c r="D217" s="234" t="s">
        <v>257</v>
      </c>
      <c r="E217" s="262" t="s">
        <v>1</v>
      </c>
      <c r="F217" s="263" t="s">
        <v>266</v>
      </c>
      <c r="G217" s="261"/>
      <c r="H217" s="264">
        <v>396.80000000000001</v>
      </c>
      <c r="I217" s="265"/>
      <c r="J217" s="261"/>
      <c r="K217" s="261"/>
      <c r="L217" s="266"/>
      <c r="M217" s="267"/>
      <c r="N217" s="268"/>
      <c r="O217" s="268"/>
      <c r="P217" s="268"/>
      <c r="Q217" s="268"/>
      <c r="R217" s="268"/>
      <c r="S217" s="268"/>
      <c r="T217" s="269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70" t="s">
        <v>257</v>
      </c>
      <c r="AU217" s="270" t="s">
        <v>87</v>
      </c>
      <c r="AV217" s="15" t="s">
        <v>253</v>
      </c>
      <c r="AW217" s="15" t="s">
        <v>34</v>
      </c>
      <c r="AX217" s="15" t="s">
        <v>85</v>
      </c>
      <c r="AY217" s="270" t="s">
        <v>245</v>
      </c>
    </row>
    <row r="218" s="2" customFormat="1" ht="16.5" customHeight="1">
      <c r="A218" s="40"/>
      <c r="B218" s="41"/>
      <c r="C218" s="283" t="s">
        <v>410</v>
      </c>
      <c r="D218" s="283" t="s">
        <v>551</v>
      </c>
      <c r="E218" s="284" t="s">
        <v>848</v>
      </c>
      <c r="F218" s="285" t="s">
        <v>849</v>
      </c>
      <c r="G218" s="286" t="s">
        <v>545</v>
      </c>
      <c r="H218" s="287">
        <v>16.946999999999999</v>
      </c>
      <c r="I218" s="288"/>
      <c r="J218" s="289">
        <f>ROUND(I218*H218,2)</f>
        <v>0</v>
      </c>
      <c r="K218" s="285" t="s">
        <v>1</v>
      </c>
      <c r="L218" s="290"/>
      <c r="M218" s="291" t="s">
        <v>1</v>
      </c>
      <c r="N218" s="292" t="s">
        <v>42</v>
      </c>
      <c r="O218" s="93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32" t="s">
        <v>326</v>
      </c>
      <c r="AT218" s="232" t="s">
        <v>551</v>
      </c>
      <c r="AU218" s="232" t="s">
        <v>87</v>
      </c>
      <c r="AY218" s="19" t="s">
        <v>245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9" t="s">
        <v>85</v>
      </c>
      <c r="BK218" s="233">
        <f>ROUND(I218*H218,2)</f>
        <v>0</v>
      </c>
      <c r="BL218" s="19" t="s">
        <v>253</v>
      </c>
      <c r="BM218" s="232" t="s">
        <v>535</v>
      </c>
    </row>
    <row r="219" s="2" customFormat="1">
      <c r="A219" s="40"/>
      <c r="B219" s="41"/>
      <c r="C219" s="42"/>
      <c r="D219" s="234" t="s">
        <v>255</v>
      </c>
      <c r="E219" s="42"/>
      <c r="F219" s="235" t="s">
        <v>849</v>
      </c>
      <c r="G219" s="42"/>
      <c r="H219" s="42"/>
      <c r="I219" s="236"/>
      <c r="J219" s="42"/>
      <c r="K219" s="42"/>
      <c r="L219" s="46"/>
      <c r="M219" s="237"/>
      <c r="N219" s="238"/>
      <c r="O219" s="93"/>
      <c r="P219" s="93"/>
      <c r="Q219" s="93"/>
      <c r="R219" s="93"/>
      <c r="S219" s="93"/>
      <c r="T219" s="94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19" t="s">
        <v>255</v>
      </c>
      <c r="AU219" s="19" t="s">
        <v>87</v>
      </c>
    </row>
    <row r="220" s="13" customFormat="1">
      <c r="A220" s="13"/>
      <c r="B220" s="239"/>
      <c r="C220" s="240"/>
      <c r="D220" s="234" t="s">
        <v>257</v>
      </c>
      <c r="E220" s="241" t="s">
        <v>1</v>
      </c>
      <c r="F220" s="242" t="s">
        <v>850</v>
      </c>
      <c r="G220" s="240"/>
      <c r="H220" s="241" t="s">
        <v>1</v>
      </c>
      <c r="I220" s="243"/>
      <c r="J220" s="240"/>
      <c r="K220" s="240"/>
      <c r="L220" s="244"/>
      <c r="M220" s="245"/>
      <c r="N220" s="246"/>
      <c r="O220" s="246"/>
      <c r="P220" s="246"/>
      <c r="Q220" s="246"/>
      <c r="R220" s="246"/>
      <c r="S220" s="246"/>
      <c r="T220" s="24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8" t="s">
        <v>257</v>
      </c>
      <c r="AU220" s="248" t="s">
        <v>87</v>
      </c>
      <c r="AV220" s="13" t="s">
        <v>85</v>
      </c>
      <c r="AW220" s="13" t="s">
        <v>34</v>
      </c>
      <c r="AX220" s="13" t="s">
        <v>77</v>
      </c>
      <c r="AY220" s="248" t="s">
        <v>245</v>
      </c>
    </row>
    <row r="221" s="14" customFormat="1">
      <c r="A221" s="14"/>
      <c r="B221" s="249"/>
      <c r="C221" s="250"/>
      <c r="D221" s="234" t="s">
        <v>257</v>
      </c>
      <c r="E221" s="251" t="s">
        <v>1</v>
      </c>
      <c r="F221" s="252" t="s">
        <v>851</v>
      </c>
      <c r="G221" s="250"/>
      <c r="H221" s="253">
        <v>16.946999999999999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9" t="s">
        <v>257</v>
      </c>
      <c r="AU221" s="259" t="s">
        <v>87</v>
      </c>
      <c r="AV221" s="14" t="s">
        <v>87</v>
      </c>
      <c r="AW221" s="14" t="s">
        <v>34</v>
      </c>
      <c r="AX221" s="14" t="s">
        <v>77</v>
      </c>
      <c r="AY221" s="259" t="s">
        <v>245</v>
      </c>
    </row>
    <row r="222" s="15" customFormat="1">
      <c r="A222" s="15"/>
      <c r="B222" s="260"/>
      <c r="C222" s="261"/>
      <c r="D222" s="234" t="s">
        <v>257</v>
      </c>
      <c r="E222" s="262" t="s">
        <v>1</v>
      </c>
      <c r="F222" s="263" t="s">
        <v>266</v>
      </c>
      <c r="G222" s="261"/>
      <c r="H222" s="264">
        <v>16.946999999999999</v>
      </c>
      <c r="I222" s="265"/>
      <c r="J222" s="261"/>
      <c r="K222" s="261"/>
      <c r="L222" s="266"/>
      <c r="M222" s="267"/>
      <c r="N222" s="268"/>
      <c r="O222" s="268"/>
      <c r="P222" s="268"/>
      <c r="Q222" s="268"/>
      <c r="R222" s="268"/>
      <c r="S222" s="268"/>
      <c r="T222" s="269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70" t="s">
        <v>257</v>
      </c>
      <c r="AU222" s="270" t="s">
        <v>87</v>
      </c>
      <c r="AV222" s="15" t="s">
        <v>253</v>
      </c>
      <c r="AW222" s="15" t="s">
        <v>34</v>
      </c>
      <c r="AX222" s="15" t="s">
        <v>85</v>
      </c>
      <c r="AY222" s="270" t="s">
        <v>245</v>
      </c>
    </row>
    <row r="223" s="2" customFormat="1" ht="16.5" customHeight="1">
      <c r="A223" s="40"/>
      <c r="B223" s="41"/>
      <c r="C223" s="283" t="s">
        <v>419</v>
      </c>
      <c r="D223" s="283" t="s">
        <v>551</v>
      </c>
      <c r="E223" s="284" t="s">
        <v>852</v>
      </c>
      <c r="F223" s="285" t="s">
        <v>853</v>
      </c>
      <c r="G223" s="286" t="s">
        <v>329</v>
      </c>
      <c r="H223" s="287">
        <v>16</v>
      </c>
      <c r="I223" s="288"/>
      <c r="J223" s="289">
        <f>ROUND(I223*H223,2)</f>
        <v>0</v>
      </c>
      <c r="K223" s="285" t="s">
        <v>1</v>
      </c>
      <c r="L223" s="290"/>
      <c r="M223" s="291" t="s">
        <v>1</v>
      </c>
      <c r="N223" s="292" t="s">
        <v>42</v>
      </c>
      <c r="O223" s="93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32" t="s">
        <v>326</v>
      </c>
      <c r="AT223" s="232" t="s">
        <v>551</v>
      </c>
      <c r="AU223" s="232" t="s">
        <v>87</v>
      </c>
      <c r="AY223" s="19" t="s">
        <v>245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9" t="s">
        <v>85</v>
      </c>
      <c r="BK223" s="233">
        <f>ROUND(I223*H223,2)</f>
        <v>0</v>
      </c>
      <c r="BL223" s="19" t="s">
        <v>253</v>
      </c>
      <c r="BM223" s="232" t="s">
        <v>553</v>
      </c>
    </row>
    <row r="224" s="2" customFormat="1">
      <c r="A224" s="40"/>
      <c r="B224" s="41"/>
      <c r="C224" s="42"/>
      <c r="D224" s="234" t="s">
        <v>255</v>
      </c>
      <c r="E224" s="42"/>
      <c r="F224" s="235" t="s">
        <v>854</v>
      </c>
      <c r="G224" s="42"/>
      <c r="H224" s="42"/>
      <c r="I224" s="236"/>
      <c r="J224" s="42"/>
      <c r="K224" s="42"/>
      <c r="L224" s="46"/>
      <c r="M224" s="237"/>
      <c r="N224" s="238"/>
      <c r="O224" s="93"/>
      <c r="P224" s="93"/>
      <c r="Q224" s="93"/>
      <c r="R224" s="93"/>
      <c r="S224" s="93"/>
      <c r="T224" s="94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255</v>
      </c>
      <c r="AU224" s="19" t="s">
        <v>87</v>
      </c>
    </row>
    <row r="225" s="13" customFormat="1">
      <c r="A225" s="13"/>
      <c r="B225" s="239"/>
      <c r="C225" s="240"/>
      <c r="D225" s="234" t="s">
        <v>257</v>
      </c>
      <c r="E225" s="241" t="s">
        <v>1</v>
      </c>
      <c r="F225" s="242" t="s">
        <v>855</v>
      </c>
      <c r="G225" s="240"/>
      <c r="H225" s="241" t="s">
        <v>1</v>
      </c>
      <c r="I225" s="243"/>
      <c r="J225" s="240"/>
      <c r="K225" s="240"/>
      <c r="L225" s="244"/>
      <c r="M225" s="245"/>
      <c r="N225" s="246"/>
      <c r="O225" s="246"/>
      <c r="P225" s="246"/>
      <c r="Q225" s="246"/>
      <c r="R225" s="246"/>
      <c r="S225" s="246"/>
      <c r="T225" s="24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8" t="s">
        <v>257</v>
      </c>
      <c r="AU225" s="248" t="s">
        <v>87</v>
      </c>
      <c r="AV225" s="13" t="s">
        <v>85</v>
      </c>
      <c r="AW225" s="13" t="s">
        <v>34</v>
      </c>
      <c r="AX225" s="13" t="s">
        <v>77</v>
      </c>
      <c r="AY225" s="248" t="s">
        <v>245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856</v>
      </c>
      <c r="G226" s="250"/>
      <c r="H226" s="253">
        <v>16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77</v>
      </c>
      <c r="AY226" s="259" t="s">
        <v>245</v>
      </c>
    </row>
    <row r="227" s="15" customFormat="1">
      <c r="A227" s="15"/>
      <c r="B227" s="260"/>
      <c r="C227" s="261"/>
      <c r="D227" s="234" t="s">
        <v>257</v>
      </c>
      <c r="E227" s="262" t="s">
        <v>1</v>
      </c>
      <c r="F227" s="263" t="s">
        <v>266</v>
      </c>
      <c r="G227" s="261"/>
      <c r="H227" s="264">
        <v>16</v>
      </c>
      <c r="I227" s="265"/>
      <c r="J227" s="261"/>
      <c r="K227" s="261"/>
      <c r="L227" s="266"/>
      <c r="M227" s="267"/>
      <c r="N227" s="268"/>
      <c r="O227" s="268"/>
      <c r="P227" s="268"/>
      <c r="Q227" s="268"/>
      <c r="R227" s="268"/>
      <c r="S227" s="268"/>
      <c r="T227" s="269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70" t="s">
        <v>257</v>
      </c>
      <c r="AU227" s="270" t="s">
        <v>87</v>
      </c>
      <c r="AV227" s="15" t="s">
        <v>253</v>
      </c>
      <c r="AW227" s="15" t="s">
        <v>34</v>
      </c>
      <c r="AX227" s="15" t="s">
        <v>85</v>
      </c>
      <c r="AY227" s="270" t="s">
        <v>245</v>
      </c>
    </row>
    <row r="228" s="2" customFormat="1" ht="16.5" customHeight="1">
      <c r="A228" s="40"/>
      <c r="B228" s="41"/>
      <c r="C228" s="283" t="s">
        <v>430</v>
      </c>
      <c r="D228" s="283" t="s">
        <v>551</v>
      </c>
      <c r="E228" s="284" t="s">
        <v>857</v>
      </c>
      <c r="F228" s="285" t="s">
        <v>858</v>
      </c>
      <c r="G228" s="286" t="s">
        <v>329</v>
      </c>
      <c r="H228" s="287">
        <v>16</v>
      </c>
      <c r="I228" s="288"/>
      <c r="J228" s="289">
        <f>ROUND(I228*H228,2)</f>
        <v>0</v>
      </c>
      <c r="K228" s="285" t="s">
        <v>1</v>
      </c>
      <c r="L228" s="290"/>
      <c r="M228" s="291" t="s">
        <v>1</v>
      </c>
      <c r="N228" s="292" t="s">
        <v>42</v>
      </c>
      <c r="O228" s="93"/>
      <c r="P228" s="230">
        <f>O228*H228</f>
        <v>0</v>
      </c>
      <c r="Q228" s="230">
        <v>0</v>
      </c>
      <c r="R228" s="230">
        <f>Q228*H228</f>
        <v>0</v>
      </c>
      <c r="S228" s="230">
        <v>0</v>
      </c>
      <c r="T228" s="231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32" t="s">
        <v>326</v>
      </c>
      <c r="AT228" s="232" t="s">
        <v>551</v>
      </c>
      <c r="AU228" s="232" t="s">
        <v>87</v>
      </c>
      <c r="AY228" s="19" t="s">
        <v>245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9" t="s">
        <v>85</v>
      </c>
      <c r="BK228" s="233">
        <f>ROUND(I228*H228,2)</f>
        <v>0</v>
      </c>
      <c r="BL228" s="19" t="s">
        <v>253</v>
      </c>
      <c r="BM228" s="232" t="s">
        <v>566</v>
      </c>
    </row>
    <row r="229" s="2" customFormat="1">
      <c r="A229" s="40"/>
      <c r="B229" s="41"/>
      <c r="C229" s="42"/>
      <c r="D229" s="234" t="s">
        <v>255</v>
      </c>
      <c r="E229" s="42"/>
      <c r="F229" s="235" t="s">
        <v>858</v>
      </c>
      <c r="G229" s="42"/>
      <c r="H229" s="42"/>
      <c r="I229" s="236"/>
      <c r="J229" s="42"/>
      <c r="K229" s="42"/>
      <c r="L229" s="46"/>
      <c r="M229" s="237"/>
      <c r="N229" s="238"/>
      <c r="O229" s="93"/>
      <c r="P229" s="93"/>
      <c r="Q229" s="93"/>
      <c r="R229" s="93"/>
      <c r="S229" s="93"/>
      <c r="T229" s="94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255</v>
      </c>
      <c r="AU229" s="19" t="s">
        <v>87</v>
      </c>
    </row>
    <row r="230" s="2" customFormat="1" ht="16.5" customHeight="1">
      <c r="A230" s="40"/>
      <c r="B230" s="41"/>
      <c r="C230" s="221" t="s">
        <v>418</v>
      </c>
      <c r="D230" s="221" t="s">
        <v>248</v>
      </c>
      <c r="E230" s="222" t="s">
        <v>859</v>
      </c>
      <c r="F230" s="223" t="s">
        <v>860</v>
      </c>
      <c r="G230" s="224" t="s">
        <v>793</v>
      </c>
      <c r="H230" s="225">
        <v>343.19999999999999</v>
      </c>
      <c r="I230" s="226"/>
      <c r="J230" s="227">
        <f>ROUND(I230*H230,2)</f>
        <v>0</v>
      </c>
      <c r="K230" s="223" t="s">
        <v>764</v>
      </c>
      <c r="L230" s="46"/>
      <c r="M230" s="228" t="s">
        <v>1</v>
      </c>
      <c r="N230" s="229" t="s">
        <v>42</v>
      </c>
      <c r="O230" s="93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2" t="s">
        <v>253</v>
      </c>
      <c r="AT230" s="232" t="s">
        <v>248</v>
      </c>
      <c r="AU230" s="232" t="s">
        <v>87</v>
      </c>
      <c r="AY230" s="19" t="s">
        <v>245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9" t="s">
        <v>85</v>
      </c>
      <c r="BK230" s="233">
        <f>ROUND(I230*H230,2)</f>
        <v>0</v>
      </c>
      <c r="BL230" s="19" t="s">
        <v>253</v>
      </c>
      <c r="BM230" s="232" t="s">
        <v>575</v>
      </c>
    </row>
    <row r="231" s="2" customFormat="1">
      <c r="A231" s="40"/>
      <c r="B231" s="41"/>
      <c r="C231" s="42"/>
      <c r="D231" s="234" t="s">
        <v>255</v>
      </c>
      <c r="E231" s="42"/>
      <c r="F231" s="235" t="s">
        <v>861</v>
      </c>
      <c r="G231" s="42"/>
      <c r="H231" s="42"/>
      <c r="I231" s="236"/>
      <c r="J231" s="42"/>
      <c r="K231" s="42"/>
      <c r="L231" s="46"/>
      <c r="M231" s="237"/>
      <c r="N231" s="238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255</v>
      </c>
      <c r="AU231" s="19" t="s">
        <v>87</v>
      </c>
    </row>
    <row r="232" s="2" customFormat="1">
      <c r="A232" s="40"/>
      <c r="B232" s="41"/>
      <c r="C232" s="42"/>
      <c r="D232" s="296" t="s">
        <v>766</v>
      </c>
      <c r="E232" s="42"/>
      <c r="F232" s="297" t="s">
        <v>862</v>
      </c>
      <c r="G232" s="42"/>
      <c r="H232" s="42"/>
      <c r="I232" s="236"/>
      <c r="J232" s="42"/>
      <c r="K232" s="42"/>
      <c r="L232" s="46"/>
      <c r="M232" s="237"/>
      <c r="N232" s="238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766</v>
      </c>
      <c r="AU232" s="19" t="s">
        <v>87</v>
      </c>
    </row>
    <row r="233" s="13" customFormat="1">
      <c r="A233" s="13"/>
      <c r="B233" s="239"/>
      <c r="C233" s="240"/>
      <c r="D233" s="234" t="s">
        <v>257</v>
      </c>
      <c r="E233" s="241" t="s">
        <v>1</v>
      </c>
      <c r="F233" s="242" t="s">
        <v>863</v>
      </c>
      <c r="G233" s="240"/>
      <c r="H233" s="241" t="s">
        <v>1</v>
      </c>
      <c r="I233" s="243"/>
      <c r="J233" s="240"/>
      <c r="K233" s="240"/>
      <c r="L233" s="244"/>
      <c r="M233" s="245"/>
      <c r="N233" s="246"/>
      <c r="O233" s="246"/>
      <c r="P233" s="246"/>
      <c r="Q233" s="246"/>
      <c r="R233" s="246"/>
      <c r="S233" s="246"/>
      <c r="T233" s="24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8" t="s">
        <v>257</v>
      </c>
      <c r="AU233" s="248" t="s">
        <v>87</v>
      </c>
      <c r="AV233" s="13" t="s">
        <v>85</v>
      </c>
      <c r="AW233" s="13" t="s">
        <v>34</v>
      </c>
      <c r="AX233" s="13" t="s">
        <v>77</v>
      </c>
      <c r="AY233" s="248" t="s">
        <v>245</v>
      </c>
    </row>
    <row r="234" s="14" customFormat="1">
      <c r="A234" s="14"/>
      <c r="B234" s="249"/>
      <c r="C234" s="250"/>
      <c r="D234" s="234" t="s">
        <v>257</v>
      </c>
      <c r="E234" s="251" t="s">
        <v>1</v>
      </c>
      <c r="F234" s="252" t="s">
        <v>864</v>
      </c>
      <c r="G234" s="250"/>
      <c r="H234" s="253">
        <v>343.19999999999999</v>
      </c>
      <c r="I234" s="254"/>
      <c r="J234" s="250"/>
      <c r="K234" s="250"/>
      <c r="L234" s="255"/>
      <c r="M234" s="256"/>
      <c r="N234" s="257"/>
      <c r="O234" s="257"/>
      <c r="P234" s="257"/>
      <c r="Q234" s="257"/>
      <c r="R234" s="257"/>
      <c r="S234" s="257"/>
      <c r="T234" s="25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9" t="s">
        <v>257</v>
      </c>
      <c r="AU234" s="259" t="s">
        <v>87</v>
      </c>
      <c r="AV234" s="14" t="s">
        <v>87</v>
      </c>
      <c r="AW234" s="14" t="s">
        <v>34</v>
      </c>
      <c r="AX234" s="14" t="s">
        <v>77</v>
      </c>
      <c r="AY234" s="259" t="s">
        <v>245</v>
      </c>
    </row>
    <row r="235" s="15" customFormat="1">
      <c r="A235" s="15"/>
      <c r="B235" s="260"/>
      <c r="C235" s="261"/>
      <c r="D235" s="234" t="s">
        <v>257</v>
      </c>
      <c r="E235" s="262" t="s">
        <v>1</v>
      </c>
      <c r="F235" s="263" t="s">
        <v>266</v>
      </c>
      <c r="G235" s="261"/>
      <c r="H235" s="264">
        <v>343.19999999999999</v>
      </c>
      <c r="I235" s="265"/>
      <c r="J235" s="261"/>
      <c r="K235" s="261"/>
      <c r="L235" s="266"/>
      <c r="M235" s="267"/>
      <c r="N235" s="268"/>
      <c r="O235" s="268"/>
      <c r="P235" s="268"/>
      <c r="Q235" s="268"/>
      <c r="R235" s="268"/>
      <c r="S235" s="268"/>
      <c r="T235" s="269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70" t="s">
        <v>257</v>
      </c>
      <c r="AU235" s="270" t="s">
        <v>87</v>
      </c>
      <c r="AV235" s="15" t="s">
        <v>253</v>
      </c>
      <c r="AW235" s="15" t="s">
        <v>34</v>
      </c>
      <c r="AX235" s="15" t="s">
        <v>85</v>
      </c>
      <c r="AY235" s="270" t="s">
        <v>245</v>
      </c>
    </row>
    <row r="236" s="12" customFormat="1" ht="22.8" customHeight="1">
      <c r="A236" s="12"/>
      <c r="B236" s="205"/>
      <c r="C236" s="206"/>
      <c r="D236" s="207" t="s">
        <v>76</v>
      </c>
      <c r="E236" s="219" t="s">
        <v>865</v>
      </c>
      <c r="F236" s="219" t="s">
        <v>866</v>
      </c>
      <c r="G236" s="206"/>
      <c r="H236" s="206"/>
      <c r="I236" s="209"/>
      <c r="J236" s="220">
        <f>BK236</f>
        <v>0</v>
      </c>
      <c r="K236" s="206"/>
      <c r="L236" s="211"/>
      <c r="M236" s="212"/>
      <c r="N236" s="213"/>
      <c r="O236" s="213"/>
      <c r="P236" s="214">
        <f>SUM(P237:P248)</f>
        <v>0</v>
      </c>
      <c r="Q236" s="213"/>
      <c r="R236" s="214">
        <f>SUM(R237:R248)</f>
        <v>0</v>
      </c>
      <c r="S236" s="213"/>
      <c r="T236" s="215">
        <f>SUM(T237:T248)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16" t="s">
        <v>85</v>
      </c>
      <c r="AT236" s="217" t="s">
        <v>76</v>
      </c>
      <c r="AU236" s="217" t="s">
        <v>85</v>
      </c>
      <c r="AY236" s="216" t="s">
        <v>245</v>
      </c>
      <c r="BK236" s="218">
        <f>SUM(BK237:BK248)</f>
        <v>0</v>
      </c>
    </row>
    <row r="237" s="2" customFormat="1" ht="24.15" customHeight="1">
      <c r="A237" s="40"/>
      <c r="B237" s="41"/>
      <c r="C237" s="221" t="s">
        <v>7</v>
      </c>
      <c r="D237" s="221" t="s">
        <v>248</v>
      </c>
      <c r="E237" s="222" t="s">
        <v>867</v>
      </c>
      <c r="F237" s="223" t="s">
        <v>868</v>
      </c>
      <c r="G237" s="224" t="s">
        <v>545</v>
      </c>
      <c r="H237" s="225">
        <v>12.602</v>
      </c>
      <c r="I237" s="226"/>
      <c r="J237" s="227">
        <f>ROUND(I237*H237,2)</f>
        <v>0</v>
      </c>
      <c r="K237" s="223" t="s">
        <v>764</v>
      </c>
      <c r="L237" s="46"/>
      <c r="M237" s="228" t="s">
        <v>1</v>
      </c>
      <c r="N237" s="229" t="s">
        <v>42</v>
      </c>
      <c r="O237" s="93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2" t="s">
        <v>253</v>
      </c>
      <c r="AT237" s="232" t="s">
        <v>248</v>
      </c>
      <c r="AU237" s="232" t="s">
        <v>87</v>
      </c>
      <c r="AY237" s="19" t="s">
        <v>245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9" t="s">
        <v>85</v>
      </c>
      <c r="BK237" s="233">
        <f>ROUND(I237*H237,2)</f>
        <v>0</v>
      </c>
      <c r="BL237" s="19" t="s">
        <v>253</v>
      </c>
      <c r="BM237" s="232" t="s">
        <v>583</v>
      </c>
    </row>
    <row r="238" s="2" customFormat="1">
      <c r="A238" s="40"/>
      <c r="B238" s="41"/>
      <c r="C238" s="42"/>
      <c r="D238" s="234" t="s">
        <v>255</v>
      </c>
      <c r="E238" s="42"/>
      <c r="F238" s="235" t="s">
        <v>869</v>
      </c>
      <c r="G238" s="42"/>
      <c r="H238" s="42"/>
      <c r="I238" s="236"/>
      <c r="J238" s="42"/>
      <c r="K238" s="42"/>
      <c r="L238" s="46"/>
      <c r="M238" s="237"/>
      <c r="N238" s="238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255</v>
      </c>
      <c r="AU238" s="19" t="s">
        <v>87</v>
      </c>
    </row>
    <row r="239" s="2" customFormat="1">
      <c r="A239" s="40"/>
      <c r="B239" s="41"/>
      <c r="C239" s="42"/>
      <c r="D239" s="296" t="s">
        <v>766</v>
      </c>
      <c r="E239" s="42"/>
      <c r="F239" s="297" t="s">
        <v>870</v>
      </c>
      <c r="G239" s="42"/>
      <c r="H239" s="42"/>
      <c r="I239" s="236"/>
      <c r="J239" s="42"/>
      <c r="K239" s="42"/>
      <c r="L239" s="46"/>
      <c r="M239" s="237"/>
      <c r="N239" s="238"/>
      <c r="O239" s="93"/>
      <c r="P239" s="93"/>
      <c r="Q239" s="93"/>
      <c r="R239" s="93"/>
      <c r="S239" s="93"/>
      <c r="T239" s="94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766</v>
      </c>
      <c r="AU239" s="19" t="s">
        <v>87</v>
      </c>
    </row>
    <row r="240" s="13" customFormat="1">
      <c r="A240" s="13"/>
      <c r="B240" s="239"/>
      <c r="C240" s="240"/>
      <c r="D240" s="234" t="s">
        <v>257</v>
      </c>
      <c r="E240" s="241" t="s">
        <v>1</v>
      </c>
      <c r="F240" s="242" t="s">
        <v>871</v>
      </c>
      <c r="G240" s="240"/>
      <c r="H240" s="241" t="s">
        <v>1</v>
      </c>
      <c r="I240" s="243"/>
      <c r="J240" s="240"/>
      <c r="K240" s="240"/>
      <c r="L240" s="244"/>
      <c r="M240" s="245"/>
      <c r="N240" s="246"/>
      <c r="O240" s="246"/>
      <c r="P240" s="246"/>
      <c r="Q240" s="246"/>
      <c r="R240" s="246"/>
      <c r="S240" s="246"/>
      <c r="T240" s="24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8" t="s">
        <v>257</v>
      </c>
      <c r="AU240" s="248" t="s">
        <v>87</v>
      </c>
      <c r="AV240" s="13" t="s">
        <v>85</v>
      </c>
      <c r="AW240" s="13" t="s">
        <v>34</v>
      </c>
      <c r="AX240" s="13" t="s">
        <v>77</v>
      </c>
      <c r="AY240" s="248" t="s">
        <v>245</v>
      </c>
    </row>
    <row r="241" s="14" customFormat="1">
      <c r="A241" s="14"/>
      <c r="B241" s="249"/>
      <c r="C241" s="250"/>
      <c r="D241" s="234" t="s">
        <v>257</v>
      </c>
      <c r="E241" s="251" t="s">
        <v>1</v>
      </c>
      <c r="F241" s="252" t="s">
        <v>872</v>
      </c>
      <c r="G241" s="250"/>
      <c r="H241" s="253">
        <v>12.602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257</v>
      </c>
      <c r="AU241" s="259" t="s">
        <v>87</v>
      </c>
      <c r="AV241" s="14" t="s">
        <v>87</v>
      </c>
      <c r="AW241" s="14" t="s">
        <v>34</v>
      </c>
      <c r="AX241" s="14" t="s">
        <v>77</v>
      </c>
      <c r="AY241" s="259" t="s">
        <v>245</v>
      </c>
    </row>
    <row r="242" s="15" customFormat="1">
      <c r="A242" s="15"/>
      <c r="B242" s="260"/>
      <c r="C242" s="261"/>
      <c r="D242" s="234" t="s">
        <v>257</v>
      </c>
      <c r="E242" s="262" t="s">
        <v>1</v>
      </c>
      <c r="F242" s="263" t="s">
        <v>266</v>
      </c>
      <c r="G242" s="261"/>
      <c r="H242" s="264">
        <v>12.602</v>
      </c>
      <c r="I242" s="265"/>
      <c r="J242" s="261"/>
      <c r="K242" s="261"/>
      <c r="L242" s="266"/>
      <c r="M242" s="267"/>
      <c r="N242" s="268"/>
      <c r="O242" s="268"/>
      <c r="P242" s="268"/>
      <c r="Q242" s="268"/>
      <c r="R242" s="268"/>
      <c r="S242" s="268"/>
      <c r="T242" s="26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70" t="s">
        <v>257</v>
      </c>
      <c r="AU242" s="270" t="s">
        <v>87</v>
      </c>
      <c r="AV242" s="15" t="s">
        <v>253</v>
      </c>
      <c r="AW242" s="15" t="s">
        <v>34</v>
      </c>
      <c r="AX242" s="15" t="s">
        <v>85</v>
      </c>
      <c r="AY242" s="270" t="s">
        <v>245</v>
      </c>
    </row>
    <row r="243" s="2" customFormat="1" ht="16.5" customHeight="1">
      <c r="A243" s="40"/>
      <c r="B243" s="41"/>
      <c r="C243" s="221" t="s">
        <v>452</v>
      </c>
      <c r="D243" s="221" t="s">
        <v>248</v>
      </c>
      <c r="E243" s="222" t="s">
        <v>873</v>
      </c>
      <c r="F243" s="223" t="s">
        <v>874</v>
      </c>
      <c r="G243" s="224" t="s">
        <v>329</v>
      </c>
      <c r="H243" s="225">
        <v>6</v>
      </c>
      <c r="I243" s="226"/>
      <c r="J243" s="227">
        <f>ROUND(I243*H243,2)</f>
        <v>0</v>
      </c>
      <c r="K243" s="223" t="s">
        <v>764</v>
      </c>
      <c r="L243" s="46"/>
      <c r="M243" s="228" t="s">
        <v>1</v>
      </c>
      <c r="N243" s="229" t="s">
        <v>42</v>
      </c>
      <c r="O243" s="93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2" t="s">
        <v>253</v>
      </c>
      <c r="AT243" s="232" t="s">
        <v>248</v>
      </c>
      <c r="AU243" s="232" t="s">
        <v>87</v>
      </c>
      <c r="AY243" s="19" t="s">
        <v>245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9" t="s">
        <v>85</v>
      </c>
      <c r="BK243" s="233">
        <f>ROUND(I243*H243,2)</f>
        <v>0</v>
      </c>
      <c r="BL243" s="19" t="s">
        <v>253</v>
      </c>
      <c r="BM243" s="232" t="s">
        <v>591</v>
      </c>
    </row>
    <row r="244" s="2" customFormat="1">
      <c r="A244" s="40"/>
      <c r="B244" s="41"/>
      <c r="C244" s="42"/>
      <c r="D244" s="234" t="s">
        <v>255</v>
      </c>
      <c r="E244" s="42"/>
      <c r="F244" s="235" t="s">
        <v>875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255</v>
      </c>
      <c r="AU244" s="19" t="s">
        <v>87</v>
      </c>
    </row>
    <row r="245" s="2" customFormat="1">
      <c r="A245" s="40"/>
      <c r="B245" s="41"/>
      <c r="C245" s="42"/>
      <c r="D245" s="296" t="s">
        <v>766</v>
      </c>
      <c r="E245" s="42"/>
      <c r="F245" s="297" t="s">
        <v>876</v>
      </c>
      <c r="G245" s="42"/>
      <c r="H245" s="42"/>
      <c r="I245" s="236"/>
      <c r="J245" s="42"/>
      <c r="K245" s="42"/>
      <c r="L245" s="46"/>
      <c r="M245" s="237"/>
      <c r="N245" s="238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766</v>
      </c>
      <c r="AU245" s="19" t="s">
        <v>87</v>
      </c>
    </row>
    <row r="246" s="13" customFormat="1">
      <c r="A246" s="13"/>
      <c r="B246" s="239"/>
      <c r="C246" s="240"/>
      <c r="D246" s="234" t="s">
        <v>257</v>
      </c>
      <c r="E246" s="241" t="s">
        <v>1</v>
      </c>
      <c r="F246" s="242" t="s">
        <v>877</v>
      </c>
      <c r="G246" s="240"/>
      <c r="H246" s="241" t="s">
        <v>1</v>
      </c>
      <c r="I246" s="243"/>
      <c r="J246" s="240"/>
      <c r="K246" s="240"/>
      <c r="L246" s="244"/>
      <c r="M246" s="245"/>
      <c r="N246" s="246"/>
      <c r="O246" s="246"/>
      <c r="P246" s="246"/>
      <c r="Q246" s="246"/>
      <c r="R246" s="246"/>
      <c r="S246" s="246"/>
      <c r="T246" s="24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8" t="s">
        <v>257</v>
      </c>
      <c r="AU246" s="248" t="s">
        <v>87</v>
      </c>
      <c r="AV246" s="13" t="s">
        <v>85</v>
      </c>
      <c r="AW246" s="13" t="s">
        <v>34</v>
      </c>
      <c r="AX246" s="13" t="s">
        <v>77</v>
      </c>
      <c r="AY246" s="248" t="s">
        <v>245</v>
      </c>
    </row>
    <row r="247" s="14" customFormat="1">
      <c r="A247" s="14"/>
      <c r="B247" s="249"/>
      <c r="C247" s="250"/>
      <c r="D247" s="234" t="s">
        <v>257</v>
      </c>
      <c r="E247" s="251" t="s">
        <v>1</v>
      </c>
      <c r="F247" s="252" t="s">
        <v>812</v>
      </c>
      <c r="G247" s="250"/>
      <c r="H247" s="253">
        <v>6</v>
      </c>
      <c r="I247" s="254"/>
      <c r="J247" s="250"/>
      <c r="K247" s="250"/>
      <c r="L247" s="255"/>
      <c r="M247" s="256"/>
      <c r="N247" s="257"/>
      <c r="O247" s="257"/>
      <c r="P247" s="257"/>
      <c r="Q247" s="257"/>
      <c r="R247" s="257"/>
      <c r="S247" s="257"/>
      <c r="T247" s="25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9" t="s">
        <v>257</v>
      </c>
      <c r="AU247" s="259" t="s">
        <v>87</v>
      </c>
      <c r="AV247" s="14" t="s">
        <v>87</v>
      </c>
      <c r="AW247" s="14" t="s">
        <v>34</v>
      </c>
      <c r="AX247" s="14" t="s">
        <v>77</v>
      </c>
      <c r="AY247" s="259" t="s">
        <v>245</v>
      </c>
    </row>
    <row r="248" s="15" customFormat="1">
      <c r="A248" s="15"/>
      <c r="B248" s="260"/>
      <c r="C248" s="261"/>
      <c r="D248" s="234" t="s">
        <v>257</v>
      </c>
      <c r="E248" s="262" t="s">
        <v>1</v>
      </c>
      <c r="F248" s="263" t="s">
        <v>266</v>
      </c>
      <c r="G248" s="261"/>
      <c r="H248" s="264">
        <v>6</v>
      </c>
      <c r="I248" s="265"/>
      <c r="J248" s="261"/>
      <c r="K248" s="261"/>
      <c r="L248" s="266"/>
      <c r="M248" s="267"/>
      <c r="N248" s="268"/>
      <c r="O248" s="268"/>
      <c r="P248" s="268"/>
      <c r="Q248" s="268"/>
      <c r="R248" s="268"/>
      <c r="S248" s="268"/>
      <c r="T248" s="269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70" t="s">
        <v>257</v>
      </c>
      <c r="AU248" s="270" t="s">
        <v>87</v>
      </c>
      <c r="AV248" s="15" t="s">
        <v>253</v>
      </c>
      <c r="AW248" s="15" t="s">
        <v>34</v>
      </c>
      <c r="AX248" s="15" t="s">
        <v>85</v>
      </c>
      <c r="AY248" s="270" t="s">
        <v>245</v>
      </c>
    </row>
    <row r="249" s="12" customFormat="1" ht="22.8" customHeight="1">
      <c r="A249" s="12"/>
      <c r="B249" s="205"/>
      <c r="C249" s="206"/>
      <c r="D249" s="207" t="s">
        <v>76</v>
      </c>
      <c r="E249" s="219" t="s">
        <v>878</v>
      </c>
      <c r="F249" s="219" t="s">
        <v>879</v>
      </c>
      <c r="G249" s="206"/>
      <c r="H249" s="206"/>
      <c r="I249" s="209"/>
      <c r="J249" s="220">
        <f>BK249</f>
        <v>0</v>
      </c>
      <c r="K249" s="206"/>
      <c r="L249" s="211"/>
      <c r="M249" s="212"/>
      <c r="N249" s="213"/>
      <c r="O249" s="213"/>
      <c r="P249" s="214">
        <f>SUM(P250:P258)</f>
        <v>0</v>
      </c>
      <c r="Q249" s="213"/>
      <c r="R249" s="214">
        <f>SUM(R250:R258)</f>
        <v>0</v>
      </c>
      <c r="S249" s="213"/>
      <c r="T249" s="215">
        <f>SUM(T250:T258)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16" t="s">
        <v>85</v>
      </c>
      <c r="AT249" s="217" t="s">
        <v>76</v>
      </c>
      <c r="AU249" s="217" t="s">
        <v>85</v>
      </c>
      <c r="AY249" s="216" t="s">
        <v>245</v>
      </c>
      <c r="BK249" s="218">
        <f>SUM(BK250:BK258)</f>
        <v>0</v>
      </c>
    </row>
    <row r="250" s="2" customFormat="1" ht="16.5" customHeight="1">
      <c r="A250" s="40"/>
      <c r="B250" s="41"/>
      <c r="C250" s="221" t="s">
        <v>460</v>
      </c>
      <c r="D250" s="221" t="s">
        <v>248</v>
      </c>
      <c r="E250" s="222" t="s">
        <v>880</v>
      </c>
      <c r="F250" s="223" t="s">
        <v>881</v>
      </c>
      <c r="G250" s="224" t="s">
        <v>545</v>
      </c>
      <c r="H250" s="225">
        <v>66.370999999999995</v>
      </c>
      <c r="I250" s="226"/>
      <c r="J250" s="227">
        <f>ROUND(I250*H250,2)</f>
        <v>0</v>
      </c>
      <c r="K250" s="223" t="s">
        <v>764</v>
      </c>
      <c r="L250" s="46"/>
      <c r="M250" s="228" t="s">
        <v>1</v>
      </c>
      <c r="N250" s="229" t="s">
        <v>42</v>
      </c>
      <c r="O250" s="93"/>
      <c r="P250" s="230">
        <f>O250*H250</f>
        <v>0</v>
      </c>
      <c r="Q250" s="230">
        <v>0</v>
      </c>
      <c r="R250" s="230">
        <f>Q250*H250</f>
        <v>0</v>
      </c>
      <c r="S250" s="230">
        <v>0</v>
      </c>
      <c r="T250" s="231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2" t="s">
        <v>253</v>
      </c>
      <c r="AT250" s="232" t="s">
        <v>248</v>
      </c>
      <c r="AU250" s="232" t="s">
        <v>87</v>
      </c>
      <c r="AY250" s="19" t="s">
        <v>245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9" t="s">
        <v>85</v>
      </c>
      <c r="BK250" s="233">
        <f>ROUND(I250*H250,2)</f>
        <v>0</v>
      </c>
      <c r="BL250" s="19" t="s">
        <v>253</v>
      </c>
      <c r="BM250" s="232" t="s">
        <v>602</v>
      </c>
    </row>
    <row r="251" s="2" customFormat="1">
      <c r="A251" s="40"/>
      <c r="B251" s="41"/>
      <c r="C251" s="42"/>
      <c r="D251" s="234" t="s">
        <v>255</v>
      </c>
      <c r="E251" s="42"/>
      <c r="F251" s="235" t="s">
        <v>882</v>
      </c>
      <c r="G251" s="42"/>
      <c r="H251" s="42"/>
      <c r="I251" s="236"/>
      <c r="J251" s="42"/>
      <c r="K251" s="42"/>
      <c r="L251" s="46"/>
      <c r="M251" s="237"/>
      <c r="N251" s="238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255</v>
      </c>
      <c r="AU251" s="19" t="s">
        <v>87</v>
      </c>
    </row>
    <row r="252" s="2" customFormat="1">
      <c r="A252" s="40"/>
      <c r="B252" s="41"/>
      <c r="C252" s="42"/>
      <c r="D252" s="296" t="s">
        <v>766</v>
      </c>
      <c r="E252" s="42"/>
      <c r="F252" s="297" t="s">
        <v>883</v>
      </c>
      <c r="G252" s="42"/>
      <c r="H252" s="42"/>
      <c r="I252" s="236"/>
      <c r="J252" s="42"/>
      <c r="K252" s="42"/>
      <c r="L252" s="46"/>
      <c r="M252" s="237"/>
      <c r="N252" s="238"/>
      <c r="O252" s="93"/>
      <c r="P252" s="93"/>
      <c r="Q252" s="93"/>
      <c r="R252" s="93"/>
      <c r="S252" s="93"/>
      <c r="T252" s="94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T252" s="19" t="s">
        <v>766</v>
      </c>
      <c r="AU252" s="19" t="s">
        <v>87</v>
      </c>
    </row>
    <row r="253" s="2" customFormat="1" ht="16.5" customHeight="1">
      <c r="A253" s="40"/>
      <c r="B253" s="41"/>
      <c r="C253" s="221" t="s">
        <v>466</v>
      </c>
      <c r="D253" s="221" t="s">
        <v>248</v>
      </c>
      <c r="E253" s="222" t="s">
        <v>884</v>
      </c>
      <c r="F253" s="223" t="s">
        <v>885</v>
      </c>
      <c r="G253" s="224" t="s">
        <v>545</v>
      </c>
      <c r="H253" s="225">
        <v>66.370999999999995</v>
      </c>
      <c r="I253" s="226"/>
      <c r="J253" s="227">
        <f>ROUND(I253*H253,2)</f>
        <v>0</v>
      </c>
      <c r="K253" s="223" t="s">
        <v>764</v>
      </c>
      <c r="L253" s="46"/>
      <c r="M253" s="228" t="s">
        <v>1</v>
      </c>
      <c r="N253" s="229" t="s">
        <v>42</v>
      </c>
      <c r="O253" s="93"/>
      <c r="P253" s="230">
        <f>O253*H253</f>
        <v>0</v>
      </c>
      <c r="Q253" s="230">
        <v>0</v>
      </c>
      <c r="R253" s="230">
        <f>Q253*H253</f>
        <v>0</v>
      </c>
      <c r="S253" s="230">
        <v>0</v>
      </c>
      <c r="T253" s="231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32" t="s">
        <v>253</v>
      </c>
      <c r="AT253" s="232" t="s">
        <v>248</v>
      </c>
      <c r="AU253" s="232" t="s">
        <v>87</v>
      </c>
      <c r="AY253" s="19" t="s">
        <v>245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9" t="s">
        <v>85</v>
      </c>
      <c r="BK253" s="233">
        <f>ROUND(I253*H253,2)</f>
        <v>0</v>
      </c>
      <c r="BL253" s="19" t="s">
        <v>253</v>
      </c>
      <c r="BM253" s="232" t="s">
        <v>610</v>
      </c>
    </row>
    <row r="254" s="2" customFormat="1">
      <c r="A254" s="40"/>
      <c r="B254" s="41"/>
      <c r="C254" s="42"/>
      <c r="D254" s="234" t="s">
        <v>255</v>
      </c>
      <c r="E254" s="42"/>
      <c r="F254" s="235" t="s">
        <v>886</v>
      </c>
      <c r="G254" s="42"/>
      <c r="H254" s="42"/>
      <c r="I254" s="236"/>
      <c r="J254" s="42"/>
      <c r="K254" s="42"/>
      <c r="L254" s="46"/>
      <c r="M254" s="237"/>
      <c r="N254" s="238"/>
      <c r="O254" s="93"/>
      <c r="P254" s="93"/>
      <c r="Q254" s="93"/>
      <c r="R254" s="93"/>
      <c r="S254" s="93"/>
      <c r="T254" s="94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19" t="s">
        <v>255</v>
      </c>
      <c r="AU254" s="19" t="s">
        <v>87</v>
      </c>
    </row>
    <row r="255" s="2" customFormat="1">
      <c r="A255" s="40"/>
      <c r="B255" s="41"/>
      <c r="C255" s="42"/>
      <c r="D255" s="296" t="s">
        <v>766</v>
      </c>
      <c r="E255" s="42"/>
      <c r="F255" s="297" t="s">
        <v>887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766</v>
      </c>
      <c r="AU255" s="19" t="s">
        <v>87</v>
      </c>
    </row>
    <row r="256" s="2" customFormat="1" ht="16.5" customHeight="1">
      <c r="A256" s="40"/>
      <c r="B256" s="41"/>
      <c r="C256" s="221" t="s">
        <v>471</v>
      </c>
      <c r="D256" s="221" t="s">
        <v>248</v>
      </c>
      <c r="E256" s="222" t="s">
        <v>888</v>
      </c>
      <c r="F256" s="223" t="s">
        <v>889</v>
      </c>
      <c r="G256" s="224" t="s">
        <v>545</v>
      </c>
      <c r="H256" s="225">
        <v>66.370999999999995</v>
      </c>
      <c r="I256" s="226"/>
      <c r="J256" s="227">
        <f>ROUND(I256*H256,2)</f>
        <v>0</v>
      </c>
      <c r="K256" s="223" t="s">
        <v>764</v>
      </c>
      <c r="L256" s="46"/>
      <c r="M256" s="228" t="s">
        <v>1</v>
      </c>
      <c r="N256" s="229" t="s">
        <v>42</v>
      </c>
      <c r="O256" s="93"/>
      <c r="P256" s="230">
        <f>O256*H256</f>
        <v>0</v>
      </c>
      <c r="Q256" s="230">
        <v>0</v>
      </c>
      <c r="R256" s="230">
        <f>Q256*H256</f>
        <v>0</v>
      </c>
      <c r="S256" s="230">
        <v>0</v>
      </c>
      <c r="T256" s="231">
        <f>S256*H256</f>
        <v>0</v>
      </c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R256" s="232" t="s">
        <v>253</v>
      </c>
      <c r="AT256" s="232" t="s">
        <v>248</v>
      </c>
      <c r="AU256" s="232" t="s">
        <v>87</v>
      </c>
      <c r="AY256" s="19" t="s">
        <v>245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9" t="s">
        <v>85</v>
      </c>
      <c r="BK256" s="233">
        <f>ROUND(I256*H256,2)</f>
        <v>0</v>
      </c>
      <c r="BL256" s="19" t="s">
        <v>253</v>
      </c>
      <c r="BM256" s="232" t="s">
        <v>389</v>
      </c>
    </row>
    <row r="257" s="2" customFormat="1">
      <c r="A257" s="40"/>
      <c r="B257" s="41"/>
      <c r="C257" s="42"/>
      <c r="D257" s="234" t="s">
        <v>255</v>
      </c>
      <c r="E257" s="42"/>
      <c r="F257" s="235" t="s">
        <v>890</v>
      </c>
      <c r="G257" s="42"/>
      <c r="H257" s="42"/>
      <c r="I257" s="236"/>
      <c r="J257" s="42"/>
      <c r="K257" s="42"/>
      <c r="L257" s="46"/>
      <c r="M257" s="237"/>
      <c r="N257" s="238"/>
      <c r="O257" s="93"/>
      <c r="P257" s="93"/>
      <c r="Q257" s="93"/>
      <c r="R257" s="93"/>
      <c r="S257" s="93"/>
      <c r="T257" s="94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T257" s="19" t="s">
        <v>255</v>
      </c>
      <c r="AU257" s="19" t="s">
        <v>87</v>
      </c>
    </row>
    <row r="258" s="2" customFormat="1">
      <c r="A258" s="40"/>
      <c r="B258" s="41"/>
      <c r="C258" s="42"/>
      <c r="D258" s="296" t="s">
        <v>766</v>
      </c>
      <c r="E258" s="42"/>
      <c r="F258" s="297" t="s">
        <v>891</v>
      </c>
      <c r="G258" s="42"/>
      <c r="H258" s="42"/>
      <c r="I258" s="236"/>
      <c r="J258" s="42"/>
      <c r="K258" s="42"/>
      <c r="L258" s="46"/>
      <c r="M258" s="237"/>
      <c r="N258" s="238"/>
      <c r="O258" s="93"/>
      <c r="P258" s="93"/>
      <c r="Q258" s="93"/>
      <c r="R258" s="93"/>
      <c r="S258" s="93"/>
      <c r="T258" s="94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T258" s="19" t="s">
        <v>766</v>
      </c>
      <c r="AU258" s="19" t="s">
        <v>87</v>
      </c>
    </row>
    <row r="259" s="12" customFormat="1" ht="25.92" customHeight="1">
      <c r="A259" s="12"/>
      <c r="B259" s="205"/>
      <c r="C259" s="206"/>
      <c r="D259" s="207" t="s">
        <v>76</v>
      </c>
      <c r="E259" s="208" t="s">
        <v>892</v>
      </c>
      <c r="F259" s="208" t="s">
        <v>893</v>
      </c>
      <c r="G259" s="206"/>
      <c r="H259" s="206"/>
      <c r="I259" s="209"/>
      <c r="J259" s="210">
        <f>BK259</f>
        <v>0</v>
      </c>
      <c r="K259" s="206"/>
      <c r="L259" s="211"/>
      <c r="M259" s="212"/>
      <c r="N259" s="213"/>
      <c r="O259" s="213"/>
      <c r="P259" s="214">
        <f>P260+P271</f>
        <v>0</v>
      </c>
      <c r="Q259" s="213"/>
      <c r="R259" s="214">
        <f>R260+R271</f>
        <v>0</v>
      </c>
      <c r="S259" s="213"/>
      <c r="T259" s="215">
        <f>T260+T271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6" t="s">
        <v>87</v>
      </c>
      <c r="AT259" s="217" t="s">
        <v>76</v>
      </c>
      <c r="AU259" s="217" t="s">
        <v>77</v>
      </c>
      <c r="AY259" s="216" t="s">
        <v>245</v>
      </c>
      <c r="BK259" s="218">
        <f>BK260+BK271</f>
        <v>0</v>
      </c>
    </row>
    <row r="260" s="12" customFormat="1" ht="22.8" customHeight="1">
      <c r="A260" s="12"/>
      <c r="B260" s="205"/>
      <c r="C260" s="206"/>
      <c r="D260" s="207" t="s">
        <v>76</v>
      </c>
      <c r="E260" s="219" t="s">
        <v>894</v>
      </c>
      <c r="F260" s="219" t="s">
        <v>895</v>
      </c>
      <c r="G260" s="206"/>
      <c r="H260" s="206"/>
      <c r="I260" s="209"/>
      <c r="J260" s="220">
        <f>BK260</f>
        <v>0</v>
      </c>
      <c r="K260" s="206"/>
      <c r="L260" s="211"/>
      <c r="M260" s="212"/>
      <c r="N260" s="213"/>
      <c r="O260" s="213"/>
      <c r="P260" s="214">
        <f>SUM(P261:P270)</f>
        <v>0</v>
      </c>
      <c r="Q260" s="213"/>
      <c r="R260" s="214">
        <f>SUM(R261:R270)</f>
        <v>0</v>
      </c>
      <c r="S260" s="213"/>
      <c r="T260" s="215">
        <f>SUM(T261:T270)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6" t="s">
        <v>87</v>
      </c>
      <c r="AT260" s="217" t="s">
        <v>76</v>
      </c>
      <c r="AU260" s="217" t="s">
        <v>85</v>
      </c>
      <c r="AY260" s="216" t="s">
        <v>245</v>
      </c>
      <c r="BK260" s="218">
        <f>SUM(BK261:BK270)</f>
        <v>0</v>
      </c>
    </row>
    <row r="261" s="2" customFormat="1" ht="16.5" customHeight="1">
      <c r="A261" s="40"/>
      <c r="B261" s="41"/>
      <c r="C261" s="221" t="s">
        <v>218</v>
      </c>
      <c r="D261" s="221" t="s">
        <v>248</v>
      </c>
      <c r="E261" s="222" t="s">
        <v>896</v>
      </c>
      <c r="F261" s="223" t="s">
        <v>897</v>
      </c>
      <c r="G261" s="224" t="s">
        <v>317</v>
      </c>
      <c r="H261" s="225">
        <v>309.60000000000002</v>
      </c>
      <c r="I261" s="226"/>
      <c r="J261" s="227">
        <f>ROUND(I261*H261,2)</f>
        <v>0</v>
      </c>
      <c r="K261" s="223" t="s">
        <v>764</v>
      </c>
      <c r="L261" s="46"/>
      <c r="M261" s="228" t="s">
        <v>1</v>
      </c>
      <c r="N261" s="229" t="s">
        <v>42</v>
      </c>
      <c r="O261" s="93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2" t="s">
        <v>402</v>
      </c>
      <c r="AT261" s="232" t="s">
        <v>248</v>
      </c>
      <c r="AU261" s="232" t="s">
        <v>87</v>
      </c>
      <c r="AY261" s="19" t="s">
        <v>245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9" t="s">
        <v>85</v>
      </c>
      <c r="BK261" s="233">
        <f>ROUND(I261*H261,2)</f>
        <v>0</v>
      </c>
      <c r="BL261" s="19" t="s">
        <v>402</v>
      </c>
      <c r="BM261" s="232" t="s">
        <v>626</v>
      </c>
    </row>
    <row r="262" s="2" customFormat="1">
      <c r="A262" s="40"/>
      <c r="B262" s="41"/>
      <c r="C262" s="42"/>
      <c r="D262" s="234" t="s">
        <v>255</v>
      </c>
      <c r="E262" s="42"/>
      <c r="F262" s="235" t="s">
        <v>898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255</v>
      </c>
      <c r="AU262" s="19" t="s">
        <v>87</v>
      </c>
    </row>
    <row r="263" s="2" customFormat="1">
      <c r="A263" s="40"/>
      <c r="B263" s="41"/>
      <c r="C263" s="42"/>
      <c r="D263" s="296" t="s">
        <v>766</v>
      </c>
      <c r="E263" s="42"/>
      <c r="F263" s="297" t="s">
        <v>899</v>
      </c>
      <c r="G263" s="42"/>
      <c r="H263" s="42"/>
      <c r="I263" s="236"/>
      <c r="J263" s="42"/>
      <c r="K263" s="42"/>
      <c r="L263" s="46"/>
      <c r="M263" s="237"/>
      <c r="N263" s="238"/>
      <c r="O263" s="93"/>
      <c r="P263" s="93"/>
      <c r="Q263" s="93"/>
      <c r="R263" s="93"/>
      <c r="S263" s="93"/>
      <c r="T263" s="94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T263" s="19" t="s">
        <v>766</v>
      </c>
      <c r="AU263" s="19" t="s">
        <v>87</v>
      </c>
    </row>
    <row r="264" s="13" customFormat="1">
      <c r="A264" s="13"/>
      <c r="B264" s="239"/>
      <c r="C264" s="240"/>
      <c r="D264" s="234" t="s">
        <v>257</v>
      </c>
      <c r="E264" s="241" t="s">
        <v>1</v>
      </c>
      <c r="F264" s="242" t="s">
        <v>900</v>
      </c>
      <c r="G264" s="240"/>
      <c r="H264" s="241" t="s">
        <v>1</v>
      </c>
      <c r="I264" s="243"/>
      <c r="J264" s="240"/>
      <c r="K264" s="240"/>
      <c r="L264" s="244"/>
      <c r="M264" s="245"/>
      <c r="N264" s="246"/>
      <c r="O264" s="246"/>
      <c r="P264" s="246"/>
      <c r="Q264" s="246"/>
      <c r="R264" s="246"/>
      <c r="S264" s="246"/>
      <c r="T264" s="247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8" t="s">
        <v>257</v>
      </c>
      <c r="AU264" s="248" t="s">
        <v>87</v>
      </c>
      <c r="AV264" s="13" t="s">
        <v>85</v>
      </c>
      <c r="AW264" s="13" t="s">
        <v>34</v>
      </c>
      <c r="AX264" s="13" t="s">
        <v>77</v>
      </c>
      <c r="AY264" s="248" t="s">
        <v>245</v>
      </c>
    </row>
    <row r="265" s="14" customFormat="1">
      <c r="A265" s="14"/>
      <c r="B265" s="249"/>
      <c r="C265" s="250"/>
      <c r="D265" s="234" t="s">
        <v>257</v>
      </c>
      <c r="E265" s="251" t="s">
        <v>1</v>
      </c>
      <c r="F265" s="252" t="s">
        <v>901</v>
      </c>
      <c r="G265" s="250"/>
      <c r="H265" s="253">
        <v>309.60000000000002</v>
      </c>
      <c r="I265" s="254"/>
      <c r="J265" s="250"/>
      <c r="K265" s="250"/>
      <c r="L265" s="255"/>
      <c r="M265" s="256"/>
      <c r="N265" s="257"/>
      <c r="O265" s="257"/>
      <c r="P265" s="257"/>
      <c r="Q265" s="257"/>
      <c r="R265" s="257"/>
      <c r="S265" s="257"/>
      <c r="T265" s="25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9" t="s">
        <v>257</v>
      </c>
      <c r="AU265" s="259" t="s">
        <v>87</v>
      </c>
      <c r="AV265" s="14" t="s">
        <v>87</v>
      </c>
      <c r="AW265" s="14" t="s">
        <v>34</v>
      </c>
      <c r="AX265" s="14" t="s">
        <v>77</v>
      </c>
      <c r="AY265" s="259" t="s">
        <v>245</v>
      </c>
    </row>
    <row r="266" s="15" customFormat="1">
      <c r="A266" s="15"/>
      <c r="B266" s="260"/>
      <c r="C266" s="261"/>
      <c r="D266" s="234" t="s">
        <v>257</v>
      </c>
      <c r="E266" s="262" t="s">
        <v>1</v>
      </c>
      <c r="F266" s="263" t="s">
        <v>266</v>
      </c>
      <c r="G266" s="261"/>
      <c r="H266" s="264">
        <v>309.60000000000002</v>
      </c>
      <c r="I266" s="265"/>
      <c r="J266" s="261"/>
      <c r="K266" s="261"/>
      <c r="L266" s="266"/>
      <c r="M266" s="267"/>
      <c r="N266" s="268"/>
      <c r="O266" s="268"/>
      <c r="P266" s="268"/>
      <c r="Q266" s="268"/>
      <c r="R266" s="268"/>
      <c r="S266" s="268"/>
      <c r="T266" s="269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70" t="s">
        <v>257</v>
      </c>
      <c r="AU266" s="270" t="s">
        <v>87</v>
      </c>
      <c r="AV266" s="15" t="s">
        <v>253</v>
      </c>
      <c r="AW266" s="15" t="s">
        <v>34</v>
      </c>
      <c r="AX266" s="15" t="s">
        <v>85</v>
      </c>
      <c r="AY266" s="270" t="s">
        <v>245</v>
      </c>
    </row>
    <row r="267" s="2" customFormat="1" ht="16.5" customHeight="1">
      <c r="A267" s="40"/>
      <c r="B267" s="41"/>
      <c r="C267" s="283" t="s">
        <v>482</v>
      </c>
      <c r="D267" s="283" t="s">
        <v>551</v>
      </c>
      <c r="E267" s="284" t="s">
        <v>902</v>
      </c>
      <c r="F267" s="285" t="s">
        <v>903</v>
      </c>
      <c r="G267" s="286" t="s">
        <v>317</v>
      </c>
      <c r="H267" s="287">
        <v>309.60000000000002</v>
      </c>
      <c r="I267" s="288"/>
      <c r="J267" s="289">
        <f>ROUND(I267*H267,2)</f>
        <v>0</v>
      </c>
      <c r="K267" s="285" t="s">
        <v>764</v>
      </c>
      <c r="L267" s="290"/>
      <c r="M267" s="291" t="s">
        <v>1</v>
      </c>
      <c r="N267" s="292" t="s">
        <v>42</v>
      </c>
      <c r="O267" s="93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32" t="s">
        <v>522</v>
      </c>
      <c r="AT267" s="232" t="s">
        <v>551</v>
      </c>
      <c r="AU267" s="232" t="s">
        <v>87</v>
      </c>
      <c r="AY267" s="19" t="s">
        <v>245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9" t="s">
        <v>85</v>
      </c>
      <c r="BK267" s="233">
        <f>ROUND(I267*H267,2)</f>
        <v>0</v>
      </c>
      <c r="BL267" s="19" t="s">
        <v>402</v>
      </c>
      <c r="BM267" s="232" t="s">
        <v>634</v>
      </c>
    </row>
    <row r="268" s="2" customFormat="1">
      <c r="A268" s="40"/>
      <c r="B268" s="41"/>
      <c r="C268" s="42"/>
      <c r="D268" s="234" t="s">
        <v>255</v>
      </c>
      <c r="E268" s="42"/>
      <c r="F268" s="235" t="s">
        <v>903</v>
      </c>
      <c r="G268" s="42"/>
      <c r="H268" s="42"/>
      <c r="I268" s="236"/>
      <c r="J268" s="42"/>
      <c r="K268" s="42"/>
      <c r="L268" s="46"/>
      <c r="M268" s="237"/>
      <c r="N268" s="238"/>
      <c r="O268" s="93"/>
      <c r="P268" s="93"/>
      <c r="Q268" s="93"/>
      <c r="R268" s="93"/>
      <c r="S268" s="93"/>
      <c r="T268" s="94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255</v>
      </c>
      <c r="AU268" s="19" t="s">
        <v>87</v>
      </c>
    </row>
    <row r="269" s="14" customFormat="1">
      <c r="A269" s="14"/>
      <c r="B269" s="249"/>
      <c r="C269" s="250"/>
      <c r="D269" s="234" t="s">
        <v>257</v>
      </c>
      <c r="E269" s="251" t="s">
        <v>1</v>
      </c>
      <c r="F269" s="252" t="s">
        <v>904</v>
      </c>
      <c r="G269" s="250"/>
      <c r="H269" s="253">
        <v>309.60000000000002</v>
      </c>
      <c r="I269" s="254"/>
      <c r="J269" s="250"/>
      <c r="K269" s="250"/>
      <c r="L269" s="255"/>
      <c r="M269" s="256"/>
      <c r="N269" s="257"/>
      <c r="O269" s="257"/>
      <c r="P269" s="257"/>
      <c r="Q269" s="257"/>
      <c r="R269" s="257"/>
      <c r="S269" s="257"/>
      <c r="T269" s="25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9" t="s">
        <v>257</v>
      </c>
      <c r="AU269" s="259" t="s">
        <v>87</v>
      </c>
      <c r="AV269" s="14" t="s">
        <v>87</v>
      </c>
      <c r="AW269" s="14" t="s">
        <v>34</v>
      </c>
      <c r="AX269" s="14" t="s">
        <v>77</v>
      </c>
      <c r="AY269" s="259" t="s">
        <v>245</v>
      </c>
    </row>
    <row r="270" s="15" customFormat="1">
      <c r="A270" s="15"/>
      <c r="B270" s="260"/>
      <c r="C270" s="261"/>
      <c r="D270" s="234" t="s">
        <v>257</v>
      </c>
      <c r="E270" s="262" t="s">
        <v>1</v>
      </c>
      <c r="F270" s="263" t="s">
        <v>266</v>
      </c>
      <c r="G270" s="261"/>
      <c r="H270" s="264">
        <v>309.60000000000002</v>
      </c>
      <c r="I270" s="265"/>
      <c r="J270" s="261"/>
      <c r="K270" s="261"/>
      <c r="L270" s="266"/>
      <c r="M270" s="267"/>
      <c r="N270" s="268"/>
      <c r="O270" s="268"/>
      <c r="P270" s="268"/>
      <c r="Q270" s="268"/>
      <c r="R270" s="268"/>
      <c r="S270" s="268"/>
      <c r="T270" s="269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70" t="s">
        <v>257</v>
      </c>
      <c r="AU270" s="270" t="s">
        <v>87</v>
      </c>
      <c r="AV270" s="15" t="s">
        <v>253</v>
      </c>
      <c r="AW270" s="15" t="s">
        <v>34</v>
      </c>
      <c r="AX270" s="15" t="s">
        <v>85</v>
      </c>
      <c r="AY270" s="270" t="s">
        <v>245</v>
      </c>
    </row>
    <row r="271" s="12" customFormat="1" ht="22.8" customHeight="1">
      <c r="A271" s="12"/>
      <c r="B271" s="205"/>
      <c r="C271" s="206"/>
      <c r="D271" s="207" t="s">
        <v>76</v>
      </c>
      <c r="E271" s="219" t="s">
        <v>905</v>
      </c>
      <c r="F271" s="219" t="s">
        <v>906</v>
      </c>
      <c r="G271" s="206"/>
      <c r="H271" s="206"/>
      <c r="I271" s="209"/>
      <c r="J271" s="220">
        <f>BK271</f>
        <v>0</v>
      </c>
      <c r="K271" s="206"/>
      <c r="L271" s="211"/>
      <c r="M271" s="212"/>
      <c r="N271" s="213"/>
      <c r="O271" s="213"/>
      <c r="P271" s="214">
        <f>SUM(P272:P366)</f>
        <v>0</v>
      </c>
      <c r="Q271" s="213"/>
      <c r="R271" s="214">
        <f>SUM(R272:R366)</f>
        <v>0</v>
      </c>
      <c r="S271" s="213"/>
      <c r="T271" s="215">
        <f>SUM(T272:T366)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16" t="s">
        <v>87</v>
      </c>
      <c r="AT271" s="217" t="s">
        <v>76</v>
      </c>
      <c r="AU271" s="217" t="s">
        <v>85</v>
      </c>
      <c r="AY271" s="216" t="s">
        <v>245</v>
      </c>
      <c r="BK271" s="218">
        <f>SUM(BK272:BK366)</f>
        <v>0</v>
      </c>
    </row>
    <row r="272" s="2" customFormat="1" ht="16.5" customHeight="1">
      <c r="A272" s="40"/>
      <c r="B272" s="41"/>
      <c r="C272" s="221" t="s">
        <v>487</v>
      </c>
      <c r="D272" s="221" t="s">
        <v>248</v>
      </c>
      <c r="E272" s="222" t="s">
        <v>907</v>
      </c>
      <c r="F272" s="223" t="s">
        <v>908</v>
      </c>
      <c r="G272" s="224" t="s">
        <v>275</v>
      </c>
      <c r="H272" s="225">
        <v>18.576000000000001</v>
      </c>
      <c r="I272" s="226"/>
      <c r="J272" s="227">
        <f>ROUND(I272*H272,2)</f>
        <v>0</v>
      </c>
      <c r="K272" s="223" t="s">
        <v>764</v>
      </c>
      <c r="L272" s="46"/>
      <c r="M272" s="228" t="s">
        <v>1</v>
      </c>
      <c r="N272" s="229" t="s">
        <v>42</v>
      </c>
      <c r="O272" s="93"/>
      <c r="P272" s="230">
        <f>O272*H272</f>
        <v>0</v>
      </c>
      <c r="Q272" s="230">
        <v>0</v>
      </c>
      <c r="R272" s="230">
        <f>Q272*H272</f>
        <v>0</v>
      </c>
      <c r="S272" s="230">
        <v>0</v>
      </c>
      <c r="T272" s="231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2" t="s">
        <v>402</v>
      </c>
      <c r="AT272" s="232" t="s">
        <v>248</v>
      </c>
      <c r="AU272" s="232" t="s">
        <v>87</v>
      </c>
      <c r="AY272" s="19" t="s">
        <v>245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9" t="s">
        <v>85</v>
      </c>
      <c r="BK272" s="233">
        <f>ROUND(I272*H272,2)</f>
        <v>0</v>
      </c>
      <c r="BL272" s="19" t="s">
        <v>402</v>
      </c>
      <c r="BM272" s="232" t="s">
        <v>642</v>
      </c>
    </row>
    <row r="273" s="2" customFormat="1">
      <c r="A273" s="40"/>
      <c r="B273" s="41"/>
      <c r="C273" s="42"/>
      <c r="D273" s="234" t="s">
        <v>255</v>
      </c>
      <c r="E273" s="42"/>
      <c r="F273" s="235" t="s">
        <v>909</v>
      </c>
      <c r="G273" s="42"/>
      <c r="H273" s="42"/>
      <c r="I273" s="236"/>
      <c r="J273" s="42"/>
      <c r="K273" s="42"/>
      <c r="L273" s="46"/>
      <c r="M273" s="237"/>
      <c r="N273" s="238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255</v>
      </c>
      <c r="AU273" s="19" t="s">
        <v>87</v>
      </c>
    </row>
    <row r="274" s="2" customFormat="1">
      <c r="A274" s="40"/>
      <c r="B274" s="41"/>
      <c r="C274" s="42"/>
      <c r="D274" s="296" t="s">
        <v>766</v>
      </c>
      <c r="E274" s="42"/>
      <c r="F274" s="297" t="s">
        <v>910</v>
      </c>
      <c r="G274" s="42"/>
      <c r="H274" s="42"/>
      <c r="I274" s="236"/>
      <c r="J274" s="42"/>
      <c r="K274" s="42"/>
      <c r="L274" s="46"/>
      <c r="M274" s="237"/>
      <c r="N274" s="238"/>
      <c r="O274" s="93"/>
      <c r="P274" s="93"/>
      <c r="Q274" s="93"/>
      <c r="R274" s="93"/>
      <c r="S274" s="93"/>
      <c r="T274" s="94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T274" s="19" t="s">
        <v>766</v>
      </c>
      <c r="AU274" s="19" t="s">
        <v>87</v>
      </c>
    </row>
    <row r="275" s="13" customFormat="1">
      <c r="A275" s="13"/>
      <c r="B275" s="239"/>
      <c r="C275" s="240"/>
      <c r="D275" s="234" t="s">
        <v>257</v>
      </c>
      <c r="E275" s="241" t="s">
        <v>1</v>
      </c>
      <c r="F275" s="242" t="s">
        <v>911</v>
      </c>
      <c r="G275" s="240"/>
      <c r="H275" s="241" t="s">
        <v>1</v>
      </c>
      <c r="I275" s="243"/>
      <c r="J275" s="240"/>
      <c r="K275" s="240"/>
      <c r="L275" s="244"/>
      <c r="M275" s="245"/>
      <c r="N275" s="246"/>
      <c r="O275" s="246"/>
      <c r="P275" s="246"/>
      <c r="Q275" s="246"/>
      <c r="R275" s="246"/>
      <c r="S275" s="246"/>
      <c r="T275" s="24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8" t="s">
        <v>257</v>
      </c>
      <c r="AU275" s="248" t="s">
        <v>87</v>
      </c>
      <c r="AV275" s="13" t="s">
        <v>85</v>
      </c>
      <c r="AW275" s="13" t="s">
        <v>34</v>
      </c>
      <c r="AX275" s="13" t="s">
        <v>77</v>
      </c>
      <c r="AY275" s="248" t="s">
        <v>245</v>
      </c>
    </row>
    <row r="276" s="14" customFormat="1">
      <c r="A276" s="14"/>
      <c r="B276" s="249"/>
      <c r="C276" s="250"/>
      <c r="D276" s="234" t="s">
        <v>257</v>
      </c>
      <c r="E276" s="251" t="s">
        <v>1</v>
      </c>
      <c r="F276" s="252" t="s">
        <v>912</v>
      </c>
      <c r="G276" s="250"/>
      <c r="H276" s="253">
        <v>18.576000000000001</v>
      </c>
      <c r="I276" s="254"/>
      <c r="J276" s="250"/>
      <c r="K276" s="250"/>
      <c r="L276" s="255"/>
      <c r="M276" s="256"/>
      <c r="N276" s="257"/>
      <c r="O276" s="257"/>
      <c r="P276" s="257"/>
      <c r="Q276" s="257"/>
      <c r="R276" s="257"/>
      <c r="S276" s="257"/>
      <c r="T276" s="25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9" t="s">
        <v>257</v>
      </c>
      <c r="AU276" s="259" t="s">
        <v>87</v>
      </c>
      <c r="AV276" s="14" t="s">
        <v>87</v>
      </c>
      <c r="AW276" s="14" t="s">
        <v>34</v>
      </c>
      <c r="AX276" s="14" t="s">
        <v>77</v>
      </c>
      <c r="AY276" s="259" t="s">
        <v>245</v>
      </c>
    </row>
    <row r="277" s="15" customFormat="1">
      <c r="A277" s="15"/>
      <c r="B277" s="260"/>
      <c r="C277" s="261"/>
      <c r="D277" s="234" t="s">
        <v>257</v>
      </c>
      <c r="E277" s="262" t="s">
        <v>1</v>
      </c>
      <c r="F277" s="263" t="s">
        <v>266</v>
      </c>
      <c r="G277" s="261"/>
      <c r="H277" s="264">
        <v>18.576000000000001</v>
      </c>
      <c r="I277" s="265"/>
      <c r="J277" s="261"/>
      <c r="K277" s="261"/>
      <c r="L277" s="266"/>
      <c r="M277" s="267"/>
      <c r="N277" s="268"/>
      <c r="O277" s="268"/>
      <c r="P277" s="268"/>
      <c r="Q277" s="268"/>
      <c r="R277" s="268"/>
      <c r="S277" s="268"/>
      <c r="T277" s="269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0" t="s">
        <v>257</v>
      </c>
      <c r="AU277" s="270" t="s">
        <v>87</v>
      </c>
      <c r="AV277" s="15" t="s">
        <v>253</v>
      </c>
      <c r="AW277" s="15" t="s">
        <v>34</v>
      </c>
      <c r="AX277" s="15" t="s">
        <v>85</v>
      </c>
      <c r="AY277" s="270" t="s">
        <v>245</v>
      </c>
    </row>
    <row r="278" s="2" customFormat="1" ht="16.5" customHeight="1">
      <c r="A278" s="40"/>
      <c r="B278" s="41"/>
      <c r="C278" s="221" t="s">
        <v>497</v>
      </c>
      <c r="D278" s="221" t="s">
        <v>248</v>
      </c>
      <c r="E278" s="222" t="s">
        <v>913</v>
      </c>
      <c r="F278" s="223" t="s">
        <v>914</v>
      </c>
      <c r="G278" s="224" t="s">
        <v>275</v>
      </c>
      <c r="H278" s="225">
        <v>86.688000000000002</v>
      </c>
      <c r="I278" s="226"/>
      <c r="J278" s="227">
        <f>ROUND(I278*H278,2)</f>
        <v>0</v>
      </c>
      <c r="K278" s="223" t="s">
        <v>764</v>
      </c>
      <c r="L278" s="46"/>
      <c r="M278" s="228" t="s">
        <v>1</v>
      </c>
      <c r="N278" s="229" t="s">
        <v>42</v>
      </c>
      <c r="O278" s="93"/>
      <c r="P278" s="230">
        <f>O278*H278</f>
        <v>0</v>
      </c>
      <c r="Q278" s="230">
        <v>0</v>
      </c>
      <c r="R278" s="230">
        <f>Q278*H278</f>
        <v>0</v>
      </c>
      <c r="S278" s="230">
        <v>0</v>
      </c>
      <c r="T278" s="231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2" t="s">
        <v>402</v>
      </c>
      <c r="AT278" s="232" t="s">
        <v>248</v>
      </c>
      <c r="AU278" s="232" t="s">
        <v>87</v>
      </c>
      <c r="AY278" s="19" t="s">
        <v>245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9" t="s">
        <v>85</v>
      </c>
      <c r="BK278" s="233">
        <f>ROUND(I278*H278,2)</f>
        <v>0</v>
      </c>
      <c r="BL278" s="19" t="s">
        <v>402</v>
      </c>
      <c r="BM278" s="232" t="s">
        <v>650</v>
      </c>
    </row>
    <row r="279" s="2" customFormat="1">
      <c r="A279" s="40"/>
      <c r="B279" s="41"/>
      <c r="C279" s="42"/>
      <c r="D279" s="234" t="s">
        <v>255</v>
      </c>
      <c r="E279" s="42"/>
      <c r="F279" s="235" t="s">
        <v>915</v>
      </c>
      <c r="G279" s="42"/>
      <c r="H279" s="42"/>
      <c r="I279" s="236"/>
      <c r="J279" s="42"/>
      <c r="K279" s="42"/>
      <c r="L279" s="46"/>
      <c r="M279" s="237"/>
      <c r="N279" s="238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255</v>
      </c>
      <c r="AU279" s="19" t="s">
        <v>87</v>
      </c>
    </row>
    <row r="280" s="2" customFormat="1">
      <c r="A280" s="40"/>
      <c r="B280" s="41"/>
      <c r="C280" s="42"/>
      <c r="D280" s="296" t="s">
        <v>766</v>
      </c>
      <c r="E280" s="42"/>
      <c r="F280" s="297" t="s">
        <v>916</v>
      </c>
      <c r="G280" s="42"/>
      <c r="H280" s="42"/>
      <c r="I280" s="236"/>
      <c r="J280" s="42"/>
      <c r="K280" s="42"/>
      <c r="L280" s="46"/>
      <c r="M280" s="237"/>
      <c r="N280" s="238"/>
      <c r="O280" s="93"/>
      <c r="P280" s="93"/>
      <c r="Q280" s="93"/>
      <c r="R280" s="93"/>
      <c r="S280" s="93"/>
      <c r="T280" s="94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766</v>
      </c>
      <c r="AU280" s="19" t="s">
        <v>87</v>
      </c>
    </row>
    <row r="281" s="13" customFormat="1">
      <c r="A281" s="13"/>
      <c r="B281" s="239"/>
      <c r="C281" s="240"/>
      <c r="D281" s="234" t="s">
        <v>257</v>
      </c>
      <c r="E281" s="241" t="s">
        <v>1</v>
      </c>
      <c r="F281" s="242" t="s">
        <v>917</v>
      </c>
      <c r="G281" s="240"/>
      <c r="H281" s="241" t="s">
        <v>1</v>
      </c>
      <c r="I281" s="243"/>
      <c r="J281" s="240"/>
      <c r="K281" s="240"/>
      <c r="L281" s="244"/>
      <c r="M281" s="245"/>
      <c r="N281" s="246"/>
      <c r="O281" s="246"/>
      <c r="P281" s="246"/>
      <c r="Q281" s="246"/>
      <c r="R281" s="246"/>
      <c r="S281" s="246"/>
      <c r="T281" s="247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8" t="s">
        <v>257</v>
      </c>
      <c r="AU281" s="248" t="s">
        <v>87</v>
      </c>
      <c r="AV281" s="13" t="s">
        <v>85</v>
      </c>
      <c r="AW281" s="13" t="s">
        <v>34</v>
      </c>
      <c r="AX281" s="13" t="s">
        <v>77</v>
      </c>
      <c r="AY281" s="248" t="s">
        <v>245</v>
      </c>
    </row>
    <row r="282" s="14" customFormat="1">
      <c r="A282" s="14"/>
      <c r="B282" s="249"/>
      <c r="C282" s="250"/>
      <c r="D282" s="234" t="s">
        <v>257</v>
      </c>
      <c r="E282" s="251" t="s">
        <v>1</v>
      </c>
      <c r="F282" s="252" t="s">
        <v>918</v>
      </c>
      <c r="G282" s="250"/>
      <c r="H282" s="253">
        <v>86.688000000000002</v>
      </c>
      <c r="I282" s="254"/>
      <c r="J282" s="250"/>
      <c r="K282" s="250"/>
      <c r="L282" s="255"/>
      <c r="M282" s="256"/>
      <c r="N282" s="257"/>
      <c r="O282" s="257"/>
      <c r="P282" s="257"/>
      <c r="Q282" s="257"/>
      <c r="R282" s="257"/>
      <c r="S282" s="257"/>
      <c r="T282" s="25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9" t="s">
        <v>257</v>
      </c>
      <c r="AU282" s="259" t="s">
        <v>87</v>
      </c>
      <c r="AV282" s="14" t="s">
        <v>87</v>
      </c>
      <c r="AW282" s="14" t="s">
        <v>34</v>
      </c>
      <c r="AX282" s="14" t="s">
        <v>77</v>
      </c>
      <c r="AY282" s="259" t="s">
        <v>245</v>
      </c>
    </row>
    <row r="283" s="15" customFormat="1">
      <c r="A283" s="15"/>
      <c r="B283" s="260"/>
      <c r="C283" s="261"/>
      <c r="D283" s="234" t="s">
        <v>257</v>
      </c>
      <c r="E283" s="262" t="s">
        <v>1</v>
      </c>
      <c r="F283" s="263" t="s">
        <v>266</v>
      </c>
      <c r="G283" s="261"/>
      <c r="H283" s="264">
        <v>86.688000000000002</v>
      </c>
      <c r="I283" s="265"/>
      <c r="J283" s="261"/>
      <c r="K283" s="261"/>
      <c r="L283" s="266"/>
      <c r="M283" s="267"/>
      <c r="N283" s="268"/>
      <c r="O283" s="268"/>
      <c r="P283" s="268"/>
      <c r="Q283" s="268"/>
      <c r="R283" s="268"/>
      <c r="S283" s="268"/>
      <c r="T283" s="269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70" t="s">
        <v>257</v>
      </c>
      <c r="AU283" s="270" t="s">
        <v>87</v>
      </c>
      <c r="AV283" s="15" t="s">
        <v>253</v>
      </c>
      <c r="AW283" s="15" t="s">
        <v>34</v>
      </c>
      <c r="AX283" s="15" t="s">
        <v>85</v>
      </c>
      <c r="AY283" s="270" t="s">
        <v>245</v>
      </c>
    </row>
    <row r="284" s="2" customFormat="1" ht="16.5" customHeight="1">
      <c r="A284" s="40"/>
      <c r="B284" s="41"/>
      <c r="C284" s="221" t="s">
        <v>502</v>
      </c>
      <c r="D284" s="221" t="s">
        <v>248</v>
      </c>
      <c r="E284" s="222" t="s">
        <v>919</v>
      </c>
      <c r="F284" s="223" t="s">
        <v>920</v>
      </c>
      <c r="G284" s="224" t="s">
        <v>275</v>
      </c>
      <c r="H284" s="225">
        <v>316.24700000000001</v>
      </c>
      <c r="I284" s="226"/>
      <c r="J284" s="227">
        <f>ROUND(I284*H284,2)</f>
        <v>0</v>
      </c>
      <c r="K284" s="223" t="s">
        <v>764</v>
      </c>
      <c r="L284" s="46"/>
      <c r="M284" s="228" t="s">
        <v>1</v>
      </c>
      <c r="N284" s="229" t="s">
        <v>42</v>
      </c>
      <c r="O284" s="93"/>
      <c r="P284" s="230">
        <f>O284*H284</f>
        <v>0</v>
      </c>
      <c r="Q284" s="230">
        <v>0</v>
      </c>
      <c r="R284" s="230">
        <f>Q284*H284</f>
        <v>0</v>
      </c>
      <c r="S284" s="230">
        <v>0</v>
      </c>
      <c r="T284" s="231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232" t="s">
        <v>402</v>
      </c>
      <c r="AT284" s="232" t="s">
        <v>248</v>
      </c>
      <c r="AU284" s="232" t="s">
        <v>87</v>
      </c>
      <c r="AY284" s="19" t="s">
        <v>245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9" t="s">
        <v>85</v>
      </c>
      <c r="BK284" s="233">
        <f>ROUND(I284*H284,2)</f>
        <v>0</v>
      </c>
      <c r="BL284" s="19" t="s">
        <v>402</v>
      </c>
      <c r="BM284" s="232" t="s">
        <v>658</v>
      </c>
    </row>
    <row r="285" s="2" customFormat="1">
      <c r="A285" s="40"/>
      <c r="B285" s="41"/>
      <c r="C285" s="42"/>
      <c r="D285" s="234" t="s">
        <v>255</v>
      </c>
      <c r="E285" s="42"/>
      <c r="F285" s="235" t="s">
        <v>921</v>
      </c>
      <c r="G285" s="42"/>
      <c r="H285" s="42"/>
      <c r="I285" s="236"/>
      <c r="J285" s="42"/>
      <c r="K285" s="42"/>
      <c r="L285" s="46"/>
      <c r="M285" s="237"/>
      <c r="N285" s="238"/>
      <c r="O285" s="93"/>
      <c r="P285" s="93"/>
      <c r="Q285" s="93"/>
      <c r="R285" s="93"/>
      <c r="S285" s="93"/>
      <c r="T285" s="94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19" t="s">
        <v>255</v>
      </c>
      <c r="AU285" s="19" t="s">
        <v>87</v>
      </c>
    </row>
    <row r="286" s="2" customFormat="1">
      <c r="A286" s="40"/>
      <c r="B286" s="41"/>
      <c r="C286" s="42"/>
      <c r="D286" s="296" t="s">
        <v>766</v>
      </c>
      <c r="E286" s="42"/>
      <c r="F286" s="297" t="s">
        <v>922</v>
      </c>
      <c r="G286" s="42"/>
      <c r="H286" s="42"/>
      <c r="I286" s="236"/>
      <c r="J286" s="42"/>
      <c r="K286" s="42"/>
      <c r="L286" s="46"/>
      <c r="M286" s="237"/>
      <c r="N286" s="238"/>
      <c r="O286" s="93"/>
      <c r="P286" s="93"/>
      <c r="Q286" s="93"/>
      <c r="R286" s="93"/>
      <c r="S286" s="93"/>
      <c r="T286" s="94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766</v>
      </c>
      <c r="AU286" s="19" t="s">
        <v>87</v>
      </c>
    </row>
    <row r="287" s="13" customFormat="1">
      <c r="A287" s="13"/>
      <c r="B287" s="239"/>
      <c r="C287" s="240"/>
      <c r="D287" s="234" t="s">
        <v>257</v>
      </c>
      <c r="E287" s="241" t="s">
        <v>1</v>
      </c>
      <c r="F287" s="242" t="s">
        <v>923</v>
      </c>
      <c r="G287" s="240"/>
      <c r="H287" s="241" t="s">
        <v>1</v>
      </c>
      <c r="I287" s="243"/>
      <c r="J287" s="240"/>
      <c r="K287" s="240"/>
      <c r="L287" s="244"/>
      <c r="M287" s="245"/>
      <c r="N287" s="246"/>
      <c r="O287" s="246"/>
      <c r="P287" s="246"/>
      <c r="Q287" s="246"/>
      <c r="R287" s="246"/>
      <c r="S287" s="246"/>
      <c r="T287" s="247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8" t="s">
        <v>257</v>
      </c>
      <c r="AU287" s="248" t="s">
        <v>87</v>
      </c>
      <c r="AV287" s="13" t="s">
        <v>85</v>
      </c>
      <c r="AW287" s="13" t="s">
        <v>34</v>
      </c>
      <c r="AX287" s="13" t="s">
        <v>77</v>
      </c>
      <c r="AY287" s="248" t="s">
        <v>245</v>
      </c>
    </row>
    <row r="288" s="14" customFormat="1">
      <c r="A288" s="14"/>
      <c r="B288" s="249"/>
      <c r="C288" s="250"/>
      <c r="D288" s="234" t="s">
        <v>257</v>
      </c>
      <c r="E288" s="251" t="s">
        <v>1</v>
      </c>
      <c r="F288" s="252" t="s">
        <v>924</v>
      </c>
      <c r="G288" s="250"/>
      <c r="H288" s="253">
        <v>312.34500000000003</v>
      </c>
      <c r="I288" s="254"/>
      <c r="J288" s="250"/>
      <c r="K288" s="250"/>
      <c r="L288" s="255"/>
      <c r="M288" s="256"/>
      <c r="N288" s="257"/>
      <c r="O288" s="257"/>
      <c r="P288" s="257"/>
      <c r="Q288" s="257"/>
      <c r="R288" s="257"/>
      <c r="S288" s="257"/>
      <c r="T288" s="25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9" t="s">
        <v>257</v>
      </c>
      <c r="AU288" s="259" t="s">
        <v>87</v>
      </c>
      <c r="AV288" s="14" t="s">
        <v>87</v>
      </c>
      <c r="AW288" s="14" t="s">
        <v>34</v>
      </c>
      <c r="AX288" s="14" t="s">
        <v>77</v>
      </c>
      <c r="AY288" s="259" t="s">
        <v>245</v>
      </c>
    </row>
    <row r="289" s="13" customFormat="1">
      <c r="A289" s="13"/>
      <c r="B289" s="239"/>
      <c r="C289" s="240"/>
      <c r="D289" s="234" t="s">
        <v>257</v>
      </c>
      <c r="E289" s="241" t="s">
        <v>1</v>
      </c>
      <c r="F289" s="242" t="s">
        <v>925</v>
      </c>
      <c r="G289" s="240"/>
      <c r="H289" s="241" t="s">
        <v>1</v>
      </c>
      <c r="I289" s="243"/>
      <c r="J289" s="240"/>
      <c r="K289" s="240"/>
      <c r="L289" s="244"/>
      <c r="M289" s="245"/>
      <c r="N289" s="246"/>
      <c r="O289" s="246"/>
      <c r="P289" s="246"/>
      <c r="Q289" s="246"/>
      <c r="R289" s="246"/>
      <c r="S289" s="246"/>
      <c r="T289" s="247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8" t="s">
        <v>257</v>
      </c>
      <c r="AU289" s="248" t="s">
        <v>87</v>
      </c>
      <c r="AV289" s="13" t="s">
        <v>85</v>
      </c>
      <c r="AW289" s="13" t="s">
        <v>34</v>
      </c>
      <c r="AX289" s="13" t="s">
        <v>77</v>
      </c>
      <c r="AY289" s="248" t="s">
        <v>245</v>
      </c>
    </row>
    <row r="290" s="14" customFormat="1">
      <c r="A290" s="14"/>
      <c r="B290" s="249"/>
      <c r="C290" s="250"/>
      <c r="D290" s="234" t="s">
        <v>257</v>
      </c>
      <c r="E290" s="251" t="s">
        <v>1</v>
      </c>
      <c r="F290" s="252" t="s">
        <v>926</v>
      </c>
      <c r="G290" s="250"/>
      <c r="H290" s="253">
        <v>3.48</v>
      </c>
      <c r="I290" s="254"/>
      <c r="J290" s="250"/>
      <c r="K290" s="250"/>
      <c r="L290" s="255"/>
      <c r="M290" s="256"/>
      <c r="N290" s="257"/>
      <c r="O290" s="257"/>
      <c r="P290" s="257"/>
      <c r="Q290" s="257"/>
      <c r="R290" s="257"/>
      <c r="S290" s="257"/>
      <c r="T290" s="25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9" t="s">
        <v>257</v>
      </c>
      <c r="AU290" s="259" t="s">
        <v>87</v>
      </c>
      <c r="AV290" s="14" t="s">
        <v>87</v>
      </c>
      <c r="AW290" s="14" t="s">
        <v>34</v>
      </c>
      <c r="AX290" s="14" t="s">
        <v>77</v>
      </c>
      <c r="AY290" s="259" t="s">
        <v>245</v>
      </c>
    </row>
    <row r="291" s="13" customFormat="1">
      <c r="A291" s="13"/>
      <c r="B291" s="239"/>
      <c r="C291" s="240"/>
      <c r="D291" s="234" t="s">
        <v>257</v>
      </c>
      <c r="E291" s="241" t="s">
        <v>1</v>
      </c>
      <c r="F291" s="242" t="s">
        <v>927</v>
      </c>
      <c r="G291" s="240"/>
      <c r="H291" s="241" t="s">
        <v>1</v>
      </c>
      <c r="I291" s="243"/>
      <c r="J291" s="240"/>
      <c r="K291" s="240"/>
      <c r="L291" s="244"/>
      <c r="M291" s="245"/>
      <c r="N291" s="246"/>
      <c r="O291" s="246"/>
      <c r="P291" s="246"/>
      <c r="Q291" s="246"/>
      <c r="R291" s="246"/>
      <c r="S291" s="246"/>
      <c r="T291" s="24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8" t="s">
        <v>257</v>
      </c>
      <c r="AU291" s="248" t="s">
        <v>87</v>
      </c>
      <c r="AV291" s="13" t="s">
        <v>85</v>
      </c>
      <c r="AW291" s="13" t="s">
        <v>34</v>
      </c>
      <c r="AX291" s="13" t="s">
        <v>77</v>
      </c>
      <c r="AY291" s="248" t="s">
        <v>245</v>
      </c>
    </row>
    <row r="292" s="14" customFormat="1">
      <c r="A292" s="14"/>
      <c r="B292" s="249"/>
      <c r="C292" s="250"/>
      <c r="D292" s="234" t="s">
        <v>257</v>
      </c>
      <c r="E292" s="251" t="s">
        <v>1</v>
      </c>
      <c r="F292" s="252" t="s">
        <v>928</v>
      </c>
      <c r="G292" s="250"/>
      <c r="H292" s="253">
        <v>0.42199999999999999</v>
      </c>
      <c r="I292" s="254"/>
      <c r="J292" s="250"/>
      <c r="K292" s="250"/>
      <c r="L292" s="255"/>
      <c r="M292" s="256"/>
      <c r="N292" s="257"/>
      <c r="O292" s="257"/>
      <c r="P292" s="257"/>
      <c r="Q292" s="257"/>
      <c r="R292" s="257"/>
      <c r="S292" s="257"/>
      <c r="T292" s="25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9" t="s">
        <v>257</v>
      </c>
      <c r="AU292" s="259" t="s">
        <v>87</v>
      </c>
      <c r="AV292" s="14" t="s">
        <v>87</v>
      </c>
      <c r="AW292" s="14" t="s">
        <v>34</v>
      </c>
      <c r="AX292" s="14" t="s">
        <v>77</v>
      </c>
      <c r="AY292" s="259" t="s">
        <v>245</v>
      </c>
    </row>
    <row r="293" s="15" customFormat="1">
      <c r="A293" s="15"/>
      <c r="B293" s="260"/>
      <c r="C293" s="261"/>
      <c r="D293" s="234" t="s">
        <v>257</v>
      </c>
      <c r="E293" s="262" t="s">
        <v>1</v>
      </c>
      <c r="F293" s="263" t="s">
        <v>266</v>
      </c>
      <c r="G293" s="261"/>
      <c r="H293" s="264">
        <v>316.24700000000001</v>
      </c>
      <c r="I293" s="265"/>
      <c r="J293" s="261"/>
      <c r="K293" s="261"/>
      <c r="L293" s="266"/>
      <c r="M293" s="267"/>
      <c r="N293" s="268"/>
      <c r="O293" s="268"/>
      <c r="P293" s="268"/>
      <c r="Q293" s="268"/>
      <c r="R293" s="268"/>
      <c r="S293" s="268"/>
      <c r="T293" s="269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70" t="s">
        <v>257</v>
      </c>
      <c r="AU293" s="270" t="s">
        <v>87</v>
      </c>
      <c r="AV293" s="15" t="s">
        <v>253</v>
      </c>
      <c r="AW293" s="15" t="s">
        <v>34</v>
      </c>
      <c r="AX293" s="15" t="s">
        <v>85</v>
      </c>
      <c r="AY293" s="270" t="s">
        <v>245</v>
      </c>
    </row>
    <row r="294" s="2" customFormat="1" ht="16.5" customHeight="1">
      <c r="A294" s="40"/>
      <c r="B294" s="41"/>
      <c r="C294" s="283" t="s">
        <v>516</v>
      </c>
      <c r="D294" s="283" t="s">
        <v>551</v>
      </c>
      <c r="E294" s="284" t="s">
        <v>929</v>
      </c>
      <c r="F294" s="285" t="s">
        <v>930</v>
      </c>
      <c r="G294" s="286" t="s">
        <v>545</v>
      </c>
      <c r="H294" s="287">
        <v>26.347999999999999</v>
      </c>
      <c r="I294" s="288"/>
      <c r="J294" s="289">
        <f>ROUND(I294*H294,2)</f>
        <v>0</v>
      </c>
      <c r="K294" s="285" t="s">
        <v>1</v>
      </c>
      <c r="L294" s="290"/>
      <c r="M294" s="291" t="s">
        <v>1</v>
      </c>
      <c r="N294" s="292" t="s">
        <v>42</v>
      </c>
      <c r="O294" s="93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2" t="s">
        <v>522</v>
      </c>
      <c r="AT294" s="232" t="s">
        <v>551</v>
      </c>
      <c r="AU294" s="232" t="s">
        <v>87</v>
      </c>
      <c r="AY294" s="19" t="s">
        <v>245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9" t="s">
        <v>85</v>
      </c>
      <c r="BK294" s="233">
        <f>ROUND(I294*H294,2)</f>
        <v>0</v>
      </c>
      <c r="BL294" s="19" t="s">
        <v>402</v>
      </c>
      <c r="BM294" s="232" t="s">
        <v>675</v>
      </c>
    </row>
    <row r="295" s="2" customFormat="1">
      <c r="A295" s="40"/>
      <c r="B295" s="41"/>
      <c r="C295" s="42"/>
      <c r="D295" s="234" t="s">
        <v>255</v>
      </c>
      <c r="E295" s="42"/>
      <c r="F295" s="235" t="s">
        <v>931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255</v>
      </c>
      <c r="AU295" s="19" t="s">
        <v>87</v>
      </c>
    </row>
    <row r="296" s="13" customFormat="1">
      <c r="A296" s="13"/>
      <c r="B296" s="239"/>
      <c r="C296" s="240"/>
      <c r="D296" s="234" t="s">
        <v>257</v>
      </c>
      <c r="E296" s="241" t="s">
        <v>1</v>
      </c>
      <c r="F296" s="242" t="s">
        <v>932</v>
      </c>
      <c r="G296" s="240"/>
      <c r="H296" s="241" t="s">
        <v>1</v>
      </c>
      <c r="I296" s="243"/>
      <c r="J296" s="240"/>
      <c r="K296" s="240"/>
      <c r="L296" s="244"/>
      <c r="M296" s="245"/>
      <c r="N296" s="246"/>
      <c r="O296" s="246"/>
      <c r="P296" s="246"/>
      <c r="Q296" s="246"/>
      <c r="R296" s="246"/>
      <c r="S296" s="246"/>
      <c r="T296" s="247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8" t="s">
        <v>257</v>
      </c>
      <c r="AU296" s="248" t="s">
        <v>87</v>
      </c>
      <c r="AV296" s="13" t="s">
        <v>85</v>
      </c>
      <c r="AW296" s="13" t="s">
        <v>34</v>
      </c>
      <c r="AX296" s="13" t="s">
        <v>77</v>
      </c>
      <c r="AY296" s="248" t="s">
        <v>245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933</v>
      </c>
      <c r="G297" s="250"/>
      <c r="H297" s="253">
        <v>12.494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77</v>
      </c>
      <c r="AY297" s="259" t="s">
        <v>245</v>
      </c>
    </row>
    <row r="298" s="13" customFormat="1">
      <c r="A298" s="13"/>
      <c r="B298" s="239"/>
      <c r="C298" s="240"/>
      <c r="D298" s="234" t="s">
        <v>257</v>
      </c>
      <c r="E298" s="241" t="s">
        <v>1</v>
      </c>
      <c r="F298" s="242" t="s">
        <v>934</v>
      </c>
      <c r="G298" s="240"/>
      <c r="H298" s="241" t="s">
        <v>1</v>
      </c>
      <c r="I298" s="243"/>
      <c r="J298" s="240"/>
      <c r="K298" s="240"/>
      <c r="L298" s="244"/>
      <c r="M298" s="245"/>
      <c r="N298" s="246"/>
      <c r="O298" s="246"/>
      <c r="P298" s="246"/>
      <c r="Q298" s="246"/>
      <c r="R298" s="246"/>
      <c r="S298" s="246"/>
      <c r="T298" s="247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8" t="s">
        <v>257</v>
      </c>
      <c r="AU298" s="248" t="s">
        <v>87</v>
      </c>
      <c r="AV298" s="13" t="s">
        <v>85</v>
      </c>
      <c r="AW298" s="13" t="s">
        <v>34</v>
      </c>
      <c r="AX298" s="13" t="s">
        <v>77</v>
      </c>
      <c r="AY298" s="248" t="s">
        <v>245</v>
      </c>
    </row>
    <row r="299" s="14" customFormat="1">
      <c r="A299" s="14"/>
      <c r="B299" s="249"/>
      <c r="C299" s="250"/>
      <c r="D299" s="234" t="s">
        <v>257</v>
      </c>
      <c r="E299" s="251" t="s">
        <v>1</v>
      </c>
      <c r="F299" s="252" t="s">
        <v>935</v>
      </c>
      <c r="G299" s="250"/>
      <c r="H299" s="253">
        <v>0.74299999999999999</v>
      </c>
      <c r="I299" s="254"/>
      <c r="J299" s="250"/>
      <c r="K299" s="250"/>
      <c r="L299" s="255"/>
      <c r="M299" s="256"/>
      <c r="N299" s="257"/>
      <c r="O299" s="257"/>
      <c r="P299" s="257"/>
      <c r="Q299" s="257"/>
      <c r="R299" s="257"/>
      <c r="S299" s="257"/>
      <c r="T299" s="25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9" t="s">
        <v>257</v>
      </c>
      <c r="AU299" s="259" t="s">
        <v>87</v>
      </c>
      <c r="AV299" s="14" t="s">
        <v>87</v>
      </c>
      <c r="AW299" s="14" t="s">
        <v>34</v>
      </c>
      <c r="AX299" s="14" t="s">
        <v>77</v>
      </c>
      <c r="AY299" s="259" t="s">
        <v>245</v>
      </c>
    </row>
    <row r="300" s="13" customFormat="1">
      <c r="A300" s="13"/>
      <c r="B300" s="239"/>
      <c r="C300" s="240"/>
      <c r="D300" s="234" t="s">
        <v>257</v>
      </c>
      <c r="E300" s="241" t="s">
        <v>1</v>
      </c>
      <c r="F300" s="242" t="s">
        <v>936</v>
      </c>
      <c r="G300" s="240"/>
      <c r="H300" s="241" t="s">
        <v>1</v>
      </c>
      <c r="I300" s="243"/>
      <c r="J300" s="240"/>
      <c r="K300" s="240"/>
      <c r="L300" s="244"/>
      <c r="M300" s="245"/>
      <c r="N300" s="246"/>
      <c r="O300" s="246"/>
      <c r="P300" s="246"/>
      <c r="Q300" s="246"/>
      <c r="R300" s="246"/>
      <c r="S300" s="246"/>
      <c r="T300" s="247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8" t="s">
        <v>257</v>
      </c>
      <c r="AU300" s="248" t="s">
        <v>87</v>
      </c>
      <c r="AV300" s="13" t="s">
        <v>85</v>
      </c>
      <c r="AW300" s="13" t="s">
        <v>34</v>
      </c>
      <c r="AX300" s="13" t="s">
        <v>77</v>
      </c>
      <c r="AY300" s="248" t="s">
        <v>245</v>
      </c>
    </row>
    <row r="301" s="13" customFormat="1">
      <c r="A301" s="13"/>
      <c r="B301" s="239"/>
      <c r="C301" s="240"/>
      <c r="D301" s="234" t="s">
        <v>257</v>
      </c>
      <c r="E301" s="241" t="s">
        <v>1</v>
      </c>
      <c r="F301" s="242" t="s">
        <v>937</v>
      </c>
      <c r="G301" s="240"/>
      <c r="H301" s="241" t="s">
        <v>1</v>
      </c>
      <c r="I301" s="243"/>
      <c r="J301" s="240"/>
      <c r="K301" s="240"/>
      <c r="L301" s="244"/>
      <c r="M301" s="245"/>
      <c r="N301" s="246"/>
      <c r="O301" s="246"/>
      <c r="P301" s="246"/>
      <c r="Q301" s="246"/>
      <c r="R301" s="246"/>
      <c r="S301" s="246"/>
      <c r="T301" s="247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8" t="s">
        <v>257</v>
      </c>
      <c r="AU301" s="248" t="s">
        <v>87</v>
      </c>
      <c r="AV301" s="13" t="s">
        <v>85</v>
      </c>
      <c r="AW301" s="13" t="s">
        <v>34</v>
      </c>
      <c r="AX301" s="13" t="s">
        <v>77</v>
      </c>
      <c r="AY301" s="248" t="s">
        <v>245</v>
      </c>
    </row>
    <row r="302" s="14" customFormat="1">
      <c r="A302" s="14"/>
      <c r="B302" s="249"/>
      <c r="C302" s="250"/>
      <c r="D302" s="234" t="s">
        <v>257</v>
      </c>
      <c r="E302" s="251" t="s">
        <v>1</v>
      </c>
      <c r="F302" s="252" t="s">
        <v>938</v>
      </c>
      <c r="G302" s="250"/>
      <c r="H302" s="253">
        <v>13.003</v>
      </c>
      <c r="I302" s="254"/>
      <c r="J302" s="250"/>
      <c r="K302" s="250"/>
      <c r="L302" s="255"/>
      <c r="M302" s="256"/>
      <c r="N302" s="257"/>
      <c r="O302" s="257"/>
      <c r="P302" s="257"/>
      <c r="Q302" s="257"/>
      <c r="R302" s="257"/>
      <c r="S302" s="257"/>
      <c r="T302" s="25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9" t="s">
        <v>257</v>
      </c>
      <c r="AU302" s="259" t="s">
        <v>87</v>
      </c>
      <c r="AV302" s="14" t="s">
        <v>87</v>
      </c>
      <c r="AW302" s="14" t="s">
        <v>34</v>
      </c>
      <c r="AX302" s="14" t="s">
        <v>77</v>
      </c>
      <c r="AY302" s="259" t="s">
        <v>245</v>
      </c>
    </row>
    <row r="303" s="13" customFormat="1">
      <c r="A303" s="13"/>
      <c r="B303" s="239"/>
      <c r="C303" s="240"/>
      <c r="D303" s="234" t="s">
        <v>257</v>
      </c>
      <c r="E303" s="241" t="s">
        <v>1</v>
      </c>
      <c r="F303" s="242" t="s">
        <v>939</v>
      </c>
      <c r="G303" s="240"/>
      <c r="H303" s="241" t="s">
        <v>1</v>
      </c>
      <c r="I303" s="243"/>
      <c r="J303" s="240"/>
      <c r="K303" s="240"/>
      <c r="L303" s="244"/>
      <c r="M303" s="245"/>
      <c r="N303" s="246"/>
      <c r="O303" s="246"/>
      <c r="P303" s="246"/>
      <c r="Q303" s="246"/>
      <c r="R303" s="246"/>
      <c r="S303" s="246"/>
      <c r="T303" s="247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8" t="s">
        <v>257</v>
      </c>
      <c r="AU303" s="248" t="s">
        <v>87</v>
      </c>
      <c r="AV303" s="13" t="s">
        <v>85</v>
      </c>
      <c r="AW303" s="13" t="s">
        <v>34</v>
      </c>
      <c r="AX303" s="13" t="s">
        <v>77</v>
      </c>
      <c r="AY303" s="248" t="s">
        <v>245</v>
      </c>
    </row>
    <row r="304" s="14" customFormat="1">
      <c r="A304" s="14"/>
      <c r="B304" s="249"/>
      <c r="C304" s="250"/>
      <c r="D304" s="234" t="s">
        <v>257</v>
      </c>
      <c r="E304" s="251" t="s">
        <v>1</v>
      </c>
      <c r="F304" s="252" t="s">
        <v>940</v>
      </c>
      <c r="G304" s="250"/>
      <c r="H304" s="253">
        <v>0.108</v>
      </c>
      <c r="I304" s="254"/>
      <c r="J304" s="250"/>
      <c r="K304" s="250"/>
      <c r="L304" s="255"/>
      <c r="M304" s="256"/>
      <c r="N304" s="257"/>
      <c r="O304" s="257"/>
      <c r="P304" s="257"/>
      <c r="Q304" s="257"/>
      <c r="R304" s="257"/>
      <c r="S304" s="257"/>
      <c r="T304" s="25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9" t="s">
        <v>257</v>
      </c>
      <c r="AU304" s="259" t="s">
        <v>87</v>
      </c>
      <c r="AV304" s="14" t="s">
        <v>87</v>
      </c>
      <c r="AW304" s="14" t="s">
        <v>34</v>
      </c>
      <c r="AX304" s="14" t="s">
        <v>77</v>
      </c>
      <c r="AY304" s="259" t="s">
        <v>245</v>
      </c>
    </row>
    <row r="305" s="15" customFormat="1">
      <c r="A305" s="15"/>
      <c r="B305" s="260"/>
      <c r="C305" s="261"/>
      <c r="D305" s="234" t="s">
        <v>257</v>
      </c>
      <c r="E305" s="262" t="s">
        <v>1</v>
      </c>
      <c r="F305" s="263" t="s">
        <v>266</v>
      </c>
      <c r="G305" s="261"/>
      <c r="H305" s="264">
        <v>26.348000000000003</v>
      </c>
      <c r="I305" s="265"/>
      <c r="J305" s="261"/>
      <c r="K305" s="261"/>
      <c r="L305" s="266"/>
      <c r="M305" s="267"/>
      <c r="N305" s="268"/>
      <c r="O305" s="268"/>
      <c r="P305" s="268"/>
      <c r="Q305" s="268"/>
      <c r="R305" s="268"/>
      <c r="S305" s="268"/>
      <c r="T305" s="269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70" t="s">
        <v>257</v>
      </c>
      <c r="AU305" s="270" t="s">
        <v>87</v>
      </c>
      <c r="AV305" s="15" t="s">
        <v>253</v>
      </c>
      <c r="AW305" s="15" t="s">
        <v>34</v>
      </c>
      <c r="AX305" s="15" t="s">
        <v>85</v>
      </c>
      <c r="AY305" s="270" t="s">
        <v>245</v>
      </c>
    </row>
    <row r="306" s="2" customFormat="1" ht="16.5" customHeight="1">
      <c r="A306" s="40"/>
      <c r="B306" s="41"/>
      <c r="C306" s="221" t="s">
        <v>522</v>
      </c>
      <c r="D306" s="221" t="s">
        <v>248</v>
      </c>
      <c r="E306" s="222" t="s">
        <v>941</v>
      </c>
      <c r="F306" s="223" t="s">
        <v>942</v>
      </c>
      <c r="G306" s="224" t="s">
        <v>275</v>
      </c>
      <c r="H306" s="225">
        <v>334.82299999999998</v>
      </c>
      <c r="I306" s="226"/>
      <c r="J306" s="227">
        <f>ROUND(I306*H306,2)</f>
        <v>0</v>
      </c>
      <c r="K306" s="223" t="s">
        <v>1</v>
      </c>
      <c r="L306" s="46"/>
      <c r="M306" s="228" t="s">
        <v>1</v>
      </c>
      <c r="N306" s="229" t="s">
        <v>42</v>
      </c>
      <c r="O306" s="93"/>
      <c r="P306" s="230">
        <f>O306*H306</f>
        <v>0</v>
      </c>
      <c r="Q306" s="230">
        <v>0</v>
      </c>
      <c r="R306" s="230">
        <f>Q306*H306</f>
        <v>0</v>
      </c>
      <c r="S306" s="230">
        <v>0</v>
      </c>
      <c r="T306" s="231">
        <f>S306*H306</f>
        <v>0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32" t="s">
        <v>402</v>
      </c>
      <c r="AT306" s="232" t="s">
        <v>248</v>
      </c>
      <c r="AU306" s="232" t="s">
        <v>87</v>
      </c>
      <c r="AY306" s="19" t="s">
        <v>245</v>
      </c>
      <c r="BE306" s="233">
        <f>IF(N306="základní",J306,0)</f>
        <v>0</v>
      </c>
      <c r="BF306" s="233">
        <f>IF(N306="snížená",J306,0)</f>
        <v>0</v>
      </c>
      <c r="BG306" s="233">
        <f>IF(N306="zákl. přenesená",J306,0)</f>
        <v>0</v>
      </c>
      <c r="BH306" s="233">
        <f>IF(N306="sníž. přenesená",J306,0)</f>
        <v>0</v>
      </c>
      <c r="BI306" s="233">
        <f>IF(N306="nulová",J306,0)</f>
        <v>0</v>
      </c>
      <c r="BJ306" s="19" t="s">
        <v>85</v>
      </c>
      <c r="BK306" s="233">
        <f>ROUND(I306*H306,2)</f>
        <v>0</v>
      </c>
      <c r="BL306" s="19" t="s">
        <v>402</v>
      </c>
      <c r="BM306" s="232" t="s">
        <v>700</v>
      </c>
    </row>
    <row r="307" s="2" customFormat="1">
      <c r="A307" s="40"/>
      <c r="B307" s="41"/>
      <c r="C307" s="42"/>
      <c r="D307" s="234" t="s">
        <v>255</v>
      </c>
      <c r="E307" s="42"/>
      <c r="F307" s="235" t="s">
        <v>943</v>
      </c>
      <c r="G307" s="42"/>
      <c r="H307" s="42"/>
      <c r="I307" s="236"/>
      <c r="J307" s="42"/>
      <c r="K307" s="42"/>
      <c r="L307" s="46"/>
      <c r="M307" s="237"/>
      <c r="N307" s="238"/>
      <c r="O307" s="93"/>
      <c r="P307" s="93"/>
      <c r="Q307" s="93"/>
      <c r="R307" s="93"/>
      <c r="S307" s="93"/>
      <c r="T307" s="94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255</v>
      </c>
      <c r="AU307" s="19" t="s">
        <v>87</v>
      </c>
    </row>
    <row r="308" s="13" customFormat="1">
      <c r="A308" s="13"/>
      <c r="B308" s="239"/>
      <c r="C308" s="240"/>
      <c r="D308" s="234" t="s">
        <v>257</v>
      </c>
      <c r="E308" s="241" t="s">
        <v>1</v>
      </c>
      <c r="F308" s="242" t="s">
        <v>944</v>
      </c>
      <c r="G308" s="240"/>
      <c r="H308" s="241" t="s">
        <v>1</v>
      </c>
      <c r="I308" s="243"/>
      <c r="J308" s="240"/>
      <c r="K308" s="240"/>
      <c r="L308" s="244"/>
      <c r="M308" s="245"/>
      <c r="N308" s="246"/>
      <c r="O308" s="246"/>
      <c r="P308" s="246"/>
      <c r="Q308" s="246"/>
      <c r="R308" s="246"/>
      <c r="S308" s="246"/>
      <c r="T308" s="247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8" t="s">
        <v>257</v>
      </c>
      <c r="AU308" s="248" t="s">
        <v>87</v>
      </c>
      <c r="AV308" s="13" t="s">
        <v>85</v>
      </c>
      <c r="AW308" s="13" t="s">
        <v>34</v>
      </c>
      <c r="AX308" s="13" t="s">
        <v>77</v>
      </c>
      <c r="AY308" s="248" t="s">
        <v>245</v>
      </c>
    </row>
    <row r="309" s="14" customFormat="1">
      <c r="A309" s="14"/>
      <c r="B309" s="249"/>
      <c r="C309" s="250"/>
      <c r="D309" s="234" t="s">
        <v>257</v>
      </c>
      <c r="E309" s="251" t="s">
        <v>1</v>
      </c>
      <c r="F309" s="252" t="s">
        <v>945</v>
      </c>
      <c r="G309" s="250"/>
      <c r="H309" s="253">
        <v>312.34500000000003</v>
      </c>
      <c r="I309" s="254"/>
      <c r="J309" s="250"/>
      <c r="K309" s="250"/>
      <c r="L309" s="255"/>
      <c r="M309" s="256"/>
      <c r="N309" s="257"/>
      <c r="O309" s="257"/>
      <c r="P309" s="257"/>
      <c r="Q309" s="257"/>
      <c r="R309" s="257"/>
      <c r="S309" s="257"/>
      <c r="T309" s="258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9" t="s">
        <v>257</v>
      </c>
      <c r="AU309" s="259" t="s">
        <v>87</v>
      </c>
      <c r="AV309" s="14" t="s">
        <v>87</v>
      </c>
      <c r="AW309" s="14" t="s">
        <v>34</v>
      </c>
      <c r="AX309" s="14" t="s">
        <v>77</v>
      </c>
      <c r="AY309" s="259" t="s">
        <v>245</v>
      </c>
    </row>
    <row r="310" s="13" customFormat="1">
      <c r="A310" s="13"/>
      <c r="B310" s="239"/>
      <c r="C310" s="240"/>
      <c r="D310" s="234" t="s">
        <v>257</v>
      </c>
      <c r="E310" s="241" t="s">
        <v>1</v>
      </c>
      <c r="F310" s="242" t="s">
        <v>946</v>
      </c>
      <c r="G310" s="240"/>
      <c r="H310" s="241" t="s">
        <v>1</v>
      </c>
      <c r="I310" s="243"/>
      <c r="J310" s="240"/>
      <c r="K310" s="240"/>
      <c r="L310" s="244"/>
      <c r="M310" s="245"/>
      <c r="N310" s="246"/>
      <c r="O310" s="246"/>
      <c r="P310" s="246"/>
      <c r="Q310" s="246"/>
      <c r="R310" s="246"/>
      <c r="S310" s="246"/>
      <c r="T310" s="24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8" t="s">
        <v>257</v>
      </c>
      <c r="AU310" s="248" t="s">
        <v>87</v>
      </c>
      <c r="AV310" s="13" t="s">
        <v>85</v>
      </c>
      <c r="AW310" s="13" t="s">
        <v>34</v>
      </c>
      <c r="AX310" s="13" t="s">
        <v>77</v>
      </c>
      <c r="AY310" s="248" t="s">
        <v>245</v>
      </c>
    </row>
    <row r="311" s="14" customFormat="1">
      <c r="A311" s="14"/>
      <c r="B311" s="249"/>
      <c r="C311" s="250"/>
      <c r="D311" s="234" t="s">
        <v>257</v>
      </c>
      <c r="E311" s="251" t="s">
        <v>1</v>
      </c>
      <c r="F311" s="252" t="s">
        <v>912</v>
      </c>
      <c r="G311" s="250"/>
      <c r="H311" s="253">
        <v>18.576000000000001</v>
      </c>
      <c r="I311" s="254"/>
      <c r="J311" s="250"/>
      <c r="K311" s="250"/>
      <c r="L311" s="255"/>
      <c r="M311" s="256"/>
      <c r="N311" s="257"/>
      <c r="O311" s="257"/>
      <c r="P311" s="257"/>
      <c r="Q311" s="257"/>
      <c r="R311" s="257"/>
      <c r="S311" s="257"/>
      <c r="T311" s="25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9" t="s">
        <v>257</v>
      </c>
      <c r="AU311" s="259" t="s">
        <v>87</v>
      </c>
      <c r="AV311" s="14" t="s">
        <v>87</v>
      </c>
      <c r="AW311" s="14" t="s">
        <v>34</v>
      </c>
      <c r="AX311" s="14" t="s">
        <v>77</v>
      </c>
      <c r="AY311" s="259" t="s">
        <v>245</v>
      </c>
    </row>
    <row r="312" s="13" customFormat="1">
      <c r="A312" s="13"/>
      <c r="B312" s="239"/>
      <c r="C312" s="240"/>
      <c r="D312" s="234" t="s">
        <v>257</v>
      </c>
      <c r="E312" s="241" t="s">
        <v>1</v>
      </c>
      <c r="F312" s="242" t="s">
        <v>947</v>
      </c>
      <c r="G312" s="240"/>
      <c r="H312" s="241" t="s">
        <v>1</v>
      </c>
      <c r="I312" s="243"/>
      <c r="J312" s="240"/>
      <c r="K312" s="240"/>
      <c r="L312" s="244"/>
      <c r="M312" s="245"/>
      <c r="N312" s="246"/>
      <c r="O312" s="246"/>
      <c r="P312" s="246"/>
      <c r="Q312" s="246"/>
      <c r="R312" s="246"/>
      <c r="S312" s="246"/>
      <c r="T312" s="247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8" t="s">
        <v>257</v>
      </c>
      <c r="AU312" s="248" t="s">
        <v>87</v>
      </c>
      <c r="AV312" s="13" t="s">
        <v>85</v>
      </c>
      <c r="AW312" s="13" t="s">
        <v>34</v>
      </c>
      <c r="AX312" s="13" t="s">
        <v>77</v>
      </c>
      <c r="AY312" s="248" t="s">
        <v>245</v>
      </c>
    </row>
    <row r="313" s="14" customFormat="1">
      <c r="A313" s="14"/>
      <c r="B313" s="249"/>
      <c r="C313" s="250"/>
      <c r="D313" s="234" t="s">
        <v>257</v>
      </c>
      <c r="E313" s="251" t="s">
        <v>1</v>
      </c>
      <c r="F313" s="252" t="s">
        <v>926</v>
      </c>
      <c r="G313" s="250"/>
      <c r="H313" s="253">
        <v>3.48</v>
      </c>
      <c r="I313" s="254"/>
      <c r="J313" s="250"/>
      <c r="K313" s="250"/>
      <c r="L313" s="255"/>
      <c r="M313" s="256"/>
      <c r="N313" s="257"/>
      <c r="O313" s="257"/>
      <c r="P313" s="257"/>
      <c r="Q313" s="257"/>
      <c r="R313" s="257"/>
      <c r="S313" s="257"/>
      <c r="T313" s="25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9" t="s">
        <v>257</v>
      </c>
      <c r="AU313" s="259" t="s">
        <v>87</v>
      </c>
      <c r="AV313" s="14" t="s">
        <v>87</v>
      </c>
      <c r="AW313" s="14" t="s">
        <v>34</v>
      </c>
      <c r="AX313" s="14" t="s">
        <v>77</v>
      </c>
      <c r="AY313" s="259" t="s">
        <v>245</v>
      </c>
    </row>
    <row r="314" s="13" customFormat="1">
      <c r="A314" s="13"/>
      <c r="B314" s="239"/>
      <c r="C314" s="240"/>
      <c r="D314" s="234" t="s">
        <v>257</v>
      </c>
      <c r="E314" s="241" t="s">
        <v>1</v>
      </c>
      <c r="F314" s="242" t="s">
        <v>948</v>
      </c>
      <c r="G314" s="240"/>
      <c r="H314" s="241" t="s">
        <v>1</v>
      </c>
      <c r="I314" s="243"/>
      <c r="J314" s="240"/>
      <c r="K314" s="240"/>
      <c r="L314" s="244"/>
      <c r="M314" s="245"/>
      <c r="N314" s="246"/>
      <c r="O314" s="246"/>
      <c r="P314" s="246"/>
      <c r="Q314" s="246"/>
      <c r="R314" s="246"/>
      <c r="S314" s="246"/>
      <c r="T314" s="247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8" t="s">
        <v>257</v>
      </c>
      <c r="AU314" s="248" t="s">
        <v>87</v>
      </c>
      <c r="AV314" s="13" t="s">
        <v>85</v>
      </c>
      <c r="AW314" s="13" t="s">
        <v>34</v>
      </c>
      <c r="AX314" s="13" t="s">
        <v>77</v>
      </c>
      <c r="AY314" s="248" t="s">
        <v>245</v>
      </c>
    </row>
    <row r="315" s="14" customFormat="1">
      <c r="A315" s="14"/>
      <c r="B315" s="249"/>
      <c r="C315" s="250"/>
      <c r="D315" s="234" t="s">
        <v>257</v>
      </c>
      <c r="E315" s="251" t="s">
        <v>1</v>
      </c>
      <c r="F315" s="252" t="s">
        <v>928</v>
      </c>
      <c r="G315" s="250"/>
      <c r="H315" s="253">
        <v>0.42199999999999999</v>
      </c>
      <c r="I315" s="254"/>
      <c r="J315" s="250"/>
      <c r="K315" s="250"/>
      <c r="L315" s="255"/>
      <c r="M315" s="256"/>
      <c r="N315" s="257"/>
      <c r="O315" s="257"/>
      <c r="P315" s="257"/>
      <c r="Q315" s="257"/>
      <c r="R315" s="257"/>
      <c r="S315" s="257"/>
      <c r="T315" s="25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9" t="s">
        <v>257</v>
      </c>
      <c r="AU315" s="259" t="s">
        <v>87</v>
      </c>
      <c r="AV315" s="14" t="s">
        <v>87</v>
      </c>
      <c r="AW315" s="14" t="s">
        <v>34</v>
      </c>
      <c r="AX315" s="14" t="s">
        <v>77</v>
      </c>
      <c r="AY315" s="259" t="s">
        <v>245</v>
      </c>
    </row>
    <row r="316" s="15" customFormat="1">
      <c r="A316" s="15"/>
      <c r="B316" s="260"/>
      <c r="C316" s="261"/>
      <c r="D316" s="234" t="s">
        <v>257</v>
      </c>
      <c r="E316" s="262" t="s">
        <v>1</v>
      </c>
      <c r="F316" s="263" t="s">
        <v>266</v>
      </c>
      <c r="G316" s="261"/>
      <c r="H316" s="264">
        <v>334.82299999999998</v>
      </c>
      <c r="I316" s="265"/>
      <c r="J316" s="261"/>
      <c r="K316" s="261"/>
      <c r="L316" s="266"/>
      <c r="M316" s="267"/>
      <c r="N316" s="268"/>
      <c r="O316" s="268"/>
      <c r="P316" s="268"/>
      <c r="Q316" s="268"/>
      <c r="R316" s="268"/>
      <c r="S316" s="268"/>
      <c r="T316" s="269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70" t="s">
        <v>257</v>
      </c>
      <c r="AU316" s="270" t="s">
        <v>87</v>
      </c>
      <c r="AV316" s="15" t="s">
        <v>253</v>
      </c>
      <c r="AW316" s="15" t="s">
        <v>34</v>
      </c>
      <c r="AX316" s="15" t="s">
        <v>85</v>
      </c>
      <c r="AY316" s="270" t="s">
        <v>245</v>
      </c>
    </row>
    <row r="317" s="2" customFormat="1" ht="16.5" customHeight="1">
      <c r="A317" s="40"/>
      <c r="B317" s="41"/>
      <c r="C317" s="221" t="s">
        <v>528</v>
      </c>
      <c r="D317" s="221" t="s">
        <v>248</v>
      </c>
      <c r="E317" s="222" t="s">
        <v>949</v>
      </c>
      <c r="F317" s="223" t="s">
        <v>950</v>
      </c>
      <c r="G317" s="224" t="s">
        <v>275</v>
      </c>
      <c r="H317" s="225">
        <v>334.82299999999998</v>
      </c>
      <c r="I317" s="226"/>
      <c r="J317" s="227">
        <f>ROUND(I317*H317,2)</f>
        <v>0</v>
      </c>
      <c r="K317" s="223" t="s">
        <v>1</v>
      </c>
      <c r="L317" s="46"/>
      <c r="M317" s="228" t="s">
        <v>1</v>
      </c>
      <c r="N317" s="229" t="s">
        <v>42</v>
      </c>
      <c r="O317" s="93"/>
      <c r="P317" s="230">
        <f>O317*H317</f>
        <v>0</v>
      </c>
      <c r="Q317" s="230">
        <v>0</v>
      </c>
      <c r="R317" s="230">
        <f>Q317*H317</f>
        <v>0</v>
      </c>
      <c r="S317" s="230">
        <v>0</v>
      </c>
      <c r="T317" s="231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32" t="s">
        <v>402</v>
      </c>
      <c r="AT317" s="232" t="s">
        <v>248</v>
      </c>
      <c r="AU317" s="232" t="s">
        <v>87</v>
      </c>
      <c r="AY317" s="19" t="s">
        <v>245</v>
      </c>
      <c r="BE317" s="233">
        <f>IF(N317="základní",J317,0)</f>
        <v>0</v>
      </c>
      <c r="BF317" s="233">
        <f>IF(N317="snížená",J317,0)</f>
        <v>0</v>
      </c>
      <c r="BG317" s="233">
        <f>IF(N317="zákl. přenesená",J317,0)</f>
        <v>0</v>
      </c>
      <c r="BH317" s="233">
        <f>IF(N317="sníž. přenesená",J317,0)</f>
        <v>0</v>
      </c>
      <c r="BI317" s="233">
        <f>IF(N317="nulová",J317,0)</f>
        <v>0</v>
      </c>
      <c r="BJ317" s="19" t="s">
        <v>85</v>
      </c>
      <c r="BK317" s="233">
        <f>ROUND(I317*H317,2)</f>
        <v>0</v>
      </c>
      <c r="BL317" s="19" t="s">
        <v>402</v>
      </c>
      <c r="BM317" s="232" t="s">
        <v>712</v>
      </c>
    </row>
    <row r="318" s="2" customFormat="1">
      <c r="A318" s="40"/>
      <c r="B318" s="41"/>
      <c r="C318" s="42"/>
      <c r="D318" s="234" t="s">
        <v>255</v>
      </c>
      <c r="E318" s="42"/>
      <c r="F318" s="235" t="s">
        <v>951</v>
      </c>
      <c r="G318" s="42"/>
      <c r="H318" s="42"/>
      <c r="I318" s="236"/>
      <c r="J318" s="42"/>
      <c r="K318" s="42"/>
      <c r="L318" s="46"/>
      <c r="M318" s="237"/>
      <c r="N318" s="238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255</v>
      </c>
      <c r="AU318" s="19" t="s">
        <v>87</v>
      </c>
    </row>
    <row r="319" s="13" customFormat="1">
      <c r="A319" s="13"/>
      <c r="B319" s="239"/>
      <c r="C319" s="240"/>
      <c r="D319" s="234" t="s">
        <v>257</v>
      </c>
      <c r="E319" s="241" t="s">
        <v>1</v>
      </c>
      <c r="F319" s="242" t="s">
        <v>952</v>
      </c>
      <c r="G319" s="240"/>
      <c r="H319" s="241" t="s">
        <v>1</v>
      </c>
      <c r="I319" s="243"/>
      <c r="J319" s="240"/>
      <c r="K319" s="240"/>
      <c r="L319" s="244"/>
      <c r="M319" s="245"/>
      <c r="N319" s="246"/>
      <c r="O319" s="246"/>
      <c r="P319" s="246"/>
      <c r="Q319" s="246"/>
      <c r="R319" s="246"/>
      <c r="S319" s="246"/>
      <c r="T319" s="247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8" t="s">
        <v>257</v>
      </c>
      <c r="AU319" s="248" t="s">
        <v>87</v>
      </c>
      <c r="AV319" s="13" t="s">
        <v>85</v>
      </c>
      <c r="AW319" s="13" t="s">
        <v>34</v>
      </c>
      <c r="AX319" s="13" t="s">
        <v>77</v>
      </c>
      <c r="AY319" s="248" t="s">
        <v>245</v>
      </c>
    </row>
    <row r="320" s="14" customFormat="1">
      <c r="A320" s="14"/>
      <c r="B320" s="249"/>
      <c r="C320" s="250"/>
      <c r="D320" s="234" t="s">
        <v>257</v>
      </c>
      <c r="E320" s="251" t="s">
        <v>1</v>
      </c>
      <c r="F320" s="252" t="s">
        <v>945</v>
      </c>
      <c r="G320" s="250"/>
      <c r="H320" s="253">
        <v>312.34500000000003</v>
      </c>
      <c r="I320" s="254"/>
      <c r="J320" s="250"/>
      <c r="K320" s="250"/>
      <c r="L320" s="255"/>
      <c r="M320" s="256"/>
      <c r="N320" s="257"/>
      <c r="O320" s="257"/>
      <c r="P320" s="257"/>
      <c r="Q320" s="257"/>
      <c r="R320" s="257"/>
      <c r="S320" s="257"/>
      <c r="T320" s="25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9" t="s">
        <v>257</v>
      </c>
      <c r="AU320" s="259" t="s">
        <v>87</v>
      </c>
      <c r="AV320" s="14" t="s">
        <v>87</v>
      </c>
      <c r="AW320" s="14" t="s">
        <v>34</v>
      </c>
      <c r="AX320" s="14" t="s">
        <v>77</v>
      </c>
      <c r="AY320" s="259" t="s">
        <v>245</v>
      </c>
    </row>
    <row r="321" s="13" customFormat="1">
      <c r="A321" s="13"/>
      <c r="B321" s="239"/>
      <c r="C321" s="240"/>
      <c r="D321" s="234" t="s">
        <v>257</v>
      </c>
      <c r="E321" s="241" t="s">
        <v>1</v>
      </c>
      <c r="F321" s="242" t="s">
        <v>953</v>
      </c>
      <c r="G321" s="240"/>
      <c r="H321" s="241" t="s">
        <v>1</v>
      </c>
      <c r="I321" s="243"/>
      <c r="J321" s="240"/>
      <c r="K321" s="240"/>
      <c r="L321" s="244"/>
      <c r="M321" s="245"/>
      <c r="N321" s="246"/>
      <c r="O321" s="246"/>
      <c r="P321" s="246"/>
      <c r="Q321" s="246"/>
      <c r="R321" s="246"/>
      <c r="S321" s="246"/>
      <c r="T321" s="247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8" t="s">
        <v>257</v>
      </c>
      <c r="AU321" s="248" t="s">
        <v>87</v>
      </c>
      <c r="AV321" s="13" t="s">
        <v>85</v>
      </c>
      <c r="AW321" s="13" t="s">
        <v>34</v>
      </c>
      <c r="AX321" s="13" t="s">
        <v>77</v>
      </c>
      <c r="AY321" s="248" t="s">
        <v>245</v>
      </c>
    </row>
    <row r="322" s="14" customFormat="1">
      <c r="A322" s="14"/>
      <c r="B322" s="249"/>
      <c r="C322" s="250"/>
      <c r="D322" s="234" t="s">
        <v>257</v>
      </c>
      <c r="E322" s="251" t="s">
        <v>1</v>
      </c>
      <c r="F322" s="252" t="s">
        <v>912</v>
      </c>
      <c r="G322" s="250"/>
      <c r="H322" s="253">
        <v>18.576000000000001</v>
      </c>
      <c r="I322" s="254"/>
      <c r="J322" s="250"/>
      <c r="K322" s="250"/>
      <c r="L322" s="255"/>
      <c r="M322" s="256"/>
      <c r="N322" s="257"/>
      <c r="O322" s="257"/>
      <c r="P322" s="257"/>
      <c r="Q322" s="257"/>
      <c r="R322" s="257"/>
      <c r="S322" s="257"/>
      <c r="T322" s="25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9" t="s">
        <v>257</v>
      </c>
      <c r="AU322" s="259" t="s">
        <v>87</v>
      </c>
      <c r="AV322" s="14" t="s">
        <v>87</v>
      </c>
      <c r="AW322" s="14" t="s">
        <v>34</v>
      </c>
      <c r="AX322" s="14" t="s">
        <v>77</v>
      </c>
      <c r="AY322" s="259" t="s">
        <v>245</v>
      </c>
    </row>
    <row r="323" s="13" customFormat="1">
      <c r="A323" s="13"/>
      <c r="B323" s="239"/>
      <c r="C323" s="240"/>
      <c r="D323" s="234" t="s">
        <v>257</v>
      </c>
      <c r="E323" s="241" t="s">
        <v>1</v>
      </c>
      <c r="F323" s="242" t="s">
        <v>954</v>
      </c>
      <c r="G323" s="240"/>
      <c r="H323" s="241" t="s">
        <v>1</v>
      </c>
      <c r="I323" s="243"/>
      <c r="J323" s="240"/>
      <c r="K323" s="240"/>
      <c r="L323" s="244"/>
      <c r="M323" s="245"/>
      <c r="N323" s="246"/>
      <c r="O323" s="246"/>
      <c r="P323" s="246"/>
      <c r="Q323" s="246"/>
      <c r="R323" s="246"/>
      <c r="S323" s="246"/>
      <c r="T323" s="247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8" t="s">
        <v>257</v>
      </c>
      <c r="AU323" s="248" t="s">
        <v>87</v>
      </c>
      <c r="AV323" s="13" t="s">
        <v>85</v>
      </c>
      <c r="AW323" s="13" t="s">
        <v>34</v>
      </c>
      <c r="AX323" s="13" t="s">
        <v>77</v>
      </c>
      <c r="AY323" s="248" t="s">
        <v>245</v>
      </c>
    </row>
    <row r="324" s="14" customFormat="1">
      <c r="A324" s="14"/>
      <c r="B324" s="249"/>
      <c r="C324" s="250"/>
      <c r="D324" s="234" t="s">
        <v>257</v>
      </c>
      <c r="E324" s="251" t="s">
        <v>1</v>
      </c>
      <c r="F324" s="252" t="s">
        <v>926</v>
      </c>
      <c r="G324" s="250"/>
      <c r="H324" s="253">
        <v>3.48</v>
      </c>
      <c r="I324" s="254"/>
      <c r="J324" s="250"/>
      <c r="K324" s="250"/>
      <c r="L324" s="255"/>
      <c r="M324" s="256"/>
      <c r="N324" s="257"/>
      <c r="O324" s="257"/>
      <c r="P324" s="257"/>
      <c r="Q324" s="257"/>
      <c r="R324" s="257"/>
      <c r="S324" s="257"/>
      <c r="T324" s="258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9" t="s">
        <v>257</v>
      </c>
      <c r="AU324" s="259" t="s">
        <v>87</v>
      </c>
      <c r="AV324" s="14" t="s">
        <v>87</v>
      </c>
      <c r="AW324" s="14" t="s">
        <v>34</v>
      </c>
      <c r="AX324" s="14" t="s">
        <v>77</v>
      </c>
      <c r="AY324" s="259" t="s">
        <v>245</v>
      </c>
    </row>
    <row r="325" s="13" customFormat="1">
      <c r="A325" s="13"/>
      <c r="B325" s="239"/>
      <c r="C325" s="240"/>
      <c r="D325" s="234" t="s">
        <v>257</v>
      </c>
      <c r="E325" s="241" t="s">
        <v>1</v>
      </c>
      <c r="F325" s="242" t="s">
        <v>955</v>
      </c>
      <c r="G325" s="240"/>
      <c r="H325" s="241" t="s">
        <v>1</v>
      </c>
      <c r="I325" s="243"/>
      <c r="J325" s="240"/>
      <c r="K325" s="240"/>
      <c r="L325" s="244"/>
      <c r="M325" s="245"/>
      <c r="N325" s="246"/>
      <c r="O325" s="246"/>
      <c r="P325" s="246"/>
      <c r="Q325" s="246"/>
      <c r="R325" s="246"/>
      <c r="S325" s="246"/>
      <c r="T325" s="247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8" t="s">
        <v>257</v>
      </c>
      <c r="AU325" s="248" t="s">
        <v>87</v>
      </c>
      <c r="AV325" s="13" t="s">
        <v>85</v>
      </c>
      <c r="AW325" s="13" t="s">
        <v>34</v>
      </c>
      <c r="AX325" s="13" t="s">
        <v>77</v>
      </c>
      <c r="AY325" s="248" t="s">
        <v>245</v>
      </c>
    </row>
    <row r="326" s="14" customFormat="1">
      <c r="A326" s="14"/>
      <c r="B326" s="249"/>
      <c r="C326" s="250"/>
      <c r="D326" s="234" t="s">
        <v>257</v>
      </c>
      <c r="E326" s="251" t="s">
        <v>1</v>
      </c>
      <c r="F326" s="252" t="s">
        <v>928</v>
      </c>
      <c r="G326" s="250"/>
      <c r="H326" s="253">
        <v>0.42199999999999999</v>
      </c>
      <c r="I326" s="254"/>
      <c r="J326" s="250"/>
      <c r="K326" s="250"/>
      <c r="L326" s="255"/>
      <c r="M326" s="256"/>
      <c r="N326" s="257"/>
      <c r="O326" s="257"/>
      <c r="P326" s="257"/>
      <c r="Q326" s="257"/>
      <c r="R326" s="257"/>
      <c r="S326" s="257"/>
      <c r="T326" s="258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9" t="s">
        <v>257</v>
      </c>
      <c r="AU326" s="259" t="s">
        <v>87</v>
      </c>
      <c r="AV326" s="14" t="s">
        <v>87</v>
      </c>
      <c r="AW326" s="14" t="s">
        <v>34</v>
      </c>
      <c r="AX326" s="14" t="s">
        <v>77</v>
      </c>
      <c r="AY326" s="259" t="s">
        <v>245</v>
      </c>
    </row>
    <row r="327" s="15" customFormat="1">
      <c r="A327" s="15"/>
      <c r="B327" s="260"/>
      <c r="C327" s="261"/>
      <c r="D327" s="234" t="s">
        <v>257</v>
      </c>
      <c r="E327" s="262" t="s">
        <v>1</v>
      </c>
      <c r="F327" s="263" t="s">
        <v>266</v>
      </c>
      <c r="G327" s="261"/>
      <c r="H327" s="264">
        <v>334.82299999999998</v>
      </c>
      <c r="I327" s="265"/>
      <c r="J327" s="261"/>
      <c r="K327" s="261"/>
      <c r="L327" s="266"/>
      <c r="M327" s="267"/>
      <c r="N327" s="268"/>
      <c r="O327" s="268"/>
      <c r="P327" s="268"/>
      <c r="Q327" s="268"/>
      <c r="R327" s="268"/>
      <c r="S327" s="268"/>
      <c r="T327" s="269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70" t="s">
        <v>257</v>
      </c>
      <c r="AU327" s="270" t="s">
        <v>87</v>
      </c>
      <c r="AV327" s="15" t="s">
        <v>253</v>
      </c>
      <c r="AW327" s="15" t="s">
        <v>34</v>
      </c>
      <c r="AX327" s="15" t="s">
        <v>85</v>
      </c>
      <c r="AY327" s="270" t="s">
        <v>245</v>
      </c>
    </row>
    <row r="328" s="2" customFormat="1" ht="16.5" customHeight="1">
      <c r="A328" s="40"/>
      <c r="B328" s="41"/>
      <c r="C328" s="221" t="s">
        <v>535</v>
      </c>
      <c r="D328" s="221" t="s">
        <v>248</v>
      </c>
      <c r="E328" s="222" t="s">
        <v>956</v>
      </c>
      <c r="F328" s="223" t="s">
        <v>957</v>
      </c>
      <c r="G328" s="224" t="s">
        <v>275</v>
      </c>
      <c r="H328" s="225">
        <v>421.51100000000002</v>
      </c>
      <c r="I328" s="226"/>
      <c r="J328" s="227">
        <f>ROUND(I328*H328,2)</f>
        <v>0</v>
      </c>
      <c r="K328" s="223" t="s">
        <v>764</v>
      </c>
      <c r="L328" s="46"/>
      <c r="M328" s="228" t="s">
        <v>1</v>
      </c>
      <c r="N328" s="229" t="s">
        <v>42</v>
      </c>
      <c r="O328" s="93"/>
      <c r="P328" s="230">
        <f>O328*H328</f>
        <v>0</v>
      </c>
      <c r="Q328" s="230">
        <v>0</v>
      </c>
      <c r="R328" s="230">
        <f>Q328*H328</f>
        <v>0</v>
      </c>
      <c r="S328" s="230">
        <v>0</v>
      </c>
      <c r="T328" s="231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232" t="s">
        <v>402</v>
      </c>
      <c r="AT328" s="232" t="s">
        <v>248</v>
      </c>
      <c r="AU328" s="232" t="s">
        <v>87</v>
      </c>
      <c r="AY328" s="19" t="s">
        <v>245</v>
      </c>
      <c r="BE328" s="233">
        <f>IF(N328="základní",J328,0)</f>
        <v>0</v>
      </c>
      <c r="BF328" s="233">
        <f>IF(N328="snížená",J328,0)</f>
        <v>0</v>
      </c>
      <c r="BG328" s="233">
        <f>IF(N328="zákl. přenesená",J328,0)</f>
        <v>0</v>
      </c>
      <c r="BH328" s="233">
        <f>IF(N328="sníž. přenesená",J328,0)</f>
        <v>0</v>
      </c>
      <c r="BI328" s="233">
        <f>IF(N328="nulová",J328,0)</f>
        <v>0</v>
      </c>
      <c r="BJ328" s="19" t="s">
        <v>85</v>
      </c>
      <c r="BK328" s="233">
        <f>ROUND(I328*H328,2)</f>
        <v>0</v>
      </c>
      <c r="BL328" s="19" t="s">
        <v>402</v>
      </c>
      <c r="BM328" s="232" t="s">
        <v>725</v>
      </c>
    </row>
    <row r="329" s="2" customFormat="1">
      <c r="A329" s="40"/>
      <c r="B329" s="41"/>
      <c r="C329" s="42"/>
      <c r="D329" s="234" t="s">
        <v>255</v>
      </c>
      <c r="E329" s="42"/>
      <c r="F329" s="235" t="s">
        <v>958</v>
      </c>
      <c r="G329" s="42"/>
      <c r="H329" s="42"/>
      <c r="I329" s="236"/>
      <c r="J329" s="42"/>
      <c r="K329" s="42"/>
      <c r="L329" s="46"/>
      <c r="M329" s="237"/>
      <c r="N329" s="238"/>
      <c r="O329" s="93"/>
      <c r="P329" s="93"/>
      <c r="Q329" s="93"/>
      <c r="R329" s="93"/>
      <c r="S329" s="93"/>
      <c r="T329" s="94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19" t="s">
        <v>255</v>
      </c>
      <c r="AU329" s="19" t="s">
        <v>87</v>
      </c>
    </row>
    <row r="330" s="2" customFormat="1">
      <c r="A330" s="40"/>
      <c r="B330" s="41"/>
      <c r="C330" s="42"/>
      <c r="D330" s="296" t="s">
        <v>766</v>
      </c>
      <c r="E330" s="42"/>
      <c r="F330" s="297" t="s">
        <v>959</v>
      </c>
      <c r="G330" s="42"/>
      <c r="H330" s="42"/>
      <c r="I330" s="236"/>
      <c r="J330" s="42"/>
      <c r="K330" s="42"/>
      <c r="L330" s="46"/>
      <c r="M330" s="237"/>
      <c r="N330" s="238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766</v>
      </c>
      <c r="AU330" s="19" t="s">
        <v>87</v>
      </c>
    </row>
    <row r="331" s="13" customFormat="1">
      <c r="A331" s="13"/>
      <c r="B331" s="239"/>
      <c r="C331" s="240"/>
      <c r="D331" s="234" t="s">
        <v>257</v>
      </c>
      <c r="E331" s="241" t="s">
        <v>1</v>
      </c>
      <c r="F331" s="242" t="s">
        <v>960</v>
      </c>
      <c r="G331" s="240"/>
      <c r="H331" s="241" t="s">
        <v>1</v>
      </c>
      <c r="I331" s="243"/>
      <c r="J331" s="240"/>
      <c r="K331" s="240"/>
      <c r="L331" s="244"/>
      <c r="M331" s="245"/>
      <c r="N331" s="246"/>
      <c r="O331" s="246"/>
      <c r="P331" s="246"/>
      <c r="Q331" s="246"/>
      <c r="R331" s="246"/>
      <c r="S331" s="246"/>
      <c r="T331" s="247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8" t="s">
        <v>257</v>
      </c>
      <c r="AU331" s="248" t="s">
        <v>87</v>
      </c>
      <c r="AV331" s="13" t="s">
        <v>85</v>
      </c>
      <c r="AW331" s="13" t="s">
        <v>34</v>
      </c>
      <c r="AX331" s="13" t="s">
        <v>77</v>
      </c>
      <c r="AY331" s="248" t="s">
        <v>245</v>
      </c>
    </row>
    <row r="332" s="14" customFormat="1">
      <c r="A332" s="14"/>
      <c r="B332" s="249"/>
      <c r="C332" s="250"/>
      <c r="D332" s="234" t="s">
        <v>257</v>
      </c>
      <c r="E332" s="251" t="s">
        <v>1</v>
      </c>
      <c r="F332" s="252" t="s">
        <v>945</v>
      </c>
      <c r="G332" s="250"/>
      <c r="H332" s="253">
        <v>312.34500000000003</v>
      </c>
      <c r="I332" s="254"/>
      <c r="J332" s="250"/>
      <c r="K332" s="250"/>
      <c r="L332" s="255"/>
      <c r="M332" s="256"/>
      <c r="N332" s="257"/>
      <c r="O332" s="257"/>
      <c r="P332" s="257"/>
      <c r="Q332" s="257"/>
      <c r="R332" s="257"/>
      <c r="S332" s="257"/>
      <c r="T332" s="258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9" t="s">
        <v>257</v>
      </c>
      <c r="AU332" s="259" t="s">
        <v>87</v>
      </c>
      <c r="AV332" s="14" t="s">
        <v>87</v>
      </c>
      <c r="AW332" s="14" t="s">
        <v>34</v>
      </c>
      <c r="AX332" s="14" t="s">
        <v>77</v>
      </c>
      <c r="AY332" s="259" t="s">
        <v>245</v>
      </c>
    </row>
    <row r="333" s="13" customFormat="1">
      <c r="A333" s="13"/>
      <c r="B333" s="239"/>
      <c r="C333" s="240"/>
      <c r="D333" s="234" t="s">
        <v>257</v>
      </c>
      <c r="E333" s="241" t="s">
        <v>1</v>
      </c>
      <c r="F333" s="242" t="s">
        <v>961</v>
      </c>
      <c r="G333" s="240"/>
      <c r="H333" s="241" t="s">
        <v>1</v>
      </c>
      <c r="I333" s="243"/>
      <c r="J333" s="240"/>
      <c r="K333" s="240"/>
      <c r="L333" s="244"/>
      <c r="M333" s="245"/>
      <c r="N333" s="246"/>
      <c r="O333" s="246"/>
      <c r="P333" s="246"/>
      <c r="Q333" s="246"/>
      <c r="R333" s="246"/>
      <c r="S333" s="246"/>
      <c r="T333" s="247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8" t="s">
        <v>257</v>
      </c>
      <c r="AU333" s="248" t="s">
        <v>87</v>
      </c>
      <c r="AV333" s="13" t="s">
        <v>85</v>
      </c>
      <c r="AW333" s="13" t="s">
        <v>34</v>
      </c>
      <c r="AX333" s="13" t="s">
        <v>77</v>
      </c>
      <c r="AY333" s="248" t="s">
        <v>245</v>
      </c>
    </row>
    <row r="334" s="14" customFormat="1">
      <c r="A334" s="14"/>
      <c r="B334" s="249"/>
      <c r="C334" s="250"/>
      <c r="D334" s="234" t="s">
        <v>257</v>
      </c>
      <c r="E334" s="251" t="s">
        <v>1</v>
      </c>
      <c r="F334" s="252" t="s">
        <v>918</v>
      </c>
      <c r="G334" s="250"/>
      <c r="H334" s="253">
        <v>86.688000000000002</v>
      </c>
      <c r="I334" s="254"/>
      <c r="J334" s="250"/>
      <c r="K334" s="250"/>
      <c r="L334" s="255"/>
      <c r="M334" s="256"/>
      <c r="N334" s="257"/>
      <c r="O334" s="257"/>
      <c r="P334" s="257"/>
      <c r="Q334" s="257"/>
      <c r="R334" s="257"/>
      <c r="S334" s="257"/>
      <c r="T334" s="25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9" t="s">
        <v>257</v>
      </c>
      <c r="AU334" s="259" t="s">
        <v>87</v>
      </c>
      <c r="AV334" s="14" t="s">
        <v>87</v>
      </c>
      <c r="AW334" s="14" t="s">
        <v>34</v>
      </c>
      <c r="AX334" s="14" t="s">
        <v>77</v>
      </c>
      <c r="AY334" s="259" t="s">
        <v>245</v>
      </c>
    </row>
    <row r="335" s="13" customFormat="1">
      <c r="A335" s="13"/>
      <c r="B335" s="239"/>
      <c r="C335" s="240"/>
      <c r="D335" s="234" t="s">
        <v>257</v>
      </c>
      <c r="E335" s="241" t="s">
        <v>1</v>
      </c>
      <c r="F335" s="242" t="s">
        <v>962</v>
      </c>
      <c r="G335" s="240"/>
      <c r="H335" s="241" t="s">
        <v>1</v>
      </c>
      <c r="I335" s="243"/>
      <c r="J335" s="240"/>
      <c r="K335" s="240"/>
      <c r="L335" s="244"/>
      <c r="M335" s="245"/>
      <c r="N335" s="246"/>
      <c r="O335" s="246"/>
      <c r="P335" s="246"/>
      <c r="Q335" s="246"/>
      <c r="R335" s="246"/>
      <c r="S335" s="246"/>
      <c r="T335" s="247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8" t="s">
        <v>257</v>
      </c>
      <c r="AU335" s="248" t="s">
        <v>87</v>
      </c>
      <c r="AV335" s="13" t="s">
        <v>85</v>
      </c>
      <c r="AW335" s="13" t="s">
        <v>34</v>
      </c>
      <c r="AX335" s="13" t="s">
        <v>77</v>
      </c>
      <c r="AY335" s="248" t="s">
        <v>245</v>
      </c>
    </row>
    <row r="336" s="14" customFormat="1">
      <c r="A336" s="14"/>
      <c r="B336" s="249"/>
      <c r="C336" s="250"/>
      <c r="D336" s="234" t="s">
        <v>257</v>
      </c>
      <c r="E336" s="251" t="s">
        <v>1</v>
      </c>
      <c r="F336" s="252" t="s">
        <v>912</v>
      </c>
      <c r="G336" s="250"/>
      <c r="H336" s="253">
        <v>18.576000000000001</v>
      </c>
      <c r="I336" s="254"/>
      <c r="J336" s="250"/>
      <c r="K336" s="250"/>
      <c r="L336" s="255"/>
      <c r="M336" s="256"/>
      <c r="N336" s="257"/>
      <c r="O336" s="257"/>
      <c r="P336" s="257"/>
      <c r="Q336" s="257"/>
      <c r="R336" s="257"/>
      <c r="S336" s="257"/>
      <c r="T336" s="258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9" t="s">
        <v>257</v>
      </c>
      <c r="AU336" s="259" t="s">
        <v>87</v>
      </c>
      <c r="AV336" s="14" t="s">
        <v>87</v>
      </c>
      <c r="AW336" s="14" t="s">
        <v>34</v>
      </c>
      <c r="AX336" s="14" t="s">
        <v>77</v>
      </c>
      <c r="AY336" s="259" t="s">
        <v>245</v>
      </c>
    </row>
    <row r="337" s="13" customFormat="1">
      <c r="A337" s="13"/>
      <c r="B337" s="239"/>
      <c r="C337" s="240"/>
      <c r="D337" s="234" t="s">
        <v>257</v>
      </c>
      <c r="E337" s="241" t="s">
        <v>1</v>
      </c>
      <c r="F337" s="242" t="s">
        <v>963</v>
      </c>
      <c r="G337" s="240"/>
      <c r="H337" s="241" t="s">
        <v>1</v>
      </c>
      <c r="I337" s="243"/>
      <c r="J337" s="240"/>
      <c r="K337" s="240"/>
      <c r="L337" s="244"/>
      <c r="M337" s="245"/>
      <c r="N337" s="246"/>
      <c r="O337" s="246"/>
      <c r="P337" s="246"/>
      <c r="Q337" s="246"/>
      <c r="R337" s="246"/>
      <c r="S337" s="246"/>
      <c r="T337" s="247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8" t="s">
        <v>257</v>
      </c>
      <c r="AU337" s="248" t="s">
        <v>87</v>
      </c>
      <c r="AV337" s="13" t="s">
        <v>85</v>
      </c>
      <c r="AW337" s="13" t="s">
        <v>34</v>
      </c>
      <c r="AX337" s="13" t="s">
        <v>77</v>
      </c>
      <c r="AY337" s="248" t="s">
        <v>245</v>
      </c>
    </row>
    <row r="338" s="14" customFormat="1">
      <c r="A338" s="14"/>
      <c r="B338" s="249"/>
      <c r="C338" s="250"/>
      <c r="D338" s="234" t="s">
        <v>257</v>
      </c>
      <c r="E338" s="251" t="s">
        <v>1</v>
      </c>
      <c r="F338" s="252" t="s">
        <v>926</v>
      </c>
      <c r="G338" s="250"/>
      <c r="H338" s="253">
        <v>3.48</v>
      </c>
      <c r="I338" s="254"/>
      <c r="J338" s="250"/>
      <c r="K338" s="250"/>
      <c r="L338" s="255"/>
      <c r="M338" s="256"/>
      <c r="N338" s="257"/>
      <c r="O338" s="257"/>
      <c r="P338" s="257"/>
      <c r="Q338" s="257"/>
      <c r="R338" s="257"/>
      <c r="S338" s="257"/>
      <c r="T338" s="25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9" t="s">
        <v>257</v>
      </c>
      <c r="AU338" s="259" t="s">
        <v>87</v>
      </c>
      <c r="AV338" s="14" t="s">
        <v>87</v>
      </c>
      <c r="AW338" s="14" t="s">
        <v>34</v>
      </c>
      <c r="AX338" s="14" t="s">
        <v>77</v>
      </c>
      <c r="AY338" s="259" t="s">
        <v>245</v>
      </c>
    </row>
    <row r="339" s="13" customFormat="1">
      <c r="A339" s="13"/>
      <c r="B339" s="239"/>
      <c r="C339" s="240"/>
      <c r="D339" s="234" t="s">
        <v>257</v>
      </c>
      <c r="E339" s="241" t="s">
        <v>1</v>
      </c>
      <c r="F339" s="242" t="s">
        <v>964</v>
      </c>
      <c r="G339" s="240"/>
      <c r="H339" s="241" t="s">
        <v>1</v>
      </c>
      <c r="I339" s="243"/>
      <c r="J339" s="240"/>
      <c r="K339" s="240"/>
      <c r="L339" s="244"/>
      <c r="M339" s="245"/>
      <c r="N339" s="246"/>
      <c r="O339" s="246"/>
      <c r="P339" s="246"/>
      <c r="Q339" s="246"/>
      <c r="R339" s="246"/>
      <c r="S339" s="246"/>
      <c r="T339" s="247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8" t="s">
        <v>257</v>
      </c>
      <c r="AU339" s="248" t="s">
        <v>87</v>
      </c>
      <c r="AV339" s="13" t="s">
        <v>85</v>
      </c>
      <c r="AW339" s="13" t="s">
        <v>34</v>
      </c>
      <c r="AX339" s="13" t="s">
        <v>77</v>
      </c>
      <c r="AY339" s="248" t="s">
        <v>245</v>
      </c>
    </row>
    <row r="340" s="14" customFormat="1">
      <c r="A340" s="14"/>
      <c r="B340" s="249"/>
      <c r="C340" s="250"/>
      <c r="D340" s="234" t="s">
        <v>257</v>
      </c>
      <c r="E340" s="251" t="s">
        <v>1</v>
      </c>
      <c r="F340" s="252" t="s">
        <v>928</v>
      </c>
      <c r="G340" s="250"/>
      <c r="H340" s="253">
        <v>0.42199999999999999</v>
      </c>
      <c r="I340" s="254"/>
      <c r="J340" s="250"/>
      <c r="K340" s="250"/>
      <c r="L340" s="255"/>
      <c r="M340" s="256"/>
      <c r="N340" s="257"/>
      <c r="O340" s="257"/>
      <c r="P340" s="257"/>
      <c r="Q340" s="257"/>
      <c r="R340" s="257"/>
      <c r="S340" s="257"/>
      <c r="T340" s="25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9" t="s">
        <v>257</v>
      </c>
      <c r="AU340" s="259" t="s">
        <v>87</v>
      </c>
      <c r="AV340" s="14" t="s">
        <v>87</v>
      </c>
      <c r="AW340" s="14" t="s">
        <v>34</v>
      </c>
      <c r="AX340" s="14" t="s">
        <v>77</v>
      </c>
      <c r="AY340" s="259" t="s">
        <v>245</v>
      </c>
    </row>
    <row r="341" s="15" customFormat="1">
      <c r="A341" s="15"/>
      <c r="B341" s="260"/>
      <c r="C341" s="261"/>
      <c r="D341" s="234" t="s">
        <v>257</v>
      </c>
      <c r="E341" s="262" t="s">
        <v>1</v>
      </c>
      <c r="F341" s="263" t="s">
        <v>266</v>
      </c>
      <c r="G341" s="261"/>
      <c r="H341" s="264">
        <v>421.51100000000002</v>
      </c>
      <c r="I341" s="265"/>
      <c r="J341" s="261"/>
      <c r="K341" s="261"/>
      <c r="L341" s="266"/>
      <c r="M341" s="267"/>
      <c r="N341" s="268"/>
      <c r="O341" s="268"/>
      <c r="P341" s="268"/>
      <c r="Q341" s="268"/>
      <c r="R341" s="268"/>
      <c r="S341" s="268"/>
      <c r="T341" s="269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70" t="s">
        <v>257</v>
      </c>
      <c r="AU341" s="270" t="s">
        <v>87</v>
      </c>
      <c r="AV341" s="15" t="s">
        <v>253</v>
      </c>
      <c r="AW341" s="15" t="s">
        <v>34</v>
      </c>
      <c r="AX341" s="15" t="s">
        <v>85</v>
      </c>
      <c r="AY341" s="270" t="s">
        <v>245</v>
      </c>
    </row>
    <row r="342" s="2" customFormat="1" ht="16.5" customHeight="1">
      <c r="A342" s="40"/>
      <c r="B342" s="41"/>
      <c r="C342" s="221" t="s">
        <v>542</v>
      </c>
      <c r="D342" s="221" t="s">
        <v>248</v>
      </c>
      <c r="E342" s="222" t="s">
        <v>965</v>
      </c>
      <c r="F342" s="223" t="s">
        <v>966</v>
      </c>
      <c r="G342" s="224" t="s">
        <v>275</v>
      </c>
      <c r="H342" s="225">
        <v>49.811</v>
      </c>
      <c r="I342" s="226"/>
      <c r="J342" s="227">
        <f>ROUND(I342*H342,2)</f>
        <v>0</v>
      </c>
      <c r="K342" s="223" t="s">
        <v>764</v>
      </c>
      <c r="L342" s="46"/>
      <c r="M342" s="228" t="s">
        <v>1</v>
      </c>
      <c r="N342" s="229" t="s">
        <v>42</v>
      </c>
      <c r="O342" s="93"/>
      <c r="P342" s="230">
        <f>O342*H342</f>
        <v>0</v>
      </c>
      <c r="Q342" s="230">
        <v>0</v>
      </c>
      <c r="R342" s="230">
        <f>Q342*H342</f>
        <v>0</v>
      </c>
      <c r="S342" s="230">
        <v>0</v>
      </c>
      <c r="T342" s="231">
        <f>S342*H342</f>
        <v>0</v>
      </c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R342" s="232" t="s">
        <v>402</v>
      </c>
      <c r="AT342" s="232" t="s">
        <v>248</v>
      </c>
      <c r="AU342" s="232" t="s">
        <v>87</v>
      </c>
      <c r="AY342" s="19" t="s">
        <v>245</v>
      </c>
      <c r="BE342" s="233">
        <f>IF(N342="základní",J342,0)</f>
        <v>0</v>
      </c>
      <c r="BF342" s="233">
        <f>IF(N342="snížená",J342,0)</f>
        <v>0</v>
      </c>
      <c r="BG342" s="233">
        <f>IF(N342="zákl. přenesená",J342,0)</f>
        <v>0</v>
      </c>
      <c r="BH342" s="233">
        <f>IF(N342="sníž. přenesená",J342,0)</f>
        <v>0</v>
      </c>
      <c r="BI342" s="233">
        <f>IF(N342="nulová",J342,0)</f>
        <v>0</v>
      </c>
      <c r="BJ342" s="19" t="s">
        <v>85</v>
      </c>
      <c r="BK342" s="233">
        <f>ROUND(I342*H342,2)</f>
        <v>0</v>
      </c>
      <c r="BL342" s="19" t="s">
        <v>402</v>
      </c>
      <c r="BM342" s="232" t="s">
        <v>745</v>
      </c>
    </row>
    <row r="343" s="2" customFormat="1">
      <c r="A343" s="40"/>
      <c r="B343" s="41"/>
      <c r="C343" s="42"/>
      <c r="D343" s="234" t="s">
        <v>255</v>
      </c>
      <c r="E343" s="42"/>
      <c r="F343" s="235" t="s">
        <v>967</v>
      </c>
      <c r="G343" s="42"/>
      <c r="H343" s="42"/>
      <c r="I343" s="236"/>
      <c r="J343" s="42"/>
      <c r="K343" s="42"/>
      <c r="L343" s="46"/>
      <c r="M343" s="237"/>
      <c r="N343" s="238"/>
      <c r="O343" s="93"/>
      <c r="P343" s="93"/>
      <c r="Q343" s="93"/>
      <c r="R343" s="93"/>
      <c r="S343" s="93"/>
      <c r="T343" s="94"/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T343" s="19" t="s">
        <v>255</v>
      </c>
      <c r="AU343" s="19" t="s">
        <v>87</v>
      </c>
    </row>
    <row r="344" s="2" customFormat="1">
      <c r="A344" s="40"/>
      <c r="B344" s="41"/>
      <c r="C344" s="42"/>
      <c r="D344" s="296" t="s">
        <v>766</v>
      </c>
      <c r="E344" s="42"/>
      <c r="F344" s="297" t="s">
        <v>968</v>
      </c>
      <c r="G344" s="42"/>
      <c r="H344" s="42"/>
      <c r="I344" s="236"/>
      <c r="J344" s="42"/>
      <c r="K344" s="42"/>
      <c r="L344" s="46"/>
      <c r="M344" s="237"/>
      <c r="N344" s="238"/>
      <c r="O344" s="93"/>
      <c r="P344" s="93"/>
      <c r="Q344" s="93"/>
      <c r="R344" s="93"/>
      <c r="S344" s="93"/>
      <c r="T344" s="94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766</v>
      </c>
      <c r="AU344" s="19" t="s">
        <v>87</v>
      </c>
    </row>
    <row r="345" s="13" customFormat="1">
      <c r="A345" s="13"/>
      <c r="B345" s="239"/>
      <c r="C345" s="240"/>
      <c r="D345" s="234" t="s">
        <v>257</v>
      </c>
      <c r="E345" s="241" t="s">
        <v>1</v>
      </c>
      <c r="F345" s="242" t="s">
        <v>969</v>
      </c>
      <c r="G345" s="240"/>
      <c r="H345" s="241" t="s">
        <v>1</v>
      </c>
      <c r="I345" s="243"/>
      <c r="J345" s="240"/>
      <c r="K345" s="240"/>
      <c r="L345" s="244"/>
      <c r="M345" s="245"/>
      <c r="N345" s="246"/>
      <c r="O345" s="246"/>
      <c r="P345" s="246"/>
      <c r="Q345" s="246"/>
      <c r="R345" s="246"/>
      <c r="S345" s="246"/>
      <c r="T345" s="247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8" t="s">
        <v>257</v>
      </c>
      <c r="AU345" s="248" t="s">
        <v>87</v>
      </c>
      <c r="AV345" s="13" t="s">
        <v>85</v>
      </c>
      <c r="AW345" s="13" t="s">
        <v>34</v>
      </c>
      <c r="AX345" s="13" t="s">
        <v>77</v>
      </c>
      <c r="AY345" s="248" t="s">
        <v>245</v>
      </c>
    </row>
    <row r="346" s="14" customFormat="1">
      <c r="A346" s="14"/>
      <c r="B346" s="249"/>
      <c r="C346" s="250"/>
      <c r="D346" s="234" t="s">
        <v>257</v>
      </c>
      <c r="E346" s="251" t="s">
        <v>1</v>
      </c>
      <c r="F346" s="252" t="s">
        <v>970</v>
      </c>
      <c r="G346" s="250"/>
      <c r="H346" s="253">
        <v>31.234999999999999</v>
      </c>
      <c r="I346" s="254"/>
      <c r="J346" s="250"/>
      <c r="K346" s="250"/>
      <c r="L346" s="255"/>
      <c r="M346" s="256"/>
      <c r="N346" s="257"/>
      <c r="O346" s="257"/>
      <c r="P346" s="257"/>
      <c r="Q346" s="257"/>
      <c r="R346" s="257"/>
      <c r="S346" s="257"/>
      <c r="T346" s="25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9" t="s">
        <v>257</v>
      </c>
      <c r="AU346" s="259" t="s">
        <v>87</v>
      </c>
      <c r="AV346" s="14" t="s">
        <v>87</v>
      </c>
      <c r="AW346" s="14" t="s">
        <v>34</v>
      </c>
      <c r="AX346" s="14" t="s">
        <v>77</v>
      </c>
      <c r="AY346" s="259" t="s">
        <v>245</v>
      </c>
    </row>
    <row r="347" s="13" customFormat="1">
      <c r="A347" s="13"/>
      <c r="B347" s="239"/>
      <c r="C347" s="240"/>
      <c r="D347" s="234" t="s">
        <v>257</v>
      </c>
      <c r="E347" s="241" t="s">
        <v>1</v>
      </c>
      <c r="F347" s="242" t="s">
        <v>971</v>
      </c>
      <c r="G347" s="240"/>
      <c r="H347" s="241" t="s">
        <v>1</v>
      </c>
      <c r="I347" s="243"/>
      <c r="J347" s="240"/>
      <c r="K347" s="240"/>
      <c r="L347" s="244"/>
      <c r="M347" s="245"/>
      <c r="N347" s="246"/>
      <c r="O347" s="246"/>
      <c r="P347" s="246"/>
      <c r="Q347" s="246"/>
      <c r="R347" s="246"/>
      <c r="S347" s="246"/>
      <c r="T347" s="247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8" t="s">
        <v>257</v>
      </c>
      <c r="AU347" s="248" t="s">
        <v>87</v>
      </c>
      <c r="AV347" s="13" t="s">
        <v>85</v>
      </c>
      <c r="AW347" s="13" t="s">
        <v>34</v>
      </c>
      <c r="AX347" s="13" t="s">
        <v>77</v>
      </c>
      <c r="AY347" s="248" t="s">
        <v>245</v>
      </c>
    </row>
    <row r="348" s="14" customFormat="1">
      <c r="A348" s="14"/>
      <c r="B348" s="249"/>
      <c r="C348" s="250"/>
      <c r="D348" s="234" t="s">
        <v>257</v>
      </c>
      <c r="E348" s="251" t="s">
        <v>1</v>
      </c>
      <c r="F348" s="252" t="s">
        <v>912</v>
      </c>
      <c r="G348" s="250"/>
      <c r="H348" s="253">
        <v>18.576000000000001</v>
      </c>
      <c r="I348" s="254"/>
      <c r="J348" s="250"/>
      <c r="K348" s="250"/>
      <c r="L348" s="255"/>
      <c r="M348" s="256"/>
      <c r="N348" s="257"/>
      <c r="O348" s="257"/>
      <c r="P348" s="257"/>
      <c r="Q348" s="257"/>
      <c r="R348" s="257"/>
      <c r="S348" s="257"/>
      <c r="T348" s="258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9" t="s">
        <v>257</v>
      </c>
      <c r="AU348" s="259" t="s">
        <v>87</v>
      </c>
      <c r="AV348" s="14" t="s">
        <v>87</v>
      </c>
      <c r="AW348" s="14" t="s">
        <v>34</v>
      </c>
      <c r="AX348" s="14" t="s">
        <v>77</v>
      </c>
      <c r="AY348" s="259" t="s">
        <v>245</v>
      </c>
    </row>
    <row r="349" s="15" customFormat="1">
      <c r="A349" s="15"/>
      <c r="B349" s="260"/>
      <c r="C349" s="261"/>
      <c r="D349" s="234" t="s">
        <v>257</v>
      </c>
      <c r="E349" s="262" t="s">
        <v>1</v>
      </c>
      <c r="F349" s="263" t="s">
        <v>266</v>
      </c>
      <c r="G349" s="261"/>
      <c r="H349" s="264">
        <v>49.811</v>
      </c>
      <c r="I349" s="265"/>
      <c r="J349" s="261"/>
      <c r="K349" s="261"/>
      <c r="L349" s="266"/>
      <c r="M349" s="267"/>
      <c r="N349" s="268"/>
      <c r="O349" s="268"/>
      <c r="P349" s="268"/>
      <c r="Q349" s="268"/>
      <c r="R349" s="268"/>
      <c r="S349" s="268"/>
      <c r="T349" s="269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70" t="s">
        <v>257</v>
      </c>
      <c r="AU349" s="270" t="s">
        <v>87</v>
      </c>
      <c r="AV349" s="15" t="s">
        <v>253</v>
      </c>
      <c r="AW349" s="15" t="s">
        <v>34</v>
      </c>
      <c r="AX349" s="15" t="s">
        <v>85</v>
      </c>
      <c r="AY349" s="270" t="s">
        <v>245</v>
      </c>
    </row>
    <row r="350" s="2" customFormat="1" ht="16.5" customHeight="1">
      <c r="A350" s="40"/>
      <c r="B350" s="41"/>
      <c r="C350" s="283" t="s">
        <v>553</v>
      </c>
      <c r="D350" s="283" t="s">
        <v>551</v>
      </c>
      <c r="E350" s="284" t="s">
        <v>972</v>
      </c>
      <c r="F350" s="285" t="s">
        <v>973</v>
      </c>
      <c r="G350" s="286" t="s">
        <v>793</v>
      </c>
      <c r="H350" s="287">
        <v>272.79000000000002</v>
      </c>
      <c r="I350" s="288"/>
      <c r="J350" s="289">
        <f>ROUND(I350*H350,2)</f>
        <v>0</v>
      </c>
      <c r="K350" s="285" t="s">
        <v>1</v>
      </c>
      <c r="L350" s="290"/>
      <c r="M350" s="291" t="s">
        <v>1</v>
      </c>
      <c r="N350" s="292" t="s">
        <v>42</v>
      </c>
      <c r="O350" s="93"/>
      <c r="P350" s="230">
        <f>O350*H350</f>
        <v>0</v>
      </c>
      <c r="Q350" s="230">
        <v>0</v>
      </c>
      <c r="R350" s="230">
        <f>Q350*H350</f>
        <v>0</v>
      </c>
      <c r="S350" s="230">
        <v>0</v>
      </c>
      <c r="T350" s="231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32" t="s">
        <v>522</v>
      </c>
      <c r="AT350" s="232" t="s">
        <v>551</v>
      </c>
      <c r="AU350" s="232" t="s">
        <v>87</v>
      </c>
      <c r="AY350" s="19" t="s">
        <v>245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9" t="s">
        <v>85</v>
      </c>
      <c r="BK350" s="233">
        <f>ROUND(I350*H350,2)</f>
        <v>0</v>
      </c>
      <c r="BL350" s="19" t="s">
        <v>402</v>
      </c>
      <c r="BM350" s="232" t="s">
        <v>974</v>
      </c>
    </row>
    <row r="351" s="2" customFormat="1">
      <c r="A351" s="40"/>
      <c r="B351" s="41"/>
      <c r="C351" s="42"/>
      <c r="D351" s="234" t="s">
        <v>255</v>
      </c>
      <c r="E351" s="42"/>
      <c r="F351" s="235" t="s">
        <v>975</v>
      </c>
      <c r="G351" s="42"/>
      <c r="H351" s="42"/>
      <c r="I351" s="236"/>
      <c r="J351" s="42"/>
      <c r="K351" s="42"/>
      <c r="L351" s="46"/>
      <c r="M351" s="237"/>
      <c r="N351" s="238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255</v>
      </c>
      <c r="AU351" s="19" t="s">
        <v>87</v>
      </c>
    </row>
    <row r="352" s="13" customFormat="1">
      <c r="A352" s="13"/>
      <c r="B352" s="239"/>
      <c r="C352" s="240"/>
      <c r="D352" s="234" t="s">
        <v>257</v>
      </c>
      <c r="E352" s="241" t="s">
        <v>1</v>
      </c>
      <c r="F352" s="242" t="s">
        <v>976</v>
      </c>
      <c r="G352" s="240"/>
      <c r="H352" s="241" t="s">
        <v>1</v>
      </c>
      <c r="I352" s="243"/>
      <c r="J352" s="240"/>
      <c r="K352" s="240"/>
      <c r="L352" s="244"/>
      <c r="M352" s="245"/>
      <c r="N352" s="246"/>
      <c r="O352" s="246"/>
      <c r="P352" s="246"/>
      <c r="Q352" s="246"/>
      <c r="R352" s="246"/>
      <c r="S352" s="246"/>
      <c r="T352" s="247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8" t="s">
        <v>257</v>
      </c>
      <c r="AU352" s="248" t="s">
        <v>87</v>
      </c>
      <c r="AV352" s="13" t="s">
        <v>85</v>
      </c>
      <c r="AW352" s="13" t="s">
        <v>34</v>
      </c>
      <c r="AX352" s="13" t="s">
        <v>77</v>
      </c>
      <c r="AY352" s="248" t="s">
        <v>245</v>
      </c>
    </row>
    <row r="353" s="13" customFormat="1">
      <c r="A353" s="13"/>
      <c r="B353" s="239"/>
      <c r="C353" s="240"/>
      <c r="D353" s="234" t="s">
        <v>257</v>
      </c>
      <c r="E353" s="241" t="s">
        <v>1</v>
      </c>
      <c r="F353" s="242" t="s">
        <v>977</v>
      </c>
      <c r="G353" s="240"/>
      <c r="H353" s="241" t="s">
        <v>1</v>
      </c>
      <c r="I353" s="243"/>
      <c r="J353" s="240"/>
      <c r="K353" s="240"/>
      <c r="L353" s="244"/>
      <c r="M353" s="245"/>
      <c r="N353" s="246"/>
      <c r="O353" s="246"/>
      <c r="P353" s="246"/>
      <c r="Q353" s="246"/>
      <c r="R353" s="246"/>
      <c r="S353" s="246"/>
      <c r="T353" s="247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8" t="s">
        <v>257</v>
      </c>
      <c r="AU353" s="248" t="s">
        <v>87</v>
      </c>
      <c r="AV353" s="13" t="s">
        <v>85</v>
      </c>
      <c r="AW353" s="13" t="s">
        <v>34</v>
      </c>
      <c r="AX353" s="13" t="s">
        <v>77</v>
      </c>
      <c r="AY353" s="248" t="s">
        <v>245</v>
      </c>
    </row>
    <row r="354" s="14" customFormat="1">
      <c r="A354" s="14"/>
      <c r="B354" s="249"/>
      <c r="C354" s="250"/>
      <c r="D354" s="234" t="s">
        <v>257</v>
      </c>
      <c r="E354" s="251" t="s">
        <v>1</v>
      </c>
      <c r="F354" s="252" t="s">
        <v>978</v>
      </c>
      <c r="G354" s="250"/>
      <c r="H354" s="253">
        <v>234.25899999999999</v>
      </c>
      <c r="I354" s="254"/>
      <c r="J354" s="250"/>
      <c r="K354" s="250"/>
      <c r="L354" s="255"/>
      <c r="M354" s="256"/>
      <c r="N354" s="257"/>
      <c r="O354" s="257"/>
      <c r="P354" s="257"/>
      <c r="Q354" s="257"/>
      <c r="R354" s="257"/>
      <c r="S354" s="257"/>
      <c r="T354" s="258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9" t="s">
        <v>257</v>
      </c>
      <c r="AU354" s="259" t="s">
        <v>87</v>
      </c>
      <c r="AV354" s="14" t="s">
        <v>87</v>
      </c>
      <c r="AW354" s="14" t="s">
        <v>34</v>
      </c>
      <c r="AX354" s="14" t="s">
        <v>77</v>
      </c>
      <c r="AY354" s="259" t="s">
        <v>245</v>
      </c>
    </row>
    <row r="355" s="13" customFormat="1">
      <c r="A355" s="13"/>
      <c r="B355" s="239"/>
      <c r="C355" s="240"/>
      <c r="D355" s="234" t="s">
        <v>257</v>
      </c>
      <c r="E355" s="241" t="s">
        <v>1</v>
      </c>
      <c r="F355" s="242" t="s">
        <v>979</v>
      </c>
      <c r="G355" s="240"/>
      <c r="H355" s="241" t="s">
        <v>1</v>
      </c>
      <c r="I355" s="243"/>
      <c r="J355" s="240"/>
      <c r="K355" s="240"/>
      <c r="L355" s="244"/>
      <c r="M355" s="245"/>
      <c r="N355" s="246"/>
      <c r="O355" s="246"/>
      <c r="P355" s="246"/>
      <c r="Q355" s="246"/>
      <c r="R355" s="246"/>
      <c r="S355" s="246"/>
      <c r="T355" s="247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8" t="s">
        <v>257</v>
      </c>
      <c r="AU355" s="248" t="s">
        <v>87</v>
      </c>
      <c r="AV355" s="13" t="s">
        <v>85</v>
      </c>
      <c r="AW355" s="13" t="s">
        <v>34</v>
      </c>
      <c r="AX355" s="13" t="s">
        <v>77</v>
      </c>
      <c r="AY355" s="248" t="s">
        <v>245</v>
      </c>
    </row>
    <row r="356" s="14" customFormat="1">
      <c r="A356" s="14"/>
      <c r="B356" s="249"/>
      <c r="C356" s="250"/>
      <c r="D356" s="234" t="s">
        <v>257</v>
      </c>
      <c r="E356" s="251" t="s">
        <v>1</v>
      </c>
      <c r="F356" s="252" t="s">
        <v>980</v>
      </c>
      <c r="G356" s="250"/>
      <c r="H356" s="253">
        <v>21.672000000000001</v>
      </c>
      <c r="I356" s="254"/>
      <c r="J356" s="250"/>
      <c r="K356" s="250"/>
      <c r="L356" s="255"/>
      <c r="M356" s="256"/>
      <c r="N356" s="257"/>
      <c r="O356" s="257"/>
      <c r="P356" s="257"/>
      <c r="Q356" s="257"/>
      <c r="R356" s="257"/>
      <c r="S356" s="257"/>
      <c r="T356" s="25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9" t="s">
        <v>257</v>
      </c>
      <c r="AU356" s="259" t="s">
        <v>87</v>
      </c>
      <c r="AV356" s="14" t="s">
        <v>87</v>
      </c>
      <c r="AW356" s="14" t="s">
        <v>34</v>
      </c>
      <c r="AX356" s="14" t="s">
        <v>77</v>
      </c>
      <c r="AY356" s="259" t="s">
        <v>245</v>
      </c>
    </row>
    <row r="357" s="13" customFormat="1">
      <c r="A357" s="13"/>
      <c r="B357" s="239"/>
      <c r="C357" s="240"/>
      <c r="D357" s="234" t="s">
        <v>257</v>
      </c>
      <c r="E357" s="241" t="s">
        <v>1</v>
      </c>
      <c r="F357" s="242" t="s">
        <v>981</v>
      </c>
      <c r="G357" s="240"/>
      <c r="H357" s="241" t="s">
        <v>1</v>
      </c>
      <c r="I357" s="243"/>
      <c r="J357" s="240"/>
      <c r="K357" s="240"/>
      <c r="L357" s="244"/>
      <c r="M357" s="245"/>
      <c r="N357" s="246"/>
      <c r="O357" s="246"/>
      <c r="P357" s="246"/>
      <c r="Q357" s="246"/>
      <c r="R357" s="246"/>
      <c r="S357" s="246"/>
      <c r="T357" s="247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8" t="s">
        <v>257</v>
      </c>
      <c r="AU357" s="248" t="s">
        <v>87</v>
      </c>
      <c r="AV357" s="13" t="s">
        <v>85</v>
      </c>
      <c r="AW357" s="13" t="s">
        <v>34</v>
      </c>
      <c r="AX357" s="13" t="s">
        <v>77</v>
      </c>
      <c r="AY357" s="248" t="s">
        <v>245</v>
      </c>
    </row>
    <row r="358" s="14" customFormat="1">
      <c r="A358" s="14"/>
      <c r="B358" s="249"/>
      <c r="C358" s="250"/>
      <c r="D358" s="234" t="s">
        <v>257</v>
      </c>
      <c r="E358" s="251" t="s">
        <v>1</v>
      </c>
      <c r="F358" s="252" t="s">
        <v>982</v>
      </c>
      <c r="G358" s="250"/>
      <c r="H358" s="253">
        <v>13.932</v>
      </c>
      <c r="I358" s="254"/>
      <c r="J358" s="250"/>
      <c r="K358" s="250"/>
      <c r="L358" s="255"/>
      <c r="M358" s="256"/>
      <c r="N358" s="257"/>
      <c r="O358" s="257"/>
      <c r="P358" s="257"/>
      <c r="Q358" s="257"/>
      <c r="R358" s="257"/>
      <c r="S358" s="257"/>
      <c r="T358" s="25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9" t="s">
        <v>257</v>
      </c>
      <c r="AU358" s="259" t="s">
        <v>87</v>
      </c>
      <c r="AV358" s="14" t="s">
        <v>87</v>
      </c>
      <c r="AW358" s="14" t="s">
        <v>34</v>
      </c>
      <c r="AX358" s="14" t="s">
        <v>77</v>
      </c>
      <c r="AY358" s="259" t="s">
        <v>245</v>
      </c>
    </row>
    <row r="359" s="13" customFormat="1">
      <c r="A359" s="13"/>
      <c r="B359" s="239"/>
      <c r="C359" s="240"/>
      <c r="D359" s="234" t="s">
        <v>257</v>
      </c>
      <c r="E359" s="241" t="s">
        <v>1</v>
      </c>
      <c r="F359" s="242" t="s">
        <v>983</v>
      </c>
      <c r="G359" s="240"/>
      <c r="H359" s="241" t="s">
        <v>1</v>
      </c>
      <c r="I359" s="243"/>
      <c r="J359" s="240"/>
      <c r="K359" s="240"/>
      <c r="L359" s="244"/>
      <c r="M359" s="245"/>
      <c r="N359" s="246"/>
      <c r="O359" s="246"/>
      <c r="P359" s="246"/>
      <c r="Q359" s="246"/>
      <c r="R359" s="246"/>
      <c r="S359" s="246"/>
      <c r="T359" s="247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8" t="s">
        <v>257</v>
      </c>
      <c r="AU359" s="248" t="s">
        <v>87</v>
      </c>
      <c r="AV359" s="13" t="s">
        <v>85</v>
      </c>
      <c r="AW359" s="13" t="s">
        <v>34</v>
      </c>
      <c r="AX359" s="13" t="s">
        <v>77</v>
      </c>
      <c r="AY359" s="248" t="s">
        <v>245</v>
      </c>
    </row>
    <row r="360" s="14" customFormat="1">
      <c r="A360" s="14"/>
      <c r="B360" s="249"/>
      <c r="C360" s="250"/>
      <c r="D360" s="234" t="s">
        <v>257</v>
      </c>
      <c r="E360" s="251" t="s">
        <v>1</v>
      </c>
      <c r="F360" s="252" t="s">
        <v>984</v>
      </c>
      <c r="G360" s="250"/>
      <c r="H360" s="253">
        <v>2.6099999999999999</v>
      </c>
      <c r="I360" s="254"/>
      <c r="J360" s="250"/>
      <c r="K360" s="250"/>
      <c r="L360" s="255"/>
      <c r="M360" s="256"/>
      <c r="N360" s="257"/>
      <c r="O360" s="257"/>
      <c r="P360" s="257"/>
      <c r="Q360" s="257"/>
      <c r="R360" s="257"/>
      <c r="S360" s="257"/>
      <c r="T360" s="25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9" t="s">
        <v>257</v>
      </c>
      <c r="AU360" s="259" t="s">
        <v>87</v>
      </c>
      <c r="AV360" s="14" t="s">
        <v>87</v>
      </c>
      <c r="AW360" s="14" t="s">
        <v>34</v>
      </c>
      <c r="AX360" s="14" t="s">
        <v>77</v>
      </c>
      <c r="AY360" s="259" t="s">
        <v>245</v>
      </c>
    </row>
    <row r="361" s="13" customFormat="1">
      <c r="A361" s="13"/>
      <c r="B361" s="239"/>
      <c r="C361" s="240"/>
      <c r="D361" s="234" t="s">
        <v>257</v>
      </c>
      <c r="E361" s="241" t="s">
        <v>1</v>
      </c>
      <c r="F361" s="242" t="s">
        <v>985</v>
      </c>
      <c r="G361" s="240"/>
      <c r="H361" s="241" t="s">
        <v>1</v>
      </c>
      <c r="I361" s="243"/>
      <c r="J361" s="240"/>
      <c r="K361" s="240"/>
      <c r="L361" s="244"/>
      <c r="M361" s="245"/>
      <c r="N361" s="246"/>
      <c r="O361" s="246"/>
      <c r="P361" s="246"/>
      <c r="Q361" s="246"/>
      <c r="R361" s="246"/>
      <c r="S361" s="246"/>
      <c r="T361" s="247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8" t="s">
        <v>257</v>
      </c>
      <c r="AU361" s="248" t="s">
        <v>87</v>
      </c>
      <c r="AV361" s="13" t="s">
        <v>85</v>
      </c>
      <c r="AW361" s="13" t="s">
        <v>34</v>
      </c>
      <c r="AX361" s="13" t="s">
        <v>77</v>
      </c>
      <c r="AY361" s="248" t="s">
        <v>245</v>
      </c>
    </row>
    <row r="362" s="14" customFormat="1">
      <c r="A362" s="14"/>
      <c r="B362" s="249"/>
      <c r="C362" s="250"/>
      <c r="D362" s="234" t="s">
        <v>257</v>
      </c>
      <c r="E362" s="251" t="s">
        <v>1</v>
      </c>
      <c r="F362" s="252" t="s">
        <v>986</v>
      </c>
      <c r="G362" s="250"/>
      <c r="H362" s="253">
        <v>0.317</v>
      </c>
      <c r="I362" s="254"/>
      <c r="J362" s="250"/>
      <c r="K362" s="250"/>
      <c r="L362" s="255"/>
      <c r="M362" s="256"/>
      <c r="N362" s="257"/>
      <c r="O362" s="257"/>
      <c r="P362" s="257"/>
      <c r="Q362" s="257"/>
      <c r="R362" s="257"/>
      <c r="S362" s="257"/>
      <c r="T362" s="25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9" t="s">
        <v>257</v>
      </c>
      <c r="AU362" s="259" t="s">
        <v>87</v>
      </c>
      <c r="AV362" s="14" t="s">
        <v>87</v>
      </c>
      <c r="AW362" s="14" t="s">
        <v>34</v>
      </c>
      <c r="AX362" s="14" t="s">
        <v>77</v>
      </c>
      <c r="AY362" s="259" t="s">
        <v>245</v>
      </c>
    </row>
    <row r="363" s="15" customFormat="1">
      <c r="A363" s="15"/>
      <c r="B363" s="260"/>
      <c r="C363" s="261"/>
      <c r="D363" s="234" t="s">
        <v>257</v>
      </c>
      <c r="E363" s="262" t="s">
        <v>1</v>
      </c>
      <c r="F363" s="263" t="s">
        <v>266</v>
      </c>
      <c r="G363" s="261"/>
      <c r="H363" s="264">
        <v>272.79000000000002</v>
      </c>
      <c r="I363" s="265"/>
      <c r="J363" s="261"/>
      <c r="K363" s="261"/>
      <c r="L363" s="266"/>
      <c r="M363" s="267"/>
      <c r="N363" s="268"/>
      <c r="O363" s="268"/>
      <c r="P363" s="268"/>
      <c r="Q363" s="268"/>
      <c r="R363" s="268"/>
      <c r="S363" s="268"/>
      <c r="T363" s="269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70" t="s">
        <v>257</v>
      </c>
      <c r="AU363" s="270" t="s">
        <v>87</v>
      </c>
      <c r="AV363" s="15" t="s">
        <v>253</v>
      </c>
      <c r="AW363" s="15" t="s">
        <v>34</v>
      </c>
      <c r="AX363" s="15" t="s">
        <v>85</v>
      </c>
      <c r="AY363" s="270" t="s">
        <v>245</v>
      </c>
    </row>
    <row r="364" s="2" customFormat="1" ht="16.5" customHeight="1">
      <c r="A364" s="40"/>
      <c r="B364" s="41"/>
      <c r="C364" s="221" t="s">
        <v>561</v>
      </c>
      <c r="D364" s="221" t="s">
        <v>248</v>
      </c>
      <c r="E364" s="222" t="s">
        <v>987</v>
      </c>
      <c r="F364" s="223" t="s">
        <v>988</v>
      </c>
      <c r="G364" s="224" t="s">
        <v>545</v>
      </c>
      <c r="H364" s="225">
        <v>0.77000000000000002</v>
      </c>
      <c r="I364" s="226"/>
      <c r="J364" s="227">
        <f>ROUND(I364*H364,2)</f>
        <v>0</v>
      </c>
      <c r="K364" s="223" t="s">
        <v>764</v>
      </c>
      <c r="L364" s="46"/>
      <c r="M364" s="228" t="s">
        <v>1</v>
      </c>
      <c r="N364" s="229" t="s">
        <v>42</v>
      </c>
      <c r="O364" s="93"/>
      <c r="P364" s="230">
        <f>O364*H364</f>
        <v>0</v>
      </c>
      <c r="Q364" s="230">
        <v>0</v>
      </c>
      <c r="R364" s="230">
        <f>Q364*H364</f>
        <v>0</v>
      </c>
      <c r="S364" s="230">
        <v>0</v>
      </c>
      <c r="T364" s="231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32" t="s">
        <v>402</v>
      </c>
      <c r="AT364" s="232" t="s">
        <v>248</v>
      </c>
      <c r="AU364" s="232" t="s">
        <v>87</v>
      </c>
      <c r="AY364" s="19" t="s">
        <v>245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9" t="s">
        <v>85</v>
      </c>
      <c r="BK364" s="233">
        <f>ROUND(I364*H364,2)</f>
        <v>0</v>
      </c>
      <c r="BL364" s="19" t="s">
        <v>402</v>
      </c>
      <c r="BM364" s="232" t="s">
        <v>458</v>
      </c>
    </row>
    <row r="365" s="2" customFormat="1">
      <c r="A365" s="40"/>
      <c r="B365" s="41"/>
      <c r="C365" s="42"/>
      <c r="D365" s="234" t="s">
        <v>255</v>
      </c>
      <c r="E365" s="42"/>
      <c r="F365" s="235" t="s">
        <v>989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255</v>
      </c>
      <c r="AU365" s="19" t="s">
        <v>87</v>
      </c>
    </row>
    <row r="366" s="2" customFormat="1">
      <c r="A366" s="40"/>
      <c r="B366" s="41"/>
      <c r="C366" s="42"/>
      <c r="D366" s="296" t="s">
        <v>766</v>
      </c>
      <c r="E366" s="42"/>
      <c r="F366" s="297" t="s">
        <v>990</v>
      </c>
      <c r="G366" s="42"/>
      <c r="H366" s="42"/>
      <c r="I366" s="236"/>
      <c r="J366" s="42"/>
      <c r="K366" s="42"/>
      <c r="L366" s="46"/>
      <c r="M366" s="298"/>
      <c r="N366" s="299"/>
      <c r="O366" s="300"/>
      <c r="P366" s="300"/>
      <c r="Q366" s="300"/>
      <c r="R366" s="300"/>
      <c r="S366" s="300"/>
      <c r="T366" s="301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T366" s="19" t="s">
        <v>766</v>
      </c>
      <c r="AU366" s="19" t="s">
        <v>87</v>
      </c>
    </row>
    <row r="367" s="2" customFormat="1" ht="6.96" customHeight="1">
      <c r="A367" s="40"/>
      <c r="B367" s="68"/>
      <c r="C367" s="69"/>
      <c r="D367" s="69"/>
      <c r="E367" s="69"/>
      <c r="F367" s="69"/>
      <c r="G367" s="69"/>
      <c r="H367" s="69"/>
      <c r="I367" s="69"/>
      <c r="J367" s="69"/>
      <c r="K367" s="69"/>
      <c r="L367" s="46"/>
      <c r="M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</row>
  </sheetData>
  <sheetProtection sheet="1" autoFilter="0" formatColumns="0" formatRows="0" objects="1" scenarios="1" spinCount="100000" saltValue="hZSmp26eU6VcycVqEHYw1r18ILWmfpB7l9jGS4KrUsXEwYlZItkfaFsX2AGpblBstXDjVfPc9V5T7BaHH3vbbA==" hashValue="+3NoxyhUjGi/HgxkKyyrKB90n9ncfR2gcZc6Xv/Yly2HrTLVu7akV+4eTTjij8oOmhBt8wX/ZjO2ex0AJprPtQ==" algorithmName="SHA-512" password="CC35"/>
  <autoFilter ref="C124:K366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hyperlinks>
    <hyperlink ref="F130" r:id="rId1" display="https://podminky.urs.cz/item/CS_URS_2025_02/421941221"/>
    <hyperlink ref="F139" r:id="rId2" display="https://podminky.urs.cz/item/CS_URS_2025_02/421941321"/>
    <hyperlink ref="F152" r:id="rId3" display="https://podminky.urs.cz/item/CS_URS_2025_02/421941521"/>
    <hyperlink ref="F160" r:id="rId4" display="https://podminky.urs.cz/item/CS_URS_2025_02/429172111"/>
    <hyperlink ref="F171" r:id="rId5" display="https://podminky.urs.cz/item/CS_URS_2025_02/429172211"/>
    <hyperlink ref="F177" r:id="rId6" display="https://podminky.urs.cz/item/CS_URS_2025_02/521272215"/>
    <hyperlink ref="F183" r:id="rId7" display="https://podminky.urs.cz/item/CS_URS_2025_02/521273111"/>
    <hyperlink ref="F186" r:id="rId8" display="https://podminky.urs.cz/item/CS_URS_2025_02/521273211"/>
    <hyperlink ref="F232" r:id="rId9" display="https://podminky.urs.cz/item/CS_URS_2025_02/963071111"/>
    <hyperlink ref="F239" r:id="rId10" display="https://podminky.urs.cz/item/CS_URS_2025_02/997013841"/>
    <hyperlink ref="F245" r:id="rId11" display="https://podminky.urs.cz/item/CS_URS_2025_02/997211621"/>
    <hyperlink ref="F252" r:id="rId12" display="https://podminky.urs.cz/item/CS_URS_2025_02/998212111"/>
    <hyperlink ref="F255" r:id="rId13" display="https://podminky.urs.cz/item/CS_URS_2025_02/998212195"/>
    <hyperlink ref="F258" r:id="rId14" display="https://podminky.urs.cz/item/CS_URS_2025_02/998212199"/>
    <hyperlink ref="F263" r:id="rId15" display="https://podminky.urs.cz/item/CS_URS_2025_02/783000101"/>
    <hyperlink ref="F274" r:id="rId16" display="https://podminky.urs.cz/item/CS_URS_2025_02/789123143"/>
    <hyperlink ref="F280" r:id="rId17" display="https://podminky.urs.cz/item/CS_URS_2025_02/789212123"/>
    <hyperlink ref="F286" r:id="rId18" display="https://podminky.urs.cz/item/CS_URS_2025_02/789221142"/>
    <hyperlink ref="F330" r:id="rId19" display="https://podminky.urs.cz/item/CS_URS_2025_02/789325221"/>
    <hyperlink ref="F344" r:id="rId20" display="https://podminky.urs.cz/item/CS_URS_2025_02/789355220"/>
    <hyperlink ref="F366" r:id="rId21" display="https://podminky.urs.cz/item/CS_URS_2025_02/99878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169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8022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ROUND(J117,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ROUND((SUM(BE117:BE176)),  2)</f>
        <v>0</v>
      </c>
      <c r="G33" s="40"/>
      <c r="H33" s="40"/>
      <c r="I33" s="158">
        <v>0.20999999999999999</v>
      </c>
      <c r="J33" s="157">
        <f>ROUND(((SUM(BE117:BE176))*I33),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ROUND((SUM(BF117:BF176)),  2)</f>
        <v>0</v>
      </c>
      <c r="G34" s="40"/>
      <c r="H34" s="40"/>
      <c r="I34" s="158">
        <v>0.12</v>
      </c>
      <c r="J34" s="157">
        <f>ROUND(((SUM(BF117:BF176))*I34),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ROUND((SUM(BG117:BG176)),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ROUND((SUM(BH117:BH176)),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ROUND((SUM(BI117:BI176)),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VON-K - Vedlejší a ostatní náklady - část kolejového svršku a spodku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J117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8023</v>
      </c>
      <c r="E97" s="185"/>
      <c r="F97" s="185"/>
      <c r="G97" s="185"/>
      <c r="H97" s="185"/>
      <c r="I97" s="185"/>
      <c r="J97" s="186">
        <f>J118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2" customFormat="1" ht="21.84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65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hidden="1" s="2" customFormat="1" ht="6.96" customHeight="1">
      <c r="A99" s="40"/>
      <c r="B99" s="68"/>
      <c r="C99" s="69"/>
      <c r="D99" s="69"/>
      <c r="E99" s="69"/>
      <c r="F99" s="69"/>
      <c r="G99" s="69"/>
      <c r="H99" s="69"/>
      <c r="I99" s="69"/>
      <c r="J99" s="69"/>
      <c r="K99" s="69"/>
      <c r="L99" s="65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hidden="1"/>
    <row r="101" hidden="1"/>
    <row r="102" hidden="1"/>
    <row r="103" s="2" customFormat="1" ht="6.96" customHeight="1">
      <c r="A103" s="40"/>
      <c r="B103" s="70"/>
      <c r="C103" s="71"/>
      <c r="D103" s="71"/>
      <c r="E103" s="71"/>
      <c r="F103" s="71"/>
      <c r="G103" s="71"/>
      <c r="H103" s="71"/>
      <c r="I103" s="71"/>
      <c r="J103" s="71"/>
      <c r="K103" s="71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24.96" customHeight="1">
      <c r="A104" s="40"/>
      <c r="B104" s="41"/>
      <c r="C104" s="25" t="s">
        <v>230</v>
      </c>
      <c r="D104" s="42"/>
      <c r="E104" s="42"/>
      <c r="F104" s="42"/>
      <c r="G104" s="42"/>
      <c r="H104" s="42"/>
      <c r="I104" s="42"/>
      <c r="J104" s="42"/>
      <c r="K104" s="42"/>
      <c r="L104" s="65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6.96" customHeight="1">
      <c r="A105" s="40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65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12" customHeight="1">
      <c r="A106" s="40"/>
      <c r="B106" s="41"/>
      <c r="C106" s="34" t="s">
        <v>16</v>
      </c>
      <c r="D106" s="42"/>
      <c r="E106" s="42"/>
      <c r="F106" s="42"/>
      <c r="G106" s="42"/>
      <c r="H106" s="42"/>
      <c r="I106" s="42"/>
      <c r="J106" s="42"/>
      <c r="K106" s="42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6.5" customHeight="1">
      <c r="A107" s="40"/>
      <c r="B107" s="41"/>
      <c r="C107" s="42"/>
      <c r="D107" s="42"/>
      <c r="E107" s="177" t="str">
        <f>E7</f>
        <v>Cyklická obnova trati v úseku Vsetín – Horní Lideč</v>
      </c>
      <c r="F107" s="34"/>
      <c r="G107" s="34"/>
      <c r="H107" s="34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12" customHeight="1">
      <c r="A108" s="40"/>
      <c r="B108" s="41"/>
      <c r="C108" s="34" t="s">
        <v>191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6.5" customHeight="1">
      <c r="A109" s="40"/>
      <c r="B109" s="41"/>
      <c r="C109" s="42"/>
      <c r="D109" s="42"/>
      <c r="E109" s="78" t="str">
        <f>E9</f>
        <v>VON-K - Vedlejší a ostatní náklady - část kolejového svršku a spodku</v>
      </c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6.96" customHeight="1">
      <c r="A110" s="40"/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20</v>
      </c>
      <c r="D111" s="42"/>
      <c r="E111" s="42"/>
      <c r="F111" s="29" t="str">
        <f>F12</f>
        <v>Vsetín - Horní Lideč</v>
      </c>
      <c r="G111" s="42"/>
      <c r="H111" s="42"/>
      <c r="I111" s="34" t="s">
        <v>22</v>
      </c>
      <c r="J111" s="81" t="str">
        <f>IF(J12="","",J12)</f>
        <v>20. 11. 2025</v>
      </c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6.96" customHeight="1">
      <c r="A112" s="40"/>
      <c r="B112" s="41"/>
      <c r="C112" s="42"/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5.15" customHeight="1">
      <c r="A113" s="40"/>
      <c r="B113" s="41"/>
      <c r="C113" s="34" t="s">
        <v>24</v>
      </c>
      <c r="D113" s="42"/>
      <c r="E113" s="42"/>
      <c r="F113" s="29" t="str">
        <f>E15</f>
        <v>Správa železnic s.o.</v>
      </c>
      <c r="G113" s="42"/>
      <c r="H113" s="42"/>
      <c r="I113" s="34" t="s">
        <v>32</v>
      </c>
      <c r="J113" s="38" t="str">
        <f>E21</f>
        <v xml:space="preserve"> </v>
      </c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5.15" customHeight="1">
      <c r="A114" s="40"/>
      <c r="B114" s="41"/>
      <c r="C114" s="34" t="s">
        <v>30</v>
      </c>
      <c r="D114" s="42"/>
      <c r="E114" s="42"/>
      <c r="F114" s="29" t="str">
        <f>IF(E18="","",E18)</f>
        <v>Vyplň údaj</v>
      </c>
      <c r="G114" s="42"/>
      <c r="H114" s="42"/>
      <c r="I114" s="34" t="s">
        <v>35</v>
      </c>
      <c r="J114" s="38" t="str">
        <f>E24</f>
        <v>Správa železnic s.o.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0.32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11" customFormat="1" ht="29.28" customHeight="1">
      <c r="A116" s="194"/>
      <c r="B116" s="195"/>
      <c r="C116" s="196" t="s">
        <v>231</v>
      </c>
      <c r="D116" s="197" t="s">
        <v>62</v>
      </c>
      <c r="E116" s="197" t="s">
        <v>58</v>
      </c>
      <c r="F116" s="197" t="s">
        <v>59</v>
      </c>
      <c r="G116" s="197" t="s">
        <v>232</v>
      </c>
      <c r="H116" s="197" t="s">
        <v>233</v>
      </c>
      <c r="I116" s="197" t="s">
        <v>234</v>
      </c>
      <c r="J116" s="197" t="s">
        <v>223</v>
      </c>
      <c r="K116" s="198" t="s">
        <v>235</v>
      </c>
      <c r="L116" s="199"/>
      <c r="M116" s="102" t="s">
        <v>1</v>
      </c>
      <c r="N116" s="103" t="s">
        <v>41</v>
      </c>
      <c r="O116" s="103" t="s">
        <v>236</v>
      </c>
      <c r="P116" s="103" t="s">
        <v>237</v>
      </c>
      <c r="Q116" s="103" t="s">
        <v>238</v>
      </c>
      <c r="R116" s="103" t="s">
        <v>239</v>
      </c>
      <c r="S116" s="103" t="s">
        <v>240</v>
      </c>
      <c r="T116" s="104" t="s">
        <v>241</v>
      </c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</row>
    <row r="117" s="2" customFormat="1" ht="22.8" customHeight="1">
      <c r="A117" s="40"/>
      <c r="B117" s="41"/>
      <c r="C117" s="109" t="s">
        <v>242</v>
      </c>
      <c r="D117" s="42"/>
      <c r="E117" s="42"/>
      <c r="F117" s="42"/>
      <c r="G117" s="42"/>
      <c r="H117" s="42"/>
      <c r="I117" s="42"/>
      <c r="J117" s="200">
        <f>BK117</f>
        <v>0</v>
      </c>
      <c r="K117" s="42"/>
      <c r="L117" s="46"/>
      <c r="M117" s="105"/>
      <c r="N117" s="201"/>
      <c r="O117" s="106"/>
      <c r="P117" s="202">
        <f>P118</f>
        <v>0</v>
      </c>
      <c r="Q117" s="106"/>
      <c r="R117" s="202">
        <f>R118</f>
        <v>0</v>
      </c>
      <c r="S117" s="106"/>
      <c r="T117" s="203">
        <f>T118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76</v>
      </c>
      <c r="AU117" s="19" t="s">
        <v>225</v>
      </c>
      <c r="BK117" s="204">
        <f>BK118</f>
        <v>0</v>
      </c>
    </row>
    <row r="118" s="12" customFormat="1" ht="25.92" customHeight="1">
      <c r="A118" s="12"/>
      <c r="B118" s="205"/>
      <c r="C118" s="206"/>
      <c r="D118" s="207" t="s">
        <v>76</v>
      </c>
      <c r="E118" s="208" t="s">
        <v>8024</v>
      </c>
      <c r="F118" s="208" t="s">
        <v>8025</v>
      </c>
      <c r="G118" s="206"/>
      <c r="H118" s="206"/>
      <c r="I118" s="209"/>
      <c r="J118" s="210">
        <f>BK118</f>
        <v>0</v>
      </c>
      <c r="K118" s="206"/>
      <c r="L118" s="211"/>
      <c r="M118" s="212"/>
      <c r="N118" s="213"/>
      <c r="O118" s="213"/>
      <c r="P118" s="214">
        <f>SUM(P119:P176)</f>
        <v>0</v>
      </c>
      <c r="Q118" s="213"/>
      <c r="R118" s="214">
        <f>SUM(R119:R176)</f>
        <v>0</v>
      </c>
      <c r="S118" s="213"/>
      <c r="T118" s="215">
        <f>SUM(T119:T176)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6" t="s">
        <v>246</v>
      </c>
      <c r="AT118" s="217" t="s">
        <v>76</v>
      </c>
      <c r="AU118" s="217" t="s">
        <v>77</v>
      </c>
      <c r="AY118" s="216" t="s">
        <v>245</v>
      </c>
      <c r="BK118" s="218">
        <f>SUM(BK119:BK176)</f>
        <v>0</v>
      </c>
    </row>
    <row r="119" s="2" customFormat="1" ht="16.5" customHeight="1">
      <c r="A119" s="40"/>
      <c r="B119" s="41"/>
      <c r="C119" s="221" t="s">
        <v>85</v>
      </c>
      <c r="D119" s="221" t="s">
        <v>248</v>
      </c>
      <c r="E119" s="222" t="s">
        <v>8026</v>
      </c>
      <c r="F119" s="223" t="s">
        <v>8027</v>
      </c>
      <c r="G119" s="224" t="s">
        <v>8028</v>
      </c>
      <c r="H119" s="225">
        <v>1</v>
      </c>
      <c r="I119" s="226"/>
      <c r="J119" s="227">
        <f>ROUND(I119*H119,2)</f>
        <v>0</v>
      </c>
      <c r="K119" s="223" t="s">
        <v>252</v>
      </c>
      <c r="L119" s="46"/>
      <c r="M119" s="228" t="s">
        <v>1</v>
      </c>
      <c r="N119" s="229" t="s">
        <v>42</v>
      </c>
      <c r="O119" s="93"/>
      <c r="P119" s="230">
        <f>O119*H119</f>
        <v>0</v>
      </c>
      <c r="Q119" s="230">
        <v>0</v>
      </c>
      <c r="R119" s="230">
        <f>Q119*H119</f>
        <v>0</v>
      </c>
      <c r="S119" s="230">
        <v>0</v>
      </c>
      <c r="T119" s="231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32" t="s">
        <v>253</v>
      </c>
      <c r="AT119" s="232" t="s">
        <v>248</v>
      </c>
      <c r="AU119" s="232" t="s">
        <v>85</v>
      </c>
      <c r="AY119" s="19" t="s">
        <v>245</v>
      </c>
      <c r="BE119" s="233">
        <f>IF(N119="základní",J119,0)</f>
        <v>0</v>
      </c>
      <c r="BF119" s="233">
        <f>IF(N119="snížená",J119,0)</f>
        <v>0</v>
      </c>
      <c r="BG119" s="233">
        <f>IF(N119="zákl. přenesená",J119,0)</f>
        <v>0</v>
      </c>
      <c r="BH119" s="233">
        <f>IF(N119="sníž. přenesená",J119,0)</f>
        <v>0</v>
      </c>
      <c r="BI119" s="233">
        <f>IF(N119="nulová",J119,0)</f>
        <v>0</v>
      </c>
      <c r="BJ119" s="19" t="s">
        <v>85</v>
      </c>
      <c r="BK119" s="233">
        <f>ROUND(I119*H119,2)</f>
        <v>0</v>
      </c>
      <c r="BL119" s="19" t="s">
        <v>253</v>
      </c>
      <c r="BM119" s="232" t="s">
        <v>8029</v>
      </c>
    </row>
    <row r="120" s="2" customFormat="1">
      <c r="A120" s="40"/>
      <c r="B120" s="41"/>
      <c r="C120" s="42"/>
      <c r="D120" s="234" t="s">
        <v>255</v>
      </c>
      <c r="E120" s="42"/>
      <c r="F120" s="235" t="s">
        <v>8030</v>
      </c>
      <c r="G120" s="42"/>
      <c r="H120" s="42"/>
      <c r="I120" s="236"/>
      <c r="J120" s="42"/>
      <c r="K120" s="42"/>
      <c r="L120" s="46"/>
      <c r="M120" s="237"/>
      <c r="N120" s="238"/>
      <c r="O120" s="93"/>
      <c r="P120" s="93"/>
      <c r="Q120" s="93"/>
      <c r="R120" s="93"/>
      <c r="S120" s="93"/>
      <c r="T120" s="94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255</v>
      </c>
      <c r="AU120" s="19" t="s">
        <v>85</v>
      </c>
    </row>
    <row r="121" s="13" customFormat="1">
      <c r="A121" s="13"/>
      <c r="B121" s="239"/>
      <c r="C121" s="240"/>
      <c r="D121" s="234" t="s">
        <v>257</v>
      </c>
      <c r="E121" s="241" t="s">
        <v>1</v>
      </c>
      <c r="F121" s="242" t="s">
        <v>8031</v>
      </c>
      <c r="G121" s="240"/>
      <c r="H121" s="241" t="s">
        <v>1</v>
      </c>
      <c r="I121" s="243"/>
      <c r="J121" s="240"/>
      <c r="K121" s="240"/>
      <c r="L121" s="244"/>
      <c r="M121" s="245"/>
      <c r="N121" s="246"/>
      <c r="O121" s="246"/>
      <c r="P121" s="246"/>
      <c r="Q121" s="246"/>
      <c r="R121" s="246"/>
      <c r="S121" s="246"/>
      <c r="T121" s="247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8" t="s">
        <v>257</v>
      </c>
      <c r="AU121" s="248" t="s">
        <v>85</v>
      </c>
      <c r="AV121" s="13" t="s">
        <v>85</v>
      </c>
      <c r="AW121" s="13" t="s">
        <v>34</v>
      </c>
      <c r="AX121" s="13" t="s">
        <v>77</v>
      </c>
      <c r="AY121" s="248" t="s">
        <v>245</v>
      </c>
    </row>
    <row r="122" s="14" customFormat="1">
      <c r="A122" s="14"/>
      <c r="B122" s="249"/>
      <c r="C122" s="250"/>
      <c r="D122" s="234" t="s">
        <v>257</v>
      </c>
      <c r="E122" s="251" t="s">
        <v>1</v>
      </c>
      <c r="F122" s="252" t="s">
        <v>85</v>
      </c>
      <c r="G122" s="250"/>
      <c r="H122" s="253">
        <v>1</v>
      </c>
      <c r="I122" s="254"/>
      <c r="J122" s="250"/>
      <c r="K122" s="250"/>
      <c r="L122" s="255"/>
      <c r="M122" s="256"/>
      <c r="N122" s="257"/>
      <c r="O122" s="257"/>
      <c r="P122" s="257"/>
      <c r="Q122" s="257"/>
      <c r="R122" s="257"/>
      <c r="S122" s="257"/>
      <c r="T122" s="25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9" t="s">
        <v>257</v>
      </c>
      <c r="AU122" s="259" t="s">
        <v>85</v>
      </c>
      <c r="AV122" s="14" t="s">
        <v>87</v>
      </c>
      <c r="AW122" s="14" t="s">
        <v>34</v>
      </c>
      <c r="AX122" s="14" t="s">
        <v>85</v>
      </c>
      <c r="AY122" s="259" t="s">
        <v>245</v>
      </c>
    </row>
    <row r="123" s="2" customFormat="1" ht="16.5" customHeight="1">
      <c r="A123" s="40"/>
      <c r="B123" s="41"/>
      <c r="C123" s="221" t="s">
        <v>87</v>
      </c>
      <c r="D123" s="221" t="s">
        <v>248</v>
      </c>
      <c r="E123" s="222" t="s">
        <v>8032</v>
      </c>
      <c r="F123" s="223" t="s">
        <v>8033</v>
      </c>
      <c r="G123" s="224" t="s">
        <v>329</v>
      </c>
      <c r="H123" s="225">
        <v>6</v>
      </c>
      <c r="I123" s="226"/>
      <c r="J123" s="227">
        <f>ROUND(I123*H123,2)</f>
        <v>0</v>
      </c>
      <c r="K123" s="223" t="s">
        <v>252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85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8034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8035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85</v>
      </c>
    </row>
    <row r="125" s="2" customFormat="1" ht="16.5" customHeight="1">
      <c r="A125" s="40"/>
      <c r="B125" s="41"/>
      <c r="C125" s="221" t="s">
        <v>272</v>
      </c>
      <c r="D125" s="221" t="s">
        <v>248</v>
      </c>
      <c r="E125" s="222" t="s">
        <v>8036</v>
      </c>
      <c r="F125" s="223" t="s">
        <v>8037</v>
      </c>
      <c r="G125" s="224" t="s">
        <v>8028</v>
      </c>
      <c r="H125" s="225">
        <v>1</v>
      </c>
      <c r="I125" s="226"/>
      <c r="J125" s="227">
        <f>ROUND(I125*H125,2)</f>
        <v>0</v>
      </c>
      <c r="K125" s="223" t="s">
        <v>1</v>
      </c>
      <c r="L125" s="46"/>
      <c r="M125" s="228" t="s">
        <v>1</v>
      </c>
      <c r="N125" s="229" t="s">
        <v>42</v>
      </c>
      <c r="O125" s="93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2" t="s">
        <v>253</v>
      </c>
      <c r="AT125" s="232" t="s">
        <v>248</v>
      </c>
      <c r="AU125" s="232" t="s">
        <v>85</v>
      </c>
      <c r="AY125" s="19" t="s">
        <v>245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9" t="s">
        <v>85</v>
      </c>
      <c r="BK125" s="233">
        <f>ROUND(I125*H125,2)</f>
        <v>0</v>
      </c>
      <c r="BL125" s="19" t="s">
        <v>253</v>
      </c>
      <c r="BM125" s="232" t="s">
        <v>8038</v>
      </c>
    </row>
    <row r="126" s="2" customFormat="1">
      <c r="A126" s="40"/>
      <c r="B126" s="41"/>
      <c r="C126" s="42"/>
      <c r="D126" s="234" t="s">
        <v>255</v>
      </c>
      <c r="E126" s="42"/>
      <c r="F126" s="235" t="s">
        <v>8037</v>
      </c>
      <c r="G126" s="42"/>
      <c r="H126" s="42"/>
      <c r="I126" s="236"/>
      <c r="J126" s="42"/>
      <c r="K126" s="42"/>
      <c r="L126" s="46"/>
      <c r="M126" s="237"/>
      <c r="N126" s="238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255</v>
      </c>
      <c r="AU126" s="19" t="s">
        <v>85</v>
      </c>
    </row>
    <row r="127" s="2" customFormat="1" ht="16.5" customHeight="1">
      <c r="A127" s="40"/>
      <c r="B127" s="41"/>
      <c r="C127" s="221" t="s">
        <v>253</v>
      </c>
      <c r="D127" s="221" t="s">
        <v>248</v>
      </c>
      <c r="E127" s="222" t="s">
        <v>8039</v>
      </c>
      <c r="F127" s="223" t="s">
        <v>8040</v>
      </c>
      <c r="G127" s="224" t="s">
        <v>8028</v>
      </c>
      <c r="H127" s="225">
        <v>1</v>
      </c>
      <c r="I127" s="226"/>
      <c r="J127" s="227">
        <f>ROUND(I127*H127,2)</f>
        <v>0</v>
      </c>
      <c r="K127" s="223" t="s">
        <v>1</v>
      </c>
      <c r="L127" s="46"/>
      <c r="M127" s="228" t="s">
        <v>1</v>
      </c>
      <c r="N127" s="229" t="s">
        <v>42</v>
      </c>
      <c r="O127" s="93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2" t="s">
        <v>253</v>
      </c>
      <c r="AT127" s="232" t="s">
        <v>248</v>
      </c>
      <c r="AU127" s="232" t="s">
        <v>85</v>
      </c>
      <c r="AY127" s="19" t="s">
        <v>245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9" t="s">
        <v>85</v>
      </c>
      <c r="BK127" s="233">
        <f>ROUND(I127*H127,2)</f>
        <v>0</v>
      </c>
      <c r="BL127" s="19" t="s">
        <v>253</v>
      </c>
      <c r="BM127" s="232" t="s">
        <v>8041</v>
      </c>
    </row>
    <row r="128" s="2" customFormat="1">
      <c r="A128" s="40"/>
      <c r="B128" s="41"/>
      <c r="C128" s="42"/>
      <c r="D128" s="234" t="s">
        <v>255</v>
      </c>
      <c r="E128" s="42"/>
      <c r="F128" s="235" t="s">
        <v>8040</v>
      </c>
      <c r="G128" s="42"/>
      <c r="H128" s="42"/>
      <c r="I128" s="236"/>
      <c r="J128" s="42"/>
      <c r="K128" s="42"/>
      <c r="L128" s="46"/>
      <c r="M128" s="237"/>
      <c r="N128" s="238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255</v>
      </c>
      <c r="AU128" s="19" t="s">
        <v>85</v>
      </c>
    </row>
    <row r="129" s="2" customFormat="1" ht="16.5" customHeight="1">
      <c r="A129" s="40"/>
      <c r="B129" s="41"/>
      <c r="C129" s="221" t="s">
        <v>246</v>
      </c>
      <c r="D129" s="221" t="s">
        <v>248</v>
      </c>
      <c r="E129" s="222" t="s">
        <v>8042</v>
      </c>
      <c r="F129" s="223" t="s">
        <v>8043</v>
      </c>
      <c r="G129" s="224" t="s">
        <v>8028</v>
      </c>
      <c r="H129" s="225">
        <v>1</v>
      </c>
      <c r="I129" s="226"/>
      <c r="J129" s="227">
        <f>ROUND(I129*H129,2)</f>
        <v>0</v>
      </c>
      <c r="K129" s="223" t="s">
        <v>1</v>
      </c>
      <c r="L129" s="46"/>
      <c r="M129" s="228" t="s">
        <v>1</v>
      </c>
      <c r="N129" s="229" t="s">
        <v>42</v>
      </c>
      <c r="O129" s="93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2" t="s">
        <v>253</v>
      </c>
      <c r="AT129" s="232" t="s">
        <v>248</v>
      </c>
      <c r="AU129" s="232" t="s">
        <v>85</v>
      </c>
      <c r="AY129" s="19" t="s">
        <v>245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9" t="s">
        <v>85</v>
      </c>
      <c r="BK129" s="233">
        <f>ROUND(I129*H129,2)</f>
        <v>0</v>
      </c>
      <c r="BL129" s="19" t="s">
        <v>253</v>
      </c>
      <c r="BM129" s="232" t="s">
        <v>8044</v>
      </c>
    </row>
    <row r="130" s="2" customFormat="1">
      <c r="A130" s="40"/>
      <c r="B130" s="41"/>
      <c r="C130" s="42"/>
      <c r="D130" s="234" t="s">
        <v>255</v>
      </c>
      <c r="E130" s="42"/>
      <c r="F130" s="235" t="s">
        <v>8043</v>
      </c>
      <c r="G130" s="42"/>
      <c r="H130" s="42"/>
      <c r="I130" s="236"/>
      <c r="J130" s="42"/>
      <c r="K130" s="42"/>
      <c r="L130" s="46"/>
      <c r="M130" s="237"/>
      <c r="N130" s="238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255</v>
      </c>
      <c r="AU130" s="19" t="s">
        <v>85</v>
      </c>
    </row>
    <row r="131" s="2" customFormat="1" ht="16.5" customHeight="1">
      <c r="A131" s="40"/>
      <c r="B131" s="41"/>
      <c r="C131" s="221" t="s">
        <v>305</v>
      </c>
      <c r="D131" s="221" t="s">
        <v>248</v>
      </c>
      <c r="E131" s="222" t="s">
        <v>8045</v>
      </c>
      <c r="F131" s="223" t="s">
        <v>8046</v>
      </c>
      <c r="G131" s="224" t="s">
        <v>281</v>
      </c>
      <c r="H131" s="225">
        <v>29</v>
      </c>
      <c r="I131" s="226"/>
      <c r="J131" s="227">
        <f>ROUND(I131*H131,2)</f>
        <v>0</v>
      </c>
      <c r="K131" s="223" t="s">
        <v>252</v>
      </c>
      <c r="L131" s="46"/>
      <c r="M131" s="228" t="s">
        <v>1</v>
      </c>
      <c r="N131" s="229" t="s">
        <v>42</v>
      </c>
      <c r="O131" s="93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2" t="s">
        <v>253</v>
      </c>
      <c r="AT131" s="232" t="s">
        <v>248</v>
      </c>
      <c r="AU131" s="232" t="s">
        <v>85</v>
      </c>
      <c r="AY131" s="19" t="s">
        <v>245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9" t="s">
        <v>85</v>
      </c>
      <c r="BK131" s="233">
        <f>ROUND(I131*H131,2)</f>
        <v>0</v>
      </c>
      <c r="BL131" s="19" t="s">
        <v>253</v>
      </c>
      <c r="BM131" s="232" t="s">
        <v>8047</v>
      </c>
    </row>
    <row r="132" s="2" customFormat="1">
      <c r="A132" s="40"/>
      <c r="B132" s="41"/>
      <c r="C132" s="42"/>
      <c r="D132" s="234" t="s">
        <v>255</v>
      </c>
      <c r="E132" s="42"/>
      <c r="F132" s="235" t="s">
        <v>8048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255</v>
      </c>
      <c r="AU132" s="19" t="s">
        <v>85</v>
      </c>
    </row>
    <row r="133" s="13" customFormat="1">
      <c r="A133" s="13"/>
      <c r="B133" s="239"/>
      <c r="C133" s="240"/>
      <c r="D133" s="234" t="s">
        <v>257</v>
      </c>
      <c r="E133" s="241" t="s">
        <v>1</v>
      </c>
      <c r="F133" s="242" t="s">
        <v>8049</v>
      </c>
      <c r="G133" s="240"/>
      <c r="H133" s="241" t="s">
        <v>1</v>
      </c>
      <c r="I133" s="243"/>
      <c r="J133" s="240"/>
      <c r="K133" s="240"/>
      <c r="L133" s="244"/>
      <c r="M133" s="245"/>
      <c r="N133" s="246"/>
      <c r="O133" s="246"/>
      <c r="P133" s="246"/>
      <c r="Q133" s="246"/>
      <c r="R133" s="246"/>
      <c r="S133" s="246"/>
      <c r="T133" s="24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8" t="s">
        <v>257</v>
      </c>
      <c r="AU133" s="248" t="s">
        <v>85</v>
      </c>
      <c r="AV133" s="13" t="s">
        <v>85</v>
      </c>
      <c r="AW133" s="13" t="s">
        <v>34</v>
      </c>
      <c r="AX133" s="13" t="s">
        <v>77</v>
      </c>
      <c r="AY133" s="248" t="s">
        <v>245</v>
      </c>
    </row>
    <row r="134" s="14" customFormat="1">
      <c r="A134" s="14"/>
      <c r="B134" s="249"/>
      <c r="C134" s="250"/>
      <c r="D134" s="234" t="s">
        <v>257</v>
      </c>
      <c r="E134" s="251" t="s">
        <v>1</v>
      </c>
      <c r="F134" s="252" t="s">
        <v>8050</v>
      </c>
      <c r="G134" s="250"/>
      <c r="H134" s="253">
        <v>14.5</v>
      </c>
      <c r="I134" s="254"/>
      <c r="J134" s="250"/>
      <c r="K134" s="250"/>
      <c r="L134" s="255"/>
      <c r="M134" s="256"/>
      <c r="N134" s="257"/>
      <c r="O134" s="257"/>
      <c r="P134" s="257"/>
      <c r="Q134" s="257"/>
      <c r="R134" s="257"/>
      <c r="S134" s="257"/>
      <c r="T134" s="25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9" t="s">
        <v>257</v>
      </c>
      <c r="AU134" s="259" t="s">
        <v>85</v>
      </c>
      <c r="AV134" s="14" t="s">
        <v>87</v>
      </c>
      <c r="AW134" s="14" t="s">
        <v>34</v>
      </c>
      <c r="AX134" s="14" t="s">
        <v>77</v>
      </c>
      <c r="AY134" s="259" t="s">
        <v>245</v>
      </c>
    </row>
    <row r="135" s="13" customFormat="1">
      <c r="A135" s="13"/>
      <c r="B135" s="239"/>
      <c r="C135" s="240"/>
      <c r="D135" s="234" t="s">
        <v>257</v>
      </c>
      <c r="E135" s="241" t="s">
        <v>1</v>
      </c>
      <c r="F135" s="242" t="s">
        <v>8051</v>
      </c>
      <c r="G135" s="240"/>
      <c r="H135" s="241" t="s">
        <v>1</v>
      </c>
      <c r="I135" s="243"/>
      <c r="J135" s="240"/>
      <c r="K135" s="240"/>
      <c r="L135" s="244"/>
      <c r="M135" s="245"/>
      <c r="N135" s="246"/>
      <c r="O135" s="246"/>
      <c r="P135" s="246"/>
      <c r="Q135" s="246"/>
      <c r="R135" s="246"/>
      <c r="S135" s="246"/>
      <c r="T135" s="24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8" t="s">
        <v>257</v>
      </c>
      <c r="AU135" s="248" t="s">
        <v>85</v>
      </c>
      <c r="AV135" s="13" t="s">
        <v>85</v>
      </c>
      <c r="AW135" s="13" t="s">
        <v>34</v>
      </c>
      <c r="AX135" s="13" t="s">
        <v>77</v>
      </c>
      <c r="AY135" s="248" t="s">
        <v>245</v>
      </c>
    </row>
    <row r="136" s="14" customFormat="1">
      <c r="A136" s="14"/>
      <c r="B136" s="249"/>
      <c r="C136" s="250"/>
      <c r="D136" s="234" t="s">
        <v>257</v>
      </c>
      <c r="E136" s="251" t="s">
        <v>1</v>
      </c>
      <c r="F136" s="252" t="s">
        <v>8050</v>
      </c>
      <c r="G136" s="250"/>
      <c r="H136" s="253">
        <v>14.5</v>
      </c>
      <c r="I136" s="254"/>
      <c r="J136" s="250"/>
      <c r="K136" s="250"/>
      <c r="L136" s="255"/>
      <c r="M136" s="256"/>
      <c r="N136" s="257"/>
      <c r="O136" s="257"/>
      <c r="P136" s="257"/>
      <c r="Q136" s="257"/>
      <c r="R136" s="257"/>
      <c r="S136" s="257"/>
      <c r="T136" s="25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9" t="s">
        <v>257</v>
      </c>
      <c r="AU136" s="259" t="s">
        <v>85</v>
      </c>
      <c r="AV136" s="14" t="s">
        <v>87</v>
      </c>
      <c r="AW136" s="14" t="s">
        <v>34</v>
      </c>
      <c r="AX136" s="14" t="s">
        <v>77</v>
      </c>
      <c r="AY136" s="259" t="s">
        <v>245</v>
      </c>
    </row>
    <row r="137" s="15" customFormat="1">
      <c r="A137" s="15"/>
      <c r="B137" s="260"/>
      <c r="C137" s="261"/>
      <c r="D137" s="234" t="s">
        <v>257</v>
      </c>
      <c r="E137" s="262" t="s">
        <v>1</v>
      </c>
      <c r="F137" s="263" t="s">
        <v>266</v>
      </c>
      <c r="G137" s="261"/>
      <c r="H137" s="264">
        <v>29</v>
      </c>
      <c r="I137" s="265"/>
      <c r="J137" s="261"/>
      <c r="K137" s="261"/>
      <c r="L137" s="266"/>
      <c r="M137" s="267"/>
      <c r="N137" s="268"/>
      <c r="O137" s="268"/>
      <c r="P137" s="268"/>
      <c r="Q137" s="268"/>
      <c r="R137" s="268"/>
      <c r="S137" s="268"/>
      <c r="T137" s="269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70" t="s">
        <v>257</v>
      </c>
      <c r="AU137" s="270" t="s">
        <v>85</v>
      </c>
      <c r="AV137" s="15" t="s">
        <v>253</v>
      </c>
      <c r="AW137" s="15" t="s">
        <v>34</v>
      </c>
      <c r="AX137" s="15" t="s">
        <v>85</v>
      </c>
      <c r="AY137" s="270" t="s">
        <v>245</v>
      </c>
    </row>
    <row r="138" s="2" customFormat="1" ht="16.5" customHeight="1">
      <c r="A138" s="40"/>
      <c r="B138" s="41"/>
      <c r="C138" s="221" t="s">
        <v>314</v>
      </c>
      <c r="D138" s="221" t="s">
        <v>248</v>
      </c>
      <c r="E138" s="222" t="s">
        <v>8052</v>
      </c>
      <c r="F138" s="223" t="s">
        <v>8053</v>
      </c>
      <c r="G138" s="224" t="s">
        <v>8028</v>
      </c>
      <c r="H138" s="225">
        <v>1</v>
      </c>
      <c r="I138" s="226"/>
      <c r="J138" s="227">
        <f>ROUND(I138*H138,2)</f>
        <v>0</v>
      </c>
      <c r="K138" s="223" t="s">
        <v>1</v>
      </c>
      <c r="L138" s="46"/>
      <c r="M138" s="228" t="s">
        <v>1</v>
      </c>
      <c r="N138" s="229" t="s">
        <v>42</v>
      </c>
      <c r="O138" s="93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32" t="s">
        <v>253</v>
      </c>
      <c r="AT138" s="232" t="s">
        <v>248</v>
      </c>
      <c r="AU138" s="232" t="s">
        <v>85</v>
      </c>
      <c r="AY138" s="19" t="s">
        <v>245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9" t="s">
        <v>85</v>
      </c>
      <c r="BK138" s="233">
        <f>ROUND(I138*H138,2)</f>
        <v>0</v>
      </c>
      <c r="BL138" s="19" t="s">
        <v>253</v>
      </c>
      <c r="BM138" s="232" t="s">
        <v>8054</v>
      </c>
    </row>
    <row r="139" s="2" customFormat="1">
      <c r="A139" s="40"/>
      <c r="B139" s="41"/>
      <c r="C139" s="42"/>
      <c r="D139" s="234" t="s">
        <v>255</v>
      </c>
      <c r="E139" s="42"/>
      <c r="F139" s="235" t="s">
        <v>8055</v>
      </c>
      <c r="G139" s="42"/>
      <c r="H139" s="42"/>
      <c r="I139" s="236"/>
      <c r="J139" s="42"/>
      <c r="K139" s="42"/>
      <c r="L139" s="46"/>
      <c r="M139" s="237"/>
      <c r="N139" s="238"/>
      <c r="O139" s="93"/>
      <c r="P139" s="93"/>
      <c r="Q139" s="93"/>
      <c r="R139" s="93"/>
      <c r="S139" s="93"/>
      <c r="T139" s="94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255</v>
      </c>
      <c r="AU139" s="19" t="s">
        <v>85</v>
      </c>
    </row>
    <row r="140" s="13" customFormat="1">
      <c r="A140" s="13"/>
      <c r="B140" s="239"/>
      <c r="C140" s="240"/>
      <c r="D140" s="234" t="s">
        <v>257</v>
      </c>
      <c r="E140" s="241" t="s">
        <v>1</v>
      </c>
      <c r="F140" s="242" t="s">
        <v>8056</v>
      </c>
      <c r="G140" s="240"/>
      <c r="H140" s="241" t="s">
        <v>1</v>
      </c>
      <c r="I140" s="243"/>
      <c r="J140" s="240"/>
      <c r="K140" s="240"/>
      <c r="L140" s="244"/>
      <c r="M140" s="245"/>
      <c r="N140" s="246"/>
      <c r="O140" s="246"/>
      <c r="P140" s="246"/>
      <c r="Q140" s="246"/>
      <c r="R140" s="246"/>
      <c r="S140" s="246"/>
      <c r="T140" s="247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8" t="s">
        <v>257</v>
      </c>
      <c r="AU140" s="248" t="s">
        <v>85</v>
      </c>
      <c r="AV140" s="13" t="s">
        <v>85</v>
      </c>
      <c r="AW140" s="13" t="s">
        <v>34</v>
      </c>
      <c r="AX140" s="13" t="s">
        <v>77</v>
      </c>
      <c r="AY140" s="248" t="s">
        <v>245</v>
      </c>
    </row>
    <row r="141" s="14" customFormat="1">
      <c r="A141" s="14"/>
      <c r="B141" s="249"/>
      <c r="C141" s="250"/>
      <c r="D141" s="234" t="s">
        <v>257</v>
      </c>
      <c r="E141" s="251" t="s">
        <v>1</v>
      </c>
      <c r="F141" s="252" t="s">
        <v>85</v>
      </c>
      <c r="G141" s="250"/>
      <c r="H141" s="253">
        <v>1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257</v>
      </c>
      <c r="AU141" s="259" t="s">
        <v>85</v>
      </c>
      <c r="AV141" s="14" t="s">
        <v>87</v>
      </c>
      <c r="AW141" s="14" t="s">
        <v>34</v>
      </c>
      <c r="AX141" s="14" t="s">
        <v>85</v>
      </c>
      <c r="AY141" s="259" t="s">
        <v>245</v>
      </c>
    </row>
    <row r="142" s="2" customFormat="1" ht="16.5" customHeight="1">
      <c r="A142" s="40"/>
      <c r="B142" s="41"/>
      <c r="C142" s="221" t="s">
        <v>326</v>
      </c>
      <c r="D142" s="221" t="s">
        <v>248</v>
      </c>
      <c r="E142" s="222" t="s">
        <v>8057</v>
      </c>
      <c r="F142" s="223" t="s">
        <v>8058</v>
      </c>
      <c r="G142" s="224" t="s">
        <v>281</v>
      </c>
      <c r="H142" s="225">
        <v>14.1</v>
      </c>
      <c r="I142" s="226"/>
      <c r="J142" s="227">
        <f>ROUND(I142*H142,2)</f>
        <v>0</v>
      </c>
      <c r="K142" s="223" t="s">
        <v>252</v>
      </c>
      <c r="L142" s="46"/>
      <c r="M142" s="228" t="s">
        <v>1</v>
      </c>
      <c r="N142" s="229" t="s">
        <v>42</v>
      </c>
      <c r="O142" s="93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2" t="s">
        <v>253</v>
      </c>
      <c r="AT142" s="232" t="s">
        <v>248</v>
      </c>
      <c r="AU142" s="232" t="s">
        <v>85</v>
      </c>
      <c r="AY142" s="19" t="s">
        <v>245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9" t="s">
        <v>85</v>
      </c>
      <c r="BK142" s="233">
        <f>ROUND(I142*H142,2)</f>
        <v>0</v>
      </c>
      <c r="BL142" s="19" t="s">
        <v>253</v>
      </c>
      <c r="BM142" s="232" t="s">
        <v>8059</v>
      </c>
    </row>
    <row r="143" s="2" customFormat="1">
      <c r="A143" s="40"/>
      <c r="B143" s="41"/>
      <c r="C143" s="42"/>
      <c r="D143" s="234" t="s">
        <v>255</v>
      </c>
      <c r="E143" s="42"/>
      <c r="F143" s="235" t="s">
        <v>8060</v>
      </c>
      <c r="G143" s="42"/>
      <c r="H143" s="42"/>
      <c r="I143" s="236"/>
      <c r="J143" s="42"/>
      <c r="K143" s="42"/>
      <c r="L143" s="46"/>
      <c r="M143" s="237"/>
      <c r="N143" s="238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255</v>
      </c>
      <c r="AU143" s="19" t="s">
        <v>85</v>
      </c>
    </row>
    <row r="144" s="13" customFormat="1">
      <c r="A144" s="13"/>
      <c r="B144" s="239"/>
      <c r="C144" s="240"/>
      <c r="D144" s="234" t="s">
        <v>257</v>
      </c>
      <c r="E144" s="241" t="s">
        <v>1</v>
      </c>
      <c r="F144" s="242" t="s">
        <v>8061</v>
      </c>
      <c r="G144" s="240"/>
      <c r="H144" s="241" t="s">
        <v>1</v>
      </c>
      <c r="I144" s="243"/>
      <c r="J144" s="240"/>
      <c r="K144" s="240"/>
      <c r="L144" s="244"/>
      <c r="M144" s="245"/>
      <c r="N144" s="246"/>
      <c r="O144" s="246"/>
      <c r="P144" s="246"/>
      <c r="Q144" s="246"/>
      <c r="R144" s="246"/>
      <c r="S144" s="246"/>
      <c r="T144" s="247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8" t="s">
        <v>257</v>
      </c>
      <c r="AU144" s="248" t="s">
        <v>85</v>
      </c>
      <c r="AV144" s="13" t="s">
        <v>85</v>
      </c>
      <c r="AW144" s="13" t="s">
        <v>34</v>
      </c>
      <c r="AX144" s="13" t="s">
        <v>77</v>
      </c>
      <c r="AY144" s="248" t="s">
        <v>245</v>
      </c>
    </row>
    <row r="145" s="14" customFormat="1">
      <c r="A145" s="14"/>
      <c r="B145" s="249"/>
      <c r="C145" s="250"/>
      <c r="D145" s="234" t="s">
        <v>257</v>
      </c>
      <c r="E145" s="251" t="s">
        <v>1</v>
      </c>
      <c r="F145" s="252" t="s">
        <v>8062</v>
      </c>
      <c r="G145" s="250"/>
      <c r="H145" s="253">
        <v>14.1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257</v>
      </c>
      <c r="AU145" s="259" t="s">
        <v>85</v>
      </c>
      <c r="AV145" s="14" t="s">
        <v>87</v>
      </c>
      <c r="AW145" s="14" t="s">
        <v>34</v>
      </c>
      <c r="AX145" s="14" t="s">
        <v>85</v>
      </c>
      <c r="AY145" s="259" t="s">
        <v>245</v>
      </c>
    </row>
    <row r="146" s="2" customFormat="1" ht="16.5" customHeight="1">
      <c r="A146" s="40"/>
      <c r="B146" s="41"/>
      <c r="C146" s="221" t="s">
        <v>335</v>
      </c>
      <c r="D146" s="221" t="s">
        <v>248</v>
      </c>
      <c r="E146" s="222" t="s">
        <v>8063</v>
      </c>
      <c r="F146" s="223" t="s">
        <v>8064</v>
      </c>
      <c r="G146" s="224" t="s">
        <v>8028</v>
      </c>
      <c r="H146" s="225">
        <v>1</v>
      </c>
      <c r="I146" s="226"/>
      <c r="J146" s="227">
        <f>ROUND(I146*H146,2)</f>
        <v>0</v>
      </c>
      <c r="K146" s="223" t="s">
        <v>1</v>
      </c>
      <c r="L146" s="46"/>
      <c r="M146" s="228" t="s">
        <v>1</v>
      </c>
      <c r="N146" s="229" t="s">
        <v>42</v>
      </c>
      <c r="O146" s="93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2" t="s">
        <v>253</v>
      </c>
      <c r="AT146" s="232" t="s">
        <v>248</v>
      </c>
      <c r="AU146" s="232" t="s">
        <v>85</v>
      </c>
      <c r="AY146" s="19" t="s">
        <v>245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9" t="s">
        <v>85</v>
      </c>
      <c r="BK146" s="233">
        <f>ROUND(I146*H146,2)</f>
        <v>0</v>
      </c>
      <c r="BL146" s="19" t="s">
        <v>253</v>
      </c>
      <c r="BM146" s="232" t="s">
        <v>8065</v>
      </c>
    </row>
    <row r="147" s="2" customFormat="1">
      <c r="A147" s="40"/>
      <c r="B147" s="41"/>
      <c r="C147" s="42"/>
      <c r="D147" s="234" t="s">
        <v>255</v>
      </c>
      <c r="E147" s="42"/>
      <c r="F147" s="235" t="s">
        <v>8066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255</v>
      </c>
      <c r="AU147" s="19" t="s">
        <v>85</v>
      </c>
    </row>
    <row r="148" s="2" customFormat="1">
      <c r="A148" s="40"/>
      <c r="B148" s="41"/>
      <c r="C148" s="42"/>
      <c r="D148" s="234" t="s">
        <v>540</v>
      </c>
      <c r="E148" s="42"/>
      <c r="F148" s="282" t="s">
        <v>8067</v>
      </c>
      <c r="G148" s="42"/>
      <c r="H148" s="42"/>
      <c r="I148" s="236"/>
      <c r="J148" s="42"/>
      <c r="K148" s="42"/>
      <c r="L148" s="46"/>
      <c r="M148" s="237"/>
      <c r="N148" s="238"/>
      <c r="O148" s="93"/>
      <c r="P148" s="93"/>
      <c r="Q148" s="93"/>
      <c r="R148" s="93"/>
      <c r="S148" s="93"/>
      <c r="T148" s="94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540</v>
      </c>
      <c r="AU148" s="19" t="s">
        <v>85</v>
      </c>
    </row>
    <row r="149" s="2" customFormat="1" ht="21.75" customHeight="1">
      <c r="A149" s="40"/>
      <c r="B149" s="41"/>
      <c r="C149" s="221" t="s">
        <v>341</v>
      </c>
      <c r="D149" s="221" t="s">
        <v>248</v>
      </c>
      <c r="E149" s="222" t="s">
        <v>8068</v>
      </c>
      <c r="F149" s="223" t="s">
        <v>8069</v>
      </c>
      <c r="G149" s="224" t="s">
        <v>8028</v>
      </c>
      <c r="H149" s="225">
        <v>1</v>
      </c>
      <c r="I149" s="226"/>
      <c r="J149" s="227">
        <f>ROUND(I149*H149,2)</f>
        <v>0</v>
      </c>
      <c r="K149" s="223" t="s">
        <v>1</v>
      </c>
      <c r="L149" s="46"/>
      <c r="M149" s="228" t="s">
        <v>1</v>
      </c>
      <c r="N149" s="229" t="s">
        <v>42</v>
      </c>
      <c r="O149" s="93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2" t="s">
        <v>253</v>
      </c>
      <c r="AT149" s="232" t="s">
        <v>248</v>
      </c>
      <c r="AU149" s="232" t="s">
        <v>85</v>
      </c>
      <c r="AY149" s="19" t="s">
        <v>245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9" t="s">
        <v>85</v>
      </c>
      <c r="BK149" s="233">
        <f>ROUND(I149*H149,2)</f>
        <v>0</v>
      </c>
      <c r="BL149" s="19" t="s">
        <v>253</v>
      </c>
      <c r="BM149" s="232" t="s">
        <v>8070</v>
      </c>
    </row>
    <row r="150" s="2" customFormat="1">
      <c r="A150" s="40"/>
      <c r="B150" s="41"/>
      <c r="C150" s="42"/>
      <c r="D150" s="234" t="s">
        <v>255</v>
      </c>
      <c r="E150" s="42"/>
      <c r="F150" s="235" t="s">
        <v>8071</v>
      </c>
      <c r="G150" s="42"/>
      <c r="H150" s="42"/>
      <c r="I150" s="236"/>
      <c r="J150" s="42"/>
      <c r="K150" s="42"/>
      <c r="L150" s="46"/>
      <c r="M150" s="237"/>
      <c r="N150" s="238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255</v>
      </c>
      <c r="AU150" s="19" t="s">
        <v>85</v>
      </c>
    </row>
    <row r="151" s="2" customFormat="1">
      <c r="A151" s="40"/>
      <c r="B151" s="41"/>
      <c r="C151" s="42"/>
      <c r="D151" s="234" t="s">
        <v>540</v>
      </c>
      <c r="E151" s="42"/>
      <c r="F151" s="282" t="s">
        <v>8072</v>
      </c>
      <c r="G151" s="42"/>
      <c r="H151" s="42"/>
      <c r="I151" s="236"/>
      <c r="J151" s="42"/>
      <c r="K151" s="42"/>
      <c r="L151" s="46"/>
      <c r="M151" s="237"/>
      <c r="N151" s="238"/>
      <c r="O151" s="93"/>
      <c r="P151" s="93"/>
      <c r="Q151" s="93"/>
      <c r="R151" s="93"/>
      <c r="S151" s="93"/>
      <c r="T151" s="94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T151" s="19" t="s">
        <v>540</v>
      </c>
      <c r="AU151" s="19" t="s">
        <v>85</v>
      </c>
    </row>
    <row r="152" s="2" customFormat="1" ht="16.5" customHeight="1">
      <c r="A152" s="40"/>
      <c r="B152" s="41"/>
      <c r="C152" s="221" t="s">
        <v>349</v>
      </c>
      <c r="D152" s="221" t="s">
        <v>248</v>
      </c>
      <c r="E152" s="222" t="s">
        <v>8073</v>
      </c>
      <c r="F152" s="223" t="s">
        <v>8074</v>
      </c>
      <c r="G152" s="224" t="s">
        <v>8028</v>
      </c>
      <c r="H152" s="225">
        <v>1</v>
      </c>
      <c r="I152" s="226"/>
      <c r="J152" s="227">
        <f>ROUND(I152*H152,2)</f>
        <v>0</v>
      </c>
      <c r="K152" s="223" t="s">
        <v>1</v>
      </c>
      <c r="L152" s="46"/>
      <c r="M152" s="228" t="s">
        <v>1</v>
      </c>
      <c r="N152" s="229" t="s">
        <v>42</v>
      </c>
      <c r="O152" s="93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32" t="s">
        <v>253</v>
      </c>
      <c r="AT152" s="232" t="s">
        <v>248</v>
      </c>
      <c r="AU152" s="232" t="s">
        <v>85</v>
      </c>
      <c r="AY152" s="19" t="s">
        <v>245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9" t="s">
        <v>85</v>
      </c>
      <c r="BK152" s="233">
        <f>ROUND(I152*H152,2)</f>
        <v>0</v>
      </c>
      <c r="BL152" s="19" t="s">
        <v>253</v>
      </c>
      <c r="BM152" s="232" t="s">
        <v>8075</v>
      </c>
    </row>
    <row r="153" s="2" customFormat="1">
      <c r="A153" s="40"/>
      <c r="B153" s="41"/>
      <c r="C153" s="42"/>
      <c r="D153" s="234" t="s">
        <v>255</v>
      </c>
      <c r="E153" s="42"/>
      <c r="F153" s="235" t="s">
        <v>8074</v>
      </c>
      <c r="G153" s="42"/>
      <c r="H153" s="42"/>
      <c r="I153" s="236"/>
      <c r="J153" s="42"/>
      <c r="K153" s="42"/>
      <c r="L153" s="46"/>
      <c r="M153" s="237"/>
      <c r="N153" s="238"/>
      <c r="O153" s="93"/>
      <c r="P153" s="93"/>
      <c r="Q153" s="93"/>
      <c r="R153" s="93"/>
      <c r="S153" s="93"/>
      <c r="T153" s="94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255</v>
      </c>
      <c r="AU153" s="19" t="s">
        <v>85</v>
      </c>
    </row>
    <row r="154" s="2" customFormat="1">
      <c r="A154" s="40"/>
      <c r="B154" s="41"/>
      <c r="C154" s="42"/>
      <c r="D154" s="234" t="s">
        <v>540</v>
      </c>
      <c r="E154" s="42"/>
      <c r="F154" s="282" t="s">
        <v>8076</v>
      </c>
      <c r="G154" s="42"/>
      <c r="H154" s="42"/>
      <c r="I154" s="236"/>
      <c r="J154" s="42"/>
      <c r="K154" s="42"/>
      <c r="L154" s="46"/>
      <c r="M154" s="237"/>
      <c r="N154" s="238"/>
      <c r="O154" s="93"/>
      <c r="P154" s="93"/>
      <c r="Q154" s="93"/>
      <c r="R154" s="93"/>
      <c r="S154" s="93"/>
      <c r="T154" s="94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540</v>
      </c>
      <c r="AU154" s="19" t="s">
        <v>85</v>
      </c>
    </row>
    <row r="155" s="2" customFormat="1" ht="33" customHeight="1">
      <c r="A155" s="40"/>
      <c r="B155" s="41"/>
      <c r="C155" s="221" t="s">
        <v>8</v>
      </c>
      <c r="D155" s="221" t="s">
        <v>248</v>
      </c>
      <c r="E155" s="222" t="s">
        <v>8077</v>
      </c>
      <c r="F155" s="223" t="s">
        <v>8078</v>
      </c>
      <c r="G155" s="224" t="s">
        <v>8028</v>
      </c>
      <c r="H155" s="225">
        <v>1</v>
      </c>
      <c r="I155" s="226"/>
      <c r="J155" s="227">
        <f>ROUND(I155*H155,2)</f>
        <v>0</v>
      </c>
      <c r="K155" s="223" t="s">
        <v>1</v>
      </c>
      <c r="L155" s="46"/>
      <c r="M155" s="228" t="s">
        <v>1</v>
      </c>
      <c r="N155" s="229" t="s">
        <v>42</v>
      </c>
      <c r="O155" s="93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2" t="s">
        <v>253</v>
      </c>
      <c r="AT155" s="232" t="s">
        <v>248</v>
      </c>
      <c r="AU155" s="232" t="s">
        <v>85</v>
      </c>
      <c r="AY155" s="19" t="s">
        <v>245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9" t="s">
        <v>85</v>
      </c>
      <c r="BK155" s="233">
        <f>ROUND(I155*H155,2)</f>
        <v>0</v>
      </c>
      <c r="BL155" s="19" t="s">
        <v>253</v>
      </c>
      <c r="BM155" s="232" t="s">
        <v>8079</v>
      </c>
    </row>
    <row r="156" s="2" customFormat="1">
      <c r="A156" s="40"/>
      <c r="B156" s="41"/>
      <c r="C156" s="42"/>
      <c r="D156" s="234" t="s">
        <v>255</v>
      </c>
      <c r="E156" s="42"/>
      <c r="F156" s="235" t="s">
        <v>8080</v>
      </c>
      <c r="G156" s="42"/>
      <c r="H156" s="42"/>
      <c r="I156" s="236"/>
      <c r="J156" s="42"/>
      <c r="K156" s="42"/>
      <c r="L156" s="46"/>
      <c r="M156" s="237"/>
      <c r="N156" s="238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255</v>
      </c>
      <c r="AU156" s="19" t="s">
        <v>85</v>
      </c>
    </row>
    <row r="157" s="2" customFormat="1">
      <c r="A157" s="40"/>
      <c r="B157" s="41"/>
      <c r="C157" s="42"/>
      <c r="D157" s="234" t="s">
        <v>540</v>
      </c>
      <c r="E157" s="42"/>
      <c r="F157" s="282" t="s">
        <v>8081</v>
      </c>
      <c r="G157" s="42"/>
      <c r="H157" s="42"/>
      <c r="I157" s="236"/>
      <c r="J157" s="42"/>
      <c r="K157" s="42"/>
      <c r="L157" s="46"/>
      <c r="M157" s="237"/>
      <c r="N157" s="238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540</v>
      </c>
      <c r="AU157" s="19" t="s">
        <v>85</v>
      </c>
    </row>
    <row r="158" s="2" customFormat="1" ht="16.5" customHeight="1">
      <c r="A158" s="40"/>
      <c r="B158" s="41"/>
      <c r="C158" s="221" t="s">
        <v>383</v>
      </c>
      <c r="D158" s="221" t="s">
        <v>248</v>
      </c>
      <c r="E158" s="222" t="s">
        <v>8082</v>
      </c>
      <c r="F158" s="223" t="s">
        <v>8083</v>
      </c>
      <c r="G158" s="224" t="s">
        <v>8028</v>
      </c>
      <c r="H158" s="225">
        <v>1</v>
      </c>
      <c r="I158" s="226"/>
      <c r="J158" s="227">
        <f>ROUND(I158*H158,2)</f>
        <v>0</v>
      </c>
      <c r="K158" s="223" t="s">
        <v>1</v>
      </c>
      <c r="L158" s="46"/>
      <c r="M158" s="228" t="s">
        <v>1</v>
      </c>
      <c r="N158" s="229" t="s">
        <v>42</v>
      </c>
      <c r="O158" s="93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32" t="s">
        <v>253</v>
      </c>
      <c r="AT158" s="232" t="s">
        <v>248</v>
      </c>
      <c r="AU158" s="232" t="s">
        <v>85</v>
      </c>
      <c r="AY158" s="19" t="s">
        <v>245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9" t="s">
        <v>85</v>
      </c>
      <c r="BK158" s="233">
        <f>ROUND(I158*H158,2)</f>
        <v>0</v>
      </c>
      <c r="BL158" s="19" t="s">
        <v>253</v>
      </c>
      <c r="BM158" s="232" t="s">
        <v>8084</v>
      </c>
    </row>
    <row r="159" s="2" customFormat="1">
      <c r="A159" s="40"/>
      <c r="B159" s="41"/>
      <c r="C159" s="42"/>
      <c r="D159" s="234" t="s">
        <v>255</v>
      </c>
      <c r="E159" s="42"/>
      <c r="F159" s="235" t="s">
        <v>8085</v>
      </c>
      <c r="G159" s="42"/>
      <c r="H159" s="42"/>
      <c r="I159" s="236"/>
      <c r="J159" s="42"/>
      <c r="K159" s="42"/>
      <c r="L159" s="46"/>
      <c r="M159" s="237"/>
      <c r="N159" s="238"/>
      <c r="O159" s="93"/>
      <c r="P159" s="93"/>
      <c r="Q159" s="93"/>
      <c r="R159" s="93"/>
      <c r="S159" s="93"/>
      <c r="T159" s="94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255</v>
      </c>
      <c r="AU159" s="19" t="s">
        <v>85</v>
      </c>
    </row>
    <row r="160" s="2" customFormat="1" ht="16.5" customHeight="1">
      <c r="A160" s="40"/>
      <c r="B160" s="41"/>
      <c r="C160" s="221" t="s">
        <v>390</v>
      </c>
      <c r="D160" s="221" t="s">
        <v>248</v>
      </c>
      <c r="E160" s="222" t="s">
        <v>8086</v>
      </c>
      <c r="F160" s="223" t="s">
        <v>8087</v>
      </c>
      <c r="G160" s="224" t="s">
        <v>317</v>
      </c>
      <c r="H160" s="225">
        <v>24000</v>
      </c>
      <c r="I160" s="226"/>
      <c r="J160" s="227">
        <f>ROUND(I160*H160,2)</f>
        <v>0</v>
      </c>
      <c r="K160" s="223" t="s">
        <v>252</v>
      </c>
      <c r="L160" s="46"/>
      <c r="M160" s="228" t="s">
        <v>1</v>
      </c>
      <c r="N160" s="229" t="s">
        <v>42</v>
      </c>
      <c r="O160" s="93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2" t="s">
        <v>253</v>
      </c>
      <c r="AT160" s="232" t="s">
        <v>248</v>
      </c>
      <c r="AU160" s="232" t="s">
        <v>85</v>
      </c>
      <c r="AY160" s="19" t="s">
        <v>245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9" t="s">
        <v>85</v>
      </c>
      <c r="BK160" s="233">
        <f>ROUND(I160*H160,2)</f>
        <v>0</v>
      </c>
      <c r="BL160" s="19" t="s">
        <v>253</v>
      </c>
      <c r="BM160" s="232" t="s">
        <v>8088</v>
      </c>
    </row>
    <row r="161" s="2" customFormat="1">
      <c r="A161" s="40"/>
      <c r="B161" s="41"/>
      <c r="C161" s="42"/>
      <c r="D161" s="234" t="s">
        <v>255</v>
      </c>
      <c r="E161" s="42"/>
      <c r="F161" s="235" t="s">
        <v>8089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255</v>
      </c>
      <c r="AU161" s="19" t="s">
        <v>85</v>
      </c>
    </row>
    <row r="162" s="2" customFormat="1" ht="24.15" customHeight="1">
      <c r="A162" s="40"/>
      <c r="B162" s="41"/>
      <c r="C162" s="221" t="s">
        <v>395</v>
      </c>
      <c r="D162" s="221" t="s">
        <v>248</v>
      </c>
      <c r="E162" s="222" t="s">
        <v>8090</v>
      </c>
      <c r="F162" s="223" t="s">
        <v>8091</v>
      </c>
      <c r="G162" s="224" t="s">
        <v>8092</v>
      </c>
      <c r="H162" s="225">
        <v>10000</v>
      </c>
      <c r="I162" s="226"/>
      <c r="J162" s="227">
        <f>ROUND(I162*H162,2)</f>
        <v>0</v>
      </c>
      <c r="K162" s="223" t="s">
        <v>252</v>
      </c>
      <c r="L162" s="46"/>
      <c r="M162" s="228" t="s">
        <v>1</v>
      </c>
      <c r="N162" s="229" t="s">
        <v>42</v>
      </c>
      <c r="O162" s="93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32" t="s">
        <v>253</v>
      </c>
      <c r="AT162" s="232" t="s">
        <v>248</v>
      </c>
      <c r="AU162" s="232" t="s">
        <v>85</v>
      </c>
      <c r="AY162" s="19" t="s">
        <v>245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9" t="s">
        <v>85</v>
      </c>
      <c r="BK162" s="233">
        <f>ROUND(I162*H162,2)</f>
        <v>0</v>
      </c>
      <c r="BL162" s="19" t="s">
        <v>253</v>
      </c>
      <c r="BM162" s="232" t="s">
        <v>8093</v>
      </c>
    </row>
    <row r="163" s="2" customFormat="1">
      <c r="A163" s="40"/>
      <c r="B163" s="41"/>
      <c r="C163" s="42"/>
      <c r="D163" s="234" t="s">
        <v>255</v>
      </c>
      <c r="E163" s="42"/>
      <c r="F163" s="235" t="s">
        <v>8091</v>
      </c>
      <c r="G163" s="42"/>
      <c r="H163" s="42"/>
      <c r="I163" s="236"/>
      <c r="J163" s="42"/>
      <c r="K163" s="42"/>
      <c r="L163" s="46"/>
      <c r="M163" s="237"/>
      <c r="N163" s="238"/>
      <c r="O163" s="93"/>
      <c r="P163" s="93"/>
      <c r="Q163" s="93"/>
      <c r="R163" s="93"/>
      <c r="S163" s="93"/>
      <c r="T163" s="94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255</v>
      </c>
      <c r="AU163" s="19" t="s">
        <v>85</v>
      </c>
    </row>
    <row r="164" s="2" customFormat="1" ht="16.5" customHeight="1">
      <c r="A164" s="40"/>
      <c r="B164" s="41"/>
      <c r="C164" s="221" t="s">
        <v>402</v>
      </c>
      <c r="D164" s="221" t="s">
        <v>248</v>
      </c>
      <c r="E164" s="222" t="s">
        <v>8094</v>
      </c>
      <c r="F164" s="223" t="s">
        <v>8095</v>
      </c>
      <c r="G164" s="224" t="s">
        <v>8028</v>
      </c>
      <c r="H164" s="225">
        <v>11</v>
      </c>
      <c r="I164" s="226"/>
      <c r="J164" s="227">
        <f>ROUND(I164*H164,2)</f>
        <v>0</v>
      </c>
      <c r="K164" s="223" t="s">
        <v>1</v>
      </c>
      <c r="L164" s="46"/>
      <c r="M164" s="228" t="s">
        <v>1</v>
      </c>
      <c r="N164" s="229" t="s">
        <v>42</v>
      </c>
      <c r="O164" s="93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32" t="s">
        <v>253</v>
      </c>
      <c r="AT164" s="232" t="s">
        <v>248</v>
      </c>
      <c r="AU164" s="232" t="s">
        <v>85</v>
      </c>
      <c r="AY164" s="19" t="s">
        <v>245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9" t="s">
        <v>85</v>
      </c>
      <c r="BK164" s="233">
        <f>ROUND(I164*H164,2)</f>
        <v>0</v>
      </c>
      <c r="BL164" s="19" t="s">
        <v>253</v>
      </c>
      <c r="BM164" s="232" t="s">
        <v>8096</v>
      </c>
    </row>
    <row r="165" s="2" customFormat="1">
      <c r="A165" s="40"/>
      <c r="B165" s="41"/>
      <c r="C165" s="42"/>
      <c r="D165" s="234" t="s">
        <v>255</v>
      </c>
      <c r="E165" s="42"/>
      <c r="F165" s="235" t="s">
        <v>8097</v>
      </c>
      <c r="G165" s="42"/>
      <c r="H165" s="42"/>
      <c r="I165" s="236"/>
      <c r="J165" s="42"/>
      <c r="K165" s="42"/>
      <c r="L165" s="46"/>
      <c r="M165" s="237"/>
      <c r="N165" s="238"/>
      <c r="O165" s="93"/>
      <c r="P165" s="93"/>
      <c r="Q165" s="93"/>
      <c r="R165" s="93"/>
      <c r="S165" s="93"/>
      <c r="T165" s="94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255</v>
      </c>
      <c r="AU165" s="19" t="s">
        <v>85</v>
      </c>
    </row>
    <row r="166" s="13" customFormat="1">
      <c r="A166" s="13"/>
      <c r="B166" s="239"/>
      <c r="C166" s="240"/>
      <c r="D166" s="234" t="s">
        <v>257</v>
      </c>
      <c r="E166" s="241" t="s">
        <v>1</v>
      </c>
      <c r="F166" s="242" t="s">
        <v>8098</v>
      </c>
      <c r="G166" s="240"/>
      <c r="H166" s="241" t="s">
        <v>1</v>
      </c>
      <c r="I166" s="243"/>
      <c r="J166" s="240"/>
      <c r="K166" s="240"/>
      <c r="L166" s="244"/>
      <c r="M166" s="245"/>
      <c r="N166" s="246"/>
      <c r="O166" s="246"/>
      <c r="P166" s="246"/>
      <c r="Q166" s="246"/>
      <c r="R166" s="246"/>
      <c r="S166" s="246"/>
      <c r="T166" s="24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8" t="s">
        <v>257</v>
      </c>
      <c r="AU166" s="248" t="s">
        <v>85</v>
      </c>
      <c r="AV166" s="13" t="s">
        <v>85</v>
      </c>
      <c r="AW166" s="13" t="s">
        <v>34</v>
      </c>
      <c r="AX166" s="13" t="s">
        <v>77</v>
      </c>
      <c r="AY166" s="248" t="s">
        <v>245</v>
      </c>
    </row>
    <row r="167" s="14" customFormat="1">
      <c r="A167" s="14"/>
      <c r="B167" s="249"/>
      <c r="C167" s="250"/>
      <c r="D167" s="234" t="s">
        <v>257</v>
      </c>
      <c r="E167" s="251" t="s">
        <v>1</v>
      </c>
      <c r="F167" s="252" t="s">
        <v>85</v>
      </c>
      <c r="G167" s="250"/>
      <c r="H167" s="253">
        <v>1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85</v>
      </c>
      <c r="AV167" s="14" t="s">
        <v>87</v>
      </c>
      <c r="AW167" s="14" t="s">
        <v>34</v>
      </c>
      <c r="AX167" s="14" t="s">
        <v>77</v>
      </c>
      <c r="AY167" s="259" t="s">
        <v>245</v>
      </c>
    </row>
    <row r="168" s="13" customFormat="1">
      <c r="A168" s="13"/>
      <c r="B168" s="239"/>
      <c r="C168" s="240"/>
      <c r="D168" s="234" t="s">
        <v>257</v>
      </c>
      <c r="E168" s="241" t="s">
        <v>1</v>
      </c>
      <c r="F168" s="242" t="s">
        <v>8099</v>
      </c>
      <c r="G168" s="240"/>
      <c r="H168" s="241" t="s">
        <v>1</v>
      </c>
      <c r="I168" s="243"/>
      <c r="J168" s="240"/>
      <c r="K168" s="240"/>
      <c r="L168" s="244"/>
      <c r="M168" s="245"/>
      <c r="N168" s="246"/>
      <c r="O168" s="246"/>
      <c r="P168" s="246"/>
      <c r="Q168" s="246"/>
      <c r="R168" s="246"/>
      <c r="S168" s="246"/>
      <c r="T168" s="24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8" t="s">
        <v>257</v>
      </c>
      <c r="AU168" s="248" t="s">
        <v>85</v>
      </c>
      <c r="AV168" s="13" t="s">
        <v>85</v>
      </c>
      <c r="AW168" s="13" t="s">
        <v>34</v>
      </c>
      <c r="AX168" s="13" t="s">
        <v>77</v>
      </c>
      <c r="AY168" s="248" t="s">
        <v>245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87</v>
      </c>
      <c r="G169" s="250"/>
      <c r="H169" s="253">
        <v>2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85</v>
      </c>
      <c r="AV169" s="14" t="s">
        <v>87</v>
      </c>
      <c r="AW169" s="14" t="s">
        <v>34</v>
      </c>
      <c r="AX169" s="14" t="s">
        <v>77</v>
      </c>
      <c r="AY169" s="259" t="s">
        <v>245</v>
      </c>
    </row>
    <row r="170" s="13" customFormat="1">
      <c r="A170" s="13"/>
      <c r="B170" s="239"/>
      <c r="C170" s="240"/>
      <c r="D170" s="234" t="s">
        <v>257</v>
      </c>
      <c r="E170" s="241" t="s">
        <v>1</v>
      </c>
      <c r="F170" s="242" t="s">
        <v>8100</v>
      </c>
      <c r="G170" s="240"/>
      <c r="H170" s="241" t="s">
        <v>1</v>
      </c>
      <c r="I170" s="243"/>
      <c r="J170" s="240"/>
      <c r="K170" s="240"/>
      <c r="L170" s="244"/>
      <c r="M170" s="245"/>
      <c r="N170" s="246"/>
      <c r="O170" s="246"/>
      <c r="P170" s="246"/>
      <c r="Q170" s="246"/>
      <c r="R170" s="246"/>
      <c r="S170" s="246"/>
      <c r="T170" s="24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8" t="s">
        <v>257</v>
      </c>
      <c r="AU170" s="248" t="s">
        <v>85</v>
      </c>
      <c r="AV170" s="13" t="s">
        <v>85</v>
      </c>
      <c r="AW170" s="13" t="s">
        <v>34</v>
      </c>
      <c r="AX170" s="13" t="s">
        <v>77</v>
      </c>
      <c r="AY170" s="248" t="s">
        <v>245</v>
      </c>
    </row>
    <row r="171" s="14" customFormat="1">
      <c r="A171" s="14"/>
      <c r="B171" s="249"/>
      <c r="C171" s="250"/>
      <c r="D171" s="234" t="s">
        <v>257</v>
      </c>
      <c r="E171" s="251" t="s">
        <v>1</v>
      </c>
      <c r="F171" s="252" t="s">
        <v>87</v>
      </c>
      <c r="G171" s="250"/>
      <c r="H171" s="253">
        <v>2</v>
      </c>
      <c r="I171" s="254"/>
      <c r="J171" s="250"/>
      <c r="K171" s="250"/>
      <c r="L171" s="255"/>
      <c r="M171" s="256"/>
      <c r="N171" s="257"/>
      <c r="O171" s="257"/>
      <c r="P171" s="257"/>
      <c r="Q171" s="257"/>
      <c r="R171" s="257"/>
      <c r="S171" s="257"/>
      <c r="T171" s="25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9" t="s">
        <v>257</v>
      </c>
      <c r="AU171" s="259" t="s">
        <v>85</v>
      </c>
      <c r="AV171" s="14" t="s">
        <v>87</v>
      </c>
      <c r="AW171" s="14" t="s">
        <v>34</v>
      </c>
      <c r="AX171" s="14" t="s">
        <v>77</v>
      </c>
      <c r="AY171" s="259" t="s">
        <v>245</v>
      </c>
    </row>
    <row r="172" s="13" customFormat="1">
      <c r="A172" s="13"/>
      <c r="B172" s="239"/>
      <c r="C172" s="240"/>
      <c r="D172" s="234" t="s">
        <v>257</v>
      </c>
      <c r="E172" s="241" t="s">
        <v>1</v>
      </c>
      <c r="F172" s="242" t="s">
        <v>8101</v>
      </c>
      <c r="G172" s="240"/>
      <c r="H172" s="241" t="s">
        <v>1</v>
      </c>
      <c r="I172" s="243"/>
      <c r="J172" s="240"/>
      <c r="K172" s="240"/>
      <c r="L172" s="244"/>
      <c r="M172" s="245"/>
      <c r="N172" s="246"/>
      <c r="O172" s="246"/>
      <c r="P172" s="246"/>
      <c r="Q172" s="246"/>
      <c r="R172" s="246"/>
      <c r="S172" s="246"/>
      <c r="T172" s="24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8" t="s">
        <v>257</v>
      </c>
      <c r="AU172" s="248" t="s">
        <v>85</v>
      </c>
      <c r="AV172" s="13" t="s">
        <v>85</v>
      </c>
      <c r="AW172" s="13" t="s">
        <v>34</v>
      </c>
      <c r="AX172" s="13" t="s">
        <v>77</v>
      </c>
      <c r="AY172" s="248" t="s">
        <v>245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246</v>
      </c>
      <c r="G173" s="250"/>
      <c r="H173" s="253">
        <v>5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85</v>
      </c>
      <c r="AV173" s="14" t="s">
        <v>87</v>
      </c>
      <c r="AW173" s="14" t="s">
        <v>34</v>
      </c>
      <c r="AX173" s="14" t="s">
        <v>77</v>
      </c>
      <c r="AY173" s="259" t="s">
        <v>245</v>
      </c>
    </row>
    <row r="174" s="13" customFormat="1">
      <c r="A174" s="13"/>
      <c r="B174" s="239"/>
      <c r="C174" s="240"/>
      <c r="D174" s="234" t="s">
        <v>257</v>
      </c>
      <c r="E174" s="241" t="s">
        <v>1</v>
      </c>
      <c r="F174" s="242" t="s">
        <v>8102</v>
      </c>
      <c r="G174" s="240"/>
      <c r="H174" s="241" t="s">
        <v>1</v>
      </c>
      <c r="I174" s="243"/>
      <c r="J174" s="240"/>
      <c r="K174" s="240"/>
      <c r="L174" s="244"/>
      <c r="M174" s="245"/>
      <c r="N174" s="246"/>
      <c r="O174" s="246"/>
      <c r="P174" s="246"/>
      <c r="Q174" s="246"/>
      <c r="R174" s="246"/>
      <c r="S174" s="246"/>
      <c r="T174" s="24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8" t="s">
        <v>257</v>
      </c>
      <c r="AU174" s="248" t="s">
        <v>85</v>
      </c>
      <c r="AV174" s="13" t="s">
        <v>85</v>
      </c>
      <c r="AW174" s="13" t="s">
        <v>34</v>
      </c>
      <c r="AX174" s="13" t="s">
        <v>77</v>
      </c>
      <c r="AY174" s="248" t="s">
        <v>245</v>
      </c>
    </row>
    <row r="175" s="14" customFormat="1">
      <c r="A175" s="14"/>
      <c r="B175" s="249"/>
      <c r="C175" s="250"/>
      <c r="D175" s="234" t="s">
        <v>257</v>
      </c>
      <c r="E175" s="251" t="s">
        <v>1</v>
      </c>
      <c r="F175" s="252" t="s">
        <v>85</v>
      </c>
      <c r="G175" s="250"/>
      <c r="H175" s="253">
        <v>1</v>
      </c>
      <c r="I175" s="254"/>
      <c r="J175" s="250"/>
      <c r="K175" s="250"/>
      <c r="L175" s="255"/>
      <c r="M175" s="256"/>
      <c r="N175" s="257"/>
      <c r="O175" s="257"/>
      <c r="P175" s="257"/>
      <c r="Q175" s="257"/>
      <c r="R175" s="257"/>
      <c r="S175" s="257"/>
      <c r="T175" s="25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9" t="s">
        <v>257</v>
      </c>
      <c r="AU175" s="259" t="s">
        <v>85</v>
      </c>
      <c r="AV175" s="14" t="s">
        <v>87</v>
      </c>
      <c r="AW175" s="14" t="s">
        <v>34</v>
      </c>
      <c r="AX175" s="14" t="s">
        <v>77</v>
      </c>
      <c r="AY175" s="259" t="s">
        <v>245</v>
      </c>
    </row>
    <row r="176" s="15" customFormat="1">
      <c r="A176" s="15"/>
      <c r="B176" s="260"/>
      <c r="C176" s="261"/>
      <c r="D176" s="234" t="s">
        <v>257</v>
      </c>
      <c r="E176" s="262" t="s">
        <v>1</v>
      </c>
      <c r="F176" s="263" t="s">
        <v>266</v>
      </c>
      <c r="G176" s="261"/>
      <c r="H176" s="264">
        <v>11</v>
      </c>
      <c r="I176" s="265"/>
      <c r="J176" s="261"/>
      <c r="K176" s="261"/>
      <c r="L176" s="266"/>
      <c r="M176" s="293"/>
      <c r="N176" s="294"/>
      <c r="O176" s="294"/>
      <c r="P176" s="294"/>
      <c r="Q176" s="294"/>
      <c r="R176" s="294"/>
      <c r="S176" s="294"/>
      <c r="T176" s="29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70" t="s">
        <v>257</v>
      </c>
      <c r="AU176" s="270" t="s">
        <v>85</v>
      </c>
      <c r="AV176" s="15" t="s">
        <v>253</v>
      </c>
      <c r="AW176" s="15" t="s">
        <v>34</v>
      </c>
      <c r="AX176" s="15" t="s">
        <v>85</v>
      </c>
      <c r="AY176" s="270" t="s">
        <v>245</v>
      </c>
    </row>
    <row r="177" s="2" customFormat="1" ht="6.96" customHeight="1">
      <c r="A177" s="40"/>
      <c r="B177" s="68"/>
      <c r="C177" s="69"/>
      <c r="D177" s="69"/>
      <c r="E177" s="69"/>
      <c r="F177" s="69"/>
      <c r="G177" s="69"/>
      <c r="H177" s="69"/>
      <c r="I177" s="69"/>
      <c r="J177" s="69"/>
      <c r="K177" s="69"/>
      <c r="L177" s="46"/>
      <c r="M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</row>
  </sheetData>
  <sheetProtection sheet="1" autoFilter="0" formatColumns="0" formatRows="0" objects="1" scenarios="1" spinCount="100000" saltValue="8chsQmyL4TD2C534W+22iNOodQqdBlu4BFIJ33VBFafSeuR/SVCXuxvp91hFyTxbyaeZJHAu9vy8JInJwvmXXA==" hashValue="Mb26PyrlQu/lyHCG9W2868sIeKBWBzpMyRK7Pq6rC15//vrVDrVTpYcSN6RbcpcQB5gJWQYsw70xtDYeEpsPUQ==" algorithmName="SHA-512" password="CC35"/>
  <autoFilter ref="C116:K176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172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</row>
    <row r="5" hidden="1" s="1" customFormat="1" ht="6.96" customHeight="1">
      <c r="B5" s="22"/>
      <c r="L5" s="22"/>
    </row>
    <row r="6" hidden="1" s="1" customFormat="1" ht="12" customHeight="1">
      <c r="B6" s="22"/>
      <c r="D6" s="143" t="s">
        <v>16</v>
      </c>
      <c r="L6" s="22"/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8103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ROUND(J121,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ROUND((SUM(BE121:BE276)),  2)</f>
        <v>0</v>
      </c>
      <c r="G33" s="40"/>
      <c r="H33" s="40"/>
      <c r="I33" s="158">
        <v>0.20999999999999999</v>
      </c>
      <c r="J33" s="157">
        <f>ROUND(((SUM(BE121:BE276))*I33),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ROUND((SUM(BF121:BF276)),  2)</f>
        <v>0</v>
      </c>
      <c r="G34" s="40"/>
      <c r="H34" s="40"/>
      <c r="I34" s="158">
        <v>0.12</v>
      </c>
      <c r="J34" s="157">
        <f>ROUND(((SUM(BF121:BF276))*I34),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ROUND((SUM(BG121:BG276)),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ROUND((SUM(BH121:BH276)),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ROUND((SUM(BI121:BI276)),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VON-M - Vedlejší a ostatní náklady - část mosty a propustky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J121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8023</v>
      </c>
      <c r="E97" s="185"/>
      <c r="F97" s="185"/>
      <c r="G97" s="185"/>
      <c r="H97" s="185"/>
      <c r="I97" s="185"/>
      <c r="J97" s="186">
        <f>J122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8104</v>
      </c>
      <c r="E98" s="191"/>
      <c r="F98" s="191"/>
      <c r="G98" s="191"/>
      <c r="H98" s="191"/>
      <c r="I98" s="191"/>
      <c r="J98" s="192">
        <f>J123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8105</v>
      </c>
      <c r="E99" s="191"/>
      <c r="F99" s="191"/>
      <c r="G99" s="191"/>
      <c r="H99" s="191"/>
      <c r="I99" s="191"/>
      <c r="J99" s="192">
        <f>J210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8"/>
      <c r="C100" s="189"/>
      <c r="D100" s="190" t="s">
        <v>8106</v>
      </c>
      <c r="E100" s="191"/>
      <c r="F100" s="191"/>
      <c r="G100" s="191"/>
      <c r="H100" s="191"/>
      <c r="I100" s="191"/>
      <c r="J100" s="192">
        <f>J237</f>
        <v>0</v>
      </c>
      <c r="K100" s="189"/>
      <c r="L100" s="19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8"/>
      <c r="C101" s="189"/>
      <c r="D101" s="190" t="s">
        <v>8107</v>
      </c>
      <c r="E101" s="191"/>
      <c r="F101" s="191"/>
      <c r="G101" s="191"/>
      <c r="H101" s="191"/>
      <c r="I101" s="191"/>
      <c r="J101" s="192">
        <f>J263</f>
        <v>0</v>
      </c>
      <c r="K101" s="189"/>
      <c r="L101" s="19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 s="2" customFormat="1" ht="6.96" customHeight="1">
      <c r="A103" s="40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5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hidden="1"/>
    <row r="105" hidden="1"/>
    <row r="106" hidden="1"/>
    <row r="107" s="2" customFormat="1" ht="6.96" customHeight="1">
      <c r="A107" s="40"/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24.96" customHeight="1">
      <c r="A108" s="40"/>
      <c r="B108" s="41"/>
      <c r="C108" s="25" t="s">
        <v>230</v>
      </c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6.96" customHeight="1">
      <c r="A109" s="40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2" customHeight="1">
      <c r="A110" s="40"/>
      <c r="B110" s="41"/>
      <c r="C110" s="34" t="s">
        <v>16</v>
      </c>
      <c r="D110" s="42"/>
      <c r="E110" s="42"/>
      <c r="F110" s="42"/>
      <c r="G110" s="42"/>
      <c r="H110" s="42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6.5" customHeight="1">
      <c r="A111" s="40"/>
      <c r="B111" s="41"/>
      <c r="C111" s="42"/>
      <c r="D111" s="42"/>
      <c r="E111" s="177" t="str">
        <f>E7</f>
        <v>Cyklická obnova trati v úseku Vsetín – Horní Lideč</v>
      </c>
      <c r="F111" s="34"/>
      <c r="G111" s="34"/>
      <c r="H111" s="34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2" customHeight="1">
      <c r="A112" s="40"/>
      <c r="B112" s="41"/>
      <c r="C112" s="34" t="s">
        <v>191</v>
      </c>
      <c r="D112" s="42"/>
      <c r="E112" s="42"/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16.5" customHeight="1">
      <c r="A113" s="40"/>
      <c r="B113" s="41"/>
      <c r="C113" s="42"/>
      <c r="D113" s="42"/>
      <c r="E113" s="78" t="str">
        <f>E9</f>
        <v>VON-M - Vedlejší a ostatní náklady - část mosty a propustky</v>
      </c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6.96" customHeight="1">
      <c r="A114" s="40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12" customHeight="1">
      <c r="A115" s="40"/>
      <c r="B115" s="41"/>
      <c r="C115" s="34" t="s">
        <v>20</v>
      </c>
      <c r="D115" s="42"/>
      <c r="E115" s="42"/>
      <c r="F115" s="29" t="str">
        <f>F12</f>
        <v>Vsetín - Horní Lideč</v>
      </c>
      <c r="G115" s="42"/>
      <c r="H115" s="42"/>
      <c r="I115" s="34" t="s">
        <v>22</v>
      </c>
      <c r="J115" s="81" t="str">
        <f>IF(J12="","",J12)</f>
        <v>20. 11. 2025</v>
      </c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6.96" customHeight="1">
      <c r="A116" s="40"/>
      <c r="B116" s="41"/>
      <c r="C116" s="42"/>
      <c r="D116" s="42"/>
      <c r="E116" s="42"/>
      <c r="F116" s="42"/>
      <c r="G116" s="42"/>
      <c r="H116" s="42"/>
      <c r="I116" s="42"/>
      <c r="J116" s="42"/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24</v>
      </c>
      <c r="D117" s="42"/>
      <c r="E117" s="42"/>
      <c r="F117" s="29" t="str">
        <f>E15</f>
        <v>Správa železnic s.o.</v>
      </c>
      <c r="G117" s="42"/>
      <c r="H117" s="42"/>
      <c r="I117" s="34" t="s">
        <v>32</v>
      </c>
      <c r="J117" s="38" t="str">
        <f>E21</f>
        <v xml:space="preserve"> 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5.15" customHeight="1">
      <c r="A118" s="40"/>
      <c r="B118" s="41"/>
      <c r="C118" s="34" t="s">
        <v>30</v>
      </c>
      <c r="D118" s="42"/>
      <c r="E118" s="42"/>
      <c r="F118" s="29" t="str">
        <f>IF(E18="","",E18)</f>
        <v>Vyplň údaj</v>
      </c>
      <c r="G118" s="42"/>
      <c r="H118" s="42"/>
      <c r="I118" s="34" t="s">
        <v>35</v>
      </c>
      <c r="J118" s="38" t="str">
        <f>E24</f>
        <v>Správa železnic s.o.</v>
      </c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2" customFormat="1" ht="10.32" customHeight="1">
      <c r="A119" s="40"/>
      <c r="B119" s="41"/>
      <c r="C119" s="42"/>
      <c r="D119" s="42"/>
      <c r="E119" s="42"/>
      <c r="F119" s="42"/>
      <c r="G119" s="42"/>
      <c r="H119" s="42"/>
      <c r="I119" s="42"/>
      <c r="J119" s="42"/>
      <c r="K119" s="42"/>
      <c r="L119" s="65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</row>
    <row r="120" s="11" customFormat="1" ht="29.28" customHeight="1">
      <c r="A120" s="194"/>
      <c r="B120" s="195"/>
      <c r="C120" s="196" t="s">
        <v>231</v>
      </c>
      <c r="D120" s="197" t="s">
        <v>62</v>
      </c>
      <c r="E120" s="197" t="s">
        <v>58</v>
      </c>
      <c r="F120" s="197" t="s">
        <v>59</v>
      </c>
      <c r="G120" s="197" t="s">
        <v>232</v>
      </c>
      <c r="H120" s="197" t="s">
        <v>233</v>
      </c>
      <c r="I120" s="197" t="s">
        <v>234</v>
      </c>
      <c r="J120" s="197" t="s">
        <v>223</v>
      </c>
      <c r="K120" s="198" t="s">
        <v>235</v>
      </c>
      <c r="L120" s="199"/>
      <c r="M120" s="102" t="s">
        <v>1</v>
      </c>
      <c r="N120" s="103" t="s">
        <v>41</v>
      </c>
      <c r="O120" s="103" t="s">
        <v>236</v>
      </c>
      <c r="P120" s="103" t="s">
        <v>237</v>
      </c>
      <c r="Q120" s="103" t="s">
        <v>238</v>
      </c>
      <c r="R120" s="103" t="s">
        <v>239</v>
      </c>
      <c r="S120" s="103" t="s">
        <v>240</v>
      </c>
      <c r="T120" s="104" t="s">
        <v>241</v>
      </c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</row>
    <row r="121" s="2" customFormat="1" ht="22.8" customHeight="1">
      <c r="A121" s="40"/>
      <c r="B121" s="41"/>
      <c r="C121" s="109" t="s">
        <v>242</v>
      </c>
      <c r="D121" s="42"/>
      <c r="E121" s="42"/>
      <c r="F121" s="42"/>
      <c r="G121" s="42"/>
      <c r="H121" s="42"/>
      <c r="I121" s="42"/>
      <c r="J121" s="200">
        <f>BK121</f>
        <v>0</v>
      </c>
      <c r="K121" s="42"/>
      <c r="L121" s="46"/>
      <c r="M121" s="105"/>
      <c r="N121" s="201"/>
      <c r="O121" s="106"/>
      <c r="P121" s="202">
        <f>P122</f>
        <v>0</v>
      </c>
      <c r="Q121" s="106"/>
      <c r="R121" s="202">
        <f>R122</f>
        <v>0</v>
      </c>
      <c r="S121" s="106"/>
      <c r="T121" s="203">
        <f>T122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76</v>
      </c>
      <c r="AU121" s="19" t="s">
        <v>225</v>
      </c>
      <c r="BK121" s="204">
        <f>BK122</f>
        <v>0</v>
      </c>
    </row>
    <row r="122" s="12" customFormat="1" ht="25.92" customHeight="1">
      <c r="A122" s="12"/>
      <c r="B122" s="205"/>
      <c r="C122" s="206"/>
      <c r="D122" s="207" t="s">
        <v>76</v>
      </c>
      <c r="E122" s="208" t="s">
        <v>8024</v>
      </c>
      <c r="F122" s="208" t="s">
        <v>8025</v>
      </c>
      <c r="G122" s="206"/>
      <c r="H122" s="206"/>
      <c r="I122" s="209"/>
      <c r="J122" s="210">
        <f>BK122</f>
        <v>0</v>
      </c>
      <c r="K122" s="206"/>
      <c r="L122" s="211"/>
      <c r="M122" s="212"/>
      <c r="N122" s="213"/>
      <c r="O122" s="213"/>
      <c r="P122" s="214">
        <f>P123+P210+P237+P263</f>
        <v>0</v>
      </c>
      <c r="Q122" s="213"/>
      <c r="R122" s="214">
        <f>R123+R210+R237+R263</f>
        <v>0</v>
      </c>
      <c r="S122" s="213"/>
      <c r="T122" s="215">
        <f>T123+T210+T237+T263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246</v>
      </c>
      <c r="AT122" s="217" t="s">
        <v>76</v>
      </c>
      <c r="AU122" s="217" t="s">
        <v>77</v>
      </c>
      <c r="AY122" s="216" t="s">
        <v>245</v>
      </c>
      <c r="BK122" s="218">
        <f>BK123+BK210+BK237+BK263</f>
        <v>0</v>
      </c>
    </row>
    <row r="123" s="12" customFormat="1" ht="22.8" customHeight="1">
      <c r="A123" s="12"/>
      <c r="B123" s="205"/>
      <c r="C123" s="206"/>
      <c r="D123" s="207" t="s">
        <v>76</v>
      </c>
      <c r="E123" s="219" t="s">
        <v>8108</v>
      </c>
      <c r="F123" s="219" t="s">
        <v>8109</v>
      </c>
      <c r="G123" s="206"/>
      <c r="H123" s="206"/>
      <c r="I123" s="209"/>
      <c r="J123" s="220">
        <f>BK123</f>
        <v>0</v>
      </c>
      <c r="K123" s="206"/>
      <c r="L123" s="211"/>
      <c r="M123" s="212"/>
      <c r="N123" s="213"/>
      <c r="O123" s="213"/>
      <c r="P123" s="214">
        <f>SUM(P124:P209)</f>
        <v>0</v>
      </c>
      <c r="Q123" s="213"/>
      <c r="R123" s="214">
        <f>SUM(R124:R209)</f>
        <v>0</v>
      </c>
      <c r="S123" s="213"/>
      <c r="T123" s="215">
        <f>SUM(T124:T209)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6" t="s">
        <v>246</v>
      </c>
      <c r="AT123" s="217" t="s">
        <v>76</v>
      </c>
      <c r="AU123" s="217" t="s">
        <v>85</v>
      </c>
      <c r="AY123" s="216" t="s">
        <v>245</v>
      </c>
      <c r="BK123" s="218">
        <f>SUM(BK124:BK209)</f>
        <v>0</v>
      </c>
    </row>
    <row r="124" s="2" customFormat="1" ht="16.5" customHeight="1">
      <c r="A124" s="40"/>
      <c r="B124" s="41"/>
      <c r="C124" s="221" t="s">
        <v>85</v>
      </c>
      <c r="D124" s="221" t="s">
        <v>248</v>
      </c>
      <c r="E124" s="222" t="s">
        <v>8110</v>
      </c>
      <c r="F124" s="223" t="s">
        <v>8111</v>
      </c>
      <c r="G124" s="224" t="s">
        <v>8028</v>
      </c>
      <c r="H124" s="225">
        <v>14</v>
      </c>
      <c r="I124" s="226"/>
      <c r="J124" s="227">
        <f>ROUND(I124*H124,2)</f>
        <v>0</v>
      </c>
      <c r="K124" s="223" t="s">
        <v>1</v>
      </c>
      <c r="L124" s="46"/>
      <c r="M124" s="228" t="s">
        <v>1</v>
      </c>
      <c r="N124" s="229" t="s">
        <v>42</v>
      </c>
      <c r="O124" s="93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32" t="s">
        <v>253</v>
      </c>
      <c r="AT124" s="232" t="s">
        <v>248</v>
      </c>
      <c r="AU124" s="232" t="s">
        <v>87</v>
      </c>
      <c r="AY124" s="19" t="s">
        <v>245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9" t="s">
        <v>85</v>
      </c>
      <c r="BK124" s="233">
        <f>ROUND(I124*H124,2)</f>
        <v>0</v>
      </c>
      <c r="BL124" s="19" t="s">
        <v>253</v>
      </c>
      <c r="BM124" s="232" t="s">
        <v>8112</v>
      </c>
    </row>
    <row r="125" s="2" customFormat="1">
      <c r="A125" s="40"/>
      <c r="B125" s="41"/>
      <c r="C125" s="42"/>
      <c r="D125" s="234" t="s">
        <v>255</v>
      </c>
      <c r="E125" s="42"/>
      <c r="F125" s="235" t="s">
        <v>8111</v>
      </c>
      <c r="G125" s="42"/>
      <c r="H125" s="42"/>
      <c r="I125" s="236"/>
      <c r="J125" s="42"/>
      <c r="K125" s="42"/>
      <c r="L125" s="46"/>
      <c r="M125" s="237"/>
      <c r="N125" s="238"/>
      <c r="O125" s="93"/>
      <c r="P125" s="93"/>
      <c r="Q125" s="93"/>
      <c r="R125" s="93"/>
      <c r="S125" s="93"/>
      <c r="T125" s="94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255</v>
      </c>
      <c r="AU125" s="19" t="s">
        <v>87</v>
      </c>
    </row>
    <row r="126" s="2" customFormat="1">
      <c r="A126" s="40"/>
      <c r="B126" s="41"/>
      <c r="C126" s="42"/>
      <c r="D126" s="234" t="s">
        <v>540</v>
      </c>
      <c r="E126" s="42"/>
      <c r="F126" s="282" t="s">
        <v>8113</v>
      </c>
      <c r="G126" s="42"/>
      <c r="H126" s="42"/>
      <c r="I126" s="236"/>
      <c r="J126" s="42"/>
      <c r="K126" s="42"/>
      <c r="L126" s="46"/>
      <c r="M126" s="237"/>
      <c r="N126" s="238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540</v>
      </c>
      <c r="AU126" s="19" t="s">
        <v>87</v>
      </c>
    </row>
    <row r="127" s="14" customFormat="1">
      <c r="A127" s="14"/>
      <c r="B127" s="249"/>
      <c r="C127" s="250"/>
      <c r="D127" s="234" t="s">
        <v>257</v>
      </c>
      <c r="E127" s="251" t="s">
        <v>1</v>
      </c>
      <c r="F127" s="252" t="s">
        <v>8114</v>
      </c>
      <c r="G127" s="250"/>
      <c r="H127" s="253">
        <v>1</v>
      </c>
      <c r="I127" s="254"/>
      <c r="J127" s="250"/>
      <c r="K127" s="250"/>
      <c r="L127" s="255"/>
      <c r="M127" s="256"/>
      <c r="N127" s="257"/>
      <c r="O127" s="257"/>
      <c r="P127" s="257"/>
      <c r="Q127" s="257"/>
      <c r="R127" s="257"/>
      <c r="S127" s="257"/>
      <c r="T127" s="25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9" t="s">
        <v>257</v>
      </c>
      <c r="AU127" s="259" t="s">
        <v>87</v>
      </c>
      <c r="AV127" s="14" t="s">
        <v>87</v>
      </c>
      <c r="AW127" s="14" t="s">
        <v>34</v>
      </c>
      <c r="AX127" s="14" t="s">
        <v>77</v>
      </c>
      <c r="AY127" s="259" t="s">
        <v>245</v>
      </c>
    </row>
    <row r="128" s="14" customFormat="1">
      <c r="A128" s="14"/>
      <c r="B128" s="249"/>
      <c r="C128" s="250"/>
      <c r="D128" s="234" t="s">
        <v>257</v>
      </c>
      <c r="E128" s="251" t="s">
        <v>1</v>
      </c>
      <c r="F128" s="252" t="s">
        <v>8115</v>
      </c>
      <c r="G128" s="250"/>
      <c r="H128" s="253">
        <v>1</v>
      </c>
      <c r="I128" s="254"/>
      <c r="J128" s="250"/>
      <c r="K128" s="250"/>
      <c r="L128" s="255"/>
      <c r="M128" s="256"/>
      <c r="N128" s="257"/>
      <c r="O128" s="257"/>
      <c r="P128" s="257"/>
      <c r="Q128" s="257"/>
      <c r="R128" s="257"/>
      <c r="S128" s="257"/>
      <c r="T128" s="25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9" t="s">
        <v>257</v>
      </c>
      <c r="AU128" s="259" t="s">
        <v>87</v>
      </c>
      <c r="AV128" s="14" t="s">
        <v>87</v>
      </c>
      <c r="AW128" s="14" t="s">
        <v>34</v>
      </c>
      <c r="AX128" s="14" t="s">
        <v>77</v>
      </c>
      <c r="AY128" s="259" t="s">
        <v>245</v>
      </c>
    </row>
    <row r="129" s="14" customFormat="1">
      <c r="A129" s="14"/>
      <c r="B129" s="249"/>
      <c r="C129" s="250"/>
      <c r="D129" s="234" t="s">
        <v>257</v>
      </c>
      <c r="E129" s="251" t="s">
        <v>1</v>
      </c>
      <c r="F129" s="252" t="s">
        <v>8116</v>
      </c>
      <c r="G129" s="250"/>
      <c r="H129" s="253">
        <v>1</v>
      </c>
      <c r="I129" s="254"/>
      <c r="J129" s="250"/>
      <c r="K129" s="250"/>
      <c r="L129" s="255"/>
      <c r="M129" s="256"/>
      <c r="N129" s="257"/>
      <c r="O129" s="257"/>
      <c r="P129" s="257"/>
      <c r="Q129" s="257"/>
      <c r="R129" s="257"/>
      <c r="S129" s="257"/>
      <c r="T129" s="25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9" t="s">
        <v>257</v>
      </c>
      <c r="AU129" s="259" t="s">
        <v>87</v>
      </c>
      <c r="AV129" s="14" t="s">
        <v>87</v>
      </c>
      <c r="AW129" s="14" t="s">
        <v>34</v>
      </c>
      <c r="AX129" s="14" t="s">
        <v>77</v>
      </c>
      <c r="AY129" s="259" t="s">
        <v>245</v>
      </c>
    </row>
    <row r="130" s="14" customFormat="1">
      <c r="A130" s="14"/>
      <c r="B130" s="249"/>
      <c r="C130" s="250"/>
      <c r="D130" s="234" t="s">
        <v>257</v>
      </c>
      <c r="E130" s="251" t="s">
        <v>1</v>
      </c>
      <c r="F130" s="252" t="s">
        <v>8117</v>
      </c>
      <c r="G130" s="250"/>
      <c r="H130" s="253">
        <v>1</v>
      </c>
      <c r="I130" s="254"/>
      <c r="J130" s="250"/>
      <c r="K130" s="250"/>
      <c r="L130" s="255"/>
      <c r="M130" s="256"/>
      <c r="N130" s="257"/>
      <c r="O130" s="257"/>
      <c r="P130" s="257"/>
      <c r="Q130" s="257"/>
      <c r="R130" s="257"/>
      <c r="S130" s="257"/>
      <c r="T130" s="25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9" t="s">
        <v>257</v>
      </c>
      <c r="AU130" s="259" t="s">
        <v>87</v>
      </c>
      <c r="AV130" s="14" t="s">
        <v>87</v>
      </c>
      <c r="AW130" s="14" t="s">
        <v>34</v>
      </c>
      <c r="AX130" s="14" t="s">
        <v>77</v>
      </c>
      <c r="AY130" s="259" t="s">
        <v>245</v>
      </c>
    </row>
    <row r="131" s="14" customFormat="1">
      <c r="A131" s="14"/>
      <c r="B131" s="249"/>
      <c r="C131" s="250"/>
      <c r="D131" s="234" t="s">
        <v>257</v>
      </c>
      <c r="E131" s="251" t="s">
        <v>1</v>
      </c>
      <c r="F131" s="252" t="s">
        <v>8118</v>
      </c>
      <c r="G131" s="250"/>
      <c r="H131" s="253">
        <v>1</v>
      </c>
      <c r="I131" s="254"/>
      <c r="J131" s="250"/>
      <c r="K131" s="250"/>
      <c r="L131" s="255"/>
      <c r="M131" s="256"/>
      <c r="N131" s="257"/>
      <c r="O131" s="257"/>
      <c r="P131" s="257"/>
      <c r="Q131" s="257"/>
      <c r="R131" s="257"/>
      <c r="S131" s="257"/>
      <c r="T131" s="25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9" t="s">
        <v>257</v>
      </c>
      <c r="AU131" s="259" t="s">
        <v>87</v>
      </c>
      <c r="AV131" s="14" t="s">
        <v>87</v>
      </c>
      <c r="AW131" s="14" t="s">
        <v>34</v>
      </c>
      <c r="AX131" s="14" t="s">
        <v>77</v>
      </c>
      <c r="AY131" s="259" t="s">
        <v>245</v>
      </c>
    </row>
    <row r="132" s="14" customFormat="1">
      <c r="A132" s="14"/>
      <c r="B132" s="249"/>
      <c r="C132" s="250"/>
      <c r="D132" s="234" t="s">
        <v>257</v>
      </c>
      <c r="E132" s="251" t="s">
        <v>1</v>
      </c>
      <c r="F132" s="252" t="s">
        <v>8119</v>
      </c>
      <c r="G132" s="250"/>
      <c r="H132" s="253">
        <v>1</v>
      </c>
      <c r="I132" s="254"/>
      <c r="J132" s="250"/>
      <c r="K132" s="250"/>
      <c r="L132" s="255"/>
      <c r="M132" s="256"/>
      <c r="N132" s="257"/>
      <c r="O132" s="257"/>
      <c r="P132" s="257"/>
      <c r="Q132" s="257"/>
      <c r="R132" s="257"/>
      <c r="S132" s="257"/>
      <c r="T132" s="25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9" t="s">
        <v>257</v>
      </c>
      <c r="AU132" s="259" t="s">
        <v>87</v>
      </c>
      <c r="AV132" s="14" t="s">
        <v>87</v>
      </c>
      <c r="AW132" s="14" t="s">
        <v>34</v>
      </c>
      <c r="AX132" s="14" t="s">
        <v>77</v>
      </c>
      <c r="AY132" s="259" t="s">
        <v>245</v>
      </c>
    </row>
    <row r="133" s="14" customFormat="1">
      <c r="A133" s="14"/>
      <c r="B133" s="249"/>
      <c r="C133" s="250"/>
      <c r="D133" s="234" t="s">
        <v>257</v>
      </c>
      <c r="E133" s="251" t="s">
        <v>1</v>
      </c>
      <c r="F133" s="252" t="s">
        <v>8120</v>
      </c>
      <c r="G133" s="250"/>
      <c r="H133" s="253">
        <v>1</v>
      </c>
      <c r="I133" s="254"/>
      <c r="J133" s="250"/>
      <c r="K133" s="250"/>
      <c r="L133" s="255"/>
      <c r="M133" s="256"/>
      <c r="N133" s="257"/>
      <c r="O133" s="257"/>
      <c r="P133" s="257"/>
      <c r="Q133" s="257"/>
      <c r="R133" s="257"/>
      <c r="S133" s="257"/>
      <c r="T133" s="25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9" t="s">
        <v>257</v>
      </c>
      <c r="AU133" s="259" t="s">
        <v>87</v>
      </c>
      <c r="AV133" s="14" t="s">
        <v>87</v>
      </c>
      <c r="AW133" s="14" t="s">
        <v>34</v>
      </c>
      <c r="AX133" s="14" t="s">
        <v>77</v>
      </c>
      <c r="AY133" s="259" t="s">
        <v>245</v>
      </c>
    </row>
    <row r="134" s="14" customFormat="1">
      <c r="A134" s="14"/>
      <c r="B134" s="249"/>
      <c r="C134" s="250"/>
      <c r="D134" s="234" t="s">
        <v>257</v>
      </c>
      <c r="E134" s="251" t="s">
        <v>1</v>
      </c>
      <c r="F134" s="252" t="s">
        <v>8121</v>
      </c>
      <c r="G134" s="250"/>
      <c r="H134" s="253">
        <v>1</v>
      </c>
      <c r="I134" s="254"/>
      <c r="J134" s="250"/>
      <c r="K134" s="250"/>
      <c r="L134" s="255"/>
      <c r="M134" s="256"/>
      <c r="N134" s="257"/>
      <c r="O134" s="257"/>
      <c r="P134" s="257"/>
      <c r="Q134" s="257"/>
      <c r="R134" s="257"/>
      <c r="S134" s="257"/>
      <c r="T134" s="25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9" t="s">
        <v>257</v>
      </c>
      <c r="AU134" s="259" t="s">
        <v>87</v>
      </c>
      <c r="AV134" s="14" t="s">
        <v>87</v>
      </c>
      <c r="AW134" s="14" t="s">
        <v>34</v>
      </c>
      <c r="AX134" s="14" t="s">
        <v>77</v>
      </c>
      <c r="AY134" s="259" t="s">
        <v>245</v>
      </c>
    </row>
    <row r="135" s="14" customFormat="1">
      <c r="A135" s="14"/>
      <c r="B135" s="249"/>
      <c r="C135" s="250"/>
      <c r="D135" s="234" t="s">
        <v>257</v>
      </c>
      <c r="E135" s="251" t="s">
        <v>1</v>
      </c>
      <c r="F135" s="252" t="s">
        <v>8122</v>
      </c>
      <c r="G135" s="250"/>
      <c r="H135" s="253">
        <v>1</v>
      </c>
      <c r="I135" s="254"/>
      <c r="J135" s="250"/>
      <c r="K135" s="250"/>
      <c r="L135" s="255"/>
      <c r="M135" s="256"/>
      <c r="N135" s="257"/>
      <c r="O135" s="257"/>
      <c r="P135" s="257"/>
      <c r="Q135" s="257"/>
      <c r="R135" s="257"/>
      <c r="S135" s="257"/>
      <c r="T135" s="25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9" t="s">
        <v>257</v>
      </c>
      <c r="AU135" s="259" t="s">
        <v>87</v>
      </c>
      <c r="AV135" s="14" t="s">
        <v>87</v>
      </c>
      <c r="AW135" s="14" t="s">
        <v>34</v>
      </c>
      <c r="AX135" s="14" t="s">
        <v>77</v>
      </c>
      <c r="AY135" s="259" t="s">
        <v>245</v>
      </c>
    </row>
    <row r="136" s="14" customFormat="1">
      <c r="A136" s="14"/>
      <c r="B136" s="249"/>
      <c r="C136" s="250"/>
      <c r="D136" s="234" t="s">
        <v>257</v>
      </c>
      <c r="E136" s="251" t="s">
        <v>1</v>
      </c>
      <c r="F136" s="252" t="s">
        <v>8123</v>
      </c>
      <c r="G136" s="250"/>
      <c r="H136" s="253">
        <v>1</v>
      </c>
      <c r="I136" s="254"/>
      <c r="J136" s="250"/>
      <c r="K136" s="250"/>
      <c r="L136" s="255"/>
      <c r="M136" s="256"/>
      <c r="N136" s="257"/>
      <c r="O136" s="257"/>
      <c r="P136" s="257"/>
      <c r="Q136" s="257"/>
      <c r="R136" s="257"/>
      <c r="S136" s="257"/>
      <c r="T136" s="25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9" t="s">
        <v>257</v>
      </c>
      <c r="AU136" s="259" t="s">
        <v>87</v>
      </c>
      <c r="AV136" s="14" t="s">
        <v>87</v>
      </c>
      <c r="AW136" s="14" t="s">
        <v>34</v>
      </c>
      <c r="AX136" s="14" t="s">
        <v>77</v>
      </c>
      <c r="AY136" s="259" t="s">
        <v>245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8124</v>
      </c>
      <c r="G137" s="250"/>
      <c r="H137" s="253">
        <v>1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77</v>
      </c>
      <c r="AY137" s="259" t="s">
        <v>245</v>
      </c>
    </row>
    <row r="138" s="14" customFormat="1">
      <c r="A138" s="14"/>
      <c r="B138" s="249"/>
      <c r="C138" s="250"/>
      <c r="D138" s="234" t="s">
        <v>257</v>
      </c>
      <c r="E138" s="251" t="s">
        <v>1</v>
      </c>
      <c r="F138" s="252" t="s">
        <v>8125</v>
      </c>
      <c r="G138" s="250"/>
      <c r="H138" s="253">
        <v>1</v>
      </c>
      <c r="I138" s="254"/>
      <c r="J138" s="250"/>
      <c r="K138" s="250"/>
      <c r="L138" s="255"/>
      <c r="M138" s="256"/>
      <c r="N138" s="257"/>
      <c r="O138" s="257"/>
      <c r="P138" s="257"/>
      <c r="Q138" s="257"/>
      <c r="R138" s="257"/>
      <c r="S138" s="257"/>
      <c r="T138" s="25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9" t="s">
        <v>257</v>
      </c>
      <c r="AU138" s="259" t="s">
        <v>87</v>
      </c>
      <c r="AV138" s="14" t="s">
        <v>87</v>
      </c>
      <c r="AW138" s="14" t="s">
        <v>34</v>
      </c>
      <c r="AX138" s="14" t="s">
        <v>77</v>
      </c>
      <c r="AY138" s="259" t="s">
        <v>245</v>
      </c>
    </row>
    <row r="139" s="14" customFormat="1">
      <c r="A139" s="14"/>
      <c r="B139" s="249"/>
      <c r="C139" s="250"/>
      <c r="D139" s="234" t="s">
        <v>257</v>
      </c>
      <c r="E139" s="251" t="s">
        <v>1</v>
      </c>
      <c r="F139" s="252" t="s">
        <v>8126</v>
      </c>
      <c r="G139" s="250"/>
      <c r="H139" s="253">
        <v>1</v>
      </c>
      <c r="I139" s="254"/>
      <c r="J139" s="250"/>
      <c r="K139" s="250"/>
      <c r="L139" s="255"/>
      <c r="M139" s="256"/>
      <c r="N139" s="257"/>
      <c r="O139" s="257"/>
      <c r="P139" s="257"/>
      <c r="Q139" s="257"/>
      <c r="R139" s="257"/>
      <c r="S139" s="257"/>
      <c r="T139" s="25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9" t="s">
        <v>257</v>
      </c>
      <c r="AU139" s="259" t="s">
        <v>87</v>
      </c>
      <c r="AV139" s="14" t="s">
        <v>87</v>
      </c>
      <c r="AW139" s="14" t="s">
        <v>34</v>
      </c>
      <c r="AX139" s="14" t="s">
        <v>77</v>
      </c>
      <c r="AY139" s="259" t="s">
        <v>245</v>
      </c>
    </row>
    <row r="140" s="14" customFormat="1">
      <c r="A140" s="14"/>
      <c r="B140" s="249"/>
      <c r="C140" s="250"/>
      <c r="D140" s="234" t="s">
        <v>257</v>
      </c>
      <c r="E140" s="251" t="s">
        <v>1</v>
      </c>
      <c r="F140" s="252" t="s">
        <v>8127</v>
      </c>
      <c r="G140" s="250"/>
      <c r="H140" s="253">
        <v>1</v>
      </c>
      <c r="I140" s="254"/>
      <c r="J140" s="250"/>
      <c r="K140" s="250"/>
      <c r="L140" s="255"/>
      <c r="M140" s="256"/>
      <c r="N140" s="257"/>
      <c r="O140" s="257"/>
      <c r="P140" s="257"/>
      <c r="Q140" s="257"/>
      <c r="R140" s="257"/>
      <c r="S140" s="257"/>
      <c r="T140" s="25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9" t="s">
        <v>257</v>
      </c>
      <c r="AU140" s="259" t="s">
        <v>87</v>
      </c>
      <c r="AV140" s="14" t="s">
        <v>87</v>
      </c>
      <c r="AW140" s="14" t="s">
        <v>34</v>
      </c>
      <c r="AX140" s="14" t="s">
        <v>77</v>
      </c>
      <c r="AY140" s="259" t="s">
        <v>245</v>
      </c>
    </row>
    <row r="141" s="15" customFormat="1">
      <c r="A141" s="15"/>
      <c r="B141" s="260"/>
      <c r="C141" s="261"/>
      <c r="D141" s="234" t="s">
        <v>257</v>
      </c>
      <c r="E141" s="262" t="s">
        <v>1</v>
      </c>
      <c r="F141" s="263" t="s">
        <v>266</v>
      </c>
      <c r="G141" s="261"/>
      <c r="H141" s="264">
        <v>14</v>
      </c>
      <c r="I141" s="265"/>
      <c r="J141" s="261"/>
      <c r="K141" s="261"/>
      <c r="L141" s="266"/>
      <c r="M141" s="267"/>
      <c r="N141" s="268"/>
      <c r="O141" s="268"/>
      <c r="P141" s="268"/>
      <c r="Q141" s="268"/>
      <c r="R141" s="268"/>
      <c r="S141" s="268"/>
      <c r="T141" s="269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70" t="s">
        <v>257</v>
      </c>
      <c r="AU141" s="270" t="s">
        <v>87</v>
      </c>
      <c r="AV141" s="15" t="s">
        <v>253</v>
      </c>
      <c r="AW141" s="15" t="s">
        <v>34</v>
      </c>
      <c r="AX141" s="15" t="s">
        <v>85</v>
      </c>
      <c r="AY141" s="270" t="s">
        <v>245</v>
      </c>
    </row>
    <row r="142" s="2" customFormat="1" ht="16.5" customHeight="1">
      <c r="A142" s="40"/>
      <c r="B142" s="41"/>
      <c r="C142" s="221" t="s">
        <v>87</v>
      </c>
      <c r="D142" s="221" t="s">
        <v>248</v>
      </c>
      <c r="E142" s="222" t="s">
        <v>8128</v>
      </c>
      <c r="F142" s="223" t="s">
        <v>8129</v>
      </c>
      <c r="G142" s="224" t="s">
        <v>8028</v>
      </c>
      <c r="H142" s="225">
        <v>14</v>
      </c>
      <c r="I142" s="226"/>
      <c r="J142" s="227">
        <f>ROUND(I142*H142,2)</f>
        <v>0</v>
      </c>
      <c r="K142" s="223" t="s">
        <v>1</v>
      </c>
      <c r="L142" s="46"/>
      <c r="M142" s="228" t="s">
        <v>1</v>
      </c>
      <c r="N142" s="229" t="s">
        <v>42</v>
      </c>
      <c r="O142" s="93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32" t="s">
        <v>253</v>
      </c>
      <c r="AT142" s="232" t="s">
        <v>248</v>
      </c>
      <c r="AU142" s="232" t="s">
        <v>87</v>
      </c>
      <c r="AY142" s="19" t="s">
        <v>245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9" t="s">
        <v>85</v>
      </c>
      <c r="BK142" s="233">
        <f>ROUND(I142*H142,2)</f>
        <v>0</v>
      </c>
      <c r="BL142" s="19" t="s">
        <v>253</v>
      </c>
      <c r="BM142" s="232" t="s">
        <v>8130</v>
      </c>
    </row>
    <row r="143" s="2" customFormat="1">
      <c r="A143" s="40"/>
      <c r="B143" s="41"/>
      <c r="C143" s="42"/>
      <c r="D143" s="234" t="s">
        <v>255</v>
      </c>
      <c r="E143" s="42"/>
      <c r="F143" s="235" t="s">
        <v>8129</v>
      </c>
      <c r="G143" s="42"/>
      <c r="H143" s="42"/>
      <c r="I143" s="236"/>
      <c r="J143" s="42"/>
      <c r="K143" s="42"/>
      <c r="L143" s="46"/>
      <c r="M143" s="237"/>
      <c r="N143" s="238"/>
      <c r="O143" s="93"/>
      <c r="P143" s="93"/>
      <c r="Q143" s="93"/>
      <c r="R143" s="93"/>
      <c r="S143" s="93"/>
      <c r="T143" s="94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255</v>
      </c>
      <c r="AU143" s="19" t="s">
        <v>87</v>
      </c>
    </row>
    <row r="144" s="2" customFormat="1">
      <c r="A144" s="40"/>
      <c r="B144" s="41"/>
      <c r="C144" s="42"/>
      <c r="D144" s="234" t="s">
        <v>540</v>
      </c>
      <c r="E144" s="42"/>
      <c r="F144" s="282" t="s">
        <v>8131</v>
      </c>
      <c r="G144" s="42"/>
      <c r="H144" s="42"/>
      <c r="I144" s="236"/>
      <c r="J144" s="42"/>
      <c r="K144" s="42"/>
      <c r="L144" s="46"/>
      <c r="M144" s="237"/>
      <c r="N144" s="238"/>
      <c r="O144" s="93"/>
      <c r="P144" s="93"/>
      <c r="Q144" s="93"/>
      <c r="R144" s="93"/>
      <c r="S144" s="93"/>
      <c r="T144" s="94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T144" s="19" t="s">
        <v>540</v>
      </c>
      <c r="AU144" s="19" t="s">
        <v>87</v>
      </c>
    </row>
    <row r="145" s="14" customFormat="1">
      <c r="A145" s="14"/>
      <c r="B145" s="249"/>
      <c r="C145" s="250"/>
      <c r="D145" s="234" t="s">
        <v>257</v>
      </c>
      <c r="E145" s="251" t="s">
        <v>1</v>
      </c>
      <c r="F145" s="252" t="s">
        <v>8114</v>
      </c>
      <c r="G145" s="250"/>
      <c r="H145" s="253">
        <v>1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257</v>
      </c>
      <c r="AU145" s="259" t="s">
        <v>87</v>
      </c>
      <c r="AV145" s="14" t="s">
        <v>87</v>
      </c>
      <c r="AW145" s="14" t="s">
        <v>34</v>
      </c>
      <c r="AX145" s="14" t="s">
        <v>77</v>
      </c>
      <c r="AY145" s="259" t="s">
        <v>245</v>
      </c>
    </row>
    <row r="146" s="14" customFormat="1">
      <c r="A146" s="14"/>
      <c r="B146" s="249"/>
      <c r="C146" s="250"/>
      <c r="D146" s="234" t="s">
        <v>257</v>
      </c>
      <c r="E146" s="251" t="s">
        <v>1</v>
      </c>
      <c r="F146" s="252" t="s">
        <v>8115</v>
      </c>
      <c r="G146" s="250"/>
      <c r="H146" s="253">
        <v>1</v>
      </c>
      <c r="I146" s="254"/>
      <c r="J146" s="250"/>
      <c r="K146" s="250"/>
      <c r="L146" s="255"/>
      <c r="M146" s="256"/>
      <c r="N146" s="257"/>
      <c r="O146" s="257"/>
      <c r="P146" s="257"/>
      <c r="Q146" s="257"/>
      <c r="R146" s="257"/>
      <c r="S146" s="257"/>
      <c r="T146" s="25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9" t="s">
        <v>257</v>
      </c>
      <c r="AU146" s="259" t="s">
        <v>87</v>
      </c>
      <c r="AV146" s="14" t="s">
        <v>87</v>
      </c>
      <c r="AW146" s="14" t="s">
        <v>34</v>
      </c>
      <c r="AX146" s="14" t="s">
        <v>77</v>
      </c>
      <c r="AY146" s="259" t="s">
        <v>245</v>
      </c>
    </row>
    <row r="147" s="14" customFormat="1">
      <c r="A147" s="14"/>
      <c r="B147" s="249"/>
      <c r="C147" s="250"/>
      <c r="D147" s="234" t="s">
        <v>257</v>
      </c>
      <c r="E147" s="251" t="s">
        <v>1</v>
      </c>
      <c r="F147" s="252" t="s">
        <v>8116</v>
      </c>
      <c r="G147" s="250"/>
      <c r="H147" s="253">
        <v>1</v>
      </c>
      <c r="I147" s="254"/>
      <c r="J147" s="250"/>
      <c r="K147" s="250"/>
      <c r="L147" s="255"/>
      <c r="M147" s="256"/>
      <c r="N147" s="257"/>
      <c r="O147" s="257"/>
      <c r="P147" s="257"/>
      <c r="Q147" s="257"/>
      <c r="R147" s="257"/>
      <c r="S147" s="257"/>
      <c r="T147" s="25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9" t="s">
        <v>257</v>
      </c>
      <c r="AU147" s="259" t="s">
        <v>87</v>
      </c>
      <c r="AV147" s="14" t="s">
        <v>87</v>
      </c>
      <c r="AW147" s="14" t="s">
        <v>34</v>
      </c>
      <c r="AX147" s="14" t="s">
        <v>77</v>
      </c>
      <c r="AY147" s="259" t="s">
        <v>245</v>
      </c>
    </row>
    <row r="148" s="14" customFormat="1">
      <c r="A148" s="14"/>
      <c r="B148" s="249"/>
      <c r="C148" s="250"/>
      <c r="D148" s="234" t="s">
        <v>257</v>
      </c>
      <c r="E148" s="251" t="s">
        <v>1</v>
      </c>
      <c r="F148" s="252" t="s">
        <v>8117</v>
      </c>
      <c r="G148" s="250"/>
      <c r="H148" s="253">
        <v>1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257</v>
      </c>
      <c r="AU148" s="259" t="s">
        <v>87</v>
      </c>
      <c r="AV148" s="14" t="s">
        <v>87</v>
      </c>
      <c r="AW148" s="14" t="s">
        <v>34</v>
      </c>
      <c r="AX148" s="14" t="s">
        <v>77</v>
      </c>
      <c r="AY148" s="259" t="s">
        <v>245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8118</v>
      </c>
      <c r="G149" s="250"/>
      <c r="H149" s="253">
        <v>1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77</v>
      </c>
      <c r="AY149" s="259" t="s">
        <v>245</v>
      </c>
    </row>
    <row r="150" s="14" customFormat="1">
      <c r="A150" s="14"/>
      <c r="B150" s="249"/>
      <c r="C150" s="250"/>
      <c r="D150" s="234" t="s">
        <v>257</v>
      </c>
      <c r="E150" s="251" t="s">
        <v>1</v>
      </c>
      <c r="F150" s="252" t="s">
        <v>8119</v>
      </c>
      <c r="G150" s="250"/>
      <c r="H150" s="253">
        <v>1</v>
      </c>
      <c r="I150" s="254"/>
      <c r="J150" s="250"/>
      <c r="K150" s="250"/>
      <c r="L150" s="255"/>
      <c r="M150" s="256"/>
      <c r="N150" s="257"/>
      <c r="O150" s="257"/>
      <c r="P150" s="257"/>
      <c r="Q150" s="257"/>
      <c r="R150" s="257"/>
      <c r="S150" s="257"/>
      <c r="T150" s="25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9" t="s">
        <v>257</v>
      </c>
      <c r="AU150" s="259" t="s">
        <v>87</v>
      </c>
      <c r="AV150" s="14" t="s">
        <v>87</v>
      </c>
      <c r="AW150" s="14" t="s">
        <v>34</v>
      </c>
      <c r="AX150" s="14" t="s">
        <v>77</v>
      </c>
      <c r="AY150" s="259" t="s">
        <v>245</v>
      </c>
    </row>
    <row r="151" s="14" customFormat="1">
      <c r="A151" s="14"/>
      <c r="B151" s="249"/>
      <c r="C151" s="250"/>
      <c r="D151" s="234" t="s">
        <v>257</v>
      </c>
      <c r="E151" s="251" t="s">
        <v>1</v>
      </c>
      <c r="F151" s="252" t="s">
        <v>8120</v>
      </c>
      <c r="G151" s="250"/>
      <c r="H151" s="253">
        <v>1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257</v>
      </c>
      <c r="AU151" s="259" t="s">
        <v>87</v>
      </c>
      <c r="AV151" s="14" t="s">
        <v>87</v>
      </c>
      <c r="AW151" s="14" t="s">
        <v>34</v>
      </c>
      <c r="AX151" s="14" t="s">
        <v>77</v>
      </c>
      <c r="AY151" s="259" t="s">
        <v>245</v>
      </c>
    </row>
    <row r="152" s="14" customFormat="1">
      <c r="A152" s="14"/>
      <c r="B152" s="249"/>
      <c r="C152" s="250"/>
      <c r="D152" s="234" t="s">
        <v>257</v>
      </c>
      <c r="E152" s="251" t="s">
        <v>1</v>
      </c>
      <c r="F152" s="252" t="s">
        <v>8121</v>
      </c>
      <c r="G152" s="250"/>
      <c r="H152" s="253">
        <v>1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257</v>
      </c>
      <c r="AU152" s="259" t="s">
        <v>87</v>
      </c>
      <c r="AV152" s="14" t="s">
        <v>87</v>
      </c>
      <c r="AW152" s="14" t="s">
        <v>34</v>
      </c>
      <c r="AX152" s="14" t="s">
        <v>77</v>
      </c>
      <c r="AY152" s="259" t="s">
        <v>245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8122</v>
      </c>
      <c r="G153" s="250"/>
      <c r="H153" s="253">
        <v>1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77</v>
      </c>
      <c r="AY153" s="259" t="s">
        <v>245</v>
      </c>
    </row>
    <row r="154" s="14" customFormat="1">
      <c r="A154" s="14"/>
      <c r="B154" s="249"/>
      <c r="C154" s="250"/>
      <c r="D154" s="234" t="s">
        <v>257</v>
      </c>
      <c r="E154" s="251" t="s">
        <v>1</v>
      </c>
      <c r="F154" s="252" t="s">
        <v>8123</v>
      </c>
      <c r="G154" s="250"/>
      <c r="H154" s="253">
        <v>1</v>
      </c>
      <c r="I154" s="254"/>
      <c r="J154" s="250"/>
      <c r="K154" s="250"/>
      <c r="L154" s="255"/>
      <c r="M154" s="256"/>
      <c r="N154" s="257"/>
      <c r="O154" s="257"/>
      <c r="P154" s="257"/>
      <c r="Q154" s="257"/>
      <c r="R154" s="257"/>
      <c r="S154" s="257"/>
      <c r="T154" s="25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9" t="s">
        <v>257</v>
      </c>
      <c r="AU154" s="259" t="s">
        <v>87</v>
      </c>
      <c r="AV154" s="14" t="s">
        <v>87</v>
      </c>
      <c r="AW154" s="14" t="s">
        <v>34</v>
      </c>
      <c r="AX154" s="14" t="s">
        <v>77</v>
      </c>
      <c r="AY154" s="259" t="s">
        <v>245</v>
      </c>
    </row>
    <row r="155" s="14" customFormat="1">
      <c r="A155" s="14"/>
      <c r="B155" s="249"/>
      <c r="C155" s="250"/>
      <c r="D155" s="234" t="s">
        <v>257</v>
      </c>
      <c r="E155" s="251" t="s">
        <v>1</v>
      </c>
      <c r="F155" s="252" t="s">
        <v>8124</v>
      </c>
      <c r="G155" s="250"/>
      <c r="H155" s="253">
        <v>1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257</v>
      </c>
      <c r="AU155" s="259" t="s">
        <v>87</v>
      </c>
      <c r="AV155" s="14" t="s">
        <v>87</v>
      </c>
      <c r="AW155" s="14" t="s">
        <v>34</v>
      </c>
      <c r="AX155" s="14" t="s">
        <v>77</v>
      </c>
      <c r="AY155" s="259" t="s">
        <v>245</v>
      </c>
    </row>
    <row r="156" s="14" customFormat="1">
      <c r="A156" s="14"/>
      <c r="B156" s="249"/>
      <c r="C156" s="250"/>
      <c r="D156" s="234" t="s">
        <v>257</v>
      </c>
      <c r="E156" s="251" t="s">
        <v>1</v>
      </c>
      <c r="F156" s="252" t="s">
        <v>8125</v>
      </c>
      <c r="G156" s="250"/>
      <c r="H156" s="253">
        <v>1</v>
      </c>
      <c r="I156" s="254"/>
      <c r="J156" s="250"/>
      <c r="K156" s="250"/>
      <c r="L156" s="255"/>
      <c r="M156" s="256"/>
      <c r="N156" s="257"/>
      <c r="O156" s="257"/>
      <c r="P156" s="257"/>
      <c r="Q156" s="257"/>
      <c r="R156" s="257"/>
      <c r="S156" s="257"/>
      <c r="T156" s="25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9" t="s">
        <v>257</v>
      </c>
      <c r="AU156" s="259" t="s">
        <v>87</v>
      </c>
      <c r="AV156" s="14" t="s">
        <v>87</v>
      </c>
      <c r="AW156" s="14" t="s">
        <v>34</v>
      </c>
      <c r="AX156" s="14" t="s">
        <v>77</v>
      </c>
      <c r="AY156" s="259" t="s">
        <v>245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8126</v>
      </c>
      <c r="G157" s="250"/>
      <c r="H157" s="253">
        <v>1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77</v>
      </c>
      <c r="AY157" s="259" t="s">
        <v>245</v>
      </c>
    </row>
    <row r="158" s="14" customFormat="1">
      <c r="A158" s="14"/>
      <c r="B158" s="249"/>
      <c r="C158" s="250"/>
      <c r="D158" s="234" t="s">
        <v>257</v>
      </c>
      <c r="E158" s="251" t="s">
        <v>1</v>
      </c>
      <c r="F158" s="252" t="s">
        <v>8127</v>
      </c>
      <c r="G158" s="250"/>
      <c r="H158" s="253">
        <v>1</v>
      </c>
      <c r="I158" s="254"/>
      <c r="J158" s="250"/>
      <c r="K158" s="250"/>
      <c r="L158" s="255"/>
      <c r="M158" s="256"/>
      <c r="N158" s="257"/>
      <c r="O158" s="257"/>
      <c r="P158" s="257"/>
      <c r="Q158" s="257"/>
      <c r="R158" s="257"/>
      <c r="S158" s="257"/>
      <c r="T158" s="25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9" t="s">
        <v>257</v>
      </c>
      <c r="AU158" s="259" t="s">
        <v>87</v>
      </c>
      <c r="AV158" s="14" t="s">
        <v>87</v>
      </c>
      <c r="AW158" s="14" t="s">
        <v>34</v>
      </c>
      <c r="AX158" s="14" t="s">
        <v>77</v>
      </c>
      <c r="AY158" s="259" t="s">
        <v>245</v>
      </c>
    </row>
    <row r="159" s="15" customFormat="1">
      <c r="A159" s="15"/>
      <c r="B159" s="260"/>
      <c r="C159" s="261"/>
      <c r="D159" s="234" t="s">
        <v>257</v>
      </c>
      <c r="E159" s="262" t="s">
        <v>1</v>
      </c>
      <c r="F159" s="263" t="s">
        <v>266</v>
      </c>
      <c r="G159" s="261"/>
      <c r="H159" s="264">
        <v>14</v>
      </c>
      <c r="I159" s="265"/>
      <c r="J159" s="261"/>
      <c r="K159" s="261"/>
      <c r="L159" s="266"/>
      <c r="M159" s="267"/>
      <c r="N159" s="268"/>
      <c r="O159" s="268"/>
      <c r="P159" s="268"/>
      <c r="Q159" s="268"/>
      <c r="R159" s="268"/>
      <c r="S159" s="268"/>
      <c r="T159" s="269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0" t="s">
        <v>257</v>
      </c>
      <c r="AU159" s="270" t="s">
        <v>87</v>
      </c>
      <c r="AV159" s="15" t="s">
        <v>253</v>
      </c>
      <c r="AW159" s="15" t="s">
        <v>34</v>
      </c>
      <c r="AX159" s="15" t="s">
        <v>85</v>
      </c>
      <c r="AY159" s="270" t="s">
        <v>245</v>
      </c>
    </row>
    <row r="160" s="2" customFormat="1" ht="24.15" customHeight="1">
      <c r="A160" s="40"/>
      <c r="B160" s="41"/>
      <c r="C160" s="221" t="s">
        <v>272</v>
      </c>
      <c r="D160" s="221" t="s">
        <v>248</v>
      </c>
      <c r="E160" s="222" t="s">
        <v>8132</v>
      </c>
      <c r="F160" s="223" t="s">
        <v>8133</v>
      </c>
      <c r="G160" s="224" t="s">
        <v>8134</v>
      </c>
      <c r="H160" s="225">
        <v>14</v>
      </c>
      <c r="I160" s="226"/>
      <c r="J160" s="227">
        <f>ROUND(I160*H160,2)</f>
        <v>0</v>
      </c>
      <c r="K160" s="223" t="s">
        <v>1</v>
      </c>
      <c r="L160" s="46"/>
      <c r="M160" s="228" t="s">
        <v>1</v>
      </c>
      <c r="N160" s="229" t="s">
        <v>42</v>
      </c>
      <c r="O160" s="93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2" t="s">
        <v>253</v>
      </c>
      <c r="AT160" s="232" t="s">
        <v>248</v>
      </c>
      <c r="AU160" s="232" t="s">
        <v>87</v>
      </c>
      <c r="AY160" s="19" t="s">
        <v>245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9" t="s">
        <v>85</v>
      </c>
      <c r="BK160" s="233">
        <f>ROUND(I160*H160,2)</f>
        <v>0</v>
      </c>
      <c r="BL160" s="19" t="s">
        <v>253</v>
      </c>
      <c r="BM160" s="232" t="s">
        <v>8135</v>
      </c>
    </row>
    <row r="161" s="2" customFormat="1">
      <c r="A161" s="40"/>
      <c r="B161" s="41"/>
      <c r="C161" s="42"/>
      <c r="D161" s="234" t="s">
        <v>255</v>
      </c>
      <c r="E161" s="42"/>
      <c r="F161" s="235" t="s">
        <v>8133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255</v>
      </c>
      <c r="AU161" s="19" t="s">
        <v>87</v>
      </c>
    </row>
    <row r="162" s="2" customFormat="1">
      <c r="A162" s="40"/>
      <c r="B162" s="41"/>
      <c r="C162" s="42"/>
      <c r="D162" s="234" t="s">
        <v>540</v>
      </c>
      <c r="E162" s="42"/>
      <c r="F162" s="282" t="s">
        <v>8136</v>
      </c>
      <c r="G162" s="42"/>
      <c r="H162" s="42"/>
      <c r="I162" s="236"/>
      <c r="J162" s="42"/>
      <c r="K162" s="42"/>
      <c r="L162" s="46"/>
      <c r="M162" s="237"/>
      <c r="N162" s="238"/>
      <c r="O162" s="93"/>
      <c r="P162" s="93"/>
      <c r="Q162" s="93"/>
      <c r="R162" s="93"/>
      <c r="S162" s="93"/>
      <c r="T162" s="94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540</v>
      </c>
      <c r="AU162" s="19" t="s">
        <v>87</v>
      </c>
    </row>
    <row r="163" s="14" customFormat="1">
      <c r="A163" s="14"/>
      <c r="B163" s="249"/>
      <c r="C163" s="250"/>
      <c r="D163" s="234" t="s">
        <v>257</v>
      </c>
      <c r="E163" s="251" t="s">
        <v>1</v>
      </c>
      <c r="F163" s="252" t="s">
        <v>8114</v>
      </c>
      <c r="G163" s="250"/>
      <c r="H163" s="253">
        <v>1</v>
      </c>
      <c r="I163" s="254"/>
      <c r="J163" s="250"/>
      <c r="K163" s="250"/>
      <c r="L163" s="255"/>
      <c r="M163" s="256"/>
      <c r="N163" s="257"/>
      <c r="O163" s="257"/>
      <c r="P163" s="257"/>
      <c r="Q163" s="257"/>
      <c r="R163" s="257"/>
      <c r="S163" s="257"/>
      <c r="T163" s="25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9" t="s">
        <v>257</v>
      </c>
      <c r="AU163" s="259" t="s">
        <v>87</v>
      </c>
      <c r="AV163" s="14" t="s">
        <v>87</v>
      </c>
      <c r="AW163" s="14" t="s">
        <v>34</v>
      </c>
      <c r="AX163" s="14" t="s">
        <v>77</v>
      </c>
      <c r="AY163" s="259" t="s">
        <v>245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8115</v>
      </c>
      <c r="G164" s="250"/>
      <c r="H164" s="253">
        <v>1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77</v>
      </c>
      <c r="AY164" s="259" t="s">
        <v>245</v>
      </c>
    </row>
    <row r="165" s="14" customFormat="1">
      <c r="A165" s="14"/>
      <c r="B165" s="249"/>
      <c r="C165" s="250"/>
      <c r="D165" s="234" t="s">
        <v>257</v>
      </c>
      <c r="E165" s="251" t="s">
        <v>1</v>
      </c>
      <c r="F165" s="252" t="s">
        <v>8116</v>
      </c>
      <c r="G165" s="250"/>
      <c r="H165" s="253">
        <v>1</v>
      </c>
      <c r="I165" s="254"/>
      <c r="J165" s="250"/>
      <c r="K165" s="250"/>
      <c r="L165" s="255"/>
      <c r="M165" s="256"/>
      <c r="N165" s="257"/>
      <c r="O165" s="257"/>
      <c r="P165" s="257"/>
      <c r="Q165" s="257"/>
      <c r="R165" s="257"/>
      <c r="S165" s="257"/>
      <c r="T165" s="25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9" t="s">
        <v>257</v>
      </c>
      <c r="AU165" s="259" t="s">
        <v>87</v>
      </c>
      <c r="AV165" s="14" t="s">
        <v>87</v>
      </c>
      <c r="AW165" s="14" t="s">
        <v>34</v>
      </c>
      <c r="AX165" s="14" t="s">
        <v>77</v>
      </c>
      <c r="AY165" s="259" t="s">
        <v>245</v>
      </c>
    </row>
    <row r="166" s="14" customFormat="1">
      <c r="A166" s="14"/>
      <c r="B166" s="249"/>
      <c r="C166" s="250"/>
      <c r="D166" s="234" t="s">
        <v>257</v>
      </c>
      <c r="E166" s="251" t="s">
        <v>1</v>
      </c>
      <c r="F166" s="252" t="s">
        <v>8117</v>
      </c>
      <c r="G166" s="250"/>
      <c r="H166" s="253">
        <v>1</v>
      </c>
      <c r="I166" s="254"/>
      <c r="J166" s="250"/>
      <c r="K166" s="250"/>
      <c r="L166" s="255"/>
      <c r="M166" s="256"/>
      <c r="N166" s="257"/>
      <c r="O166" s="257"/>
      <c r="P166" s="257"/>
      <c r="Q166" s="257"/>
      <c r="R166" s="257"/>
      <c r="S166" s="257"/>
      <c r="T166" s="25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9" t="s">
        <v>257</v>
      </c>
      <c r="AU166" s="259" t="s">
        <v>87</v>
      </c>
      <c r="AV166" s="14" t="s">
        <v>87</v>
      </c>
      <c r="AW166" s="14" t="s">
        <v>34</v>
      </c>
      <c r="AX166" s="14" t="s">
        <v>77</v>
      </c>
      <c r="AY166" s="259" t="s">
        <v>245</v>
      </c>
    </row>
    <row r="167" s="14" customFormat="1">
      <c r="A167" s="14"/>
      <c r="B167" s="249"/>
      <c r="C167" s="250"/>
      <c r="D167" s="234" t="s">
        <v>257</v>
      </c>
      <c r="E167" s="251" t="s">
        <v>1</v>
      </c>
      <c r="F167" s="252" t="s">
        <v>8118</v>
      </c>
      <c r="G167" s="250"/>
      <c r="H167" s="253">
        <v>1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87</v>
      </c>
      <c r="AV167" s="14" t="s">
        <v>87</v>
      </c>
      <c r="AW167" s="14" t="s">
        <v>34</v>
      </c>
      <c r="AX167" s="14" t="s">
        <v>77</v>
      </c>
      <c r="AY167" s="259" t="s">
        <v>245</v>
      </c>
    </row>
    <row r="168" s="14" customFormat="1">
      <c r="A168" s="14"/>
      <c r="B168" s="249"/>
      <c r="C168" s="250"/>
      <c r="D168" s="234" t="s">
        <v>257</v>
      </c>
      <c r="E168" s="251" t="s">
        <v>1</v>
      </c>
      <c r="F168" s="252" t="s">
        <v>8119</v>
      </c>
      <c r="G168" s="250"/>
      <c r="H168" s="253">
        <v>1</v>
      </c>
      <c r="I168" s="254"/>
      <c r="J168" s="250"/>
      <c r="K168" s="250"/>
      <c r="L168" s="255"/>
      <c r="M168" s="256"/>
      <c r="N168" s="257"/>
      <c r="O168" s="257"/>
      <c r="P168" s="257"/>
      <c r="Q168" s="257"/>
      <c r="R168" s="257"/>
      <c r="S168" s="257"/>
      <c r="T168" s="25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9" t="s">
        <v>257</v>
      </c>
      <c r="AU168" s="259" t="s">
        <v>87</v>
      </c>
      <c r="AV168" s="14" t="s">
        <v>87</v>
      </c>
      <c r="AW168" s="14" t="s">
        <v>34</v>
      </c>
      <c r="AX168" s="14" t="s">
        <v>77</v>
      </c>
      <c r="AY168" s="259" t="s">
        <v>245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8120</v>
      </c>
      <c r="G169" s="250"/>
      <c r="H169" s="253">
        <v>1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77</v>
      </c>
      <c r="AY169" s="259" t="s">
        <v>245</v>
      </c>
    </row>
    <row r="170" s="14" customFormat="1">
      <c r="A170" s="14"/>
      <c r="B170" s="249"/>
      <c r="C170" s="250"/>
      <c r="D170" s="234" t="s">
        <v>257</v>
      </c>
      <c r="E170" s="251" t="s">
        <v>1</v>
      </c>
      <c r="F170" s="252" t="s">
        <v>8121</v>
      </c>
      <c r="G170" s="250"/>
      <c r="H170" s="253">
        <v>1</v>
      </c>
      <c r="I170" s="254"/>
      <c r="J170" s="250"/>
      <c r="K170" s="250"/>
      <c r="L170" s="255"/>
      <c r="M170" s="256"/>
      <c r="N170" s="257"/>
      <c r="O170" s="257"/>
      <c r="P170" s="257"/>
      <c r="Q170" s="257"/>
      <c r="R170" s="257"/>
      <c r="S170" s="257"/>
      <c r="T170" s="25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9" t="s">
        <v>257</v>
      </c>
      <c r="AU170" s="259" t="s">
        <v>87</v>
      </c>
      <c r="AV170" s="14" t="s">
        <v>87</v>
      </c>
      <c r="AW170" s="14" t="s">
        <v>34</v>
      </c>
      <c r="AX170" s="14" t="s">
        <v>77</v>
      </c>
      <c r="AY170" s="259" t="s">
        <v>245</v>
      </c>
    </row>
    <row r="171" s="14" customFormat="1">
      <c r="A171" s="14"/>
      <c r="B171" s="249"/>
      <c r="C171" s="250"/>
      <c r="D171" s="234" t="s">
        <v>257</v>
      </c>
      <c r="E171" s="251" t="s">
        <v>1</v>
      </c>
      <c r="F171" s="252" t="s">
        <v>8122</v>
      </c>
      <c r="G171" s="250"/>
      <c r="H171" s="253">
        <v>1</v>
      </c>
      <c r="I171" s="254"/>
      <c r="J171" s="250"/>
      <c r="K171" s="250"/>
      <c r="L171" s="255"/>
      <c r="M171" s="256"/>
      <c r="N171" s="257"/>
      <c r="O171" s="257"/>
      <c r="P171" s="257"/>
      <c r="Q171" s="257"/>
      <c r="R171" s="257"/>
      <c r="S171" s="257"/>
      <c r="T171" s="25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9" t="s">
        <v>257</v>
      </c>
      <c r="AU171" s="259" t="s">
        <v>87</v>
      </c>
      <c r="AV171" s="14" t="s">
        <v>87</v>
      </c>
      <c r="AW171" s="14" t="s">
        <v>34</v>
      </c>
      <c r="AX171" s="14" t="s">
        <v>77</v>
      </c>
      <c r="AY171" s="259" t="s">
        <v>245</v>
      </c>
    </row>
    <row r="172" s="14" customFormat="1">
      <c r="A172" s="14"/>
      <c r="B172" s="249"/>
      <c r="C172" s="250"/>
      <c r="D172" s="234" t="s">
        <v>257</v>
      </c>
      <c r="E172" s="251" t="s">
        <v>1</v>
      </c>
      <c r="F172" s="252" t="s">
        <v>8123</v>
      </c>
      <c r="G172" s="250"/>
      <c r="H172" s="253">
        <v>1</v>
      </c>
      <c r="I172" s="254"/>
      <c r="J172" s="250"/>
      <c r="K172" s="250"/>
      <c r="L172" s="255"/>
      <c r="M172" s="256"/>
      <c r="N172" s="257"/>
      <c r="O172" s="257"/>
      <c r="P172" s="257"/>
      <c r="Q172" s="257"/>
      <c r="R172" s="257"/>
      <c r="S172" s="257"/>
      <c r="T172" s="25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9" t="s">
        <v>257</v>
      </c>
      <c r="AU172" s="259" t="s">
        <v>87</v>
      </c>
      <c r="AV172" s="14" t="s">
        <v>87</v>
      </c>
      <c r="AW172" s="14" t="s">
        <v>34</v>
      </c>
      <c r="AX172" s="14" t="s">
        <v>77</v>
      </c>
      <c r="AY172" s="259" t="s">
        <v>245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8124</v>
      </c>
      <c r="G173" s="250"/>
      <c r="H173" s="253">
        <v>1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77</v>
      </c>
      <c r="AY173" s="259" t="s">
        <v>245</v>
      </c>
    </row>
    <row r="174" s="14" customFormat="1">
      <c r="A174" s="14"/>
      <c r="B174" s="249"/>
      <c r="C174" s="250"/>
      <c r="D174" s="234" t="s">
        <v>257</v>
      </c>
      <c r="E174" s="251" t="s">
        <v>1</v>
      </c>
      <c r="F174" s="252" t="s">
        <v>8125</v>
      </c>
      <c r="G174" s="250"/>
      <c r="H174" s="253">
        <v>1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257</v>
      </c>
      <c r="AU174" s="259" t="s">
        <v>87</v>
      </c>
      <c r="AV174" s="14" t="s">
        <v>87</v>
      </c>
      <c r="AW174" s="14" t="s">
        <v>34</v>
      </c>
      <c r="AX174" s="14" t="s">
        <v>77</v>
      </c>
      <c r="AY174" s="259" t="s">
        <v>245</v>
      </c>
    </row>
    <row r="175" s="14" customFormat="1">
      <c r="A175" s="14"/>
      <c r="B175" s="249"/>
      <c r="C175" s="250"/>
      <c r="D175" s="234" t="s">
        <v>257</v>
      </c>
      <c r="E175" s="251" t="s">
        <v>1</v>
      </c>
      <c r="F175" s="252" t="s">
        <v>8126</v>
      </c>
      <c r="G175" s="250"/>
      <c r="H175" s="253">
        <v>1</v>
      </c>
      <c r="I175" s="254"/>
      <c r="J175" s="250"/>
      <c r="K175" s="250"/>
      <c r="L175" s="255"/>
      <c r="M175" s="256"/>
      <c r="N175" s="257"/>
      <c r="O175" s="257"/>
      <c r="P175" s="257"/>
      <c r="Q175" s="257"/>
      <c r="R175" s="257"/>
      <c r="S175" s="257"/>
      <c r="T175" s="25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9" t="s">
        <v>257</v>
      </c>
      <c r="AU175" s="259" t="s">
        <v>87</v>
      </c>
      <c r="AV175" s="14" t="s">
        <v>87</v>
      </c>
      <c r="AW175" s="14" t="s">
        <v>34</v>
      </c>
      <c r="AX175" s="14" t="s">
        <v>77</v>
      </c>
      <c r="AY175" s="259" t="s">
        <v>245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8127</v>
      </c>
      <c r="G176" s="250"/>
      <c r="H176" s="253">
        <v>1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77</v>
      </c>
      <c r="AY176" s="259" t="s">
        <v>245</v>
      </c>
    </row>
    <row r="177" s="15" customFormat="1">
      <c r="A177" s="15"/>
      <c r="B177" s="260"/>
      <c r="C177" s="261"/>
      <c r="D177" s="234" t="s">
        <v>257</v>
      </c>
      <c r="E177" s="262" t="s">
        <v>1</v>
      </c>
      <c r="F177" s="263" t="s">
        <v>266</v>
      </c>
      <c r="G177" s="261"/>
      <c r="H177" s="264">
        <v>14</v>
      </c>
      <c r="I177" s="265"/>
      <c r="J177" s="261"/>
      <c r="K177" s="261"/>
      <c r="L177" s="266"/>
      <c r="M177" s="267"/>
      <c r="N177" s="268"/>
      <c r="O177" s="268"/>
      <c r="P177" s="268"/>
      <c r="Q177" s="268"/>
      <c r="R177" s="268"/>
      <c r="S177" s="268"/>
      <c r="T177" s="269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70" t="s">
        <v>257</v>
      </c>
      <c r="AU177" s="270" t="s">
        <v>87</v>
      </c>
      <c r="AV177" s="15" t="s">
        <v>253</v>
      </c>
      <c r="AW177" s="15" t="s">
        <v>34</v>
      </c>
      <c r="AX177" s="15" t="s">
        <v>85</v>
      </c>
      <c r="AY177" s="270" t="s">
        <v>245</v>
      </c>
    </row>
    <row r="178" s="2" customFormat="1" ht="16.5" customHeight="1">
      <c r="A178" s="40"/>
      <c r="B178" s="41"/>
      <c r="C178" s="221" t="s">
        <v>253</v>
      </c>
      <c r="D178" s="221" t="s">
        <v>248</v>
      </c>
      <c r="E178" s="222" t="s">
        <v>8137</v>
      </c>
      <c r="F178" s="223" t="s">
        <v>8138</v>
      </c>
      <c r="G178" s="224" t="s">
        <v>8139</v>
      </c>
      <c r="H178" s="225">
        <v>3</v>
      </c>
      <c r="I178" s="226"/>
      <c r="J178" s="227">
        <f>ROUND(I178*H178,2)</f>
        <v>0</v>
      </c>
      <c r="K178" s="223" t="s">
        <v>1</v>
      </c>
      <c r="L178" s="46"/>
      <c r="M178" s="228" t="s">
        <v>1</v>
      </c>
      <c r="N178" s="229" t="s">
        <v>42</v>
      </c>
      <c r="O178" s="93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32" t="s">
        <v>8140</v>
      </c>
      <c r="AT178" s="232" t="s">
        <v>248</v>
      </c>
      <c r="AU178" s="232" t="s">
        <v>87</v>
      </c>
      <c r="AY178" s="19" t="s">
        <v>245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9" t="s">
        <v>85</v>
      </c>
      <c r="BK178" s="233">
        <f>ROUND(I178*H178,2)</f>
        <v>0</v>
      </c>
      <c r="BL178" s="19" t="s">
        <v>8140</v>
      </c>
      <c r="BM178" s="232" t="s">
        <v>8141</v>
      </c>
    </row>
    <row r="179" s="2" customFormat="1">
      <c r="A179" s="40"/>
      <c r="B179" s="41"/>
      <c r="C179" s="42"/>
      <c r="D179" s="234" t="s">
        <v>255</v>
      </c>
      <c r="E179" s="42"/>
      <c r="F179" s="235" t="s">
        <v>8138</v>
      </c>
      <c r="G179" s="42"/>
      <c r="H179" s="42"/>
      <c r="I179" s="236"/>
      <c r="J179" s="42"/>
      <c r="K179" s="42"/>
      <c r="L179" s="46"/>
      <c r="M179" s="237"/>
      <c r="N179" s="238"/>
      <c r="O179" s="93"/>
      <c r="P179" s="93"/>
      <c r="Q179" s="93"/>
      <c r="R179" s="93"/>
      <c r="S179" s="93"/>
      <c r="T179" s="94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19" t="s">
        <v>255</v>
      </c>
      <c r="AU179" s="19" t="s">
        <v>87</v>
      </c>
    </row>
    <row r="180" s="14" customFormat="1">
      <c r="A180" s="14"/>
      <c r="B180" s="249"/>
      <c r="C180" s="250"/>
      <c r="D180" s="234" t="s">
        <v>257</v>
      </c>
      <c r="E180" s="251" t="s">
        <v>1</v>
      </c>
      <c r="F180" s="252" t="s">
        <v>8114</v>
      </c>
      <c r="G180" s="250"/>
      <c r="H180" s="253">
        <v>1</v>
      </c>
      <c r="I180" s="254"/>
      <c r="J180" s="250"/>
      <c r="K180" s="250"/>
      <c r="L180" s="255"/>
      <c r="M180" s="256"/>
      <c r="N180" s="257"/>
      <c r="O180" s="257"/>
      <c r="P180" s="257"/>
      <c r="Q180" s="257"/>
      <c r="R180" s="257"/>
      <c r="S180" s="257"/>
      <c r="T180" s="25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9" t="s">
        <v>257</v>
      </c>
      <c r="AU180" s="259" t="s">
        <v>87</v>
      </c>
      <c r="AV180" s="14" t="s">
        <v>87</v>
      </c>
      <c r="AW180" s="14" t="s">
        <v>34</v>
      </c>
      <c r="AX180" s="14" t="s">
        <v>77</v>
      </c>
      <c r="AY180" s="259" t="s">
        <v>245</v>
      </c>
    </row>
    <row r="181" s="14" customFormat="1">
      <c r="A181" s="14"/>
      <c r="B181" s="249"/>
      <c r="C181" s="250"/>
      <c r="D181" s="234" t="s">
        <v>257</v>
      </c>
      <c r="E181" s="251" t="s">
        <v>1</v>
      </c>
      <c r="F181" s="252" t="s">
        <v>8115</v>
      </c>
      <c r="G181" s="250"/>
      <c r="H181" s="253">
        <v>1</v>
      </c>
      <c r="I181" s="254"/>
      <c r="J181" s="250"/>
      <c r="K181" s="250"/>
      <c r="L181" s="255"/>
      <c r="M181" s="256"/>
      <c r="N181" s="257"/>
      <c r="O181" s="257"/>
      <c r="P181" s="257"/>
      <c r="Q181" s="257"/>
      <c r="R181" s="257"/>
      <c r="S181" s="257"/>
      <c r="T181" s="25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9" t="s">
        <v>257</v>
      </c>
      <c r="AU181" s="259" t="s">
        <v>87</v>
      </c>
      <c r="AV181" s="14" t="s">
        <v>87</v>
      </c>
      <c r="AW181" s="14" t="s">
        <v>34</v>
      </c>
      <c r="AX181" s="14" t="s">
        <v>77</v>
      </c>
      <c r="AY181" s="259" t="s">
        <v>245</v>
      </c>
    </row>
    <row r="182" s="14" customFormat="1">
      <c r="A182" s="14"/>
      <c r="B182" s="249"/>
      <c r="C182" s="250"/>
      <c r="D182" s="234" t="s">
        <v>257</v>
      </c>
      <c r="E182" s="251" t="s">
        <v>1</v>
      </c>
      <c r="F182" s="252" t="s">
        <v>8124</v>
      </c>
      <c r="G182" s="250"/>
      <c r="H182" s="253">
        <v>1</v>
      </c>
      <c r="I182" s="254"/>
      <c r="J182" s="250"/>
      <c r="K182" s="250"/>
      <c r="L182" s="255"/>
      <c r="M182" s="256"/>
      <c r="N182" s="257"/>
      <c r="O182" s="257"/>
      <c r="P182" s="257"/>
      <c r="Q182" s="257"/>
      <c r="R182" s="257"/>
      <c r="S182" s="257"/>
      <c r="T182" s="25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9" t="s">
        <v>257</v>
      </c>
      <c r="AU182" s="259" t="s">
        <v>87</v>
      </c>
      <c r="AV182" s="14" t="s">
        <v>87</v>
      </c>
      <c r="AW182" s="14" t="s">
        <v>34</v>
      </c>
      <c r="AX182" s="14" t="s">
        <v>77</v>
      </c>
      <c r="AY182" s="259" t="s">
        <v>245</v>
      </c>
    </row>
    <row r="183" s="15" customFormat="1">
      <c r="A183" s="15"/>
      <c r="B183" s="260"/>
      <c r="C183" s="261"/>
      <c r="D183" s="234" t="s">
        <v>257</v>
      </c>
      <c r="E183" s="262" t="s">
        <v>1</v>
      </c>
      <c r="F183" s="263" t="s">
        <v>266</v>
      </c>
      <c r="G183" s="261"/>
      <c r="H183" s="264">
        <v>3</v>
      </c>
      <c r="I183" s="265"/>
      <c r="J183" s="261"/>
      <c r="K183" s="261"/>
      <c r="L183" s="266"/>
      <c r="M183" s="267"/>
      <c r="N183" s="268"/>
      <c r="O183" s="268"/>
      <c r="P183" s="268"/>
      <c r="Q183" s="268"/>
      <c r="R183" s="268"/>
      <c r="S183" s="268"/>
      <c r="T183" s="269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0" t="s">
        <v>257</v>
      </c>
      <c r="AU183" s="270" t="s">
        <v>87</v>
      </c>
      <c r="AV183" s="15" t="s">
        <v>253</v>
      </c>
      <c r="AW183" s="15" t="s">
        <v>34</v>
      </c>
      <c r="AX183" s="15" t="s">
        <v>85</v>
      </c>
      <c r="AY183" s="270" t="s">
        <v>245</v>
      </c>
    </row>
    <row r="184" s="2" customFormat="1" ht="16.5" customHeight="1">
      <c r="A184" s="40"/>
      <c r="B184" s="41"/>
      <c r="C184" s="221" t="s">
        <v>246</v>
      </c>
      <c r="D184" s="221" t="s">
        <v>248</v>
      </c>
      <c r="E184" s="222" t="s">
        <v>8142</v>
      </c>
      <c r="F184" s="223" t="s">
        <v>8143</v>
      </c>
      <c r="G184" s="224" t="s">
        <v>8028</v>
      </c>
      <c r="H184" s="225">
        <v>2</v>
      </c>
      <c r="I184" s="226"/>
      <c r="J184" s="227">
        <f>ROUND(I184*H184,2)</f>
        <v>0</v>
      </c>
      <c r="K184" s="223" t="s">
        <v>1</v>
      </c>
      <c r="L184" s="46"/>
      <c r="M184" s="228" t="s">
        <v>1</v>
      </c>
      <c r="N184" s="229" t="s">
        <v>42</v>
      </c>
      <c r="O184" s="93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2" t="s">
        <v>8140</v>
      </c>
      <c r="AT184" s="232" t="s">
        <v>248</v>
      </c>
      <c r="AU184" s="232" t="s">
        <v>87</v>
      </c>
      <c r="AY184" s="19" t="s">
        <v>245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9" t="s">
        <v>85</v>
      </c>
      <c r="BK184" s="233">
        <f>ROUND(I184*H184,2)</f>
        <v>0</v>
      </c>
      <c r="BL184" s="19" t="s">
        <v>8140</v>
      </c>
      <c r="BM184" s="232" t="s">
        <v>8144</v>
      </c>
    </row>
    <row r="185" s="2" customFormat="1">
      <c r="A185" s="40"/>
      <c r="B185" s="41"/>
      <c r="C185" s="42"/>
      <c r="D185" s="234" t="s">
        <v>255</v>
      </c>
      <c r="E185" s="42"/>
      <c r="F185" s="235" t="s">
        <v>8143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255</v>
      </c>
      <c r="AU185" s="19" t="s">
        <v>87</v>
      </c>
    </row>
    <row r="186" s="13" customFormat="1">
      <c r="A186" s="13"/>
      <c r="B186" s="239"/>
      <c r="C186" s="240"/>
      <c r="D186" s="234" t="s">
        <v>257</v>
      </c>
      <c r="E186" s="241" t="s">
        <v>1</v>
      </c>
      <c r="F186" s="242" t="s">
        <v>8145</v>
      </c>
      <c r="G186" s="240"/>
      <c r="H186" s="241" t="s">
        <v>1</v>
      </c>
      <c r="I186" s="243"/>
      <c r="J186" s="240"/>
      <c r="K186" s="240"/>
      <c r="L186" s="244"/>
      <c r="M186" s="245"/>
      <c r="N186" s="246"/>
      <c r="O186" s="246"/>
      <c r="P186" s="246"/>
      <c r="Q186" s="246"/>
      <c r="R186" s="246"/>
      <c r="S186" s="246"/>
      <c r="T186" s="24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8" t="s">
        <v>257</v>
      </c>
      <c r="AU186" s="248" t="s">
        <v>87</v>
      </c>
      <c r="AV186" s="13" t="s">
        <v>85</v>
      </c>
      <c r="AW186" s="13" t="s">
        <v>34</v>
      </c>
      <c r="AX186" s="13" t="s">
        <v>77</v>
      </c>
      <c r="AY186" s="248" t="s">
        <v>245</v>
      </c>
    </row>
    <row r="187" s="14" customFormat="1">
      <c r="A187" s="14"/>
      <c r="B187" s="249"/>
      <c r="C187" s="250"/>
      <c r="D187" s="234" t="s">
        <v>257</v>
      </c>
      <c r="E187" s="251" t="s">
        <v>1</v>
      </c>
      <c r="F187" s="252" t="s">
        <v>87</v>
      </c>
      <c r="G187" s="250"/>
      <c r="H187" s="253">
        <v>2</v>
      </c>
      <c r="I187" s="254"/>
      <c r="J187" s="250"/>
      <c r="K187" s="250"/>
      <c r="L187" s="255"/>
      <c r="M187" s="256"/>
      <c r="N187" s="257"/>
      <c r="O187" s="257"/>
      <c r="P187" s="257"/>
      <c r="Q187" s="257"/>
      <c r="R187" s="257"/>
      <c r="S187" s="257"/>
      <c r="T187" s="25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9" t="s">
        <v>257</v>
      </c>
      <c r="AU187" s="259" t="s">
        <v>87</v>
      </c>
      <c r="AV187" s="14" t="s">
        <v>87</v>
      </c>
      <c r="AW187" s="14" t="s">
        <v>34</v>
      </c>
      <c r="AX187" s="14" t="s">
        <v>77</v>
      </c>
      <c r="AY187" s="259" t="s">
        <v>245</v>
      </c>
    </row>
    <row r="188" s="15" customFormat="1">
      <c r="A188" s="15"/>
      <c r="B188" s="260"/>
      <c r="C188" s="261"/>
      <c r="D188" s="234" t="s">
        <v>257</v>
      </c>
      <c r="E188" s="262" t="s">
        <v>1</v>
      </c>
      <c r="F188" s="263" t="s">
        <v>266</v>
      </c>
      <c r="G188" s="261"/>
      <c r="H188" s="264">
        <v>2</v>
      </c>
      <c r="I188" s="265"/>
      <c r="J188" s="261"/>
      <c r="K188" s="261"/>
      <c r="L188" s="266"/>
      <c r="M188" s="267"/>
      <c r="N188" s="268"/>
      <c r="O188" s="268"/>
      <c r="P188" s="268"/>
      <c r="Q188" s="268"/>
      <c r="R188" s="268"/>
      <c r="S188" s="268"/>
      <c r="T188" s="269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0" t="s">
        <v>257</v>
      </c>
      <c r="AU188" s="270" t="s">
        <v>87</v>
      </c>
      <c r="AV188" s="15" t="s">
        <v>253</v>
      </c>
      <c r="AW188" s="15" t="s">
        <v>34</v>
      </c>
      <c r="AX188" s="15" t="s">
        <v>85</v>
      </c>
      <c r="AY188" s="270" t="s">
        <v>245</v>
      </c>
    </row>
    <row r="189" s="2" customFormat="1" ht="24.15" customHeight="1">
      <c r="A189" s="40"/>
      <c r="B189" s="41"/>
      <c r="C189" s="221" t="s">
        <v>305</v>
      </c>
      <c r="D189" s="221" t="s">
        <v>248</v>
      </c>
      <c r="E189" s="222" t="s">
        <v>8146</v>
      </c>
      <c r="F189" s="223" t="s">
        <v>8147</v>
      </c>
      <c r="G189" s="224" t="s">
        <v>8148</v>
      </c>
      <c r="H189" s="225">
        <v>14</v>
      </c>
      <c r="I189" s="226"/>
      <c r="J189" s="227">
        <f>ROUND(I189*H189,2)</f>
        <v>0</v>
      </c>
      <c r="K189" s="223" t="s">
        <v>1</v>
      </c>
      <c r="L189" s="46"/>
      <c r="M189" s="228" t="s">
        <v>1</v>
      </c>
      <c r="N189" s="229" t="s">
        <v>42</v>
      </c>
      <c r="O189" s="93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32" t="s">
        <v>253</v>
      </c>
      <c r="AT189" s="232" t="s">
        <v>248</v>
      </c>
      <c r="AU189" s="232" t="s">
        <v>87</v>
      </c>
      <c r="AY189" s="19" t="s">
        <v>245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9" t="s">
        <v>85</v>
      </c>
      <c r="BK189" s="233">
        <f>ROUND(I189*H189,2)</f>
        <v>0</v>
      </c>
      <c r="BL189" s="19" t="s">
        <v>253</v>
      </c>
      <c r="BM189" s="232" t="s">
        <v>8149</v>
      </c>
    </row>
    <row r="190" s="2" customFormat="1">
      <c r="A190" s="40"/>
      <c r="B190" s="41"/>
      <c r="C190" s="42"/>
      <c r="D190" s="234" t="s">
        <v>255</v>
      </c>
      <c r="E190" s="42"/>
      <c r="F190" s="235" t="s">
        <v>8147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255</v>
      </c>
      <c r="AU190" s="19" t="s">
        <v>87</v>
      </c>
    </row>
    <row r="191" s="2" customFormat="1">
      <c r="A191" s="40"/>
      <c r="B191" s="41"/>
      <c r="C191" s="42"/>
      <c r="D191" s="234" t="s">
        <v>540</v>
      </c>
      <c r="E191" s="42"/>
      <c r="F191" s="282" t="s">
        <v>8150</v>
      </c>
      <c r="G191" s="42"/>
      <c r="H191" s="42"/>
      <c r="I191" s="236"/>
      <c r="J191" s="42"/>
      <c r="K191" s="42"/>
      <c r="L191" s="46"/>
      <c r="M191" s="237"/>
      <c r="N191" s="238"/>
      <c r="O191" s="93"/>
      <c r="P191" s="93"/>
      <c r="Q191" s="93"/>
      <c r="R191" s="93"/>
      <c r="S191" s="93"/>
      <c r="T191" s="94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T191" s="19" t="s">
        <v>540</v>
      </c>
      <c r="AU191" s="19" t="s">
        <v>87</v>
      </c>
    </row>
    <row r="192" s="14" customFormat="1">
      <c r="A192" s="14"/>
      <c r="B192" s="249"/>
      <c r="C192" s="250"/>
      <c r="D192" s="234" t="s">
        <v>257</v>
      </c>
      <c r="E192" s="251" t="s">
        <v>1</v>
      </c>
      <c r="F192" s="252" t="s">
        <v>8114</v>
      </c>
      <c r="G192" s="250"/>
      <c r="H192" s="253">
        <v>1</v>
      </c>
      <c r="I192" s="254"/>
      <c r="J192" s="250"/>
      <c r="K192" s="250"/>
      <c r="L192" s="255"/>
      <c r="M192" s="256"/>
      <c r="N192" s="257"/>
      <c r="O192" s="257"/>
      <c r="P192" s="257"/>
      <c r="Q192" s="257"/>
      <c r="R192" s="257"/>
      <c r="S192" s="257"/>
      <c r="T192" s="25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9" t="s">
        <v>257</v>
      </c>
      <c r="AU192" s="259" t="s">
        <v>87</v>
      </c>
      <c r="AV192" s="14" t="s">
        <v>87</v>
      </c>
      <c r="AW192" s="14" t="s">
        <v>34</v>
      </c>
      <c r="AX192" s="14" t="s">
        <v>77</v>
      </c>
      <c r="AY192" s="259" t="s">
        <v>245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8115</v>
      </c>
      <c r="G193" s="250"/>
      <c r="H193" s="253">
        <v>1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87</v>
      </c>
      <c r="AV193" s="14" t="s">
        <v>87</v>
      </c>
      <c r="AW193" s="14" t="s">
        <v>34</v>
      </c>
      <c r="AX193" s="14" t="s">
        <v>77</v>
      </c>
      <c r="AY193" s="259" t="s">
        <v>245</v>
      </c>
    </row>
    <row r="194" s="14" customFormat="1">
      <c r="A194" s="14"/>
      <c r="B194" s="249"/>
      <c r="C194" s="250"/>
      <c r="D194" s="234" t="s">
        <v>257</v>
      </c>
      <c r="E194" s="251" t="s">
        <v>1</v>
      </c>
      <c r="F194" s="252" t="s">
        <v>8116</v>
      </c>
      <c r="G194" s="250"/>
      <c r="H194" s="253">
        <v>1</v>
      </c>
      <c r="I194" s="254"/>
      <c r="J194" s="250"/>
      <c r="K194" s="250"/>
      <c r="L194" s="255"/>
      <c r="M194" s="256"/>
      <c r="N194" s="257"/>
      <c r="O194" s="257"/>
      <c r="P194" s="257"/>
      <c r="Q194" s="257"/>
      <c r="R194" s="257"/>
      <c r="S194" s="257"/>
      <c r="T194" s="25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9" t="s">
        <v>257</v>
      </c>
      <c r="AU194" s="259" t="s">
        <v>87</v>
      </c>
      <c r="AV194" s="14" t="s">
        <v>87</v>
      </c>
      <c r="AW194" s="14" t="s">
        <v>34</v>
      </c>
      <c r="AX194" s="14" t="s">
        <v>77</v>
      </c>
      <c r="AY194" s="259" t="s">
        <v>245</v>
      </c>
    </row>
    <row r="195" s="14" customFormat="1">
      <c r="A195" s="14"/>
      <c r="B195" s="249"/>
      <c r="C195" s="250"/>
      <c r="D195" s="234" t="s">
        <v>257</v>
      </c>
      <c r="E195" s="251" t="s">
        <v>1</v>
      </c>
      <c r="F195" s="252" t="s">
        <v>8117</v>
      </c>
      <c r="G195" s="250"/>
      <c r="H195" s="253">
        <v>1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9" t="s">
        <v>257</v>
      </c>
      <c r="AU195" s="259" t="s">
        <v>87</v>
      </c>
      <c r="AV195" s="14" t="s">
        <v>87</v>
      </c>
      <c r="AW195" s="14" t="s">
        <v>34</v>
      </c>
      <c r="AX195" s="14" t="s">
        <v>77</v>
      </c>
      <c r="AY195" s="259" t="s">
        <v>245</v>
      </c>
    </row>
    <row r="196" s="14" customFormat="1">
      <c r="A196" s="14"/>
      <c r="B196" s="249"/>
      <c r="C196" s="250"/>
      <c r="D196" s="234" t="s">
        <v>257</v>
      </c>
      <c r="E196" s="251" t="s">
        <v>1</v>
      </c>
      <c r="F196" s="252" t="s">
        <v>8118</v>
      </c>
      <c r="G196" s="250"/>
      <c r="H196" s="253">
        <v>1</v>
      </c>
      <c r="I196" s="254"/>
      <c r="J196" s="250"/>
      <c r="K196" s="250"/>
      <c r="L196" s="255"/>
      <c r="M196" s="256"/>
      <c r="N196" s="257"/>
      <c r="O196" s="257"/>
      <c r="P196" s="257"/>
      <c r="Q196" s="257"/>
      <c r="R196" s="257"/>
      <c r="S196" s="257"/>
      <c r="T196" s="25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9" t="s">
        <v>257</v>
      </c>
      <c r="AU196" s="259" t="s">
        <v>87</v>
      </c>
      <c r="AV196" s="14" t="s">
        <v>87</v>
      </c>
      <c r="AW196" s="14" t="s">
        <v>34</v>
      </c>
      <c r="AX196" s="14" t="s">
        <v>77</v>
      </c>
      <c r="AY196" s="259" t="s">
        <v>245</v>
      </c>
    </row>
    <row r="197" s="14" customFormat="1">
      <c r="A197" s="14"/>
      <c r="B197" s="249"/>
      <c r="C197" s="250"/>
      <c r="D197" s="234" t="s">
        <v>257</v>
      </c>
      <c r="E197" s="251" t="s">
        <v>1</v>
      </c>
      <c r="F197" s="252" t="s">
        <v>8119</v>
      </c>
      <c r="G197" s="250"/>
      <c r="H197" s="253">
        <v>1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257</v>
      </c>
      <c r="AU197" s="259" t="s">
        <v>87</v>
      </c>
      <c r="AV197" s="14" t="s">
        <v>87</v>
      </c>
      <c r="AW197" s="14" t="s">
        <v>34</v>
      </c>
      <c r="AX197" s="14" t="s">
        <v>77</v>
      </c>
      <c r="AY197" s="259" t="s">
        <v>245</v>
      </c>
    </row>
    <row r="198" s="14" customFormat="1">
      <c r="A198" s="14"/>
      <c r="B198" s="249"/>
      <c r="C198" s="250"/>
      <c r="D198" s="234" t="s">
        <v>257</v>
      </c>
      <c r="E198" s="251" t="s">
        <v>1</v>
      </c>
      <c r="F198" s="252" t="s">
        <v>8120</v>
      </c>
      <c r="G198" s="250"/>
      <c r="H198" s="253">
        <v>1</v>
      </c>
      <c r="I198" s="254"/>
      <c r="J198" s="250"/>
      <c r="K198" s="250"/>
      <c r="L198" s="255"/>
      <c r="M198" s="256"/>
      <c r="N198" s="257"/>
      <c r="O198" s="257"/>
      <c r="P198" s="257"/>
      <c r="Q198" s="257"/>
      <c r="R198" s="257"/>
      <c r="S198" s="257"/>
      <c r="T198" s="25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9" t="s">
        <v>257</v>
      </c>
      <c r="AU198" s="259" t="s">
        <v>87</v>
      </c>
      <c r="AV198" s="14" t="s">
        <v>87</v>
      </c>
      <c r="AW198" s="14" t="s">
        <v>34</v>
      </c>
      <c r="AX198" s="14" t="s">
        <v>77</v>
      </c>
      <c r="AY198" s="259" t="s">
        <v>245</v>
      </c>
    </row>
    <row r="199" s="14" customFormat="1">
      <c r="A199" s="14"/>
      <c r="B199" s="249"/>
      <c r="C199" s="250"/>
      <c r="D199" s="234" t="s">
        <v>257</v>
      </c>
      <c r="E199" s="251" t="s">
        <v>1</v>
      </c>
      <c r="F199" s="252" t="s">
        <v>8121</v>
      </c>
      <c r="G199" s="250"/>
      <c r="H199" s="253">
        <v>1</v>
      </c>
      <c r="I199" s="254"/>
      <c r="J199" s="250"/>
      <c r="K199" s="250"/>
      <c r="L199" s="255"/>
      <c r="M199" s="256"/>
      <c r="N199" s="257"/>
      <c r="O199" s="257"/>
      <c r="P199" s="257"/>
      <c r="Q199" s="257"/>
      <c r="R199" s="257"/>
      <c r="S199" s="257"/>
      <c r="T199" s="25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9" t="s">
        <v>257</v>
      </c>
      <c r="AU199" s="259" t="s">
        <v>87</v>
      </c>
      <c r="AV199" s="14" t="s">
        <v>87</v>
      </c>
      <c r="AW199" s="14" t="s">
        <v>34</v>
      </c>
      <c r="AX199" s="14" t="s">
        <v>77</v>
      </c>
      <c r="AY199" s="259" t="s">
        <v>245</v>
      </c>
    </row>
    <row r="200" s="14" customFormat="1">
      <c r="A200" s="14"/>
      <c r="B200" s="249"/>
      <c r="C200" s="250"/>
      <c r="D200" s="234" t="s">
        <v>257</v>
      </c>
      <c r="E200" s="251" t="s">
        <v>1</v>
      </c>
      <c r="F200" s="252" t="s">
        <v>8122</v>
      </c>
      <c r="G200" s="250"/>
      <c r="H200" s="253">
        <v>1</v>
      </c>
      <c r="I200" s="254"/>
      <c r="J200" s="250"/>
      <c r="K200" s="250"/>
      <c r="L200" s="255"/>
      <c r="M200" s="256"/>
      <c r="N200" s="257"/>
      <c r="O200" s="257"/>
      <c r="P200" s="257"/>
      <c r="Q200" s="257"/>
      <c r="R200" s="257"/>
      <c r="S200" s="257"/>
      <c r="T200" s="25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9" t="s">
        <v>257</v>
      </c>
      <c r="AU200" s="259" t="s">
        <v>87</v>
      </c>
      <c r="AV200" s="14" t="s">
        <v>87</v>
      </c>
      <c r="AW200" s="14" t="s">
        <v>34</v>
      </c>
      <c r="AX200" s="14" t="s">
        <v>77</v>
      </c>
      <c r="AY200" s="259" t="s">
        <v>245</v>
      </c>
    </row>
    <row r="201" s="14" customFormat="1">
      <c r="A201" s="14"/>
      <c r="B201" s="249"/>
      <c r="C201" s="250"/>
      <c r="D201" s="234" t="s">
        <v>257</v>
      </c>
      <c r="E201" s="251" t="s">
        <v>1</v>
      </c>
      <c r="F201" s="252" t="s">
        <v>8123</v>
      </c>
      <c r="G201" s="250"/>
      <c r="H201" s="253">
        <v>1</v>
      </c>
      <c r="I201" s="254"/>
      <c r="J201" s="250"/>
      <c r="K201" s="250"/>
      <c r="L201" s="255"/>
      <c r="M201" s="256"/>
      <c r="N201" s="257"/>
      <c r="O201" s="257"/>
      <c r="P201" s="257"/>
      <c r="Q201" s="257"/>
      <c r="R201" s="257"/>
      <c r="S201" s="257"/>
      <c r="T201" s="25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9" t="s">
        <v>257</v>
      </c>
      <c r="AU201" s="259" t="s">
        <v>87</v>
      </c>
      <c r="AV201" s="14" t="s">
        <v>87</v>
      </c>
      <c r="AW201" s="14" t="s">
        <v>34</v>
      </c>
      <c r="AX201" s="14" t="s">
        <v>77</v>
      </c>
      <c r="AY201" s="259" t="s">
        <v>245</v>
      </c>
    </row>
    <row r="202" s="14" customFormat="1">
      <c r="A202" s="14"/>
      <c r="B202" s="249"/>
      <c r="C202" s="250"/>
      <c r="D202" s="234" t="s">
        <v>257</v>
      </c>
      <c r="E202" s="251" t="s">
        <v>1</v>
      </c>
      <c r="F202" s="252" t="s">
        <v>8124</v>
      </c>
      <c r="G202" s="250"/>
      <c r="H202" s="253">
        <v>1</v>
      </c>
      <c r="I202" s="254"/>
      <c r="J202" s="250"/>
      <c r="K202" s="250"/>
      <c r="L202" s="255"/>
      <c r="M202" s="256"/>
      <c r="N202" s="257"/>
      <c r="O202" s="257"/>
      <c r="P202" s="257"/>
      <c r="Q202" s="257"/>
      <c r="R202" s="257"/>
      <c r="S202" s="257"/>
      <c r="T202" s="25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9" t="s">
        <v>257</v>
      </c>
      <c r="AU202" s="259" t="s">
        <v>87</v>
      </c>
      <c r="AV202" s="14" t="s">
        <v>87</v>
      </c>
      <c r="AW202" s="14" t="s">
        <v>34</v>
      </c>
      <c r="AX202" s="14" t="s">
        <v>77</v>
      </c>
      <c r="AY202" s="259" t="s">
        <v>245</v>
      </c>
    </row>
    <row r="203" s="14" customFormat="1">
      <c r="A203" s="14"/>
      <c r="B203" s="249"/>
      <c r="C203" s="250"/>
      <c r="D203" s="234" t="s">
        <v>257</v>
      </c>
      <c r="E203" s="251" t="s">
        <v>1</v>
      </c>
      <c r="F203" s="252" t="s">
        <v>8125</v>
      </c>
      <c r="G203" s="250"/>
      <c r="H203" s="253">
        <v>1</v>
      </c>
      <c r="I203" s="254"/>
      <c r="J203" s="250"/>
      <c r="K203" s="250"/>
      <c r="L203" s="255"/>
      <c r="M203" s="256"/>
      <c r="N203" s="257"/>
      <c r="O203" s="257"/>
      <c r="P203" s="257"/>
      <c r="Q203" s="257"/>
      <c r="R203" s="257"/>
      <c r="S203" s="257"/>
      <c r="T203" s="25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9" t="s">
        <v>257</v>
      </c>
      <c r="AU203" s="259" t="s">
        <v>87</v>
      </c>
      <c r="AV203" s="14" t="s">
        <v>87</v>
      </c>
      <c r="AW203" s="14" t="s">
        <v>34</v>
      </c>
      <c r="AX203" s="14" t="s">
        <v>77</v>
      </c>
      <c r="AY203" s="259" t="s">
        <v>245</v>
      </c>
    </row>
    <row r="204" s="14" customFormat="1">
      <c r="A204" s="14"/>
      <c r="B204" s="249"/>
      <c r="C204" s="250"/>
      <c r="D204" s="234" t="s">
        <v>257</v>
      </c>
      <c r="E204" s="251" t="s">
        <v>1</v>
      </c>
      <c r="F204" s="252" t="s">
        <v>8126</v>
      </c>
      <c r="G204" s="250"/>
      <c r="H204" s="253">
        <v>1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257</v>
      </c>
      <c r="AU204" s="259" t="s">
        <v>87</v>
      </c>
      <c r="AV204" s="14" t="s">
        <v>87</v>
      </c>
      <c r="AW204" s="14" t="s">
        <v>34</v>
      </c>
      <c r="AX204" s="14" t="s">
        <v>77</v>
      </c>
      <c r="AY204" s="259" t="s">
        <v>245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8127</v>
      </c>
      <c r="G205" s="250"/>
      <c r="H205" s="253">
        <v>1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77</v>
      </c>
      <c r="AY205" s="259" t="s">
        <v>245</v>
      </c>
    </row>
    <row r="206" s="15" customFormat="1">
      <c r="A206" s="15"/>
      <c r="B206" s="260"/>
      <c r="C206" s="261"/>
      <c r="D206" s="234" t="s">
        <v>257</v>
      </c>
      <c r="E206" s="262" t="s">
        <v>1</v>
      </c>
      <c r="F206" s="263" t="s">
        <v>266</v>
      </c>
      <c r="G206" s="261"/>
      <c r="H206" s="264">
        <v>14</v>
      </c>
      <c r="I206" s="265"/>
      <c r="J206" s="261"/>
      <c r="K206" s="261"/>
      <c r="L206" s="266"/>
      <c r="M206" s="267"/>
      <c r="N206" s="268"/>
      <c r="O206" s="268"/>
      <c r="P206" s="268"/>
      <c r="Q206" s="268"/>
      <c r="R206" s="268"/>
      <c r="S206" s="268"/>
      <c r="T206" s="269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70" t="s">
        <v>257</v>
      </c>
      <c r="AU206" s="270" t="s">
        <v>87</v>
      </c>
      <c r="AV206" s="15" t="s">
        <v>253</v>
      </c>
      <c r="AW206" s="15" t="s">
        <v>34</v>
      </c>
      <c r="AX206" s="15" t="s">
        <v>85</v>
      </c>
      <c r="AY206" s="270" t="s">
        <v>245</v>
      </c>
    </row>
    <row r="207" s="2" customFormat="1" ht="16.5" customHeight="1">
      <c r="A207" s="40"/>
      <c r="B207" s="41"/>
      <c r="C207" s="221" t="s">
        <v>314</v>
      </c>
      <c r="D207" s="221" t="s">
        <v>248</v>
      </c>
      <c r="E207" s="222" t="s">
        <v>8151</v>
      </c>
      <c r="F207" s="223" t="s">
        <v>8152</v>
      </c>
      <c r="G207" s="224" t="s">
        <v>8028</v>
      </c>
      <c r="H207" s="225">
        <v>1</v>
      </c>
      <c r="I207" s="226"/>
      <c r="J207" s="227">
        <f>ROUND(I207*H207,2)</f>
        <v>0</v>
      </c>
      <c r="K207" s="223" t="s">
        <v>1</v>
      </c>
      <c r="L207" s="46"/>
      <c r="M207" s="228" t="s">
        <v>1</v>
      </c>
      <c r="N207" s="229" t="s">
        <v>42</v>
      </c>
      <c r="O207" s="93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32" t="s">
        <v>8140</v>
      </c>
      <c r="AT207" s="232" t="s">
        <v>248</v>
      </c>
      <c r="AU207" s="232" t="s">
        <v>87</v>
      </c>
      <c r="AY207" s="19" t="s">
        <v>245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9" t="s">
        <v>85</v>
      </c>
      <c r="BK207" s="233">
        <f>ROUND(I207*H207,2)</f>
        <v>0</v>
      </c>
      <c r="BL207" s="19" t="s">
        <v>8140</v>
      </c>
      <c r="BM207" s="232" t="s">
        <v>8153</v>
      </c>
    </row>
    <row r="208" s="2" customFormat="1">
      <c r="A208" s="40"/>
      <c r="B208" s="41"/>
      <c r="C208" s="42"/>
      <c r="D208" s="234" t="s">
        <v>255</v>
      </c>
      <c r="E208" s="42"/>
      <c r="F208" s="235" t="s">
        <v>8154</v>
      </c>
      <c r="G208" s="42"/>
      <c r="H208" s="42"/>
      <c r="I208" s="236"/>
      <c r="J208" s="42"/>
      <c r="K208" s="42"/>
      <c r="L208" s="46"/>
      <c r="M208" s="237"/>
      <c r="N208" s="238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255</v>
      </c>
      <c r="AU208" s="19" t="s">
        <v>87</v>
      </c>
    </row>
    <row r="209" s="2" customFormat="1">
      <c r="A209" s="40"/>
      <c r="B209" s="41"/>
      <c r="C209" s="42"/>
      <c r="D209" s="234" t="s">
        <v>540</v>
      </c>
      <c r="E209" s="42"/>
      <c r="F209" s="282" t="s">
        <v>8155</v>
      </c>
      <c r="G209" s="42"/>
      <c r="H209" s="42"/>
      <c r="I209" s="236"/>
      <c r="J209" s="42"/>
      <c r="K209" s="42"/>
      <c r="L209" s="46"/>
      <c r="M209" s="237"/>
      <c r="N209" s="238"/>
      <c r="O209" s="93"/>
      <c r="P209" s="93"/>
      <c r="Q209" s="93"/>
      <c r="R209" s="93"/>
      <c r="S209" s="93"/>
      <c r="T209" s="94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540</v>
      </c>
      <c r="AU209" s="19" t="s">
        <v>87</v>
      </c>
    </row>
    <row r="210" s="12" customFormat="1" ht="22.8" customHeight="1">
      <c r="A210" s="12"/>
      <c r="B210" s="205"/>
      <c r="C210" s="206"/>
      <c r="D210" s="207" t="s">
        <v>76</v>
      </c>
      <c r="E210" s="219" t="s">
        <v>8156</v>
      </c>
      <c r="F210" s="219" t="s">
        <v>8157</v>
      </c>
      <c r="G210" s="206"/>
      <c r="H210" s="206"/>
      <c r="I210" s="209"/>
      <c r="J210" s="220">
        <f>BK210</f>
        <v>0</v>
      </c>
      <c r="K210" s="206"/>
      <c r="L210" s="211"/>
      <c r="M210" s="212"/>
      <c r="N210" s="213"/>
      <c r="O210" s="213"/>
      <c r="P210" s="214">
        <f>SUM(P211:P236)</f>
        <v>0</v>
      </c>
      <c r="Q210" s="213"/>
      <c r="R210" s="214">
        <f>SUM(R211:R236)</f>
        <v>0</v>
      </c>
      <c r="S210" s="213"/>
      <c r="T210" s="215">
        <f>SUM(T211:T236)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6" t="s">
        <v>246</v>
      </c>
      <c r="AT210" s="217" t="s">
        <v>76</v>
      </c>
      <c r="AU210" s="217" t="s">
        <v>85</v>
      </c>
      <c r="AY210" s="216" t="s">
        <v>245</v>
      </c>
      <c r="BK210" s="218">
        <f>SUM(BK211:BK236)</f>
        <v>0</v>
      </c>
    </row>
    <row r="211" s="2" customFormat="1" ht="24.15" customHeight="1">
      <c r="A211" s="40"/>
      <c r="B211" s="41"/>
      <c r="C211" s="221" t="s">
        <v>326</v>
      </c>
      <c r="D211" s="221" t="s">
        <v>248</v>
      </c>
      <c r="E211" s="222" t="s">
        <v>8158</v>
      </c>
      <c r="F211" s="223" t="s">
        <v>8159</v>
      </c>
      <c r="G211" s="224" t="s">
        <v>8160</v>
      </c>
      <c r="H211" s="225">
        <v>84</v>
      </c>
      <c r="I211" s="226"/>
      <c r="J211" s="227">
        <f>ROUND(I211*H211,2)</f>
        <v>0</v>
      </c>
      <c r="K211" s="223" t="s">
        <v>1</v>
      </c>
      <c r="L211" s="46"/>
      <c r="M211" s="228" t="s">
        <v>1</v>
      </c>
      <c r="N211" s="229" t="s">
        <v>42</v>
      </c>
      <c r="O211" s="93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2" t="s">
        <v>253</v>
      </c>
      <c r="AT211" s="232" t="s">
        <v>248</v>
      </c>
      <c r="AU211" s="232" t="s">
        <v>87</v>
      </c>
      <c r="AY211" s="19" t="s">
        <v>245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9" t="s">
        <v>85</v>
      </c>
      <c r="BK211" s="233">
        <f>ROUND(I211*H211,2)</f>
        <v>0</v>
      </c>
      <c r="BL211" s="19" t="s">
        <v>253</v>
      </c>
      <c r="BM211" s="232" t="s">
        <v>8161</v>
      </c>
    </row>
    <row r="212" s="2" customFormat="1">
      <c r="A212" s="40"/>
      <c r="B212" s="41"/>
      <c r="C212" s="42"/>
      <c r="D212" s="234" t="s">
        <v>255</v>
      </c>
      <c r="E212" s="42"/>
      <c r="F212" s="235" t="s">
        <v>8159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255</v>
      </c>
      <c r="AU212" s="19" t="s">
        <v>87</v>
      </c>
    </row>
    <row r="213" s="2" customFormat="1">
      <c r="A213" s="40"/>
      <c r="B213" s="41"/>
      <c r="C213" s="42"/>
      <c r="D213" s="234" t="s">
        <v>540</v>
      </c>
      <c r="E213" s="42"/>
      <c r="F213" s="282" t="s">
        <v>8162</v>
      </c>
      <c r="G213" s="42"/>
      <c r="H213" s="42"/>
      <c r="I213" s="236"/>
      <c r="J213" s="42"/>
      <c r="K213" s="42"/>
      <c r="L213" s="46"/>
      <c r="M213" s="237"/>
      <c r="N213" s="238"/>
      <c r="O213" s="93"/>
      <c r="P213" s="93"/>
      <c r="Q213" s="93"/>
      <c r="R213" s="93"/>
      <c r="S213" s="93"/>
      <c r="T213" s="94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19" t="s">
        <v>540</v>
      </c>
      <c r="AU213" s="19" t="s">
        <v>87</v>
      </c>
    </row>
    <row r="214" s="13" customFormat="1">
      <c r="A214" s="13"/>
      <c r="B214" s="239"/>
      <c r="C214" s="240"/>
      <c r="D214" s="234" t="s">
        <v>257</v>
      </c>
      <c r="E214" s="241" t="s">
        <v>1</v>
      </c>
      <c r="F214" s="242" t="s">
        <v>8163</v>
      </c>
      <c r="G214" s="240"/>
      <c r="H214" s="241" t="s">
        <v>1</v>
      </c>
      <c r="I214" s="243"/>
      <c r="J214" s="240"/>
      <c r="K214" s="240"/>
      <c r="L214" s="244"/>
      <c r="M214" s="245"/>
      <c r="N214" s="246"/>
      <c r="O214" s="246"/>
      <c r="P214" s="246"/>
      <c r="Q214" s="246"/>
      <c r="R214" s="246"/>
      <c r="S214" s="246"/>
      <c r="T214" s="247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8" t="s">
        <v>257</v>
      </c>
      <c r="AU214" s="248" t="s">
        <v>87</v>
      </c>
      <c r="AV214" s="13" t="s">
        <v>85</v>
      </c>
      <c r="AW214" s="13" t="s">
        <v>34</v>
      </c>
      <c r="AX214" s="13" t="s">
        <v>77</v>
      </c>
      <c r="AY214" s="248" t="s">
        <v>245</v>
      </c>
    </row>
    <row r="215" s="14" customFormat="1">
      <c r="A215" s="14"/>
      <c r="B215" s="249"/>
      <c r="C215" s="250"/>
      <c r="D215" s="234" t="s">
        <v>257</v>
      </c>
      <c r="E215" s="251" t="s">
        <v>1</v>
      </c>
      <c r="F215" s="252" t="s">
        <v>8164</v>
      </c>
      <c r="G215" s="250"/>
      <c r="H215" s="253">
        <v>6</v>
      </c>
      <c r="I215" s="254"/>
      <c r="J215" s="250"/>
      <c r="K215" s="250"/>
      <c r="L215" s="255"/>
      <c r="M215" s="256"/>
      <c r="N215" s="257"/>
      <c r="O215" s="257"/>
      <c r="P215" s="257"/>
      <c r="Q215" s="257"/>
      <c r="R215" s="257"/>
      <c r="S215" s="257"/>
      <c r="T215" s="25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9" t="s">
        <v>257</v>
      </c>
      <c r="AU215" s="259" t="s">
        <v>87</v>
      </c>
      <c r="AV215" s="14" t="s">
        <v>87</v>
      </c>
      <c r="AW215" s="14" t="s">
        <v>34</v>
      </c>
      <c r="AX215" s="14" t="s">
        <v>77</v>
      </c>
      <c r="AY215" s="259" t="s">
        <v>245</v>
      </c>
    </row>
    <row r="216" s="14" customFormat="1">
      <c r="A216" s="14"/>
      <c r="B216" s="249"/>
      <c r="C216" s="250"/>
      <c r="D216" s="234" t="s">
        <v>257</v>
      </c>
      <c r="E216" s="251" t="s">
        <v>1</v>
      </c>
      <c r="F216" s="252" t="s">
        <v>8165</v>
      </c>
      <c r="G216" s="250"/>
      <c r="H216" s="253">
        <v>6</v>
      </c>
      <c r="I216" s="254"/>
      <c r="J216" s="250"/>
      <c r="K216" s="250"/>
      <c r="L216" s="255"/>
      <c r="M216" s="256"/>
      <c r="N216" s="257"/>
      <c r="O216" s="257"/>
      <c r="P216" s="257"/>
      <c r="Q216" s="257"/>
      <c r="R216" s="257"/>
      <c r="S216" s="257"/>
      <c r="T216" s="25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9" t="s">
        <v>257</v>
      </c>
      <c r="AU216" s="259" t="s">
        <v>87</v>
      </c>
      <c r="AV216" s="14" t="s">
        <v>87</v>
      </c>
      <c r="AW216" s="14" t="s">
        <v>34</v>
      </c>
      <c r="AX216" s="14" t="s">
        <v>77</v>
      </c>
      <c r="AY216" s="259" t="s">
        <v>245</v>
      </c>
    </row>
    <row r="217" s="14" customFormat="1">
      <c r="A217" s="14"/>
      <c r="B217" s="249"/>
      <c r="C217" s="250"/>
      <c r="D217" s="234" t="s">
        <v>257</v>
      </c>
      <c r="E217" s="251" t="s">
        <v>1</v>
      </c>
      <c r="F217" s="252" t="s">
        <v>8166</v>
      </c>
      <c r="G217" s="250"/>
      <c r="H217" s="253">
        <v>6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257</v>
      </c>
      <c r="AU217" s="259" t="s">
        <v>87</v>
      </c>
      <c r="AV217" s="14" t="s">
        <v>87</v>
      </c>
      <c r="AW217" s="14" t="s">
        <v>34</v>
      </c>
      <c r="AX217" s="14" t="s">
        <v>77</v>
      </c>
      <c r="AY217" s="259" t="s">
        <v>245</v>
      </c>
    </row>
    <row r="218" s="14" customFormat="1">
      <c r="A218" s="14"/>
      <c r="B218" s="249"/>
      <c r="C218" s="250"/>
      <c r="D218" s="234" t="s">
        <v>257</v>
      </c>
      <c r="E218" s="251" t="s">
        <v>1</v>
      </c>
      <c r="F218" s="252" t="s">
        <v>8167</v>
      </c>
      <c r="G218" s="250"/>
      <c r="H218" s="253">
        <v>6</v>
      </c>
      <c r="I218" s="254"/>
      <c r="J218" s="250"/>
      <c r="K218" s="250"/>
      <c r="L218" s="255"/>
      <c r="M218" s="256"/>
      <c r="N218" s="257"/>
      <c r="O218" s="257"/>
      <c r="P218" s="257"/>
      <c r="Q218" s="257"/>
      <c r="R218" s="257"/>
      <c r="S218" s="257"/>
      <c r="T218" s="25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9" t="s">
        <v>257</v>
      </c>
      <c r="AU218" s="259" t="s">
        <v>87</v>
      </c>
      <c r="AV218" s="14" t="s">
        <v>87</v>
      </c>
      <c r="AW218" s="14" t="s">
        <v>34</v>
      </c>
      <c r="AX218" s="14" t="s">
        <v>77</v>
      </c>
      <c r="AY218" s="259" t="s">
        <v>245</v>
      </c>
    </row>
    <row r="219" s="14" customFormat="1">
      <c r="A219" s="14"/>
      <c r="B219" s="249"/>
      <c r="C219" s="250"/>
      <c r="D219" s="234" t="s">
        <v>257</v>
      </c>
      <c r="E219" s="251" t="s">
        <v>1</v>
      </c>
      <c r="F219" s="252" t="s">
        <v>8168</v>
      </c>
      <c r="G219" s="250"/>
      <c r="H219" s="253">
        <v>6</v>
      </c>
      <c r="I219" s="254"/>
      <c r="J219" s="250"/>
      <c r="K219" s="250"/>
      <c r="L219" s="255"/>
      <c r="M219" s="256"/>
      <c r="N219" s="257"/>
      <c r="O219" s="257"/>
      <c r="P219" s="257"/>
      <c r="Q219" s="257"/>
      <c r="R219" s="257"/>
      <c r="S219" s="257"/>
      <c r="T219" s="25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9" t="s">
        <v>257</v>
      </c>
      <c r="AU219" s="259" t="s">
        <v>87</v>
      </c>
      <c r="AV219" s="14" t="s">
        <v>87</v>
      </c>
      <c r="AW219" s="14" t="s">
        <v>34</v>
      </c>
      <c r="AX219" s="14" t="s">
        <v>77</v>
      </c>
      <c r="AY219" s="259" t="s">
        <v>245</v>
      </c>
    </row>
    <row r="220" s="14" customFormat="1">
      <c r="A220" s="14"/>
      <c r="B220" s="249"/>
      <c r="C220" s="250"/>
      <c r="D220" s="234" t="s">
        <v>257</v>
      </c>
      <c r="E220" s="251" t="s">
        <v>1</v>
      </c>
      <c r="F220" s="252" t="s">
        <v>8169</v>
      </c>
      <c r="G220" s="250"/>
      <c r="H220" s="253">
        <v>6</v>
      </c>
      <c r="I220" s="254"/>
      <c r="J220" s="250"/>
      <c r="K220" s="250"/>
      <c r="L220" s="255"/>
      <c r="M220" s="256"/>
      <c r="N220" s="257"/>
      <c r="O220" s="257"/>
      <c r="P220" s="257"/>
      <c r="Q220" s="257"/>
      <c r="R220" s="257"/>
      <c r="S220" s="257"/>
      <c r="T220" s="25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9" t="s">
        <v>257</v>
      </c>
      <c r="AU220" s="259" t="s">
        <v>87</v>
      </c>
      <c r="AV220" s="14" t="s">
        <v>87</v>
      </c>
      <c r="AW220" s="14" t="s">
        <v>34</v>
      </c>
      <c r="AX220" s="14" t="s">
        <v>77</v>
      </c>
      <c r="AY220" s="259" t="s">
        <v>245</v>
      </c>
    </row>
    <row r="221" s="14" customFormat="1">
      <c r="A221" s="14"/>
      <c r="B221" s="249"/>
      <c r="C221" s="250"/>
      <c r="D221" s="234" t="s">
        <v>257</v>
      </c>
      <c r="E221" s="251" t="s">
        <v>1</v>
      </c>
      <c r="F221" s="252" t="s">
        <v>8170</v>
      </c>
      <c r="G221" s="250"/>
      <c r="H221" s="253">
        <v>6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9" t="s">
        <v>257</v>
      </c>
      <c r="AU221" s="259" t="s">
        <v>87</v>
      </c>
      <c r="AV221" s="14" t="s">
        <v>87</v>
      </c>
      <c r="AW221" s="14" t="s">
        <v>34</v>
      </c>
      <c r="AX221" s="14" t="s">
        <v>77</v>
      </c>
      <c r="AY221" s="259" t="s">
        <v>245</v>
      </c>
    </row>
    <row r="222" s="14" customFormat="1">
      <c r="A222" s="14"/>
      <c r="B222" s="249"/>
      <c r="C222" s="250"/>
      <c r="D222" s="234" t="s">
        <v>257</v>
      </c>
      <c r="E222" s="251" t="s">
        <v>1</v>
      </c>
      <c r="F222" s="252" t="s">
        <v>8171</v>
      </c>
      <c r="G222" s="250"/>
      <c r="H222" s="253">
        <v>6</v>
      </c>
      <c r="I222" s="254"/>
      <c r="J222" s="250"/>
      <c r="K222" s="250"/>
      <c r="L222" s="255"/>
      <c r="M222" s="256"/>
      <c r="N222" s="257"/>
      <c r="O222" s="257"/>
      <c r="P222" s="257"/>
      <c r="Q222" s="257"/>
      <c r="R222" s="257"/>
      <c r="S222" s="257"/>
      <c r="T222" s="25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9" t="s">
        <v>257</v>
      </c>
      <c r="AU222" s="259" t="s">
        <v>87</v>
      </c>
      <c r="AV222" s="14" t="s">
        <v>87</v>
      </c>
      <c r="AW222" s="14" t="s">
        <v>34</v>
      </c>
      <c r="AX222" s="14" t="s">
        <v>77</v>
      </c>
      <c r="AY222" s="259" t="s">
        <v>245</v>
      </c>
    </row>
    <row r="223" s="14" customFormat="1">
      <c r="A223" s="14"/>
      <c r="B223" s="249"/>
      <c r="C223" s="250"/>
      <c r="D223" s="234" t="s">
        <v>257</v>
      </c>
      <c r="E223" s="251" t="s">
        <v>1</v>
      </c>
      <c r="F223" s="252" t="s">
        <v>8172</v>
      </c>
      <c r="G223" s="250"/>
      <c r="H223" s="253">
        <v>6</v>
      </c>
      <c r="I223" s="254"/>
      <c r="J223" s="250"/>
      <c r="K223" s="250"/>
      <c r="L223" s="255"/>
      <c r="M223" s="256"/>
      <c r="N223" s="257"/>
      <c r="O223" s="257"/>
      <c r="P223" s="257"/>
      <c r="Q223" s="257"/>
      <c r="R223" s="257"/>
      <c r="S223" s="257"/>
      <c r="T223" s="25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9" t="s">
        <v>257</v>
      </c>
      <c r="AU223" s="259" t="s">
        <v>87</v>
      </c>
      <c r="AV223" s="14" t="s">
        <v>87</v>
      </c>
      <c r="AW223" s="14" t="s">
        <v>34</v>
      </c>
      <c r="AX223" s="14" t="s">
        <v>77</v>
      </c>
      <c r="AY223" s="259" t="s">
        <v>245</v>
      </c>
    </row>
    <row r="224" s="14" customFormat="1">
      <c r="A224" s="14"/>
      <c r="B224" s="249"/>
      <c r="C224" s="250"/>
      <c r="D224" s="234" t="s">
        <v>257</v>
      </c>
      <c r="E224" s="251" t="s">
        <v>1</v>
      </c>
      <c r="F224" s="252" t="s">
        <v>8173</v>
      </c>
      <c r="G224" s="250"/>
      <c r="H224" s="253">
        <v>6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9" t="s">
        <v>257</v>
      </c>
      <c r="AU224" s="259" t="s">
        <v>87</v>
      </c>
      <c r="AV224" s="14" t="s">
        <v>87</v>
      </c>
      <c r="AW224" s="14" t="s">
        <v>34</v>
      </c>
      <c r="AX224" s="14" t="s">
        <v>77</v>
      </c>
      <c r="AY224" s="259" t="s">
        <v>245</v>
      </c>
    </row>
    <row r="225" s="14" customFormat="1">
      <c r="A225" s="14"/>
      <c r="B225" s="249"/>
      <c r="C225" s="250"/>
      <c r="D225" s="234" t="s">
        <v>257</v>
      </c>
      <c r="E225" s="251" t="s">
        <v>1</v>
      </c>
      <c r="F225" s="252" t="s">
        <v>8174</v>
      </c>
      <c r="G225" s="250"/>
      <c r="H225" s="253">
        <v>6</v>
      </c>
      <c r="I225" s="254"/>
      <c r="J225" s="250"/>
      <c r="K225" s="250"/>
      <c r="L225" s="255"/>
      <c r="M225" s="256"/>
      <c r="N225" s="257"/>
      <c r="O225" s="257"/>
      <c r="P225" s="257"/>
      <c r="Q225" s="257"/>
      <c r="R225" s="257"/>
      <c r="S225" s="257"/>
      <c r="T225" s="25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9" t="s">
        <v>257</v>
      </c>
      <c r="AU225" s="259" t="s">
        <v>87</v>
      </c>
      <c r="AV225" s="14" t="s">
        <v>87</v>
      </c>
      <c r="AW225" s="14" t="s">
        <v>34</v>
      </c>
      <c r="AX225" s="14" t="s">
        <v>77</v>
      </c>
      <c r="AY225" s="259" t="s">
        <v>245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8175</v>
      </c>
      <c r="G226" s="250"/>
      <c r="H226" s="253">
        <v>6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77</v>
      </c>
      <c r="AY226" s="259" t="s">
        <v>245</v>
      </c>
    </row>
    <row r="227" s="14" customFormat="1">
      <c r="A227" s="14"/>
      <c r="B227" s="249"/>
      <c r="C227" s="250"/>
      <c r="D227" s="234" t="s">
        <v>257</v>
      </c>
      <c r="E227" s="251" t="s">
        <v>1</v>
      </c>
      <c r="F227" s="252" t="s">
        <v>8176</v>
      </c>
      <c r="G227" s="250"/>
      <c r="H227" s="253">
        <v>6</v>
      </c>
      <c r="I227" s="254"/>
      <c r="J227" s="250"/>
      <c r="K227" s="250"/>
      <c r="L227" s="255"/>
      <c r="M227" s="256"/>
      <c r="N227" s="257"/>
      <c r="O227" s="257"/>
      <c r="P227" s="257"/>
      <c r="Q227" s="257"/>
      <c r="R227" s="257"/>
      <c r="S227" s="257"/>
      <c r="T227" s="25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9" t="s">
        <v>257</v>
      </c>
      <c r="AU227" s="259" t="s">
        <v>87</v>
      </c>
      <c r="AV227" s="14" t="s">
        <v>87</v>
      </c>
      <c r="AW227" s="14" t="s">
        <v>34</v>
      </c>
      <c r="AX227" s="14" t="s">
        <v>77</v>
      </c>
      <c r="AY227" s="259" t="s">
        <v>245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8177</v>
      </c>
      <c r="G228" s="250"/>
      <c r="H228" s="253">
        <v>6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77</v>
      </c>
      <c r="AY228" s="259" t="s">
        <v>245</v>
      </c>
    </row>
    <row r="229" s="15" customFormat="1">
      <c r="A229" s="15"/>
      <c r="B229" s="260"/>
      <c r="C229" s="261"/>
      <c r="D229" s="234" t="s">
        <v>257</v>
      </c>
      <c r="E229" s="262" t="s">
        <v>1</v>
      </c>
      <c r="F229" s="263" t="s">
        <v>266</v>
      </c>
      <c r="G229" s="261"/>
      <c r="H229" s="264">
        <v>84</v>
      </c>
      <c r="I229" s="265"/>
      <c r="J229" s="261"/>
      <c r="K229" s="261"/>
      <c r="L229" s="266"/>
      <c r="M229" s="267"/>
      <c r="N229" s="268"/>
      <c r="O229" s="268"/>
      <c r="P229" s="268"/>
      <c r="Q229" s="268"/>
      <c r="R229" s="268"/>
      <c r="S229" s="268"/>
      <c r="T229" s="269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70" t="s">
        <v>257</v>
      </c>
      <c r="AU229" s="270" t="s">
        <v>87</v>
      </c>
      <c r="AV229" s="15" t="s">
        <v>253</v>
      </c>
      <c r="AW229" s="15" t="s">
        <v>34</v>
      </c>
      <c r="AX229" s="15" t="s">
        <v>85</v>
      </c>
      <c r="AY229" s="270" t="s">
        <v>245</v>
      </c>
    </row>
    <row r="230" s="2" customFormat="1" ht="16.5" customHeight="1">
      <c r="A230" s="40"/>
      <c r="B230" s="41"/>
      <c r="C230" s="221" t="s">
        <v>335</v>
      </c>
      <c r="D230" s="221" t="s">
        <v>248</v>
      </c>
      <c r="E230" s="222" t="s">
        <v>8178</v>
      </c>
      <c r="F230" s="223" t="s">
        <v>8179</v>
      </c>
      <c r="G230" s="224" t="s">
        <v>8028</v>
      </c>
      <c r="H230" s="225">
        <v>2</v>
      </c>
      <c r="I230" s="226"/>
      <c r="J230" s="227">
        <f>ROUND(I230*H230,2)</f>
        <v>0</v>
      </c>
      <c r="K230" s="223" t="s">
        <v>1</v>
      </c>
      <c r="L230" s="46"/>
      <c r="M230" s="228" t="s">
        <v>1</v>
      </c>
      <c r="N230" s="229" t="s">
        <v>42</v>
      </c>
      <c r="O230" s="93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2" t="s">
        <v>253</v>
      </c>
      <c r="AT230" s="232" t="s">
        <v>248</v>
      </c>
      <c r="AU230" s="232" t="s">
        <v>87</v>
      </c>
      <c r="AY230" s="19" t="s">
        <v>245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9" t="s">
        <v>85</v>
      </c>
      <c r="BK230" s="233">
        <f>ROUND(I230*H230,2)</f>
        <v>0</v>
      </c>
      <c r="BL230" s="19" t="s">
        <v>253</v>
      </c>
      <c r="BM230" s="232" t="s">
        <v>8180</v>
      </c>
    </row>
    <row r="231" s="2" customFormat="1">
      <c r="A231" s="40"/>
      <c r="B231" s="41"/>
      <c r="C231" s="42"/>
      <c r="D231" s="234" t="s">
        <v>255</v>
      </c>
      <c r="E231" s="42"/>
      <c r="F231" s="235" t="s">
        <v>8179</v>
      </c>
      <c r="G231" s="42"/>
      <c r="H231" s="42"/>
      <c r="I231" s="236"/>
      <c r="J231" s="42"/>
      <c r="K231" s="42"/>
      <c r="L231" s="46"/>
      <c r="M231" s="237"/>
      <c r="N231" s="238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255</v>
      </c>
      <c r="AU231" s="19" t="s">
        <v>87</v>
      </c>
    </row>
    <row r="232" s="2" customFormat="1">
      <c r="A232" s="40"/>
      <c r="B232" s="41"/>
      <c r="C232" s="42"/>
      <c r="D232" s="234" t="s">
        <v>540</v>
      </c>
      <c r="E232" s="42"/>
      <c r="F232" s="282" t="s">
        <v>8181</v>
      </c>
      <c r="G232" s="42"/>
      <c r="H232" s="42"/>
      <c r="I232" s="236"/>
      <c r="J232" s="42"/>
      <c r="K232" s="42"/>
      <c r="L232" s="46"/>
      <c r="M232" s="237"/>
      <c r="N232" s="238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540</v>
      </c>
      <c r="AU232" s="19" t="s">
        <v>87</v>
      </c>
    </row>
    <row r="233" s="13" customFormat="1">
      <c r="A233" s="13"/>
      <c r="B233" s="239"/>
      <c r="C233" s="240"/>
      <c r="D233" s="234" t="s">
        <v>257</v>
      </c>
      <c r="E233" s="241" t="s">
        <v>1</v>
      </c>
      <c r="F233" s="242" t="s">
        <v>8182</v>
      </c>
      <c r="G233" s="240"/>
      <c r="H233" s="241" t="s">
        <v>1</v>
      </c>
      <c r="I233" s="243"/>
      <c r="J233" s="240"/>
      <c r="K233" s="240"/>
      <c r="L233" s="244"/>
      <c r="M233" s="245"/>
      <c r="N233" s="246"/>
      <c r="O233" s="246"/>
      <c r="P233" s="246"/>
      <c r="Q233" s="246"/>
      <c r="R233" s="246"/>
      <c r="S233" s="246"/>
      <c r="T233" s="247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8" t="s">
        <v>257</v>
      </c>
      <c r="AU233" s="248" t="s">
        <v>87</v>
      </c>
      <c r="AV233" s="13" t="s">
        <v>85</v>
      </c>
      <c r="AW233" s="13" t="s">
        <v>34</v>
      </c>
      <c r="AX233" s="13" t="s">
        <v>77</v>
      </c>
      <c r="AY233" s="248" t="s">
        <v>245</v>
      </c>
    </row>
    <row r="234" s="14" customFormat="1">
      <c r="A234" s="14"/>
      <c r="B234" s="249"/>
      <c r="C234" s="250"/>
      <c r="D234" s="234" t="s">
        <v>257</v>
      </c>
      <c r="E234" s="251" t="s">
        <v>1</v>
      </c>
      <c r="F234" s="252" t="s">
        <v>8183</v>
      </c>
      <c r="G234" s="250"/>
      <c r="H234" s="253">
        <v>1</v>
      </c>
      <c r="I234" s="254"/>
      <c r="J234" s="250"/>
      <c r="K234" s="250"/>
      <c r="L234" s="255"/>
      <c r="M234" s="256"/>
      <c r="N234" s="257"/>
      <c r="O234" s="257"/>
      <c r="P234" s="257"/>
      <c r="Q234" s="257"/>
      <c r="R234" s="257"/>
      <c r="S234" s="257"/>
      <c r="T234" s="25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9" t="s">
        <v>257</v>
      </c>
      <c r="AU234" s="259" t="s">
        <v>87</v>
      </c>
      <c r="AV234" s="14" t="s">
        <v>87</v>
      </c>
      <c r="AW234" s="14" t="s">
        <v>34</v>
      </c>
      <c r="AX234" s="14" t="s">
        <v>77</v>
      </c>
      <c r="AY234" s="259" t="s">
        <v>245</v>
      </c>
    </row>
    <row r="235" s="14" customFormat="1">
      <c r="A235" s="14"/>
      <c r="B235" s="249"/>
      <c r="C235" s="250"/>
      <c r="D235" s="234" t="s">
        <v>257</v>
      </c>
      <c r="E235" s="251" t="s">
        <v>1</v>
      </c>
      <c r="F235" s="252" t="s">
        <v>8184</v>
      </c>
      <c r="G235" s="250"/>
      <c r="H235" s="253">
        <v>1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9" t="s">
        <v>257</v>
      </c>
      <c r="AU235" s="259" t="s">
        <v>87</v>
      </c>
      <c r="AV235" s="14" t="s">
        <v>87</v>
      </c>
      <c r="AW235" s="14" t="s">
        <v>34</v>
      </c>
      <c r="AX235" s="14" t="s">
        <v>77</v>
      </c>
      <c r="AY235" s="259" t="s">
        <v>245</v>
      </c>
    </row>
    <row r="236" s="15" customFormat="1">
      <c r="A236" s="15"/>
      <c r="B236" s="260"/>
      <c r="C236" s="261"/>
      <c r="D236" s="234" t="s">
        <v>257</v>
      </c>
      <c r="E236" s="262" t="s">
        <v>1</v>
      </c>
      <c r="F236" s="263" t="s">
        <v>266</v>
      </c>
      <c r="G236" s="261"/>
      <c r="H236" s="264">
        <v>2</v>
      </c>
      <c r="I236" s="265"/>
      <c r="J236" s="261"/>
      <c r="K236" s="261"/>
      <c r="L236" s="266"/>
      <c r="M236" s="267"/>
      <c r="N236" s="268"/>
      <c r="O236" s="268"/>
      <c r="P236" s="268"/>
      <c r="Q236" s="268"/>
      <c r="R236" s="268"/>
      <c r="S236" s="268"/>
      <c r="T236" s="269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70" t="s">
        <v>257</v>
      </c>
      <c r="AU236" s="270" t="s">
        <v>87</v>
      </c>
      <c r="AV236" s="15" t="s">
        <v>253</v>
      </c>
      <c r="AW236" s="15" t="s">
        <v>34</v>
      </c>
      <c r="AX236" s="15" t="s">
        <v>85</v>
      </c>
      <c r="AY236" s="270" t="s">
        <v>245</v>
      </c>
    </row>
    <row r="237" s="12" customFormat="1" ht="22.8" customHeight="1">
      <c r="A237" s="12"/>
      <c r="B237" s="205"/>
      <c r="C237" s="206"/>
      <c r="D237" s="207" t="s">
        <v>76</v>
      </c>
      <c r="E237" s="219" t="s">
        <v>8185</v>
      </c>
      <c r="F237" s="219" t="s">
        <v>8186</v>
      </c>
      <c r="G237" s="206"/>
      <c r="H237" s="206"/>
      <c r="I237" s="209"/>
      <c r="J237" s="220">
        <f>BK237</f>
        <v>0</v>
      </c>
      <c r="K237" s="206"/>
      <c r="L237" s="211"/>
      <c r="M237" s="212"/>
      <c r="N237" s="213"/>
      <c r="O237" s="213"/>
      <c r="P237" s="214">
        <f>SUM(P238:P262)</f>
        <v>0</v>
      </c>
      <c r="Q237" s="213"/>
      <c r="R237" s="214">
        <f>SUM(R238:R262)</f>
        <v>0</v>
      </c>
      <c r="S237" s="213"/>
      <c r="T237" s="215">
        <f>SUM(T238:T262)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6" t="s">
        <v>246</v>
      </c>
      <c r="AT237" s="217" t="s">
        <v>76</v>
      </c>
      <c r="AU237" s="217" t="s">
        <v>85</v>
      </c>
      <c r="AY237" s="216" t="s">
        <v>245</v>
      </c>
      <c r="BK237" s="218">
        <f>SUM(BK238:BK262)</f>
        <v>0</v>
      </c>
    </row>
    <row r="238" s="2" customFormat="1" ht="16.5" customHeight="1">
      <c r="A238" s="40"/>
      <c r="B238" s="41"/>
      <c r="C238" s="221" t="s">
        <v>341</v>
      </c>
      <c r="D238" s="221" t="s">
        <v>248</v>
      </c>
      <c r="E238" s="222" t="s">
        <v>8187</v>
      </c>
      <c r="F238" s="223" t="s">
        <v>8188</v>
      </c>
      <c r="G238" s="224" t="s">
        <v>8028</v>
      </c>
      <c r="H238" s="225">
        <v>2</v>
      </c>
      <c r="I238" s="226"/>
      <c r="J238" s="227">
        <f>ROUND(I238*H238,2)</f>
        <v>0</v>
      </c>
      <c r="K238" s="223" t="s">
        <v>1</v>
      </c>
      <c r="L238" s="46"/>
      <c r="M238" s="228" t="s">
        <v>1</v>
      </c>
      <c r="N238" s="229" t="s">
        <v>42</v>
      </c>
      <c r="O238" s="93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32" t="s">
        <v>8140</v>
      </c>
      <c r="AT238" s="232" t="s">
        <v>248</v>
      </c>
      <c r="AU238" s="232" t="s">
        <v>87</v>
      </c>
      <c r="AY238" s="19" t="s">
        <v>245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9" t="s">
        <v>85</v>
      </c>
      <c r="BK238" s="233">
        <f>ROUND(I238*H238,2)</f>
        <v>0</v>
      </c>
      <c r="BL238" s="19" t="s">
        <v>8140</v>
      </c>
      <c r="BM238" s="232" t="s">
        <v>8189</v>
      </c>
    </row>
    <row r="239" s="2" customFormat="1">
      <c r="A239" s="40"/>
      <c r="B239" s="41"/>
      <c r="C239" s="42"/>
      <c r="D239" s="234" t="s">
        <v>255</v>
      </c>
      <c r="E239" s="42"/>
      <c r="F239" s="235" t="s">
        <v>8188</v>
      </c>
      <c r="G239" s="42"/>
      <c r="H239" s="42"/>
      <c r="I239" s="236"/>
      <c r="J239" s="42"/>
      <c r="K239" s="42"/>
      <c r="L239" s="46"/>
      <c r="M239" s="237"/>
      <c r="N239" s="238"/>
      <c r="O239" s="93"/>
      <c r="P239" s="93"/>
      <c r="Q239" s="93"/>
      <c r="R239" s="93"/>
      <c r="S239" s="93"/>
      <c r="T239" s="94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255</v>
      </c>
      <c r="AU239" s="19" t="s">
        <v>87</v>
      </c>
    </row>
    <row r="240" s="14" customFormat="1">
      <c r="A240" s="14"/>
      <c r="B240" s="249"/>
      <c r="C240" s="250"/>
      <c r="D240" s="234" t="s">
        <v>257</v>
      </c>
      <c r="E240" s="251" t="s">
        <v>1</v>
      </c>
      <c r="F240" s="252" t="s">
        <v>8126</v>
      </c>
      <c r="G240" s="250"/>
      <c r="H240" s="253">
        <v>1</v>
      </c>
      <c r="I240" s="254"/>
      <c r="J240" s="250"/>
      <c r="K240" s="250"/>
      <c r="L240" s="255"/>
      <c r="M240" s="256"/>
      <c r="N240" s="257"/>
      <c r="O240" s="257"/>
      <c r="P240" s="257"/>
      <c r="Q240" s="257"/>
      <c r="R240" s="257"/>
      <c r="S240" s="257"/>
      <c r="T240" s="25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9" t="s">
        <v>257</v>
      </c>
      <c r="AU240" s="259" t="s">
        <v>87</v>
      </c>
      <c r="AV240" s="14" t="s">
        <v>87</v>
      </c>
      <c r="AW240" s="14" t="s">
        <v>34</v>
      </c>
      <c r="AX240" s="14" t="s">
        <v>77</v>
      </c>
      <c r="AY240" s="259" t="s">
        <v>245</v>
      </c>
    </row>
    <row r="241" s="14" customFormat="1">
      <c r="A241" s="14"/>
      <c r="B241" s="249"/>
      <c r="C241" s="250"/>
      <c r="D241" s="234" t="s">
        <v>257</v>
      </c>
      <c r="E241" s="251" t="s">
        <v>1</v>
      </c>
      <c r="F241" s="252" t="s">
        <v>8127</v>
      </c>
      <c r="G241" s="250"/>
      <c r="H241" s="253">
        <v>1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257</v>
      </c>
      <c r="AU241" s="259" t="s">
        <v>87</v>
      </c>
      <c r="AV241" s="14" t="s">
        <v>87</v>
      </c>
      <c r="AW241" s="14" t="s">
        <v>34</v>
      </c>
      <c r="AX241" s="14" t="s">
        <v>77</v>
      </c>
      <c r="AY241" s="259" t="s">
        <v>245</v>
      </c>
    </row>
    <row r="242" s="15" customFormat="1">
      <c r="A242" s="15"/>
      <c r="B242" s="260"/>
      <c r="C242" s="261"/>
      <c r="D242" s="234" t="s">
        <v>257</v>
      </c>
      <c r="E242" s="262" t="s">
        <v>1</v>
      </c>
      <c r="F242" s="263" t="s">
        <v>266</v>
      </c>
      <c r="G242" s="261"/>
      <c r="H242" s="264">
        <v>2</v>
      </c>
      <c r="I242" s="265"/>
      <c r="J242" s="261"/>
      <c r="K242" s="261"/>
      <c r="L242" s="266"/>
      <c r="M242" s="267"/>
      <c r="N242" s="268"/>
      <c r="O242" s="268"/>
      <c r="P242" s="268"/>
      <c r="Q242" s="268"/>
      <c r="R242" s="268"/>
      <c r="S242" s="268"/>
      <c r="T242" s="26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70" t="s">
        <v>257</v>
      </c>
      <c r="AU242" s="270" t="s">
        <v>87</v>
      </c>
      <c r="AV242" s="15" t="s">
        <v>253</v>
      </c>
      <c r="AW242" s="15" t="s">
        <v>34</v>
      </c>
      <c r="AX242" s="15" t="s">
        <v>85</v>
      </c>
      <c r="AY242" s="270" t="s">
        <v>245</v>
      </c>
    </row>
    <row r="243" s="2" customFormat="1" ht="16.5" customHeight="1">
      <c r="A243" s="40"/>
      <c r="B243" s="41"/>
      <c r="C243" s="221" t="s">
        <v>349</v>
      </c>
      <c r="D243" s="221" t="s">
        <v>248</v>
      </c>
      <c r="E243" s="222" t="s">
        <v>8190</v>
      </c>
      <c r="F243" s="223" t="s">
        <v>8191</v>
      </c>
      <c r="G243" s="224" t="s">
        <v>8028</v>
      </c>
      <c r="H243" s="225">
        <v>8</v>
      </c>
      <c r="I243" s="226"/>
      <c r="J243" s="227">
        <f>ROUND(I243*H243,2)</f>
        <v>0</v>
      </c>
      <c r="K243" s="223" t="s">
        <v>1</v>
      </c>
      <c r="L243" s="46"/>
      <c r="M243" s="228" t="s">
        <v>1</v>
      </c>
      <c r="N243" s="229" t="s">
        <v>42</v>
      </c>
      <c r="O243" s="93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2" t="s">
        <v>8140</v>
      </c>
      <c r="AT243" s="232" t="s">
        <v>248</v>
      </c>
      <c r="AU243" s="232" t="s">
        <v>87</v>
      </c>
      <c r="AY243" s="19" t="s">
        <v>245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9" t="s">
        <v>85</v>
      </c>
      <c r="BK243" s="233">
        <f>ROUND(I243*H243,2)</f>
        <v>0</v>
      </c>
      <c r="BL243" s="19" t="s">
        <v>8140</v>
      </c>
      <c r="BM243" s="232" t="s">
        <v>8192</v>
      </c>
    </row>
    <row r="244" s="2" customFormat="1">
      <c r="A244" s="40"/>
      <c r="B244" s="41"/>
      <c r="C244" s="42"/>
      <c r="D244" s="234" t="s">
        <v>255</v>
      </c>
      <c r="E244" s="42"/>
      <c r="F244" s="235" t="s">
        <v>8191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255</v>
      </c>
      <c r="AU244" s="19" t="s">
        <v>87</v>
      </c>
    </row>
    <row r="245" s="14" customFormat="1">
      <c r="A245" s="14"/>
      <c r="B245" s="249"/>
      <c r="C245" s="250"/>
      <c r="D245" s="234" t="s">
        <v>257</v>
      </c>
      <c r="E245" s="251" t="s">
        <v>1</v>
      </c>
      <c r="F245" s="252" t="s">
        <v>8114</v>
      </c>
      <c r="G245" s="250"/>
      <c r="H245" s="253">
        <v>1</v>
      </c>
      <c r="I245" s="254"/>
      <c r="J245" s="250"/>
      <c r="K245" s="250"/>
      <c r="L245" s="255"/>
      <c r="M245" s="256"/>
      <c r="N245" s="257"/>
      <c r="O245" s="257"/>
      <c r="P245" s="257"/>
      <c r="Q245" s="257"/>
      <c r="R245" s="257"/>
      <c r="S245" s="257"/>
      <c r="T245" s="25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9" t="s">
        <v>257</v>
      </c>
      <c r="AU245" s="259" t="s">
        <v>87</v>
      </c>
      <c r="AV245" s="14" t="s">
        <v>87</v>
      </c>
      <c r="AW245" s="14" t="s">
        <v>34</v>
      </c>
      <c r="AX245" s="14" t="s">
        <v>77</v>
      </c>
      <c r="AY245" s="259" t="s">
        <v>245</v>
      </c>
    </row>
    <row r="246" s="14" customFormat="1">
      <c r="A246" s="14"/>
      <c r="B246" s="249"/>
      <c r="C246" s="250"/>
      <c r="D246" s="234" t="s">
        <v>257</v>
      </c>
      <c r="E246" s="251" t="s">
        <v>1</v>
      </c>
      <c r="F246" s="252" t="s">
        <v>8115</v>
      </c>
      <c r="G246" s="250"/>
      <c r="H246" s="253">
        <v>1</v>
      </c>
      <c r="I246" s="254"/>
      <c r="J246" s="250"/>
      <c r="K246" s="250"/>
      <c r="L246" s="255"/>
      <c r="M246" s="256"/>
      <c r="N246" s="257"/>
      <c r="O246" s="257"/>
      <c r="P246" s="257"/>
      <c r="Q246" s="257"/>
      <c r="R246" s="257"/>
      <c r="S246" s="257"/>
      <c r="T246" s="25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9" t="s">
        <v>257</v>
      </c>
      <c r="AU246" s="259" t="s">
        <v>87</v>
      </c>
      <c r="AV246" s="14" t="s">
        <v>87</v>
      </c>
      <c r="AW246" s="14" t="s">
        <v>34</v>
      </c>
      <c r="AX246" s="14" t="s">
        <v>77</v>
      </c>
      <c r="AY246" s="259" t="s">
        <v>245</v>
      </c>
    </row>
    <row r="247" s="14" customFormat="1">
      <c r="A247" s="14"/>
      <c r="B247" s="249"/>
      <c r="C247" s="250"/>
      <c r="D247" s="234" t="s">
        <v>257</v>
      </c>
      <c r="E247" s="251" t="s">
        <v>1</v>
      </c>
      <c r="F247" s="252" t="s">
        <v>8116</v>
      </c>
      <c r="G247" s="250"/>
      <c r="H247" s="253">
        <v>1</v>
      </c>
      <c r="I247" s="254"/>
      <c r="J247" s="250"/>
      <c r="K247" s="250"/>
      <c r="L247" s="255"/>
      <c r="M247" s="256"/>
      <c r="N247" s="257"/>
      <c r="O247" s="257"/>
      <c r="P247" s="257"/>
      <c r="Q247" s="257"/>
      <c r="R247" s="257"/>
      <c r="S247" s="257"/>
      <c r="T247" s="25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9" t="s">
        <v>257</v>
      </c>
      <c r="AU247" s="259" t="s">
        <v>87</v>
      </c>
      <c r="AV247" s="14" t="s">
        <v>87</v>
      </c>
      <c r="AW247" s="14" t="s">
        <v>34</v>
      </c>
      <c r="AX247" s="14" t="s">
        <v>77</v>
      </c>
      <c r="AY247" s="259" t="s">
        <v>245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8117</v>
      </c>
      <c r="G248" s="250"/>
      <c r="H248" s="253">
        <v>1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77</v>
      </c>
      <c r="AY248" s="259" t="s">
        <v>245</v>
      </c>
    </row>
    <row r="249" s="14" customFormat="1">
      <c r="A249" s="14"/>
      <c r="B249" s="249"/>
      <c r="C249" s="250"/>
      <c r="D249" s="234" t="s">
        <v>257</v>
      </c>
      <c r="E249" s="251" t="s">
        <v>1</v>
      </c>
      <c r="F249" s="252" t="s">
        <v>8118</v>
      </c>
      <c r="G249" s="250"/>
      <c r="H249" s="253">
        <v>1</v>
      </c>
      <c r="I249" s="254"/>
      <c r="J249" s="250"/>
      <c r="K249" s="250"/>
      <c r="L249" s="255"/>
      <c r="M249" s="256"/>
      <c r="N249" s="257"/>
      <c r="O249" s="257"/>
      <c r="P249" s="257"/>
      <c r="Q249" s="257"/>
      <c r="R249" s="257"/>
      <c r="S249" s="257"/>
      <c r="T249" s="25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9" t="s">
        <v>257</v>
      </c>
      <c r="AU249" s="259" t="s">
        <v>87</v>
      </c>
      <c r="AV249" s="14" t="s">
        <v>87</v>
      </c>
      <c r="AW249" s="14" t="s">
        <v>34</v>
      </c>
      <c r="AX249" s="14" t="s">
        <v>77</v>
      </c>
      <c r="AY249" s="259" t="s">
        <v>245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8119</v>
      </c>
      <c r="G250" s="250"/>
      <c r="H250" s="253">
        <v>1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77</v>
      </c>
      <c r="AY250" s="259" t="s">
        <v>245</v>
      </c>
    </row>
    <row r="251" s="14" customFormat="1">
      <c r="A251" s="14"/>
      <c r="B251" s="249"/>
      <c r="C251" s="250"/>
      <c r="D251" s="234" t="s">
        <v>257</v>
      </c>
      <c r="E251" s="251" t="s">
        <v>1</v>
      </c>
      <c r="F251" s="252" t="s">
        <v>8126</v>
      </c>
      <c r="G251" s="250"/>
      <c r="H251" s="253">
        <v>1</v>
      </c>
      <c r="I251" s="254"/>
      <c r="J251" s="250"/>
      <c r="K251" s="250"/>
      <c r="L251" s="255"/>
      <c r="M251" s="256"/>
      <c r="N251" s="257"/>
      <c r="O251" s="257"/>
      <c r="P251" s="257"/>
      <c r="Q251" s="257"/>
      <c r="R251" s="257"/>
      <c r="S251" s="257"/>
      <c r="T251" s="25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9" t="s">
        <v>257</v>
      </c>
      <c r="AU251" s="259" t="s">
        <v>87</v>
      </c>
      <c r="AV251" s="14" t="s">
        <v>87</v>
      </c>
      <c r="AW251" s="14" t="s">
        <v>34</v>
      </c>
      <c r="AX251" s="14" t="s">
        <v>77</v>
      </c>
      <c r="AY251" s="259" t="s">
        <v>245</v>
      </c>
    </row>
    <row r="252" s="14" customFormat="1">
      <c r="A252" s="14"/>
      <c r="B252" s="249"/>
      <c r="C252" s="250"/>
      <c r="D252" s="234" t="s">
        <v>257</v>
      </c>
      <c r="E252" s="251" t="s">
        <v>1</v>
      </c>
      <c r="F252" s="252" t="s">
        <v>8127</v>
      </c>
      <c r="G252" s="250"/>
      <c r="H252" s="253">
        <v>1</v>
      </c>
      <c r="I252" s="254"/>
      <c r="J252" s="250"/>
      <c r="K252" s="250"/>
      <c r="L252" s="255"/>
      <c r="M252" s="256"/>
      <c r="N252" s="257"/>
      <c r="O252" s="257"/>
      <c r="P252" s="257"/>
      <c r="Q252" s="257"/>
      <c r="R252" s="257"/>
      <c r="S252" s="257"/>
      <c r="T252" s="25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9" t="s">
        <v>257</v>
      </c>
      <c r="AU252" s="259" t="s">
        <v>87</v>
      </c>
      <c r="AV252" s="14" t="s">
        <v>87</v>
      </c>
      <c r="AW252" s="14" t="s">
        <v>34</v>
      </c>
      <c r="AX252" s="14" t="s">
        <v>77</v>
      </c>
      <c r="AY252" s="259" t="s">
        <v>245</v>
      </c>
    </row>
    <row r="253" s="15" customFormat="1">
      <c r="A253" s="15"/>
      <c r="B253" s="260"/>
      <c r="C253" s="261"/>
      <c r="D253" s="234" t="s">
        <v>257</v>
      </c>
      <c r="E253" s="262" t="s">
        <v>1</v>
      </c>
      <c r="F253" s="263" t="s">
        <v>266</v>
      </c>
      <c r="G253" s="261"/>
      <c r="H253" s="264">
        <v>8</v>
      </c>
      <c r="I253" s="265"/>
      <c r="J253" s="261"/>
      <c r="K253" s="261"/>
      <c r="L253" s="266"/>
      <c r="M253" s="267"/>
      <c r="N253" s="268"/>
      <c r="O253" s="268"/>
      <c r="P253" s="268"/>
      <c r="Q253" s="268"/>
      <c r="R253" s="268"/>
      <c r="S253" s="268"/>
      <c r="T253" s="269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70" t="s">
        <v>257</v>
      </c>
      <c r="AU253" s="270" t="s">
        <v>87</v>
      </c>
      <c r="AV253" s="15" t="s">
        <v>253</v>
      </c>
      <c r="AW253" s="15" t="s">
        <v>34</v>
      </c>
      <c r="AX253" s="15" t="s">
        <v>85</v>
      </c>
      <c r="AY253" s="270" t="s">
        <v>245</v>
      </c>
    </row>
    <row r="254" s="2" customFormat="1" ht="16.5" customHeight="1">
      <c r="A254" s="40"/>
      <c r="B254" s="41"/>
      <c r="C254" s="221" t="s">
        <v>8</v>
      </c>
      <c r="D254" s="221" t="s">
        <v>248</v>
      </c>
      <c r="E254" s="222" t="s">
        <v>8193</v>
      </c>
      <c r="F254" s="223" t="s">
        <v>8191</v>
      </c>
      <c r="G254" s="224" t="s">
        <v>8028</v>
      </c>
      <c r="H254" s="225">
        <v>6</v>
      </c>
      <c r="I254" s="226"/>
      <c r="J254" s="227">
        <f>ROUND(I254*H254,2)</f>
        <v>0</v>
      </c>
      <c r="K254" s="223" t="s">
        <v>1</v>
      </c>
      <c r="L254" s="46"/>
      <c r="M254" s="228" t="s">
        <v>1</v>
      </c>
      <c r="N254" s="229" t="s">
        <v>42</v>
      </c>
      <c r="O254" s="93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32" t="s">
        <v>8140</v>
      </c>
      <c r="AT254" s="232" t="s">
        <v>248</v>
      </c>
      <c r="AU254" s="232" t="s">
        <v>87</v>
      </c>
      <c r="AY254" s="19" t="s">
        <v>245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9" t="s">
        <v>85</v>
      </c>
      <c r="BK254" s="233">
        <f>ROUND(I254*H254,2)</f>
        <v>0</v>
      </c>
      <c r="BL254" s="19" t="s">
        <v>8140</v>
      </c>
      <c r="BM254" s="232" t="s">
        <v>8194</v>
      </c>
    </row>
    <row r="255" s="2" customFormat="1">
      <c r="A255" s="40"/>
      <c r="B255" s="41"/>
      <c r="C255" s="42"/>
      <c r="D255" s="234" t="s">
        <v>255</v>
      </c>
      <c r="E255" s="42"/>
      <c r="F255" s="235" t="s">
        <v>8191</v>
      </c>
      <c r="G255" s="42"/>
      <c r="H255" s="42"/>
      <c r="I255" s="236"/>
      <c r="J255" s="42"/>
      <c r="K255" s="42"/>
      <c r="L255" s="46"/>
      <c r="M255" s="237"/>
      <c r="N255" s="238"/>
      <c r="O255" s="93"/>
      <c r="P255" s="93"/>
      <c r="Q255" s="93"/>
      <c r="R255" s="93"/>
      <c r="S255" s="93"/>
      <c r="T255" s="94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255</v>
      </c>
      <c r="AU255" s="19" t="s">
        <v>87</v>
      </c>
    </row>
    <row r="256" s="14" customFormat="1">
      <c r="A256" s="14"/>
      <c r="B256" s="249"/>
      <c r="C256" s="250"/>
      <c r="D256" s="234" t="s">
        <v>257</v>
      </c>
      <c r="E256" s="251" t="s">
        <v>1</v>
      </c>
      <c r="F256" s="252" t="s">
        <v>8120</v>
      </c>
      <c r="G256" s="250"/>
      <c r="H256" s="253">
        <v>1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257</v>
      </c>
      <c r="AU256" s="259" t="s">
        <v>87</v>
      </c>
      <c r="AV256" s="14" t="s">
        <v>87</v>
      </c>
      <c r="AW256" s="14" t="s">
        <v>34</v>
      </c>
      <c r="AX256" s="14" t="s">
        <v>77</v>
      </c>
      <c r="AY256" s="259" t="s">
        <v>245</v>
      </c>
    </row>
    <row r="257" s="14" customFormat="1">
      <c r="A257" s="14"/>
      <c r="B257" s="249"/>
      <c r="C257" s="250"/>
      <c r="D257" s="234" t="s">
        <v>257</v>
      </c>
      <c r="E257" s="251" t="s">
        <v>1</v>
      </c>
      <c r="F257" s="252" t="s">
        <v>8121</v>
      </c>
      <c r="G257" s="250"/>
      <c r="H257" s="253">
        <v>1</v>
      </c>
      <c r="I257" s="254"/>
      <c r="J257" s="250"/>
      <c r="K257" s="250"/>
      <c r="L257" s="255"/>
      <c r="M257" s="256"/>
      <c r="N257" s="257"/>
      <c r="O257" s="257"/>
      <c r="P257" s="257"/>
      <c r="Q257" s="257"/>
      <c r="R257" s="257"/>
      <c r="S257" s="257"/>
      <c r="T257" s="25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9" t="s">
        <v>257</v>
      </c>
      <c r="AU257" s="259" t="s">
        <v>87</v>
      </c>
      <c r="AV257" s="14" t="s">
        <v>87</v>
      </c>
      <c r="AW257" s="14" t="s">
        <v>34</v>
      </c>
      <c r="AX257" s="14" t="s">
        <v>77</v>
      </c>
      <c r="AY257" s="259" t="s">
        <v>245</v>
      </c>
    </row>
    <row r="258" s="14" customFormat="1">
      <c r="A258" s="14"/>
      <c r="B258" s="249"/>
      <c r="C258" s="250"/>
      <c r="D258" s="234" t="s">
        <v>257</v>
      </c>
      <c r="E258" s="251" t="s">
        <v>1</v>
      </c>
      <c r="F258" s="252" t="s">
        <v>8122</v>
      </c>
      <c r="G258" s="250"/>
      <c r="H258" s="253">
        <v>1</v>
      </c>
      <c r="I258" s="254"/>
      <c r="J258" s="250"/>
      <c r="K258" s="250"/>
      <c r="L258" s="255"/>
      <c r="M258" s="256"/>
      <c r="N258" s="257"/>
      <c r="O258" s="257"/>
      <c r="P258" s="257"/>
      <c r="Q258" s="257"/>
      <c r="R258" s="257"/>
      <c r="S258" s="257"/>
      <c r="T258" s="25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9" t="s">
        <v>257</v>
      </c>
      <c r="AU258" s="259" t="s">
        <v>87</v>
      </c>
      <c r="AV258" s="14" t="s">
        <v>87</v>
      </c>
      <c r="AW258" s="14" t="s">
        <v>34</v>
      </c>
      <c r="AX258" s="14" t="s">
        <v>77</v>
      </c>
      <c r="AY258" s="259" t="s">
        <v>245</v>
      </c>
    </row>
    <row r="259" s="14" customFormat="1">
      <c r="A259" s="14"/>
      <c r="B259" s="249"/>
      <c r="C259" s="250"/>
      <c r="D259" s="234" t="s">
        <v>257</v>
      </c>
      <c r="E259" s="251" t="s">
        <v>1</v>
      </c>
      <c r="F259" s="252" t="s">
        <v>8123</v>
      </c>
      <c r="G259" s="250"/>
      <c r="H259" s="253">
        <v>1</v>
      </c>
      <c r="I259" s="254"/>
      <c r="J259" s="250"/>
      <c r="K259" s="250"/>
      <c r="L259" s="255"/>
      <c r="M259" s="256"/>
      <c r="N259" s="257"/>
      <c r="O259" s="257"/>
      <c r="P259" s="257"/>
      <c r="Q259" s="257"/>
      <c r="R259" s="257"/>
      <c r="S259" s="257"/>
      <c r="T259" s="258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9" t="s">
        <v>257</v>
      </c>
      <c r="AU259" s="259" t="s">
        <v>87</v>
      </c>
      <c r="AV259" s="14" t="s">
        <v>87</v>
      </c>
      <c r="AW259" s="14" t="s">
        <v>34</v>
      </c>
      <c r="AX259" s="14" t="s">
        <v>77</v>
      </c>
      <c r="AY259" s="259" t="s">
        <v>245</v>
      </c>
    </row>
    <row r="260" s="14" customFormat="1">
      <c r="A260" s="14"/>
      <c r="B260" s="249"/>
      <c r="C260" s="250"/>
      <c r="D260" s="234" t="s">
        <v>257</v>
      </c>
      <c r="E260" s="251" t="s">
        <v>1</v>
      </c>
      <c r="F260" s="252" t="s">
        <v>8124</v>
      </c>
      <c r="G260" s="250"/>
      <c r="H260" s="253">
        <v>1</v>
      </c>
      <c r="I260" s="254"/>
      <c r="J260" s="250"/>
      <c r="K260" s="250"/>
      <c r="L260" s="255"/>
      <c r="M260" s="256"/>
      <c r="N260" s="257"/>
      <c r="O260" s="257"/>
      <c r="P260" s="257"/>
      <c r="Q260" s="257"/>
      <c r="R260" s="257"/>
      <c r="S260" s="257"/>
      <c r="T260" s="25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9" t="s">
        <v>257</v>
      </c>
      <c r="AU260" s="259" t="s">
        <v>87</v>
      </c>
      <c r="AV260" s="14" t="s">
        <v>87</v>
      </c>
      <c r="AW260" s="14" t="s">
        <v>34</v>
      </c>
      <c r="AX260" s="14" t="s">
        <v>77</v>
      </c>
      <c r="AY260" s="259" t="s">
        <v>245</v>
      </c>
    </row>
    <row r="261" s="14" customFormat="1">
      <c r="A261" s="14"/>
      <c r="B261" s="249"/>
      <c r="C261" s="250"/>
      <c r="D261" s="234" t="s">
        <v>257</v>
      </c>
      <c r="E261" s="251" t="s">
        <v>1</v>
      </c>
      <c r="F261" s="252" t="s">
        <v>8125</v>
      </c>
      <c r="G261" s="250"/>
      <c r="H261" s="253">
        <v>1</v>
      </c>
      <c r="I261" s="254"/>
      <c r="J261" s="250"/>
      <c r="K261" s="250"/>
      <c r="L261" s="255"/>
      <c r="M261" s="256"/>
      <c r="N261" s="257"/>
      <c r="O261" s="257"/>
      <c r="P261" s="257"/>
      <c r="Q261" s="257"/>
      <c r="R261" s="257"/>
      <c r="S261" s="257"/>
      <c r="T261" s="25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9" t="s">
        <v>257</v>
      </c>
      <c r="AU261" s="259" t="s">
        <v>87</v>
      </c>
      <c r="AV261" s="14" t="s">
        <v>87</v>
      </c>
      <c r="AW261" s="14" t="s">
        <v>34</v>
      </c>
      <c r="AX261" s="14" t="s">
        <v>77</v>
      </c>
      <c r="AY261" s="259" t="s">
        <v>245</v>
      </c>
    </row>
    <row r="262" s="15" customFormat="1">
      <c r="A262" s="15"/>
      <c r="B262" s="260"/>
      <c r="C262" s="261"/>
      <c r="D262" s="234" t="s">
        <v>257</v>
      </c>
      <c r="E262" s="262" t="s">
        <v>1</v>
      </c>
      <c r="F262" s="263" t="s">
        <v>266</v>
      </c>
      <c r="G262" s="261"/>
      <c r="H262" s="264">
        <v>6</v>
      </c>
      <c r="I262" s="265"/>
      <c r="J262" s="261"/>
      <c r="K262" s="261"/>
      <c r="L262" s="266"/>
      <c r="M262" s="267"/>
      <c r="N262" s="268"/>
      <c r="O262" s="268"/>
      <c r="P262" s="268"/>
      <c r="Q262" s="268"/>
      <c r="R262" s="268"/>
      <c r="S262" s="268"/>
      <c r="T262" s="269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70" t="s">
        <v>257</v>
      </c>
      <c r="AU262" s="270" t="s">
        <v>87</v>
      </c>
      <c r="AV262" s="15" t="s">
        <v>253</v>
      </c>
      <c r="AW262" s="15" t="s">
        <v>34</v>
      </c>
      <c r="AX262" s="15" t="s">
        <v>85</v>
      </c>
      <c r="AY262" s="270" t="s">
        <v>245</v>
      </c>
    </row>
    <row r="263" s="12" customFormat="1" ht="22.8" customHeight="1">
      <c r="A263" s="12"/>
      <c r="B263" s="205"/>
      <c r="C263" s="206"/>
      <c r="D263" s="207" t="s">
        <v>76</v>
      </c>
      <c r="E263" s="219" t="s">
        <v>8195</v>
      </c>
      <c r="F263" s="219" t="s">
        <v>8196</v>
      </c>
      <c r="G263" s="206"/>
      <c r="H263" s="206"/>
      <c r="I263" s="209"/>
      <c r="J263" s="220">
        <f>BK263</f>
        <v>0</v>
      </c>
      <c r="K263" s="206"/>
      <c r="L263" s="211"/>
      <c r="M263" s="212"/>
      <c r="N263" s="213"/>
      <c r="O263" s="213"/>
      <c r="P263" s="214">
        <f>SUM(P264:P276)</f>
        <v>0</v>
      </c>
      <c r="Q263" s="213"/>
      <c r="R263" s="214">
        <f>SUM(R264:R276)</f>
        <v>0</v>
      </c>
      <c r="S263" s="213"/>
      <c r="T263" s="215">
        <f>SUM(T264:T276)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16" t="s">
        <v>246</v>
      </c>
      <c r="AT263" s="217" t="s">
        <v>76</v>
      </c>
      <c r="AU263" s="217" t="s">
        <v>85</v>
      </c>
      <c r="AY263" s="216" t="s">
        <v>245</v>
      </c>
      <c r="BK263" s="218">
        <f>SUM(BK264:BK276)</f>
        <v>0</v>
      </c>
    </row>
    <row r="264" s="2" customFormat="1" ht="16.5" customHeight="1">
      <c r="A264" s="40"/>
      <c r="B264" s="41"/>
      <c r="C264" s="221" t="s">
        <v>383</v>
      </c>
      <c r="D264" s="221" t="s">
        <v>248</v>
      </c>
      <c r="E264" s="222" t="s">
        <v>8197</v>
      </c>
      <c r="F264" s="223" t="s">
        <v>8198</v>
      </c>
      <c r="G264" s="224" t="s">
        <v>8028</v>
      </c>
      <c r="H264" s="225">
        <v>3</v>
      </c>
      <c r="I264" s="226"/>
      <c r="J264" s="227">
        <f>ROUND(I264*H264,2)</f>
        <v>0</v>
      </c>
      <c r="K264" s="223" t="s">
        <v>1</v>
      </c>
      <c r="L264" s="46"/>
      <c r="M264" s="228" t="s">
        <v>1</v>
      </c>
      <c r="N264" s="229" t="s">
        <v>42</v>
      </c>
      <c r="O264" s="93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32" t="s">
        <v>253</v>
      </c>
      <c r="AT264" s="232" t="s">
        <v>248</v>
      </c>
      <c r="AU264" s="232" t="s">
        <v>87</v>
      </c>
      <c r="AY264" s="19" t="s">
        <v>245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9" t="s">
        <v>85</v>
      </c>
      <c r="BK264" s="233">
        <f>ROUND(I264*H264,2)</f>
        <v>0</v>
      </c>
      <c r="BL264" s="19" t="s">
        <v>253</v>
      </c>
      <c r="BM264" s="232" t="s">
        <v>8199</v>
      </c>
    </row>
    <row r="265" s="2" customFormat="1">
      <c r="A265" s="40"/>
      <c r="B265" s="41"/>
      <c r="C265" s="42"/>
      <c r="D265" s="234" t="s">
        <v>255</v>
      </c>
      <c r="E265" s="42"/>
      <c r="F265" s="235" t="s">
        <v>8200</v>
      </c>
      <c r="G265" s="42"/>
      <c r="H265" s="42"/>
      <c r="I265" s="236"/>
      <c r="J265" s="42"/>
      <c r="K265" s="42"/>
      <c r="L265" s="46"/>
      <c r="M265" s="237"/>
      <c r="N265" s="238"/>
      <c r="O265" s="93"/>
      <c r="P265" s="93"/>
      <c r="Q265" s="93"/>
      <c r="R265" s="93"/>
      <c r="S265" s="93"/>
      <c r="T265" s="94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255</v>
      </c>
      <c r="AU265" s="19" t="s">
        <v>87</v>
      </c>
    </row>
    <row r="266" s="2" customFormat="1">
      <c r="A266" s="40"/>
      <c r="B266" s="41"/>
      <c r="C266" s="42"/>
      <c r="D266" s="234" t="s">
        <v>540</v>
      </c>
      <c r="E266" s="42"/>
      <c r="F266" s="282" t="s">
        <v>8201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540</v>
      </c>
      <c r="AU266" s="19" t="s">
        <v>87</v>
      </c>
    </row>
    <row r="267" s="14" customFormat="1">
      <c r="A267" s="14"/>
      <c r="B267" s="249"/>
      <c r="C267" s="250"/>
      <c r="D267" s="234" t="s">
        <v>257</v>
      </c>
      <c r="E267" s="251" t="s">
        <v>1</v>
      </c>
      <c r="F267" s="252" t="s">
        <v>8116</v>
      </c>
      <c r="G267" s="250"/>
      <c r="H267" s="253">
        <v>1</v>
      </c>
      <c r="I267" s="254"/>
      <c r="J267" s="250"/>
      <c r="K267" s="250"/>
      <c r="L267" s="255"/>
      <c r="M267" s="256"/>
      <c r="N267" s="257"/>
      <c r="O267" s="257"/>
      <c r="P267" s="257"/>
      <c r="Q267" s="257"/>
      <c r="R267" s="257"/>
      <c r="S267" s="257"/>
      <c r="T267" s="25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9" t="s">
        <v>257</v>
      </c>
      <c r="AU267" s="259" t="s">
        <v>87</v>
      </c>
      <c r="AV267" s="14" t="s">
        <v>87</v>
      </c>
      <c r="AW267" s="14" t="s">
        <v>34</v>
      </c>
      <c r="AX267" s="14" t="s">
        <v>77</v>
      </c>
      <c r="AY267" s="259" t="s">
        <v>245</v>
      </c>
    </row>
    <row r="268" s="14" customFormat="1">
      <c r="A268" s="14"/>
      <c r="B268" s="249"/>
      <c r="C268" s="250"/>
      <c r="D268" s="234" t="s">
        <v>257</v>
      </c>
      <c r="E268" s="251" t="s">
        <v>1</v>
      </c>
      <c r="F268" s="252" t="s">
        <v>8117</v>
      </c>
      <c r="G268" s="250"/>
      <c r="H268" s="253">
        <v>1</v>
      </c>
      <c r="I268" s="254"/>
      <c r="J268" s="250"/>
      <c r="K268" s="250"/>
      <c r="L268" s="255"/>
      <c r="M268" s="256"/>
      <c r="N268" s="257"/>
      <c r="O268" s="257"/>
      <c r="P268" s="257"/>
      <c r="Q268" s="257"/>
      <c r="R268" s="257"/>
      <c r="S268" s="257"/>
      <c r="T268" s="25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9" t="s">
        <v>257</v>
      </c>
      <c r="AU268" s="259" t="s">
        <v>87</v>
      </c>
      <c r="AV268" s="14" t="s">
        <v>87</v>
      </c>
      <c r="AW268" s="14" t="s">
        <v>34</v>
      </c>
      <c r="AX268" s="14" t="s">
        <v>77</v>
      </c>
      <c r="AY268" s="259" t="s">
        <v>245</v>
      </c>
    </row>
    <row r="269" s="14" customFormat="1">
      <c r="A269" s="14"/>
      <c r="B269" s="249"/>
      <c r="C269" s="250"/>
      <c r="D269" s="234" t="s">
        <v>257</v>
      </c>
      <c r="E269" s="251" t="s">
        <v>1</v>
      </c>
      <c r="F269" s="252" t="s">
        <v>8119</v>
      </c>
      <c r="G269" s="250"/>
      <c r="H269" s="253">
        <v>1</v>
      </c>
      <c r="I269" s="254"/>
      <c r="J269" s="250"/>
      <c r="K269" s="250"/>
      <c r="L269" s="255"/>
      <c r="M269" s="256"/>
      <c r="N269" s="257"/>
      <c r="O269" s="257"/>
      <c r="P269" s="257"/>
      <c r="Q269" s="257"/>
      <c r="R269" s="257"/>
      <c r="S269" s="257"/>
      <c r="T269" s="25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9" t="s">
        <v>257</v>
      </c>
      <c r="AU269" s="259" t="s">
        <v>87</v>
      </c>
      <c r="AV269" s="14" t="s">
        <v>87</v>
      </c>
      <c r="AW269" s="14" t="s">
        <v>34</v>
      </c>
      <c r="AX269" s="14" t="s">
        <v>77</v>
      </c>
      <c r="AY269" s="259" t="s">
        <v>245</v>
      </c>
    </row>
    <row r="270" s="15" customFormat="1">
      <c r="A270" s="15"/>
      <c r="B270" s="260"/>
      <c r="C270" s="261"/>
      <c r="D270" s="234" t="s">
        <v>257</v>
      </c>
      <c r="E270" s="262" t="s">
        <v>1</v>
      </c>
      <c r="F270" s="263" t="s">
        <v>266</v>
      </c>
      <c r="G270" s="261"/>
      <c r="H270" s="264">
        <v>3</v>
      </c>
      <c r="I270" s="265"/>
      <c r="J270" s="261"/>
      <c r="K270" s="261"/>
      <c r="L270" s="266"/>
      <c r="M270" s="267"/>
      <c r="N270" s="268"/>
      <c r="O270" s="268"/>
      <c r="P270" s="268"/>
      <c r="Q270" s="268"/>
      <c r="R270" s="268"/>
      <c r="S270" s="268"/>
      <c r="T270" s="269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70" t="s">
        <v>257</v>
      </c>
      <c r="AU270" s="270" t="s">
        <v>87</v>
      </c>
      <c r="AV270" s="15" t="s">
        <v>253</v>
      </c>
      <c r="AW270" s="15" t="s">
        <v>34</v>
      </c>
      <c r="AX270" s="15" t="s">
        <v>85</v>
      </c>
      <c r="AY270" s="270" t="s">
        <v>245</v>
      </c>
    </row>
    <row r="271" s="2" customFormat="1" ht="16.5" customHeight="1">
      <c r="A271" s="40"/>
      <c r="B271" s="41"/>
      <c r="C271" s="221" t="s">
        <v>390</v>
      </c>
      <c r="D271" s="221" t="s">
        <v>248</v>
      </c>
      <c r="E271" s="222" t="s">
        <v>8202</v>
      </c>
      <c r="F271" s="223" t="s">
        <v>8203</v>
      </c>
      <c r="G271" s="224" t="s">
        <v>8028</v>
      </c>
      <c r="H271" s="225">
        <v>3</v>
      </c>
      <c r="I271" s="226"/>
      <c r="J271" s="227">
        <f>ROUND(I271*H271,2)</f>
        <v>0</v>
      </c>
      <c r="K271" s="223" t="s">
        <v>1</v>
      </c>
      <c r="L271" s="46"/>
      <c r="M271" s="228" t="s">
        <v>1</v>
      </c>
      <c r="N271" s="229" t="s">
        <v>42</v>
      </c>
      <c r="O271" s="93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2" t="s">
        <v>8140</v>
      </c>
      <c r="AT271" s="232" t="s">
        <v>248</v>
      </c>
      <c r="AU271" s="232" t="s">
        <v>87</v>
      </c>
      <c r="AY271" s="19" t="s">
        <v>245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9" t="s">
        <v>85</v>
      </c>
      <c r="BK271" s="233">
        <f>ROUND(I271*H271,2)</f>
        <v>0</v>
      </c>
      <c r="BL271" s="19" t="s">
        <v>8140</v>
      </c>
      <c r="BM271" s="232" t="s">
        <v>8204</v>
      </c>
    </row>
    <row r="272" s="2" customFormat="1">
      <c r="A272" s="40"/>
      <c r="B272" s="41"/>
      <c r="C272" s="42"/>
      <c r="D272" s="234" t="s">
        <v>255</v>
      </c>
      <c r="E272" s="42"/>
      <c r="F272" s="235" t="s">
        <v>8203</v>
      </c>
      <c r="G272" s="42"/>
      <c r="H272" s="42"/>
      <c r="I272" s="236"/>
      <c r="J272" s="42"/>
      <c r="K272" s="42"/>
      <c r="L272" s="46"/>
      <c r="M272" s="237"/>
      <c r="N272" s="238"/>
      <c r="O272" s="93"/>
      <c r="P272" s="93"/>
      <c r="Q272" s="93"/>
      <c r="R272" s="93"/>
      <c r="S272" s="93"/>
      <c r="T272" s="94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255</v>
      </c>
      <c r="AU272" s="19" t="s">
        <v>87</v>
      </c>
    </row>
    <row r="273" s="14" customFormat="1">
      <c r="A273" s="14"/>
      <c r="B273" s="249"/>
      <c r="C273" s="250"/>
      <c r="D273" s="234" t="s">
        <v>257</v>
      </c>
      <c r="E273" s="251" t="s">
        <v>1</v>
      </c>
      <c r="F273" s="252" t="s">
        <v>8116</v>
      </c>
      <c r="G273" s="250"/>
      <c r="H273" s="253">
        <v>1</v>
      </c>
      <c r="I273" s="254"/>
      <c r="J273" s="250"/>
      <c r="K273" s="250"/>
      <c r="L273" s="255"/>
      <c r="M273" s="256"/>
      <c r="N273" s="257"/>
      <c r="O273" s="257"/>
      <c r="P273" s="257"/>
      <c r="Q273" s="257"/>
      <c r="R273" s="257"/>
      <c r="S273" s="257"/>
      <c r="T273" s="25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9" t="s">
        <v>257</v>
      </c>
      <c r="AU273" s="259" t="s">
        <v>87</v>
      </c>
      <c r="AV273" s="14" t="s">
        <v>87</v>
      </c>
      <c r="AW273" s="14" t="s">
        <v>34</v>
      </c>
      <c r="AX273" s="14" t="s">
        <v>77</v>
      </c>
      <c r="AY273" s="259" t="s">
        <v>245</v>
      </c>
    </row>
    <row r="274" s="14" customFormat="1">
      <c r="A274" s="14"/>
      <c r="B274" s="249"/>
      <c r="C274" s="250"/>
      <c r="D274" s="234" t="s">
        <v>257</v>
      </c>
      <c r="E274" s="251" t="s">
        <v>1</v>
      </c>
      <c r="F274" s="252" t="s">
        <v>8117</v>
      </c>
      <c r="G274" s="250"/>
      <c r="H274" s="253">
        <v>1</v>
      </c>
      <c r="I274" s="254"/>
      <c r="J274" s="250"/>
      <c r="K274" s="250"/>
      <c r="L274" s="255"/>
      <c r="M274" s="256"/>
      <c r="N274" s="257"/>
      <c r="O274" s="257"/>
      <c r="P274" s="257"/>
      <c r="Q274" s="257"/>
      <c r="R274" s="257"/>
      <c r="S274" s="257"/>
      <c r="T274" s="25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9" t="s">
        <v>257</v>
      </c>
      <c r="AU274" s="259" t="s">
        <v>87</v>
      </c>
      <c r="AV274" s="14" t="s">
        <v>87</v>
      </c>
      <c r="AW274" s="14" t="s">
        <v>34</v>
      </c>
      <c r="AX274" s="14" t="s">
        <v>77</v>
      </c>
      <c r="AY274" s="259" t="s">
        <v>245</v>
      </c>
    </row>
    <row r="275" s="14" customFormat="1">
      <c r="A275" s="14"/>
      <c r="B275" s="249"/>
      <c r="C275" s="250"/>
      <c r="D275" s="234" t="s">
        <v>257</v>
      </c>
      <c r="E275" s="251" t="s">
        <v>1</v>
      </c>
      <c r="F275" s="252" t="s">
        <v>8119</v>
      </c>
      <c r="G275" s="250"/>
      <c r="H275" s="253">
        <v>1</v>
      </c>
      <c r="I275" s="254"/>
      <c r="J275" s="250"/>
      <c r="K275" s="250"/>
      <c r="L275" s="255"/>
      <c r="M275" s="256"/>
      <c r="N275" s="257"/>
      <c r="O275" s="257"/>
      <c r="P275" s="257"/>
      <c r="Q275" s="257"/>
      <c r="R275" s="257"/>
      <c r="S275" s="257"/>
      <c r="T275" s="25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9" t="s">
        <v>257</v>
      </c>
      <c r="AU275" s="259" t="s">
        <v>87</v>
      </c>
      <c r="AV275" s="14" t="s">
        <v>87</v>
      </c>
      <c r="AW275" s="14" t="s">
        <v>34</v>
      </c>
      <c r="AX275" s="14" t="s">
        <v>77</v>
      </c>
      <c r="AY275" s="259" t="s">
        <v>245</v>
      </c>
    </row>
    <row r="276" s="15" customFormat="1">
      <c r="A276" s="15"/>
      <c r="B276" s="260"/>
      <c r="C276" s="261"/>
      <c r="D276" s="234" t="s">
        <v>257</v>
      </c>
      <c r="E276" s="262" t="s">
        <v>1</v>
      </c>
      <c r="F276" s="263" t="s">
        <v>266</v>
      </c>
      <c r="G276" s="261"/>
      <c r="H276" s="264">
        <v>3</v>
      </c>
      <c r="I276" s="265"/>
      <c r="J276" s="261"/>
      <c r="K276" s="261"/>
      <c r="L276" s="266"/>
      <c r="M276" s="293"/>
      <c r="N276" s="294"/>
      <c r="O276" s="294"/>
      <c r="P276" s="294"/>
      <c r="Q276" s="294"/>
      <c r="R276" s="294"/>
      <c r="S276" s="294"/>
      <c r="T276" s="29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70" t="s">
        <v>257</v>
      </c>
      <c r="AU276" s="270" t="s">
        <v>87</v>
      </c>
      <c r="AV276" s="15" t="s">
        <v>253</v>
      </c>
      <c r="AW276" s="15" t="s">
        <v>34</v>
      </c>
      <c r="AX276" s="15" t="s">
        <v>85</v>
      </c>
      <c r="AY276" s="270" t="s">
        <v>245</v>
      </c>
    </row>
    <row r="277" s="2" customFormat="1" ht="6.96" customHeight="1">
      <c r="A277" s="40"/>
      <c r="B277" s="68"/>
      <c r="C277" s="69"/>
      <c r="D277" s="69"/>
      <c r="E277" s="69"/>
      <c r="F277" s="69"/>
      <c r="G277" s="69"/>
      <c r="H277" s="69"/>
      <c r="I277" s="69"/>
      <c r="J277" s="69"/>
      <c r="K277" s="69"/>
      <c r="L277" s="46"/>
      <c r="M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</row>
  </sheetData>
  <sheetProtection sheet="1" autoFilter="0" formatColumns="0" formatRows="0" objects="1" scenarios="1" spinCount="100000" saltValue="qP6HbVrx4i+fBsGDqryq/0hvrOG1bNylRDp80UrXoqNLbayn6yFlbmmop9tyasK04FX3aXeJgAjWScA6Iru6Vw==" hashValue="Pb3GZccvNOHtXQGRfDQENO6PUV1Nlwzl8htSOKM8G6b5nA9AduCjxRjQB4QMd/6vrhDTYRUk4zYVN1KqZksRcw==" algorithmName="SHA-512" password="CC35"/>
  <autoFilter ref="C120:K276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130.832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9"/>
      <c r="C3" s="140"/>
      <c r="D3" s="140"/>
      <c r="E3" s="140"/>
      <c r="F3" s="140"/>
      <c r="G3" s="140"/>
      <c r="H3" s="22"/>
    </row>
    <row r="4" s="1" customFormat="1" ht="24.96" customHeight="1">
      <c r="B4" s="22"/>
      <c r="C4" s="141" t="s">
        <v>8205</v>
      </c>
      <c r="H4" s="22"/>
    </row>
    <row r="5" s="1" customFormat="1" ht="12" customHeight="1">
      <c r="B5" s="22"/>
      <c r="C5" s="319" t="s">
        <v>13</v>
      </c>
      <c r="D5" s="150" t="s">
        <v>14</v>
      </c>
      <c r="E5" s="1"/>
      <c r="F5" s="1"/>
      <c r="H5" s="22"/>
    </row>
    <row r="6" s="1" customFormat="1" ht="36.96" customHeight="1">
      <c r="B6" s="22"/>
      <c r="C6" s="320" t="s">
        <v>16</v>
      </c>
      <c r="D6" s="321" t="s">
        <v>17</v>
      </c>
      <c r="E6" s="1"/>
      <c r="F6" s="1"/>
      <c r="H6" s="22"/>
    </row>
    <row r="7" s="1" customFormat="1" ht="16.5" customHeight="1">
      <c r="B7" s="22"/>
      <c r="C7" s="143" t="s">
        <v>22</v>
      </c>
      <c r="D7" s="147" t="str">
        <f>'Rekapitulace stavby'!AN8</f>
        <v>20. 11. 2025</v>
      </c>
      <c r="H7" s="22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1" customFormat="1" ht="29.28" customHeight="1">
      <c r="A9" s="194"/>
      <c r="B9" s="322"/>
      <c r="C9" s="323" t="s">
        <v>58</v>
      </c>
      <c r="D9" s="324" t="s">
        <v>59</v>
      </c>
      <c r="E9" s="324" t="s">
        <v>232</v>
      </c>
      <c r="F9" s="325" t="s">
        <v>8206</v>
      </c>
      <c r="G9" s="194"/>
      <c r="H9" s="322"/>
    </row>
    <row r="10" s="2" customFormat="1" ht="26.4" customHeight="1">
      <c r="A10" s="40"/>
      <c r="B10" s="46"/>
      <c r="C10" s="326" t="s">
        <v>82</v>
      </c>
      <c r="D10" s="326" t="s">
        <v>83</v>
      </c>
      <c r="E10" s="40"/>
      <c r="F10" s="40"/>
      <c r="G10" s="40"/>
      <c r="H10" s="46"/>
    </row>
    <row r="11" s="2" customFormat="1" ht="16.8" customHeight="1">
      <c r="A11" s="40"/>
      <c r="B11" s="46"/>
      <c r="C11" s="327" t="s">
        <v>173</v>
      </c>
      <c r="D11" s="328" t="s">
        <v>174</v>
      </c>
      <c r="E11" s="329" t="s">
        <v>1</v>
      </c>
      <c r="F11" s="330">
        <v>10.092000000000001</v>
      </c>
      <c r="G11" s="40"/>
      <c r="H11" s="46"/>
    </row>
    <row r="12" s="2" customFormat="1" ht="16.8" customHeight="1">
      <c r="A12" s="40"/>
      <c r="B12" s="46"/>
      <c r="C12" s="331" t="s">
        <v>1</v>
      </c>
      <c r="D12" s="331" t="s">
        <v>310</v>
      </c>
      <c r="E12" s="19" t="s">
        <v>1</v>
      </c>
      <c r="F12" s="332">
        <v>0</v>
      </c>
      <c r="G12" s="40"/>
      <c r="H12" s="46"/>
    </row>
    <row r="13" s="2" customFormat="1" ht="16.8" customHeight="1">
      <c r="A13" s="40"/>
      <c r="B13" s="46"/>
      <c r="C13" s="331" t="s">
        <v>1</v>
      </c>
      <c r="D13" s="331" t="s">
        <v>371</v>
      </c>
      <c r="E13" s="19" t="s">
        <v>1</v>
      </c>
      <c r="F13" s="332">
        <v>0.27800000000000002</v>
      </c>
      <c r="G13" s="40"/>
      <c r="H13" s="46"/>
    </row>
    <row r="14" s="2" customFormat="1" ht="16.8" customHeight="1">
      <c r="A14" s="40"/>
      <c r="B14" s="46"/>
      <c r="C14" s="331" t="s">
        <v>1</v>
      </c>
      <c r="D14" s="331" t="s">
        <v>372</v>
      </c>
      <c r="E14" s="19" t="s">
        <v>1</v>
      </c>
      <c r="F14" s="332">
        <v>0.68500000000000005</v>
      </c>
      <c r="G14" s="40"/>
      <c r="H14" s="46"/>
    </row>
    <row r="15" s="2" customFormat="1" ht="16.8" customHeight="1">
      <c r="A15" s="40"/>
      <c r="B15" s="46"/>
      <c r="C15" s="331" t="s">
        <v>1</v>
      </c>
      <c r="D15" s="331" t="s">
        <v>373</v>
      </c>
      <c r="E15" s="19" t="s">
        <v>1</v>
      </c>
      <c r="F15" s="332">
        <v>0.063</v>
      </c>
      <c r="G15" s="40"/>
      <c r="H15" s="46"/>
    </row>
    <row r="16" s="2" customFormat="1" ht="16.8" customHeight="1">
      <c r="A16" s="40"/>
      <c r="B16" s="46"/>
      <c r="C16" s="331" t="s">
        <v>1</v>
      </c>
      <c r="D16" s="331" t="s">
        <v>374</v>
      </c>
      <c r="E16" s="19" t="s">
        <v>1</v>
      </c>
      <c r="F16" s="332">
        <v>1.7929999999999999</v>
      </c>
      <c r="G16" s="40"/>
      <c r="H16" s="46"/>
    </row>
    <row r="17" s="2" customFormat="1" ht="16.8" customHeight="1">
      <c r="A17" s="40"/>
      <c r="B17" s="46"/>
      <c r="C17" s="331" t="s">
        <v>1</v>
      </c>
      <c r="D17" s="331" t="s">
        <v>375</v>
      </c>
      <c r="E17" s="19" t="s">
        <v>1</v>
      </c>
      <c r="F17" s="332">
        <v>1.2929999999999999</v>
      </c>
      <c r="G17" s="40"/>
      <c r="H17" s="46"/>
    </row>
    <row r="18" s="2" customFormat="1" ht="16.8" customHeight="1">
      <c r="A18" s="40"/>
      <c r="B18" s="46"/>
      <c r="C18" s="331" t="s">
        <v>1</v>
      </c>
      <c r="D18" s="331" t="s">
        <v>376</v>
      </c>
      <c r="E18" s="19" t="s">
        <v>1</v>
      </c>
      <c r="F18" s="332">
        <v>0.10000000000000001</v>
      </c>
      <c r="G18" s="40"/>
      <c r="H18" s="46"/>
    </row>
    <row r="19" s="2" customFormat="1" ht="16.8" customHeight="1">
      <c r="A19" s="40"/>
      <c r="B19" s="46"/>
      <c r="C19" s="331" t="s">
        <v>1</v>
      </c>
      <c r="D19" s="331" t="s">
        <v>377</v>
      </c>
      <c r="E19" s="19" t="s">
        <v>1</v>
      </c>
      <c r="F19" s="332">
        <v>0</v>
      </c>
      <c r="G19" s="40"/>
      <c r="H19" s="46"/>
    </row>
    <row r="20" s="2" customFormat="1" ht="16.8" customHeight="1">
      <c r="A20" s="40"/>
      <c r="B20" s="46"/>
      <c r="C20" s="331" t="s">
        <v>1</v>
      </c>
      <c r="D20" s="331" t="s">
        <v>378</v>
      </c>
      <c r="E20" s="19" t="s">
        <v>1</v>
      </c>
      <c r="F20" s="332">
        <v>0.32200000000000001</v>
      </c>
      <c r="G20" s="40"/>
      <c r="H20" s="46"/>
    </row>
    <row r="21" s="2" customFormat="1" ht="16.8" customHeight="1">
      <c r="A21" s="40"/>
      <c r="B21" s="46"/>
      <c r="C21" s="331" t="s">
        <v>1</v>
      </c>
      <c r="D21" s="331" t="s">
        <v>379</v>
      </c>
      <c r="E21" s="19" t="s">
        <v>1</v>
      </c>
      <c r="F21" s="332">
        <v>0.57899999999999996</v>
      </c>
      <c r="G21" s="40"/>
      <c r="H21" s="46"/>
    </row>
    <row r="22" s="2" customFormat="1" ht="16.8" customHeight="1">
      <c r="A22" s="40"/>
      <c r="B22" s="46"/>
      <c r="C22" s="331" t="s">
        <v>1</v>
      </c>
      <c r="D22" s="331" t="s">
        <v>380</v>
      </c>
      <c r="E22" s="19" t="s">
        <v>1</v>
      </c>
      <c r="F22" s="332">
        <v>0.99099999999999999</v>
      </c>
      <c r="G22" s="40"/>
      <c r="H22" s="46"/>
    </row>
    <row r="23" s="2" customFormat="1" ht="16.8" customHeight="1">
      <c r="A23" s="40"/>
      <c r="B23" s="46"/>
      <c r="C23" s="331" t="s">
        <v>1</v>
      </c>
      <c r="D23" s="331" t="s">
        <v>381</v>
      </c>
      <c r="E23" s="19" t="s">
        <v>1</v>
      </c>
      <c r="F23" s="332">
        <v>1.736</v>
      </c>
      <c r="G23" s="40"/>
      <c r="H23" s="46"/>
    </row>
    <row r="24" s="2" customFormat="1" ht="16.8" customHeight="1">
      <c r="A24" s="40"/>
      <c r="B24" s="46"/>
      <c r="C24" s="331" t="s">
        <v>1</v>
      </c>
      <c r="D24" s="331" t="s">
        <v>382</v>
      </c>
      <c r="E24" s="19" t="s">
        <v>1</v>
      </c>
      <c r="F24" s="332">
        <v>2.2519999999999998</v>
      </c>
      <c r="G24" s="40"/>
      <c r="H24" s="46"/>
    </row>
    <row r="25" s="2" customFormat="1" ht="16.8" customHeight="1">
      <c r="A25" s="40"/>
      <c r="B25" s="46"/>
      <c r="C25" s="331" t="s">
        <v>173</v>
      </c>
      <c r="D25" s="331" t="s">
        <v>266</v>
      </c>
      <c r="E25" s="19" t="s">
        <v>1</v>
      </c>
      <c r="F25" s="332">
        <v>10.092000000000001</v>
      </c>
      <c r="G25" s="40"/>
      <c r="H25" s="46"/>
    </row>
    <row r="26" s="2" customFormat="1" ht="16.8" customHeight="1">
      <c r="A26" s="40"/>
      <c r="B26" s="46"/>
      <c r="C26" s="333" t="s">
        <v>8207</v>
      </c>
      <c r="D26" s="40"/>
      <c r="E26" s="40"/>
      <c r="F26" s="40"/>
      <c r="G26" s="40"/>
      <c r="H26" s="46"/>
    </row>
    <row r="27" s="2" customFormat="1" ht="16.8" customHeight="1">
      <c r="A27" s="40"/>
      <c r="B27" s="46"/>
      <c r="C27" s="331" t="s">
        <v>367</v>
      </c>
      <c r="D27" s="331" t="s">
        <v>368</v>
      </c>
      <c r="E27" s="19" t="s">
        <v>281</v>
      </c>
      <c r="F27" s="332">
        <v>10.092000000000001</v>
      </c>
      <c r="G27" s="40"/>
      <c r="H27" s="46"/>
    </row>
    <row r="28" s="2" customFormat="1" ht="16.8" customHeight="1">
      <c r="A28" s="40"/>
      <c r="B28" s="46"/>
      <c r="C28" s="331" t="s">
        <v>420</v>
      </c>
      <c r="D28" s="331" t="s">
        <v>421</v>
      </c>
      <c r="E28" s="19" t="s">
        <v>329</v>
      </c>
      <c r="F28" s="332">
        <v>1638</v>
      </c>
      <c r="G28" s="40"/>
      <c r="H28" s="46"/>
    </row>
    <row r="29" s="2" customFormat="1" ht="16.8" customHeight="1">
      <c r="A29" s="40"/>
      <c r="B29" s="46"/>
      <c r="C29" s="331" t="s">
        <v>543</v>
      </c>
      <c r="D29" s="331" t="s">
        <v>544</v>
      </c>
      <c r="E29" s="19" t="s">
        <v>545</v>
      </c>
      <c r="F29" s="332">
        <v>6010.5069999999996</v>
      </c>
      <c r="G29" s="40"/>
      <c r="H29" s="46"/>
    </row>
    <row r="30" s="2" customFormat="1">
      <c r="A30" s="40"/>
      <c r="B30" s="46"/>
      <c r="C30" s="331" t="s">
        <v>676</v>
      </c>
      <c r="D30" s="331" t="s">
        <v>677</v>
      </c>
      <c r="E30" s="19" t="s">
        <v>545</v>
      </c>
      <c r="F30" s="332">
        <v>15194.589</v>
      </c>
      <c r="G30" s="40"/>
      <c r="H30" s="46"/>
    </row>
    <row r="31" s="2" customFormat="1">
      <c r="A31" s="40"/>
      <c r="B31" s="46"/>
      <c r="C31" s="331" t="s">
        <v>691</v>
      </c>
      <c r="D31" s="331" t="s">
        <v>692</v>
      </c>
      <c r="E31" s="19" t="s">
        <v>545</v>
      </c>
      <c r="F31" s="332">
        <v>31735.464</v>
      </c>
      <c r="G31" s="40"/>
      <c r="H31" s="46"/>
    </row>
    <row r="32" s="2" customFormat="1" ht="16.8" customHeight="1">
      <c r="A32" s="40"/>
      <c r="B32" s="46"/>
      <c r="C32" s="327" t="s">
        <v>176</v>
      </c>
      <c r="D32" s="328" t="s">
        <v>177</v>
      </c>
      <c r="E32" s="329" t="s">
        <v>1</v>
      </c>
      <c r="F32" s="330">
        <v>2.2759999999999998</v>
      </c>
      <c r="G32" s="40"/>
      <c r="H32" s="46"/>
    </row>
    <row r="33" s="2" customFormat="1" ht="16.8" customHeight="1">
      <c r="A33" s="40"/>
      <c r="B33" s="46"/>
      <c r="C33" s="331" t="s">
        <v>1</v>
      </c>
      <c r="D33" s="331" t="s">
        <v>310</v>
      </c>
      <c r="E33" s="19" t="s">
        <v>1</v>
      </c>
      <c r="F33" s="332">
        <v>0</v>
      </c>
      <c r="G33" s="40"/>
      <c r="H33" s="46"/>
    </row>
    <row r="34" s="2" customFormat="1" ht="16.8" customHeight="1">
      <c r="A34" s="40"/>
      <c r="B34" s="46"/>
      <c r="C34" s="331" t="s">
        <v>1</v>
      </c>
      <c r="D34" s="331" t="s">
        <v>354</v>
      </c>
      <c r="E34" s="19" t="s">
        <v>1</v>
      </c>
      <c r="F34" s="332">
        <v>0.019</v>
      </c>
      <c r="G34" s="40"/>
      <c r="H34" s="46"/>
    </row>
    <row r="35" s="2" customFormat="1" ht="16.8" customHeight="1">
      <c r="A35" s="40"/>
      <c r="B35" s="46"/>
      <c r="C35" s="331" t="s">
        <v>1</v>
      </c>
      <c r="D35" s="331" t="s">
        <v>355</v>
      </c>
      <c r="E35" s="19" t="s">
        <v>1</v>
      </c>
      <c r="F35" s="332">
        <v>0.016</v>
      </c>
      <c r="G35" s="40"/>
      <c r="H35" s="46"/>
    </row>
    <row r="36" s="2" customFormat="1" ht="16.8" customHeight="1">
      <c r="A36" s="40"/>
      <c r="B36" s="46"/>
      <c r="C36" s="331" t="s">
        <v>1</v>
      </c>
      <c r="D36" s="331" t="s">
        <v>356</v>
      </c>
      <c r="E36" s="19" t="s">
        <v>1</v>
      </c>
      <c r="F36" s="332">
        <v>0.502</v>
      </c>
      <c r="G36" s="40"/>
      <c r="H36" s="46"/>
    </row>
    <row r="37" s="2" customFormat="1" ht="16.8" customHeight="1">
      <c r="A37" s="40"/>
      <c r="B37" s="46"/>
      <c r="C37" s="331" t="s">
        <v>1</v>
      </c>
      <c r="D37" s="331" t="s">
        <v>357</v>
      </c>
      <c r="E37" s="19" t="s">
        <v>1</v>
      </c>
      <c r="F37" s="332">
        <v>0.033000000000000002</v>
      </c>
      <c r="G37" s="40"/>
      <c r="H37" s="46"/>
    </row>
    <row r="38" s="2" customFormat="1" ht="16.8" customHeight="1">
      <c r="A38" s="40"/>
      <c r="B38" s="46"/>
      <c r="C38" s="331" t="s">
        <v>1</v>
      </c>
      <c r="D38" s="331" t="s">
        <v>358</v>
      </c>
      <c r="E38" s="19" t="s">
        <v>1</v>
      </c>
      <c r="F38" s="332">
        <v>0.54500000000000004</v>
      </c>
      <c r="G38" s="40"/>
      <c r="H38" s="46"/>
    </row>
    <row r="39" s="2" customFormat="1" ht="16.8" customHeight="1">
      <c r="A39" s="40"/>
      <c r="B39" s="46"/>
      <c r="C39" s="331" t="s">
        <v>1</v>
      </c>
      <c r="D39" s="331" t="s">
        <v>359</v>
      </c>
      <c r="E39" s="19" t="s">
        <v>1</v>
      </c>
      <c r="F39" s="332">
        <v>0.22500000000000001</v>
      </c>
      <c r="G39" s="40"/>
      <c r="H39" s="46"/>
    </row>
    <row r="40" s="2" customFormat="1" ht="16.8" customHeight="1">
      <c r="A40" s="40"/>
      <c r="B40" s="46"/>
      <c r="C40" s="331" t="s">
        <v>1</v>
      </c>
      <c r="D40" s="331" t="s">
        <v>360</v>
      </c>
      <c r="E40" s="19" t="s">
        <v>1</v>
      </c>
      <c r="F40" s="332">
        <v>0.182</v>
      </c>
      <c r="G40" s="40"/>
      <c r="H40" s="46"/>
    </row>
    <row r="41" s="2" customFormat="1" ht="16.8" customHeight="1">
      <c r="A41" s="40"/>
      <c r="B41" s="46"/>
      <c r="C41" s="331" t="s">
        <v>1</v>
      </c>
      <c r="D41" s="331" t="s">
        <v>324</v>
      </c>
      <c r="E41" s="19" t="s">
        <v>1</v>
      </c>
      <c r="F41" s="332">
        <v>0</v>
      </c>
      <c r="G41" s="40"/>
      <c r="H41" s="46"/>
    </row>
    <row r="42" s="2" customFormat="1" ht="16.8" customHeight="1">
      <c r="A42" s="40"/>
      <c r="B42" s="46"/>
      <c r="C42" s="331" t="s">
        <v>1</v>
      </c>
      <c r="D42" s="331" t="s">
        <v>361</v>
      </c>
      <c r="E42" s="19" t="s">
        <v>1</v>
      </c>
      <c r="F42" s="332">
        <v>0.27600000000000002</v>
      </c>
      <c r="G42" s="40"/>
      <c r="H42" s="46"/>
    </row>
    <row r="43" s="2" customFormat="1" ht="16.8" customHeight="1">
      <c r="A43" s="40"/>
      <c r="B43" s="46"/>
      <c r="C43" s="331" t="s">
        <v>1</v>
      </c>
      <c r="D43" s="331" t="s">
        <v>362</v>
      </c>
      <c r="E43" s="19" t="s">
        <v>1</v>
      </c>
      <c r="F43" s="332">
        <v>0.021999999999999999</v>
      </c>
      <c r="G43" s="40"/>
      <c r="H43" s="46"/>
    </row>
    <row r="44" s="2" customFormat="1" ht="16.8" customHeight="1">
      <c r="A44" s="40"/>
      <c r="B44" s="46"/>
      <c r="C44" s="331" t="s">
        <v>1</v>
      </c>
      <c r="D44" s="331" t="s">
        <v>363</v>
      </c>
      <c r="E44" s="19" t="s">
        <v>1</v>
      </c>
      <c r="F44" s="332">
        <v>0.32400000000000001</v>
      </c>
      <c r="G44" s="40"/>
      <c r="H44" s="46"/>
    </row>
    <row r="45" s="2" customFormat="1" ht="16.8" customHeight="1">
      <c r="A45" s="40"/>
      <c r="B45" s="46"/>
      <c r="C45" s="331" t="s">
        <v>1</v>
      </c>
      <c r="D45" s="331" t="s">
        <v>364</v>
      </c>
      <c r="E45" s="19" t="s">
        <v>1</v>
      </c>
      <c r="F45" s="332">
        <v>0.039</v>
      </c>
      <c r="G45" s="40"/>
      <c r="H45" s="46"/>
    </row>
    <row r="46" s="2" customFormat="1" ht="16.8" customHeight="1">
      <c r="A46" s="40"/>
      <c r="B46" s="46"/>
      <c r="C46" s="331" t="s">
        <v>1</v>
      </c>
      <c r="D46" s="331" t="s">
        <v>365</v>
      </c>
      <c r="E46" s="19" t="s">
        <v>1</v>
      </c>
      <c r="F46" s="332">
        <v>0.039</v>
      </c>
      <c r="G46" s="40"/>
      <c r="H46" s="46"/>
    </row>
    <row r="47" s="2" customFormat="1" ht="16.8" customHeight="1">
      <c r="A47" s="40"/>
      <c r="B47" s="46"/>
      <c r="C47" s="331" t="s">
        <v>1</v>
      </c>
      <c r="D47" s="331" t="s">
        <v>366</v>
      </c>
      <c r="E47" s="19" t="s">
        <v>1</v>
      </c>
      <c r="F47" s="332">
        <v>0.053999999999999999</v>
      </c>
      <c r="G47" s="40"/>
      <c r="H47" s="46"/>
    </row>
    <row r="48" s="2" customFormat="1" ht="16.8" customHeight="1">
      <c r="A48" s="40"/>
      <c r="B48" s="46"/>
      <c r="C48" s="331" t="s">
        <v>176</v>
      </c>
      <c r="D48" s="331" t="s">
        <v>266</v>
      </c>
      <c r="E48" s="19" t="s">
        <v>1</v>
      </c>
      <c r="F48" s="332">
        <v>2.2759999999999998</v>
      </c>
      <c r="G48" s="40"/>
      <c r="H48" s="46"/>
    </row>
    <row r="49" s="2" customFormat="1" ht="16.8" customHeight="1">
      <c r="A49" s="40"/>
      <c r="B49" s="46"/>
      <c r="C49" s="333" t="s">
        <v>8207</v>
      </c>
      <c r="D49" s="40"/>
      <c r="E49" s="40"/>
      <c r="F49" s="40"/>
      <c r="G49" s="40"/>
      <c r="H49" s="46"/>
    </row>
    <row r="50" s="2" customFormat="1" ht="16.8" customHeight="1">
      <c r="A50" s="40"/>
      <c r="B50" s="46"/>
      <c r="C50" s="331" t="s">
        <v>350</v>
      </c>
      <c r="D50" s="331" t="s">
        <v>351</v>
      </c>
      <c r="E50" s="19" t="s">
        <v>281</v>
      </c>
      <c r="F50" s="332">
        <v>2.2759999999999998</v>
      </c>
      <c r="G50" s="40"/>
      <c r="H50" s="46"/>
    </row>
    <row r="51" s="2" customFormat="1" ht="16.8" customHeight="1">
      <c r="A51" s="40"/>
      <c r="B51" s="46"/>
      <c r="C51" s="331" t="s">
        <v>420</v>
      </c>
      <c r="D51" s="331" t="s">
        <v>421</v>
      </c>
      <c r="E51" s="19" t="s">
        <v>329</v>
      </c>
      <c r="F51" s="332">
        <v>1638</v>
      </c>
      <c r="G51" s="40"/>
      <c r="H51" s="46"/>
    </row>
    <row r="52" s="2" customFormat="1" ht="16.8" customHeight="1">
      <c r="A52" s="40"/>
      <c r="B52" s="46"/>
      <c r="C52" s="331" t="s">
        <v>543</v>
      </c>
      <c r="D52" s="331" t="s">
        <v>544</v>
      </c>
      <c r="E52" s="19" t="s">
        <v>545</v>
      </c>
      <c r="F52" s="332">
        <v>6010.5069999999996</v>
      </c>
      <c r="G52" s="40"/>
      <c r="H52" s="46"/>
    </row>
    <row r="53" s="2" customFormat="1">
      <c r="A53" s="40"/>
      <c r="B53" s="46"/>
      <c r="C53" s="331" t="s">
        <v>676</v>
      </c>
      <c r="D53" s="331" t="s">
        <v>677</v>
      </c>
      <c r="E53" s="19" t="s">
        <v>545</v>
      </c>
      <c r="F53" s="332">
        <v>15194.589</v>
      </c>
      <c r="G53" s="40"/>
      <c r="H53" s="46"/>
    </row>
    <row r="54" s="2" customFormat="1">
      <c r="A54" s="40"/>
      <c r="B54" s="46"/>
      <c r="C54" s="331" t="s">
        <v>691</v>
      </c>
      <c r="D54" s="331" t="s">
        <v>692</v>
      </c>
      <c r="E54" s="19" t="s">
        <v>545</v>
      </c>
      <c r="F54" s="332">
        <v>31735.464</v>
      </c>
      <c r="G54" s="40"/>
      <c r="H54" s="46"/>
    </row>
    <row r="55" s="2" customFormat="1" ht="16.8" customHeight="1">
      <c r="A55" s="40"/>
      <c r="B55" s="46"/>
      <c r="C55" s="327" t="s">
        <v>180</v>
      </c>
      <c r="D55" s="328" t="s">
        <v>181</v>
      </c>
      <c r="E55" s="329" t="s">
        <v>1</v>
      </c>
      <c r="F55" s="330">
        <v>10402.133</v>
      </c>
      <c r="G55" s="40"/>
      <c r="H55" s="46"/>
    </row>
    <row r="56" s="2" customFormat="1" ht="16.8" customHeight="1">
      <c r="A56" s="40"/>
      <c r="B56" s="46"/>
      <c r="C56" s="331" t="s">
        <v>1</v>
      </c>
      <c r="D56" s="331" t="s">
        <v>297</v>
      </c>
      <c r="E56" s="19" t="s">
        <v>1</v>
      </c>
      <c r="F56" s="332">
        <v>0</v>
      </c>
      <c r="G56" s="40"/>
      <c r="H56" s="46"/>
    </row>
    <row r="57" s="2" customFormat="1" ht="16.8" customHeight="1">
      <c r="A57" s="40"/>
      <c r="B57" s="46"/>
      <c r="C57" s="331" t="s">
        <v>1</v>
      </c>
      <c r="D57" s="331" t="s">
        <v>298</v>
      </c>
      <c r="E57" s="19" t="s">
        <v>1</v>
      </c>
      <c r="F57" s="332">
        <v>7298.5330000000004</v>
      </c>
      <c r="G57" s="40"/>
      <c r="H57" s="46"/>
    </row>
    <row r="58" s="2" customFormat="1" ht="16.8" customHeight="1">
      <c r="A58" s="40"/>
      <c r="B58" s="46"/>
      <c r="C58" s="331" t="s">
        <v>1</v>
      </c>
      <c r="D58" s="331" t="s">
        <v>299</v>
      </c>
      <c r="E58" s="19" t="s">
        <v>1</v>
      </c>
      <c r="F58" s="332">
        <v>0</v>
      </c>
      <c r="G58" s="40"/>
      <c r="H58" s="46"/>
    </row>
    <row r="59" s="2" customFormat="1" ht="16.8" customHeight="1">
      <c r="A59" s="40"/>
      <c r="B59" s="46"/>
      <c r="C59" s="331" t="s">
        <v>1</v>
      </c>
      <c r="D59" s="331" t="s">
        <v>300</v>
      </c>
      <c r="E59" s="19" t="s">
        <v>1</v>
      </c>
      <c r="F59" s="332">
        <v>1395</v>
      </c>
      <c r="G59" s="40"/>
      <c r="H59" s="46"/>
    </row>
    <row r="60" s="2" customFormat="1" ht="16.8" customHeight="1">
      <c r="A60" s="40"/>
      <c r="B60" s="46"/>
      <c r="C60" s="331" t="s">
        <v>1</v>
      </c>
      <c r="D60" s="331" t="s">
        <v>301</v>
      </c>
      <c r="E60" s="19" t="s">
        <v>1</v>
      </c>
      <c r="F60" s="332">
        <v>0</v>
      </c>
      <c r="G60" s="40"/>
      <c r="H60" s="46"/>
    </row>
    <row r="61" s="2" customFormat="1" ht="16.8" customHeight="1">
      <c r="A61" s="40"/>
      <c r="B61" s="46"/>
      <c r="C61" s="331" t="s">
        <v>1</v>
      </c>
      <c r="D61" s="331" t="s">
        <v>302</v>
      </c>
      <c r="E61" s="19" t="s">
        <v>1</v>
      </c>
      <c r="F61" s="332">
        <v>1450</v>
      </c>
      <c r="G61" s="40"/>
      <c r="H61" s="46"/>
    </row>
    <row r="62" s="2" customFormat="1" ht="16.8" customHeight="1">
      <c r="A62" s="40"/>
      <c r="B62" s="46"/>
      <c r="C62" s="331" t="s">
        <v>1</v>
      </c>
      <c r="D62" s="331" t="s">
        <v>303</v>
      </c>
      <c r="E62" s="19" t="s">
        <v>1</v>
      </c>
      <c r="F62" s="332">
        <v>0</v>
      </c>
      <c r="G62" s="40"/>
      <c r="H62" s="46"/>
    </row>
    <row r="63" s="2" customFormat="1" ht="16.8" customHeight="1">
      <c r="A63" s="40"/>
      <c r="B63" s="46"/>
      <c r="C63" s="331" t="s">
        <v>1</v>
      </c>
      <c r="D63" s="331" t="s">
        <v>304</v>
      </c>
      <c r="E63" s="19" t="s">
        <v>1</v>
      </c>
      <c r="F63" s="332">
        <v>258.60000000000002</v>
      </c>
      <c r="G63" s="40"/>
      <c r="H63" s="46"/>
    </row>
    <row r="64" s="2" customFormat="1" ht="16.8" customHeight="1">
      <c r="A64" s="40"/>
      <c r="B64" s="46"/>
      <c r="C64" s="331" t="s">
        <v>180</v>
      </c>
      <c r="D64" s="331" t="s">
        <v>266</v>
      </c>
      <c r="E64" s="19" t="s">
        <v>1</v>
      </c>
      <c r="F64" s="332">
        <v>10402.133</v>
      </c>
      <c r="G64" s="40"/>
      <c r="H64" s="46"/>
    </row>
    <row r="65" s="2" customFormat="1" ht="16.8" customHeight="1">
      <c r="A65" s="40"/>
      <c r="B65" s="46"/>
      <c r="C65" s="333" t="s">
        <v>8207</v>
      </c>
      <c r="D65" s="40"/>
      <c r="E65" s="40"/>
      <c r="F65" s="40"/>
      <c r="G65" s="40"/>
      <c r="H65" s="46"/>
    </row>
    <row r="66" s="2" customFormat="1" ht="16.8" customHeight="1">
      <c r="A66" s="40"/>
      <c r="B66" s="46"/>
      <c r="C66" s="331" t="s">
        <v>293</v>
      </c>
      <c r="D66" s="331" t="s">
        <v>294</v>
      </c>
      <c r="E66" s="19" t="s">
        <v>251</v>
      </c>
      <c r="F66" s="332">
        <v>10402.133</v>
      </c>
      <c r="G66" s="40"/>
      <c r="H66" s="46"/>
    </row>
    <row r="67" s="2" customFormat="1" ht="16.8" customHeight="1">
      <c r="A67" s="40"/>
      <c r="B67" s="46"/>
      <c r="C67" s="331" t="s">
        <v>554</v>
      </c>
      <c r="D67" s="331" t="s">
        <v>555</v>
      </c>
      <c r="E67" s="19" t="s">
        <v>545</v>
      </c>
      <c r="F67" s="332">
        <v>19168.293000000001</v>
      </c>
      <c r="G67" s="40"/>
      <c r="H67" s="46"/>
    </row>
    <row r="68" s="2" customFormat="1" ht="16.8" customHeight="1">
      <c r="A68" s="40"/>
      <c r="B68" s="46"/>
      <c r="C68" s="327" t="s">
        <v>183</v>
      </c>
      <c r="D68" s="328" t="s">
        <v>1</v>
      </c>
      <c r="E68" s="329" t="s">
        <v>1</v>
      </c>
      <c r="F68" s="330">
        <v>19168.293000000001</v>
      </c>
      <c r="G68" s="40"/>
      <c r="H68" s="46"/>
    </row>
    <row r="69" s="2" customFormat="1" ht="16.8" customHeight="1">
      <c r="A69" s="40"/>
      <c r="B69" s="46"/>
      <c r="C69" s="331" t="s">
        <v>1</v>
      </c>
      <c r="D69" s="331" t="s">
        <v>557</v>
      </c>
      <c r="E69" s="19" t="s">
        <v>1</v>
      </c>
      <c r="F69" s="332">
        <v>0</v>
      </c>
      <c r="G69" s="40"/>
      <c r="H69" s="46"/>
    </row>
    <row r="70" s="2" customFormat="1" ht="16.8" customHeight="1">
      <c r="A70" s="40"/>
      <c r="B70" s="46"/>
      <c r="C70" s="331" t="s">
        <v>1</v>
      </c>
      <c r="D70" s="331" t="s">
        <v>558</v>
      </c>
      <c r="E70" s="19" t="s">
        <v>1</v>
      </c>
      <c r="F70" s="332">
        <v>22137.626</v>
      </c>
      <c r="G70" s="40"/>
      <c r="H70" s="46"/>
    </row>
    <row r="71" s="2" customFormat="1" ht="16.8" customHeight="1">
      <c r="A71" s="40"/>
      <c r="B71" s="46"/>
      <c r="C71" s="331" t="s">
        <v>1</v>
      </c>
      <c r="D71" s="331" t="s">
        <v>559</v>
      </c>
      <c r="E71" s="19" t="s">
        <v>1</v>
      </c>
      <c r="F71" s="332">
        <v>0</v>
      </c>
      <c r="G71" s="40"/>
      <c r="H71" s="46"/>
    </row>
    <row r="72" s="2" customFormat="1" ht="16.8" customHeight="1">
      <c r="A72" s="40"/>
      <c r="B72" s="46"/>
      <c r="C72" s="331" t="s">
        <v>1</v>
      </c>
      <c r="D72" s="331" t="s">
        <v>560</v>
      </c>
      <c r="E72" s="19" t="s">
        <v>1</v>
      </c>
      <c r="F72" s="332">
        <v>-2969.3330000000001</v>
      </c>
      <c r="G72" s="40"/>
      <c r="H72" s="46"/>
    </row>
    <row r="73" s="2" customFormat="1" ht="16.8" customHeight="1">
      <c r="A73" s="40"/>
      <c r="B73" s="46"/>
      <c r="C73" s="331" t="s">
        <v>183</v>
      </c>
      <c r="D73" s="331" t="s">
        <v>266</v>
      </c>
      <c r="E73" s="19" t="s">
        <v>1</v>
      </c>
      <c r="F73" s="332">
        <v>19168.293000000001</v>
      </c>
      <c r="G73" s="40"/>
      <c r="H73" s="46"/>
    </row>
    <row r="74" s="2" customFormat="1" ht="16.8" customHeight="1">
      <c r="A74" s="40"/>
      <c r="B74" s="46"/>
      <c r="C74" s="333" t="s">
        <v>8207</v>
      </c>
      <c r="D74" s="40"/>
      <c r="E74" s="40"/>
      <c r="F74" s="40"/>
      <c r="G74" s="40"/>
      <c r="H74" s="46"/>
    </row>
    <row r="75" s="2" customFormat="1" ht="16.8" customHeight="1">
      <c r="A75" s="40"/>
      <c r="B75" s="46"/>
      <c r="C75" s="331" t="s">
        <v>554</v>
      </c>
      <c r="D75" s="331" t="s">
        <v>555</v>
      </c>
      <c r="E75" s="19" t="s">
        <v>545</v>
      </c>
      <c r="F75" s="332">
        <v>19168.293000000001</v>
      </c>
      <c r="G75" s="40"/>
      <c r="H75" s="46"/>
    </row>
    <row r="76" s="2" customFormat="1" ht="16.8" customHeight="1">
      <c r="A76" s="40"/>
      <c r="B76" s="46"/>
      <c r="C76" s="331" t="s">
        <v>659</v>
      </c>
      <c r="D76" s="331" t="s">
        <v>660</v>
      </c>
      <c r="E76" s="19" t="s">
        <v>545</v>
      </c>
      <c r="F76" s="332">
        <v>31110.731</v>
      </c>
      <c r="G76" s="40"/>
      <c r="H76" s="46"/>
    </row>
    <row r="77" s="2" customFormat="1" ht="16.8" customHeight="1">
      <c r="A77" s="40"/>
      <c r="B77" s="46"/>
      <c r="C77" s="331" t="s">
        <v>667</v>
      </c>
      <c r="D77" s="331" t="s">
        <v>668</v>
      </c>
      <c r="E77" s="19" t="s">
        <v>545</v>
      </c>
      <c r="F77" s="332">
        <v>202370.73199999999</v>
      </c>
      <c r="G77" s="40"/>
      <c r="H77" s="46"/>
    </row>
    <row r="78" s="2" customFormat="1" ht="16.8" customHeight="1">
      <c r="A78" s="40"/>
      <c r="B78" s="46"/>
      <c r="C78" s="327" t="s">
        <v>185</v>
      </c>
      <c r="D78" s="328" t="s">
        <v>186</v>
      </c>
      <c r="E78" s="329" t="s">
        <v>1</v>
      </c>
      <c r="F78" s="330">
        <v>12.342000000000001</v>
      </c>
      <c r="G78" s="40"/>
      <c r="H78" s="46"/>
    </row>
    <row r="79" s="2" customFormat="1" ht="16.8" customHeight="1">
      <c r="A79" s="40"/>
      <c r="B79" s="46"/>
      <c r="C79" s="331" t="s">
        <v>1</v>
      </c>
      <c r="D79" s="331" t="s">
        <v>310</v>
      </c>
      <c r="E79" s="19" t="s">
        <v>1</v>
      </c>
      <c r="F79" s="332">
        <v>0</v>
      </c>
      <c r="G79" s="40"/>
      <c r="H79" s="46"/>
    </row>
    <row r="80" s="2" customFormat="1" ht="16.8" customHeight="1">
      <c r="A80" s="40"/>
      <c r="B80" s="46"/>
      <c r="C80" s="331" t="s">
        <v>1</v>
      </c>
      <c r="D80" s="331" t="s">
        <v>346</v>
      </c>
      <c r="E80" s="19" t="s">
        <v>1</v>
      </c>
      <c r="F80" s="332">
        <v>3.3889999999999998</v>
      </c>
      <c r="G80" s="40"/>
      <c r="H80" s="46"/>
    </row>
    <row r="81" s="2" customFormat="1" ht="16.8" customHeight="1">
      <c r="A81" s="40"/>
      <c r="B81" s="46"/>
      <c r="C81" s="331" t="s">
        <v>1</v>
      </c>
      <c r="D81" s="331" t="s">
        <v>347</v>
      </c>
      <c r="E81" s="19" t="s">
        <v>1</v>
      </c>
      <c r="F81" s="332">
        <v>2.3319999999999999</v>
      </c>
      <c r="G81" s="40"/>
      <c r="H81" s="46"/>
    </row>
    <row r="82" s="2" customFormat="1" ht="16.8" customHeight="1">
      <c r="A82" s="40"/>
      <c r="B82" s="46"/>
      <c r="C82" s="331" t="s">
        <v>1</v>
      </c>
      <c r="D82" s="331" t="s">
        <v>324</v>
      </c>
      <c r="E82" s="19" t="s">
        <v>1</v>
      </c>
      <c r="F82" s="332">
        <v>0</v>
      </c>
      <c r="G82" s="40"/>
      <c r="H82" s="46"/>
    </row>
    <row r="83" s="2" customFormat="1" ht="16.8" customHeight="1">
      <c r="A83" s="40"/>
      <c r="B83" s="46"/>
      <c r="C83" s="331" t="s">
        <v>1</v>
      </c>
      <c r="D83" s="331" t="s">
        <v>348</v>
      </c>
      <c r="E83" s="19" t="s">
        <v>1</v>
      </c>
      <c r="F83" s="332">
        <v>4.2889999999999997</v>
      </c>
      <c r="G83" s="40"/>
      <c r="H83" s="46"/>
    </row>
    <row r="84" s="2" customFormat="1" ht="16.8" customHeight="1">
      <c r="A84" s="40"/>
      <c r="B84" s="46"/>
      <c r="C84" s="331" t="s">
        <v>1</v>
      </c>
      <c r="D84" s="331" t="s">
        <v>347</v>
      </c>
      <c r="E84" s="19" t="s">
        <v>1</v>
      </c>
      <c r="F84" s="332">
        <v>2.3319999999999999</v>
      </c>
      <c r="G84" s="40"/>
      <c r="H84" s="46"/>
    </row>
    <row r="85" s="2" customFormat="1" ht="16.8" customHeight="1">
      <c r="A85" s="40"/>
      <c r="B85" s="46"/>
      <c r="C85" s="331" t="s">
        <v>185</v>
      </c>
      <c r="D85" s="331" t="s">
        <v>266</v>
      </c>
      <c r="E85" s="19" t="s">
        <v>1</v>
      </c>
      <c r="F85" s="332">
        <v>12.342000000000001</v>
      </c>
      <c r="G85" s="40"/>
      <c r="H85" s="46"/>
    </row>
    <row r="86" s="2" customFormat="1" ht="16.8" customHeight="1">
      <c r="A86" s="40"/>
      <c r="B86" s="46"/>
      <c r="C86" s="333" t="s">
        <v>8207</v>
      </c>
      <c r="D86" s="40"/>
      <c r="E86" s="40"/>
      <c r="F86" s="40"/>
      <c r="G86" s="40"/>
      <c r="H86" s="46"/>
    </row>
    <row r="87" s="2" customFormat="1" ht="16.8" customHeight="1">
      <c r="A87" s="40"/>
      <c r="B87" s="46"/>
      <c r="C87" s="331" t="s">
        <v>342</v>
      </c>
      <c r="D87" s="331" t="s">
        <v>343</v>
      </c>
      <c r="E87" s="19" t="s">
        <v>281</v>
      </c>
      <c r="F87" s="332">
        <v>12.342000000000001</v>
      </c>
      <c r="G87" s="40"/>
      <c r="H87" s="46"/>
    </row>
    <row r="88" s="2" customFormat="1" ht="16.8" customHeight="1">
      <c r="A88" s="40"/>
      <c r="B88" s="46"/>
      <c r="C88" s="331" t="s">
        <v>273</v>
      </c>
      <c r="D88" s="331" t="s">
        <v>274</v>
      </c>
      <c r="E88" s="19" t="s">
        <v>275</v>
      </c>
      <c r="F88" s="332">
        <v>49472</v>
      </c>
      <c r="G88" s="40"/>
      <c r="H88" s="46"/>
    </row>
    <row r="89" s="2" customFormat="1" ht="16.8" customHeight="1">
      <c r="A89" s="40"/>
      <c r="B89" s="46"/>
      <c r="C89" s="331" t="s">
        <v>488</v>
      </c>
      <c r="D89" s="331" t="s">
        <v>489</v>
      </c>
      <c r="E89" s="19" t="s">
        <v>317</v>
      </c>
      <c r="F89" s="332">
        <v>25518</v>
      </c>
      <c r="G89" s="40"/>
      <c r="H89" s="46"/>
    </row>
    <row r="90" s="2" customFormat="1">
      <c r="A90" s="40"/>
      <c r="B90" s="46"/>
      <c r="C90" s="331" t="s">
        <v>676</v>
      </c>
      <c r="D90" s="331" t="s">
        <v>677</v>
      </c>
      <c r="E90" s="19" t="s">
        <v>545</v>
      </c>
      <c r="F90" s="332">
        <v>15194.589</v>
      </c>
      <c r="G90" s="40"/>
      <c r="H90" s="46"/>
    </row>
    <row r="91" s="2" customFormat="1">
      <c r="A91" s="40"/>
      <c r="B91" s="46"/>
      <c r="C91" s="331" t="s">
        <v>691</v>
      </c>
      <c r="D91" s="331" t="s">
        <v>692</v>
      </c>
      <c r="E91" s="19" t="s">
        <v>545</v>
      </c>
      <c r="F91" s="332">
        <v>31735.464</v>
      </c>
      <c r="G91" s="40"/>
      <c r="H91" s="46"/>
    </row>
    <row r="92" s="2" customFormat="1" ht="16.8" customHeight="1">
      <c r="A92" s="40"/>
      <c r="B92" s="46"/>
      <c r="C92" s="327" t="s">
        <v>188</v>
      </c>
      <c r="D92" s="328" t="s">
        <v>189</v>
      </c>
      <c r="E92" s="329" t="s">
        <v>1</v>
      </c>
      <c r="F92" s="330">
        <v>0.025999999999999999</v>
      </c>
      <c r="G92" s="40"/>
      <c r="H92" s="46"/>
    </row>
    <row r="93" s="2" customFormat="1" ht="16.8" customHeight="1">
      <c r="A93" s="40"/>
      <c r="B93" s="46"/>
      <c r="C93" s="331" t="s">
        <v>1</v>
      </c>
      <c r="D93" s="331" t="s">
        <v>310</v>
      </c>
      <c r="E93" s="19" t="s">
        <v>1</v>
      </c>
      <c r="F93" s="332">
        <v>0</v>
      </c>
      <c r="G93" s="40"/>
      <c r="H93" s="46"/>
    </row>
    <row r="94" s="2" customFormat="1" ht="16.8" customHeight="1">
      <c r="A94" s="40"/>
      <c r="B94" s="46"/>
      <c r="C94" s="331" t="s">
        <v>1</v>
      </c>
      <c r="D94" s="331" t="s">
        <v>340</v>
      </c>
      <c r="E94" s="19" t="s">
        <v>1</v>
      </c>
      <c r="F94" s="332">
        <v>0.012999999999999999</v>
      </c>
      <c r="G94" s="40"/>
      <c r="H94" s="46"/>
    </row>
    <row r="95" s="2" customFormat="1" ht="16.8" customHeight="1">
      <c r="A95" s="40"/>
      <c r="B95" s="46"/>
      <c r="C95" s="331" t="s">
        <v>1</v>
      </c>
      <c r="D95" s="331" t="s">
        <v>324</v>
      </c>
      <c r="E95" s="19" t="s">
        <v>1</v>
      </c>
      <c r="F95" s="332">
        <v>0</v>
      </c>
      <c r="G95" s="40"/>
      <c r="H95" s="46"/>
    </row>
    <row r="96" s="2" customFormat="1" ht="16.8" customHeight="1">
      <c r="A96" s="40"/>
      <c r="B96" s="46"/>
      <c r="C96" s="331" t="s">
        <v>1</v>
      </c>
      <c r="D96" s="331" t="s">
        <v>340</v>
      </c>
      <c r="E96" s="19" t="s">
        <v>1</v>
      </c>
      <c r="F96" s="332">
        <v>0.012999999999999999</v>
      </c>
      <c r="G96" s="40"/>
      <c r="H96" s="46"/>
    </row>
    <row r="97" s="2" customFormat="1" ht="16.8" customHeight="1">
      <c r="A97" s="40"/>
      <c r="B97" s="46"/>
      <c r="C97" s="331" t="s">
        <v>188</v>
      </c>
      <c r="D97" s="331" t="s">
        <v>266</v>
      </c>
      <c r="E97" s="19" t="s">
        <v>1</v>
      </c>
      <c r="F97" s="332">
        <v>0.025999999999999999</v>
      </c>
      <c r="G97" s="40"/>
      <c r="H97" s="46"/>
    </row>
    <row r="98" s="2" customFormat="1" ht="16.8" customHeight="1">
      <c r="A98" s="40"/>
      <c r="B98" s="46"/>
      <c r="C98" s="333" t="s">
        <v>8207</v>
      </c>
      <c r="D98" s="40"/>
      <c r="E98" s="40"/>
      <c r="F98" s="40"/>
      <c r="G98" s="40"/>
      <c r="H98" s="46"/>
    </row>
    <row r="99" s="2" customFormat="1" ht="16.8" customHeight="1">
      <c r="A99" s="40"/>
      <c r="B99" s="46"/>
      <c r="C99" s="331" t="s">
        <v>336</v>
      </c>
      <c r="D99" s="331" t="s">
        <v>337</v>
      </c>
      <c r="E99" s="19" t="s">
        <v>281</v>
      </c>
      <c r="F99" s="332">
        <v>0.025999999999999999</v>
      </c>
      <c r="G99" s="40"/>
      <c r="H99" s="46"/>
    </row>
    <row r="100" s="2" customFormat="1" ht="16.8" customHeight="1">
      <c r="A100" s="40"/>
      <c r="B100" s="46"/>
      <c r="C100" s="331" t="s">
        <v>273</v>
      </c>
      <c r="D100" s="331" t="s">
        <v>274</v>
      </c>
      <c r="E100" s="19" t="s">
        <v>275</v>
      </c>
      <c r="F100" s="332">
        <v>49472</v>
      </c>
      <c r="G100" s="40"/>
      <c r="H100" s="46"/>
    </row>
    <row r="101" s="2" customFormat="1" ht="16.8" customHeight="1">
      <c r="A101" s="40"/>
      <c r="B101" s="46"/>
      <c r="C101" s="331" t="s">
        <v>488</v>
      </c>
      <c r="D101" s="331" t="s">
        <v>489</v>
      </c>
      <c r="E101" s="19" t="s">
        <v>317</v>
      </c>
      <c r="F101" s="332">
        <v>25518</v>
      </c>
      <c r="G101" s="40"/>
      <c r="H101" s="46"/>
    </row>
    <row r="102" s="2" customFormat="1">
      <c r="A102" s="40"/>
      <c r="B102" s="46"/>
      <c r="C102" s="331" t="s">
        <v>676</v>
      </c>
      <c r="D102" s="331" t="s">
        <v>677</v>
      </c>
      <c r="E102" s="19" t="s">
        <v>545</v>
      </c>
      <c r="F102" s="332">
        <v>15194.589</v>
      </c>
      <c r="G102" s="40"/>
      <c r="H102" s="46"/>
    </row>
    <row r="103" s="2" customFormat="1">
      <c r="A103" s="40"/>
      <c r="B103" s="46"/>
      <c r="C103" s="331" t="s">
        <v>691</v>
      </c>
      <c r="D103" s="331" t="s">
        <v>692</v>
      </c>
      <c r="E103" s="19" t="s">
        <v>545</v>
      </c>
      <c r="F103" s="332">
        <v>31735.464</v>
      </c>
      <c r="G103" s="40"/>
      <c r="H103" s="46"/>
    </row>
    <row r="104" s="2" customFormat="1" ht="16.8" customHeight="1">
      <c r="A104" s="40"/>
      <c r="B104" s="46"/>
      <c r="C104" s="327" t="s">
        <v>192</v>
      </c>
      <c r="D104" s="328" t="s">
        <v>1</v>
      </c>
      <c r="E104" s="329" t="s">
        <v>1</v>
      </c>
      <c r="F104" s="330">
        <v>528</v>
      </c>
      <c r="G104" s="40"/>
      <c r="H104" s="46"/>
    </row>
    <row r="105" s="2" customFormat="1" ht="16.8" customHeight="1">
      <c r="A105" s="40"/>
      <c r="B105" s="46"/>
      <c r="C105" s="331" t="s">
        <v>1</v>
      </c>
      <c r="D105" s="331" t="s">
        <v>435</v>
      </c>
      <c r="E105" s="19" t="s">
        <v>1</v>
      </c>
      <c r="F105" s="332">
        <v>0</v>
      </c>
      <c r="G105" s="40"/>
      <c r="H105" s="46"/>
    </row>
    <row r="106" s="2" customFormat="1" ht="16.8" customHeight="1">
      <c r="A106" s="40"/>
      <c r="B106" s="46"/>
      <c r="C106" s="331" t="s">
        <v>1</v>
      </c>
      <c r="D106" s="331" t="s">
        <v>310</v>
      </c>
      <c r="E106" s="19" t="s">
        <v>1</v>
      </c>
      <c r="F106" s="332">
        <v>0</v>
      </c>
      <c r="G106" s="40"/>
      <c r="H106" s="46"/>
    </row>
    <row r="107" s="2" customFormat="1" ht="16.8" customHeight="1">
      <c r="A107" s="40"/>
      <c r="B107" s="46"/>
      <c r="C107" s="331" t="s">
        <v>1</v>
      </c>
      <c r="D107" s="331" t="s">
        <v>436</v>
      </c>
      <c r="E107" s="19" t="s">
        <v>1</v>
      </c>
      <c r="F107" s="332">
        <v>264</v>
      </c>
      <c r="G107" s="40"/>
      <c r="H107" s="46"/>
    </row>
    <row r="108" s="2" customFormat="1" ht="16.8" customHeight="1">
      <c r="A108" s="40"/>
      <c r="B108" s="46"/>
      <c r="C108" s="331" t="s">
        <v>1</v>
      </c>
      <c r="D108" s="331" t="s">
        <v>324</v>
      </c>
      <c r="E108" s="19" t="s">
        <v>1</v>
      </c>
      <c r="F108" s="332">
        <v>0</v>
      </c>
      <c r="G108" s="40"/>
      <c r="H108" s="46"/>
    </row>
    <row r="109" s="2" customFormat="1" ht="16.8" customHeight="1">
      <c r="A109" s="40"/>
      <c r="B109" s="46"/>
      <c r="C109" s="331" t="s">
        <v>1</v>
      </c>
      <c r="D109" s="331" t="s">
        <v>436</v>
      </c>
      <c r="E109" s="19" t="s">
        <v>1</v>
      </c>
      <c r="F109" s="332">
        <v>264</v>
      </c>
      <c r="G109" s="40"/>
      <c r="H109" s="46"/>
    </row>
    <row r="110" s="2" customFormat="1" ht="16.8" customHeight="1">
      <c r="A110" s="40"/>
      <c r="B110" s="46"/>
      <c r="C110" s="331" t="s">
        <v>192</v>
      </c>
      <c r="D110" s="331" t="s">
        <v>266</v>
      </c>
      <c r="E110" s="19" t="s">
        <v>1</v>
      </c>
      <c r="F110" s="332">
        <v>528</v>
      </c>
      <c r="G110" s="40"/>
      <c r="H110" s="46"/>
    </row>
    <row r="111" s="2" customFormat="1" ht="16.8" customHeight="1">
      <c r="A111" s="40"/>
      <c r="B111" s="46"/>
      <c r="C111" s="333" t="s">
        <v>8207</v>
      </c>
      <c r="D111" s="40"/>
      <c r="E111" s="40"/>
      <c r="F111" s="40"/>
      <c r="G111" s="40"/>
      <c r="H111" s="46"/>
    </row>
    <row r="112" s="2" customFormat="1" ht="16.8" customHeight="1">
      <c r="A112" s="40"/>
      <c r="B112" s="46"/>
      <c r="C112" s="331" t="s">
        <v>431</v>
      </c>
      <c r="D112" s="331" t="s">
        <v>432</v>
      </c>
      <c r="E112" s="19" t="s">
        <v>329</v>
      </c>
      <c r="F112" s="332">
        <v>528</v>
      </c>
      <c r="G112" s="40"/>
      <c r="H112" s="46"/>
    </row>
    <row r="113" s="2" customFormat="1" ht="16.8" customHeight="1">
      <c r="A113" s="40"/>
      <c r="B113" s="46"/>
      <c r="C113" s="331" t="s">
        <v>327</v>
      </c>
      <c r="D113" s="331" t="s">
        <v>328</v>
      </c>
      <c r="E113" s="19" t="s">
        <v>329</v>
      </c>
      <c r="F113" s="332">
        <v>138</v>
      </c>
      <c r="G113" s="40"/>
      <c r="H113" s="46"/>
    </row>
    <row r="114" s="2" customFormat="1" ht="16.8" customHeight="1">
      <c r="A114" s="40"/>
      <c r="B114" s="46"/>
      <c r="C114" s="331" t="s">
        <v>562</v>
      </c>
      <c r="D114" s="331" t="s">
        <v>563</v>
      </c>
      <c r="E114" s="19" t="s">
        <v>329</v>
      </c>
      <c r="F114" s="332">
        <v>2112</v>
      </c>
      <c r="G114" s="40"/>
      <c r="H114" s="46"/>
    </row>
    <row r="115" s="2" customFormat="1" ht="16.8" customHeight="1">
      <c r="A115" s="40"/>
      <c r="B115" s="46"/>
      <c r="C115" s="331" t="s">
        <v>567</v>
      </c>
      <c r="D115" s="331" t="s">
        <v>568</v>
      </c>
      <c r="E115" s="19" t="s">
        <v>329</v>
      </c>
      <c r="F115" s="332">
        <v>2112</v>
      </c>
      <c r="G115" s="40"/>
      <c r="H115" s="46"/>
    </row>
    <row r="116" s="2" customFormat="1" ht="16.8" customHeight="1">
      <c r="A116" s="40"/>
      <c r="B116" s="46"/>
      <c r="C116" s="331" t="s">
        <v>576</v>
      </c>
      <c r="D116" s="331" t="s">
        <v>577</v>
      </c>
      <c r="E116" s="19" t="s">
        <v>329</v>
      </c>
      <c r="F116" s="332">
        <v>528</v>
      </c>
      <c r="G116" s="40"/>
      <c r="H116" s="46"/>
    </row>
    <row r="117" s="2" customFormat="1" ht="16.8" customHeight="1">
      <c r="A117" s="40"/>
      <c r="B117" s="46"/>
      <c r="C117" s="331" t="s">
        <v>580</v>
      </c>
      <c r="D117" s="331" t="s">
        <v>581</v>
      </c>
      <c r="E117" s="19" t="s">
        <v>329</v>
      </c>
      <c r="F117" s="332">
        <v>528</v>
      </c>
      <c r="G117" s="40"/>
      <c r="H117" s="46"/>
    </row>
    <row r="118" s="2" customFormat="1" ht="16.8" customHeight="1">
      <c r="A118" s="40"/>
      <c r="B118" s="46"/>
      <c r="C118" s="331" t="s">
        <v>584</v>
      </c>
      <c r="D118" s="331" t="s">
        <v>585</v>
      </c>
      <c r="E118" s="19" t="s">
        <v>329</v>
      </c>
      <c r="F118" s="332">
        <v>528</v>
      </c>
      <c r="G118" s="40"/>
      <c r="H118" s="46"/>
    </row>
    <row r="119" s="2" customFormat="1" ht="16.8" customHeight="1">
      <c r="A119" s="40"/>
      <c r="B119" s="46"/>
      <c r="C119" s="327" t="s">
        <v>195</v>
      </c>
      <c r="D119" s="328" t="s">
        <v>196</v>
      </c>
      <c r="E119" s="329" t="s">
        <v>1</v>
      </c>
      <c r="F119" s="330">
        <v>2586</v>
      </c>
      <c r="G119" s="40"/>
      <c r="H119" s="46"/>
    </row>
    <row r="120" s="2" customFormat="1" ht="16.8" customHeight="1">
      <c r="A120" s="40"/>
      <c r="B120" s="46"/>
      <c r="C120" s="331" t="s">
        <v>1</v>
      </c>
      <c r="D120" s="331" t="s">
        <v>310</v>
      </c>
      <c r="E120" s="19" t="s">
        <v>1</v>
      </c>
      <c r="F120" s="332">
        <v>0</v>
      </c>
      <c r="G120" s="40"/>
      <c r="H120" s="46"/>
    </row>
    <row r="121" s="2" customFormat="1" ht="16.8" customHeight="1">
      <c r="A121" s="40"/>
      <c r="B121" s="46"/>
      <c r="C121" s="331" t="s">
        <v>1</v>
      </c>
      <c r="D121" s="331" t="s">
        <v>320</v>
      </c>
      <c r="E121" s="19" t="s">
        <v>1</v>
      </c>
      <c r="F121" s="332">
        <v>41</v>
      </c>
      <c r="G121" s="40"/>
      <c r="H121" s="46"/>
    </row>
    <row r="122" s="2" customFormat="1" ht="16.8" customHeight="1">
      <c r="A122" s="40"/>
      <c r="B122" s="46"/>
      <c r="C122" s="331" t="s">
        <v>1</v>
      </c>
      <c r="D122" s="331" t="s">
        <v>321</v>
      </c>
      <c r="E122" s="19" t="s">
        <v>1</v>
      </c>
      <c r="F122" s="332">
        <v>323</v>
      </c>
      <c r="G122" s="40"/>
      <c r="H122" s="46"/>
    </row>
    <row r="123" s="2" customFormat="1" ht="16.8" customHeight="1">
      <c r="A123" s="40"/>
      <c r="B123" s="46"/>
      <c r="C123" s="331" t="s">
        <v>1</v>
      </c>
      <c r="D123" s="331" t="s">
        <v>322</v>
      </c>
      <c r="E123" s="19" t="s">
        <v>1</v>
      </c>
      <c r="F123" s="332">
        <v>301</v>
      </c>
      <c r="G123" s="40"/>
      <c r="H123" s="46"/>
    </row>
    <row r="124" s="2" customFormat="1" ht="16.8" customHeight="1">
      <c r="A124" s="40"/>
      <c r="B124" s="46"/>
      <c r="C124" s="331" t="s">
        <v>1</v>
      </c>
      <c r="D124" s="331" t="s">
        <v>323</v>
      </c>
      <c r="E124" s="19" t="s">
        <v>1</v>
      </c>
      <c r="F124" s="332">
        <v>359</v>
      </c>
      <c r="G124" s="40"/>
      <c r="H124" s="46"/>
    </row>
    <row r="125" s="2" customFormat="1" ht="16.8" customHeight="1">
      <c r="A125" s="40"/>
      <c r="B125" s="46"/>
      <c r="C125" s="331" t="s">
        <v>1</v>
      </c>
      <c r="D125" s="331" t="s">
        <v>324</v>
      </c>
      <c r="E125" s="19" t="s">
        <v>1</v>
      </c>
      <c r="F125" s="332">
        <v>0</v>
      </c>
      <c r="G125" s="40"/>
      <c r="H125" s="46"/>
    </row>
    <row r="126" s="2" customFormat="1" ht="16.8" customHeight="1">
      <c r="A126" s="40"/>
      <c r="B126" s="46"/>
      <c r="C126" s="331" t="s">
        <v>1</v>
      </c>
      <c r="D126" s="331" t="s">
        <v>325</v>
      </c>
      <c r="E126" s="19" t="s">
        <v>1</v>
      </c>
      <c r="F126" s="332">
        <v>538</v>
      </c>
      <c r="G126" s="40"/>
      <c r="H126" s="46"/>
    </row>
    <row r="127" s="2" customFormat="1" ht="16.8" customHeight="1">
      <c r="A127" s="40"/>
      <c r="B127" s="46"/>
      <c r="C127" s="331" t="s">
        <v>1</v>
      </c>
      <c r="D127" s="331" t="s">
        <v>320</v>
      </c>
      <c r="E127" s="19" t="s">
        <v>1</v>
      </c>
      <c r="F127" s="332">
        <v>41</v>
      </c>
      <c r="G127" s="40"/>
      <c r="H127" s="46"/>
    </row>
    <row r="128" s="2" customFormat="1" ht="16.8" customHeight="1">
      <c r="A128" s="40"/>
      <c r="B128" s="46"/>
      <c r="C128" s="331" t="s">
        <v>1</v>
      </c>
      <c r="D128" s="331" t="s">
        <v>321</v>
      </c>
      <c r="E128" s="19" t="s">
        <v>1</v>
      </c>
      <c r="F128" s="332">
        <v>323</v>
      </c>
      <c r="G128" s="40"/>
      <c r="H128" s="46"/>
    </row>
    <row r="129" s="2" customFormat="1" ht="16.8" customHeight="1">
      <c r="A129" s="40"/>
      <c r="B129" s="46"/>
      <c r="C129" s="331" t="s">
        <v>1</v>
      </c>
      <c r="D129" s="331" t="s">
        <v>322</v>
      </c>
      <c r="E129" s="19" t="s">
        <v>1</v>
      </c>
      <c r="F129" s="332">
        <v>301</v>
      </c>
      <c r="G129" s="40"/>
      <c r="H129" s="46"/>
    </row>
    <row r="130" s="2" customFormat="1" ht="16.8" customHeight="1">
      <c r="A130" s="40"/>
      <c r="B130" s="46"/>
      <c r="C130" s="331" t="s">
        <v>1</v>
      </c>
      <c r="D130" s="331" t="s">
        <v>323</v>
      </c>
      <c r="E130" s="19" t="s">
        <v>1</v>
      </c>
      <c r="F130" s="332">
        <v>359</v>
      </c>
      <c r="G130" s="40"/>
      <c r="H130" s="46"/>
    </row>
    <row r="131" s="2" customFormat="1" ht="16.8" customHeight="1">
      <c r="A131" s="40"/>
      <c r="B131" s="46"/>
      <c r="C131" s="331" t="s">
        <v>195</v>
      </c>
      <c r="D131" s="331" t="s">
        <v>266</v>
      </c>
      <c r="E131" s="19" t="s">
        <v>1</v>
      </c>
      <c r="F131" s="332">
        <v>2586</v>
      </c>
      <c r="G131" s="40"/>
      <c r="H131" s="46"/>
    </row>
    <row r="132" s="2" customFormat="1" ht="16.8" customHeight="1">
      <c r="A132" s="40"/>
      <c r="B132" s="46"/>
      <c r="C132" s="333" t="s">
        <v>8207</v>
      </c>
      <c r="D132" s="40"/>
      <c r="E132" s="40"/>
      <c r="F132" s="40"/>
      <c r="G132" s="40"/>
      <c r="H132" s="46"/>
    </row>
    <row r="133" s="2" customFormat="1" ht="16.8" customHeight="1">
      <c r="A133" s="40"/>
      <c r="B133" s="46"/>
      <c r="C133" s="331" t="s">
        <v>315</v>
      </c>
      <c r="D133" s="331" t="s">
        <v>316</v>
      </c>
      <c r="E133" s="19" t="s">
        <v>317</v>
      </c>
      <c r="F133" s="332">
        <v>2586</v>
      </c>
      <c r="G133" s="40"/>
      <c r="H133" s="46"/>
    </row>
    <row r="134" s="2" customFormat="1" ht="16.8" customHeight="1">
      <c r="A134" s="40"/>
      <c r="B134" s="46"/>
      <c r="C134" s="331" t="s">
        <v>293</v>
      </c>
      <c r="D134" s="331" t="s">
        <v>294</v>
      </c>
      <c r="E134" s="19" t="s">
        <v>251</v>
      </c>
      <c r="F134" s="332">
        <v>10402.133</v>
      </c>
      <c r="G134" s="40"/>
      <c r="H134" s="46"/>
    </row>
    <row r="135" s="2" customFormat="1" ht="16.8" customHeight="1">
      <c r="A135" s="40"/>
      <c r="B135" s="46"/>
      <c r="C135" s="327" t="s">
        <v>198</v>
      </c>
      <c r="D135" s="328" t="s">
        <v>1</v>
      </c>
      <c r="E135" s="329" t="s">
        <v>1</v>
      </c>
      <c r="F135" s="330">
        <v>5971.2190000000001</v>
      </c>
      <c r="G135" s="40"/>
      <c r="H135" s="46"/>
    </row>
    <row r="136" s="2" customFormat="1" ht="16.8" customHeight="1">
      <c r="A136" s="40"/>
      <c r="B136" s="46"/>
      <c r="C136" s="331" t="s">
        <v>1</v>
      </c>
      <c r="D136" s="331" t="s">
        <v>737</v>
      </c>
      <c r="E136" s="19" t="s">
        <v>1</v>
      </c>
      <c r="F136" s="332">
        <v>0</v>
      </c>
      <c r="G136" s="40"/>
      <c r="H136" s="46"/>
    </row>
    <row r="137" s="2" customFormat="1" ht="16.8" customHeight="1">
      <c r="A137" s="40"/>
      <c r="B137" s="46"/>
      <c r="C137" s="331" t="s">
        <v>1</v>
      </c>
      <c r="D137" s="331" t="s">
        <v>738</v>
      </c>
      <c r="E137" s="19" t="s">
        <v>1</v>
      </c>
      <c r="F137" s="332">
        <v>6933.607</v>
      </c>
      <c r="G137" s="40"/>
      <c r="H137" s="46"/>
    </row>
    <row r="138" s="2" customFormat="1" ht="16.8" customHeight="1">
      <c r="A138" s="40"/>
      <c r="B138" s="46"/>
      <c r="C138" s="331" t="s">
        <v>1</v>
      </c>
      <c r="D138" s="331" t="s">
        <v>739</v>
      </c>
      <c r="E138" s="19" t="s">
        <v>1</v>
      </c>
      <c r="F138" s="332">
        <v>0</v>
      </c>
      <c r="G138" s="40"/>
      <c r="H138" s="46"/>
    </row>
    <row r="139" s="2" customFormat="1" ht="16.8" customHeight="1">
      <c r="A139" s="40"/>
      <c r="B139" s="46"/>
      <c r="C139" s="331" t="s">
        <v>1</v>
      </c>
      <c r="D139" s="331" t="s">
        <v>740</v>
      </c>
      <c r="E139" s="19" t="s">
        <v>1</v>
      </c>
      <c r="F139" s="332">
        <v>1659.3330000000001</v>
      </c>
      <c r="G139" s="40"/>
      <c r="H139" s="46"/>
    </row>
    <row r="140" s="2" customFormat="1" ht="16.8" customHeight="1">
      <c r="A140" s="40"/>
      <c r="B140" s="46"/>
      <c r="C140" s="331" t="s">
        <v>1</v>
      </c>
      <c r="D140" s="331" t="s">
        <v>741</v>
      </c>
      <c r="E140" s="19" t="s">
        <v>1</v>
      </c>
      <c r="F140" s="332">
        <v>0</v>
      </c>
      <c r="G140" s="40"/>
      <c r="H140" s="46"/>
    </row>
    <row r="141" s="2" customFormat="1" ht="16.8" customHeight="1">
      <c r="A141" s="40"/>
      <c r="B141" s="46"/>
      <c r="C141" s="331" t="s">
        <v>1</v>
      </c>
      <c r="D141" s="331" t="s">
        <v>742</v>
      </c>
      <c r="E141" s="19" t="s">
        <v>1</v>
      </c>
      <c r="F141" s="332">
        <v>-1386.721</v>
      </c>
      <c r="G141" s="40"/>
      <c r="H141" s="46"/>
    </row>
    <row r="142" s="2" customFormat="1" ht="16.8" customHeight="1">
      <c r="A142" s="40"/>
      <c r="B142" s="46"/>
      <c r="C142" s="331" t="s">
        <v>1</v>
      </c>
      <c r="D142" s="331" t="s">
        <v>743</v>
      </c>
      <c r="E142" s="19" t="s">
        <v>1</v>
      </c>
      <c r="F142" s="332">
        <v>0</v>
      </c>
      <c r="G142" s="40"/>
      <c r="H142" s="46"/>
    </row>
    <row r="143" s="2" customFormat="1" ht="16.8" customHeight="1">
      <c r="A143" s="40"/>
      <c r="B143" s="46"/>
      <c r="C143" s="331" t="s">
        <v>1</v>
      </c>
      <c r="D143" s="331" t="s">
        <v>744</v>
      </c>
      <c r="E143" s="19" t="s">
        <v>1</v>
      </c>
      <c r="F143" s="332">
        <v>-1235</v>
      </c>
      <c r="G143" s="40"/>
      <c r="H143" s="46"/>
    </row>
    <row r="144" s="2" customFormat="1" ht="16.8" customHeight="1">
      <c r="A144" s="40"/>
      <c r="B144" s="46"/>
      <c r="C144" s="331" t="s">
        <v>198</v>
      </c>
      <c r="D144" s="331" t="s">
        <v>266</v>
      </c>
      <c r="E144" s="19" t="s">
        <v>1</v>
      </c>
      <c r="F144" s="332">
        <v>5971.2190000000001</v>
      </c>
      <c r="G144" s="40"/>
      <c r="H144" s="46"/>
    </row>
    <row r="145" s="2" customFormat="1" ht="16.8" customHeight="1">
      <c r="A145" s="40"/>
      <c r="B145" s="46"/>
      <c r="C145" s="333" t="s">
        <v>8207</v>
      </c>
      <c r="D145" s="40"/>
      <c r="E145" s="40"/>
      <c r="F145" s="40"/>
      <c r="G145" s="40"/>
      <c r="H145" s="46"/>
    </row>
    <row r="146" s="2" customFormat="1" ht="16.8" customHeight="1">
      <c r="A146" s="40"/>
      <c r="B146" s="46"/>
      <c r="C146" s="331" t="s">
        <v>733</v>
      </c>
      <c r="D146" s="331" t="s">
        <v>734</v>
      </c>
      <c r="E146" s="19" t="s">
        <v>545</v>
      </c>
      <c r="F146" s="332">
        <v>5971.2190000000001</v>
      </c>
      <c r="G146" s="40"/>
      <c r="H146" s="46"/>
    </row>
    <row r="147" s="2" customFormat="1" ht="16.8" customHeight="1">
      <c r="A147" s="40"/>
      <c r="B147" s="46"/>
      <c r="C147" s="331" t="s">
        <v>659</v>
      </c>
      <c r="D147" s="331" t="s">
        <v>660</v>
      </c>
      <c r="E147" s="19" t="s">
        <v>545</v>
      </c>
      <c r="F147" s="332">
        <v>31110.731</v>
      </c>
      <c r="G147" s="40"/>
      <c r="H147" s="46"/>
    </row>
    <row r="148" s="2" customFormat="1" ht="16.8" customHeight="1">
      <c r="A148" s="40"/>
      <c r="B148" s="46"/>
      <c r="C148" s="331" t="s">
        <v>667</v>
      </c>
      <c r="D148" s="331" t="s">
        <v>668</v>
      </c>
      <c r="E148" s="19" t="s">
        <v>545</v>
      </c>
      <c r="F148" s="332">
        <v>202370.73199999999</v>
      </c>
      <c r="G148" s="40"/>
      <c r="H148" s="46"/>
    </row>
    <row r="149" s="2" customFormat="1" ht="16.8" customHeight="1">
      <c r="A149" s="40"/>
      <c r="B149" s="46"/>
      <c r="C149" s="331" t="s">
        <v>701</v>
      </c>
      <c r="D149" s="331" t="s">
        <v>702</v>
      </c>
      <c r="E149" s="19" t="s">
        <v>545</v>
      </c>
      <c r="F149" s="332">
        <v>5971.2190000000001</v>
      </c>
      <c r="G149" s="40"/>
      <c r="H149" s="46"/>
    </row>
    <row r="150" s="2" customFormat="1" ht="16.8" customHeight="1">
      <c r="A150" s="40"/>
      <c r="B150" s="46"/>
      <c r="C150" s="327" t="s">
        <v>200</v>
      </c>
      <c r="D150" s="328" t="s">
        <v>201</v>
      </c>
      <c r="E150" s="329" t="s">
        <v>1</v>
      </c>
      <c r="F150" s="330">
        <v>2620</v>
      </c>
      <c r="G150" s="40"/>
      <c r="H150" s="46"/>
    </row>
    <row r="151" s="2" customFormat="1" ht="16.8" customHeight="1">
      <c r="A151" s="40"/>
      <c r="B151" s="46"/>
      <c r="C151" s="331" t="s">
        <v>1</v>
      </c>
      <c r="D151" s="331" t="s">
        <v>258</v>
      </c>
      <c r="E151" s="19" t="s">
        <v>1</v>
      </c>
      <c r="F151" s="332">
        <v>0</v>
      </c>
      <c r="G151" s="40"/>
      <c r="H151" s="46"/>
    </row>
    <row r="152" s="2" customFormat="1" ht="16.8" customHeight="1">
      <c r="A152" s="40"/>
      <c r="B152" s="46"/>
      <c r="C152" s="331" t="s">
        <v>1</v>
      </c>
      <c r="D152" s="331" t="s">
        <v>259</v>
      </c>
      <c r="E152" s="19" t="s">
        <v>1</v>
      </c>
      <c r="F152" s="332">
        <v>1000</v>
      </c>
      <c r="G152" s="40"/>
      <c r="H152" s="46"/>
    </row>
    <row r="153" s="2" customFormat="1" ht="16.8" customHeight="1">
      <c r="A153" s="40"/>
      <c r="B153" s="46"/>
      <c r="C153" s="331" t="s">
        <v>1</v>
      </c>
      <c r="D153" s="331" t="s">
        <v>260</v>
      </c>
      <c r="E153" s="19" t="s">
        <v>1</v>
      </c>
      <c r="F153" s="332">
        <v>0</v>
      </c>
      <c r="G153" s="40"/>
      <c r="H153" s="46"/>
    </row>
    <row r="154" s="2" customFormat="1" ht="16.8" customHeight="1">
      <c r="A154" s="40"/>
      <c r="B154" s="46"/>
      <c r="C154" s="331" t="s">
        <v>1</v>
      </c>
      <c r="D154" s="331" t="s">
        <v>261</v>
      </c>
      <c r="E154" s="19" t="s">
        <v>1</v>
      </c>
      <c r="F154" s="332">
        <v>750</v>
      </c>
      <c r="G154" s="40"/>
      <c r="H154" s="46"/>
    </row>
    <row r="155" s="2" customFormat="1" ht="16.8" customHeight="1">
      <c r="A155" s="40"/>
      <c r="B155" s="46"/>
      <c r="C155" s="331" t="s">
        <v>1</v>
      </c>
      <c r="D155" s="331" t="s">
        <v>262</v>
      </c>
      <c r="E155" s="19" t="s">
        <v>1</v>
      </c>
      <c r="F155" s="332">
        <v>0</v>
      </c>
      <c r="G155" s="40"/>
      <c r="H155" s="46"/>
    </row>
    <row r="156" s="2" customFormat="1" ht="16.8" customHeight="1">
      <c r="A156" s="40"/>
      <c r="B156" s="46"/>
      <c r="C156" s="331" t="s">
        <v>1</v>
      </c>
      <c r="D156" s="331" t="s">
        <v>263</v>
      </c>
      <c r="E156" s="19" t="s">
        <v>1</v>
      </c>
      <c r="F156" s="332">
        <v>750</v>
      </c>
      <c r="G156" s="40"/>
      <c r="H156" s="46"/>
    </row>
    <row r="157" s="2" customFormat="1" ht="16.8" customHeight="1">
      <c r="A157" s="40"/>
      <c r="B157" s="46"/>
      <c r="C157" s="331" t="s">
        <v>1</v>
      </c>
      <c r="D157" s="331" t="s">
        <v>264</v>
      </c>
      <c r="E157" s="19" t="s">
        <v>1</v>
      </c>
      <c r="F157" s="332">
        <v>0</v>
      </c>
      <c r="G157" s="40"/>
      <c r="H157" s="46"/>
    </row>
    <row r="158" s="2" customFormat="1" ht="16.8" customHeight="1">
      <c r="A158" s="40"/>
      <c r="B158" s="46"/>
      <c r="C158" s="331" t="s">
        <v>1</v>
      </c>
      <c r="D158" s="331" t="s">
        <v>265</v>
      </c>
      <c r="E158" s="19" t="s">
        <v>1</v>
      </c>
      <c r="F158" s="332">
        <v>120</v>
      </c>
      <c r="G158" s="40"/>
      <c r="H158" s="46"/>
    </row>
    <row r="159" s="2" customFormat="1" ht="16.8" customHeight="1">
      <c r="A159" s="40"/>
      <c r="B159" s="46"/>
      <c r="C159" s="331" t="s">
        <v>200</v>
      </c>
      <c r="D159" s="331" t="s">
        <v>266</v>
      </c>
      <c r="E159" s="19" t="s">
        <v>1</v>
      </c>
      <c r="F159" s="332">
        <v>2620</v>
      </c>
      <c r="G159" s="40"/>
      <c r="H159" s="46"/>
    </row>
    <row r="160" s="2" customFormat="1" ht="16.8" customHeight="1">
      <c r="A160" s="40"/>
      <c r="B160" s="46"/>
      <c r="C160" s="333" t="s">
        <v>8207</v>
      </c>
      <c r="D160" s="40"/>
      <c r="E160" s="40"/>
      <c r="F160" s="40"/>
      <c r="G160" s="40"/>
      <c r="H160" s="46"/>
    </row>
    <row r="161" s="2" customFormat="1" ht="16.8" customHeight="1">
      <c r="A161" s="40"/>
      <c r="B161" s="46"/>
      <c r="C161" s="331" t="s">
        <v>249</v>
      </c>
      <c r="D161" s="331" t="s">
        <v>250</v>
      </c>
      <c r="E161" s="19" t="s">
        <v>251</v>
      </c>
      <c r="F161" s="332">
        <v>2620</v>
      </c>
      <c r="G161" s="40"/>
      <c r="H161" s="46"/>
    </row>
    <row r="162" s="2" customFormat="1" ht="16.8" customHeight="1">
      <c r="A162" s="40"/>
      <c r="B162" s="46"/>
      <c r="C162" s="331" t="s">
        <v>267</v>
      </c>
      <c r="D162" s="331" t="s">
        <v>268</v>
      </c>
      <c r="E162" s="19" t="s">
        <v>251</v>
      </c>
      <c r="F162" s="332">
        <v>2620</v>
      </c>
      <c r="G162" s="40"/>
      <c r="H162" s="46"/>
    </row>
    <row r="163" s="2" customFormat="1" ht="16.8" customHeight="1">
      <c r="A163" s="40"/>
      <c r="B163" s="46"/>
      <c r="C163" s="331" t="s">
        <v>733</v>
      </c>
      <c r="D163" s="331" t="s">
        <v>734</v>
      </c>
      <c r="E163" s="19" t="s">
        <v>545</v>
      </c>
      <c r="F163" s="332">
        <v>5971.2190000000001</v>
      </c>
      <c r="G163" s="40"/>
      <c r="H163" s="46"/>
    </row>
    <row r="164" s="2" customFormat="1" ht="16.8" customHeight="1">
      <c r="A164" s="40"/>
      <c r="B164" s="46"/>
      <c r="C164" s="331" t="s">
        <v>746</v>
      </c>
      <c r="D164" s="331" t="s">
        <v>747</v>
      </c>
      <c r="E164" s="19" t="s">
        <v>545</v>
      </c>
      <c r="F164" s="332">
        <v>4978</v>
      </c>
      <c r="G164" s="40"/>
      <c r="H164" s="46"/>
    </row>
    <row r="165" s="2" customFormat="1" ht="16.8" customHeight="1">
      <c r="A165" s="40"/>
      <c r="B165" s="46"/>
      <c r="C165" s="331" t="s">
        <v>554</v>
      </c>
      <c r="D165" s="331" t="s">
        <v>555</v>
      </c>
      <c r="E165" s="19" t="s">
        <v>545</v>
      </c>
      <c r="F165" s="332">
        <v>19168.293000000001</v>
      </c>
      <c r="G165" s="40"/>
      <c r="H165" s="46"/>
    </row>
    <row r="166" s="2" customFormat="1" ht="16.8" customHeight="1">
      <c r="A166" s="40"/>
      <c r="B166" s="46"/>
      <c r="C166" s="327" t="s">
        <v>203</v>
      </c>
      <c r="D166" s="328" t="s">
        <v>204</v>
      </c>
      <c r="E166" s="329" t="s">
        <v>1</v>
      </c>
      <c r="F166" s="330">
        <v>174</v>
      </c>
      <c r="G166" s="40"/>
      <c r="H166" s="46"/>
    </row>
    <row r="167" s="2" customFormat="1" ht="16.8" customHeight="1">
      <c r="A167" s="40"/>
      <c r="B167" s="46"/>
      <c r="C167" s="331" t="s">
        <v>1</v>
      </c>
      <c r="D167" s="331" t="s">
        <v>310</v>
      </c>
      <c r="E167" s="19" t="s">
        <v>1</v>
      </c>
      <c r="F167" s="332">
        <v>0</v>
      </c>
      <c r="G167" s="40"/>
      <c r="H167" s="46"/>
    </row>
    <row r="168" s="2" customFormat="1" ht="16.8" customHeight="1">
      <c r="A168" s="40"/>
      <c r="B168" s="46"/>
      <c r="C168" s="331" t="s">
        <v>1</v>
      </c>
      <c r="D168" s="331" t="s">
        <v>458</v>
      </c>
      <c r="E168" s="19" t="s">
        <v>1</v>
      </c>
      <c r="F168" s="332">
        <v>74</v>
      </c>
      <c r="G168" s="40"/>
      <c r="H168" s="46"/>
    </row>
    <row r="169" s="2" customFormat="1" ht="16.8" customHeight="1">
      <c r="A169" s="40"/>
      <c r="B169" s="46"/>
      <c r="C169" s="331" t="s">
        <v>1</v>
      </c>
      <c r="D169" s="331" t="s">
        <v>324</v>
      </c>
      <c r="E169" s="19" t="s">
        <v>1</v>
      </c>
      <c r="F169" s="332">
        <v>0</v>
      </c>
      <c r="G169" s="40"/>
      <c r="H169" s="46"/>
    </row>
    <row r="170" s="2" customFormat="1" ht="16.8" customHeight="1">
      <c r="A170" s="40"/>
      <c r="B170" s="46"/>
      <c r="C170" s="331" t="s">
        <v>1</v>
      </c>
      <c r="D170" s="331" t="s">
        <v>459</v>
      </c>
      <c r="E170" s="19" t="s">
        <v>1</v>
      </c>
      <c r="F170" s="332">
        <v>90</v>
      </c>
      <c r="G170" s="40"/>
      <c r="H170" s="46"/>
    </row>
    <row r="171" s="2" customFormat="1" ht="16.8" customHeight="1">
      <c r="A171" s="40"/>
      <c r="B171" s="46"/>
      <c r="C171" s="331" t="s">
        <v>1</v>
      </c>
      <c r="D171" s="331" t="s">
        <v>429</v>
      </c>
      <c r="E171" s="19" t="s">
        <v>1</v>
      </c>
      <c r="F171" s="332">
        <v>0</v>
      </c>
      <c r="G171" s="40"/>
      <c r="H171" s="46"/>
    </row>
    <row r="172" s="2" customFormat="1" ht="16.8" customHeight="1">
      <c r="A172" s="40"/>
      <c r="B172" s="46"/>
      <c r="C172" s="331" t="s">
        <v>1</v>
      </c>
      <c r="D172" s="331" t="s">
        <v>341</v>
      </c>
      <c r="E172" s="19" t="s">
        <v>1</v>
      </c>
      <c r="F172" s="332">
        <v>10</v>
      </c>
      <c r="G172" s="40"/>
      <c r="H172" s="46"/>
    </row>
    <row r="173" s="2" customFormat="1" ht="16.8" customHeight="1">
      <c r="A173" s="40"/>
      <c r="B173" s="46"/>
      <c r="C173" s="331" t="s">
        <v>203</v>
      </c>
      <c r="D173" s="331" t="s">
        <v>289</v>
      </c>
      <c r="E173" s="19" t="s">
        <v>1</v>
      </c>
      <c r="F173" s="332">
        <v>174</v>
      </c>
      <c r="G173" s="40"/>
      <c r="H173" s="46"/>
    </row>
    <row r="174" s="2" customFormat="1" ht="16.8" customHeight="1">
      <c r="A174" s="40"/>
      <c r="B174" s="46"/>
      <c r="C174" s="333" t="s">
        <v>8207</v>
      </c>
      <c r="D174" s="40"/>
      <c r="E174" s="40"/>
      <c r="F174" s="40"/>
      <c r="G174" s="40"/>
      <c r="H174" s="46"/>
    </row>
    <row r="175" s="2" customFormat="1" ht="16.8" customHeight="1">
      <c r="A175" s="40"/>
      <c r="B175" s="46"/>
      <c r="C175" s="331" t="s">
        <v>453</v>
      </c>
      <c r="D175" s="331" t="s">
        <v>454</v>
      </c>
      <c r="E175" s="19" t="s">
        <v>455</v>
      </c>
      <c r="F175" s="332">
        <v>174</v>
      </c>
      <c r="G175" s="40"/>
      <c r="H175" s="46"/>
    </row>
    <row r="176" s="2" customFormat="1" ht="16.8" customHeight="1">
      <c r="A176" s="40"/>
      <c r="B176" s="46"/>
      <c r="C176" s="331" t="s">
        <v>411</v>
      </c>
      <c r="D176" s="331" t="s">
        <v>412</v>
      </c>
      <c r="E176" s="19" t="s">
        <v>329</v>
      </c>
      <c r="F176" s="332">
        <v>368</v>
      </c>
      <c r="G176" s="40"/>
      <c r="H176" s="46"/>
    </row>
    <row r="177" s="2" customFormat="1" ht="16.8" customHeight="1">
      <c r="A177" s="40"/>
      <c r="B177" s="46"/>
      <c r="C177" s="327" t="s">
        <v>206</v>
      </c>
      <c r="D177" s="328" t="s">
        <v>207</v>
      </c>
      <c r="E177" s="329" t="s">
        <v>1</v>
      </c>
      <c r="F177" s="330">
        <v>11.523999999999999</v>
      </c>
      <c r="G177" s="40"/>
      <c r="H177" s="46"/>
    </row>
    <row r="178" s="2" customFormat="1" ht="16.8" customHeight="1">
      <c r="A178" s="40"/>
      <c r="B178" s="46"/>
      <c r="C178" s="331" t="s">
        <v>1</v>
      </c>
      <c r="D178" s="331" t="s">
        <v>284</v>
      </c>
      <c r="E178" s="19" t="s">
        <v>1</v>
      </c>
      <c r="F178" s="332">
        <v>0</v>
      </c>
      <c r="G178" s="40"/>
      <c r="H178" s="46"/>
    </row>
    <row r="179" s="2" customFormat="1" ht="16.8" customHeight="1">
      <c r="A179" s="40"/>
      <c r="B179" s="46"/>
      <c r="C179" s="331" t="s">
        <v>1</v>
      </c>
      <c r="D179" s="331" t="s">
        <v>285</v>
      </c>
      <c r="E179" s="19" t="s">
        <v>1</v>
      </c>
      <c r="F179" s="332">
        <v>0.10000000000000001</v>
      </c>
      <c r="G179" s="40"/>
      <c r="H179" s="46"/>
    </row>
    <row r="180" s="2" customFormat="1" ht="16.8" customHeight="1">
      <c r="A180" s="40"/>
      <c r="B180" s="46"/>
      <c r="C180" s="331" t="s">
        <v>1</v>
      </c>
      <c r="D180" s="331" t="s">
        <v>286</v>
      </c>
      <c r="E180" s="19" t="s">
        <v>1</v>
      </c>
      <c r="F180" s="332">
        <v>3.1280000000000001</v>
      </c>
      <c r="G180" s="40"/>
      <c r="H180" s="46"/>
    </row>
    <row r="181" s="2" customFormat="1" ht="16.8" customHeight="1">
      <c r="A181" s="40"/>
      <c r="B181" s="46"/>
      <c r="C181" s="331" t="s">
        <v>1</v>
      </c>
      <c r="D181" s="331" t="s">
        <v>287</v>
      </c>
      <c r="E181" s="19" t="s">
        <v>1</v>
      </c>
      <c r="F181" s="332">
        <v>0.30099999999999999</v>
      </c>
      <c r="G181" s="40"/>
      <c r="H181" s="46"/>
    </row>
    <row r="182" s="2" customFormat="1" ht="16.8" customHeight="1">
      <c r="A182" s="40"/>
      <c r="B182" s="46"/>
      <c r="C182" s="331" t="s">
        <v>1</v>
      </c>
      <c r="D182" s="331" t="s">
        <v>288</v>
      </c>
      <c r="E182" s="19" t="s">
        <v>1</v>
      </c>
      <c r="F182" s="332">
        <v>1.883</v>
      </c>
      <c r="G182" s="40"/>
      <c r="H182" s="46"/>
    </row>
    <row r="183" s="2" customFormat="1" ht="16.8" customHeight="1">
      <c r="A183" s="40"/>
      <c r="B183" s="46"/>
      <c r="C183" s="331" t="s">
        <v>1</v>
      </c>
      <c r="D183" s="331" t="s">
        <v>290</v>
      </c>
      <c r="E183" s="19" t="s">
        <v>1</v>
      </c>
      <c r="F183" s="332">
        <v>0</v>
      </c>
      <c r="G183" s="40"/>
      <c r="H183" s="46"/>
    </row>
    <row r="184" s="2" customFormat="1" ht="16.8" customHeight="1">
      <c r="A184" s="40"/>
      <c r="B184" s="46"/>
      <c r="C184" s="331" t="s">
        <v>1</v>
      </c>
      <c r="D184" s="331" t="s">
        <v>291</v>
      </c>
      <c r="E184" s="19" t="s">
        <v>1</v>
      </c>
      <c r="F184" s="332">
        <v>0.34999999999999998</v>
      </c>
      <c r="G184" s="40"/>
      <c r="H184" s="46"/>
    </row>
    <row r="185" s="2" customFormat="1" ht="16.8" customHeight="1">
      <c r="A185" s="40"/>
      <c r="B185" s="46"/>
      <c r="C185" s="331" t="s">
        <v>1</v>
      </c>
      <c r="D185" s="331" t="s">
        <v>292</v>
      </c>
      <c r="E185" s="19" t="s">
        <v>1</v>
      </c>
      <c r="F185" s="332">
        <v>0.45000000000000001</v>
      </c>
      <c r="G185" s="40"/>
      <c r="H185" s="46"/>
    </row>
    <row r="186" s="2" customFormat="1" ht="16.8" customHeight="1">
      <c r="A186" s="40"/>
      <c r="B186" s="46"/>
      <c r="C186" s="331" t="s">
        <v>1</v>
      </c>
      <c r="D186" s="331" t="s">
        <v>286</v>
      </c>
      <c r="E186" s="19" t="s">
        <v>1</v>
      </c>
      <c r="F186" s="332">
        <v>3.1280000000000001</v>
      </c>
      <c r="G186" s="40"/>
      <c r="H186" s="46"/>
    </row>
    <row r="187" s="2" customFormat="1" ht="16.8" customHeight="1">
      <c r="A187" s="40"/>
      <c r="B187" s="46"/>
      <c r="C187" s="331" t="s">
        <v>1</v>
      </c>
      <c r="D187" s="331" t="s">
        <v>287</v>
      </c>
      <c r="E187" s="19" t="s">
        <v>1</v>
      </c>
      <c r="F187" s="332">
        <v>0.30099999999999999</v>
      </c>
      <c r="G187" s="40"/>
      <c r="H187" s="46"/>
    </row>
    <row r="188" s="2" customFormat="1" ht="16.8" customHeight="1">
      <c r="A188" s="40"/>
      <c r="B188" s="46"/>
      <c r="C188" s="331" t="s">
        <v>1</v>
      </c>
      <c r="D188" s="331" t="s">
        <v>288</v>
      </c>
      <c r="E188" s="19" t="s">
        <v>1</v>
      </c>
      <c r="F188" s="332">
        <v>1.883</v>
      </c>
      <c r="G188" s="40"/>
      <c r="H188" s="46"/>
    </row>
    <row r="189" s="2" customFormat="1" ht="16.8" customHeight="1">
      <c r="A189" s="40"/>
      <c r="B189" s="46"/>
      <c r="C189" s="331" t="s">
        <v>206</v>
      </c>
      <c r="D189" s="331" t="s">
        <v>266</v>
      </c>
      <c r="E189" s="19" t="s">
        <v>1</v>
      </c>
      <c r="F189" s="332">
        <v>11.523999999999999</v>
      </c>
      <c r="G189" s="40"/>
      <c r="H189" s="46"/>
    </row>
    <row r="190" s="2" customFormat="1" ht="16.8" customHeight="1">
      <c r="A190" s="40"/>
      <c r="B190" s="46"/>
      <c r="C190" s="333" t="s">
        <v>8207</v>
      </c>
      <c r="D190" s="40"/>
      <c r="E190" s="40"/>
      <c r="F190" s="40"/>
      <c r="G190" s="40"/>
      <c r="H190" s="46"/>
    </row>
    <row r="191" s="2" customFormat="1" ht="16.8" customHeight="1">
      <c r="A191" s="40"/>
      <c r="B191" s="46"/>
      <c r="C191" s="331" t="s">
        <v>279</v>
      </c>
      <c r="D191" s="331" t="s">
        <v>280</v>
      </c>
      <c r="E191" s="19" t="s">
        <v>281</v>
      </c>
      <c r="F191" s="332">
        <v>11.523999999999999</v>
      </c>
      <c r="G191" s="40"/>
      <c r="H191" s="46"/>
    </row>
    <row r="192" s="2" customFormat="1" ht="16.8" customHeight="1">
      <c r="A192" s="40"/>
      <c r="B192" s="46"/>
      <c r="C192" s="331" t="s">
        <v>293</v>
      </c>
      <c r="D192" s="331" t="s">
        <v>294</v>
      </c>
      <c r="E192" s="19" t="s">
        <v>251</v>
      </c>
      <c r="F192" s="332">
        <v>10402.133</v>
      </c>
      <c r="G192" s="40"/>
      <c r="H192" s="46"/>
    </row>
    <row r="193" s="2" customFormat="1" ht="16.8" customHeight="1">
      <c r="A193" s="40"/>
      <c r="B193" s="46"/>
      <c r="C193" s="331" t="s">
        <v>437</v>
      </c>
      <c r="D193" s="331" t="s">
        <v>438</v>
      </c>
      <c r="E193" s="19" t="s">
        <v>281</v>
      </c>
      <c r="F193" s="332">
        <v>1.3440000000000001</v>
      </c>
      <c r="G193" s="40"/>
      <c r="H193" s="46"/>
    </row>
    <row r="194" s="2" customFormat="1" ht="16.8" customHeight="1">
      <c r="A194" s="40"/>
      <c r="B194" s="46"/>
      <c r="C194" s="331" t="s">
        <v>733</v>
      </c>
      <c r="D194" s="331" t="s">
        <v>734</v>
      </c>
      <c r="E194" s="19" t="s">
        <v>545</v>
      </c>
      <c r="F194" s="332">
        <v>5971.2190000000001</v>
      </c>
      <c r="G194" s="40"/>
      <c r="H194" s="46"/>
    </row>
    <row r="195" s="2" customFormat="1" ht="16.8" customHeight="1">
      <c r="A195" s="40"/>
      <c r="B195" s="46"/>
      <c r="C195" s="327" t="s">
        <v>209</v>
      </c>
      <c r="D195" s="328" t="s">
        <v>210</v>
      </c>
      <c r="E195" s="329" t="s">
        <v>1</v>
      </c>
      <c r="F195" s="330">
        <v>25518</v>
      </c>
      <c r="G195" s="40"/>
      <c r="H195" s="46"/>
    </row>
    <row r="196" s="2" customFormat="1" ht="16.8" customHeight="1">
      <c r="A196" s="40"/>
      <c r="B196" s="46"/>
      <c r="C196" s="331" t="s">
        <v>1</v>
      </c>
      <c r="D196" s="331" t="s">
        <v>492</v>
      </c>
      <c r="E196" s="19" t="s">
        <v>1</v>
      </c>
      <c r="F196" s="332">
        <v>0</v>
      </c>
      <c r="G196" s="40"/>
      <c r="H196" s="46"/>
    </row>
    <row r="197" s="2" customFormat="1" ht="16.8" customHeight="1">
      <c r="A197" s="40"/>
      <c r="B197" s="46"/>
      <c r="C197" s="331" t="s">
        <v>1</v>
      </c>
      <c r="D197" s="331" t="s">
        <v>493</v>
      </c>
      <c r="E197" s="19" t="s">
        <v>1</v>
      </c>
      <c r="F197" s="332">
        <v>24736</v>
      </c>
      <c r="G197" s="40"/>
      <c r="H197" s="46"/>
    </row>
    <row r="198" s="2" customFormat="1" ht="16.8" customHeight="1">
      <c r="A198" s="40"/>
      <c r="B198" s="46"/>
      <c r="C198" s="331" t="s">
        <v>1</v>
      </c>
      <c r="D198" s="331" t="s">
        <v>494</v>
      </c>
      <c r="E198" s="19" t="s">
        <v>1</v>
      </c>
      <c r="F198" s="332">
        <v>482</v>
      </c>
      <c r="G198" s="40"/>
      <c r="H198" s="46"/>
    </row>
    <row r="199" s="2" customFormat="1" ht="16.8" customHeight="1">
      <c r="A199" s="40"/>
      <c r="B199" s="46"/>
      <c r="C199" s="331" t="s">
        <v>1</v>
      </c>
      <c r="D199" s="331" t="s">
        <v>495</v>
      </c>
      <c r="E199" s="19" t="s">
        <v>1</v>
      </c>
      <c r="F199" s="332">
        <v>0</v>
      </c>
      <c r="G199" s="40"/>
      <c r="H199" s="46"/>
    </row>
    <row r="200" s="2" customFormat="1" ht="16.8" customHeight="1">
      <c r="A200" s="40"/>
      <c r="B200" s="46"/>
      <c r="C200" s="331" t="s">
        <v>1</v>
      </c>
      <c r="D200" s="331" t="s">
        <v>496</v>
      </c>
      <c r="E200" s="19" t="s">
        <v>1</v>
      </c>
      <c r="F200" s="332">
        <v>300</v>
      </c>
      <c r="G200" s="40"/>
      <c r="H200" s="46"/>
    </row>
    <row r="201" s="2" customFormat="1" ht="16.8" customHeight="1">
      <c r="A201" s="40"/>
      <c r="B201" s="46"/>
      <c r="C201" s="331" t="s">
        <v>209</v>
      </c>
      <c r="D201" s="331" t="s">
        <v>266</v>
      </c>
      <c r="E201" s="19" t="s">
        <v>1</v>
      </c>
      <c r="F201" s="332">
        <v>25518</v>
      </c>
      <c r="G201" s="40"/>
      <c r="H201" s="46"/>
    </row>
    <row r="202" s="2" customFormat="1" ht="16.8" customHeight="1">
      <c r="A202" s="40"/>
      <c r="B202" s="46"/>
      <c r="C202" s="333" t="s">
        <v>8207</v>
      </c>
      <c r="D202" s="40"/>
      <c r="E202" s="40"/>
      <c r="F202" s="40"/>
      <c r="G202" s="40"/>
      <c r="H202" s="46"/>
    </row>
    <row r="203" s="2" customFormat="1" ht="16.8" customHeight="1">
      <c r="A203" s="40"/>
      <c r="B203" s="46"/>
      <c r="C203" s="331" t="s">
        <v>488</v>
      </c>
      <c r="D203" s="331" t="s">
        <v>489</v>
      </c>
      <c r="E203" s="19" t="s">
        <v>317</v>
      </c>
      <c r="F203" s="332">
        <v>25518</v>
      </c>
      <c r="G203" s="40"/>
      <c r="H203" s="46"/>
    </row>
    <row r="204" s="2" customFormat="1" ht="16.8" customHeight="1">
      <c r="A204" s="40"/>
      <c r="B204" s="46"/>
      <c r="C204" s="331" t="s">
        <v>498</v>
      </c>
      <c r="D204" s="331" t="s">
        <v>499</v>
      </c>
      <c r="E204" s="19" t="s">
        <v>317</v>
      </c>
      <c r="F204" s="332">
        <v>25518</v>
      </c>
      <c r="G204" s="40"/>
      <c r="H204" s="46"/>
    </row>
    <row r="205" s="2" customFormat="1" ht="16.8" customHeight="1">
      <c r="A205" s="40"/>
      <c r="B205" s="46"/>
      <c r="C205" s="327" t="s">
        <v>212</v>
      </c>
      <c r="D205" s="328" t="s">
        <v>1</v>
      </c>
      <c r="E205" s="329" t="s">
        <v>1</v>
      </c>
      <c r="F205" s="330">
        <v>316</v>
      </c>
      <c r="G205" s="40"/>
      <c r="H205" s="46"/>
    </row>
    <row r="206" s="2" customFormat="1" ht="16.8" customHeight="1">
      <c r="A206" s="40"/>
      <c r="B206" s="46"/>
      <c r="C206" s="331" t="s">
        <v>1</v>
      </c>
      <c r="D206" s="331" t="s">
        <v>400</v>
      </c>
      <c r="E206" s="19" t="s">
        <v>1</v>
      </c>
      <c r="F206" s="332">
        <v>0</v>
      </c>
      <c r="G206" s="40"/>
      <c r="H206" s="46"/>
    </row>
    <row r="207" s="2" customFormat="1" ht="16.8" customHeight="1">
      <c r="A207" s="40"/>
      <c r="B207" s="46"/>
      <c r="C207" s="331" t="s">
        <v>212</v>
      </c>
      <c r="D207" s="331" t="s">
        <v>401</v>
      </c>
      <c r="E207" s="19" t="s">
        <v>1</v>
      </c>
      <c r="F207" s="332">
        <v>316</v>
      </c>
      <c r="G207" s="40"/>
      <c r="H207" s="46"/>
    </row>
    <row r="208" s="2" customFormat="1" ht="16.8" customHeight="1">
      <c r="A208" s="40"/>
      <c r="B208" s="46"/>
      <c r="C208" s="333" t="s">
        <v>8207</v>
      </c>
      <c r="D208" s="40"/>
      <c r="E208" s="40"/>
      <c r="F208" s="40"/>
      <c r="G208" s="40"/>
      <c r="H208" s="46"/>
    </row>
    <row r="209" s="2" customFormat="1" ht="16.8" customHeight="1">
      <c r="A209" s="40"/>
      <c r="B209" s="46"/>
      <c r="C209" s="331" t="s">
        <v>396</v>
      </c>
      <c r="D209" s="331" t="s">
        <v>397</v>
      </c>
      <c r="E209" s="19" t="s">
        <v>317</v>
      </c>
      <c r="F209" s="332">
        <v>316</v>
      </c>
      <c r="G209" s="40"/>
      <c r="H209" s="46"/>
    </row>
    <row r="210" s="2" customFormat="1" ht="16.8" customHeight="1">
      <c r="A210" s="40"/>
      <c r="B210" s="46"/>
      <c r="C210" s="331" t="s">
        <v>420</v>
      </c>
      <c r="D210" s="331" t="s">
        <v>421</v>
      </c>
      <c r="E210" s="19" t="s">
        <v>329</v>
      </c>
      <c r="F210" s="332">
        <v>1638</v>
      </c>
      <c r="G210" s="40"/>
      <c r="H210" s="46"/>
    </row>
    <row r="211" s="2" customFormat="1" ht="16.8" customHeight="1">
      <c r="A211" s="40"/>
      <c r="B211" s="46"/>
      <c r="C211" s="331" t="s">
        <v>488</v>
      </c>
      <c r="D211" s="331" t="s">
        <v>489</v>
      </c>
      <c r="E211" s="19" t="s">
        <v>317</v>
      </c>
      <c r="F211" s="332">
        <v>25518</v>
      </c>
      <c r="G211" s="40"/>
      <c r="H211" s="46"/>
    </row>
    <row r="212" s="2" customFormat="1">
      <c r="A212" s="40"/>
      <c r="B212" s="46"/>
      <c r="C212" s="331" t="s">
        <v>676</v>
      </c>
      <c r="D212" s="331" t="s">
        <v>677</v>
      </c>
      <c r="E212" s="19" t="s">
        <v>545</v>
      </c>
      <c r="F212" s="332">
        <v>15194.589</v>
      </c>
      <c r="G212" s="40"/>
      <c r="H212" s="46"/>
    </row>
    <row r="213" s="2" customFormat="1">
      <c r="A213" s="40"/>
      <c r="B213" s="46"/>
      <c r="C213" s="331" t="s">
        <v>691</v>
      </c>
      <c r="D213" s="331" t="s">
        <v>692</v>
      </c>
      <c r="E213" s="19" t="s">
        <v>545</v>
      </c>
      <c r="F213" s="332">
        <v>31735.464</v>
      </c>
      <c r="G213" s="40"/>
      <c r="H213" s="46"/>
    </row>
    <row r="214" s="2" customFormat="1" ht="16.8" customHeight="1">
      <c r="A214" s="40"/>
      <c r="B214" s="46"/>
      <c r="C214" s="327" t="s">
        <v>214</v>
      </c>
      <c r="D214" s="328" t="s">
        <v>1</v>
      </c>
      <c r="E214" s="329" t="s">
        <v>1</v>
      </c>
      <c r="F214" s="330">
        <v>166</v>
      </c>
      <c r="G214" s="40"/>
      <c r="H214" s="46"/>
    </row>
    <row r="215" s="2" customFormat="1" ht="16.8" customHeight="1">
      <c r="A215" s="40"/>
      <c r="B215" s="46"/>
      <c r="C215" s="331" t="s">
        <v>1</v>
      </c>
      <c r="D215" s="331" t="s">
        <v>407</v>
      </c>
      <c r="E215" s="19" t="s">
        <v>1</v>
      </c>
      <c r="F215" s="332">
        <v>0</v>
      </c>
      <c r="G215" s="40"/>
      <c r="H215" s="46"/>
    </row>
    <row r="216" s="2" customFormat="1" ht="16.8" customHeight="1">
      <c r="A216" s="40"/>
      <c r="B216" s="46"/>
      <c r="C216" s="331" t="s">
        <v>1</v>
      </c>
      <c r="D216" s="331" t="s">
        <v>310</v>
      </c>
      <c r="E216" s="19" t="s">
        <v>1</v>
      </c>
      <c r="F216" s="332">
        <v>0</v>
      </c>
      <c r="G216" s="40"/>
      <c r="H216" s="46"/>
    </row>
    <row r="217" s="2" customFormat="1" ht="16.8" customHeight="1">
      <c r="A217" s="40"/>
      <c r="B217" s="46"/>
      <c r="C217" s="331" t="s">
        <v>1</v>
      </c>
      <c r="D217" s="331" t="s">
        <v>408</v>
      </c>
      <c r="E217" s="19" t="s">
        <v>1</v>
      </c>
      <c r="F217" s="332">
        <v>20</v>
      </c>
      <c r="G217" s="40"/>
      <c r="H217" s="46"/>
    </row>
    <row r="218" s="2" customFormat="1" ht="16.8" customHeight="1">
      <c r="A218" s="40"/>
      <c r="B218" s="46"/>
      <c r="C218" s="331" t="s">
        <v>1</v>
      </c>
      <c r="D218" s="331" t="s">
        <v>324</v>
      </c>
      <c r="E218" s="19" t="s">
        <v>1</v>
      </c>
      <c r="F218" s="332">
        <v>0</v>
      </c>
      <c r="G218" s="40"/>
      <c r="H218" s="46"/>
    </row>
    <row r="219" s="2" customFormat="1" ht="16.8" customHeight="1">
      <c r="A219" s="40"/>
      <c r="B219" s="46"/>
      <c r="C219" s="331" t="s">
        <v>1</v>
      </c>
      <c r="D219" s="331" t="s">
        <v>409</v>
      </c>
      <c r="E219" s="19" t="s">
        <v>1</v>
      </c>
      <c r="F219" s="332">
        <v>146</v>
      </c>
      <c r="G219" s="40"/>
      <c r="H219" s="46"/>
    </row>
    <row r="220" s="2" customFormat="1" ht="16.8" customHeight="1">
      <c r="A220" s="40"/>
      <c r="B220" s="46"/>
      <c r="C220" s="331" t="s">
        <v>214</v>
      </c>
      <c r="D220" s="331" t="s">
        <v>266</v>
      </c>
      <c r="E220" s="19" t="s">
        <v>1</v>
      </c>
      <c r="F220" s="332">
        <v>166</v>
      </c>
      <c r="G220" s="40"/>
      <c r="H220" s="46"/>
    </row>
    <row r="221" s="2" customFormat="1" ht="16.8" customHeight="1">
      <c r="A221" s="40"/>
      <c r="B221" s="46"/>
      <c r="C221" s="333" t="s">
        <v>8207</v>
      </c>
      <c r="D221" s="40"/>
      <c r="E221" s="40"/>
      <c r="F221" s="40"/>
      <c r="G221" s="40"/>
      <c r="H221" s="46"/>
    </row>
    <row r="222" s="2" customFormat="1" ht="16.8" customHeight="1">
      <c r="A222" s="40"/>
      <c r="B222" s="46"/>
      <c r="C222" s="331" t="s">
        <v>403</v>
      </c>
      <c r="D222" s="331" t="s">
        <v>404</v>
      </c>
      <c r="E222" s="19" t="s">
        <v>317</v>
      </c>
      <c r="F222" s="332">
        <v>166</v>
      </c>
      <c r="G222" s="40"/>
      <c r="H222" s="46"/>
    </row>
    <row r="223" s="2" customFormat="1" ht="16.8" customHeight="1">
      <c r="A223" s="40"/>
      <c r="B223" s="46"/>
      <c r="C223" s="331" t="s">
        <v>420</v>
      </c>
      <c r="D223" s="331" t="s">
        <v>421</v>
      </c>
      <c r="E223" s="19" t="s">
        <v>329</v>
      </c>
      <c r="F223" s="332">
        <v>1638</v>
      </c>
      <c r="G223" s="40"/>
      <c r="H223" s="46"/>
    </row>
    <row r="224" s="2" customFormat="1" ht="16.8" customHeight="1">
      <c r="A224" s="40"/>
      <c r="B224" s="46"/>
      <c r="C224" s="331" t="s">
        <v>488</v>
      </c>
      <c r="D224" s="331" t="s">
        <v>489</v>
      </c>
      <c r="E224" s="19" t="s">
        <v>317</v>
      </c>
      <c r="F224" s="332">
        <v>25518</v>
      </c>
      <c r="G224" s="40"/>
      <c r="H224" s="46"/>
    </row>
    <row r="225" s="2" customFormat="1">
      <c r="A225" s="40"/>
      <c r="B225" s="46"/>
      <c r="C225" s="331" t="s">
        <v>676</v>
      </c>
      <c r="D225" s="331" t="s">
        <v>677</v>
      </c>
      <c r="E225" s="19" t="s">
        <v>545</v>
      </c>
      <c r="F225" s="332">
        <v>15194.589</v>
      </c>
      <c r="G225" s="40"/>
      <c r="H225" s="46"/>
    </row>
    <row r="226" s="2" customFormat="1">
      <c r="A226" s="40"/>
      <c r="B226" s="46"/>
      <c r="C226" s="331" t="s">
        <v>691</v>
      </c>
      <c r="D226" s="331" t="s">
        <v>692</v>
      </c>
      <c r="E226" s="19" t="s">
        <v>545</v>
      </c>
      <c r="F226" s="332">
        <v>31735.464</v>
      </c>
      <c r="G226" s="40"/>
      <c r="H226" s="46"/>
    </row>
    <row r="227" s="2" customFormat="1" ht="16.8" customHeight="1">
      <c r="A227" s="40"/>
      <c r="B227" s="46"/>
      <c r="C227" s="327" t="s">
        <v>216</v>
      </c>
      <c r="D227" s="328" t="s">
        <v>217</v>
      </c>
      <c r="E227" s="329" t="s">
        <v>1</v>
      </c>
      <c r="F227" s="330">
        <v>26</v>
      </c>
      <c r="G227" s="40"/>
      <c r="H227" s="46"/>
    </row>
    <row r="228" s="2" customFormat="1" ht="16.8" customHeight="1">
      <c r="A228" s="40"/>
      <c r="B228" s="46"/>
      <c r="C228" s="331" t="s">
        <v>1</v>
      </c>
      <c r="D228" s="331" t="s">
        <v>465</v>
      </c>
      <c r="E228" s="19" t="s">
        <v>1</v>
      </c>
      <c r="F228" s="332">
        <v>0</v>
      </c>
      <c r="G228" s="40"/>
      <c r="H228" s="46"/>
    </row>
    <row r="229" s="2" customFormat="1" ht="16.8" customHeight="1">
      <c r="A229" s="40"/>
      <c r="B229" s="46"/>
      <c r="C229" s="331" t="s">
        <v>216</v>
      </c>
      <c r="D229" s="331" t="s">
        <v>218</v>
      </c>
      <c r="E229" s="19" t="s">
        <v>1</v>
      </c>
      <c r="F229" s="332">
        <v>26</v>
      </c>
      <c r="G229" s="40"/>
      <c r="H229" s="46"/>
    </row>
    <row r="230" s="2" customFormat="1" ht="16.8" customHeight="1">
      <c r="A230" s="40"/>
      <c r="B230" s="46"/>
      <c r="C230" s="333" t="s">
        <v>8207</v>
      </c>
      <c r="D230" s="40"/>
      <c r="E230" s="40"/>
      <c r="F230" s="40"/>
      <c r="G230" s="40"/>
      <c r="H230" s="46"/>
    </row>
    <row r="231" s="2" customFormat="1" ht="16.8" customHeight="1">
      <c r="A231" s="40"/>
      <c r="B231" s="46"/>
      <c r="C231" s="331" t="s">
        <v>461</v>
      </c>
      <c r="D231" s="331" t="s">
        <v>462</v>
      </c>
      <c r="E231" s="19" t="s">
        <v>455</v>
      </c>
      <c r="F231" s="332">
        <v>30</v>
      </c>
      <c r="G231" s="40"/>
      <c r="H231" s="46"/>
    </row>
    <row r="232" s="2" customFormat="1" ht="16.8" customHeight="1">
      <c r="A232" s="40"/>
      <c r="B232" s="46"/>
      <c r="C232" s="331" t="s">
        <v>420</v>
      </c>
      <c r="D232" s="331" t="s">
        <v>421</v>
      </c>
      <c r="E232" s="19" t="s">
        <v>329</v>
      </c>
      <c r="F232" s="332">
        <v>1638</v>
      </c>
      <c r="G232" s="40"/>
      <c r="H232" s="46"/>
    </row>
    <row r="233" s="2" customFormat="1" ht="16.8" customHeight="1">
      <c r="A233" s="40"/>
      <c r="B233" s="46"/>
      <c r="C233" s="327" t="s">
        <v>219</v>
      </c>
      <c r="D233" s="328" t="s">
        <v>220</v>
      </c>
      <c r="E233" s="329" t="s">
        <v>1</v>
      </c>
      <c r="F233" s="330">
        <v>2620</v>
      </c>
      <c r="G233" s="40"/>
      <c r="H233" s="46"/>
    </row>
    <row r="234" s="2" customFormat="1" ht="16.8" customHeight="1">
      <c r="A234" s="40"/>
      <c r="B234" s="46"/>
      <c r="C234" s="331" t="s">
        <v>1</v>
      </c>
      <c r="D234" s="331" t="s">
        <v>271</v>
      </c>
      <c r="E234" s="19" t="s">
        <v>1</v>
      </c>
      <c r="F234" s="332">
        <v>0</v>
      </c>
      <c r="G234" s="40"/>
      <c r="H234" s="46"/>
    </row>
    <row r="235" s="2" customFormat="1" ht="16.8" customHeight="1">
      <c r="A235" s="40"/>
      <c r="B235" s="46"/>
      <c r="C235" s="331" t="s">
        <v>1</v>
      </c>
      <c r="D235" s="331" t="s">
        <v>200</v>
      </c>
      <c r="E235" s="19" t="s">
        <v>1</v>
      </c>
      <c r="F235" s="332">
        <v>2620</v>
      </c>
      <c r="G235" s="40"/>
      <c r="H235" s="46"/>
    </row>
    <row r="236" s="2" customFormat="1" ht="16.8" customHeight="1">
      <c r="A236" s="40"/>
      <c r="B236" s="46"/>
      <c r="C236" s="331" t="s">
        <v>219</v>
      </c>
      <c r="D236" s="331" t="s">
        <v>266</v>
      </c>
      <c r="E236" s="19" t="s">
        <v>1</v>
      </c>
      <c r="F236" s="332">
        <v>2620</v>
      </c>
      <c r="G236" s="40"/>
      <c r="H236" s="46"/>
    </row>
    <row r="237" s="2" customFormat="1" ht="16.8" customHeight="1">
      <c r="A237" s="40"/>
      <c r="B237" s="46"/>
      <c r="C237" s="333" t="s">
        <v>8207</v>
      </c>
      <c r="D237" s="40"/>
      <c r="E237" s="40"/>
      <c r="F237" s="40"/>
      <c r="G237" s="40"/>
      <c r="H237" s="46"/>
    </row>
    <row r="238" s="2" customFormat="1" ht="16.8" customHeight="1">
      <c r="A238" s="40"/>
      <c r="B238" s="46"/>
      <c r="C238" s="331" t="s">
        <v>267</v>
      </c>
      <c r="D238" s="331" t="s">
        <v>268</v>
      </c>
      <c r="E238" s="19" t="s">
        <v>251</v>
      </c>
      <c r="F238" s="332">
        <v>2620</v>
      </c>
      <c r="G238" s="40"/>
      <c r="H238" s="46"/>
    </row>
    <row r="239" s="2" customFormat="1" ht="16.8" customHeight="1">
      <c r="A239" s="40"/>
      <c r="B239" s="46"/>
      <c r="C239" s="331" t="s">
        <v>554</v>
      </c>
      <c r="D239" s="331" t="s">
        <v>555</v>
      </c>
      <c r="E239" s="19" t="s">
        <v>545</v>
      </c>
      <c r="F239" s="332">
        <v>19168.293000000001</v>
      </c>
      <c r="G239" s="40"/>
      <c r="H239" s="46"/>
    </row>
    <row r="240" s="2" customFormat="1" ht="26.4" customHeight="1">
      <c r="A240" s="40"/>
      <c r="B240" s="46"/>
      <c r="C240" s="326" t="s">
        <v>90</v>
      </c>
      <c r="D240" s="326" t="s">
        <v>91</v>
      </c>
      <c r="E240" s="40"/>
      <c r="F240" s="40"/>
      <c r="G240" s="40"/>
      <c r="H240" s="46"/>
    </row>
    <row r="241" s="2" customFormat="1" ht="16.8" customHeight="1">
      <c r="A241" s="40"/>
      <c r="B241" s="46"/>
      <c r="C241" s="327" t="s">
        <v>991</v>
      </c>
      <c r="D241" s="328" t="s">
        <v>1</v>
      </c>
      <c r="E241" s="329" t="s">
        <v>1</v>
      </c>
      <c r="F241" s="330">
        <v>1165.24</v>
      </c>
      <c r="G241" s="40"/>
      <c r="H241" s="46"/>
    </row>
    <row r="242" s="2" customFormat="1" ht="16.8" customHeight="1">
      <c r="A242" s="40"/>
      <c r="B242" s="46"/>
      <c r="C242" s="331" t="s">
        <v>1</v>
      </c>
      <c r="D242" s="331" t="s">
        <v>1315</v>
      </c>
      <c r="E242" s="19" t="s">
        <v>1</v>
      </c>
      <c r="F242" s="332">
        <v>402.5</v>
      </c>
      <c r="G242" s="40"/>
      <c r="H242" s="46"/>
    </row>
    <row r="243" s="2" customFormat="1" ht="16.8" customHeight="1">
      <c r="A243" s="40"/>
      <c r="B243" s="46"/>
      <c r="C243" s="331" t="s">
        <v>1</v>
      </c>
      <c r="D243" s="331" t="s">
        <v>1316</v>
      </c>
      <c r="E243" s="19" t="s">
        <v>1</v>
      </c>
      <c r="F243" s="332">
        <v>682.5</v>
      </c>
      <c r="G243" s="40"/>
      <c r="H243" s="46"/>
    </row>
    <row r="244" s="2" customFormat="1" ht="16.8" customHeight="1">
      <c r="A244" s="40"/>
      <c r="B244" s="46"/>
      <c r="C244" s="331" t="s">
        <v>1</v>
      </c>
      <c r="D244" s="331" t="s">
        <v>1317</v>
      </c>
      <c r="E244" s="19" t="s">
        <v>1</v>
      </c>
      <c r="F244" s="332">
        <v>9.1999999999999993</v>
      </c>
      <c r="G244" s="40"/>
      <c r="H244" s="46"/>
    </row>
    <row r="245" s="2" customFormat="1" ht="16.8" customHeight="1">
      <c r="A245" s="40"/>
      <c r="B245" s="46"/>
      <c r="C245" s="331" t="s">
        <v>1</v>
      </c>
      <c r="D245" s="331" t="s">
        <v>1318</v>
      </c>
      <c r="E245" s="19" t="s">
        <v>1</v>
      </c>
      <c r="F245" s="332">
        <v>33.039999999999999</v>
      </c>
      <c r="G245" s="40"/>
      <c r="H245" s="46"/>
    </row>
    <row r="246" s="2" customFormat="1" ht="16.8" customHeight="1">
      <c r="A246" s="40"/>
      <c r="B246" s="46"/>
      <c r="C246" s="331" t="s">
        <v>1</v>
      </c>
      <c r="D246" s="331" t="s">
        <v>1319</v>
      </c>
      <c r="E246" s="19" t="s">
        <v>1</v>
      </c>
      <c r="F246" s="332">
        <v>8</v>
      </c>
      <c r="G246" s="40"/>
      <c r="H246" s="46"/>
    </row>
    <row r="247" s="2" customFormat="1" ht="16.8" customHeight="1">
      <c r="A247" s="40"/>
      <c r="B247" s="46"/>
      <c r="C247" s="331" t="s">
        <v>1</v>
      </c>
      <c r="D247" s="331" t="s">
        <v>429</v>
      </c>
      <c r="E247" s="19" t="s">
        <v>1</v>
      </c>
      <c r="F247" s="332">
        <v>0</v>
      </c>
      <c r="G247" s="40"/>
      <c r="H247" s="46"/>
    </row>
    <row r="248" s="2" customFormat="1" ht="16.8" customHeight="1">
      <c r="A248" s="40"/>
      <c r="B248" s="46"/>
      <c r="C248" s="331" t="s">
        <v>1</v>
      </c>
      <c r="D248" s="331" t="s">
        <v>502</v>
      </c>
      <c r="E248" s="19" t="s">
        <v>1</v>
      </c>
      <c r="F248" s="332">
        <v>30</v>
      </c>
      <c r="G248" s="40"/>
      <c r="H248" s="46"/>
    </row>
    <row r="249" s="2" customFormat="1" ht="16.8" customHeight="1">
      <c r="A249" s="40"/>
      <c r="B249" s="46"/>
      <c r="C249" s="331" t="s">
        <v>991</v>
      </c>
      <c r="D249" s="331" t="s">
        <v>266</v>
      </c>
      <c r="E249" s="19" t="s">
        <v>1</v>
      </c>
      <c r="F249" s="332">
        <v>1165.24</v>
      </c>
      <c r="G249" s="40"/>
      <c r="H249" s="46"/>
    </row>
    <row r="250" s="2" customFormat="1" ht="16.8" customHeight="1">
      <c r="A250" s="40"/>
      <c r="B250" s="46"/>
      <c r="C250" s="333" t="s">
        <v>8207</v>
      </c>
      <c r="D250" s="40"/>
      <c r="E250" s="40"/>
      <c r="F250" s="40"/>
      <c r="G250" s="40"/>
      <c r="H250" s="46"/>
    </row>
    <row r="251" s="2" customFormat="1" ht="16.8" customHeight="1">
      <c r="A251" s="40"/>
      <c r="B251" s="46"/>
      <c r="C251" s="331" t="s">
        <v>1312</v>
      </c>
      <c r="D251" s="331" t="s">
        <v>1313</v>
      </c>
      <c r="E251" s="19" t="s">
        <v>251</v>
      </c>
      <c r="F251" s="332">
        <v>1165.24</v>
      </c>
      <c r="G251" s="40"/>
      <c r="H251" s="46"/>
    </row>
    <row r="252" s="2" customFormat="1" ht="16.8" customHeight="1">
      <c r="A252" s="40"/>
      <c r="B252" s="46"/>
      <c r="C252" s="331" t="s">
        <v>659</v>
      </c>
      <c r="D252" s="331" t="s">
        <v>660</v>
      </c>
      <c r="E252" s="19" t="s">
        <v>545</v>
      </c>
      <c r="F252" s="332">
        <v>22088.544000000002</v>
      </c>
      <c r="G252" s="40"/>
      <c r="H252" s="46"/>
    </row>
    <row r="253" s="2" customFormat="1" ht="16.8" customHeight="1">
      <c r="A253" s="40"/>
      <c r="B253" s="46"/>
      <c r="C253" s="331" t="s">
        <v>667</v>
      </c>
      <c r="D253" s="331" t="s">
        <v>668</v>
      </c>
      <c r="E253" s="19" t="s">
        <v>545</v>
      </c>
      <c r="F253" s="332">
        <v>99722.512000000002</v>
      </c>
      <c r="G253" s="40"/>
      <c r="H253" s="46"/>
    </row>
    <row r="254" s="2" customFormat="1" ht="16.8" customHeight="1">
      <c r="A254" s="40"/>
      <c r="B254" s="46"/>
      <c r="C254" s="327" t="s">
        <v>993</v>
      </c>
      <c r="D254" s="328" t="s">
        <v>1</v>
      </c>
      <c r="E254" s="329" t="s">
        <v>1</v>
      </c>
      <c r="F254" s="330">
        <v>377</v>
      </c>
      <c r="G254" s="40"/>
      <c r="H254" s="46"/>
    </row>
    <row r="255" s="2" customFormat="1" ht="16.8" customHeight="1">
      <c r="A255" s="40"/>
      <c r="B255" s="46"/>
      <c r="C255" s="331" t="s">
        <v>1</v>
      </c>
      <c r="D255" s="331" t="s">
        <v>441</v>
      </c>
      <c r="E255" s="19" t="s">
        <v>1</v>
      </c>
      <c r="F255" s="332">
        <v>0</v>
      </c>
      <c r="G255" s="40"/>
      <c r="H255" s="46"/>
    </row>
    <row r="256" s="2" customFormat="1" ht="16.8" customHeight="1">
      <c r="A256" s="40"/>
      <c r="B256" s="46"/>
      <c r="C256" s="331" t="s">
        <v>1</v>
      </c>
      <c r="D256" s="331" t="s">
        <v>1083</v>
      </c>
      <c r="E256" s="19" t="s">
        <v>1</v>
      </c>
      <c r="F256" s="332">
        <v>42</v>
      </c>
      <c r="G256" s="40"/>
      <c r="H256" s="46"/>
    </row>
    <row r="257" s="2" customFormat="1" ht="16.8" customHeight="1">
      <c r="A257" s="40"/>
      <c r="B257" s="46"/>
      <c r="C257" s="331" t="s">
        <v>1</v>
      </c>
      <c r="D257" s="331" t="s">
        <v>1084</v>
      </c>
      <c r="E257" s="19" t="s">
        <v>1</v>
      </c>
      <c r="F257" s="332">
        <v>63</v>
      </c>
      <c r="G257" s="40"/>
      <c r="H257" s="46"/>
    </row>
    <row r="258" s="2" customFormat="1" ht="16.8" customHeight="1">
      <c r="A258" s="40"/>
      <c r="B258" s="46"/>
      <c r="C258" s="331" t="s">
        <v>1</v>
      </c>
      <c r="D258" s="331" t="s">
        <v>1085</v>
      </c>
      <c r="E258" s="19" t="s">
        <v>1</v>
      </c>
      <c r="F258" s="332">
        <v>52</v>
      </c>
      <c r="G258" s="40"/>
      <c r="H258" s="46"/>
    </row>
    <row r="259" s="2" customFormat="1" ht="16.8" customHeight="1">
      <c r="A259" s="40"/>
      <c r="B259" s="46"/>
      <c r="C259" s="331" t="s">
        <v>1</v>
      </c>
      <c r="D259" s="331" t="s">
        <v>1086</v>
      </c>
      <c r="E259" s="19" t="s">
        <v>1</v>
      </c>
      <c r="F259" s="332">
        <v>68</v>
      </c>
      <c r="G259" s="40"/>
      <c r="H259" s="46"/>
    </row>
    <row r="260" s="2" customFormat="1" ht="16.8" customHeight="1">
      <c r="A260" s="40"/>
      <c r="B260" s="46"/>
      <c r="C260" s="331" t="s">
        <v>1</v>
      </c>
      <c r="D260" s="331" t="s">
        <v>1087</v>
      </c>
      <c r="E260" s="19" t="s">
        <v>1</v>
      </c>
      <c r="F260" s="332">
        <v>38</v>
      </c>
      <c r="G260" s="40"/>
      <c r="H260" s="46"/>
    </row>
    <row r="261" s="2" customFormat="1" ht="16.8" customHeight="1">
      <c r="A261" s="40"/>
      <c r="B261" s="46"/>
      <c r="C261" s="331" t="s">
        <v>1</v>
      </c>
      <c r="D261" s="331" t="s">
        <v>1088</v>
      </c>
      <c r="E261" s="19" t="s">
        <v>1</v>
      </c>
      <c r="F261" s="332">
        <v>114</v>
      </c>
      <c r="G261" s="40"/>
      <c r="H261" s="46"/>
    </row>
    <row r="262" s="2" customFormat="1" ht="16.8" customHeight="1">
      <c r="A262" s="40"/>
      <c r="B262" s="46"/>
      <c r="C262" s="331" t="s">
        <v>993</v>
      </c>
      <c r="D262" s="331" t="s">
        <v>266</v>
      </c>
      <c r="E262" s="19" t="s">
        <v>1</v>
      </c>
      <c r="F262" s="332">
        <v>377</v>
      </c>
      <c r="G262" s="40"/>
      <c r="H262" s="46"/>
    </row>
    <row r="263" s="2" customFormat="1" ht="16.8" customHeight="1">
      <c r="A263" s="40"/>
      <c r="B263" s="46"/>
      <c r="C263" s="333" t="s">
        <v>8207</v>
      </c>
      <c r="D263" s="40"/>
      <c r="E263" s="40"/>
      <c r="F263" s="40"/>
      <c r="G263" s="40"/>
      <c r="H263" s="46"/>
    </row>
    <row r="264" s="2" customFormat="1" ht="16.8" customHeight="1">
      <c r="A264" s="40"/>
      <c r="B264" s="46"/>
      <c r="C264" s="331" t="s">
        <v>1079</v>
      </c>
      <c r="D264" s="331" t="s">
        <v>1080</v>
      </c>
      <c r="E264" s="19" t="s">
        <v>251</v>
      </c>
      <c r="F264" s="332">
        <v>377</v>
      </c>
      <c r="G264" s="40"/>
      <c r="H264" s="46"/>
    </row>
    <row r="265" s="2" customFormat="1" ht="16.8" customHeight="1">
      <c r="A265" s="40"/>
      <c r="B265" s="46"/>
      <c r="C265" s="331" t="s">
        <v>1418</v>
      </c>
      <c r="D265" s="331" t="s">
        <v>1419</v>
      </c>
      <c r="E265" s="19" t="s">
        <v>545</v>
      </c>
      <c r="F265" s="332">
        <v>17442.057000000001</v>
      </c>
      <c r="G265" s="40"/>
      <c r="H265" s="46"/>
    </row>
    <row r="266" s="2" customFormat="1" ht="16.8" customHeight="1">
      <c r="A266" s="40"/>
      <c r="B266" s="46"/>
      <c r="C266" s="327" t="s">
        <v>995</v>
      </c>
      <c r="D266" s="328" t="s">
        <v>1</v>
      </c>
      <c r="E266" s="329" t="s">
        <v>1</v>
      </c>
      <c r="F266" s="330">
        <v>2280</v>
      </c>
      <c r="G266" s="40"/>
      <c r="H266" s="46"/>
    </row>
    <row r="267" s="2" customFormat="1" ht="16.8" customHeight="1">
      <c r="A267" s="40"/>
      <c r="B267" s="46"/>
      <c r="C267" s="331" t="s">
        <v>1</v>
      </c>
      <c r="D267" s="331" t="s">
        <v>1172</v>
      </c>
      <c r="E267" s="19" t="s">
        <v>1</v>
      </c>
      <c r="F267" s="332">
        <v>0</v>
      </c>
      <c r="G267" s="40"/>
      <c r="H267" s="46"/>
    </row>
    <row r="268" s="2" customFormat="1" ht="16.8" customHeight="1">
      <c r="A268" s="40"/>
      <c r="B268" s="46"/>
      <c r="C268" s="331" t="s">
        <v>995</v>
      </c>
      <c r="D268" s="331" t="s">
        <v>1173</v>
      </c>
      <c r="E268" s="19" t="s">
        <v>1</v>
      </c>
      <c r="F268" s="332">
        <v>2280</v>
      </c>
      <c r="G268" s="40"/>
      <c r="H268" s="46"/>
    </row>
    <row r="269" s="2" customFormat="1" ht="16.8" customHeight="1">
      <c r="A269" s="40"/>
      <c r="B269" s="46"/>
      <c r="C269" s="333" t="s">
        <v>8207</v>
      </c>
      <c r="D269" s="40"/>
      <c r="E269" s="40"/>
      <c r="F269" s="40"/>
      <c r="G269" s="40"/>
      <c r="H269" s="46"/>
    </row>
    <row r="270" s="2" customFormat="1" ht="16.8" customHeight="1">
      <c r="A270" s="40"/>
      <c r="B270" s="46"/>
      <c r="C270" s="331" t="s">
        <v>1168</v>
      </c>
      <c r="D270" s="331" t="s">
        <v>1169</v>
      </c>
      <c r="E270" s="19" t="s">
        <v>251</v>
      </c>
      <c r="F270" s="332">
        <v>2280</v>
      </c>
      <c r="G270" s="40"/>
      <c r="H270" s="46"/>
    </row>
    <row r="271" s="2" customFormat="1" ht="16.8" customHeight="1">
      <c r="A271" s="40"/>
      <c r="B271" s="46"/>
      <c r="C271" s="331" t="s">
        <v>1164</v>
      </c>
      <c r="D271" s="331" t="s">
        <v>1165</v>
      </c>
      <c r="E271" s="19" t="s">
        <v>275</v>
      </c>
      <c r="F271" s="332">
        <v>2280</v>
      </c>
      <c r="G271" s="40"/>
      <c r="H271" s="46"/>
    </row>
    <row r="272" s="2" customFormat="1" ht="16.8" customHeight="1">
      <c r="A272" s="40"/>
      <c r="B272" s="46"/>
      <c r="C272" s="327" t="s">
        <v>997</v>
      </c>
      <c r="D272" s="328" t="s">
        <v>1</v>
      </c>
      <c r="E272" s="329" t="s">
        <v>1</v>
      </c>
      <c r="F272" s="330">
        <v>10624.200000000001</v>
      </c>
      <c r="G272" s="40"/>
      <c r="H272" s="46"/>
    </row>
    <row r="273" s="2" customFormat="1" ht="16.8" customHeight="1">
      <c r="A273" s="40"/>
      <c r="B273" s="46"/>
      <c r="C273" s="331" t="s">
        <v>1</v>
      </c>
      <c r="D273" s="331" t="s">
        <v>1245</v>
      </c>
      <c r="E273" s="19" t="s">
        <v>1</v>
      </c>
      <c r="F273" s="332">
        <v>55.200000000000003</v>
      </c>
      <c r="G273" s="40"/>
      <c r="H273" s="46"/>
    </row>
    <row r="274" s="2" customFormat="1" ht="16.8" customHeight="1">
      <c r="A274" s="40"/>
      <c r="B274" s="46"/>
      <c r="C274" s="331" t="s">
        <v>1</v>
      </c>
      <c r="D274" s="331" t="s">
        <v>1246</v>
      </c>
      <c r="E274" s="19" t="s">
        <v>1</v>
      </c>
      <c r="F274" s="332">
        <v>6279</v>
      </c>
      <c r="G274" s="40"/>
      <c r="H274" s="46"/>
    </row>
    <row r="275" s="2" customFormat="1" ht="16.8" customHeight="1">
      <c r="A275" s="40"/>
      <c r="B275" s="46"/>
      <c r="C275" s="331" t="s">
        <v>1</v>
      </c>
      <c r="D275" s="331" t="s">
        <v>1247</v>
      </c>
      <c r="E275" s="19" t="s">
        <v>1</v>
      </c>
      <c r="F275" s="332">
        <v>2700</v>
      </c>
      <c r="G275" s="40"/>
      <c r="H275" s="46"/>
    </row>
    <row r="276" s="2" customFormat="1" ht="16.8" customHeight="1">
      <c r="A276" s="40"/>
      <c r="B276" s="46"/>
      <c r="C276" s="331" t="s">
        <v>1</v>
      </c>
      <c r="D276" s="331" t="s">
        <v>1248</v>
      </c>
      <c r="E276" s="19" t="s">
        <v>1</v>
      </c>
      <c r="F276" s="332">
        <v>1590</v>
      </c>
      <c r="G276" s="40"/>
      <c r="H276" s="46"/>
    </row>
    <row r="277" s="2" customFormat="1" ht="16.8" customHeight="1">
      <c r="A277" s="40"/>
      <c r="B277" s="46"/>
      <c r="C277" s="331" t="s">
        <v>997</v>
      </c>
      <c r="D277" s="331" t="s">
        <v>266</v>
      </c>
      <c r="E277" s="19" t="s">
        <v>1</v>
      </c>
      <c r="F277" s="332">
        <v>10624.200000000001</v>
      </c>
      <c r="G277" s="40"/>
      <c r="H277" s="46"/>
    </row>
    <row r="278" s="2" customFormat="1" ht="16.8" customHeight="1">
      <c r="A278" s="40"/>
      <c r="B278" s="46"/>
      <c r="C278" s="333" t="s">
        <v>8207</v>
      </c>
      <c r="D278" s="40"/>
      <c r="E278" s="40"/>
      <c r="F278" s="40"/>
      <c r="G278" s="40"/>
      <c r="H278" s="46"/>
    </row>
    <row r="279" s="2" customFormat="1" ht="16.8" customHeight="1">
      <c r="A279" s="40"/>
      <c r="B279" s="46"/>
      <c r="C279" s="331" t="s">
        <v>1241</v>
      </c>
      <c r="D279" s="331" t="s">
        <v>1242</v>
      </c>
      <c r="E279" s="19" t="s">
        <v>275</v>
      </c>
      <c r="F279" s="332">
        <v>10624.200000000001</v>
      </c>
      <c r="G279" s="40"/>
      <c r="H279" s="46"/>
    </row>
    <row r="280" s="2" customFormat="1" ht="16.8" customHeight="1">
      <c r="A280" s="40"/>
      <c r="B280" s="46"/>
      <c r="C280" s="331" t="s">
        <v>1267</v>
      </c>
      <c r="D280" s="331" t="s">
        <v>1268</v>
      </c>
      <c r="E280" s="19" t="s">
        <v>793</v>
      </c>
      <c r="F280" s="332">
        <v>3187.2600000000002</v>
      </c>
      <c r="G280" s="40"/>
      <c r="H280" s="46"/>
    </row>
    <row r="281" s="2" customFormat="1" ht="16.8" customHeight="1">
      <c r="A281" s="40"/>
      <c r="B281" s="46"/>
      <c r="C281" s="327" t="s">
        <v>999</v>
      </c>
      <c r="D281" s="328" t="s">
        <v>1</v>
      </c>
      <c r="E281" s="329" t="s">
        <v>1</v>
      </c>
      <c r="F281" s="330">
        <v>46</v>
      </c>
      <c r="G281" s="40"/>
      <c r="H281" s="46"/>
    </row>
    <row r="282" s="2" customFormat="1" ht="16.8" customHeight="1">
      <c r="A282" s="40"/>
      <c r="B282" s="46"/>
      <c r="C282" s="331" t="s">
        <v>999</v>
      </c>
      <c r="D282" s="331" t="s">
        <v>1278</v>
      </c>
      <c r="E282" s="19" t="s">
        <v>1</v>
      </c>
      <c r="F282" s="332">
        <v>46</v>
      </c>
      <c r="G282" s="40"/>
      <c r="H282" s="46"/>
    </row>
    <row r="283" s="2" customFormat="1" ht="16.8" customHeight="1">
      <c r="A283" s="40"/>
      <c r="B283" s="46"/>
      <c r="C283" s="333" t="s">
        <v>8207</v>
      </c>
      <c r="D283" s="40"/>
      <c r="E283" s="40"/>
      <c r="F283" s="40"/>
      <c r="G283" s="40"/>
      <c r="H283" s="46"/>
    </row>
    <row r="284" s="2" customFormat="1" ht="16.8" customHeight="1">
      <c r="A284" s="40"/>
      <c r="B284" s="46"/>
      <c r="C284" s="331" t="s">
        <v>1275</v>
      </c>
      <c r="D284" s="331" t="s">
        <v>1276</v>
      </c>
      <c r="E284" s="19" t="s">
        <v>329</v>
      </c>
      <c r="F284" s="332">
        <v>46</v>
      </c>
      <c r="G284" s="40"/>
      <c r="H284" s="46"/>
    </row>
    <row r="285" s="2" customFormat="1">
      <c r="A285" s="40"/>
      <c r="B285" s="46"/>
      <c r="C285" s="331" t="s">
        <v>676</v>
      </c>
      <c r="D285" s="331" t="s">
        <v>677</v>
      </c>
      <c r="E285" s="19" t="s">
        <v>545</v>
      </c>
      <c r="F285" s="332">
        <v>5056.4669999999996</v>
      </c>
      <c r="G285" s="40"/>
      <c r="H285" s="46"/>
    </row>
    <row r="286" s="2" customFormat="1" ht="16.8" customHeight="1">
      <c r="A286" s="40"/>
      <c r="B286" s="46"/>
      <c r="C286" s="327" t="s">
        <v>1000</v>
      </c>
      <c r="D286" s="328" t="s">
        <v>1</v>
      </c>
      <c r="E286" s="329" t="s">
        <v>1</v>
      </c>
      <c r="F286" s="330">
        <v>1092</v>
      </c>
      <c r="G286" s="40"/>
      <c r="H286" s="46"/>
    </row>
    <row r="287" s="2" customFormat="1" ht="16.8" customHeight="1">
      <c r="A287" s="40"/>
      <c r="B287" s="46"/>
      <c r="C287" s="331" t="s">
        <v>1000</v>
      </c>
      <c r="D287" s="331" t="s">
        <v>1282</v>
      </c>
      <c r="E287" s="19" t="s">
        <v>1</v>
      </c>
      <c r="F287" s="332">
        <v>1092</v>
      </c>
      <c r="G287" s="40"/>
      <c r="H287" s="46"/>
    </row>
    <row r="288" s="2" customFormat="1" ht="16.8" customHeight="1">
      <c r="A288" s="40"/>
      <c r="B288" s="46"/>
      <c r="C288" s="333" t="s">
        <v>8207</v>
      </c>
      <c r="D288" s="40"/>
      <c r="E288" s="40"/>
      <c r="F288" s="40"/>
      <c r="G288" s="40"/>
      <c r="H288" s="46"/>
    </row>
    <row r="289" s="2" customFormat="1" ht="16.8" customHeight="1">
      <c r="A289" s="40"/>
      <c r="B289" s="46"/>
      <c r="C289" s="331" t="s">
        <v>1279</v>
      </c>
      <c r="D289" s="331" t="s">
        <v>1280</v>
      </c>
      <c r="E289" s="19" t="s">
        <v>329</v>
      </c>
      <c r="F289" s="332">
        <v>1092</v>
      </c>
      <c r="G289" s="40"/>
      <c r="H289" s="46"/>
    </row>
    <row r="290" s="2" customFormat="1">
      <c r="A290" s="40"/>
      <c r="B290" s="46"/>
      <c r="C290" s="331" t="s">
        <v>676</v>
      </c>
      <c r="D290" s="331" t="s">
        <v>677</v>
      </c>
      <c r="E290" s="19" t="s">
        <v>545</v>
      </c>
      <c r="F290" s="332">
        <v>5056.4669999999996</v>
      </c>
      <c r="G290" s="40"/>
      <c r="H290" s="46"/>
    </row>
    <row r="291" s="2" customFormat="1" ht="16.8" customHeight="1">
      <c r="A291" s="40"/>
      <c r="B291" s="46"/>
      <c r="C291" s="327" t="s">
        <v>183</v>
      </c>
      <c r="D291" s="328" t="s">
        <v>1</v>
      </c>
      <c r="E291" s="329" t="s">
        <v>1</v>
      </c>
      <c r="F291" s="330">
        <v>536.86000000000001</v>
      </c>
      <c r="G291" s="40"/>
      <c r="H291" s="46"/>
    </row>
    <row r="292" s="2" customFormat="1" ht="16.8" customHeight="1">
      <c r="A292" s="40"/>
      <c r="B292" s="46"/>
      <c r="C292" s="331" t="s">
        <v>1</v>
      </c>
      <c r="D292" s="331" t="s">
        <v>1250</v>
      </c>
      <c r="E292" s="19" t="s">
        <v>1</v>
      </c>
      <c r="F292" s="332">
        <v>0</v>
      </c>
      <c r="G292" s="40"/>
      <c r="H292" s="46"/>
    </row>
    <row r="293" s="2" customFormat="1" ht="16.8" customHeight="1">
      <c r="A293" s="40"/>
      <c r="B293" s="46"/>
      <c r="C293" s="331" t="s">
        <v>183</v>
      </c>
      <c r="D293" s="331" t="s">
        <v>1251</v>
      </c>
      <c r="E293" s="19" t="s">
        <v>1</v>
      </c>
      <c r="F293" s="332">
        <v>536.86000000000001</v>
      </c>
      <c r="G293" s="40"/>
      <c r="H293" s="46"/>
    </row>
    <row r="294" s="2" customFormat="1" ht="16.8" customHeight="1">
      <c r="A294" s="40"/>
      <c r="B294" s="46"/>
      <c r="C294" s="333" t="s">
        <v>8207</v>
      </c>
      <c r="D294" s="40"/>
      <c r="E294" s="40"/>
      <c r="F294" s="40"/>
      <c r="G294" s="40"/>
      <c r="H294" s="46"/>
    </row>
    <row r="295" s="2" customFormat="1" ht="16.8" customHeight="1">
      <c r="A295" s="40"/>
      <c r="B295" s="46"/>
      <c r="C295" s="331" t="s">
        <v>554</v>
      </c>
      <c r="D295" s="331" t="s">
        <v>555</v>
      </c>
      <c r="E295" s="19" t="s">
        <v>545</v>
      </c>
      <c r="F295" s="332">
        <v>536.86000000000001</v>
      </c>
      <c r="G295" s="40"/>
      <c r="H295" s="46"/>
    </row>
    <row r="296" s="2" customFormat="1" ht="16.8" customHeight="1">
      <c r="A296" s="40"/>
      <c r="B296" s="46"/>
      <c r="C296" s="331" t="s">
        <v>659</v>
      </c>
      <c r="D296" s="331" t="s">
        <v>660</v>
      </c>
      <c r="E296" s="19" t="s">
        <v>545</v>
      </c>
      <c r="F296" s="332">
        <v>22088.544000000002</v>
      </c>
      <c r="G296" s="40"/>
      <c r="H296" s="46"/>
    </row>
    <row r="297" s="2" customFormat="1" ht="16.8" customHeight="1">
      <c r="A297" s="40"/>
      <c r="B297" s="46"/>
      <c r="C297" s="331" t="s">
        <v>667</v>
      </c>
      <c r="D297" s="331" t="s">
        <v>668</v>
      </c>
      <c r="E297" s="19" t="s">
        <v>545</v>
      </c>
      <c r="F297" s="332">
        <v>99722.512000000002</v>
      </c>
      <c r="G297" s="40"/>
      <c r="H297" s="46"/>
    </row>
    <row r="298" s="2" customFormat="1" ht="16.8" customHeight="1">
      <c r="A298" s="40"/>
      <c r="B298" s="46"/>
      <c r="C298" s="327" t="s">
        <v>1004</v>
      </c>
      <c r="D298" s="328" t="s">
        <v>1</v>
      </c>
      <c r="E298" s="329" t="s">
        <v>1</v>
      </c>
      <c r="F298" s="330">
        <v>21.675000000000001</v>
      </c>
      <c r="G298" s="40"/>
      <c r="H298" s="46"/>
    </row>
    <row r="299" s="2" customFormat="1" ht="16.8" customHeight="1">
      <c r="A299" s="40"/>
      <c r="B299" s="46"/>
      <c r="C299" s="331" t="s">
        <v>1004</v>
      </c>
      <c r="D299" s="331" t="s">
        <v>1255</v>
      </c>
      <c r="E299" s="19" t="s">
        <v>1</v>
      </c>
      <c r="F299" s="332">
        <v>21.675000000000001</v>
      </c>
      <c r="G299" s="40"/>
      <c r="H299" s="46"/>
    </row>
    <row r="300" s="2" customFormat="1" ht="16.8" customHeight="1">
      <c r="A300" s="40"/>
      <c r="B300" s="46"/>
      <c r="C300" s="333" t="s">
        <v>8207</v>
      </c>
      <c r="D300" s="40"/>
      <c r="E300" s="40"/>
      <c r="F300" s="40"/>
      <c r="G300" s="40"/>
      <c r="H300" s="46"/>
    </row>
    <row r="301" s="2" customFormat="1" ht="16.8" customHeight="1">
      <c r="A301" s="40"/>
      <c r="B301" s="46"/>
      <c r="C301" s="331" t="s">
        <v>1252</v>
      </c>
      <c r="D301" s="331" t="s">
        <v>1253</v>
      </c>
      <c r="E301" s="19" t="s">
        <v>545</v>
      </c>
      <c r="F301" s="332">
        <v>21.675000000000001</v>
      </c>
      <c r="G301" s="40"/>
      <c r="H301" s="46"/>
    </row>
    <row r="302" s="2" customFormat="1" ht="16.8" customHeight="1">
      <c r="A302" s="40"/>
      <c r="B302" s="46"/>
      <c r="C302" s="331" t="s">
        <v>659</v>
      </c>
      <c r="D302" s="331" t="s">
        <v>660</v>
      </c>
      <c r="E302" s="19" t="s">
        <v>545</v>
      </c>
      <c r="F302" s="332">
        <v>22088.544000000002</v>
      </c>
      <c r="G302" s="40"/>
      <c r="H302" s="46"/>
    </row>
    <row r="303" s="2" customFormat="1" ht="16.8" customHeight="1">
      <c r="A303" s="40"/>
      <c r="B303" s="46"/>
      <c r="C303" s="331" t="s">
        <v>667</v>
      </c>
      <c r="D303" s="331" t="s">
        <v>668</v>
      </c>
      <c r="E303" s="19" t="s">
        <v>545</v>
      </c>
      <c r="F303" s="332">
        <v>99722.512000000002</v>
      </c>
      <c r="G303" s="40"/>
      <c r="H303" s="46"/>
    </row>
    <row r="304" s="2" customFormat="1" ht="16.8" customHeight="1">
      <c r="A304" s="40"/>
      <c r="B304" s="46"/>
      <c r="C304" s="327" t="s">
        <v>1006</v>
      </c>
      <c r="D304" s="328" t="s">
        <v>1</v>
      </c>
      <c r="E304" s="329" t="s">
        <v>1</v>
      </c>
      <c r="F304" s="330">
        <v>247.15000000000001</v>
      </c>
      <c r="G304" s="40"/>
      <c r="H304" s="46"/>
    </row>
    <row r="305" s="2" customFormat="1" ht="16.8" customHeight="1">
      <c r="A305" s="40"/>
      <c r="B305" s="46"/>
      <c r="C305" s="331" t="s">
        <v>1006</v>
      </c>
      <c r="D305" s="331" t="s">
        <v>1262</v>
      </c>
      <c r="E305" s="19" t="s">
        <v>1</v>
      </c>
      <c r="F305" s="332">
        <v>247.15000000000001</v>
      </c>
      <c r="G305" s="40"/>
      <c r="H305" s="46"/>
    </row>
    <row r="306" s="2" customFormat="1" ht="16.8" customHeight="1">
      <c r="A306" s="40"/>
      <c r="B306" s="46"/>
      <c r="C306" s="333" t="s">
        <v>8207</v>
      </c>
      <c r="D306" s="40"/>
      <c r="E306" s="40"/>
      <c r="F306" s="40"/>
      <c r="G306" s="40"/>
      <c r="H306" s="46"/>
    </row>
    <row r="307" s="2" customFormat="1" ht="16.8" customHeight="1">
      <c r="A307" s="40"/>
      <c r="B307" s="46"/>
      <c r="C307" s="331" t="s">
        <v>1259</v>
      </c>
      <c r="D307" s="331" t="s">
        <v>1260</v>
      </c>
      <c r="E307" s="19" t="s">
        <v>545</v>
      </c>
      <c r="F307" s="332">
        <v>247.15000000000001</v>
      </c>
      <c r="G307" s="40"/>
      <c r="H307" s="46"/>
    </row>
    <row r="308" s="2" customFormat="1" ht="16.8" customHeight="1">
      <c r="A308" s="40"/>
      <c r="B308" s="46"/>
      <c r="C308" s="331" t="s">
        <v>659</v>
      </c>
      <c r="D308" s="331" t="s">
        <v>660</v>
      </c>
      <c r="E308" s="19" t="s">
        <v>545</v>
      </c>
      <c r="F308" s="332">
        <v>22088.544000000002</v>
      </c>
      <c r="G308" s="40"/>
      <c r="H308" s="46"/>
    </row>
    <row r="309" s="2" customFormat="1" ht="16.8" customHeight="1">
      <c r="A309" s="40"/>
      <c r="B309" s="46"/>
      <c r="C309" s="331" t="s">
        <v>667</v>
      </c>
      <c r="D309" s="331" t="s">
        <v>668</v>
      </c>
      <c r="E309" s="19" t="s">
        <v>545</v>
      </c>
      <c r="F309" s="332">
        <v>99722.512000000002</v>
      </c>
      <c r="G309" s="40"/>
      <c r="H309" s="46"/>
    </row>
    <row r="310" s="2" customFormat="1" ht="16.8" customHeight="1">
      <c r="A310" s="40"/>
      <c r="B310" s="46"/>
      <c r="C310" s="327" t="s">
        <v>1008</v>
      </c>
      <c r="D310" s="328" t="s">
        <v>1</v>
      </c>
      <c r="E310" s="329" t="s">
        <v>1</v>
      </c>
      <c r="F310" s="330">
        <v>17</v>
      </c>
      <c r="G310" s="40"/>
      <c r="H310" s="46"/>
    </row>
    <row r="311" s="2" customFormat="1" ht="16.8" customHeight="1">
      <c r="A311" s="40"/>
      <c r="B311" s="46"/>
      <c r="C311" s="331" t="s">
        <v>1</v>
      </c>
      <c r="D311" s="331" t="s">
        <v>1150</v>
      </c>
      <c r="E311" s="19" t="s">
        <v>1</v>
      </c>
      <c r="F311" s="332">
        <v>0</v>
      </c>
      <c r="G311" s="40"/>
      <c r="H311" s="46"/>
    </row>
    <row r="312" s="2" customFormat="1" ht="16.8" customHeight="1">
      <c r="A312" s="40"/>
      <c r="B312" s="46"/>
      <c r="C312" s="331" t="s">
        <v>1008</v>
      </c>
      <c r="D312" s="331" t="s">
        <v>1266</v>
      </c>
      <c r="E312" s="19" t="s">
        <v>1</v>
      </c>
      <c r="F312" s="332">
        <v>17</v>
      </c>
      <c r="G312" s="40"/>
      <c r="H312" s="46"/>
    </row>
    <row r="313" s="2" customFormat="1" ht="16.8" customHeight="1">
      <c r="A313" s="40"/>
      <c r="B313" s="46"/>
      <c r="C313" s="333" t="s">
        <v>8207</v>
      </c>
      <c r="D313" s="40"/>
      <c r="E313" s="40"/>
      <c r="F313" s="40"/>
      <c r="G313" s="40"/>
      <c r="H313" s="46"/>
    </row>
    <row r="314" s="2" customFormat="1" ht="16.8" customHeight="1">
      <c r="A314" s="40"/>
      <c r="B314" s="46"/>
      <c r="C314" s="331" t="s">
        <v>1263</v>
      </c>
      <c r="D314" s="331" t="s">
        <v>1264</v>
      </c>
      <c r="E314" s="19" t="s">
        <v>545</v>
      </c>
      <c r="F314" s="332">
        <v>17</v>
      </c>
      <c r="G314" s="40"/>
      <c r="H314" s="46"/>
    </row>
    <row r="315" s="2" customFormat="1" ht="16.8" customHeight="1">
      <c r="A315" s="40"/>
      <c r="B315" s="46"/>
      <c r="C315" s="331" t="s">
        <v>659</v>
      </c>
      <c r="D315" s="331" t="s">
        <v>660</v>
      </c>
      <c r="E315" s="19" t="s">
        <v>545</v>
      </c>
      <c r="F315" s="332">
        <v>22088.544000000002</v>
      </c>
      <c r="G315" s="40"/>
      <c r="H315" s="46"/>
    </row>
    <row r="316" s="2" customFormat="1" ht="16.8" customHeight="1">
      <c r="A316" s="40"/>
      <c r="B316" s="46"/>
      <c r="C316" s="331" t="s">
        <v>667</v>
      </c>
      <c r="D316" s="331" t="s">
        <v>668</v>
      </c>
      <c r="E316" s="19" t="s">
        <v>545</v>
      </c>
      <c r="F316" s="332">
        <v>99722.512000000002</v>
      </c>
      <c r="G316" s="40"/>
      <c r="H316" s="46"/>
    </row>
    <row r="317" s="2" customFormat="1" ht="16.8" customHeight="1">
      <c r="A317" s="40"/>
      <c r="B317" s="46"/>
      <c r="C317" s="327" t="s">
        <v>1009</v>
      </c>
      <c r="D317" s="328" t="s">
        <v>1</v>
      </c>
      <c r="E317" s="329" t="s">
        <v>1</v>
      </c>
      <c r="F317" s="330">
        <v>40</v>
      </c>
      <c r="G317" s="40"/>
      <c r="H317" s="46"/>
    </row>
    <row r="318" s="2" customFormat="1" ht="16.8" customHeight="1">
      <c r="A318" s="40"/>
      <c r="B318" s="46"/>
      <c r="C318" s="331" t="s">
        <v>1</v>
      </c>
      <c r="D318" s="331" t="s">
        <v>1144</v>
      </c>
      <c r="E318" s="19" t="s">
        <v>1</v>
      </c>
      <c r="F318" s="332">
        <v>0</v>
      </c>
      <c r="G318" s="40"/>
      <c r="H318" s="46"/>
    </row>
    <row r="319" s="2" customFormat="1" ht="16.8" customHeight="1">
      <c r="A319" s="40"/>
      <c r="B319" s="46"/>
      <c r="C319" s="331" t="s">
        <v>1009</v>
      </c>
      <c r="D319" s="331" t="s">
        <v>1145</v>
      </c>
      <c r="E319" s="19" t="s">
        <v>1</v>
      </c>
      <c r="F319" s="332">
        <v>40</v>
      </c>
      <c r="G319" s="40"/>
      <c r="H319" s="46"/>
    </row>
    <row r="320" s="2" customFormat="1" ht="16.8" customHeight="1">
      <c r="A320" s="40"/>
      <c r="B320" s="46"/>
      <c r="C320" s="333" t="s">
        <v>8207</v>
      </c>
      <c r="D320" s="40"/>
      <c r="E320" s="40"/>
      <c r="F320" s="40"/>
      <c r="G320" s="40"/>
      <c r="H320" s="46"/>
    </row>
    <row r="321" s="2" customFormat="1" ht="16.8" customHeight="1">
      <c r="A321" s="40"/>
      <c r="B321" s="46"/>
      <c r="C321" s="331" t="s">
        <v>1140</v>
      </c>
      <c r="D321" s="331" t="s">
        <v>1141</v>
      </c>
      <c r="E321" s="19" t="s">
        <v>275</v>
      </c>
      <c r="F321" s="332">
        <v>40</v>
      </c>
      <c r="G321" s="40"/>
      <c r="H321" s="46"/>
    </row>
    <row r="322" s="2" customFormat="1" ht="16.8" customHeight="1">
      <c r="A322" s="40"/>
      <c r="B322" s="46"/>
      <c r="C322" s="331" t="s">
        <v>1259</v>
      </c>
      <c r="D322" s="331" t="s">
        <v>1260</v>
      </c>
      <c r="E322" s="19" t="s">
        <v>545</v>
      </c>
      <c r="F322" s="332">
        <v>247.15000000000001</v>
      </c>
      <c r="G322" s="40"/>
      <c r="H322" s="46"/>
    </row>
    <row r="323" s="2" customFormat="1" ht="16.8" customHeight="1">
      <c r="A323" s="40"/>
      <c r="B323" s="46"/>
      <c r="C323" s="331" t="s">
        <v>1312</v>
      </c>
      <c r="D323" s="331" t="s">
        <v>1313</v>
      </c>
      <c r="E323" s="19" t="s">
        <v>251</v>
      </c>
      <c r="F323" s="332">
        <v>1165.24</v>
      </c>
      <c r="G323" s="40"/>
      <c r="H323" s="46"/>
    </row>
    <row r="324" s="2" customFormat="1" ht="16.8" customHeight="1">
      <c r="A324" s="40"/>
      <c r="B324" s="46"/>
      <c r="C324" s="327" t="s">
        <v>1010</v>
      </c>
      <c r="D324" s="328" t="s">
        <v>1</v>
      </c>
      <c r="E324" s="329" t="s">
        <v>1</v>
      </c>
      <c r="F324" s="330">
        <v>17442.057000000001</v>
      </c>
      <c r="G324" s="40"/>
      <c r="H324" s="46"/>
    </row>
    <row r="325" s="2" customFormat="1" ht="16.8" customHeight="1">
      <c r="A325" s="40"/>
      <c r="B325" s="46"/>
      <c r="C325" s="331" t="s">
        <v>1</v>
      </c>
      <c r="D325" s="331" t="s">
        <v>1422</v>
      </c>
      <c r="E325" s="19" t="s">
        <v>1</v>
      </c>
      <c r="F325" s="332">
        <v>0</v>
      </c>
      <c r="G325" s="40"/>
      <c r="H325" s="46"/>
    </row>
    <row r="326" s="2" customFormat="1" ht="16.8" customHeight="1">
      <c r="A326" s="40"/>
      <c r="B326" s="46"/>
      <c r="C326" s="331" t="s">
        <v>1</v>
      </c>
      <c r="D326" s="331" t="s">
        <v>1423</v>
      </c>
      <c r="E326" s="19" t="s">
        <v>1</v>
      </c>
      <c r="F326" s="332">
        <v>26329.724999999999</v>
      </c>
      <c r="G326" s="40"/>
      <c r="H326" s="46"/>
    </row>
    <row r="327" s="2" customFormat="1" ht="16.8" customHeight="1">
      <c r="A327" s="40"/>
      <c r="B327" s="46"/>
      <c r="C327" s="331" t="s">
        <v>1</v>
      </c>
      <c r="D327" s="331" t="s">
        <v>1424</v>
      </c>
      <c r="E327" s="19" t="s">
        <v>1</v>
      </c>
      <c r="F327" s="332">
        <v>0</v>
      </c>
      <c r="G327" s="40"/>
      <c r="H327" s="46"/>
    </row>
    <row r="328" s="2" customFormat="1" ht="16.8" customHeight="1">
      <c r="A328" s="40"/>
      <c r="B328" s="46"/>
      <c r="C328" s="331" t="s">
        <v>1</v>
      </c>
      <c r="D328" s="331" t="s">
        <v>1425</v>
      </c>
      <c r="E328" s="19" t="s">
        <v>1</v>
      </c>
      <c r="F328" s="332">
        <v>-8887.6679999999997</v>
      </c>
      <c r="G328" s="40"/>
      <c r="H328" s="46"/>
    </row>
    <row r="329" s="2" customFormat="1" ht="16.8" customHeight="1">
      <c r="A329" s="40"/>
      <c r="B329" s="46"/>
      <c r="C329" s="331" t="s">
        <v>1010</v>
      </c>
      <c r="D329" s="331" t="s">
        <v>266</v>
      </c>
      <c r="E329" s="19" t="s">
        <v>1</v>
      </c>
      <c r="F329" s="332">
        <v>17442.057000000001</v>
      </c>
      <c r="G329" s="40"/>
      <c r="H329" s="46"/>
    </row>
    <row r="330" s="2" customFormat="1" ht="16.8" customHeight="1">
      <c r="A330" s="40"/>
      <c r="B330" s="46"/>
      <c r="C330" s="333" t="s">
        <v>8207</v>
      </c>
      <c r="D330" s="40"/>
      <c r="E330" s="40"/>
      <c r="F330" s="40"/>
      <c r="G330" s="40"/>
      <c r="H330" s="46"/>
    </row>
    <row r="331" s="2" customFormat="1" ht="16.8" customHeight="1">
      <c r="A331" s="40"/>
      <c r="B331" s="46"/>
      <c r="C331" s="331" t="s">
        <v>1418</v>
      </c>
      <c r="D331" s="331" t="s">
        <v>1419</v>
      </c>
      <c r="E331" s="19" t="s">
        <v>545</v>
      </c>
      <c r="F331" s="332">
        <v>17442.057000000001</v>
      </c>
      <c r="G331" s="40"/>
      <c r="H331" s="46"/>
    </row>
    <row r="332" s="2" customFormat="1" ht="16.8" customHeight="1">
      <c r="A332" s="40"/>
      <c r="B332" s="46"/>
      <c r="C332" s="331" t="s">
        <v>659</v>
      </c>
      <c r="D332" s="331" t="s">
        <v>660</v>
      </c>
      <c r="E332" s="19" t="s">
        <v>545</v>
      </c>
      <c r="F332" s="332">
        <v>22088.544000000002</v>
      </c>
      <c r="G332" s="40"/>
      <c r="H332" s="46"/>
    </row>
    <row r="333" s="2" customFormat="1" ht="16.8" customHeight="1">
      <c r="A333" s="40"/>
      <c r="B333" s="46"/>
      <c r="C333" s="331" t="s">
        <v>667</v>
      </c>
      <c r="D333" s="331" t="s">
        <v>668</v>
      </c>
      <c r="E333" s="19" t="s">
        <v>545</v>
      </c>
      <c r="F333" s="332">
        <v>99722.512000000002</v>
      </c>
      <c r="G333" s="40"/>
      <c r="H333" s="46"/>
    </row>
    <row r="334" s="2" customFormat="1" ht="16.8" customHeight="1">
      <c r="A334" s="40"/>
      <c r="B334" s="46"/>
      <c r="C334" s="327" t="s">
        <v>1012</v>
      </c>
      <c r="D334" s="328" t="s">
        <v>1</v>
      </c>
      <c r="E334" s="329" t="s">
        <v>1</v>
      </c>
      <c r="F334" s="330">
        <v>8818</v>
      </c>
      <c r="G334" s="40"/>
      <c r="H334" s="46"/>
    </row>
    <row r="335" s="2" customFormat="1" ht="16.8" customHeight="1">
      <c r="A335" s="40"/>
      <c r="B335" s="46"/>
      <c r="C335" s="331" t="s">
        <v>1012</v>
      </c>
      <c r="D335" s="331" t="s">
        <v>1294</v>
      </c>
      <c r="E335" s="19" t="s">
        <v>1</v>
      </c>
      <c r="F335" s="332">
        <v>8818</v>
      </c>
      <c r="G335" s="40"/>
      <c r="H335" s="46"/>
    </row>
    <row r="336" s="2" customFormat="1" ht="16.8" customHeight="1">
      <c r="A336" s="40"/>
      <c r="B336" s="46"/>
      <c r="C336" s="333" t="s">
        <v>8207</v>
      </c>
      <c r="D336" s="40"/>
      <c r="E336" s="40"/>
      <c r="F336" s="40"/>
      <c r="G336" s="40"/>
      <c r="H336" s="46"/>
    </row>
    <row r="337" s="2" customFormat="1" ht="16.8" customHeight="1">
      <c r="A337" s="40"/>
      <c r="B337" s="46"/>
      <c r="C337" s="331" t="s">
        <v>1291</v>
      </c>
      <c r="D337" s="331" t="s">
        <v>1292</v>
      </c>
      <c r="E337" s="19" t="s">
        <v>329</v>
      </c>
      <c r="F337" s="332">
        <v>8818</v>
      </c>
      <c r="G337" s="40"/>
      <c r="H337" s="46"/>
    </row>
    <row r="338" s="2" customFormat="1">
      <c r="A338" s="40"/>
      <c r="B338" s="46"/>
      <c r="C338" s="331" t="s">
        <v>676</v>
      </c>
      <c r="D338" s="331" t="s">
        <v>677</v>
      </c>
      <c r="E338" s="19" t="s">
        <v>545</v>
      </c>
      <c r="F338" s="332">
        <v>5056.4669999999996</v>
      </c>
      <c r="G338" s="40"/>
      <c r="H338" s="46"/>
    </row>
    <row r="339" s="2" customFormat="1" ht="16.8" customHeight="1">
      <c r="A339" s="40"/>
      <c r="B339" s="46"/>
      <c r="C339" s="327" t="s">
        <v>1014</v>
      </c>
      <c r="D339" s="328" t="s">
        <v>1</v>
      </c>
      <c r="E339" s="329" t="s">
        <v>1</v>
      </c>
      <c r="F339" s="330">
        <v>5201</v>
      </c>
      <c r="G339" s="40"/>
      <c r="H339" s="46"/>
    </row>
    <row r="340" s="2" customFormat="1" ht="16.8" customHeight="1">
      <c r="A340" s="40"/>
      <c r="B340" s="46"/>
      <c r="C340" s="331" t="s">
        <v>1014</v>
      </c>
      <c r="D340" s="331" t="s">
        <v>1302</v>
      </c>
      <c r="E340" s="19" t="s">
        <v>1</v>
      </c>
      <c r="F340" s="332">
        <v>5201</v>
      </c>
      <c r="G340" s="40"/>
      <c r="H340" s="46"/>
    </row>
    <row r="341" s="2" customFormat="1" ht="16.8" customHeight="1">
      <c r="A341" s="40"/>
      <c r="B341" s="46"/>
      <c r="C341" s="333" t="s">
        <v>8207</v>
      </c>
      <c r="D341" s="40"/>
      <c r="E341" s="40"/>
      <c r="F341" s="40"/>
      <c r="G341" s="40"/>
      <c r="H341" s="46"/>
    </row>
    <row r="342" s="2" customFormat="1" ht="16.8" customHeight="1">
      <c r="A342" s="40"/>
      <c r="B342" s="46"/>
      <c r="C342" s="331" t="s">
        <v>1299</v>
      </c>
      <c r="D342" s="331" t="s">
        <v>1300</v>
      </c>
      <c r="E342" s="19" t="s">
        <v>329</v>
      </c>
      <c r="F342" s="332">
        <v>5201</v>
      </c>
      <c r="G342" s="40"/>
      <c r="H342" s="46"/>
    </row>
    <row r="343" s="2" customFormat="1">
      <c r="A343" s="40"/>
      <c r="B343" s="46"/>
      <c r="C343" s="331" t="s">
        <v>676</v>
      </c>
      <c r="D343" s="331" t="s">
        <v>677</v>
      </c>
      <c r="E343" s="19" t="s">
        <v>545</v>
      </c>
      <c r="F343" s="332">
        <v>5056.4669999999996</v>
      </c>
      <c r="G343" s="40"/>
      <c r="H343" s="46"/>
    </row>
    <row r="344" s="2" customFormat="1" ht="16.8" customHeight="1">
      <c r="A344" s="40"/>
      <c r="B344" s="46"/>
      <c r="C344" s="327" t="s">
        <v>1016</v>
      </c>
      <c r="D344" s="328" t="s">
        <v>1</v>
      </c>
      <c r="E344" s="329" t="s">
        <v>1</v>
      </c>
      <c r="F344" s="330">
        <v>5036.4669999999996</v>
      </c>
      <c r="G344" s="40"/>
      <c r="H344" s="46"/>
    </row>
    <row r="345" s="2" customFormat="1" ht="16.8" customHeight="1">
      <c r="A345" s="40"/>
      <c r="B345" s="46"/>
      <c r="C345" s="331" t="s">
        <v>1</v>
      </c>
      <c r="D345" s="331" t="s">
        <v>1403</v>
      </c>
      <c r="E345" s="19" t="s">
        <v>1</v>
      </c>
      <c r="F345" s="332">
        <v>0</v>
      </c>
      <c r="G345" s="40"/>
      <c r="H345" s="46"/>
    </row>
    <row r="346" s="2" customFormat="1" ht="16.8" customHeight="1">
      <c r="A346" s="40"/>
      <c r="B346" s="46"/>
      <c r="C346" s="331" t="s">
        <v>1</v>
      </c>
      <c r="D346" s="331" t="s">
        <v>1404</v>
      </c>
      <c r="E346" s="19" t="s">
        <v>1</v>
      </c>
      <c r="F346" s="332">
        <v>60.719999999999999</v>
      </c>
      <c r="G346" s="40"/>
      <c r="H346" s="46"/>
    </row>
    <row r="347" s="2" customFormat="1" ht="16.8" customHeight="1">
      <c r="A347" s="40"/>
      <c r="B347" s="46"/>
      <c r="C347" s="331" t="s">
        <v>1</v>
      </c>
      <c r="D347" s="331" t="s">
        <v>1405</v>
      </c>
      <c r="E347" s="19" t="s">
        <v>1</v>
      </c>
      <c r="F347" s="332">
        <v>1954.6800000000001</v>
      </c>
      <c r="G347" s="40"/>
      <c r="H347" s="46"/>
    </row>
    <row r="348" s="2" customFormat="1" ht="16.8" customHeight="1">
      <c r="A348" s="40"/>
      <c r="B348" s="46"/>
      <c r="C348" s="331" t="s">
        <v>1</v>
      </c>
      <c r="D348" s="331" t="s">
        <v>1406</v>
      </c>
      <c r="E348" s="19" t="s">
        <v>1</v>
      </c>
      <c r="F348" s="332">
        <v>17.940000000000001</v>
      </c>
      <c r="G348" s="40"/>
      <c r="H348" s="46"/>
    </row>
    <row r="349" s="2" customFormat="1" ht="16.8" customHeight="1">
      <c r="A349" s="40"/>
      <c r="B349" s="46"/>
      <c r="C349" s="331" t="s">
        <v>1</v>
      </c>
      <c r="D349" s="331" t="s">
        <v>1407</v>
      </c>
      <c r="E349" s="19" t="s">
        <v>1</v>
      </c>
      <c r="F349" s="332">
        <v>1650.24</v>
      </c>
      <c r="G349" s="40"/>
      <c r="H349" s="46"/>
    </row>
    <row r="350" s="2" customFormat="1" ht="16.8" customHeight="1">
      <c r="A350" s="40"/>
      <c r="B350" s="46"/>
      <c r="C350" s="331" t="s">
        <v>1</v>
      </c>
      <c r="D350" s="331" t="s">
        <v>1408</v>
      </c>
      <c r="E350" s="19" t="s">
        <v>1</v>
      </c>
      <c r="F350" s="332">
        <v>909.48000000000002</v>
      </c>
      <c r="G350" s="40"/>
      <c r="H350" s="46"/>
    </row>
    <row r="351" s="2" customFormat="1" ht="16.8" customHeight="1">
      <c r="A351" s="40"/>
      <c r="B351" s="46"/>
      <c r="C351" s="331" t="s">
        <v>1</v>
      </c>
      <c r="D351" s="331" t="s">
        <v>1409</v>
      </c>
      <c r="E351" s="19" t="s">
        <v>1</v>
      </c>
      <c r="F351" s="332">
        <v>282.17599999999999</v>
      </c>
      <c r="G351" s="40"/>
      <c r="H351" s="46"/>
    </row>
    <row r="352" s="2" customFormat="1" ht="16.8" customHeight="1">
      <c r="A352" s="40"/>
      <c r="B352" s="46"/>
      <c r="C352" s="331" t="s">
        <v>1</v>
      </c>
      <c r="D352" s="331" t="s">
        <v>1410</v>
      </c>
      <c r="E352" s="19" t="s">
        <v>1</v>
      </c>
      <c r="F352" s="332">
        <v>161.231</v>
      </c>
      <c r="G352" s="40"/>
      <c r="H352" s="46"/>
    </row>
    <row r="353" s="2" customFormat="1" ht="16.8" customHeight="1">
      <c r="A353" s="40"/>
      <c r="B353" s="46"/>
      <c r="C353" s="331" t="s">
        <v>1016</v>
      </c>
      <c r="D353" s="331" t="s">
        <v>289</v>
      </c>
      <c r="E353" s="19" t="s">
        <v>1</v>
      </c>
      <c r="F353" s="332">
        <v>5036.4669999999996</v>
      </c>
      <c r="G353" s="40"/>
      <c r="H353" s="46"/>
    </row>
    <row r="354" s="2" customFormat="1" ht="16.8" customHeight="1">
      <c r="A354" s="40"/>
      <c r="B354" s="46"/>
      <c r="C354" s="333" t="s">
        <v>8207</v>
      </c>
      <c r="D354" s="40"/>
      <c r="E354" s="40"/>
      <c r="F354" s="40"/>
      <c r="G354" s="40"/>
      <c r="H354" s="46"/>
    </row>
    <row r="355" s="2" customFormat="1">
      <c r="A355" s="40"/>
      <c r="B355" s="46"/>
      <c r="C355" s="331" t="s">
        <v>676</v>
      </c>
      <c r="D355" s="331" t="s">
        <v>677</v>
      </c>
      <c r="E355" s="19" t="s">
        <v>545</v>
      </c>
      <c r="F355" s="332">
        <v>5056.4669999999996</v>
      </c>
      <c r="G355" s="40"/>
      <c r="H355" s="46"/>
    </row>
    <row r="356" s="2" customFormat="1">
      <c r="A356" s="40"/>
      <c r="B356" s="46"/>
      <c r="C356" s="331" t="s">
        <v>691</v>
      </c>
      <c r="D356" s="331" t="s">
        <v>692</v>
      </c>
      <c r="E356" s="19" t="s">
        <v>545</v>
      </c>
      <c r="F356" s="332">
        <v>35355.269</v>
      </c>
      <c r="G356" s="40"/>
      <c r="H356" s="46"/>
    </row>
    <row r="357" s="2" customFormat="1" ht="16.8" customHeight="1">
      <c r="A357" s="40"/>
      <c r="B357" s="46"/>
      <c r="C357" s="327" t="s">
        <v>1018</v>
      </c>
      <c r="D357" s="328" t="s">
        <v>1</v>
      </c>
      <c r="E357" s="329" t="s">
        <v>1</v>
      </c>
      <c r="F357" s="330">
        <v>255</v>
      </c>
      <c r="G357" s="40"/>
      <c r="H357" s="46"/>
    </row>
    <row r="358" s="2" customFormat="1" ht="16.8" customHeight="1">
      <c r="A358" s="40"/>
      <c r="B358" s="46"/>
      <c r="C358" s="331" t="s">
        <v>1</v>
      </c>
      <c r="D358" s="331" t="s">
        <v>1073</v>
      </c>
      <c r="E358" s="19" t="s">
        <v>1</v>
      </c>
      <c r="F358" s="332">
        <v>0</v>
      </c>
      <c r="G358" s="40"/>
      <c r="H358" s="46"/>
    </row>
    <row r="359" s="2" customFormat="1" ht="16.8" customHeight="1">
      <c r="A359" s="40"/>
      <c r="B359" s="46"/>
      <c r="C359" s="331" t="s">
        <v>1</v>
      </c>
      <c r="D359" s="331" t="s">
        <v>1074</v>
      </c>
      <c r="E359" s="19" t="s">
        <v>1</v>
      </c>
      <c r="F359" s="332">
        <v>60</v>
      </c>
      <c r="G359" s="40"/>
      <c r="H359" s="46"/>
    </row>
    <row r="360" s="2" customFormat="1" ht="16.8" customHeight="1">
      <c r="A360" s="40"/>
      <c r="B360" s="46"/>
      <c r="C360" s="331" t="s">
        <v>1</v>
      </c>
      <c r="D360" s="331" t="s">
        <v>1075</v>
      </c>
      <c r="E360" s="19" t="s">
        <v>1</v>
      </c>
      <c r="F360" s="332">
        <v>75</v>
      </c>
      <c r="G360" s="40"/>
      <c r="H360" s="46"/>
    </row>
    <row r="361" s="2" customFormat="1" ht="16.8" customHeight="1">
      <c r="A361" s="40"/>
      <c r="B361" s="46"/>
      <c r="C361" s="331" t="s">
        <v>1</v>
      </c>
      <c r="D361" s="331" t="s">
        <v>1076</v>
      </c>
      <c r="E361" s="19" t="s">
        <v>1</v>
      </c>
      <c r="F361" s="332">
        <v>55</v>
      </c>
      <c r="G361" s="40"/>
      <c r="H361" s="46"/>
    </row>
    <row r="362" s="2" customFormat="1" ht="16.8" customHeight="1">
      <c r="A362" s="40"/>
      <c r="B362" s="46"/>
      <c r="C362" s="331" t="s">
        <v>1</v>
      </c>
      <c r="D362" s="331" t="s">
        <v>1077</v>
      </c>
      <c r="E362" s="19" t="s">
        <v>1</v>
      </c>
      <c r="F362" s="332">
        <v>20</v>
      </c>
      <c r="G362" s="40"/>
      <c r="H362" s="46"/>
    </row>
    <row r="363" s="2" customFormat="1" ht="16.8" customHeight="1">
      <c r="A363" s="40"/>
      <c r="B363" s="46"/>
      <c r="C363" s="331" t="s">
        <v>1</v>
      </c>
      <c r="D363" s="331" t="s">
        <v>1078</v>
      </c>
      <c r="E363" s="19" t="s">
        <v>1</v>
      </c>
      <c r="F363" s="332">
        <v>45</v>
      </c>
      <c r="G363" s="40"/>
      <c r="H363" s="46"/>
    </row>
    <row r="364" s="2" customFormat="1" ht="16.8" customHeight="1">
      <c r="A364" s="40"/>
      <c r="B364" s="46"/>
      <c r="C364" s="331" t="s">
        <v>1018</v>
      </c>
      <c r="D364" s="331" t="s">
        <v>266</v>
      </c>
      <c r="E364" s="19" t="s">
        <v>1</v>
      </c>
      <c r="F364" s="332">
        <v>255</v>
      </c>
      <c r="G364" s="40"/>
      <c r="H364" s="46"/>
    </row>
    <row r="365" s="2" customFormat="1" ht="16.8" customHeight="1">
      <c r="A365" s="40"/>
      <c r="B365" s="46"/>
      <c r="C365" s="333" t="s">
        <v>8207</v>
      </c>
      <c r="D365" s="40"/>
      <c r="E365" s="40"/>
      <c r="F365" s="40"/>
      <c r="G365" s="40"/>
      <c r="H365" s="46"/>
    </row>
    <row r="366" s="2" customFormat="1" ht="16.8" customHeight="1">
      <c r="A366" s="40"/>
      <c r="B366" s="46"/>
      <c r="C366" s="331" t="s">
        <v>1069</v>
      </c>
      <c r="D366" s="331" t="s">
        <v>1070</v>
      </c>
      <c r="E366" s="19" t="s">
        <v>275</v>
      </c>
      <c r="F366" s="332">
        <v>255</v>
      </c>
      <c r="G366" s="40"/>
      <c r="H366" s="46"/>
    </row>
    <row r="367" s="2" customFormat="1" ht="16.8" customHeight="1">
      <c r="A367" s="40"/>
      <c r="B367" s="46"/>
      <c r="C367" s="331" t="s">
        <v>1065</v>
      </c>
      <c r="D367" s="331" t="s">
        <v>1066</v>
      </c>
      <c r="E367" s="19" t="s">
        <v>275</v>
      </c>
      <c r="F367" s="332">
        <v>255</v>
      </c>
      <c r="G367" s="40"/>
      <c r="H367" s="46"/>
    </row>
    <row r="368" s="2" customFormat="1" ht="16.8" customHeight="1">
      <c r="A368" s="40"/>
      <c r="B368" s="46"/>
      <c r="C368" s="331" t="s">
        <v>1200</v>
      </c>
      <c r="D368" s="331" t="s">
        <v>1201</v>
      </c>
      <c r="E368" s="19" t="s">
        <v>251</v>
      </c>
      <c r="F368" s="332">
        <v>9816.0499999999993</v>
      </c>
      <c r="G368" s="40"/>
      <c r="H368" s="46"/>
    </row>
    <row r="369" s="2" customFormat="1" ht="16.8" customHeight="1">
      <c r="A369" s="40"/>
      <c r="B369" s="46"/>
      <c r="C369" s="331" t="s">
        <v>1235</v>
      </c>
      <c r="D369" s="331" t="s">
        <v>1236</v>
      </c>
      <c r="E369" s="19" t="s">
        <v>275</v>
      </c>
      <c r="F369" s="332">
        <v>7859</v>
      </c>
      <c r="G369" s="40"/>
      <c r="H369" s="46"/>
    </row>
    <row r="370" s="2" customFormat="1" ht="16.8" customHeight="1">
      <c r="A370" s="40"/>
      <c r="B370" s="46"/>
      <c r="C370" s="331" t="s">
        <v>1418</v>
      </c>
      <c r="D370" s="331" t="s">
        <v>1419</v>
      </c>
      <c r="E370" s="19" t="s">
        <v>545</v>
      </c>
      <c r="F370" s="332">
        <v>17442.057000000001</v>
      </c>
      <c r="G370" s="40"/>
      <c r="H370" s="46"/>
    </row>
    <row r="371" s="2" customFormat="1" ht="16.8" customHeight="1">
      <c r="A371" s="40"/>
      <c r="B371" s="46"/>
      <c r="C371" s="331" t="s">
        <v>1252</v>
      </c>
      <c r="D371" s="331" t="s">
        <v>1253</v>
      </c>
      <c r="E371" s="19" t="s">
        <v>545</v>
      </c>
      <c r="F371" s="332">
        <v>21.675000000000001</v>
      </c>
      <c r="G371" s="40"/>
      <c r="H371" s="46"/>
    </row>
    <row r="372" s="2" customFormat="1" ht="16.8" customHeight="1">
      <c r="A372" s="40"/>
      <c r="B372" s="46"/>
      <c r="C372" s="331" t="s">
        <v>1259</v>
      </c>
      <c r="D372" s="331" t="s">
        <v>1260</v>
      </c>
      <c r="E372" s="19" t="s">
        <v>545</v>
      </c>
      <c r="F372" s="332">
        <v>247.15000000000001</v>
      </c>
      <c r="G372" s="40"/>
      <c r="H372" s="46"/>
    </row>
    <row r="373" s="2" customFormat="1" ht="16.8" customHeight="1">
      <c r="A373" s="40"/>
      <c r="B373" s="46"/>
      <c r="C373" s="331" t="s">
        <v>1271</v>
      </c>
      <c r="D373" s="331" t="s">
        <v>1272</v>
      </c>
      <c r="E373" s="19" t="s">
        <v>329</v>
      </c>
      <c r="F373" s="332">
        <v>255</v>
      </c>
      <c r="G373" s="40"/>
      <c r="H373" s="46"/>
    </row>
    <row r="374" s="2" customFormat="1" ht="16.8" customHeight="1">
      <c r="A374" s="40"/>
      <c r="B374" s="46"/>
      <c r="C374" s="331" t="s">
        <v>1307</v>
      </c>
      <c r="D374" s="331" t="s">
        <v>1308</v>
      </c>
      <c r="E374" s="19" t="s">
        <v>275</v>
      </c>
      <c r="F374" s="332">
        <v>1070</v>
      </c>
      <c r="G374" s="40"/>
      <c r="H374" s="46"/>
    </row>
    <row r="375" s="2" customFormat="1" ht="16.8" customHeight="1">
      <c r="A375" s="40"/>
      <c r="B375" s="46"/>
      <c r="C375" s="327" t="s">
        <v>1020</v>
      </c>
      <c r="D375" s="328" t="s">
        <v>1</v>
      </c>
      <c r="E375" s="329" t="s">
        <v>1</v>
      </c>
      <c r="F375" s="330">
        <v>1143.75</v>
      </c>
      <c r="G375" s="40"/>
      <c r="H375" s="46"/>
    </row>
    <row r="376" s="2" customFormat="1" ht="16.8" customHeight="1">
      <c r="A376" s="40"/>
      <c r="B376" s="46"/>
      <c r="C376" s="331" t="s">
        <v>1020</v>
      </c>
      <c r="D376" s="331" t="s">
        <v>1225</v>
      </c>
      <c r="E376" s="19" t="s">
        <v>1</v>
      </c>
      <c r="F376" s="332">
        <v>1143.75</v>
      </c>
      <c r="G376" s="40"/>
      <c r="H376" s="46"/>
    </row>
    <row r="377" s="2" customFormat="1" ht="16.8" customHeight="1">
      <c r="A377" s="40"/>
      <c r="B377" s="46"/>
      <c r="C377" s="333" t="s">
        <v>8207</v>
      </c>
      <c r="D377" s="40"/>
      <c r="E377" s="40"/>
      <c r="F377" s="40"/>
      <c r="G377" s="40"/>
      <c r="H377" s="46"/>
    </row>
    <row r="378" s="2" customFormat="1" ht="16.8" customHeight="1">
      <c r="A378" s="40"/>
      <c r="B378" s="46"/>
      <c r="C378" s="331" t="s">
        <v>1256</v>
      </c>
      <c r="D378" s="331" t="s">
        <v>1257</v>
      </c>
      <c r="E378" s="19" t="s">
        <v>545</v>
      </c>
      <c r="F378" s="332">
        <v>1143.75</v>
      </c>
      <c r="G378" s="40"/>
      <c r="H378" s="46"/>
    </row>
    <row r="379" s="2" customFormat="1" ht="16.8" customHeight="1">
      <c r="A379" s="40"/>
      <c r="B379" s="46"/>
      <c r="C379" s="331" t="s">
        <v>659</v>
      </c>
      <c r="D379" s="331" t="s">
        <v>660</v>
      </c>
      <c r="E379" s="19" t="s">
        <v>545</v>
      </c>
      <c r="F379" s="332">
        <v>22088.544000000002</v>
      </c>
      <c r="G379" s="40"/>
      <c r="H379" s="46"/>
    </row>
    <row r="380" s="2" customFormat="1" ht="16.8" customHeight="1">
      <c r="A380" s="40"/>
      <c r="B380" s="46"/>
      <c r="C380" s="331" t="s">
        <v>667</v>
      </c>
      <c r="D380" s="331" t="s">
        <v>668</v>
      </c>
      <c r="E380" s="19" t="s">
        <v>545</v>
      </c>
      <c r="F380" s="332">
        <v>99722.512000000002</v>
      </c>
      <c r="G380" s="40"/>
      <c r="H380" s="46"/>
    </row>
    <row r="381" s="2" customFormat="1" ht="16.8" customHeight="1">
      <c r="A381" s="40"/>
      <c r="B381" s="46"/>
      <c r="C381" s="327" t="s">
        <v>1022</v>
      </c>
      <c r="D381" s="328" t="s">
        <v>1</v>
      </c>
      <c r="E381" s="329" t="s">
        <v>1</v>
      </c>
      <c r="F381" s="330">
        <v>9816.0499999999993</v>
      </c>
      <c r="G381" s="40"/>
      <c r="H381" s="46"/>
    </row>
    <row r="382" s="2" customFormat="1" ht="16.8" customHeight="1">
      <c r="A382" s="40"/>
      <c r="B382" s="46"/>
      <c r="C382" s="331" t="s">
        <v>1</v>
      </c>
      <c r="D382" s="331" t="s">
        <v>1204</v>
      </c>
      <c r="E382" s="19" t="s">
        <v>1</v>
      </c>
      <c r="F382" s="332">
        <v>0</v>
      </c>
      <c r="G382" s="40"/>
      <c r="H382" s="46"/>
    </row>
    <row r="383" s="2" customFormat="1" ht="16.8" customHeight="1">
      <c r="A383" s="40"/>
      <c r="B383" s="46"/>
      <c r="C383" s="331" t="s">
        <v>1</v>
      </c>
      <c r="D383" s="331" t="s">
        <v>1205</v>
      </c>
      <c r="E383" s="19" t="s">
        <v>1</v>
      </c>
      <c r="F383" s="332">
        <v>784.70000000000005</v>
      </c>
      <c r="G383" s="40"/>
      <c r="H383" s="46"/>
    </row>
    <row r="384" s="2" customFormat="1" ht="16.8" customHeight="1">
      <c r="A384" s="40"/>
      <c r="B384" s="46"/>
      <c r="C384" s="331" t="s">
        <v>1</v>
      </c>
      <c r="D384" s="331" t="s">
        <v>1206</v>
      </c>
      <c r="E384" s="19" t="s">
        <v>1</v>
      </c>
      <c r="F384" s="332">
        <v>58.649999999999999</v>
      </c>
      <c r="G384" s="40"/>
      <c r="H384" s="46"/>
    </row>
    <row r="385" s="2" customFormat="1" ht="16.8" customHeight="1">
      <c r="A385" s="40"/>
      <c r="B385" s="46"/>
      <c r="C385" s="331" t="s">
        <v>1</v>
      </c>
      <c r="D385" s="331" t="s">
        <v>1207</v>
      </c>
      <c r="E385" s="19" t="s">
        <v>1</v>
      </c>
      <c r="F385" s="332">
        <v>6142.5</v>
      </c>
      <c r="G385" s="40"/>
      <c r="H385" s="46"/>
    </row>
    <row r="386" s="2" customFormat="1" ht="16.8" customHeight="1">
      <c r="A386" s="40"/>
      <c r="B386" s="46"/>
      <c r="C386" s="331" t="s">
        <v>1</v>
      </c>
      <c r="D386" s="331" t="s">
        <v>1208</v>
      </c>
      <c r="E386" s="19" t="s">
        <v>1</v>
      </c>
      <c r="F386" s="332">
        <v>745.20000000000005</v>
      </c>
      <c r="G386" s="40"/>
      <c r="H386" s="46"/>
    </row>
    <row r="387" s="2" customFormat="1" ht="16.8" customHeight="1">
      <c r="A387" s="40"/>
      <c r="B387" s="46"/>
      <c r="C387" s="331" t="s">
        <v>1</v>
      </c>
      <c r="D387" s="331" t="s">
        <v>1209</v>
      </c>
      <c r="E387" s="19" t="s">
        <v>1</v>
      </c>
      <c r="F387" s="332">
        <v>556.5</v>
      </c>
      <c r="G387" s="40"/>
      <c r="H387" s="46"/>
    </row>
    <row r="388" s="2" customFormat="1" ht="16.8" customHeight="1">
      <c r="A388" s="40"/>
      <c r="B388" s="46"/>
      <c r="C388" s="331" t="s">
        <v>1</v>
      </c>
      <c r="D388" s="331" t="s">
        <v>1210</v>
      </c>
      <c r="E388" s="19" t="s">
        <v>1</v>
      </c>
      <c r="F388" s="332">
        <v>0</v>
      </c>
      <c r="G388" s="40"/>
      <c r="H388" s="46"/>
    </row>
    <row r="389" s="2" customFormat="1" ht="16.8" customHeight="1">
      <c r="A389" s="40"/>
      <c r="B389" s="46"/>
      <c r="C389" s="331" t="s">
        <v>1</v>
      </c>
      <c r="D389" s="331" t="s">
        <v>441</v>
      </c>
      <c r="E389" s="19" t="s">
        <v>1</v>
      </c>
      <c r="F389" s="332">
        <v>0</v>
      </c>
      <c r="G389" s="40"/>
      <c r="H389" s="46"/>
    </row>
    <row r="390" s="2" customFormat="1" ht="16.8" customHeight="1">
      <c r="A390" s="40"/>
      <c r="B390" s="46"/>
      <c r="C390" s="331" t="s">
        <v>1</v>
      </c>
      <c r="D390" s="331" t="s">
        <v>1211</v>
      </c>
      <c r="E390" s="19" t="s">
        <v>1</v>
      </c>
      <c r="F390" s="332">
        <v>135</v>
      </c>
      <c r="G390" s="40"/>
      <c r="H390" s="46"/>
    </row>
    <row r="391" s="2" customFormat="1" ht="16.8" customHeight="1">
      <c r="A391" s="40"/>
      <c r="B391" s="46"/>
      <c r="C391" s="331" t="s">
        <v>1</v>
      </c>
      <c r="D391" s="331" t="s">
        <v>1212</v>
      </c>
      <c r="E391" s="19" t="s">
        <v>1</v>
      </c>
      <c r="F391" s="332">
        <v>72</v>
      </c>
      <c r="G391" s="40"/>
      <c r="H391" s="46"/>
    </row>
    <row r="392" s="2" customFormat="1" ht="16.8" customHeight="1">
      <c r="A392" s="40"/>
      <c r="B392" s="46"/>
      <c r="C392" s="331" t="s">
        <v>1</v>
      </c>
      <c r="D392" s="331" t="s">
        <v>1213</v>
      </c>
      <c r="E392" s="19" t="s">
        <v>1</v>
      </c>
      <c r="F392" s="332">
        <v>98</v>
      </c>
      <c r="G392" s="40"/>
      <c r="H392" s="46"/>
    </row>
    <row r="393" s="2" customFormat="1" ht="16.8" customHeight="1">
      <c r="A393" s="40"/>
      <c r="B393" s="46"/>
      <c r="C393" s="331" t="s">
        <v>1</v>
      </c>
      <c r="D393" s="331" t="s">
        <v>1214</v>
      </c>
      <c r="E393" s="19" t="s">
        <v>1</v>
      </c>
      <c r="F393" s="332">
        <v>100</v>
      </c>
      <c r="G393" s="40"/>
      <c r="H393" s="46"/>
    </row>
    <row r="394" s="2" customFormat="1" ht="16.8" customHeight="1">
      <c r="A394" s="40"/>
      <c r="B394" s="46"/>
      <c r="C394" s="331" t="s">
        <v>1</v>
      </c>
      <c r="D394" s="331" t="s">
        <v>1215</v>
      </c>
      <c r="E394" s="19" t="s">
        <v>1</v>
      </c>
      <c r="F394" s="332">
        <v>366</v>
      </c>
      <c r="G394" s="40"/>
      <c r="H394" s="46"/>
    </row>
    <row r="395" s="2" customFormat="1" ht="16.8" customHeight="1">
      <c r="A395" s="40"/>
      <c r="B395" s="46"/>
      <c r="C395" s="331" t="s">
        <v>1</v>
      </c>
      <c r="D395" s="331" t="s">
        <v>1216</v>
      </c>
      <c r="E395" s="19" t="s">
        <v>1</v>
      </c>
      <c r="F395" s="332">
        <v>36</v>
      </c>
      <c r="G395" s="40"/>
      <c r="H395" s="46"/>
    </row>
    <row r="396" s="2" customFormat="1" ht="16.8" customHeight="1">
      <c r="A396" s="40"/>
      <c r="B396" s="46"/>
      <c r="C396" s="331" t="s">
        <v>1</v>
      </c>
      <c r="D396" s="331" t="s">
        <v>444</v>
      </c>
      <c r="E396" s="19" t="s">
        <v>1</v>
      </c>
      <c r="F396" s="332">
        <v>0</v>
      </c>
      <c r="G396" s="40"/>
      <c r="H396" s="46"/>
    </row>
    <row r="397" s="2" customFormat="1" ht="16.8" customHeight="1">
      <c r="A397" s="40"/>
      <c r="B397" s="46"/>
      <c r="C397" s="331" t="s">
        <v>1</v>
      </c>
      <c r="D397" s="331" t="s">
        <v>1217</v>
      </c>
      <c r="E397" s="19" t="s">
        <v>1</v>
      </c>
      <c r="F397" s="332">
        <v>594</v>
      </c>
      <c r="G397" s="40"/>
      <c r="H397" s="46"/>
    </row>
    <row r="398" s="2" customFormat="1" ht="16.8" customHeight="1">
      <c r="A398" s="40"/>
      <c r="B398" s="46"/>
      <c r="C398" s="331" t="s">
        <v>1</v>
      </c>
      <c r="D398" s="331" t="s">
        <v>1218</v>
      </c>
      <c r="E398" s="19" t="s">
        <v>1</v>
      </c>
      <c r="F398" s="332">
        <v>0</v>
      </c>
      <c r="G398" s="40"/>
      <c r="H398" s="46"/>
    </row>
    <row r="399" s="2" customFormat="1" ht="16.8" customHeight="1">
      <c r="A399" s="40"/>
      <c r="B399" s="46"/>
      <c r="C399" s="331" t="s">
        <v>1</v>
      </c>
      <c r="D399" s="331" t="s">
        <v>1219</v>
      </c>
      <c r="E399" s="19" t="s">
        <v>1</v>
      </c>
      <c r="F399" s="332">
        <v>127.5</v>
      </c>
      <c r="G399" s="40"/>
      <c r="H399" s="46"/>
    </row>
    <row r="400" s="2" customFormat="1" ht="16.8" customHeight="1">
      <c r="A400" s="40"/>
      <c r="B400" s="46"/>
      <c r="C400" s="331" t="s">
        <v>1022</v>
      </c>
      <c r="D400" s="331" t="s">
        <v>266</v>
      </c>
      <c r="E400" s="19" t="s">
        <v>1</v>
      </c>
      <c r="F400" s="332">
        <v>9816.0499999999993</v>
      </c>
      <c r="G400" s="40"/>
      <c r="H400" s="46"/>
    </row>
    <row r="401" s="2" customFormat="1" ht="16.8" customHeight="1">
      <c r="A401" s="40"/>
      <c r="B401" s="46"/>
      <c r="C401" s="333" t="s">
        <v>8207</v>
      </c>
      <c r="D401" s="40"/>
      <c r="E401" s="40"/>
      <c r="F401" s="40"/>
      <c r="G401" s="40"/>
      <c r="H401" s="46"/>
    </row>
    <row r="402" s="2" customFormat="1" ht="16.8" customHeight="1">
      <c r="A402" s="40"/>
      <c r="B402" s="46"/>
      <c r="C402" s="331" t="s">
        <v>1200</v>
      </c>
      <c r="D402" s="331" t="s">
        <v>1201</v>
      </c>
      <c r="E402" s="19" t="s">
        <v>251</v>
      </c>
      <c r="F402" s="332">
        <v>9816.0499999999993</v>
      </c>
      <c r="G402" s="40"/>
      <c r="H402" s="46"/>
    </row>
    <row r="403" s="2" customFormat="1" ht="16.8" customHeight="1">
      <c r="A403" s="40"/>
      <c r="B403" s="46"/>
      <c r="C403" s="331" t="s">
        <v>1418</v>
      </c>
      <c r="D403" s="331" t="s">
        <v>1419</v>
      </c>
      <c r="E403" s="19" t="s">
        <v>545</v>
      </c>
      <c r="F403" s="332">
        <v>17442.057000000001</v>
      </c>
      <c r="G403" s="40"/>
      <c r="H403" s="46"/>
    </row>
    <row r="404" s="2" customFormat="1" ht="16.8" customHeight="1">
      <c r="A404" s="40"/>
      <c r="B404" s="46"/>
      <c r="C404" s="327" t="s">
        <v>1024</v>
      </c>
      <c r="D404" s="328" t="s">
        <v>1</v>
      </c>
      <c r="E404" s="329" t="s">
        <v>1</v>
      </c>
      <c r="F404" s="330">
        <v>1163.75</v>
      </c>
      <c r="G404" s="40"/>
      <c r="H404" s="46"/>
    </row>
    <row r="405" s="2" customFormat="1" ht="16.8" customHeight="1">
      <c r="A405" s="40"/>
      <c r="B405" s="46"/>
      <c r="C405" s="331" t="s">
        <v>1</v>
      </c>
      <c r="D405" s="331" t="s">
        <v>1224</v>
      </c>
      <c r="E405" s="19" t="s">
        <v>1</v>
      </c>
      <c r="F405" s="332">
        <v>0</v>
      </c>
      <c r="G405" s="40"/>
      <c r="H405" s="46"/>
    </row>
    <row r="406" s="2" customFormat="1" ht="16.8" customHeight="1">
      <c r="A406" s="40"/>
      <c r="B406" s="46"/>
      <c r="C406" s="331" t="s">
        <v>1</v>
      </c>
      <c r="D406" s="331" t="s">
        <v>1225</v>
      </c>
      <c r="E406" s="19" t="s">
        <v>1</v>
      </c>
      <c r="F406" s="332">
        <v>1143.75</v>
      </c>
      <c r="G406" s="40"/>
      <c r="H406" s="46"/>
    </row>
    <row r="407" s="2" customFormat="1" ht="16.8" customHeight="1">
      <c r="A407" s="40"/>
      <c r="B407" s="46"/>
      <c r="C407" s="331" t="s">
        <v>1</v>
      </c>
      <c r="D407" s="331" t="s">
        <v>1150</v>
      </c>
      <c r="E407" s="19" t="s">
        <v>1</v>
      </c>
      <c r="F407" s="332">
        <v>0</v>
      </c>
      <c r="G407" s="40"/>
      <c r="H407" s="46"/>
    </row>
    <row r="408" s="2" customFormat="1" ht="16.8" customHeight="1">
      <c r="A408" s="40"/>
      <c r="B408" s="46"/>
      <c r="C408" s="331" t="s">
        <v>1</v>
      </c>
      <c r="D408" s="331" t="s">
        <v>418</v>
      </c>
      <c r="E408" s="19" t="s">
        <v>1</v>
      </c>
      <c r="F408" s="332">
        <v>20</v>
      </c>
      <c r="G408" s="40"/>
      <c r="H408" s="46"/>
    </row>
    <row r="409" s="2" customFormat="1" ht="16.8" customHeight="1">
      <c r="A409" s="40"/>
      <c r="B409" s="46"/>
      <c r="C409" s="331" t="s">
        <v>1024</v>
      </c>
      <c r="D409" s="331" t="s">
        <v>266</v>
      </c>
      <c r="E409" s="19" t="s">
        <v>1</v>
      </c>
      <c r="F409" s="332">
        <v>1163.75</v>
      </c>
      <c r="G409" s="40"/>
      <c r="H409" s="46"/>
    </row>
    <row r="410" s="2" customFormat="1" ht="16.8" customHeight="1">
      <c r="A410" s="40"/>
      <c r="B410" s="46"/>
      <c r="C410" s="333" t="s">
        <v>8207</v>
      </c>
      <c r="D410" s="40"/>
      <c r="E410" s="40"/>
      <c r="F410" s="40"/>
      <c r="G410" s="40"/>
      <c r="H410" s="46"/>
    </row>
    <row r="411" s="2" customFormat="1" ht="16.8" customHeight="1">
      <c r="A411" s="40"/>
      <c r="B411" s="46"/>
      <c r="C411" s="331" t="s">
        <v>1220</v>
      </c>
      <c r="D411" s="331" t="s">
        <v>1221</v>
      </c>
      <c r="E411" s="19" t="s">
        <v>251</v>
      </c>
      <c r="F411" s="332">
        <v>1163.75</v>
      </c>
      <c r="G411" s="40"/>
      <c r="H411" s="46"/>
    </row>
    <row r="412" s="2" customFormat="1" ht="16.8" customHeight="1">
      <c r="A412" s="40"/>
      <c r="B412" s="46"/>
      <c r="C412" s="331" t="s">
        <v>1418</v>
      </c>
      <c r="D412" s="331" t="s">
        <v>1419</v>
      </c>
      <c r="E412" s="19" t="s">
        <v>545</v>
      </c>
      <c r="F412" s="332">
        <v>17442.057000000001</v>
      </c>
      <c r="G412" s="40"/>
      <c r="H412" s="46"/>
    </row>
    <row r="413" s="2" customFormat="1" ht="16.8" customHeight="1">
      <c r="A413" s="40"/>
      <c r="B413" s="46"/>
      <c r="C413" s="327" t="s">
        <v>1026</v>
      </c>
      <c r="D413" s="328" t="s">
        <v>1</v>
      </c>
      <c r="E413" s="329" t="s">
        <v>1</v>
      </c>
      <c r="F413" s="330">
        <v>2500.9499999999998</v>
      </c>
      <c r="G413" s="40"/>
      <c r="H413" s="46"/>
    </row>
    <row r="414" s="2" customFormat="1" ht="16.8" customHeight="1">
      <c r="A414" s="40"/>
      <c r="B414" s="46"/>
      <c r="C414" s="331" t="s">
        <v>1</v>
      </c>
      <c r="D414" s="331" t="s">
        <v>1230</v>
      </c>
      <c r="E414" s="19" t="s">
        <v>1</v>
      </c>
      <c r="F414" s="332">
        <v>0</v>
      </c>
      <c r="G414" s="40"/>
      <c r="H414" s="46"/>
    </row>
    <row r="415" s="2" customFormat="1" ht="16.8" customHeight="1">
      <c r="A415" s="40"/>
      <c r="B415" s="46"/>
      <c r="C415" s="331" t="s">
        <v>1</v>
      </c>
      <c r="D415" s="331" t="s">
        <v>1231</v>
      </c>
      <c r="E415" s="19" t="s">
        <v>1</v>
      </c>
      <c r="F415" s="332">
        <v>19.550000000000001</v>
      </c>
      <c r="G415" s="40"/>
      <c r="H415" s="46"/>
    </row>
    <row r="416" s="2" customFormat="1" ht="16.8" customHeight="1">
      <c r="A416" s="40"/>
      <c r="B416" s="46"/>
      <c r="C416" s="331" t="s">
        <v>1</v>
      </c>
      <c r="D416" s="331" t="s">
        <v>1232</v>
      </c>
      <c r="E416" s="19" t="s">
        <v>1</v>
      </c>
      <c r="F416" s="332">
        <v>2047.5</v>
      </c>
      <c r="G416" s="40"/>
      <c r="H416" s="46"/>
    </row>
    <row r="417" s="2" customFormat="1" ht="16.8" customHeight="1">
      <c r="A417" s="40"/>
      <c r="B417" s="46"/>
      <c r="C417" s="331" t="s">
        <v>1</v>
      </c>
      <c r="D417" s="331" t="s">
        <v>1233</v>
      </c>
      <c r="E417" s="19" t="s">
        <v>1</v>
      </c>
      <c r="F417" s="332">
        <v>248.40000000000001</v>
      </c>
      <c r="G417" s="40"/>
      <c r="H417" s="46"/>
    </row>
    <row r="418" s="2" customFormat="1" ht="16.8" customHeight="1">
      <c r="A418" s="40"/>
      <c r="B418" s="46"/>
      <c r="C418" s="331" t="s">
        <v>1</v>
      </c>
      <c r="D418" s="331" t="s">
        <v>1234</v>
      </c>
      <c r="E418" s="19" t="s">
        <v>1</v>
      </c>
      <c r="F418" s="332">
        <v>185.5</v>
      </c>
      <c r="G418" s="40"/>
      <c r="H418" s="46"/>
    </row>
    <row r="419" s="2" customFormat="1" ht="16.8" customHeight="1">
      <c r="A419" s="40"/>
      <c r="B419" s="46"/>
      <c r="C419" s="331" t="s">
        <v>1026</v>
      </c>
      <c r="D419" s="331" t="s">
        <v>266</v>
      </c>
      <c r="E419" s="19" t="s">
        <v>1</v>
      </c>
      <c r="F419" s="332">
        <v>2500.9499999999998</v>
      </c>
      <c r="G419" s="40"/>
      <c r="H419" s="46"/>
    </row>
    <row r="420" s="2" customFormat="1" ht="16.8" customHeight="1">
      <c r="A420" s="40"/>
      <c r="B420" s="46"/>
      <c r="C420" s="333" t="s">
        <v>8207</v>
      </c>
      <c r="D420" s="40"/>
      <c r="E420" s="40"/>
      <c r="F420" s="40"/>
      <c r="G420" s="40"/>
      <c r="H420" s="46"/>
    </row>
    <row r="421" s="2" customFormat="1" ht="16.8" customHeight="1">
      <c r="A421" s="40"/>
      <c r="B421" s="46"/>
      <c r="C421" s="331" t="s">
        <v>1226</v>
      </c>
      <c r="D421" s="331" t="s">
        <v>1227</v>
      </c>
      <c r="E421" s="19" t="s">
        <v>251</v>
      </c>
      <c r="F421" s="332">
        <v>2500.9499999999998</v>
      </c>
      <c r="G421" s="40"/>
      <c r="H421" s="46"/>
    </row>
    <row r="422" s="2" customFormat="1" ht="16.8" customHeight="1">
      <c r="A422" s="40"/>
      <c r="B422" s="46"/>
      <c r="C422" s="331" t="s">
        <v>1418</v>
      </c>
      <c r="D422" s="331" t="s">
        <v>1419</v>
      </c>
      <c r="E422" s="19" t="s">
        <v>545</v>
      </c>
      <c r="F422" s="332">
        <v>17442.057000000001</v>
      </c>
      <c r="G422" s="40"/>
      <c r="H422" s="46"/>
    </row>
    <row r="423" s="2" customFormat="1" ht="16.8" customHeight="1">
      <c r="A423" s="40"/>
      <c r="B423" s="46"/>
      <c r="C423" s="327" t="s">
        <v>1028</v>
      </c>
      <c r="D423" s="328" t="s">
        <v>1</v>
      </c>
      <c r="E423" s="329" t="s">
        <v>1</v>
      </c>
      <c r="F423" s="330">
        <v>1380</v>
      </c>
      <c r="G423" s="40"/>
      <c r="H423" s="46"/>
    </row>
    <row r="424" s="2" customFormat="1" ht="16.8" customHeight="1">
      <c r="A424" s="40"/>
      <c r="B424" s="46"/>
      <c r="C424" s="331" t="s">
        <v>1028</v>
      </c>
      <c r="D424" s="331" t="s">
        <v>1306</v>
      </c>
      <c r="E424" s="19" t="s">
        <v>1</v>
      </c>
      <c r="F424" s="332">
        <v>1380</v>
      </c>
      <c r="G424" s="40"/>
      <c r="H424" s="46"/>
    </row>
    <row r="425" s="2" customFormat="1" ht="16.8" customHeight="1">
      <c r="A425" s="40"/>
      <c r="B425" s="46"/>
      <c r="C425" s="333" t="s">
        <v>8207</v>
      </c>
      <c r="D425" s="40"/>
      <c r="E425" s="40"/>
      <c r="F425" s="40"/>
      <c r="G425" s="40"/>
      <c r="H425" s="46"/>
    </row>
    <row r="426" s="2" customFormat="1" ht="16.8" customHeight="1">
      <c r="A426" s="40"/>
      <c r="B426" s="46"/>
      <c r="C426" s="331" t="s">
        <v>1303</v>
      </c>
      <c r="D426" s="331" t="s">
        <v>1304</v>
      </c>
      <c r="E426" s="19" t="s">
        <v>329</v>
      </c>
      <c r="F426" s="332">
        <v>1380</v>
      </c>
      <c r="G426" s="40"/>
      <c r="H426" s="46"/>
    </row>
    <row r="427" s="2" customFormat="1">
      <c r="A427" s="40"/>
      <c r="B427" s="46"/>
      <c r="C427" s="331" t="s">
        <v>676</v>
      </c>
      <c r="D427" s="331" t="s">
        <v>677</v>
      </c>
      <c r="E427" s="19" t="s">
        <v>545</v>
      </c>
      <c r="F427" s="332">
        <v>5056.4669999999996</v>
      </c>
      <c r="G427" s="40"/>
      <c r="H427" s="46"/>
    </row>
    <row r="428" s="2" customFormat="1" ht="16.8" customHeight="1">
      <c r="A428" s="40"/>
      <c r="B428" s="46"/>
      <c r="C428" s="327" t="s">
        <v>1030</v>
      </c>
      <c r="D428" s="328" t="s">
        <v>1</v>
      </c>
      <c r="E428" s="329" t="s">
        <v>1</v>
      </c>
      <c r="F428" s="330">
        <v>432</v>
      </c>
      <c r="G428" s="40"/>
      <c r="H428" s="46"/>
    </row>
    <row r="429" s="2" customFormat="1" ht="16.8" customHeight="1">
      <c r="A429" s="40"/>
      <c r="B429" s="46"/>
      <c r="C429" s="331" t="s">
        <v>1030</v>
      </c>
      <c r="D429" s="331" t="s">
        <v>1286</v>
      </c>
      <c r="E429" s="19" t="s">
        <v>1</v>
      </c>
      <c r="F429" s="332">
        <v>432</v>
      </c>
      <c r="G429" s="40"/>
      <c r="H429" s="46"/>
    </row>
    <row r="430" s="2" customFormat="1" ht="16.8" customHeight="1">
      <c r="A430" s="40"/>
      <c r="B430" s="46"/>
      <c r="C430" s="333" t="s">
        <v>8207</v>
      </c>
      <c r="D430" s="40"/>
      <c r="E430" s="40"/>
      <c r="F430" s="40"/>
      <c r="G430" s="40"/>
      <c r="H430" s="46"/>
    </row>
    <row r="431" s="2" customFormat="1" ht="16.8" customHeight="1">
      <c r="A431" s="40"/>
      <c r="B431" s="46"/>
      <c r="C431" s="331" t="s">
        <v>1283</v>
      </c>
      <c r="D431" s="331" t="s">
        <v>1284</v>
      </c>
      <c r="E431" s="19" t="s">
        <v>329</v>
      </c>
      <c r="F431" s="332">
        <v>432</v>
      </c>
      <c r="G431" s="40"/>
      <c r="H431" s="46"/>
    </row>
    <row r="432" s="2" customFormat="1" ht="16.8" customHeight="1">
      <c r="A432" s="40"/>
      <c r="B432" s="46"/>
      <c r="C432" s="331" t="s">
        <v>1200</v>
      </c>
      <c r="D432" s="331" t="s">
        <v>1201</v>
      </c>
      <c r="E432" s="19" t="s">
        <v>251</v>
      </c>
      <c r="F432" s="332">
        <v>9816.0499999999993</v>
      </c>
      <c r="G432" s="40"/>
      <c r="H432" s="46"/>
    </row>
    <row r="433" s="2" customFormat="1" ht="16.8" customHeight="1">
      <c r="A433" s="40"/>
      <c r="B433" s="46"/>
      <c r="C433" s="331" t="s">
        <v>1226</v>
      </c>
      <c r="D433" s="331" t="s">
        <v>1227</v>
      </c>
      <c r="E433" s="19" t="s">
        <v>251</v>
      </c>
      <c r="F433" s="332">
        <v>2500.9499999999998</v>
      </c>
      <c r="G433" s="40"/>
      <c r="H433" s="46"/>
    </row>
    <row r="434" s="2" customFormat="1">
      <c r="A434" s="40"/>
      <c r="B434" s="46"/>
      <c r="C434" s="331" t="s">
        <v>676</v>
      </c>
      <c r="D434" s="331" t="s">
        <v>677</v>
      </c>
      <c r="E434" s="19" t="s">
        <v>545</v>
      </c>
      <c r="F434" s="332">
        <v>5056.4669999999996</v>
      </c>
      <c r="G434" s="40"/>
      <c r="H434" s="46"/>
    </row>
    <row r="435" s="2" customFormat="1" ht="16.8" customHeight="1">
      <c r="A435" s="40"/>
      <c r="B435" s="46"/>
      <c r="C435" s="327" t="s">
        <v>1032</v>
      </c>
      <c r="D435" s="328" t="s">
        <v>1</v>
      </c>
      <c r="E435" s="329" t="s">
        <v>1</v>
      </c>
      <c r="F435" s="330">
        <v>212</v>
      </c>
      <c r="G435" s="40"/>
      <c r="H435" s="46"/>
    </row>
    <row r="436" s="2" customFormat="1" ht="16.8" customHeight="1">
      <c r="A436" s="40"/>
      <c r="B436" s="46"/>
      <c r="C436" s="331" t="s">
        <v>1032</v>
      </c>
      <c r="D436" s="331" t="s">
        <v>1290</v>
      </c>
      <c r="E436" s="19" t="s">
        <v>1</v>
      </c>
      <c r="F436" s="332">
        <v>212</v>
      </c>
      <c r="G436" s="40"/>
      <c r="H436" s="46"/>
    </row>
    <row r="437" s="2" customFormat="1" ht="16.8" customHeight="1">
      <c r="A437" s="40"/>
      <c r="B437" s="46"/>
      <c r="C437" s="333" t="s">
        <v>8207</v>
      </c>
      <c r="D437" s="40"/>
      <c r="E437" s="40"/>
      <c r="F437" s="40"/>
      <c r="G437" s="40"/>
      <c r="H437" s="46"/>
    </row>
    <row r="438" s="2" customFormat="1" ht="16.8" customHeight="1">
      <c r="A438" s="40"/>
      <c r="B438" s="46"/>
      <c r="C438" s="331" t="s">
        <v>1287</v>
      </c>
      <c r="D438" s="331" t="s">
        <v>1288</v>
      </c>
      <c r="E438" s="19" t="s">
        <v>329</v>
      </c>
      <c r="F438" s="332">
        <v>212</v>
      </c>
      <c r="G438" s="40"/>
      <c r="H438" s="46"/>
    </row>
    <row r="439" s="2" customFormat="1" ht="16.8" customHeight="1">
      <c r="A439" s="40"/>
      <c r="B439" s="46"/>
      <c r="C439" s="331" t="s">
        <v>1200</v>
      </c>
      <c r="D439" s="331" t="s">
        <v>1201</v>
      </c>
      <c r="E439" s="19" t="s">
        <v>251</v>
      </c>
      <c r="F439" s="332">
        <v>9816.0499999999993</v>
      </c>
      <c r="G439" s="40"/>
      <c r="H439" s="46"/>
    </row>
    <row r="440" s="2" customFormat="1" ht="16.8" customHeight="1">
      <c r="A440" s="40"/>
      <c r="B440" s="46"/>
      <c r="C440" s="331" t="s">
        <v>1226</v>
      </c>
      <c r="D440" s="331" t="s">
        <v>1227</v>
      </c>
      <c r="E440" s="19" t="s">
        <v>251</v>
      </c>
      <c r="F440" s="332">
        <v>2500.9499999999998</v>
      </c>
      <c r="G440" s="40"/>
      <c r="H440" s="46"/>
    </row>
    <row r="441" s="2" customFormat="1">
      <c r="A441" s="40"/>
      <c r="B441" s="46"/>
      <c r="C441" s="331" t="s">
        <v>676</v>
      </c>
      <c r="D441" s="331" t="s">
        <v>677</v>
      </c>
      <c r="E441" s="19" t="s">
        <v>545</v>
      </c>
      <c r="F441" s="332">
        <v>5056.4669999999996</v>
      </c>
      <c r="G441" s="40"/>
      <c r="H441" s="46"/>
    </row>
    <row r="442" s="2" customFormat="1" ht="16.8" customHeight="1">
      <c r="A442" s="40"/>
      <c r="B442" s="46"/>
      <c r="C442" s="327" t="s">
        <v>1034</v>
      </c>
      <c r="D442" s="328" t="s">
        <v>1</v>
      </c>
      <c r="E442" s="329" t="s">
        <v>1</v>
      </c>
      <c r="F442" s="330">
        <v>1403.52</v>
      </c>
      <c r="G442" s="40"/>
      <c r="H442" s="46"/>
    </row>
    <row r="443" s="2" customFormat="1" ht="16.8" customHeight="1">
      <c r="A443" s="40"/>
      <c r="B443" s="46"/>
      <c r="C443" s="331" t="s">
        <v>1</v>
      </c>
      <c r="D443" s="331" t="s">
        <v>1195</v>
      </c>
      <c r="E443" s="19" t="s">
        <v>1</v>
      </c>
      <c r="F443" s="332">
        <v>0</v>
      </c>
      <c r="G443" s="40"/>
      <c r="H443" s="46"/>
    </row>
    <row r="444" s="2" customFormat="1" ht="16.8" customHeight="1">
      <c r="A444" s="40"/>
      <c r="B444" s="46"/>
      <c r="C444" s="331" t="s">
        <v>1034</v>
      </c>
      <c r="D444" s="331" t="s">
        <v>1196</v>
      </c>
      <c r="E444" s="19" t="s">
        <v>1</v>
      </c>
      <c r="F444" s="332">
        <v>1403.52</v>
      </c>
      <c r="G444" s="40"/>
      <c r="H444" s="46"/>
    </row>
    <row r="445" s="2" customFormat="1" ht="16.8" customHeight="1">
      <c r="A445" s="40"/>
      <c r="B445" s="46"/>
      <c r="C445" s="333" t="s">
        <v>8207</v>
      </c>
      <c r="D445" s="40"/>
      <c r="E445" s="40"/>
      <c r="F445" s="40"/>
      <c r="G445" s="40"/>
      <c r="H445" s="46"/>
    </row>
    <row r="446" s="2" customFormat="1" ht="16.8" customHeight="1">
      <c r="A446" s="40"/>
      <c r="B446" s="46"/>
      <c r="C446" s="331" t="s">
        <v>1191</v>
      </c>
      <c r="D446" s="331" t="s">
        <v>1192</v>
      </c>
      <c r="E446" s="19" t="s">
        <v>251</v>
      </c>
      <c r="F446" s="332">
        <v>2759.3200000000002</v>
      </c>
      <c r="G446" s="40"/>
      <c r="H446" s="46"/>
    </row>
    <row r="447" s="2" customFormat="1" ht="16.8" customHeight="1">
      <c r="A447" s="40"/>
      <c r="B447" s="46"/>
      <c r="C447" s="331" t="s">
        <v>1418</v>
      </c>
      <c r="D447" s="331" t="s">
        <v>1419</v>
      </c>
      <c r="E447" s="19" t="s">
        <v>545</v>
      </c>
      <c r="F447" s="332">
        <v>17442.057000000001</v>
      </c>
      <c r="G447" s="40"/>
      <c r="H447" s="46"/>
    </row>
    <row r="448" s="2" customFormat="1" ht="16.8" customHeight="1">
      <c r="A448" s="40"/>
      <c r="B448" s="46"/>
      <c r="C448" s="327" t="s">
        <v>1036</v>
      </c>
      <c r="D448" s="328" t="s">
        <v>1</v>
      </c>
      <c r="E448" s="329" t="s">
        <v>1</v>
      </c>
      <c r="F448" s="330">
        <v>3070.1999999999998</v>
      </c>
      <c r="G448" s="40"/>
      <c r="H448" s="46"/>
    </row>
    <row r="449" s="2" customFormat="1" ht="16.8" customHeight="1">
      <c r="A449" s="40"/>
      <c r="B449" s="46"/>
      <c r="C449" s="331" t="s">
        <v>1</v>
      </c>
      <c r="D449" s="331" t="s">
        <v>1189</v>
      </c>
      <c r="E449" s="19" t="s">
        <v>1</v>
      </c>
      <c r="F449" s="332">
        <v>0</v>
      </c>
      <c r="G449" s="40"/>
      <c r="H449" s="46"/>
    </row>
    <row r="450" s="2" customFormat="1" ht="16.8" customHeight="1">
      <c r="A450" s="40"/>
      <c r="B450" s="46"/>
      <c r="C450" s="331" t="s">
        <v>1</v>
      </c>
      <c r="D450" s="331" t="s">
        <v>1190</v>
      </c>
      <c r="E450" s="19" t="s">
        <v>1</v>
      </c>
      <c r="F450" s="332">
        <v>3070.1999999999998</v>
      </c>
      <c r="G450" s="40"/>
      <c r="H450" s="46"/>
    </row>
    <row r="451" s="2" customFormat="1" ht="16.8" customHeight="1">
      <c r="A451" s="40"/>
      <c r="B451" s="46"/>
      <c r="C451" s="331" t="s">
        <v>1036</v>
      </c>
      <c r="D451" s="331" t="s">
        <v>266</v>
      </c>
      <c r="E451" s="19" t="s">
        <v>1</v>
      </c>
      <c r="F451" s="332">
        <v>3070.1999999999998</v>
      </c>
      <c r="G451" s="40"/>
      <c r="H451" s="46"/>
    </row>
    <row r="452" s="2" customFormat="1" ht="16.8" customHeight="1">
      <c r="A452" s="40"/>
      <c r="B452" s="46"/>
      <c r="C452" s="333" t="s">
        <v>8207</v>
      </c>
      <c r="D452" s="40"/>
      <c r="E452" s="40"/>
      <c r="F452" s="40"/>
      <c r="G452" s="40"/>
      <c r="H452" s="46"/>
    </row>
    <row r="453" s="2" customFormat="1" ht="16.8" customHeight="1">
      <c r="A453" s="40"/>
      <c r="B453" s="46"/>
      <c r="C453" s="331" t="s">
        <v>1185</v>
      </c>
      <c r="D453" s="331" t="s">
        <v>1186</v>
      </c>
      <c r="E453" s="19" t="s">
        <v>251</v>
      </c>
      <c r="F453" s="332">
        <v>3070.1999999999998</v>
      </c>
      <c r="G453" s="40"/>
      <c r="H453" s="46"/>
    </row>
    <row r="454" s="2" customFormat="1" ht="16.8" customHeight="1">
      <c r="A454" s="40"/>
      <c r="B454" s="46"/>
      <c r="C454" s="331" t="s">
        <v>1418</v>
      </c>
      <c r="D454" s="331" t="s">
        <v>1419</v>
      </c>
      <c r="E454" s="19" t="s">
        <v>545</v>
      </c>
      <c r="F454" s="332">
        <v>17442.057000000001</v>
      </c>
      <c r="G454" s="40"/>
      <c r="H454" s="46"/>
    </row>
    <row r="455" s="2" customFormat="1" ht="16.8" customHeight="1">
      <c r="A455" s="40"/>
      <c r="B455" s="46"/>
      <c r="C455" s="327" t="s">
        <v>1038</v>
      </c>
      <c r="D455" s="328" t="s">
        <v>1</v>
      </c>
      <c r="E455" s="329" t="s">
        <v>1</v>
      </c>
      <c r="F455" s="330">
        <v>46</v>
      </c>
      <c r="G455" s="40"/>
      <c r="H455" s="46"/>
    </row>
    <row r="456" s="2" customFormat="1" ht="16.8" customHeight="1">
      <c r="A456" s="40"/>
      <c r="B456" s="46"/>
      <c r="C456" s="331" t="s">
        <v>1</v>
      </c>
      <c r="D456" s="331" t="s">
        <v>1105</v>
      </c>
      <c r="E456" s="19" t="s">
        <v>1</v>
      </c>
      <c r="F456" s="332">
        <v>0</v>
      </c>
      <c r="G456" s="40"/>
      <c r="H456" s="46"/>
    </row>
    <row r="457" s="2" customFormat="1" ht="16.8" customHeight="1">
      <c r="A457" s="40"/>
      <c r="B457" s="46"/>
      <c r="C457" s="331" t="s">
        <v>1</v>
      </c>
      <c r="D457" s="331" t="s">
        <v>1106</v>
      </c>
      <c r="E457" s="19" t="s">
        <v>1</v>
      </c>
      <c r="F457" s="332">
        <v>0</v>
      </c>
      <c r="G457" s="40"/>
      <c r="H457" s="46"/>
    </row>
    <row r="458" s="2" customFormat="1" ht="16.8" customHeight="1">
      <c r="A458" s="40"/>
      <c r="B458" s="46"/>
      <c r="C458" s="331" t="s">
        <v>1</v>
      </c>
      <c r="D458" s="331" t="s">
        <v>1107</v>
      </c>
      <c r="E458" s="19" t="s">
        <v>1</v>
      </c>
      <c r="F458" s="332">
        <v>41</v>
      </c>
      <c r="G458" s="40"/>
      <c r="H458" s="46"/>
    </row>
    <row r="459" s="2" customFormat="1" ht="16.8" customHeight="1">
      <c r="A459" s="40"/>
      <c r="B459" s="46"/>
      <c r="C459" s="331" t="s">
        <v>1</v>
      </c>
      <c r="D459" s="331" t="s">
        <v>1108</v>
      </c>
      <c r="E459" s="19" t="s">
        <v>1</v>
      </c>
      <c r="F459" s="332">
        <v>0</v>
      </c>
      <c r="G459" s="40"/>
      <c r="H459" s="46"/>
    </row>
    <row r="460" s="2" customFormat="1" ht="16.8" customHeight="1">
      <c r="A460" s="40"/>
      <c r="B460" s="46"/>
      <c r="C460" s="331" t="s">
        <v>1</v>
      </c>
      <c r="D460" s="331" t="s">
        <v>246</v>
      </c>
      <c r="E460" s="19" t="s">
        <v>1</v>
      </c>
      <c r="F460" s="332">
        <v>5</v>
      </c>
      <c r="G460" s="40"/>
      <c r="H460" s="46"/>
    </row>
    <row r="461" s="2" customFormat="1" ht="16.8" customHeight="1">
      <c r="A461" s="40"/>
      <c r="B461" s="46"/>
      <c r="C461" s="331" t="s">
        <v>1038</v>
      </c>
      <c r="D461" s="331" t="s">
        <v>289</v>
      </c>
      <c r="E461" s="19" t="s">
        <v>1</v>
      </c>
      <c r="F461" s="332">
        <v>46</v>
      </c>
      <c r="G461" s="40"/>
      <c r="H461" s="46"/>
    </row>
    <row r="462" s="2" customFormat="1" ht="16.8" customHeight="1">
      <c r="A462" s="40"/>
      <c r="B462" s="46"/>
      <c r="C462" s="333" t="s">
        <v>8207</v>
      </c>
      <c r="D462" s="40"/>
      <c r="E462" s="40"/>
      <c r="F462" s="40"/>
      <c r="G462" s="40"/>
      <c r="H462" s="46"/>
    </row>
    <row r="463" s="2" customFormat="1" ht="16.8" customHeight="1">
      <c r="A463" s="40"/>
      <c r="B463" s="46"/>
      <c r="C463" s="331" t="s">
        <v>1101</v>
      </c>
      <c r="D463" s="331" t="s">
        <v>1102</v>
      </c>
      <c r="E463" s="19" t="s">
        <v>317</v>
      </c>
      <c r="F463" s="332">
        <v>4386</v>
      </c>
      <c r="G463" s="40"/>
      <c r="H463" s="46"/>
    </row>
    <row r="464" s="2" customFormat="1" ht="16.8" customHeight="1">
      <c r="A464" s="40"/>
      <c r="B464" s="46"/>
      <c r="C464" s="331" t="s">
        <v>1200</v>
      </c>
      <c r="D464" s="331" t="s">
        <v>1201</v>
      </c>
      <c r="E464" s="19" t="s">
        <v>251</v>
      </c>
      <c r="F464" s="332">
        <v>9816.0499999999993</v>
      </c>
      <c r="G464" s="40"/>
      <c r="H464" s="46"/>
    </row>
    <row r="465" s="2" customFormat="1" ht="16.8" customHeight="1">
      <c r="A465" s="40"/>
      <c r="B465" s="46"/>
      <c r="C465" s="331" t="s">
        <v>1226</v>
      </c>
      <c r="D465" s="331" t="s">
        <v>1227</v>
      </c>
      <c r="E465" s="19" t="s">
        <v>251</v>
      </c>
      <c r="F465" s="332">
        <v>2500.9499999999998</v>
      </c>
      <c r="G465" s="40"/>
      <c r="H465" s="46"/>
    </row>
    <row r="466" s="2" customFormat="1" ht="16.8" customHeight="1">
      <c r="A466" s="40"/>
      <c r="B466" s="46"/>
      <c r="C466" s="331" t="s">
        <v>1241</v>
      </c>
      <c r="D466" s="331" t="s">
        <v>1242</v>
      </c>
      <c r="E466" s="19" t="s">
        <v>275</v>
      </c>
      <c r="F466" s="332">
        <v>10624.200000000001</v>
      </c>
      <c r="G466" s="40"/>
      <c r="H466" s="46"/>
    </row>
    <row r="467" s="2" customFormat="1" ht="16.8" customHeight="1">
      <c r="A467" s="40"/>
      <c r="B467" s="46"/>
      <c r="C467" s="331" t="s">
        <v>1275</v>
      </c>
      <c r="D467" s="331" t="s">
        <v>1276</v>
      </c>
      <c r="E467" s="19" t="s">
        <v>329</v>
      </c>
      <c r="F467" s="332">
        <v>46</v>
      </c>
      <c r="G467" s="40"/>
      <c r="H467" s="46"/>
    </row>
    <row r="468" s="2" customFormat="1" ht="16.8" customHeight="1">
      <c r="A468" s="40"/>
      <c r="B468" s="46"/>
      <c r="C468" s="331" t="s">
        <v>1312</v>
      </c>
      <c r="D468" s="331" t="s">
        <v>1313</v>
      </c>
      <c r="E468" s="19" t="s">
        <v>251</v>
      </c>
      <c r="F468" s="332">
        <v>1165.24</v>
      </c>
      <c r="G468" s="40"/>
      <c r="H468" s="46"/>
    </row>
    <row r="469" s="2" customFormat="1" ht="16.8" customHeight="1">
      <c r="A469" s="40"/>
      <c r="B469" s="46"/>
      <c r="C469" s="327" t="s">
        <v>1039</v>
      </c>
      <c r="D469" s="328" t="s">
        <v>1</v>
      </c>
      <c r="E469" s="329" t="s">
        <v>1</v>
      </c>
      <c r="F469" s="330">
        <v>2730</v>
      </c>
      <c r="G469" s="40"/>
      <c r="H469" s="46"/>
    </row>
    <row r="470" s="2" customFormat="1" ht="16.8" customHeight="1">
      <c r="A470" s="40"/>
      <c r="B470" s="46"/>
      <c r="C470" s="331" t="s">
        <v>1</v>
      </c>
      <c r="D470" s="331" t="s">
        <v>1109</v>
      </c>
      <c r="E470" s="19" t="s">
        <v>1</v>
      </c>
      <c r="F470" s="332">
        <v>0</v>
      </c>
      <c r="G470" s="40"/>
      <c r="H470" s="46"/>
    </row>
    <row r="471" s="2" customFormat="1" ht="16.8" customHeight="1">
      <c r="A471" s="40"/>
      <c r="B471" s="46"/>
      <c r="C471" s="331" t="s">
        <v>1</v>
      </c>
      <c r="D471" s="331" t="s">
        <v>1110</v>
      </c>
      <c r="E471" s="19" t="s">
        <v>1</v>
      </c>
      <c r="F471" s="332">
        <v>0</v>
      </c>
      <c r="G471" s="40"/>
      <c r="H471" s="46"/>
    </row>
    <row r="472" s="2" customFormat="1" ht="16.8" customHeight="1">
      <c r="A472" s="40"/>
      <c r="B472" s="46"/>
      <c r="C472" s="331" t="s">
        <v>1</v>
      </c>
      <c r="D472" s="331" t="s">
        <v>1111</v>
      </c>
      <c r="E472" s="19" t="s">
        <v>1</v>
      </c>
      <c r="F472" s="332">
        <v>100</v>
      </c>
      <c r="G472" s="40"/>
      <c r="H472" s="46"/>
    </row>
    <row r="473" s="2" customFormat="1" ht="16.8" customHeight="1">
      <c r="A473" s="40"/>
      <c r="B473" s="46"/>
      <c r="C473" s="331" t="s">
        <v>1</v>
      </c>
      <c r="D473" s="331" t="s">
        <v>1112</v>
      </c>
      <c r="E473" s="19" t="s">
        <v>1</v>
      </c>
      <c r="F473" s="332">
        <v>80</v>
      </c>
      <c r="G473" s="40"/>
      <c r="H473" s="46"/>
    </row>
    <row r="474" s="2" customFormat="1" ht="16.8" customHeight="1">
      <c r="A474" s="40"/>
      <c r="B474" s="46"/>
      <c r="C474" s="331" t="s">
        <v>1</v>
      </c>
      <c r="D474" s="331" t="s">
        <v>1113</v>
      </c>
      <c r="E474" s="19" t="s">
        <v>1</v>
      </c>
      <c r="F474" s="332">
        <v>260</v>
      </c>
      <c r="G474" s="40"/>
      <c r="H474" s="46"/>
    </row>
    <row r="475" s="2" customFormat="1" ht="16.8" customHeight="1">
      <c r="A475" s="40"/>
      <c r="B475" s="46"/>
      <c r="C475" s="331" t="s">
        <v>1</v>
      </c>
      <c r="D475" s="331" t="s">
        <v>1114</v>
      </c>
      <c r="E475" s="19" t="s">
        <v>1</v>
      </c>
      <c r="F475" s="332">
        <v>120</v>
      </c>
      <c r="G475" s="40"/>
      <c r="H475" s="46"/>
    </row>
    <row r="476" s="2" customFormat="1" ht="16.8" customHeight="1">
      <c r="A476" s="40"/>
      <c r="B476" s="46"/>
      <c r="C476" s="331" t="s">
        <v>1</v>
      </c>
      <c r="D476" s="331" t="s">
        <v>1106</v>
      </c>
      <c r="E476" s="19" t="s">
        <v>1</v>
      </c>
      <c r="F476" s="332">
        <v>0</v>
      </c>
      <c r="G476" s="40"/>
      <c r="H476" s="46"/>
    </row>
    <row r="477" s="2" customFormat="1" ht="16.8" customHeight="1">
      <c r="A477" s="40"/>
      <c r="B477" s="46"/>
      <c r="C477" s="331" t="s">
        <v>1</v>
      </c>
      <c r="D477" s="331" t="s">
        <v>1111</v>
      </c>
      <c r="E477" s="19" t="s">
        <v>1</v>
      </c>
      <c r="F477" s="332">
        <v>100</v>
      </c>
      <c r="G477" s="40"/>
      <c r="H477" s="46"/>
    </row>
    <row r="478" s="2" customFormat="1" ht="16.8" customHeight="1">
      <c r="A478" s="40"/>
      <c r="B478" s="46"/>
      <c r="C478" s="331" t="s">
        <v>1</v>
      </c>
      <c r="D478" s="331" t="s">
        <v>1115</v>
      </c>
      <c r="E478" s="19" t="s">
        <v>1</v>
      </c>
      <c r="F478" s="332">
        <v>170</v>
      </c>
      <c r="G478" s="40"/>
      <c r="H478" s="46"/>
    </row>
    <row r="479" s="2" customFormat="1" ht="16.8" customHeight="1">
      <c r="A479" s="40"/>
      <c r="B479" s="46"/>
      <c r="C479" s="331" t="s">
        <v>1</v>
      </c>
      <c r="D479" s="331" t="s">
        <v>1116</v>
      </c>
      <c r="E479" s="19" t="s">
        <v>1</v>
      </c>
      <c r="F479" s="332">
        <v>140</v>
      </c>
      <c r="G479" s="40"/>
      <c r="H479" s="46"/>
    </row>
    <row r="480" s="2" customFormat="1" ht="16.8" customHeight="1">
      <c r="A480" s="40"/>
      <c r="B480" s="46"/>
      <c r="C480" s="331" t="s">
        <v>1</v>
      </c>
      <c r="D480" s="331" t="s">
        <v>1117</v>
      </c>
      <c r="E480" s="19" t="s">
        <v>1</v>
      </c>
      <c r="F480" s="332">
        <v>130</v>
      </c>
      <c r="G480" s="40"/>
      <c r="H480" s="46"/>
    </row>
    <row r="481" s="2" customFormat="1" ht="16.8" customHeight="1">
      <c r="A481" s="40"/>
      <c r="B481" s="46"/>
      <c r="C481" s="331" t="s">
        <v>1</v>
      </c>
      <c r="D481" s="331" t="s">
        <v>1118</v>
      </c>
      <c r="E481" s="19" t="s">
        <v>1</v>
      </c>
      <c r="F481" s="332">
        <v>130</v>
      </c>
      <c r="G481" s="40"/>
      <c r="H481" s="46"/>
    </row>
    <row r="482" s="2" customFormat="1" ht="16.8" customHeight="1">
      <c r="A482" s="40"/>
      <c r="B482" s="46"/>
      <c r="C482" s="331" t="s">
        <v>1</v>
      </c>
      <c r="D482" s="331" t="s">
        <v>1119</v>
      </c>
      <c r="E482" s="19" t="s">
        <v>1</v>
      </c>
      <c r="F482" s="332">
        <v>145</v>
      </c>
      <c r="G482" s="40"/>
      <c r="H482" s="46"/>
    </row>
    <row r="483" s="2" customFormat="1" ht="16.8" customHeight="1">
      <c r="A483" s="40"/>
      <c r="B483" s="46"/>
      <c r="C483" s="331" t="s">
        <v>1</v>
      </c>
      <c r="D483" s="331" t="s">
        <v>1114</v>
      </c>
      <c r="E483" s="19" t="s">
        <v>1</v>
      </c>
      <c r="F483" s="332">
        <v>120</v>
      </c>
      <c r="G483" s="40"/>
      <c r="H483" s="46"/>
    </row>
    <row r="484" s="2" customFormat="1" ht="16.8" customHeight="1">
      <c r="A484" s="40"/>
      <c r="B484" s="46"/>
      <c r="C484" s="331" t="s">
        <v>1</v>
      </c>
      <c r="D484" s="331" t="s">
        <v>1120</v>
      </c>
      <c r="E484" s="19" t="s">
        <v>1</v>
      </c>
      <c r="F484" s="332">
        <v>193</v>
      </c>
      <c r="G484" s="40"/>
      <c r="H484" s="46"/>
    </row>
    <row r="485" s="2" customFormat="1" ht="16.8" customHeight="1">
      <c r="A485" s="40"/>
      <c r="B485" s="46"/>
      <c r="C485" s="331" t="s">
        <v>1</v>
      </c>
      <c r="D485" s="331" t="s">
        <v>1121</v>
      </c>
      <c r="E485" s="19" t="s">
        <v>1</v>
      </c>
      <c r="F485" s="332">
        <v>195</v>
      </c>
      <c r="G485" s="40"/>
      <c r="H485" s="46"/>
    </row>
    <row r="486" s="2" customFormat="1" ht="16.8" customHeight="1">
      <c r="A486" s="40"/>
      <c r="B486" s="46"/>
      <c r="C486" s="331" t="s">
        <v>1</v>
      </c>
      <c r="D486" s="331" t="s">
        <v>1122</v>
      </c>
      <c r="E486" s="19" t="s">
        <v>1</v>
      </c>
      <c r="F486" s="332">
        <v>135</v>
      </c>
      <c r="G486" s="40"/>
      <c r="H486" s="46"/>
    </row>
    <row r="487" s="2" customFormat="1" ht="16.8" customHeight="1">
      <c r="A487" s="40"/>
      <c r="B487" s="46"/>
      <c r="C487" s="331" t="s">
        <v>1</v>
      </c>
      <c r="D487" s="331" t="s">
        <v>1123</v>
      </c>
      <c r="E487" s="19" t="s">
        <v>1</v>
      </c>
      <c r="F487" s="332">
        <v>170</v>
      </c>
      <c r="G487" s="40"/>
      <c r="H487" s="46"/>
    </row>
    <row r="488" s="2" customFormat="1" ht="16.8" customHeight="1">
      <c r="A488" s="40"/>
      <c r="B488" s="46"/>
      <c r="C488" s="331" t="s">
        <v>1</v>
      </c>
      <c r="D488" s="331" t="s">
        <v>1124</v>
      </c>
      <c r="E488" s="19" t="s">
        <v>1</v>
      </c>
      <c r="F488" s="332">
        <v>102</v>
      </c>
      <c r="G488" s="40"/>
      <c r="H488" s="46"/>
    </row>
    <row r="489" s="2" customFormat="1" ht="16.8" customHeight="1">
      <c r="A489" s="40"/>
      <c r="B489" s="46"/>
      <c r="C489" s="331" t="s">
        <v>1</v>
      </c>
      <c r="D489" s="331" t="s">
        <v>1125</v>
      </c>
      <c r="E489" s="19" t="s">
        <v>1</v>
      </c>
      <c r="F489" s="332">
        <v>210</v>
      </c>
      <c r="G489" s="40"/>
      <c r="H489" s="46"/>
    </row>
    <row r="490" s="2" customFormat="1" ht="16.8" customHeight="1">
      <c r="A490" s="40"/>
      <c r="B490" s="46"/>
      <c r="C490" s="331" t="s">
        <v>1</v>
      </c>
      <c r="D490" s="331" t="s">
        <v>1126</v>
      </c>
      <c r="E490" s="19" t="s">
        <v>1</v>
      </c>
      <c r="F490" s="332">
        <v>205</v>
      </c>
      <c r="G490" s="40"/>
      <c r="H490" s="46"/>
    </row>
    <row r="491" s="2" customFormat="1" ht="16.8" customHeight="1">
      <c r="A491" s="40"/>
      <c r="B491" s="46"/>
      <c r="C491" s="331" t="s">
        <v>1</v>
      </c>
      <c r="D491" s="331" t="s">
        <v>1127</v>
      </c>
      <c r="E491" s="19" t="s">
        <v>1</v>
      </c>
      <c r="F491" s="332">
        <v>0</v>
      </c>
      <c r="G491" s="40"/>
      <c r="H491" s="46"/>
    </row>
    <row r="492" s="2" customFormat="1" ht="16.8" customHeight="1">
      <c r="A492" s="40"/>
      <c r="B492" s="46"/>
      <c r="C492" s="331" t="s">
        <v>1</v>
      </c>
      <c r="D492" s="331" t="s">
        <v>1128</v>
      </c>
      <c r="E492" s="19" t="s">
        <v>1</v>
      </c>
      <c r="F492" s="332">
        <v>25</v>
      </c>
      <c r="G492" s="40"/>
      <c r="H492" s="46"/>
    </row>
    <row r="493" s="2" customFormat="1" ht="16.8" customHeight="1">
      <c r="A493" s="40"/>
      <c r="B493" s="46"/>
      <c r="C493" s="331" t="s">
        <v>1039</v>
      </c>
      <c r="D493" s="331" t="s">
        <v>289</v>
      </c>
      <c r="E493" s="19" t="s">
        <v>1</v>
      </c>
      <c r="F493" s="332">
        <v>2730</v>
      </c>
      <c r="G493" s="40"/>
      <c r="H493" s="46"/>
    </row>
    <row r="494" s="2" customFormat="1" ht="16.8" customHeight="1">
      <c r="A494" s="40"/>
      <c r="B494" s="46"/>
      <c r="C494" s="333" t="s">
        <v>8207</v>
      </c>
      <c r="D494" s="40"/>
      <c r="E494" s="40"/>
      <c r="F494" s="40"/>
      <c r="G494" s="40"/>
      <c r="H494" s="46"/>
    </row>
    <row r="495" s="2" customFormat="1" ht="16.8" customHeight="1">
      <c r="A495" s="40"/>
      <c r="B495" s="46"/>
      <c r="C495" s="331" t="s">
        <v>1101</v>
      </c>
      <c r="D495" s="331" t="s">
        <v>1102</v>
      </c>
      <c r="E495" s="19" t="s">
        <v>317</v>
      </c>
      <c r="F495" s="332">
        <v>4386</v>
      </c>
      <c r="G495" s="40"/>
      <c r="H495" s="46"/>
    </row>
    <row r="496" s="2" customFormat="1" ht="16.8" customHeight="1">
      <c r="A496" s="40"/>
      <c r="B496" s="46"/>
      <c r="C496" s="331" t="s">
        <v>1200</v>
      </c>
      <c r="D496" s="331" t="s">
        <v>1201</v>
      </c>
      <c r="E496" s="19" t="s">
        <v>251</v>
      </c>
      <c r="F496" s="332">
        <v>9816.0499999999993</v>
      </c>
      <c r="G496" s="40"/>
      <c r="H496" s="46"/>
    </row>
    <row r="497" s="2" customFormat="1" ht="16.8" customHeight="1">
      <c r="A497" s="40"/>
      <c r="B497" s="46"/>
      <c r="C497" s="331" t="s">
        <v>1226</v>
      </c>
      <c r="D497" s="331" t="s">
        <v>1227</v>
      </c>
      <c r="E497" s="19" t="s">
        <v>251</v>
      </c>
      <c r="F497" s="332">
        <v>2500.9499999999998</v>
      </c>
      <c r="G497" s="40"/>
      <c r="H497" s="46"/>
    </row>
    <row r="498" s="2" customFormat="1" ht="16.8" customHeight="1">
      <c r="A498" s="40"/>
      <c r="B498" s="46"/>
      <c r="C498" s="331" t="s">
        <v>1241</v>
      </c>
      <c r="D498" s="331" t="s">
        <v>1242</v>
      </c>
      <c r="E498" s="19" t="s">
        <v>275</v>
      </c>
      <c r="F498" s="332">
        <v>10624.200000000001</v>
      </c>
      <c r="G498" s="40"/>
      <c r="H498" s="46"/>
    </row>
    <row r="499" s="2" customFormat="1" ht="16.8" customHeight="1">
      <c r="A499" s="40"/>
      <c r="B499" s="46"/>
      <c r="C499" s="331" t="s">
        <v>1279</v>
      </c>
      <c r="D499" s="331" t="s">
        <v>1280</v>
      </c>
      <c r="E499" s="19" t="s">
        <v>329</v>
      </c>
      <c r="F499" s="332">
        <v>1092</v>
      </c>
      <c r="G499" s="40"/>
      <c r="H499" s="46"/>
    </row>
    <row r="500" s="2" customFormat="1" ht="16.8" customHeight="1">
      <c r="A500" s="40"/>
      <c r="B500" s="46"/>
      <c r="C500" s="331" t="s">
        <v>1291</v>
      </c>
      <c r="D500" s="331" t="s">
        <v>1292</v>
      </c>
      <c r="E500" s="19" t="s">
        <v>329</v>
      </c>
      <c r="F500" s="332">
        <v>8818</v>
      </c>
      <c r="G500" s="40"/>
      <c r="H500" s="46"/>
    </row>
    <row r="501" s="2" customFormat="1" ht="16.8" customHeight="1">
      <c r="A501" s="40"/>
      <c r="B501" s="46"/>
      <c r="C501" s="331" t="s">
        <v>1312</v>
      </c>
      <c r="D501" s="331" t="s">
        <v>1313</v>
      </c>
      <c r="E501" s="19" t="s">
        <v>251</v>
      </c>
      <c r="F501" s="332">
        <v>1165.24</v>
      </c>
      <c r="G501" s="40"/>
      <c r="H501" s="46"/>
    </row>
    <row r="502" s="2" customFormat="1" ht="16.8" customHeight="1">
      <c r="A502" s="40"/>
      <c r="B502" s="46"/>
      <c r="C502" s="327" t="s">
        <v>1041</v>
      </c>
      <c r="D502" s="328" t="s">
        <v>1</v>
      </c>
      <c r="E502" s="329" t="s">
        <v>1</v>
      </c>
      <c r="F502" s="330">
        <v>4575</v>
      </c>
      <c r="G502" s="40"/>
      <c r="H502" s="46"/>
    </row>
    <row r="503" s="2" customFormat="1" ht="16.8" customHeight="1">
      <c r="A503" s="40"/>
      <c r="B503" s="46"/>
      <c r="C503" s="331" t="s">
        <v>1</v>
      </c>
      <c r="D503" s="331" t="s">
        <v>1155</v>
      </c>
      <c r="E503" s="19" t="s">
        <v>1</v>
      </c>
      <c r="F503" s="332">
        <v>0</v>
      </c>
      <c r="G503" s="40"/>
      <c r="H503" s="46"/>
    </row>
    <row r="504" s="2" customFormat="1" ht="16.8" customHeight="1">
      <c r="A504" s="40"/>
      <c r="B504" s="46"/>
      <c r="C504" s="331" t="s">
        <v>1</v>
      </c>
      <c r="D504" s="331" t="s">
        <v>1156</v>
      </c>
      <c r="E504" s="19" t="s">
        <v>1</v>
      </c>
      <c r="F504" s="332">
        <v>1980</v>
      </c>
      <c r="G504" s="40"/>
      <c r="H504" s="46"/>
    </row>
    <row r="505" s="2" customFormat="1" ht="16.8" customHeight="1">
      <c r="A505" s="40"/>
      <c r="B505" s="46"/>
      <c r="C505" s="331" t="s">
        <v>1</v>
      </c>
      <c r="D505" s="331" t="s">
        <v>1157</v>
      </c>
      <c r="E505" s="19" t="s">
        <v>1</v>
      </c>
      <c r="F505" s="332">
        <v>1485</v>
      </c>
      <c r="G505" s="40"/>
      <c r="H505" s="46"/>
    </row>
    <row r="506" s="2" customFormat="1" ht="16.8" customHeight="1">
      <c r="A506" s="40"/>
      <c r="B506" s="46"/>
      <c r="C506" s="331" t="s">
        <v>1</v>
      </c>
      <c r="D506" s="331" t="s">
        <v>1158</v>
      </c>
      <c r="E506" s="19" t="s">
        <v>1</v>
      </c>
      <c r="F506" s="332">
        <v>1110</v>
      </c>
      <c r="G506" s="40"/>
      <c r="H506" s="46"/>
    </row>
    <row r="507" s="2" customFormat="1" ht="16.8" customHeight="1">
      <c r="A507" s="40"/>
      <c r="B507" s="46"/>
      <c r="C507" s="331" t="s">
        <v>1041</v>
      </c>
      <c r="D507" s="331" t="s">
        <v>266</v>
      </c>
      <c r="E507" s="19" t="s">
        <v>1</v>
      </c>
      <c r="F507" s="332">
        <v>4575</v>
      </c>
      <c r="G507" s="40"/>
      <c r="H507" s="46"/>
    </row>
    <row r="508" s="2" customFormat="1" ht="16.8" customHeight="1">
      <c r="A508" s="40"/>
      <c r="B508" s="46"/>
      <c r="C508" s="333" t="s">
        <v>8207</v>
      </c>
      <c r="D508" s="40"/>
      <c r="E508" s="40"/>
      <c r="F508" s="40"/>
      <c r="G508" s="40"/>
      <c r="H508" s="46"/>
    </row>
    <row r="509" s="2" customFormat="1" ht="16.8" customHeight="1">
      <c r="A509" s="40"/>
      <c r="B509" s="46"/>
      <c r="C509" s="331" t="s">
        <v>1151</v>
      </c>
      <c r="D509" s="331" t="s">
        <v>1152</v>
      </c>
      <c r="E509" s="19" t="s">
        <v>275</v>
      </c>
      <c r="F509" s="332">
        <v>4575</v>
      </c>
      <c r="G509" s="40"/>
      <c r="H509" s="46"/>
    </row>
    <row r="510" s="2" customFormat="1" ht="16.8" customHeight="1">
      <c r="A510" s="40"/>
      <c r="B510" s="46"/>
      <c r="C510" s="331" t="s">
        <v>1220</v>
      </c>
      <c r="D510" s="331" t="s">
        <v>1221</v>
      </c>
      <c r="E510" s="19" t="s">
        <v>251</v>
      </c>
      <c r="F510" s="332">
        <v>1163.75</v>
      </c>
      <c r="G510" s="40"/>
      <c r="H510" s="46"/>
    </row>
    <row r="511" s="2" customFormat="1" ht="16.8" customHeight="1">
      <c r="A511" s="40"/>
      <c r="B511" s="46"/>
      <c r="C511" s="331" t="s">
        <v>1256</v>
      </c>
      <c r="D511" s="331" t="s">
        <v>1257</v>
      </c>
      <c r="E511" s="19" t="s">
        <v>545</v>
      </c>
      <c r="F511" s="332">
        <v>1143.75</v>
      </c>
      <c r="G511" s="40"/>
      <c r="H511" s="46"/>
    </row>
    <row r="512" s="2" customFormat="1" ht="16.8" customHeight="1">
      <c r="A512" s="40"/>
      <c r="B512" s="46"/>
      <c r="C512" s="327" t="s">
        <v>1043</v>
      </c>
      <c r="D512" s="328" t="s">
        <v>1</v>
      </c>
      <c r="E512" s="329" t="s">
        <v>1</v>
      </c>
      <c r="F512" s="330">
        <v>413</v>
      </c>
      <c r="G512" s="40"/>
      <c r="H512" s="46"/>
    </row>
    <row r="513" s="2" customFormat="1" ht="16.8" customHeight="1">
      <c r="A513" s="40"/>
      <c r="B513" s="46"/>
      <c r="C513" s="331" t="s">
        <v>1</v>
      </c>
      <c r="D513" s="331" t="s">
        <v>1093</v>
      </c>
      <c r="E513" s="19" t="s">
        <v>1</v>
      </c>
      <c r="F513" s="332">
        <v>0</v>
      </c>
      <c r="G513" s="40"/>
      <c r="H513" s="46"/>
    </row>
    <row r="514" s="2" customFormat="1" ht="16.8" customHeight="1">
      <c r="A514" s="40"/>
      <c r="B514" s="46"/>
      <c r="C514" s="331" t="s">
        <v>1</v>
      </c>
      <c r="D514" s="331" t="s">
        <v>1094</v>
      </c>
      <c r="E514" s="19" t="s">
        <v>1</v>
      </c>
      <c r="F514" s="332">
        <v>0</v>
      </c>
      <c r="G514" s="40"/>
      <c r="H514" s="46"/>
    </row>
    <row r="515" s="2" customFormat="1" ht="16.8" customHeight="1">
      <c r="A515" s="40"/>
      <c r="B515" s="46"/>
      <c r="C515" s="331" t="s">
        <v>1</v>
      </c>
      <c r="D515" s="331" t="s">
        <v>1095</v>
      </c>
      <c r="E515" s="19" t="s">
        <v>1</v>
      </c>
      <c r="F515" s="332">
        <v>35</v>
      </c>
      <c r="G515" s="40"/>
      <c r="H515" s="46"/>
    </row>
    <row r="516" s="2" customFormat="1" ht="16.8" customHeight="1">
      <c r="A516" s="40"/>
      <c r="B516" s="46"/>
      <c r="C516" s="331" t="s">
        <v>1</v>
      </c>
      <c r="D516" s="331" t="s">
        <v>1096</v>
      </c>
      <c r="E516" s="19" t="s">
        <v>1</v>
      </c>
      <c r="F516" s="332">
        <v>65</v>
      </c>
      <c r="G516" s="40"/>
      <c r="H516" s="46"/>
    </row>
    <row r="517" s="2" customFormat="1" ht="16.8" customHeight="1">
      <c r="A517" s="40"/>
      <c r="B517" s="46"/>
      <c r="C517" s="331" t="s">
        <v>1</v>
      </c>
      <c r="D517" s="331" t="s">
        <v>1097</v>
      </c>
      <c r="E517" s="19" t="s">
        <v>1</v>
      </c>
      <c r="F517" s="332">
        <v>70</v>
      </c>
      <c r="G517" s="40"/>
      <c r="H517" s="46"/>
    </row>
    <row r="518" s="2" customFormat="1" ht="16.8" customHeight="1">
      <c r="A518" s="40"/>
      <c r="B518" s="46"/>
      <c r="C518" s="331" t="s">
        <v>1</v>
      </c>
      <c r="D518" s="331" t="s">
        <v>1098</v>
      </c>
      <c r="E518" s="19" t="s">
        <v>1</v>
      </c>
      <c r="F518" s="332">
        <v>155</v>
      </c>
      <c r="G518" s="40"/>
      <c r="H518" s="46"/>
    </row>
    <row r="519" s="2" customFormat="1" ht="16.8" customHeight="1">
      <c r="A519" s="40"/>
      <c r="B519" s="46"/>
      <c r="C519" s="331" t="s">
        <v>1</v>
      </c>
      <c r="D519" s="331" t="s">
        <v>1099</v>
      </c>
      <c r="E519" s="19" t="s">
        <v>1</v>
      </c>
      <c r="F519" s="332">
        <v>72</v>
      </c>
      <c r="G519" s="40"/>
      <c r="H519" s="46"/>
    </row>
    <row r="520" s="2" customFormat="1" ht="16.8" customHeight="1">
      <c r="A520" s="40"/>
      <c r="B520" s="46"/>
      <c r="C520" s="331" t="s">
        <v>1</v>
      </c>
      <c r="D520" s="331" t="s">
        <v>1100</v>
      </c>
      <c r="E520" s="19" t="s">
        <v>1</v>
      </c>
      <c r="F520" s="332">
        <v>16</v>
      </c>
      <c r="G520" s="40"/>
      <c r="H520" s="46"/>
    </row>
    <row r="521" s="2" customFormat="1" ht="16.8" customHeight="1">
      <c r="A521" s="40"/>
      <c r="B521" s="46"/>
      <c r="C521" s="331" t="s">
        <v>1043</v>
      </c>
      <c r="D521" s="331" t="s">
        <v>266</v>
      </c>
      <c r="E521" s="19" t="s">
        <v>1</v>
      </c>
      <c r="F521" s="332">
        <v>413</v>
      </c>
      <c r="G521" s="40"/>
      <c r="H521" s="46"/>
    </row>
    <row r="522" s="2" customFormat="1" ht="16.8" customHeight="1">
      <c r="A522" s="40"/>
      <c r="B522" s="46"/>
      <c r="C522" s="333" t="s">
        <v>8207</v>
      </c>
      <c r="D522" s="40"/>
      <c r="E522" s="40"/>
      <c r="F522" s="40"/>
      <c r="G522" s="40"/>
      <c r="H522" s="46"/>
    </row>
    <row r="523" s="2" customFormat="1" ht="16.8" customHeight="1">
      <c r="A523" s="40"/>
      <c r="B523" s="46"/>
      <c r="C523" s="331" t="s">
        <v>1089</v>
      </c>
      <c r="D523" s="331" t="s">
        <v>1090</v>
      </c>
      <c r="E523" s="19" t="s">
        <v>317</v>
      </c>
      <c r="F523" s="332">
        <v>413</v>
      </c>
      <c r="G523" s="40"/>
      <c r="H523" s="46"/>
    </row>
    <row r="524" s="2" customFormat="1" ht="16.8" customHeight="1">
      <c r="A524" s="40"/>
      <c r="B524" s="46"/>
      <c r="C524" s="331" t="s">
        <v>1200</v>
      </c>
      <c r="D524" s="331" t="s">
        <v>1201</v>
      </c>
      <c r="E524" s="19" t="s">
        <v>251</v>
      </c>
      <c r="F524" s="332">
        <v>9816.0499999999993</v>
      </c>
      <c r="G524" s="40"/>
      <c r="H524" s="46"/>
    </row>
    <row r="525" s="2" customFormat="1" ht="16.8" customHeight="1">
      <c r="A525" s="40"/>
      <c r="B525" s="46"/>
      <c r="C525" s="327" t="s">
        <v>1045</v>
      </c>
      <c r="D525" s="328" t="s">
        <v>1</v>
      </c>
      <c r="E525" s="329" t="s">
        <v>1</v>
      </c>
      <c r="F525" s="330">
        <v>4386</v>
      </c>
      <c r="G525" s="40"/>
      <c r="H525" s="46"/>
    </row>
    <row r="526" s="2" customFormat="1" ht="16.8" customHeight="1">
      <c r="A526" s="40"/>
      <c r="B526" s="46"/>
      <c r="C526" s="331" t="s">
        <v>1</v>
      </c>
      <c r="D526" s="331" t="s">
        <v>1105</v>
      </c>
      <c r="E526" s="19" t="s">
        <v>1</v>
      </c>
      <c r="F526" s="332">
        <v>0</v>
      </c>
      <c r="G526" s="40"/>
      <c r="H526" s="46"/>
    </row>
    <row r="527" s="2" customFormat="1" ht="16.8" customHeight="1">
      <c r="A527" s="40"/>
      <c r="B527" s="46"/>
      <c r="C527" s="331" t="s">
        <v>1</v>
      </c>
      <c r="D527" s="331" t="s">
        <v>1106</v>
      </c>
      <c r="E527" s="19" t="s">
        <v>1</v>
      </c>
      <c r="F527" s="332">
        <v>0</v>
      </c>
      <c r="G527" s="40"/>
      <c r="H527" s="46"/>
    </row>
    <row r="528" s="2" customFormat="1" ht="16.8" customHeight="1">
      <c r="A528" s="40"/>
      <c r="B528" s="46"/>
      <c r="C528" s="331" t="s">
        <v>1</v>
      </c>
      <c r="D528" s="331" t="s">
        <v>1107</v>
      </c>
      <c r="E528" s="19" t="s">
        <v>1</v>
      </c>
      <c r="F528" s="332">
        <v>41</v>
      </c>
      <c r="G528" s="40"/>
      <c r="H528" s="46"/>
    </row>
    <row r="529" s="2" customFormat="1" ht="16.8" customHeight="1">
      <c r="A529" s="40"/>
      <c r="B529" s="46"/>
      <c r="C529" s="331" t="s">
        <v>1</v>
      </c>
      <c r="D529" s="331" t="s">
        <v>1108</v>
      </c>
      <c r="E529" s="19" t="s">
        <v>1</v>
      </c>
      <c r="F529" s="332">
        <v>0</v>
      </c>
      <c r="G529" s="40"/>
      <c r="H529" s="46"/>
    </row>
    <row r="530" s="2" customFormat="1" ht="16.8" customHeight="1">
      <c r="A530" s="40"/>
      <c r="B530" s="46"/>
      <c r="C530" s="331" t="s">
        <v>1</v>
      </c>
      <c r="D530" s="331" t="s">
        <v>246</v>
      </c>
      <c r="E530" s="19" t="s">
        <v>1</v>
      </c>
      <c r="F530" s="332">
        <v>5</v>
      </c>
      <c r="G530" s="40"/>
      <c r="H530" s="46"/>
    </row>
    <row r="531" s="2" customFormat="1" ht="16.8" customHeight="1">
      <c r="A531" s="40"/>
      <c r="B531" s="46"/>
      <c r="C531" s="331" t="s">
        <v>1</v>
      </c>
      <c r="D531" s="331" t="s">
        <v>1109</v>
      </c>
      <c r="E531" s="19" t="s">
        <v>1</v>
      </c>
      <c r="F531" s="332">
        <v>0</v>
      </c>
      <c r="G531" s="40"/>
      <c r="H531" s="46"/>
    </row>
    <row r="532" s="2" customFormat="1" ht="16.8" customHeight="1">
      <c r="A532" s="40"/>
      <c r="B532" s="46"/>
      <c r="C532" s="331" t="s">
        <v>1</v>
      </c>
      <c r="D532" s="331" t="s">
        <v>1110</v>
      </c>
      <c r="E532" s="19" t="s">
        <v>1</v>
      </c>
      <c r="F532" s="332">
        <v>0</v>
      </c>
      <c r="G532" s="40"/>
      <c r="H532" s="46"/>
    </row>
    <row r="533" s="2" customFormat="1" ht="16.8" customHeight="1">
      <c r="A533" s="40"/>
      <c r="B533" s="46"/>
      <c r="C533" s="331" t="s">
        <v>1</v>
      </c>
      <c r="D533" s="331" t="s">
        <v>1111</v>
      </c>
      <c r="E533" s="19" t="s">
        <v>1</v>
      </c>
      <c r="F533" s="332">
        <v>100</v>
      </c>
      <c r="G533" s="40"/>
      <c r="H533" s="46"/>
    </row>
    <row r="534" s="2" customFormat="1" ht="16.8" customHeight="1">
      <c r="A534" s="40"/>
      <c r="B534" s="46"/>
      <c r="C534" s="331" t="s">
        <v>1</v>
      </c>
      <c r="D534" s="331" t="s">
        <v>1112</v>
      </c>
      <c r="E534" s="19" t="s">
        <v>1</v>
      </c>
      <c r="F534" s="332">
        <v>80</v>
      </c>
      <c r="G534" s="40"/>
      <c r="H534" s="46"/>
    </row>
    <row r="535" s="2" customFormat="1" ht="16.8" customHeight="1">
      <c r="A535" s="40"/>
      <c r="B535" s="46"/>
      <c r="C535" s="331" t="s">
        <v>1</v>
      </c>
      <c r="D535" s="331" t="s">
        <v>1113</v>
      </c>
      <c r="E535" s="19" t="s">
        <v>1</v>
      </c>
      <c r="F535" s="332">
        <v>260</v>
      </c>
      <c r="G535" s="40"/>
      <c r="H535" s="46"/>
    </row>
    <row r="536" s="2" customFormat="1" ht="16.8" customHeight="1">
      <c r="A536" s="40"/>
      <c r="B536" s="46"/>
      <c r="C536" s="331" t="s">
        <v>1</v>
      </c>
      <c r="D536" s="331" t="s">
        <v>1114</v>
      </c>
      <c r="E536" s="19" t="s">
        <v>1</v>
      </c>
      <c r="F536" s="332">
        <v>120</v>
      </c>
      <c r="G536" s="40"/>
      <c r="H536" s="46"/>
    </row>
    <row r="537" s="2" customFormat="1" ht="16.8" customHeight="1">
      <c r="A537" s="40"/>
      <c r="B537" s="46"/>
      <c r="C537" s="331" t="s">
        <v>1</v>
      </c>
      <c r="D537" s="331" t="s">
        <v>1106</v>
      </c>
      <c r="E537" s="19" t="s">
        <v>1</v>
      </c>
      <c r="F537" s="332">
        <v>0</v>
      </c>
      <c r="G537" s="40"/>
      <c r="H537" s="46"/>
    </row>
    <row r="538" s="2" customFormat="1" ht="16.8" customHeight="1">
      <c r="A538" s="40"/>
      <c r="B538" s="46"/>
      <c r="C538" s="331" t="s">
        <v>1</v>
      </c>
      <c r="D538" s="331" t="s">
        <v>1111</v>
      </c>
      <c r="E538" s="19" t="s">
        <v>1</v>
      </c>
      <c r="F538" s="332">
        <v>100</v>
      </c>
      <c r="G538" s="40"/>
      <c r="H538" s="46"/>
    </row>
    <row r="539" s="2" customFormat="1" ht="16.8" customHeight="1">
      <c r="A539" s="40"/>
      <c r="B539" s="46"/>
      <c r="C539" s="331" t="s">
        <v>1</v>
      </c>
      <c r="D539" s="331" t="s">
        <v>1115</v>
      </c>
      <c r="E539" s="19" t="s">
        <v>1</v>
      </c>
      <c r="F539" s="332">
        <v>170</v>
      </c>
      <c r="G539" s="40"/>
      <c r="H539" s="46"/>
    </row>
    <row r="540" s="2" customFormat="1" ht="16.8" customHeight="1">
      <c r="A540" s="40"/>
      <c r="B540" s="46"/>
      <c r="C540" s="331" t="s">
        <v>1</v>
      </c>
      <c r="D540" s="331" t="s">
        <v>1116</v>
      </c>
      <c r="E540" s="19" t="s">
        <v>1</v>
      </c>
      <c r="F540" s="332">
        <v>140</v>
      </c>
      <c r="G540" s="40"/>
      <c r="H540" s="46"/>
    </row>
    <row r="541" s="2" customFormat="1" ht="16.8" customHeight="1">
      <c r="A541" s="40"/>
      <c r="B541" s="46"/>
      <c r="C541" s="331" t="s">
        <v>1</v>
      </c>
      <c r="D541" s="331" t="s">
        <v>1117</v>
      </c>
      <c r="E541" s="19" t="s">
        <v>1</v>
      </c>
      <c r="F541" s="332">
        <v>130</v>
      </c>
      <c r="G541" s="40"/>
      <c r="H541" s="46"/>
    </row>
    <row r="542" s="2" customFormat="1" ht="16.8" customHeight="1">
      <c r="A542" s="40"/>
      <c r="B542" s="46"/>
      <c r="C542" s="331" t="s">
        <v>1</v>
      </c>
      <c r="D542" s="331" t="s">
        <v>1118</v>
      </c>
      <c r="E542" s="19" t="s">
        <v>1</v>
      </c>
      <c r="F542" s="332">
        <v>130</v>
      </c>
      <c r="G542" s="40"/>
      <c r="H542" s="46"/>
    </row>
    <row r="543" s="2" customFormat="1" ht="16.8" customHeight="1">
      <c r="A543" s="40"/>
      <c r="B543" s="46"/>
      <c r="C543" s="331" t="s">
        <v>1</v>
      </c>
      <c r="D543" s="331" t="s">
        <v>1119</v>
      </c>
      <c r="E543" s="19" t="s">
        <v>1</v>
      </c>
      <c r="F543" s="332">
        <v>145</v>
      </c>
      <c r="G543" s="40"/>
      <c r="H543" s="46"/>
    </row>
    <row r="544" s="2" customFormat="1" ht="16.8" customHeight="1">
      <c r="A544" s="40"/>
      <c r="B544" s="46"/>
      <c r="C544" s="331" t="s">
        <v>1</v>
      </c>
      <c r="D544" s="331" t="s">
        <v>1114</v>
      </c>
      <c r="E544" s="19" t="s">
        <v>1</v>
      </c>
      <c r="F544" s="332">
        <v>120</v>
      </c>
      <c r="G544" s="40"/>
      <c r="H544" s="46"/>
    </row>
    <row r="545" s="2" customFormat="1" ht="16.8" customHeight="1">
      <c r="A545" s="40"/>
      <c r="B545" s="46"/>
      <c r="C545" s="331" t="s">
        <v>1</v>
      </c>
      <c r="D545" s="331" t="s">
        <v>1120</v>
      </c>
      <c r="E545" s="19" t="s">
        <v>1</v>
      </c>
      <c r="F545" s="332">
        <v>193</v>
      </c>
      <c r="G545" s="40"/>
      <c r="H545" s="46"/>
    </row>
    <row r="546" s="2" customFormat="1" ht="16.8" customHeight="1">
      <c r="A546" s="40"/>
      <c r="B546" s="46"/>
      <c r="C546" s="331" t="s">
        <v>1</v>
      </c>
      <c r="D546" s="331" t="s">
        <v>1121</v>
      </c>
      <c r="E546" s="19" t="s">
        <v>1</v>
      </c>
      <c r="F546" s="332">
        <v>195</v>
      </c>
      <c r="G546" s="40"/>
      <c r="H546" s="46"/>
    </row>
    <row r="547" s="2" customFormat="1" ht="16.8" customHeight="1">
      <c r="A547" s="40"/>
      <c r="B547" s="46"/>
      <c r="C547" s="331" t="s">
        <v>1</v>
      </c>
      <c r="D547" s="331" t="s">
        <v>1122</v>
      </c>
      <c r="E547" s="19" t="s">
        <v>1</v>
      </c>
      <c r="F547" s="332">
        <v>135</v>
      </c>
      <c r="G547" s="40"/>
      <c r="H547" s="46"/>
    </row>
    <row r="548" s="2" customFormat="1" ht="16.8" customHeight="1">
      <c r="A548" s="40"/>
      <c r="B548" s="46"/>
      <c r="C548" s="331" t="s">
        <v>1</v>
      </c>
      <c r="D548" s="331" t="s">
        <v>1123</v>
      </c>
      <c r="E548" s="19" t="s">
        <v>1</v>
      </c>
      <c r="F548" s="332">
        <v>170</v>
      </c>
      <c r="G548" s="40"/>
      <c r="H548" s="46"/>
    </row>
    <row r="549" s="2" customFormat="1" ht="16.8" customHeight="1">
      <c r="A549" s="40"/>
      <c r="B549" s="46"/>
      <c r="C549" s="331" t="s">
        <v>1</v>
      </c>
      <c r="D549" s="331" t="s">
        <v>1124</v>
      </c>
      <c r="E549" s="19" t="s">
        <v>1</v>
      </c>
      <c r="F549" s="332">
        <v>102</v>
      </c>
      <c r="G549" s="40"/>
      <c r="H549" s="46"/>
    </row>
    <row r="550" s="2" customFormat="1" ht="16.8" customHeight="1">
      <c r="A550" s="40"/>
      <c r="B550" s="46"/>
      <c r="C550" s="331" t="s">
        <v>1</v>
      </c>
      <c r="D550" s="331" t="s">
        <v>1125</v>
      </c>
      <c r="E550" s="19" t="s">
        <v>1</v>
      </c>
      <c r="F550" s="332">
        <v>210</v>
      </c>
      <c r="G550" s="40"/>
      <c r="H550" s="46"/>
    </row>
    <row r="551" s="2" customFormat="1" ht="16.8" customHeight="1">
      <c r="A551" s="40"/>
      <c r="B551" s="46"/>
      <c r="C551" s="331" t="s">
        <v>1</v>
      </c>
      <c r="D551" s="331" t="s">
        <v>1126</v>
      </c>
      <c r="E551" s="19" t="s">
        <v>1</v>
      </c>
      <c r="F551" s="332">
        <v>205</v>
      </c>
      <c r="G551" s="40"/>
      <c r="H551" s="46"/>
    </row>
    <row r="552" s="2" customFormat="1" ht="16.8" customHeight="1">
      <c r="A552" s="40"/>
      <c r="B552" s="46"/>
      <c r="C552" s="331" t="s">
        <v>1</v>
      </c>
      <c r="D552" s="331" t="s">
        <v>1127</v>
      </c>
      <c r="E552" s="19" t="s">
        <v>1</v>
      </c>
      <c r="F552" s="332">
        <v>0</v>
      </c>
      <c r="G552" s="40"/>
      <c r="H552" s="46"/>
    </row>
    <row r="553" s="2" customFormat="1" ht="16.8" customHeight="1">
      <c r="A553" s="40"/>
      <c r="B553" s="46"/>
      <c r="C553" s="331" t="s">
        <v>1</v>
      </c>
      <c r="D553" s="331" t="s">
        <v>1128</v>
      </c>
      <c r="E553" s="19" t="s">
        <v>1</v>
      </c>
      <c r="F553" s="332">
        <v>25</v>
      </c>
      <c r="G553" s="40"/>
      <c r="H553" s="46"/>
    </row>
    <row r="554" s="2" customFormat="1" ht="16.8" customHeight="1">
      <c r="A554" s="40"/>
      <c r="B554" s="46"/>
      <c r="C554" s="331" t="s">
        <v>1</v>
      </c>
      <c r="D554" s="331" t="s">
        <v>1129</v>
      </c>
      <c r="E554" s="19" t="s">
        <v>1</v>
      </c>
      <c r="F554" s="332">
        <v>0</v>
      </c>
      <c r="G554" s="40"/>
      <c r="H554" s="46"/>
    </row>
    <row r="555" s="2" customFormat="1" ht="16.8" customHeight="1">
      <c r="A555" s="40"/>
      <c r="B555" s="46"/>
      <c r="C555" s="331" t="s">
        <v>1</v>
      </c>
      <c r="D555" s="331" t="s">
        <v>1106</v>
      </c>
      <c r="E555" s="19" t="s">
        <v>1</v>
      </c>
      <c r="F555" s="332">
        <v>0</v>
      </c>
      <c r="G555" s="40"/>
      <c r="H555" s="46"/>
    </row>
    <row r="556" s="2" customFormat="1" ht="16.8" customHeight="1">
      <c r="A556" s="40"/>
      <c r="B556" s="46"/>
      <c r="C556" s="331" t="s">
        <v>1</v>
      </c>
      <c r="D556" s="331" t="s">
        <v>1130</v>
      </c>
      <c r="E556" s="19" t="s">
        <v>1</v>
      </c>
      <c r="F556" s="332">
        <v>170</v>
      </c>
      <c r="G556" s="40"/>
      <c r="H556" s="46"/>
    </row>
    <row r="557" s="2" customFormat="1" ht="16.8" customHeight="1">
      <c r="A557" s="40"/>
      <c r="B557" s="46"/>
      <c r="C557" s="331" t="s">
        <v>1</v>
      </c>
      <c r="D557" s="331" t="s">
        <v>1131</v>
      </c>
      <c r="E557" s="19" t="s">
        <v>1</v>
      </c>
      <c r="F557" s="332">
        <v>230</v>
      </c>
      <c r="G557" s="40"/>
      <c r="H557" s="46"/>
    </row>
    <row r="558" s="2" customFormat="1" ht="16.8" customHeight="1">
      <c r="A558" s="40"/>
      <c r="B558" s="46"/>
      <c r="C558" s="331" t="s">
        <v>1</v>
      </c>
      <c r="D558" s="331" t="s">
        <v>1132</v>
      </c>
      <c r="E558" s="19" t="s">
        <v>1</v>
      </c>
      <c r="F558" s="332">
        <v>130</v>
      </c>
      <c r="G558" s="40"/>
      <c r="H558" s="46"/>
    </row>
    <row r="559" s="2" customFormat="1" ht="16.8" customHeight="1">
      <c r="A559" s="40"/>
      <c r="B559" s="46"/>
      <c r="C559" s="331" t="s">
        <v>1</v>
      </c>
      <c r="D559" s="331" t="s">
        <v>1133</v>
      </c>
      <c r="E559" s="19" t="s">
        <v>1</v>
      </c>
      <c r="F559" s="332">
        <v>0</v>
      </c>
      <c r="G559" s="40"/>
      <c r="H559" s="46"/>
    </row>
    <row r="560" s="2" customFormat="1" ht="16.8" customHeight="1">
      <c r="A560" s="40"/>
      <c r="B560" s="46"/>
      <c r="C560" s="331" t="s">
        <v>1</v>
      </c>
      <c r="D560" s="331" t="s">
        <v>1106</v>
      </c>
      <c r="E560" s="19" t="s">
        <v>1</v>
      </c>
      <c r="F560" s="332">
        <v>0</v>
      </c>
      <c r="G560" s="40"/>
      <c r="H560" s="46"/>
    </row>
    <row r="561" s="2" customFormat="1" ht="16.8" customHeight="1">
      <c r="A561" s="40"/>
      <c r="B561" s="46"/>
      <c r="C561" s="331" t="s">
        <v>1</v>
      </c>
      <c r="D561" s="331" t="s">
        <v>1134</v>
      </c>
      <c r="E561" s="19" t="s">
        <v>1</v>
      </c>
      <c r="F561" s="332">
        <v>110</v>
      </c>
      <c r="G561" s="40"/>
      <c r="H561" s="46"/>
    </row>
    <row r="562" s="2" customFormat="1" ht="16.8" customHeight="1">
      <c r="A562" s="40"/>
      <c r="B562" s="46"/>
      <c r="C562" s="331" t="s">
        <v>1</v>
      </c>
      <c r="D562" s="331" t="s">
        <v>1135</v>
      </c>
      <c r="E562" s="19" t="s">
        <v>1</v>
      </c>
      <c r="F562" s="332">
        <v>355</v>
      </c>
      <c r="G562" s="40"/>
      <c r="H562" s="46"/>
    </row>
    <row r="563" s="2" customFormat="1" ht="16.8" customHeight="1">
      <c r="A563" s="40"/>
      <c r="B563" s="46"/>
      <c r="C563" s="331" t="s">
        <v>1</v>
      </c>
      <c r="D563" s="331" t="s">
        <v>1136</v>
      </c>
      <c r="E563" s="19" t="s">
        <v>1</v>
      </c>
      <c r="F563" s="332">
        <v>105</v>
      </c>
      <c r="G563" s="40"/>
      <c r="H563" s="46"/>
    </row>
    <row r="564" s="2" customFormat="1" ht="16.8" customHeight="1">
      <c r="A564" s="40"/>
      <c r="B564" s="46"/>
      <c r="C564" s="331" t="s">
        <v>1</v>
      </c>
      <c r="D564" s="331" t="s">
        <v>1137</v>
      </c>
      <c r="E564" s="19" t="s">
        <v>1</v>
      </c>
      <c r="F564" s="332">
        <v>35</v>
      </c>
      <c r="G564" s="40"/>
      <c r="H564" s="46"/>
    </row>
    <row r="565" s="2" customFormat="1" ht="16.8" customHeight="1">
      <c r="A565" s="40"/>
      <c r="B565" s="46"/>
      <c r="C565" s="331" t="s">
        <v>1</v>
      </c>
      <c r="D565" s="331" t="s">
        <v>1138</v>
      </c>
      <c r="E565" s="19" t="s">
        <v>1</v>
      </c>
      <c r="F565" s="332">
        <v>175</v>
      </c>
      <c r="G565" s="40"/>
      <c r="H565" s="46"/>
    </row>
    <row r="566" s="2" customFormat="1" ht="16.8" customHeight="1">
      <c r="A566" s="40"/>
      <c r="B566" s="46"/>
      <c r="C566" s="331" t="s">
        <v>1</v>
      </c>
      <c r="D566" s="331" t="s">
        <v>1139</v>
      </c>
      <c r="E566" s="19" t="s">
        <v>1</v>
      </c>
      <c r="F566" s="332">
        <v>300</v>
      </c>
      <c r="G566" s="40"/>
      <c r="H566" s="46"/>
    </row>
    <row r="567" s="2" customFormat="1" ht="16.8" customHeight="1">
      <c r="A567" s="40"/>
      <c r="B567" s="46"/>
      <c r="C567" s="331" t="s">
        <v>1045</v>
      </c>
      <c r="D567" s="331" t="s">
        <v>266</v>
      </c>
      <c r="E567" s="19" t="s">
        <v>1</v>
      </c>
      <c r="F567" s="332">
        <v>4386</v>
      </c>
      <c r="G567" s="40"/>
      <c r="H567" s="46"/>
    </row>
    <row r="568" s="2" customFormat="1" ht="16.8" customHeight="1">
      <c r="A568" s="40"/>
      <c r="B568" s="46"/>
      <c r="C568" s="333" t="s">
        <v>8207</v>
      </c>
      <c r="D568" s="40"/>
      <c r="E568" s="40"/>
      <c r="F568" s="40"/>
      <c r="G568" s="40"/>
      <c r="H568" s="46"/>
    </row>
    <row r="569" s="2" customFormat="1" ht="16.8" customHeight="1">
      <c r="A569" s="40"/>
      <c r="B569" s="46"/>
      <c r="C569" s="331" t="s">
        <v>1101</v>
      </c>
      <c r="D569" s="331" t="s">
        <v>1102</v>
      </c>
      <c r="E569" s="19" t="s">
        <v>317</v>
      </c>
      <c r="F569" s="332">
        <v>4386</v>
      </c>
      <c r="G569" s="40"/>
      <c r="H569" s="46"/>
    </row>
    <row r="570" s="2" customFormat="1" ht="16.8" customHeight="1">
      <c r="A570" s="40"/>
      <c r="B570" s="46"/>
      <c r="C570" s="331" t="s">
        <v>1185</v>
      </c>
      <c r="D570" s="331" t="s">
        <v>1186</v>
      </c>
      <c r="E570" s="19" t="s">
        <v>251</v>
      </c>
      <c r="F570" s="332">
        <v>3070.1999999999998</v>
      </c>
      <c r="G570" s="40"/>
      <c r="H570" s="46"/>
    </row>
    <row r="571" s="2" customFormat="1" ht="16.8" customHeight="1">
      <c r="A571" s="40"/>
      <c r="B571" s="46"/>
      <c r="C571" s="331" t="s">
        <v>1191</v>
      </c>
      <c r="D571" s="331" t="s">
        <v>1192</v>
      </c>
      <c r="E571" s="19" t="s">
        <v>251</v>
      </c>
      <c r="F571" s="332">
        <v>2759.3200000000002</v>
      </c>
      <c r="G571" s="40"/>
      <c r="H571" s="46"/>
    </row>
    <row r="572" s="2" customFormat="1" ht="16.8" customHeight="1">
      <c r="A572" s="40"/>
      <c r="B572" s="46"/>
      <c r="C572" s="331" t="s">
        <v>1235</v>
      </c>
      <c r="D572" s="331" t="s">
        <v>1236</v>
      </c>
      <c r="E572" s="19" t="s">
        <v>275</v>
      </c>
      <c r="F572" s="332">
        <v>7859</v>
      </c>
      <c r="G572" s="40"/>
      <c r="H572" s="46"/>
    </row>
    <row r="573" s="2" customFormat="1" ht="16.8" customHeight="1">
      <c r="A573" s="40"/>
      <c r="B573" s="46"/>
      <c r="C573" s="331" t="s">
        <v>554</v>
      </c>
      <c r="D573" s="331" t="s">
        <v>555</v>
      </c>
      <c r="E573" s="19" t="s">
        <v>545</v>
      </c>
      <c r="F573" s="332">
        <v>536.86000000000001</v>
      </c>
      <c r="G573" s="40"/>
      <c r="H573" s="46"/>
    </row>
    <row r="574" s="2" customFormat="1" ht="16.8" customHeight="1">
      <c r="A574" s="40"/>
      <c r="B574" s="46"/>
      <c r="C574" s="327" t="s">
        <v>1047</v>
      </c>
      <c r="D574" s="328" t="s">
        <v>1</v>
      </c>
      <c r="E574" s="329" t="s">
        <v>1</v>
      </c>
      <c r="F574" s="330">
        <v>413</v>
      </c>
      <c r="G574" s="40"/>
      <c r="H574" s="46"/>
    </row>
    <row r="575" s="2" customFormat="1" ht="16.8" customHeight="1">
      <c r="A575" s="40"/>
      <c r="B575" s="46"/>
      <c r="C575" s="331" t="s">
        <v>1</v>
      </c>
      <c r="D575" s="331" t="s">
        <v>1093</v>
      </c>
      <c r="E575" s="19" t="s">
        <v>1</v>
      </c>
      <c r="F575" s="332">
        <v>0</v>
      </c>
      <c r="G575" s="40"/>
      <c r="H575" s="46"/>
    </row>
    <row r="576" s="2" customFormat="1" ht="16.8" customHeight="1">
      <c r="A576" s="40"/>
      <c r="B576" s="46"/>
      <c r="C576" s="331" t="s">
        <v>1</v>
      </c>
      <c r="D576" s="331" t="s">
        <v>1094</v>
      </c>
      <c r="E576" s="19" t="s">
        <v>1</v>
      </c>
      <c r="F576" s="332">
        <v>0</v>
      </c>
      <c r="G576" s="40"/>
      <c r="H576" s="46"/>
    </row>
    <row r="577" s="2" customFormat="1" ht="16.8" customHeight="1">
      <c r="A577" s="40"/>
      <c r="B577" s="46"/>
      <c r="C577" s="331" t="s">
        <v>1</v>
      </c>
      <c r="D577" s="331" t="s">
        <v>1095</v>
      </c>
      <c r="E577" s="19" t="s">
        <v>1</v>
      </c>
      <c r="F577" s="332">
        <v>35</v>
      </c>
      <c r="G577" s="40"/>
      <c r="H577" s="46"/>
    </row>
    <row r="578" s="2" customFormat="1" ht="16.8" customHeight="1">
      <c r="A578" s="40"/>
      <c r="B578" s="46"/>
      <c r="C578" s="331" t="s">
        <v>1</v>
      </c>
      <c r="D578" s="331" t="s">
        <v>1096</v>
      </c>
      <c r="E578" s="19" t="s">
        <v>1</v>
      </c>
      <c r="F578" s="332">
        <v>65</v>
      </c>
      <c r="G578" s="40"/>
      <c r="H578" s="46"/>
    </row>
    <row r="579" s="2" customFormat="1" ht="16.8" customHeight="1">
      <c r="A579" s="40"/>
      <c r="B579" s="46"/>
      <c r="C579" s="331" t="s">
        <v>1</v>
      </c>
      <c r="D579" s="331" t="s">
        <v>1097</v>
      </c>
      <c r="E579" s="19" t="s">
        <v>1</v>
      </c>
      <c r="F579" s="332">
        <v>70</v>
      </c>
      <c r="G579" s="40"/>
      <c r="H579" s="46"/>
    </row>
    <row r="580" s="2" customFormat="1" ht="16.8" customHeight="1">
      <c r="A580" s="40"/>
      <c r="B580" s="46"/>
      <c r="C580" s="331" t="s">
        <v>1</v>
      </c>
      <c r="D580" s="331" t="s">
        <v>1098</v>
      </c>
      <c r="E580" s="19" t="s">
        <v>1</v>
      </c>
      <c r="F580" s="332">
        <v>155</v>
      </c>
      <c r="G580" s="40"/>
      <c r="H580" s="46"/>
    </row>
    <row r="581" s="2" customFormat="1" ht="16.8" customHeight="1">
      <c r="A581" s="40"/>
      <c r="B581" s="46"/>
      <c r="C581" s="331" t="s">
        <v>1</v>
      </c>
      <c r="D581" s="331" t="s">
        <v>1099</v>
      </c>
      <c r="E581" s="19" t="s">
        <v>1</v>
      </c>
      <c r="F581" s="332">
        <v>72</v>
      </c>
      <c r="G581" s="40"/>
      <c r="H581" s="46"/>
    </row>
    <row r="582" s="2" customFormat="1" ht="16.8" customHeight="1">
      <c r="A582" s="40"/>
      <c r="B582" s="46"/>
      <c r="C582" s="331" t="s">
        <v>1</v>
      </c>
      <c r="D582" s="331" t="s">
        <v>1100</v>
      </c>
      <c r="E582" s="19" t="s">
        <v>1</v>
      </c>
      <c r="F582" s="332">
        <v>16</v>
      </c>
      <c r="G582" s="40"/>
      <c r="H582" s="46"/>
    </row>
    <row r="583" s="2" customFormat="1" ht="16.8" customHeight="1">
      <c r="A583" s="40"/>
      <c r="B583" s="46"/>
      <c r="C583" s="331" t="s">
        <v>1047</v>
      </c>
      <c r="D583" s="331" t="s">
        <v>289</v>
      </c>
      <c r="E583" s="19" t="s">
        <v>1</v>
      </c>
      <c r="F583" s="332">
        <v>413</v>
      </c>
      <c r="G583" s="40"/>
      <c r="H583" s="46"/>
    </row>
    <row r="584" s="2" customFormat="1" ht="16.8" customHeight="1">
      <c r="A584" s="40"/>
      <c r="B584" s="46"/>
      <c r="C584" s="333" t="s">
        <v>8207</v>
      </c>
      <c r="D584" s="40"/>
      <c r="E584" s="40"/>
      <c r="F584" s="40"/>
      <c r="G584" s="40"/>
      <c r="H584" s="46"/>
    </row>
    <row r="585" s="2" customFormat="1" ht="16.8" customHeight="1">
      <c r="A585" s="40"/>
      <c r="B585" s="46"/>
      <c r="C585" s="331" t="s">
        <v>1089</v>
      </c>
      <c r="D585" s="331" t="s">
        <v>1090</v>
      </c>
      <c r="E585" s="19" t="s">
        <v>317</v>
      </c>
      <c r="F585" s="332">
        <v>413</v>
      </c>
      <c r="G585" s="40"/>
      <c r="H585" s="46"/>
    </row>
    <row r="586" s="2" customFormat="1" ht="16.8" customHeight="1">
      <c r="A586" s="40"/>
      <c r="B586" s="46"/>
      <c r="C586" s="331" t="s">
        <v>1303</v>
      </c>
      <c r="D586" s="331" t="s">
        <v>1304</v>
      </c>
      <c r="E586" s="19" t="s">
        <v>329</v>
      </c>
      <c r="F586" s="332">
        <v>1380</v>
      </c>
      <c r="G586" s="40"/>
      <c r="H586" s="46"/>
    </row>
    <row r="587" s="2" customFormat="1" ht="16.8" customHeight="1">
      <c r="A587" s="40"/>
      <c r="B587" s="46"/>
      <c r="C587" s="331" t="s">
        <v>1312</v>
      </c>
      <c r="D587" s="331" t="s">
        <v>1313</v>
      </c>
      <c r="E587" s="19" t="s">
        <v>251</v>
      </c>
      <c r="F587" s="332">
        <v>1165.24</v>
      </c>
      <c r="G587" s="40"/>
      <c r="H587" s="46"/>
    </row>
    <row r="588" s="2" customFormat="1" ht="16.8" customHeight="1">
      <c r="A588" s="40"/>
      <c r="B588" s="46"/>
      <c r="C588" s="327" t="s">
        <v>1048</v>
      </c>
      <c r="D588" s="328" t="s">
        <v>1</v>
      </c>
      <c r="E588" s="329" t="s">
        <v>1</v>
      </c>
      <c r="F588" s="330">
        <v>1080</v>
      </c>
      <c r="G588" s="40"/>
      <c r="H588" s="46"/>
    </row>
    <row r="589" s="2" customFormat="1" ht="16.8" customHeight="1">
      <c r="A589" s="40"/>
      <c r="B589" s="46"/>
      <c r="C589" s="331" t="s">
        <v>1</v>
      </c>
      <c r="D589" s="331" t="s">
        <v>1133</v>
      </c>
      <c r="E589" s="19" t="s">
        <v>1</v>
      </c>
      <c r="F589" s="332">
        <v>0</v>
      </c>
      <c r="G589" s="40"/>
      <c r="H589" s="46"/>
    </row>
    <row r="590" s="2" customFormat="1" ht="16.8" customHeight="1">
      <c r="A590" s="40"/>
      <c r="B590" s="46"/>
      <c r="C590" s="331" t="s">
        <v>1</v>
      </c>
      <c r="D590" s="331" t="s">
        <v>1106</v>
      </c>
      <c r="E590" s="19" t="s">
        <v>1</v>
      </c>
      <c r="F590" s="332">
        <v>0</v>
      </c>
      <c r="G590" s="40"/>
      <c r="H590" s="46"/>
    </row>
    <row r="591" s="2" customFormat="1" ht="16.8" customHeight="1">
      <c r="A591" s="40"/>
      <c r="B591" s="46"/>
      <c r="C591" s="331" t="s">
        <v>1</v>
      </c>
      <c r="D591" s="331" t="s">
        <v>1134</v>
      </c>
      <c r="E591" s="19" t="s">
        <v>1</v>
      </c>
      <c r="F591" s="332">
        <v>110</v>
      </c>
      <c r="G591" s="40"/>
      <c r="H591" s="46"/>
    </row>
    <row r="592" s="2" customFormat="1" ht="16.8" customHeight="1">
      <c r="A592" s="40"/>
      <c r="B592" s="46"/>
      <c r="C592" s="331" t="s">
        <v>1</v>
      </c>
      <c r="D592" s="331" t="s">
        <v>1135</v>
      </c>
      <c r="E592" s="19" t="s">
        <v>1</v>
      </c>
      <c r="F592" s="332">
        <v>355</v>
      </c>
      <c r="G592" s="40"/>
      <c r="H592" s="46"/>
    </row>
    <row r="593" s="2" customFormat="1" ht="16.8" customHeight="1">
      <c r="A593" s="40"/>
      <c r="B593" s="46"/>
      <c r="C593" s="331" t="s">
        <v>1</v>
      </c>
      <c r="D593" s="331" t="s">
        <v>1136</v>
      </c>
      <c r="E593" s="19" t="s">
        <v>1</v>
      </c>
      <c r="F593" s="332">
        <v>105</v>
      </c>
      <c r="G593" s="40"/>
      <c r="H593" s="46"/>
    </row>
    <row r="594" s="2" customFormat="1" ht="16.8" customHeight="1">
      <c r="A594" s="40"/>
      <c r="B594" s="46"/>
      <c r="C594" s="331" t="s">
        <v>1</v>
      </c>
      <c r="D594" s="331" t="s">
        <v>1137</v>
      </c>
      <c r="E594" s="19" t="s">
        <v>1</v>
      </c>
      <c r="F594" s="332">
        <v>35</v>
      </c>
      <c r="G594" s="40"/>
      <c r="H594" s="46"/>
    </row>
    <row r="595" s="2" customFormat="1" ht="16.8" customHeight="1">
      <c r="A595" s="40"/>
      <c r="B595" s="46"/>
      <c r="C595" s="331" t="s">
        <v>1</v>
      </c>
      <c r="D595" s="331" t="s">
        <v>1138</v>
      </c>
      <c r="E595" s="19" t="s">
        <v>1</v>
      </c>
      <c r="F595" s="332">
        <v>175</v>
      </c>
      <c r="G595" s="40"/>
      <c r="H595" s="46"/>
    </row>
    <row r="596" s="2" customFormat="1" ht="16.8" customHeight="1">
      <c r="A596" s="40"/>
      <c r="B596" s="46"/>
      <c r="C596" s="331" t="s">
        <v>1</v>
      </c>
      <c r="D596" s="331" t="s">
        <v>1139</v>
      </c>
      <c r="E596" s="19" t="s">
        <v>1</v>
      </c>
      <c r="F596" s="332">
        <v>300</v>
      </c>
      <c r="G596" s="40"/>
      <c r="H596" s="46"/>
    </row>
    <row r="597" s="2" customFormat="1" ht="16.8" customHeight="1">
      <c r="A597" s="40"/>
      <c r="B597" s="46"/>
      <c r="C597" s="331" t="s">
        <v>1048</v>
      </c>
      <c r="D597" s="331" t="s">
        <v>289</v>
      </c>
      <c r="E597" s="19" t="s">
        <v>1</v>
      </c>
      <c r="F597" s="332">
        <v>1080</v>
      </c>
      <c r="G597" s="40"/>
      <c r="H597" s="46"/>
    </row>
    <row r="598" s="2" customFormat="1" ht="16.8" customHeight="1">
      <c r="A598" s="40"/>
      <c r="B598" s="46"/>
      <c r="C598" s="333" t="s">
        <v>8207</v>
      </c>
      <c r="D598" s="40"/>
      <c r="E598" s="40"/>
      <c r="F598" s="40"/>
      <c r="G598" s="40"/>
      <c r="H598" s="46"/>
    </row>
    <row r="599" s="2" customFormat="1" ht="16.8" customHeight="1">
      <c r="A599" s="40"/>
      <c r="B599" s="46"/>
      <c r="C599" s="331" t="s">
        <v>1101</v>
      </c>
      <c r="D599" s="331" t="s">
        <v>1102</v>
      </c>
      <c r="E599" s="19" t="s">
        <v>317</v>
      </c>
      <c r="F599" s="332">
        <v>4386</v>
      </c>
      <c r="G599" s="40"/>
      <c r="H599" s="46"/>
    </row>
    <row r="600" s="2" customFormat="1" ht="16.8" customHeight="1">
      <c r="A600" s="40"/>
      <c r="B600" s="46"/>
      <c r="C600" s="331" t="s">
        <v>1241</v>
      </c>
      <c r="D600" s="331" t="s">
        <v>1242</v>
      </c>
      <c r="E600" s="19" t="s">
        <v>275</v>
      </c>
      <c r="F600" s="332">
        <v>10624.200000000001</v>
      </c>
      <c r="G600" s="40"/>
      <c r="H600" s="46"/>
    </row>
    <row r="601" s="2" customFormat="1" ht="16.8" customHeight="1">
      <c r="A601" s="40"/>
      <c r="B601" s="46"/>
      <c r="C601" s="331" t="s">
        <v>1283</v>
      </c>
      <c r="D601" s="331" t="s">
        <v>1284</v>
      </c>
      <c r="E601" s="19" t="s">
        <v>329</v>
      </c>
      <c r="F601" s="332">
        <v>432</v>
      </c>
      <c r="G601" s="40"/>
      <c r="H601" s="46"/>
    </row>
    <row r="602" s="2" customFormat="1" ht="16.8" customHeight="1">
      <c r="A602" s="40"/>
      <c r="B602" s="46"/>
      <c r="C602" s="331" t="s">
        <v>1299</v>
      </c>
      <c r="D602" s="331" t="s">
        <v>1300</v>
      </c>
      <c r="E602" s="19" t="s">
        <v>329</v>
      </c>
      <c r="F602" s="332">
        <v>5201</v>
      </c>
      <c r="G602" s="40"/>
      <c r="H602" s="46"/>
    </row>
    <row r="603" s="2" customFormat="1" ht="16.8" customHeight="1">
      <c r="A603" s="40"/>
      <c r="B603" s="46"/>
      <c r="C603" s="331" t="s">
        <v>1312</v>
      </c>
      <c r="D603" s="331" t="s">
        <v>1313</v>
      </c>
      <c r="E603" s="19" t="s">
        <v>251</v>
      </c>
      <c r="F603" s="332">
        <v>1165.24</v>
      </c>
      <c r="G603" s="40"/>
      <c r="H603" s="46"/>
    </row>
    <row r="604" s="2" customFormat="1" ht="16.8" customHeight="1">
      <c r="A604" s="40"/>
      <c r="B604" s="46"/>
      <c r="C604" s="327" t="s">
        <v>1050</v>
      </c>
      <c r="D604" s="328" t="s">
        <v>1</v>
      </c>
      <c r="E604" s="329" t="s">
        <v>1</v>
      </c>
      <c r="F604" s="330">
        <v>530</v>
      </c>
      <c r="G604" s="40"/>
      <c r="H604" s="46"/>
    </row>
    <row r="605" s="2" customFormat="1" ht="16.8" customHeight="1">
      <c r="A605" s="40"/>
      <c r="B605" s="46"/>
      <c r="C605" s="331" t="s">
        <v>1</v>
      </c>
      <c r="D605" s="331" t="s">
        <v>1129</v>
      </c>
      <c r="E605" s="19" t="s">
        <v>1</v>
      </c>
      <c r="F605" s="332">
        <v>0</v>
      </c>
      <c r="G605" s="40"/>
      <c r="H605" s="46"/>
    </row>
    <row r="606" s="2" customFormat="1" ht="16.8" customHeight="1">
      <c r="A606" s="40"/>
      <c r="B606" s="46"/>
      <c r="C606" s="331" t="s">
        <v>1</v>
      </c>
      <c r="D606" s="331" t="s">
        <v>1106</v>
      </c>
      <c r="E606" s="19" t="s">
        <v>1</v>
      </c>
      <c r="F606" s="332">
        <v>0</v>
      </c>
      <c r="G606" s="40"/>
      <c r="H606" s="46"/>
    </row>
    <row r="607" s="2" customFormat="1" ht="16.8" customHeight="1">
      <c r="A607" s="40"/>
      <c r="B607" s="46"/>
      <c r="C607" s="331" t="s">
        <v>1</v>
      </c>
      <c r="D607" s="331" t="s">
        <v>1130</v>
      </c>
      <c r="E607" s="19" t="s">
        <v>1</v>
      </c>
      <c r="F607" s="332">
        <v>170</v>
      </c>
      <c r="G607" s="40"/>
      <c r="H607" s="46"/>
    </row>
    <row r="608" s="2" customFormat="1" ht="16.8" customHeight="1">
      <c r="A608" s="40"/>
      <c r="B608" s="46"/>
      <c r="C608" s="331" t="s">
        <v>1</v>
      </c>
      <c r="D608" s="331" t="s">
        <v>1131</v>
      </c>
      <c r="E608" s="19" t="s">
        <v>1</v>
      </c>
      <c r="F608" s="332">
        <v>230</v>
      </c>
      <c r="G608" s="40"/>
      <c r="H608" s="46"/>
    </row>
    <row r="609" s="2" customFormat="1" ht="16.8" customHeight="1">
      <c r="A609" s="40"/>
      <c r="B609" s="46"/>
      <c r="C609" s="331" t="s">
        <v>1</v>
      </c>
      <c r="D609" s="331" t="s">
        <v>1132</v>
      </c>
      <c r="E609" s="19" t="s">
        <v>1</v>
      </c>
      <c r="F609" s="332">
        <v>130</v>
      </c>
      <c r="G609" s="40"/>
      <c r="H609" s="46"/>
    </row>
    <row r="610" s="2" customFormat="1" ht="16.8" customHeight="1">
      <c r="A610" s="40"/>
      <c r="B610" s="46"/>
      <c r="C610" s="331" t="s">
        <v>1050</v>
      </c>
      <c r="D610" s="331" t="s">
        <v>289</v>
      </c>
      <c r="E610" s="19" t="s">
        <v>1</v>
      </c>
      <c r="F610" s="332">
        <v>530</v>
      </c>
      <c r="G610" s="40"/>
      <c r="H610" s="46"/>
    </row>
    <row r="611" s="2" customFormat="1" ht="16.8" customHeight="1">
      <c r="A611" s="40"/>
      <c r="B611" s="46"/>
      <c r="C611" s="333" t="s">
        <v>8207</v>
      </c>
      <c r="D611" s="40"/>
      <c r="E611" s="40"/>
      <c r="F611" s="40"/>
      <c r="G611" s="40"/>
      <c r="H611" s="46"/>
    </row>
    <row r="612" s="2" customFormat="1" ht="16.8" customHeight="1">
      <c r="A612" s="40"/>
      <c r="B612" s="46"/>
      <c r="C612" s="331" t="s">
        <v>1101</v>
      </c>
      <c r="D612" s="331" t="s">
        <v>1102</v>
      </c>
      <c r="E612" s="19" t="s">
        <v>317</v>
      </c>
      <c r="F612" s="332">
        <v>4386</v>
      </c>
      <c r="G612" s="40"/>
      <c r="H612" s="46"/>
    </row>
    <row r="613" s="2" customFormat="1" ht="16.8" customHeight="1">
      <c r="A613" s="40"/>
      <c r="B613" s="46"/>
      <c r="C613" s="331" t="s">
        <v>1241</v>
      </c>
      <c r="D613" s="331" t="s">
        <v>1242</v>
      </c>
      <c r="E613" s="19" t="s">
        <v>275</v>
      </c>
      <c r="F613" s="332">
        <v>10624.200000000001</v>
      </c>
      <c r="G613" s="40"/>
      <c r="H613" s="46"/>
    </row>
    <row r="614" s="2" customFormat="1" ht="16.8" customHeight="1">
      <c r="A614" s="40"/>
      <c r="B614" s="46"/>
      <c r="C614" s="331" t="s">
        <v>1287</v>
      </c>
      <c r="D614" s="331" t="s">
        <v>1288</v>
      </c>
      <c r="E614" s="19" t="s">
        <v>329</v>
      </c>
      <c r="F614" s="332">
        <v>212</v>
      </c>
      <c r="G614" s="40"/>
      <c r="H614" s="46"/>
    </row>
    <row r="615" s="2" customFormat="1" ht="16.8" customHeight="1">
      <c r="A615" s="40"/>
      <c r="B615" s="46"/>
      <c r="C615" s="331" t="s">
        <v>1299</v>
      </c>
      <c r="D615" s="331" t="s">
        <v>1300</v>
      </c>
      <c r="E615" s="19" t="s">
        <v>329</v>
      </c>
      <c r="F615" s="332">
        <v>5201</v>
      </c>
      <c r="G615" s="40"/>
      <c r="H615" s="46"/>
    </row>
    <row r="616" s="2" customFormat="1" ht="16.8" customHeight="1">
      <c r="A616" s="40"/>
      <c r="B616" s="46"/>
      <c r="C616" s="331" t="s">
        <v>1312</v>
      </c>
      <c r="D616" s="331" t="s">
        <v>1313</v>
      </c>
      <c r="E616" s="19" t="s">
        <v>251</v>
      </c>
      <c r="F616" s="332">
        <v>1165.24</v>
      </c>
      <c r="G616" s="40"/>
      <c r="H616" s="46"/>
    </row>
    <row r="617" s="2" customFormat="1" ht="26.4" customHeight="1">
      <c r="A617" s="40"/>
      <c r="B617" s="46"/>
      <c r="C617" s="326" t="s">
        <v>93</v>
      </c>
      <c r="D617" s="326" t="s">
        <v>94</v>
      </c>
      <c r="E617" s="40"/>
      <c r="F617" s="40"/>
      <c r="G617" s="40"/>
      <c r="H617" s="46"/>
    </row>
    <row r="618" s="2" customFormat="1" ht="16.8" customHeight="1">
      <c r="A618" s="40"/>
      <c r="B618" s="46"/>
      <c r="C618" s="327" t="s">
        <v>173</v>
      </c>
      <c r="D618" s="328" t="s">
        <v>174</v>
      </c>
      <c r="E618" s="329" t="s">
        <v>1</v>
      </c>
      <c r="F618" s="330">
        <v>0.27200000000000002</v>
      </c>
      <c r="G618" s="40"/>
      <c r="H618" s="46"/>
    </row>
    <row r="619" s="2" customFormat="1" ht="16.8" customHeight="1">
      <c r="A619" s="40"/>
      <c r="B619" s="46"/>
      <c r="C619" s="331" t="s">
        <v>1</v>
      </c>
      <c r="D619" s="331" t="s">
        <v>310</v>
      </c>
      <c r="E619" s="19" t="s">
        <v>1</v>
      </c>
      <c r="F619" s="332">
        <v>0</v>
      </c>
      <c r="G619" s="40"/>
      <c r="H619" s="46"/>
    </row>
    <row r="620" s="2" customFormat="1" ht="16.8" customHeight="1">
      <c r="A620" s="40"/>
      <c r="B620" s="46"/>
      <c r="C620" s="331" t="s">
        <v>1</v>
      </c>
      <c r="D620" s="331" t="s">
        <v>1487</v>
      </c>
      <c r="E620" s="19" t="s">
        <v>1</v>
      </c>
      <c r="F620" s="332">
        <v>0.27200000000000002</v>
      </c>
      <c r="G620" s="40"/>
      <c r="H620" s="46"/>
    </row>
    <row r="621" s="2" customFormat="1" ht="16.8" customHeight="1">
      <c r="A621" s="40"/>
      <c r="B621" s="46"/>
      <c r="C621" s="331" t="s">
        <v>173</v>
      </c>
      <c r="D621" s="331" t="s">
        <v>266</v>
      </c>
      <c r="E621" s="19" t="s">
        <v>1</v>
      </c>
      <c r="F621" s="332">
        <v>0.27200000000000002</v>
      </c>
      <c r="G621" s="40"/>
      <c r="H621" s="46"/>
    </row>
    <row r="622" s="2" customFormat="1" ht="16.8" customHeight="1">
      <c r="A622" s="40"/>
      <c r="B622" s="46"/>
      <c r="C622" s="333" t="s">
        <v>8207</v>
      </c>
      <c r="D622" s="40"/>
      <c r="E622" s="40"/>
      <c r="F622" s="40"/>
      <c r="G622" s="40"/>
      <c r="H622" s="46"/>
    </row>
    <row r="623" s="2" customFormat="1" ht="16.8" customHeight="1">
      <c r="A623" s="40"/>
      <c r="B623" s="46"/>
      <c r="C623" s="331" t="s">
        <v>367</v>
      </c>
      <c r="D623" s="331" t="s">
        <v>368</v>
      </c>
      <c r="E623" s="19" t="s">
        <v>281</v>
      </c>
      <c r="F623" s="332">
        <v>0.27200000000000002</v>
      </c>
      <c r="G623" s="40"/>
      <c r="H623" s="46"/>
    </row>
    <row r="624" s="2" customFormat="1" ht="16.8" customHeight="1">
      <c r="A624" s="40"/>
      <c r="B624" s="46"/>
      <c r="C624" s="331" t="s">
        <v>420</v>
      </c>
      <c r="D624" s="331" t="s">
        <v>421</v>
      </c>
      <c r="E624" s="19" t="s">
        <v>329</v>
      </c>
      <c r="F624" s="332">
        <v>152</v>
      </c>
      <c r="G624" s="40"/>
      <c r="H624" s="46"/>
    </row>
    <row r="625" s="2" customFormat="1" ht="16.8" customHeight="1">
      <c r="A625" s="40"/>
      <c r="B625" s="46"/>
      <c r="C625" s="331" t="s">
        <v>543</v>
      </c>
      <c r="D625" s="331" t="s">
        <v>544</v>
      </c>
      <c r="E625" s="19" t="s">
        <v>545</v>
      </c>
      <c r="F625" s="332">
        <v>394.79000000000002</v>
      </c>
      <c r="G625" s="40"/>
      <c r="H625" s="46"/>
    </row>
    <row r="626" s="2" customFormat="1">
      <c r="A626" s="40"/>
      <c r="B626" s="46"/>
      <c r="C626" s="331" t="s">
        <v>676</v>
      </c>
      <c r="D626" s="331" t="s">
        <v>677</v>
      </c>
      <c r="E626" s="19" t="s">
        <v>545</v>
      </c>
      <c r="F626" s="332">
        <v>1388.53</v>
      </c>
      <c r="G626" s="40"/>
      <c r="H626" s="46"/>
    </row>
    <row r="627" s="2" customFormat="1">
      <c r="A627" s="40"/>
      <c r="B627" s="46"/>
      <c r="C627" s="331" t="s">
        <v>691</v>
      </c>
      <c r="D627" s="331" t="s">
        <v>692</v>
      </c>
      <c r="E627" s="19" t="s">
        <v>545</v>
      </c>
      <c r="F627" s="332">
        <v>450.43200000000002</v>
      </c>
      <c r="G627" s="40"/>
      <c r="H627" s="46"/>
    </row>
    <row r="628" s="2" customFormat="1" ht="16.8" customHeight="1">
      <c r="A628" s="40"/>
      <c r="B628" s="46"/>
      <c r="C628" s="327" t="s">
        <v>176</v>
      </c>
      <c r="D628" s="328" t="s">
        <v>177</v>
      </c>
      <c r="E628" s="329" t="s">
        <v>1</v>
      </c>
      <c r="F628" s="330">
        <v>1.1080000000000001</v>
      </c>
      <c r="G628" s="40"/>
      <c r="H628" s="46"/>
    </row>
    <row r="629" s="2" customFormat="1" ht="16.8" customHeight="1">
      <c r="A629" s="40"/>
      <c r="B629" s="46"/>
      <c r="C629" s="331" t="s">
        <v>1</v>
      </c>
      <c r="D629" s="331" t="s">
        <v>310</v>
      </c>
      <c r="E629" s="19" t="s">
        <v>1</v>
      </c>
      <c r="F629" s="332">
        <v>0</v>
      </c>
      <c r="G629" s="40"/>
      <c r="H629" s="46"/>
    </row>
    <row r="630" s="2" customFormat="1" ht="16.8" customHeight="1">
      <c r="A630" s="40"/>
      <c r="B630" s="46"/>
      <c r="C630" s="331" t="s">
        <v>1</v>
      </c>
      <c r="D630" s="331" t="s">
        <v>1482</v>
      </c>
      <c r="E630" s="19" t="s">
        <v>1</v>
      </c>
      <c r="F630" s="332">
        <v>0.23599999999999999</v>
      </c>
      <c r="G630" s="40"/>
      <c r="H630" s="46"/>
    </row>
    <row r="631" s="2" customFormat="1" ht="16.8" customHeight="1">
      <c r="A631" s="40"/>
      <c r="B631" s="46"/>
      <c r="C631" s="331" t="s">
        <v>1</v>
      </c>
      <c r="D631" s="331" t="s">
        <v>1483</v>
      </c>
      <c r="E631" s="19" t="s">
        <v>1</v>
      </c>
      <c r="F631" s="332">
        <v>0.16200000000000001</v>
      </c>
      <c r="G631" s="40"/>
      <c r="H631" s="46"/>
    </row>
    <row r="632" s="2" customFormat="1" ht="16.8" customHeight="1">
      <c r="A632" s="40"/>
      <c r="B632" s="46"/>
      <c r="C632" s="331" t="s">
        <v>1</v>
      </c>
      <c r="D632" s="331" t="s">
        <v>324</v>
      </c>
      <c r="E632" s="19" t="s">
        <v>1</v>
      </c>
      <c r="F632" s="332">
        <v>0</v>
      </c>
      <c r="G632" s="40"/>
      <c r="H632" s="46"/>
    </row>
    <row r="633" s="2" customFormat="1" ht="16.8" customHeight="1">
      <c r="A633" s="40"/>
      <c r="B633" s="46"/>
      <c r="C633" s="331" t="s">
        <v>1</v>
      </c>
      <c r="D633" s="331" t="s">
        <v>1466</v>
      </c>
      <c r="E633" s="19" t="s">
        <v>1</v>
      </c>
      <c r="F633" s="332">
        <v>0.67000000000000004</v>
      </c>
      <c r="G633" s="40"/>
      <c r="H633" s="46"/>
    </row>
    <row r="634" s="2" customFormat="1" ht="16.8" customHeight="1">
      <c r="A634" s="40"/>
      <c r="B634" s="46"/>
      <c r="C634" s="331" t="s">
        <v>1</v>
      </c>
      <c r="D634" s="331" t="s">
        <v>1484</v>
      </c>
      <c r="E634" s="19" t="s">
        <v>1</v>
      </c>
      <c r="F634" s="332">
        <v>0</v>
      </c>
      <c r="G634" s="40"/>
      <c r="H634" s="46"/>
    </row>
    <row r="635" s="2" customFormat="1" ht="16.8" customHeight="1">
      <c r="A635" s="40"/>
      <c r="B635" s="46"/>
      <c r="C635" s="331" t="s">
        <v>1</v>
      </c>
      <c r="D635" s="331" t="s">
        <v>1485</v>
      </c>
      <c r="E635" s="19" t="s">
        <v>1</v>
      </c>
      <c r="F635" s="332">
        <v>0.040000000000000001</v>
      </c>
      <c r="G635" s="40"/>
      <c r="H635" s="46"/>
    </row>
    <row r="636" s="2" customFormat="1" ht="16.8" customHeight="1">
      <c r="A636" s="40"/>
      <c r="B636" s="46"/>
      <c r="C636" s="331" t="s">
        <v>176</v>
      </c>
      <c r="D636" s="331" t="s">
        <v>266</v>
      </c>
      <c r="E636" s="19" t="s">
        <v>1</v>
      </c>
      <c r="F636" s="332">
        <v>1.1080000000000001</v>
      </c>
      <c r="G636" s="40"/>
      <c r="H636" s="46"/>
    </row>
    <row r="637" s="2" customFormat="1" ht="16.8" customHeight="1">
      <c r="A637" s="40"/>
      <c r="B637" s="46"/>
      <c r="C637" s="333" t="s">
        <v>8207</v>
      </c>
      <c r="D637" s="40"/>
      <c r="E637" s="40"/>
      <c r="F637" s="40"/>
      <c r="G637" s="40"/>
      <c r="H637" s="46"/>
    </row>
    <row r="638" s="2" customFormat="1" ht="16.8" customHeight="1">
      <c r="A638" s="40"/>
      <c r="B638" s="46"/>
      <c r="C638" s="331" t="s">
        <v>350</v>
      </c>
      <c r="D638" s="331" t="s">
        <v>351</v>
      </c>
      <c r="E638" s="19" t="s">
        <v>281</v>
      </c>
      <c r="F638" s="332">
        <v>1.1080000000000001</v>
      </c>
      <c r="G638" s="40"/>
      <c r="H638" s="46"/>
    </row>
    <row r="639" s="2" customFormat="1" ht="16.8" customHeight="1">
      <c r="A639" s="40"/>
      <c r="B639" s="46"/>
      <c r="C639" s="331" t="s">
        <v>420</v>
      </c>
      <c r="D639" s="331" t="s">
        <v>421</v>
      </c>
      <c r="E639" s="19" t="s">
        <v>329</v>
      </c>
      <c r="F639" s="332">
        <v>152</v>
      </c>
      <c r="G639" s="40"/>
      <c r="H639" s="46"/>
    </row>
    <row r="640" s="2" customFormat="1" ht="16.8" customHeight="1">
      <c r="A640" s="40"/>
      <c r="B640" s="46"/>
      <c r="C640" s="331" t="s">
        <v>543</v>
      </c>
      <c r="D640" s="331" t="s">
        <v>544</v>
      </c>
      <c r="E640" s="19" t="s">
        <v>545</v>
      </c>
      <c r="F640" s="332">
        <v>394.79000000000002</v>
      </c>
      <c r="G640" s="40"/>
      <c r="H640" s="46"/>
    </row>
    <row r="641" s="2" customFormat="1">
      <c r="A641" s="40"/>
      <c r="B641" s="46"/>
      <c r="C641" s="331" t="s">
        <v>676</v>
      </c>
      <c r="D641" s="331" t="s">
        <v>677</v>
      </c>
      <c r="E641" s="19" t="s">
        <v>545</v>
      </c>
      <c r="F641" s="332">
        <v>1388.53</v>
      </c>
      <c r="G641" s="40"/>
      <c r="H641" s="46"/>
    </row>
    <row r="642" s="2" customFormat="1" ht="16.8" customHeight="1">
      <c r="A642" s="40"/>
      <c r="B642" s="46"/>
      <c r="C642" s="327" t="s">
        <v>1428</v>
      </c>
      <c r="D642" s="328" t="s">
        <v>1</v>
      </c>
      <c r="E642" s="329" t="s">
        <v>1</v>
      </c>
      <c r="F642" s="330">
        <v>37.829999999999998</v>
      </c>
      <c r="G642" s="40"/>
      <c r="H642" s="46"/>
    </row>
    <row r="643" s="2" customFormat="1" ht="16.8" customHeight="1">
      <c r="A643" s="40"/>
      <c r="B643" s="46"/>
      <c r="C643" s="331" t="s">
        <v>1</v>
      </c>
      <c r="D643" s="331" t="s">
        <v>1458</v>
      </c>
      <c r="E643" s="19" t="s">
        <v>1</v>
      </c>
      <c r="F643" s="332">
        <v>0</v>
      </c>
      <c r="G643" s="40"/>
      <c r="H643" s="46"/>
    </row>
    <row r="644" s="2" customFormat="1" ht="16.8" customHeight="1">
      <c r="A644" s="40"/>
      <c r="B644" s="46"/>
      <c r="C644" s="331" t="s">
        <v>1</v>
      </c>
      <c r="D644" s="331" t="s">
        <v>1429</v>
      </c>
      <c r="E644" s="19" t="s">
        <v>1</v>
      </c>
      <c r="F644" s="332">
        <v>37.829999999999998</v>
      </c>
      <c r="G644" s="40"/>
      <c r="H644" s="46"/>
    </row>
    <row r="645" s="2" customFormat="1" ht="16.8" customHeight="1">
      <c r="A645" s="40"/>
      <c r="B645" s="46"/>
      <c r="C645" s="331" t="s">
        <v>1428</v>
      </c>
      <c r="D645" s="331" t="s">
        <v>266</v>
      </c>
      <c r="E645" s="19" t="s">
        <v>1</v>
      </c>
      <c r="F645" s="332">
        <v>37.829999999999998</v>
      </c>
      <c r="G645" s="40"/>
      <c r="H645" s="46"/>
    </row>
    <row r="646" s="2" customFormat="1" ht="16.8" customHeight="1">
      <c r="A646" s="40"/>
      <c r="B646" s="46"/>
      <c r="C646" s="333" t="s">
        <v>8207</v>
      </c>
      <c r="D646" s="40"/>
      <c r="E646" s="40"/>
      <c r="F646" s="40"/>
      <c r="G646" s="40"/>
      <c r="H646" s="46"/>
    </row>
    <row r="647" s="2" customFormat="1" ht="16.8" customHeight="1">
      <c r="A647" s="40"/>
      <c r="B647" s="46"/>
      <c r="C647" s="331" t="s">
        <v>1533</v>
      </c>
      <c r="D647" s="331" t="s">
        <v>1534</v>
      </c>
      <c r="E647" s="19" t="s">
        <v>317</v>
      </c>
      <c r="F647" s="332">
        <v>37.829999999999998</v>
      </c>
      <c r="G647" s="40"/>
      <c r="H647" s="46"/>
    </row>
    <row r="648" s="2" customFormat="1" ht="16.8" customHeight="1">
      <c r="A648" s="40"/>
      <c r="B648" s="46"/>
      <c r="C648" s="331" t="s">
        <v>1537</v>
      </c>
      <c r="D648" s="331" t="s">
        <v>1538</v>
      </c>
      <c r="E648" s="19" t="s">
        <v>317</v>
      </c>
      <c r="F648" s="332">
        <v>37.829999999999998</v>
      </c>
      <c r="G648" s="40"/>
      <c r="H648" s="46"/>
    </row>
    <row r="649" s="2" customFormat="1" ht="16.8" customHeight="1">
      <c r="A649" s="40"/>
      <c r="B649" s="46"/>
      <c r="C649" s="327" t="s">
        <v>180</v>
      </c>
      <c r="D649" s="328" t="s">
        <v>181</v>
      </c>
      <c r="E649" s="329" t="s">
        <v>1</v>
      </c>
      <c r="F649" s="330">
        <v>1474.6669999999999</v>
      </c>
      <c r="G649" s="40"/>
      <c r="H649" s="46"/>
    </row>
    <row r="650" s="2" customFormat="1" ht="16.8" customHeight="1">
      <c r="A650" s="40"/>
      <c r="B650" s="46"/>
      <c r="C650" s="331" t="s">
        <v>1</v>
      </c>
      <c r="D650" s="331" t="s">
        <v>1468</v>
      </c>
      <c r="E650" s="19" t="s">
        <v>1</v>
      </c>
      <c r="F650" s="332">
        <v>0</v>
      </c>
      <c r="G650" s="40"/>
      <c r="H650" s="46"/>
    </row>
    <row r="651" s="2" customFormat="1" ht="16.8" customHeight="1">
      <c r="A651" s="40"/>
      <c r="B651" s="46"/>
      <c r="C651" s="331" t="s">
        <v>1</v>
      </c>
      <c r="D651" s="331" t="s">
        <v>298</v>
      </c>
      <c r="E651" s="19" t="s">
        <v>1</v>
      </c>
      <c r="F651" s="332">
        <v>848.66700000000003</v>
      </c>
      <c r="G651" s="40"/>
      <c r="H651" s="46"/>
    </row>
    <row r="652" s="2" customFormat="1" ht="16.8" customHeight="1">
      <c r="A652" s="40"/>
      <c r="B652" s="46"/>
      <c r="C652" s="331" t="s">
        <v>1</v>
      </c>
      <c r="D652" s="331" t="s">
        <v>299</v>
      </c>
      <c r="E652" s="19" t="s">
        <v>1</v>
      </c>
      <c r="F652" s="332">
        <v>0</v>
      </c>
      <c r="G652" s="40"/>
      <c r="H652" s="46"/>
    </row>
    <row r="653" s="2" customFormat="1" ht="16.8" customHeight="1">
      <c r="A653" s="40"/>
      <c r="B653" s="46"/>
      <c r="C653" s="331" t="s">
        <v>1</v>
      </c>
      <c r="D653" s="331" t="s">
        <v>1469</v>
      </c>
      <c r="E653" s="19" t="s">
        <v>1</v>
      </c>
      <c r="F653" s="332">
        <v>250</v>
      </c>
      <c r="G653" s="40"/>
      <c r="H653" s="46"/>
    </row>
    <row r="654" s="2" customFormat="1" ht="16.8" customHeight="1">
      <c r="A654" s="40"/>
      <c r="B654" s="46"/>
      <c r="C654" s="331" t="s">
        <v>1</v>
      </c>
      <c r="D654" s="331" t="s">
        <v>301</v>
      </c>
      <c r="E654" s="19" t="s">
        <v>1</v>
      </c>
      <c r="F654" s="332">
        <v>0</v>
      </c>
      <c r="G654" s="40"/>
      <c r="H654" s="46"/>
    </row>
    <row r="655" s="2" customFormat="1" ht="16.8" customHeight="1">
      <c r="A655" s="40"/>
      <c r="B655" s="46"/>
      <c r="C655" s="331" t="s">
        <v>1</v>
      </c>
      <c r="D655" s="331" t="s">
        <v>1470</v>
      </c>
      <c r="E655" s="19" t="s">
        <v>1</v>
      </c>
      <c r="F655" s="332">
        <v>350</v>
      </c>
      <c r="G655" s="40"/>
      <c r="H655" s="46"/>
    </row>
    <row r="656" s="2" customFormat="1" ht="16.8" customHeight="1">
      <c r="A656" s="40"/>
      <c r="B656" s="46"/>
      <c r="C656" s="331" t="s">
        <v>1</v>
      </c>
      <c r="D656" s="331" t="s">
        <v>1471</v>
      </c>
      <c r="E656" s="19" t="s">
        <v>1</v>
      </c>
      <c r="F656" s="332">
        <v>0</v>
      </c>
      <c r="G656" s="40"/>
      <c r="H656" s="46"/>
    </row>
    <row r="657" s="2" customFormat="1" ht="16.8" customHeight="1">
      <c r="A657" s="40"/>
      <c r="B657" s="46"/>
      <c r="C657" s="331" t="s">
        <v>1</v>
      </c>
      <c r="D657" s="331" t="s">
        <v>218</v>
      </c>
      <c r="E657" s="19" t="s">
        <v>1</v>
      </c>
      <c r="F657" s="332">
        <v>26</v>
      </c>
      <c r="G657" s="40"/>
      <c r="H657" s="46"/>
    </row>
    <row r="658" s="2" customFormat="1" ht="16.8" customHeight="1">
      <c r="A658" s="40"/>
      <c r="B658" s="46"/>
      <c r="C658" s="331" t="s">
        <v>180</v>
      </c>
      <c r="D658" s="331" t="s">
        <v>266</v>
      </c>
      <c r="E658" s="19" t="s">
        <v>1</v>
      </c>
      <c r="F658" s="332">
        <v>1474.6669999999999</v>
      </c>
      <c r="G658" s="40"/>
      <c r="H658" s="46"/>
    </row>
    <row r="659" s="2" customFormat="1" ht="16.8" customHeight="1">
      <c r="A659" s="40"/>
      <c r="B659" s="46"/>
      <c r="C659" s="333" t="s">
        <v>8207</v>
      </c>
      <c r="D659" s="40"/>
      <c r="E659" s="40"/>
      <c r="F659" s="40"/>
      <c r="G659" s="40"/>
      <c r="H659" s="46"/>
    </row>
    <row r="660" s="2" customFormat="1" ht="16.8" customHeight="1">
      <c r="A660" s="40"/>
      <c r="B660" s="46"/>
      <c r="C660" s="331" t="s">
        <v>293</v>
      </c>
      <c r="D660" s="331" t="s">
        <v>294</v>
      </c>
      <c r="E660" s="19" t="s">
        <v>251</v>
      </c>
      <c r="F660" s="332">
        <v>1474.6669999999999</v>
      </c>
      <c r="G660" s="40"/>
      <c r="H660" s="46"/>
    </row>
    <row r="661" s="2" customFormat="1" ht="16.8" customHeight="1">
      <c r="A661" s="40"/>
      <c r="B661" s="46"/>
      <c r="C661" s="331" t="s">
        <v>554</v>
      </c>
      <c r="D661" s="331" t="s">
        <v>555</v>
      </c>
      <c r="E661" s="19" t="s">
        <v>545</v>
      </c>
      <c r="F661" s="332">
        <v>2813.9540000000002</v>
      </c>
      <c r="G661" s="40"/>
      <c r="H661" s="46"/>
    </row>
    <row r="662" s="2" customFormat="1" ht="16.8" customHeight="1">
      <c r="A662" s="40"/>
      <c r="B662" s="46"/>
      <c r="C662" s="327" t="s">
        <v>1431</v>
      </c>
      <c r="D662" s="328" t="s">
        <v>1</v>
      </c>
      <c r="E662" s="329" t="s">
        <v>1</v>
      </c>
      <c r="F662" s="330">
        <v>180.59999999999999</v>
      </c>
      <c r="G662" s="40"/>
      <c r="H662" s="46"/>
    </row>
    <row r="663" s="2" customFormat="1" ht="16.8" customHeight="1">
      <c r="A663" s="40"/>
      <c r="B663" s="46"/>
      <c r="C663" s="331" t="s">
        <v>1431</v>
      </c>
      <c r="D663" s="331" t="s">
        <v>1453</v>
      </c>
      <c r="E663" s="19" t="s">
        <v>1</v>
      </c>
      <c r="F663" s="332">
        <v>180.59999999999999</v>
      </c>
      <c r="G663" s="40"/>
      <c r="H663" s="46"/>
    </row>
    <row r="664" s="2" customFormat="1" ht="16.8" customHeight="1">
      <c r="A664" s="40"/>
      <c r="B664" s="46"/>
      <c r="C664" s="333" t="s">
        <v>8207</v>
      </c>
      <c r="D664" s="40"/>
      <c r="E664" s="40"/>
      <c r="F664" s="40"/>
      <c r="G664" s="40"/>
      <c r="H664" s="46"/>
    </row>
    <row r="665" s="2" customFormat="1" ht="16.8" customHeight="1">
      <c r="A665" s="40"/>
      <c r="B665" s="46"/>
      <c r="C665" s="331" t="s">
        <v>1449</v>
      </c>
      <c r="D665" s="331" t="s">
        <v>1450</v>
      </c>
      <c r="E665" s="19" t="s">
        <v>251</v>
      </c>
      <c r="F665" s="332">
        <v>180.59999999999999</v>
      </c>
      <c r="G665" s="40"/>
      <c r="H665" s="46"/>
    </row>
    <row r="666" s="2" customFormat="1" ht="16.8" customHeight="1">
      <c r="A666" s="40"/>
      <c r="B666" s="46"/>
      <c r="C666" s="331" t="s">
        <v>554</v>
      </c>
      <c r="D666" s="331" t="s">
        <v>555</v>
      </c>
      <c r="E666" s="19" t="s">
        <v>545</v>
      </c>
      <c r="F666" s="332">
        <v>2813.9540000000002</v>
      </c>
      <c r="G666" s="40"/>
      <c r="H666" s="46"/>
    </row>
    <row r="667" s="2" customFormat="1" ht="16.8" customHeight="1">
      <c r="A667" s="40"/>
      <c r="B667" s="46"/>
      <c r="C667" s="327" t="s">
        <v>183</v>
      </c>
      <c r="D667" s="328" t="s">
        <v>1</v>
      </c>
      <c r="E667" s="329" t="s">
        <v>1</v>
      </c>
      <c r="F667" s="330">
        <v>2813.9540000000002</v>
      </c>
      <c r="G667" s="40"/>
      <c r="H667" s="46"/>
    </row>
    <row r="668" s="2" customFormat="1" ht="16.8" customHeight="1">
      <c r="A668" s="40"/>
      <c r="B668" s="46"/>
      <c r="C668" s="331" t="s">
        <v>183</v>
      </c>
      <c r="D668" s="331" t="s">
        <v>1552</v>
      </c>
      <c r="E668" s="19" t="s">
        <v>1</v>
      </c>
      <c r="F668" s="332">
        <v>2813.9540000000002</v>
      </c>
      <c r="G668" s="40"/>
      <c r="H668" s="46"/>
    </row>
    <row r="669" s="2" customFormat="1" ht="16.8" customHeight="1">
      <c r="A669" s="40"/>
      <c r="B669" s="46"/>
      <c r="C669" s="333" t="s">
        <v>8207</v>
      </c>
      <c r="D669" s="40"/>
      <c r="E669" s="40"/>
      <c r="F669" s="40"/>
      <c r="G669" s="40"/>
      <c r="H669" s="46"/>
    </row>
    <row r="670" s="2" customFormat="1" ht="16.8" customHeight="1">
      <c r="A670" s="40"/>
      <c r="B670" s="46"/>
      <c r="C670" s="331" t="s">
        <v>554</v>
      </c>
      <c r="D670" s="331" t="s">
        <v>555</v>
      </c>
      <c r="E670" s="19" t="s">
        <v>545</v>
      </c>
      <c r="F670" s="332">
        <v>2813.9540000000002</v>
      </c>
      <c r="G670" s="40"/>
      <c r="H670" s="46"/>
    </row>
    <row r="671" s="2" customFormat="1" ht="16.8" customHeight="1">
      <c r="A671" s="40"/>
      <c r="B671" s="46"/>
      <c r="C671" s="331" t="s">
        <v>659</v>
      </c>
      <c r="D671" s="331" t="s">
        <v>660</v>
      </c>
      <c r="E671" s="19" t="s">
        <v>545</v>
      </c>
      <c r="F671" s="332">
        <v>3963.3270000000002</v>
      </c>
      <c r="G671" s="40"/>
      <c r="H671" s="46"/>
    </row>
    <row r="672" s="2" customFormat="1" ht="16.8" customHeight="1">
      <c r="A672" s="40"/>
      <c r="B672" s="46"/>
      <c r="C672" s="331" t="s">
        <v>667</v>
      </c>
      <c r="D672" s="331" t="s">
        <v>668</v>
      </c>
      <c r="E672" s="19" t="s">
        <v>545</v>
      </c>
      <c r="F672" s="332">
        <v>29923.078000000001</v>
      </c>
      <c r="G672" s="40"/>
      <c r="H672" s="46"/>
    </row>
    <row r="673" s="2" customFormat="1" ht="16.8" customHeight="1">
      <c r="A673" s="40"/>
      <c r="B673" s="46"/>
      <c r="C673" s="327" t="s">
        <v>185</v>
      </c>
      <c r="D673" s="328" t="s">
        <v>186</v>
      </c>
      <c r="E673" s="329" t="s">
        <v>1</v>
      </c>
      <c r="F673" s="330">
        <v>1.3400000000000001</v>
      </c>
      <c r="G673" s="40"/>
      <c r="H673" s="46"/>
    </row>
    <row r="674" s="2" customFormat="1" ht="16.8" customHeight="1">
      <c r="A674" s="40"/>
      <c r="B674" s="46"/>
      <c r="C674" s="331" t="s">
        <v>1</v>
      </c>
      <c r="D674" s="331" t="s">
        <v>310</v>
      </c>
      <c r="E674" s="19" t="s">
        <v>1</v>
      </c>
      <c r="F674" s="332">
        <v>0</v>
      </c>
      <c r="G674" s="40"/>
      <c r="H674" s="46"/>
    </row>
    <row r="675" s="2" customFormat="1" ht="16.8" customHeight="1">
      <c r="A675" s="40"/>
      <c r="B675" s="46"/>
      <c r="C675" s="331" t="s">
        <v>1</v>
      </c>
      <c r="D675" s="331" t="s">
        <v>1466</v>
      </c>
      <c r="E675" s="19" t="s">
        <v>1</v>
      </c>
      <c r="F675" s="332">
        <v>0.67000000000000004</v>
      </c>
      <c r="G675" s="40"/>
      <c r="H675" s="46"/>
    </row>
    <row r="676" s="2" customFormat="1" ht="16.8" customHeight="1">
      <c r="A676" s="40"/>
      <c r="B676" s="46"/>
      <c r="C676" s="331" t="s">
        <v>1</v>
      </c>
      <c r="D676" s="331" t="s">
        <v>324</v>
      </c>
      <c r="E676" s="19" t="s">
        <v>1</v>
      </c>
      <c r="F676" s="332">
        <v>0</v>
      </c>
      <c r="G676" s="40"/>
      <c r="H676" s="46"/>
    </row>
    <row r="677" s="2" customFormat="1" ht="16.8" customHeight="1">
      <c r="A677" s="40"/>
      <c r="B677" s="46"/>
      <c r="C677" s="331" t="s">
        <v>1</v>
      </c>
      <c r="D677" s="331" t="s">
        <v>1466</v>
      </c>
      <c r="E677" s="19" t="s">
        <v>1</v>
      </c>
      <c r="F677" s="332">
        <v>0.67000000000000004</v>
      </c>
      <c r="G677" s="40"/>
      <c r="H677" s="46"/>
    </row>
    <row r="678" s="2" customFormat="1" ht="16.8" customHeight="1">
      <c r="A678" s="40"/>
      <c r="B678" s="46"/>
      <c r="C678" s="331" t="s">
        <v>185</v>
      </c>
      <c r="D678" s="331" t="s">
        <v>266</v>
      </c>
      <c r="E678" s="19" t="s">
        <v>1</v>
      </c>
      <c r="F678" s="332">
        <v>1.3400000000000001</v>
      </c>
      <c r="G678" s="40"/>
      <c r="H678" s="46"/>
    </row>
    <row r="679" s="2" customFormat="1" ht="16.8" customHeight="1">
      <c r="A679" s="40"/>
      <c r="B679" s="46"/>
      <c r="C679" s="333" t="s">
        <v>8207</v>
      </c>
      <c r="D679" s="40"/>
      <c r="E679" s="40"/>
      <c r="F679" s="40"/>
      <c r="G679" s="40"/>
      <c r="H679" s="46"/>
    </row>
    <row r="680" s="2" customFormat="1" ht="16.8" customHeight="1">
      <c r="A680" s="40"/>
      <c r="B680" s="46"/>
      <c r="C680" s="331" t="s">
        <v>342</v>
      </c>
      <c r="D680" s="331" t="s">
        <v>343</v>
      </c>
      <c r="E680" s="19" t="s">
        <v>281</v>
      </c>
      <c r="F680" s="332">
        <v>1.3400000000000001</v>
      </c>
      <c r="G680" s="40"/>
      <c r="H680" s="46"/>
    </row>
    <row r="681" s="2" customFormat="1" ht="16.8" customHeight="1">
      <c r="A681" s="40"/>
      <c r="B681" s="46"/>
      <c r="C681" s="331" t="s">
        <v>273</v>
      </c>
      <c r="D681" s="331" t="s">
        <v>274</v>
      </c>
      <c r="E681" s="19" t="s">
        <v>275</v>
      </c>
      <c r="F681" s="332">
        <v>5360</v>
      </c>
      <c r="G681" s="40"/>
      <c r="H681" s="46"/>
    </row>
    <row r="682" s="2" customFormat="1" ht="16.8" customHeight="1">
      <c r="A682" s="40"/>
      <c r="B682" s="46"/>
      <c r="C682" s="331" t="s">
        <v>488</v>
      </c>
      <c r="D682" s="331" t="s">
        <v>489</v>
      </c>
      <c r="E682" s="19" t="s">
        <v>317</v>
      </c>
      <c r="F682" s="332">
        <v>2960</v>
      </c>
      <c r="G682" s="40"/>
      <c r="H682" s="46"/>
    </row>
    <row r="683" s="2" customFormat="1">
      <c r="A683" s="40"/>
      <c r="B683" s="46"/>
      <c r="C683" s="331" t="s">
        <v>676</v>
      </c>
      <c r="D683" s="331" t="s">
        <v>677</v>
      </c>
      <c r="E683" s="19" t="s">
        <v>545</v>
      </c>
      <c r="F683" s="332">
        <v>1388.53</v>
      </c>
      <c r="G683" s="40"/>
      <c r="H683" s="46"/>
    </row>
    <row r="684" s="2" customFormat="1" ht="16.8" customHeight="1">
      <c r="A684" s="40"/>
      <c r="B684" s="46"/>
      <c r="C684" s="327" t="s">
        <v>198</v>
      </c>
      <c r="D684" s="328" t="s">
        <v>1</v>
      </c>
      <c r="E684" s="329" t="s">
        <v>1</v>
      </c>
      <c r="F684" s="330">
        <v>806.23299999999995</v>
      </c>
      <c r="G684" s="40"/>
      <c r="H684" s="46"/>
    </row>
    <row r="685" s="2" customFormat="1" ht="16.8" customHeight="1">
      <c r="A685" s="40"/>
      <c r="B685" s="46"/>
      <c r="C685" s="331" t="s">
        <v>1</v>
      </c>
      <c r="D685" s="331" t="s">
        <v>737</v>
      </c>
      <c r="E685" s="19" t="s">
        <v>1</v>
      </c>
      <c r="F685" s="332">
        <v>0</v>
      </c>
      <c r="G685" s="40"/>
      <c r="H685" s="46"/>
    </row>
    <row r="686" s="2" customFormat="1" ht="16.8" customHeight="1">
      <c r="A686" s="40"/>
      <c r="B686" s="46"/>
      <c r="C686" s="331" t="s">
        <v>198</v>
      </c>
      <c r="D686" s="331" t="s">
        <v>738</v>
      </c>
      <c r="E686" s="19" t="s">
        <v>1</v>
      </c>
      <c r="F686" s="332">
        <v>806.23299999999995</v>
      </c>
      <c r="G686" s="40"/>
      <c r="H686" s="46"/>
    </row>
    <row r="687" s="2" customFormat="1" ht="16.8" customHeight="1">
      <c r="A687" s="40"/>
      <c r="B687" s="46"/>
      <c r="C687" s="333" t="s">
        <v>8207</v>
      </c>
      <c r="D687" s="40"/>
      <c r="E687" s="40"/>
      <c r="F687" s="40"/>
      <c r="G687" s="40"/>
      <c r="H687" s="46"/>
    </row>
    <row r="688" s="2" customFormat="1" ht="16.8" customHeight="1">
      <c r="A688" s="40"/>
      <c r="B688" s="46"/>
      <c r="C688" s="331" t="s">
        <v>733</v>
      </c>
      <c r="D688" s="331" t="s">
        <v>734</v>
      </c>
      <c r="E688" s="19" t="s">
        <v>545</v>
      </c>
      <c r="F688" s="332">
        <v>1149.3730000000001</v>
      </c>
      <c r="G688" s="40"/>
      <c r="H688" s="46"/>
    </row>
    <row r="689" s="2" customFormat="1" ht="16.8" customHeight="1">
      <c r="A689" s="40"/>
      <c r="B689" s="46"/>
      <c r="C689" s="331" t="s">
        <v>659</v>
      </c>
      <c r="D689" s="331" t="s">
        <v>660</v>
      </c>
      <c r="E689" s="19" t="s">
        <v>545</v>
      </c>
      <c r="F689" s="332">
        <v>3963.3270000000002</v>
      </c>
      <c r="G689" s="40"/>
      <c r="H689" s="46"/>
    </row>
    <row r="690" s="2" customFormat="1" ht="16.8" customHeight="1">
      <c r="A690" s="40"/>
      <c r="B690" s="46"/>
      <c r="C690" s="331" t="s">
        <v>667</v>
      </c>
      <c r="D690" s="331" t="s">
        <v>668</v>
      </c>
      <c r="E690" s="19" t="s">
        <v>545</v>
      </c>
      <c r="F690" s="332">
        <v>29923.078000000001</v>
      </c>
      <c r="G690" s="40"/>
      <c r="H690" s="46"/>
    </row>
    <row r="691" s="2" customFormat="1" ht="16.8" customHeight="1">
      <c r="A691" s="40"/>
      <c r="B691" s="46"/>
      <c r="C691" s="331" t="s">
        <v>701</v>
      </c>
      <c r="D691" s="331" t="s">
        <v>702</v>
      </c>
      <c r="E691" s="19" t="s">
        <v>545</v>
      </c>
      <c r="F691" s="332">
        <v>806.23299999999995</v>
      </c>
      <c r="G691" s="40"/>
      <c r="H691" s="46"/>
    </row>
    <row r="692" s="2" customFormat="1" ht="16.8" customHeight="1">
      <c r="A692" s="40"/>
      <c r="B692" s="46"/>
      <c r="C692" s="327" t="s">
        <v>1437</v>
      </c>
      <c r="D692" s="328" t="s">
        <v>1</v>
      </c>
      <c r="E692" s="329" t="s">
        <v>1</v>
      </c>
      <c r="F692" s="330">
        <v>343.13999999999999</v>
      </c>
      <c r="G692" s="40"/>
      <c r="H692" s="46"/>
    </row>
    <row r="693" s="2" customFormat="1" ht="16.8" customHeight="1">
      <c r="A693" s="40"/>
      <c r="B693" s="46"/>
      <c r="C693" s="331" t="s">
        <v>1</v>
      </c>
      <c r="D693" s="331" t="s">
        <v>1593</v>
      </c>
      <c r="E693" s="19" t="s">
        <v>1</v>
      </c>
      <c r="F693" s="332">
        <v>0</v>
      </c>
      <c r="G693" s="40"/>
      <c r="H693" s="46"/>
    </row>
    <row r="694" s="2" customFormat="1" ht="16.8" customHeight="1">
      <c r="A694" s="40"/>
      <c r="B694" s="46"/>
      <c r="C694" s="331" t="s">
        <v>1437</v>
      </c>
      <c r="D694" s="331" t="s">
        <v>1594</v>
      </c>
      <c r="E694" s="19" t="s">
        <v>1</v>
      </c>
      <c r="F694" s="332">
        <v>343.13999999999999</v>
      </c>
      <c r="G694" s="40"/>
      <c r="H694" s="46"/>
    </row>
    <row r="695" s="2" customFormat="1" ht="16.8" customHeight="1">
      <c r="A695" s="40"/>
      <c r="B695" s="46"/>
      <c r="C695" s="333" t="s">
        <v>8207</v>
      </c>
      <c r="D695" s="40"/>
      <c r="E695" s="40"/>
      <c r="F695" s="40"/>
      <c r="G695" s="40"/>
      <c r="H695" s="46"/>
    </row>
    <row r="696" s="2" customFormat="1" ht="16.8" customHeight="1">
      <c r="A696" s="40"/>
      <c r="B696" s="46"/>
      <c r="C696" s="331" t="s">
        <v>733</v>
      </c>
      <c r="D696" s="331" t="s">
        <v>734</v>
      </c>
      <c r="E696" s="19" t="s">
        <v>545</v>
      </c>
      <c r="F696" s="332">
        <v>1149.3730000000001</v>
      </c>
      <c r="G696" s="40"/>
      <c r="H696" s="46"/>
    </row>
    <row r="697" s="2" customFormat="1" ht="16.8" customHeight="1">
      <c r="A697" s="40"/>
      <c r="B697" s="46"/>
      <c r="C697" s="331" t="s">
        <v>659</v>
      </c>
      <c r="D697" s="331" t="s">
        <v>660</v>
      </c>
      <c r="E697" s="19" t="s">
        <v>545</v>
      </c>
      <c r="F697" s="332">
        <v>3963.3270000000002</v>
      </c>
      <c r="G697" s="40"/>
      <c r="H697" s="46"/>
    </row>
    <row r="698" s="2" customFormat="1" ht="16.8" customHeight="1">
      <c r="A698" s="40"/>
      <c r="B698" s="46"/>
      <c r="C698" s="331" t="s">
        <v>667</v>
      </c>
      <c r="D698" s="331" t="s">
        <v>668</v>
      </c>
      <c r="E698" s="19" t="s">
        <v>545</v>
      </c>
      <c r="F698" s="332">
        <v>29923.078000000001</v>
      </c>
      <c r="G698" s="40"/>
      <c r="H698" s="46"/>
    </row>
    <row r="699" s="2" customFormat="1" ht="16.8" customHeight="1">
      <c r="A699" s="40"/>
      <c r="B699" s="46"/>
      <c r="C699" s="327" t="s">
        <v>1439</v>
      </c>
      <c r="D699" s="328" t="s">
        <v>1</v>
      </c>
      <c r="E699" s="329" t="s">
        <v>1</v>
      </c>
      <c r="F699" s="330">
        <v>1806</v>
      </c>
      <c r="G699" s="40"/>
      <c r="H699" s="46"/>
    </row>
    <row r="700" s="2" customFormat="1" ht="16.8" customHeight="1">
      <c r="A700" s="40"/>
      <c r="B700" s="46"/>
      <c r="C700" s="331" t="s">
        <v>1</v>
      </c>
      <c r="D700" s="331" t="s">
        <v>1446</v>
      </c>
      <c r="E700" s="19" t="s">
        <v>1</v>
      </c>
      <c r="F700" s="332">
        <v>0</v>
      </c>
      <c r="G700" s="40"/>
      <c r="H700" s="46"/>
    </row>
    <row r="701" s="2" customFormat="1" ht="16.8" customHeight="1">
      <c r="A701" s="40"/>
      <c r="B701" s="46"/>
      <c r="C701" s="331" t="s">
        <v>1</v>
      </c>
      <c r="D701" s="331" t="s">
        <v>1447</v>
      </c>
      <c r="E701" s="19" t="s">
        <v>1</v>
      </c>
      <c r="F701" s="332">
        <v>1251.5999999999999</v>
      </c>
      <c r="G701" s="40"/>
      <c r="H701" s="46"/>
    </row>
    <row r="702" s="2" customFormat="1" ht="16.8" customHeight="1">
      <c r="A702" s="40"/>
      <c r="B702" s="46"/>
      <c r="C702" s="331" t="s">
        <v>1</v>
      </c>
      <c r="D702" s="331" t="s">
        <v>1448</v>
      </c>
      <c r="E702" s="19" t="s">
        <v>1</v>
      </c>
      <c r="F702" s="332">
        <v>554.39999999999998</v>
      </c>
      <c r="G702" s="40"/>
      <c r="H702" s="46"/>
    </row>
    <row r="703" s="2" customFormat="1" ht="16.8" customHeight="1">
      <c r="A703" s="40"/>
      <c r="B703" s="46"/>
      <c r="C703" s="331" t="s">
        <v>1439</v>
      </c>
      <c r="D703" s="331" t="s">
        <v>266</v>
      </c>
      <c r="E703" s="19" t="s">
        <v>1</v>
      </c>
      <c r="F703" s="332">
        <v>1806</v>
      </c>
      <c r="G703" s="40"/>
      <c r="H703" s="46"/>
    </row>
    <row r="704" s="2" customFormat="1" ht="16.8" customHeight="1">
      <c r="A704" s="40"/>
      <c r="B704" s="46"/>
      <c r="C704" s="333" t="s">
        <v>8207</v>
      </c>
      <c r="D704" s="40"/>
      <c r="E704" s="40"/>
      <c r="F704" s="40"/>
      <c r="G704" s="40"/>
      <c r="H704" s="46"/>
    </row>
    <row r="705" s="2" customFormat="1" ht="16.8" customHeight="1">
      <c r="A705" s="40"/>
      <c r="B705" s="46"/>
      <c r="C705" s="331" t="s">
        <v>1442</v>
      </c>
      <c r="D705" s="331" t="s">
        <v>1443</v>
      </c>
      <c r="E705" s="19" t="s">
        <v>275</v>
      </c>
      <c r="F705" s="332">
        <v>1806</v>
      </c>
      <c r="G705" s="40"/>
      <c r="H705" s="46"/>
    </row>
    <row r="706" s="2" customFormat="1" ht="16.8" customHeight="1">
      <c r="A706" s="40"/>
      <c r="B706" s="46"/>
      <c r="C706" s="331" t="s">
        <v>1449</v>
      </c>
      <c r="D706" s="331" t="s">
        <v>1450</v>
      </c>
      <c r="E706" s="19" t="s">
        <v>251</v>
      </c>
      <c r="F706" s="332">
        <v>180.59999999999999</v>
      </c>
      <c r="G706" s="40"/>
      <c r="H706" s="46"/>
    </row>
    <row r="707" s="2" customFormat="1" ht="16.8" customHeight="1">
      <c r="A707" s="40"/>
      <c r="B707" s="46"/>
      <c r="C707" s="331" t="s">
        <v>733</v>
      </c>
      <c r="D707" s="331" t="s">
        <v>734</v>
      </c>
      <c r="E707" s="19" t="s">
        <v>545</v>
      </c>
      <c r="F707" s="332">
        <v>1149.3730000000001</v>
      </c>
      <c r="G707" s="40"/>
      <c r="H707" s="46"/>
    </row>
    <row r="708" s="2" customFormat="1" ht="16.8" customHeight="1">
      <c r="A708" s="40"/>
      <c r="B708" s="46"/>
      <c r="C708" s="327" t="s">
        <v>203</v>
      </c>
      <c r="D708" s="328" t="s">
        <v>204</v>
      </c>
      <c r="E708" s="329" t="s">
        <v>1</v>
      </c>
      <c r="F708" s="330">
        <v>18</v>
      </c>
      <c r="G708" s="40"/>
      <c r="H708" s="46"/>
    </row>
    <row r="709" s="2" customFormat="1" ht="16.8" customHeight="1">
      <c r="A709" s="40"/>
      <c r="B709" s="46"/>
      <c r="C709" s="331" t="s">
        <v>1</v>
      </c>
      <c r="D709" s="331" t="s">
        <v>1511</v>
      </c>
      <c r="E709" s="19" t="s">
        <v>1</v>
      </c>
      <c r="F709" s="332">
        <v>0</v>
      </c>
      <c r="G709" s="40"/>
      <c r="H709" s="46"/>
    </row>
    <row r="710" s="2" customFormat="1" ht="16.8" customHeight="1">
      <c r="A710" s="40"/>
      <c r="B710" s="46"/>
      <c r="C710" s="331" t="s">
        <v>1</v>
      </c>
      <c r="D710" s="331" t="s">
        <v>326</v>
      </c>
      <c r="E710" s="19" t="s">
        <v>1</v>
      </c>
      <c r="F710" s="332">
        <v>8</v>
      </c>
      <c r="G710" s="40"/>
      <c r="H710" s="46"/>
    </row>
    <row r="711" s="2" customFormat="1" ht="16.8" customHeight="1">
      <c r="A711" s="40"/>
      <c r="B711" s="46"/>
      <c r="C711" s="331" t="s">
        <v>1</v>
      </c>
      <c r="D711" s="331" t="s">
        <v>1512</v>
      </c>
      <c r="E711" s="19" t="s">
        <v>1</v>
      </c>
      <c r="F711" s="332">
        <v>0</v>
      </c>
      <c r="G711" s="40"/>
      <c r="H711" s="46"/>
    </row>
    <row r="712" s="2" customFormat="1" ht="16.8" customHeight="1">
      <c r="A712" s="40"/>
      <c r="B712" s="46"/>
      <c r="C712" s="331" t="s">
        <v>1</v>
      </c>
      <c r="D712" s="331" t="s">
        <v>326</v>
      </c>
      <c r="E712" s="19" t="s">
        <v>1</v>
      </c>
      <c r="F712" s="332">
        <v>8</v>
      </c>
      <c r="G712" s="40"/>
      <c r="H712" s="46"/>
    </row>
    <row r="713" s="2" customFormat="1" ht="16.8" customHeight="1">
      <c r="A713" s="40"/>
      <c r="B713" s="46"/>
      <c r="C713" s="331" t="s">
        <v>1</v>
      </c>
      <c r="D713" s="331" t="s">
        <v>429</v>
      </c>
      <c r="E713" s="19" t="s">
        <v>1</v>
      </c>
      <c r="F713" s="332">
        <v>0</v>
      </c>
      <c r="G713" s="40"/>
      <c r="H713" s="46"/>
    </row>
    <row r="714" s="2" customFormat="1" ht="16.8" customHeight="1">
      <c r="A714" s="40"/>
      <c r="B714" s="46"/>
      <c r="C714" s="331" t="s">
        <v>1</v>
      </c>
      <c r="D714" s="331" t="s">
        <v>87</v>
      </c>
      <c r="E714" s="19" t="s">
        <v>1</v>
      </c>
      <c r="F714" s="332">
        <v>2</v>
      </c>
      <c r="G714" s="40"/>
      <c r="H714" s="46"/>
    </row>
    <row r="715" s="2" customFormat="1" ht="16.8" customHeight="1">
      <c r="A715" s="40"/>
      <c r="B715" s="46"/>
      <c r="C715" s="331" t="s">
        <v>203</v>
      </c>
      <c r="D715" s="331" t="s">
        <v>289</v>
      </c>
      <c r="E715" s="19" t="s">
        <v>1</v>
      </c>
      <c r="F715" s="332">
        <v>18</v>
      </c>
      <c r="G715" s="40"/>
      <c r="H715" s="46"/>
    </row>
    <row r="716" s="2" customFormat="1" ht="16.8" customHeight="1">
      <c r="A716" s="40"/>
      <c r="B716" s="46"/>
      <c r="C716" s="333" t="s">
        <v>8207</v>
      </c>
      <c r="D716" s="40"/>
      <c r="E716" s="40"/>
      <c r="F716" s="40"/>
      <c r="G716" s="40"/>
      <c r="H716" s="46"/>
    </row>
    <row r="717" s="2" customFormat="1" ht="16.8" customHeight="1">
      <c r="A717" s="40"/>
      <c r="B717" s="46"/>
      <c r="C717" s="331" t="s">
        <v>453</v>
      </c>
      <c r="D717" s="331" t="s">
        <v>454</v>
      </c>
      <c r="E717" s="19" t="s">
        <v>455</v>
      </c>
      <c r="F717" s="332">
        <v>18</v>
      </c>
      <c r="G717" s="40"/>
      <c r="H717" s="46"/>
    </row>
    <row r="718" s="2" customFormat="1" ht="16.8" customHeight="1">
      <c r="A718" s="40"/>
      <c r="B718" s="46"/>
      <c r="C718" s="331" t="s">
        <v>411</v>
      </c>
      <c r="D718" s="331" t="s">
        <v>412</v>
      </c>
      <c r="E718" s="19" t="s">
        <v>329</v>
      </c>
      <c r="F718" s="332">
        <v>40</v>
      </c>
      <c r="G718" s="40"/>
      <c r="H718" s="46"/>
    </row>
    <row r="719" s="2" customFormat="1" ht="16.8" customHeight="1">
      <c r="A719" s="40"/>
      <c r="B719" s="46"/>
      <c r="C719" s="327" t="s">
        <v>206</v>
      </c>
      <c r="D719" s="328" t="s">
        <v>207</v>
      </c>
      <c r="E719" s="329" t="s">
        <v>1</v>
      </c>
      <c r="F719" s="330">
        <v>1.3400000000000001</v>
      </c>
      <c r="G719" s="40"/>
      <c r="H719" s="46"/>
    </row>
    <row r="720" s="2" customFormat="1" ht="16.8" customHeight="1">
      <c r="A720" s="40"/>
      <c r="B720" s="46"/>
      <c r="C720" s="331" t="s">
        <v>1</v>
      </c>
      <c r="D720" s="331" t="s">
        <v>284</v>
      </c>
      <c r="E720" s="19" t="s">
        <v>1</v>
      </c>
      <c r="F720" s="332">
        <v>0</v>
      </c>
      <c r="G720" s="40"/>
      <c r="H720" s="46"/>
    </row>
    <row r="721" s="2" customFormat="1" ht="16.8" customHeight="1">
      <c r="A721" s="40"/>
      <c r="B721" s="46"/>
      <c r="C721" s="331" t="s">
        <v>1</v>
      </c>
      <c r="D721" s="331" t="s">
        <v>1466</v>
      </c>
      <c r="E721" s="19" t="s">
        <v>1</v>
      </c>
      <c r="F721" s="332">
        <v>0.67000000000000004</v>
      </c>
      <c r="G721" s="40"/>
      <c r="H721" s="46"/>
    </row>
    <row r="722" s="2" customFormat="1" ht="16.8" customHeight="1">
      <c r="A722" s="40"/>
      <c r="B722" s="46"/>
      <c r="C722" s="331" t="s">
        <v>1</v>
      </c>
      <c r="D722" s="331" t="s">
        <v>290</v>
      </c>
      <c r="E722" s="19" t="s">
        <v>1</v>
      </c>
      <c r="F722" s="332">
        <v>0</v>
      </c>
      <c r="G722" s="40"/>
      <c r="H722" s="46"/>
    </row>
    <row r="723" s="2" customFormat="1" ht="16.8" customHeight="1">
      <c r="A723" s="40"/>
      <c r="B723" s="46"/>
      <c r="C723" s="331" t="s">
        <v>1</v>
      </c>
      <c r="D723" s="331" t="s">
        <v>1466</v>
      </c>
      <c r="E723" s="19" t="s">
        <v>1</v>
      </c>
      <c r="F723" s="332">
        <v>0.67000000000000004</v>
      </c>
      <c r="G723" s="40"/>
      <c r="H723" s="46"/>
    </row>
    <row r="724" s="2" customFormat="1" ht="16.8" customHeight="1">
      <c r="A724" s="40"/>
      <c r="B724" s="46"/>
      <c r="C724" s="331" t="s">
        <v>206</v>
      </c>
      <c r="D724" s="331" t="s">
        <v>266</v>
      </c>
      <c r="E724" s="19" t="s">
        <v>1</v>
      </c>
      <c r="F724" s="332">
        <v>1.3400000000000001</v>
      </c>
      <c r="G724" s="40"/>
      <c r="H724" s="46"/>
    </row>
    <row r="725" s="2" customFormat="1" ht="16.8" customHeight="1">
      <c r="A725" s="40"/>
      <c r="B725" s="46"/>
      <c r="C725" s="333" t="s">
        <v>8207</v>
      </c>
      <c r="D725" s="40"/>
      <c r="E725" s="40"/>
      <c r="F725" s="40"/>
      <c r="G725" s="40"/>
      <c r="H725" s="46"/>
    </row>
    <row r="726" s="2" customFormat="1" ht="16.8" customHeight="1">
      <c r="A726" s="40"/>
      <c r="B726" s="46"/>
      <c r="C726" s="331" t="s">
        <v>279</v>
      </c>
      <c r="D726" s="331" t="s">
        <v>280</v>
      </c>
      <c r="E726" s="19" t="s">
        <v>281</v>
      </c>
      <c r="F726" s="332">
        <v>1.3400000000000001</v>
      </c>
      <c r="G726" s="40"/>
      <c r="H726" s="46"/>
    </row>
    <row r="727" s="2" customFormat="1" ht="16.8" customHeight="1">
      <c r="A727" s="40"/>
      <c r="B727" s="46"/>
      <c r="C727" s="331" t="s">
        <v>293</v>
      </c>
      <c r="D727" s="331" t="s">
        <v>294</v>
      </c>
      <c r="E727" s="19" t="s">
        <v>251</v>
      </c>
      <c r="F727" s="332">
        <v>1474.6669999999999</v>
      </c>
      <c r="G727" s="40"/>
      <c r="H727" s="46"/>
    </row>
    <row r="728" s="2" customFormat="1" ht="16.8" customHeight="1">
      <c r="A728" s="40"/>
      <c r="B728" s="46"/>
      <c r="C728" s="331" t="s">
        <v>437</v>
      </c>
      <c r="D728" s="331" t="s">
        <v>438</v>
      </c>
      <c r="E728" s="19" t="s">
        <v>281</v>
      </c>
      <c r="F728" s="332">
        <v>0.72599999999999998</v>
      </c>
      <c r="G728" s="40"/>
      <c r="H728" s="46"/>
    </row>
    <row r="729" s="2" customFormat="1" ht="16.8" customHeight="1">
      <c r="A729" s="40"/>
      <c r="B729" s="46"/>
      <c r="C729" s="331" t="s">
        <v>733</v>
      </c>
      <c r="D729" s="331" t="s">
        <v>734</v>
      </c>
      <c r="E729" s="19" t="s">
        <v>545</v>
      </c>
      <c r="F729" s="332">
        <v>1149.3730000000001</v>
      </c>
      <c r="G729" s="40"/>
      <c r="H729" s="46"/>
    </row>
    <row r="730" s="2" customFormat="1" ht="16.8" customHeight="1">
      <c r="A730" s="40"/>
      <c r="B730" s="46"/>
      <c r="C730" s="327" t="s">
        <v>209</v>
      </c>
      <c r="D730" s="328" t="s">
        <v>210</v>
      </c>
      <c r="E730" s="329" t="s">
        <v>1</v>
      </c>
      <c r="F730" s="330">
        <v>2960</v>
      </c>
      <c r="G730" s="40"/>
      <c r="H730" s="46"/>
    </row>
    <row r="731" s="2" customFormat="1" ht="16.8" customHeight="1">
      <c r="A731" s="40"/>
      <c r="B731" s="46"/>
      <c r="C731" s="331" t="s">
        <v>1</v>
      </c>
      <c r="D731" s="331" t="s">
        <v>1519</v>
      </c>
      <c r="E731" s="19" t="s">
        <v>1</v>
      </c>
      <c r="F731" s="332">
        <v>0</v>
      </c>
      <c r="G731" s="40"/>
      <c r="H731" s="46"/>
    </row>
    <row r="732" s="2" customFormat="1" ht="16.8" customHeight="1">
      <c r="A732" s="40"/>
      <c r="B732" s="46"/>
      <c r="C732" s="331" t="s">
        <v>1</v>
      </c>
      <c r="D732" s="331" t="s">
        <v>1520</v>
      </c>
      <c r="E732" s="19" t="s">
        <v>1</v>
      </c>
      <c r="F732" s="332">
        <v>2680</v>
      </c>
      <c r="G732" s="40"/>
      <c r="H732" s="46"/>
    </row>
    <row r="733" s="2" customFormat="1" ht="16.8" customHeight="1">
      <c r="A733" s="40"/>
      <c r="B733" s="46"/>
      <c r="C733" s="331" t="s">
        <v>1</v>
      </c>
      <c r="D733" s="331" t="s">
        <v>495</v>
      </c>
      <c r="E733" s="19" t="s">
        <v>1</v>
      </c>
      <c r="F733" s="332">
        <v>0</v>
      </c>
      <c r="G733" s="40"/>
      <c r="H733" s="46"/>
    </row>
    <row r="734" s="2" customFormat="1" ht="16.8" customHeight="1">
      <c r="A734" s="40"/>
      <c r="B734" s="46"/>
      <c r="C734" s="331" t="s">
        <v>1</v>
      </c>
      <c r="D734" s="331" t="s">
        <v>1521</v>
      </c>
      <c r="E734" s="19" t="s">
        <v>1</v>
      </c>
      <c r="F734" s="332">
        <v>80</v>
      </c>
      <c r="G734" s="40"/>
      <c r="H734" s="46"/>
    </row>
    <row r="735" s="2" customFormat="1" ht="16.8" customHeight="1">
      <c r="A735" s="40"/>
      <c r="B735" s="46"/>
      <c r="C735" s="331" t="s">
        <v>1</v>
      </c>
      <c r="D735" s="331" t="s">
        <v>1497</v>
      </c>
      <c r="E735" s="19" t="s">
        <v>1</v>
      </c>
      <c r="F735" s="332">
        <v>0</v>
      </c>
      <c r="G735" s="40"/>
      <c r="H735" s="46"/>
    </row>
    <row r="736" s="2" customFormat="1" ht="16.8" customHeight="1">
      <c r="A736" s="40"/>
      <c r="B736" s="46"/>
      <c r="C736" s="331" t="s">
        <v>1</v>
      </c>
      <c r="D736" s="331" t="s">
        <v>1522</v>
      </c>
      <c r="E736" s="19" t="s">
        <v>1</v>
      </c>
      <c r="F736" s="332">
        <v>200</v>
      </c>
      <c r="G736" s="40"/>
      <c r="H736" s="46"/>
    </row>
    <row r="737" s="2" customFormat="1" ht="16.8" customHeight="1">
      <c r="A737" s="40"/>
      <c r="B737" s="46"/>
      <c r="C737" s="331" t="s">
        <v>209</v>
      </c>
      <c r="D737" s="331" t="s">
        <v>266</v>
      </c>
      <c r="E737" s="19" t="s">
        <v>1</v>
      </c>
      <c r="F737" s="332">
        <v>2960</v>
      </c>
      <c r="G737" s="40"/>
      <c r="H737" s="46"/>
    </row>
    <row r="738" s="2" customFormat="1" ht="16.8" customHeight="1">
      <c r="A738" s="40"/>
      <c r="B738" s="46"/>
      <c r="C738" s="333" t="s">
        <v>8207</v>
      </c>
      <c r="D738" s="40"/>
      <c r="E738" s="40"/>
      <c r="F738" s="40"/>
      <c r="G738" s="40"/>
      <c r="H738" s="46"/>
    </row>
    <row r="739" s="2" customFormat="1" ht="16.8" customHeight="1">
      <c r="A739" s="40"/>
      <c r="B739" s="46"/>
      <c r="C739" s="331" t="s">
        <v>488</v>
      </c>
      <c r="D739" s="331" t="s">
        <v>489</v>
      </c>
      <c r="E739" s="19" t="s">
        <v>317</v>
      </c>
      <c r="F739" s="332">
        <v>2960</v>
      </c>
      <c r="G739" s="40"/>
      <c r="H739" s="46"/>
    </row>
    <row r="740" s="2" customFormat="1" ht="16.8" customHeight="1">
      <c r="A740" s="40"/>
      <c r="B740" s="46"/>
      <c r="C740" s="331" t="s">
        <v>498</v>
      </c>
      <c r="D740" s="331" t="s">
        <v>499</v>
      </c>
      <c r="E740" s="19" t="s">
        <v>317</v>
      </c>
      <c r="F740" s="332">
        <v>2960</v>
      </c>
      <c r="G740" s="40"/>
      <c r="H740" s="46"/>
    </row>
    <row r="741" s="2" customFormat="1" ht="16.8" customHeight="1">
      <c r="A741" s="40"/>
      <c r="B741" s="46"/>
      <c r="C741" s="327" t="s">
        <v>216</v>
      </c>
      <c r="D741" s="328" t="s">
        <v>217</v>
      </c>
      <c r="E741" s="329" t="s">
        <v>1</v>
      </c>
      <c r="F741" s="330">
        <v>4</v>
      </c>
      <c r="G741" s="40"/>
      <c r="H741" s="46"/>
    </row>
    <row r="742" s="2" customFormat="1" ht="16.8" customHeight="1">
      <c r="A742" s="40"/>
      <c r="B742" s="46"/>
      <c r="C742" s="331" t="s">
        <v>1</v>
      </c>
      <c r="D742" s="331" t="s">
        <v>465</v>
      </c>
      <c r="E742" s="19" t="s">
        <v>1</v>
      </c>
      <c r="F742" s="332">
        <v>0</v>
      </c>
      <c r="G742" s="40"/>
      <c r="H742" s="46"/>
    </row>
    <row r="743" s="2" customFormat="1" ht="16.8" customHeight="1">
      <c r="A743" s="40"/>
      <c r="B743" s="46"/>
      <c r="C743" s="331" t="s">
        <v>216</v>
      </c>
      <c r="D743" s="331" t="s">
        <v>253</v>
      </c>
      <c r="E743" s="19" t="s">
        <v>1</v>
      </c>
      <c r="F743" s="332">
        <v>4</v>
      </c>
      <c r="G743" s="40"/>
      <c r="H743" s="46"/>
    </row>
    <row r="744" s="2" customFormat="1" ht="16.8" customHeight="1">
      <c r="A744" s="40"/>
      <c r="B744" s="46"/>
      <c r="C744" s="333" t="s">
        <v>8207</v>
      </c>
      <c r="D744" s="40"/>
      <c r="E744" s="40"/>
      <c r="F744" s="40"/>
      <c r="G744" s="40"/>
      <c r="H744" s="46"/>
    </row>
    <row r="745" s="2" customFormat="1" ht="16.8" customHeight="1">
      <c r="A745" s="40"/>
      <c r="B745" s="46"/>
      <c r="C745" s="331" t="s">
        <v>461</v>
      </c>
      <c r="D745" s="331" t="s">
        <v>462</v>
      </c>
      <c r="E745" s="19" t="s">
        <v>455</v>
      </c>
      <c r="F745" s="332">
        <v>6</v>
      </c>
      <c r="G745" s="40"/>
      <c r="H745" s="46"/>
    </row>
    <row r="746" s="2" customFormat="1" ht="16.8" customHeight="1">
      <c r="A746" s="40"/>
      <c r="B746" s="46"/>
      <c r="C746" s="331" t="s">
        <v>420</v>
      </c>
      <c r="D746" s="331" t="s">
        <v>421</v>
      </c>
      <c r="E746" s="19" t="s">
        <v>329</v>
      </c>
      <c r="F746" s="332">
        <v>152</v>
      </c>
      <c r="G746" s="40"/>
      <c r="H746" s="46"/>
    </row>
    <row r="747" s="2" customFormat="1" ht="26.4" customHeight="1">
      <c r="A747" s="40"/>
      <c r="B747" s="46"/>
      <c r="C747" s="326" t="s">
        <v>96</v>
      </c>
      <c r="D747" s="326" t="s">
        <v>97</v>
      </c>
      <c r="E747" s="40"/>
      <c r="F747" s="40"/>
      <c r="G747" s="40"/>
      <c r="H747" s="46"/>
    </row>
    <row r="748" s="2" customFormat="1" ht="16.8" customHeight="1">
      <c r="A748" s="40"/>
      <c r="B748" s="46"/>
      <c r="C748" s="327" t="s">
        <v>991</v>
      </c>
      <c r="D748" s="328" t="s">
        <v>1</v>
      </c>
      <c r="E748" s="329" t="s">
        <v>1</v>
      </c>
      <c r="F748" s="330">
        <v>20.367999999999999</v>
      </c>
      <c r="G748" s="40"/>
      <c r="H748" s="46"/>
    </row>
    <row r="749" s="2" customFormat="1" ht="16.8" customHeight="1">
      <c r="A749" s="40"/>
      <c r="B749" s="46"/>
      <c r="C749" s="331" t="s">
        <v>1</v>
      </c>
      <c r="D749" s="331" t="s">
        <v>1657</v>
      </c>
      <c r="E749" s="19" t="s">
        <v>1</v>
      </c>
      <c r="F749" s="332">
        <v>0</v>
      </c>
      <c r="G749" s="40"/>
      <c r="H749" s="46"/>
    </row>
    <row r="750" s="2" customFormat="1" ht="16.8" customHeight="1">
      <c r="A750" s="40"/>
      <c r="B750" s="46"/>
      <c r="C750" s="331" t="s">
        <v>1</v>
      </c>
      <c r="D750" s="331" t="s">
        <v>1658</v>
      </c>
      <c r="E750" s="19" t="s">
        <v>1</v>
      </c>
      <c r="F750" s="332">
        <v>3.3599999999999999</v>
      </c>
      <c r="G750" s="40"/>
      <c r="H750" s="46"/>
    </row>
    <row r="751" s="2" customFormat="1" ht="16.8" customHeight="1">
      <c r="A751" s="40"/>
      <c r="B751" s="46"/>
      <c r="C751" s="331" t="s">
        <v>1</v>
      </c>
      <c r="D751" s="331" t="s">
        <v>1659</v>
      </c>
      <c r="E751" s="19" t="s">
        <v>1</v>
      </c>
      <c r="F751" s="332">
        <v>0</v>
      </c>
      <c r="G751" s="40"/>
      <c r="H751" s="46"/>
    </row>
    <row r="752" s="2" customFormat="1" ht="16.8" customHeight="1">
      <c r="A752" s="40"/>
      <c r="B752" s="46"/>
      <c r="C752" s="331" t="s">
        <v>1</v>
      </c>
      <c r="D752" s="331" t="s">
        <v>1660</v>
      </c>
      <c r="E752" s="19" t="s">
        <v>1</v>
      </c>
      <c r="F752" s="332">
        <v>14</v>
      </c>
      <c r="G752" s="40"/>
      <c r="H752" s="46"/>
    </row>
    <row r="753" s="2" customFormat="1" ht="16.8" customHeight="1">
      <c r="A753" s="40"/>
      <c r="B753" s="46"/>
      <c r="C753" s="331" t="s">
        <v>1</v>
      </c>
      <c r="D753" s="331" t="s">
        <v>1661</v>
      </c>
      <c r="E753" s="19" t="s">
        <v>1</v>
      </c>
      <c r="F753" s="332">
        <v>0</v>
      </c>
      <c r="G753" s="40"/>
      <c r="H753" s="46"/>
    </row>
    <row r="754" s="2" customFormat="1" ht="16.8" customHeight="1">
      <c r="A754" s="40"/>
      <c r="B754" s="46"/>
      <c r="C754" s="331" t="s">
        <v>1</v>
      </c>
      <c r="D754" s="331" t="s">
        <v>1662</v>
      </c>
      <c r="E754" s="19" t="s">
        <v>1</v>
      </c>
      <c r="F754" s="332">
        <v>1.008</v>
      </c>
      <c r="G754" s="40"/>
      <c r="H754" s="46"/>
    </row>
    <row r="755" s="2" customFormat="1" ht="16.8" customHeight="1">
      <c r="A755" s="40"/>
      <c r="B755" s="46"/>
      <c r="C755" s="331" t="s">
        <v>1</v>
      </c>
      <c r="D755" s="331" t="s">
        <v>429</v>
      </c>
      <c r="E755" s="19" t="s">
        <v>1</v>
      </c>
      <c r="F755" s="332">
        <v>0</v>
      </c>
      <c r="G755" s="40"/>
      <c r="H755" s="46"/>
    </row>
    <row r="756" s="2" customFormat="1" ht="16.8" customHeight="1">
      <c r="A756" s="40"/>
      <c r="B756" s="46"/>
      <c r="C756" s="331" t="s">
        <v>1</v>
      </c>
      <c r="D756" s="331" t="s">
        <v>87</v>
      </c>
      <c r="E756" s="19" t="s">
        <v>1</v>
      </c>
      <c r="F756" s="332">
        <v>2</v>
      </c>
      <c r="G756" s="40"/>
      <c r="H756" s="46"/>
    </row>
    <row r="757" s="2" customFormat="1" ht="16.8" customHeight="1">
      <c r="A757" s="40"/>
      <c r="B757" s="46"/>
      <c r="C757" s="331" t="s">
        <v>991</v>
      </c>
      <c r="D757" s="331" t="s">
        <v>266</v>
      </c>
      <c r="E757" s="19" t="s">
        <v>1</v>
      </c>
      <c r="F757" s="332">
        <v>20.367999999999999</v>
      </c>
      <c r="G757" s="40"/>
      <c r="H757" s="46"/>
    </row>
    <row r="758" s="2" customFormat="1" ht="16.8" customHeight="1">
      <c r="A758" s="40"/>
      <c r="B758" s="46"/>
      <c r="C758" s="333" t="s">
        <v>8207</v>
      </c>
      <c r="D758" s="40"/>
      <c r="E758" s="40"/>
      <c r="F758" s="40"/>
      <c r="G758" s="40"/>
      <c r="H758" s="46"/>
    </row>
    <row r="759" s="2" customFormat="1" ht="16.8" customHeight="1">
      <c r="A759" s="40"/>
      <c r="B759" s="46"/>
      <c r="C759" s="331" t="s">
        <v>1654</v>
      </c>
      <c r="D759" s="331" t="s">
        <v>1655</v>
      </c>
      <c r="E759" s="19" t="s">
        <v>251</v>
      </c>
      <c r="F759" s="332">
        <v>20.367999999999999</v>
      </c>
      <c r="G759" s="40"/>
      <c r="H759" s="46"/>
    </row>
    <row r="760" s="2" customFormat="1" ht="16.8" customHeight="1">
      <c r="A760" s="40"/>
      <c r="B760" s="46"/>
      <c r="C760" s="331" t="s">
        <v>659</v>
      </c>
      <c r="D760" s="331" t="s">
        <v>660</v>
      </c>
      <c r="E760" s="19" t="s">
        <v>545</v>
      </c>
      <c r="F760" s="332">
        <v>436.87599999999998</v>
      </c>
      <c r="G760" s="40"/>
      <c r="H760" s="46"/>
    </row>
    <row r="761" s="2" customFormat="1" ht="16.8" customHeight="1">
      <c r="A761" s="40"/>
      <c r="B761" s="46"/>
      <c r="C761" s="331" t="s">
        <v>667</v>
      </c>
      <c r="D761" s="331" t="s">
        <v>668</v>
      </c>
      <c r="E761" s="19" t="s">
        <v>545</v>
      </c>
      <c r="F761" s="332">
        <v>1996.9960000000001</v>
      </c>
      <c r="G761" s="40"/>
      <c r="H761" s="46"/>
    </row>
    <row r="762" s="2" customFormat="1" ht="16.8" customHeight="1">
      <c r="A762" s="40"/>
      <c r="B762" s="46"/>
      <c r="C762" s="327" t="s">
        <v>1596</v>
      </c>
      <c r="D762" s="328" t="s">
        <v>1</v>
      </c>
      <c r="E762" s="329" t="s">
        <v>1</v>
      </c>
      <c r="F762" s="330">
        <v>227</v>
      </c>
      <c r="G762" s="40"/>
      <c r="H762" s="46"/>
    </row>
    <row r="763" s="2" customFormat="1" ht="16.8" customHeight="1">
      <c r="A763" s="40"/>
      <c r="B763" s="46"/>
      <c r="C763" s="331" t="s">
        <v>1</v>
      </c>
      <c r="D763" s="331" t="s">
        <v>1511</v>
      </c>
      <c r="E763" s="19" t="s">
        <v>1</v>
      </c>
      <c r="F763" s="332">
        <v>0</v>
      </c>
      <c r="G763" s="40"/>
      <c r="H763" s="46"/>
    </row>
    <row r="764" s="2" customFormat="1" ht="16.8" customHeight="1">
      <c r="A764" s="40"/>
      <c r="B764" s="46"/>
      <c r="C764" s="331" t="s">
        <v>1</v>
      </c>
      <c r="D764" s="331" t="s">
        <v>1640</v>
      </c>
      <c r="E764" s="19" t="s">
        <v>1</v>
      </c>
      <c r="F764" s="332">
        <v>227</v>
      </c>
      <c r="G764" s="40"/>
      <c r="H764" s="46"/>
    </row>
    <row r="765" s="2" customFormat="1" ht="16.8" customHeight="1">
      <c r="A765" s="40"/>
      <c r="B765" s="46"/>
      <c r="C765" s="331" t="s">
        <v>1596</v>
      </c>
      <c r="D765" s="331" t="s">
        <v>266</v>
      </c>
      <c r="E765" s="19" t="s">
        <v>1</v>
      </c>
      <c r="F765" s="332">
        <v>227</v>
      </c>
      <c r="G765" s="40"/>
      <c r="H765" s="46"/>
    </row>
    <row r="766" s="2" customFormat="1" ht="16.8" customHeight="1">
      <c r="A766" s="40"/>
      <c r="B766" s="46"/>
      <c r="C766" s="333" t="s">
        <v>8207</v>
      </c>
      <c r="D766" s="40"/>
      <c r="E766" s="40"/>
      <c r="F766" s="40"/>
      <c r="G766" s="40"/>
      <c r="H766" s="46"/>
    </row>
    <row r="767" s="2" customFormat="1" ht="16.8" customHeight="1">
      <c r="A767" s="40"/>
      <c r="B767" s="46"/>
      <c r="C767" s="331" t="s">
        <v>1636</v>
      </c>
      <c r="D767" s="331" t="s">
        <v>1637</v>
      </c>
      <c r="E767" s="19" t="s">
        <v>317</v>
      </c>
      <c r="F767" s="332">
        <v>227</v>
      </c>
      <c r="G767" s="40"/>
      <c r="H767" s="46"/>
    </row>
    <row r="768" s="2" customFormat="1" ht="16.8" customHeight="1">
      <c r="A768" s="40"/>
      <c r="B768" s="46"/>
      <c r="C768" s="331" t="s">
        <v>1418</v>
      </c>
      <c r="D768" s="331" t="s">
        <v>1419</v>
      </c>
      <c r="E768" s="19" t="s">
        <v>545</v>
      </c>
      <c r="F768" s="332">
        <v>387.02999999999997</v>
      </c>
      <c r="G768" s="40"/>
      <c r="H768" s="46"/>
    </row>
    <row r="769" s="2" customFormat="1" ht="16.8" customHeight="1">
      <c r="A769" s="40"/>
      <c r="B769" s="46"/>
      <c r="C769" s="327" t="s">
        <v>1598</v>
      </c>
      <c r="D769" s="328" t="s">
        <v>1</v>
      </c>
      <c r="E769" s="329" t="s">
        <v>1</v>
      </c>
      <c r="F769" s="330">
        <v>254</v>
      </c>
      <c r="G769" s="40"/>
      <c r="H769" s="46"/>
    </row>
    <row r="770" s="2" customFormat="1" ht="16.8" customHeight="1">
      <c r="A770" s="40"/>
      <c r="B770" s="46"/>
      <c r="C770" s="331" t="s">
        <v>1</v>
      </c>
      <c r="D770" s="331" t="s">
        <v>1512</v>
      </c>
      <c r="E770" s="19" t="s">
        <v>1</v>
      </c>
      <c r="F770" s="332">
        <v>0</v>
      </c>
      <c r="G770" s="40"/>
      <c r="H770" s="46"/>
    </row>
    <row r="771" s="2" customFormat="1" ht="16.8" customHeight="1">
      <c r="A771" s="40"/>
      <c r="B771" s="46"/>
      <c r="C771" s="331" t="s">
        <v>1</v>
      </c>
      <c r="D771" s="331" t="s">
        <v>1635</v>
      </c>
      <c r="E771" s="19" t="s">
        <v>1</v>
      </c>
      <c r="F771" s="332">
        <v>254</v>
      </c>
      <c r="G771" s="40"/>
      <c r="H771" s="46"/>
    </row>
    <row r="772" s="2" customFormat="1" ht="16.8" customHeight="1">
      <c r="A772" s="40"/>
      <c r="B772" s="46"/>
      <c r="C772" s="331" t="s">
        <v>1598</v>
      </c>
      <c r="D772" s="331" t="s">
        <v>266</v>
      </c>
      <c r="E772" s="19" t="s">
        <v>1</v>
      </c>
      <c r="F772" s="332">
        <v>254</v>
      </c>
      <c r="G772" s="40"/>
      <c r="H772" s="46"/>
    </row>
    <row r="773" s="2" customFormat="1" ht="16.8" customHeight="1">
      <c r="A773" s="40"/>
      <c r="B773" s="46"/>
      <c r="C773" s="333" t="s">
        <v>8207</v>
      </c>
      <c r="D773" s="40"/>
      <c r="E773" s="40"/>
      <c r="F773" s="40"/>
      <c r="G773" s="40"/>
      <c r="H773" s="46"/>
    </row>
    <row r="774" s="2" customFormat="1" ht="16.8" customHeight="1">
      <c r="A774" s="40"/>
      <c r="B774" s="46"/>
      <c r="C774" s="331" t="s">
        <v>1631</v>
      </c>
      <c r="D774" s="331" t="s">
        <v>1632</v>
      </c>
      <c r="E774" s="19" t="s">
        <v>317</v>
      </c>
      <c r="F774" s="332">
        <v>254</v>
      </c>
      <c r="G774" s="40"/>
      <c r="H774" s="46"/>
    </row>
    <row r="775" s="2" customFormat="1" ht="16.8" customHeight="1">
      <c r="A775" s="40"/>
      <c r="B775" s="46"/>
      <c r="C775" s="331" t="s">
        <v>1418</v>
      </c>
      <c r="D775" s="331" t="s">
        <v>1419</v>
      </c>
      <c r="E775" s="19" t="s">
        <v>545</v>
      </c>
      <c r="F775" s="332">
        <v>387.02999999999997</v>
      </c>
      <c r="G775" s="40"/>
      <c r="H775" s="46"/>
    </row>
    <row r="776" s="2" customFormat="1" ht="16.8" customHeight="1">
      <c r="A776" s="40"/>
      <c r="B776" s="46"/>
      <c r="C776" s="327" t="s">
        <v>1600</v>
      </c>
      <c r="D776" s="328" t="s">
        <v>1601</v>
      </c>
      <c r="E776" s="329" t="s">
        <v>1</v>
      </c>
      <c r="F776" s="330">
        <v>280</v>
      </c>
      <c r="G776" s="40"/>
      <c r="H776" s="46"/>
    </row>
    <row r="777" s="2" customFormat="1" ht="16.8" customHeight="1">
      <c r="A777" s="40"/>
      <c r="B777" s="46"/>
      <c r="C777" s="331" t="s">
        <v>1</v>
      </c>
      <c r="D777" s="331" t="s">
        <v>1645</v>
      </c>
      <c r="E777" s="19" t="s">
        <v>1</v>
      </c>
      <c r="F777" s="332">
        <v>0</v>
      </c>
      <c r="G777" s="40"/>
      <c r="H777" s="46"/>
    </row>
    <row r="778" s="2" customFormat="1" ht="16.8" customHeight="1">
      <c r="A778" s="40"/>
      <c r="B778" s="46"/>
      <c r="C778" s="331" t="s">
        <v>1</v>
      </c>
      <c r="D778" s="331" t="s">
        <v>1646</v>
      </c>
      <c r="E778" s="19" t="s">
        <v>1</v>
      </c>
      <c r="F778" s="332">
        <v>140</v>
      </c>
      <c r="G778" s="40"/>
      <c r="H778" s="46"/>
    </row>
    <row r="779" s="2" customFormat="1" ht="16.8" customHeight="1">
      <c r="A779" s="40"/>
      <c r="B779" s="46"/>
      <c r="C779" s="331" t="s">
        <v>1</v>
      </c>
      <c r="D779" s="331" t="s">
        <v>1647</v>
      </c>
      <c r="E779" s="19" t="s">
        <v>1</v>
      </c>
      <c r="F779" s="332">
        <v>0</v>
      </c>
      <c r="G779" s="40"/>
      <c r="H779" s="46"/>
    </row>
    <row r="780" s="2" customFormat="1" ht="16.8" customHeight="1">
      <c r="A780" s="40"/>
      <c r="B780" s="46"/>
      <c r="C780" s="331" t="s">
        <v>1</v>
      </c>
      <c r="D780" s="331" t="s">
        <v>1648</v>
      </c>
      <c r="E780" s="19" t="s">
        <v>1</v>
      </c>
      <c r="F780" s="332">
        <v>140</v>
      </c>
      <c r="G780" s="40"/>
      <c r="H780" s="46"/>
    </row>
    <row r="781" s="2" customFormat="1" ht="16.8" customHeight="1">
      <c r="A781" s="40"/>
      <c r="B781" s="46"/>
      <c r="C781" s="331" t="s">
        <v>1600</v>
      </c>
      <c r="D781" s="331" t="s">
        <v>266</v>
      </c>
      <c r="E781" s="19" t="s">
        <v>1</v>
      </c>
      <c r="F781" s="332">
        <v>280</v>
      </c>
      <c r="G781" s="40"/>
      <c r="H781" s="46"/>
    </row>
    <row r="782" s="2" customFormat="1" ht="16.8" customHeight="1">
      <c r="A782" s="40"/>
      <c r="B782" s="46"/>
      <c r="C782" s="333" t="s">
        <v>8207</v>
      </c>
      <c r="D782" s="40"/>
      <c r="E782" s="40"/>
      <c r="F782" s="40"/>
      <c r="G782" s="40"/>
      <c r="H782" s="46"/>
    </row>
    <row r="783" s="2" customFormat="1" ht="16.8" customHeight="1">
      <c r="A783" s="40"/>
      <c r="B783" s="46"/>
      <c r="C783" s="331" t="s">
        <v>1641</v>
      </c>
      <c r="D783" s="331" t="s">
        <v>1642</v>
      </c>
      <c r="E783" s="19" t="s">
        <v>317</v>
      </c>
      <c r="F783" s="332">
        <v>280</v>
      </c>
      <c r="G783" s="40"/>
      <c r="H783" s="46"/>
    </row>
    <row r="784" s="2" customFormat="1" ht="16.8" customHeight="1">
      <c r="A784" s="40"/>
      <c r="B784" s="46"/>
      <c r="C784" s="331" t="s">
        <v>1649</v>
      </c>
      <c r="D784" s="331" t="s">
        <v>1650</v>
      </c>
      <c r="E784" s="19" t="s">
        <v>251</v>
      </c>
      <c r="F784" s="332">
        <v>176.40000000000001</v>
      </c>
      <c r="G784" s="40"/>
      <c r="H784" s="46"/>
    </row>
    <row r="785" s="2" customFormat="1" ht="16.8" customHeight="1">
      <c r="A785" s="40"/>
      <c r="B785" s="46"/>
      <c r="C785" s="331" t="s">
        <v>1418</v>
      </c>
      <c r="D785" s="331" t="s">
        <v>1419</v>
      </c>
      <c r="E785" s="19" t="s">
        <v>545</v>
      </c>
      <c r="F785" s="332">
        <v>387.02999999999997</v>
      </c>
      <c r="G785" s="40"/>
      <c r="H785" s="46"/>
    </row>
    <row r="786" s="2" customFormat="1" ht="16.8" customHeight="1">
      <c r="A786" s="40"/>
      <c r="B786" s="46"/>
      <c r="C786" s="331" t="s">
        <v>1654</v>
      </c>
      <c r="D786" s="331" t="s">
        <v>1655</v>
      </c>
      <c r="E786" s="19" t="s">
        <v>251</v>
      </c>
      <c r="F786" s="332">
        <v>20.367999999999999</v>
      </c>
      <c r="G786" s="40"/>
      <c r="H786" s="46"/>
    </row>
    <row r="787" s="2" customFormat="1" ht="16.8" customHeight="1">
      <c r="A787" s="40"/>
      <c r="B787" s="46"/>
      <c r="C787" s="327" t="s">
        <v>1010</v>
      </c>
      <c r="D787" s="328" t="s">
        <v>1</v>
      </c>
      <c r="E787" s="329" t="s">
        <v>1</v>
      </c>
      <c r="F787" s="330">
        <v>387.02999999999997</v>
      </c>
      <c r="G787" s="40"/>
      <c r="H787" s="46"/>
    </row>
    <row r="788" s="2" customFormat="1" ht="16.8" customHeight="1">
      <c r="A788" s="40"/>
      <c r="B788" s="46"/>
      <c r="C788" s="331" t="s">
        <v>1</v>
      </c>
      <c r="D788" s="331" t="s">
        <v>1683</v>
      </c>
      <c r="E788" s="19" t="s">
        <v>1</v>
      </c>
      <c r="F788" s="332">
        <v>0</v>
      </c>
      <c r="G788" s="40"/>
      <c r="H788" s="46"/>
    </row>
    <row r="789" s="2" customFormat="1" ht="16.8" customHeight="1">
      <c r="A789" s="40"/>
      <c r="B789" s="46"/>
      <c r="C789" s="331" t="s">
        <v>1</v>
      </c>
      <c r="D789" s="331" t="s">
        <v>1684</v>
      </c>
      <c r="E789" s="19" t="s">
        <v>1</v>
      </c>
      <c r="F789" s="332">
        <v>76.608000000000004</v>
      </c>
      <c r="G789" s="40"/>
      <c r="H789" s="46"/>
    </row>
    <row r="790" s="2" customFormat="1" ht="16.8" customHeight="1">
      <c r="A790" s="40"/>
      <c r="B790" s="46"/>
      <c r="C790" s="331" t="s">
        <v>1</v>
      </c>
      <c r="D790" s="331" t="s">
        <v>1685</v>
      </c>
      <c r="E790" s="19" t="s">
        <v>1</v>
      </c>
      <c r="F790" s="332">
        <v>0</v>
      </c>
      <c r="G790" s="40"/>
      <c r="H790" s="46"/>
    </row>
    <row r="791" s="2" customFormat="1" ht="16.8" customHeight="1">
      <c r="A791" s="40"/>
      <c r="B791" s="46"/>
      <c r="C791" s="331" t="s">
        <v>1</v>
      </c>
      <c r="D791" s="331" t="s">
        <v>1686</v>
      </c>
      <c r="E791" s="19" t="s">
        <v>1</v>
      </c>
      <c r="F791" s="332">
        <v>189.77199999999999</v>
      </c>
      <c r="G791" s="40"/>
      <c r="H791" s="46"/>
    </row>
    <row r="792" s="2" customFormat="1" ht="16.8" customHeight="1">
      <c r="A792" s="40"/>
      <c r="B792" s="46"/>
      <c r="C792" s="331" t="s">
        <v>1</v>
      </c>
      <c r="D792" s="331" t="s">
        <v>1687</v>
      </c>
      <c r="E792" s="19" t="s">
        <v>1</v>
      </c>
      <c r="F792" s="332">
        <v>120.65000000000001</v>
      </c>
      <c r="G792" s="40"/>
      <c r="H792" s="46"/>
    </row>
    <row r="793" s="2" customFormat="1" ht="16.8" customHeight="1">
      <c r="A793" s="40"/>
      <c r="B793" s="46"/>
      <c r="C793" s="331" t="s">
        <v>1010</v>
      </c>
      <c r="D793" s="331" t="s">
        <v>266</v>
      </c>
      <c r="E793" s="19" t="s">
        <v>1</v>
      </c>
      <c r="F793" s="332">
        <v>387.02999999999997</v>
      </c>
      <c r="G793" s="40"/>
      <c r="H793" s="46"/>
    </row>
    <row r="794" s="2" customFormat="1" ht="16.8" customHeight="1">
      <c r="A794" s="40"/>
      <c r="B794" s="46"/>
      <c r="C794" s="333" t="s">
        <v>8207</v>
      </c>
      <c r="D794" s="40"/>
      <c r="E794" s="40"/>
      <c r="F794" s="40"/>
      <c r="G794" s="40"/>
      <c r="H794" s="46"/>
    </row>
    <row r="795" s="2" customFormat="1" ht="16.8" customHeight="1">
      <c r="A795" s="40"/>
      <c r="B795" s="46"/>
      <c r="C795" s="331" t="s">
        <v>1418</v>
      </c>
      <c r="D795" s="331" t="s">
        <v>1419</v>
      </c>
      <c r="E795" s="19" t="s">
        <v>545</v>
      </c>
      <c r="F795" s="332">
        <v>387.02999999999997</v>
      </c>
      <c r="G795" s="40"/>
      <c r="H795" s="46"/>
    </row>
    <row r="796" s="2" customFormat="1" ht="16.8" customHeight="1">
      <c r="A796" s="40"/>
      <c r="B796" s="46"/>
      <c r="C796" s="331" t="s">
        <v>659</v>
      </c>
      <c r="D796" s="331" t="s">
        <v>660</v>
      </c>
      <c r="E796" s="19" t="s">
        <v>545</v>
      </c>
      <c r="F796" s="332">
        <v>436.87599999999998</v>
      </c>
      <c r="G796" s="40"/>
      <c r="H796" s="46"/>
    </row>
    <row r="797" s="2" customFormat="1" ht="16.8" customHeight="1">
      <c r="A797" s="40"/>
      <c r="B797" s="46"/>
      <c r="C797" s="331" t="s">
        <v>667</v>
      </c>
      <c r="D797" s="331" t="s">
        <v>668</v>
      </c>
      <c r="E797" s="19" t="s">
        <v>545</v>
      </c>
      <c r="F797" s="332">
        <v>1996.9960000000001</v>
      </c>
      <c r="G797" s="40"/>
      <c r="H797" s="46"/>
    </row>
    <row r="798" s="2" customFormat="1" ht="26.4" customHeight="1">
      <c r="A798" s="40"/>
      <c r="B798" s="46"/>
      <c r="C798" s="326" t="s">
        <v>99</v>
      </c>
      <c r="D798" s="326" t="s">
        <v>100</v>
      </c>
      <c r="E798" s="40"/>
      <c r="F798" s="40"/>
      <c r="G798" s="40"/>
      <c r="H798" s="46"/>
    </row>
    <row r="799" s="2" customFormat="1" ht="16.8" customHeight="1">
      <c r="A799" s="40"/>
      <c r="B799" s="46"/>
      <c r="C799" s="327" t="s">
        <v>173</v>
      </c>
      <c r="D799" s="328" t="s">
        <v>174</v>
      </c>
      <c r="E799" s="329" t="s">
        <v>1</v>
      </c>
      <c r="F799" s="330">
        <v>7.2030000000000003</v>
      </c>
      <c r="G799" s="40"/>
      <c r="H799" s="46"/>
    </row>
    <row r="800" s="2" customFormat="1" ht="16.8" customHeight="1">
      <c r="A800" s="40"/>
      <c r="B800" s="46"/>
      <c r="C800" s="331" t="s">
        <v>1</v>
      </c>
      <c r="D800" s="331" t="s">
        <v>310</v>
      </c>
      <c r="E800" s="19" t="s">
        <v>1</v>
      </c>
      <c r="F800" s="332">
        <v>0</v>
      </c>
      <c r="G800" s="40"/>
      <c r="H800" s="46"/>
    </row>
    <row r="801" s="2" customFormat="1" ht="16.8" customHeight="1">
      <c r="A801" s="40"/>
      <c r="B801" s="46"/>
      <c r="C801" s="331" t="s">
        <v>1</v>
      </c>
      <c r="D801" s="331" t="s">
        <v>1741</v>
      </c>
      <c r="E801" s="19" t="s">
        <v>1</v>
      </c>
      <c r="F801" s="332">
        <v>0.378</v>
      </c>
      <c r="G801" s="40"/>
      <c r="H801" s="46"/>
    </row>
    <row r="802" s="2" customFormat="1" ht="16.8" customHeight="1">
      <c r="A802" s="40"/>
      <c r="B802" s="46"/>
      <c r="C802" s="331" t="s">
        <v>1</v>
      </c>
      <c r="D802" s="331" t="s">
        <v>1742</v>
      </c>
      <c r="E802" s="19" t="s">
        <v>1</v>
      </c>
      <c r="F802" s="332">
        <v>0.34399999999999997</v>
      </c>
      <c r="G802" s="40"/>
      <c r="H802" s="46"/>
    </row>
    <row r="803" s="2" customFormat="1" ht="16.8" customHeight="1">
      <c r="A803" s="40"/>
      <c r="B803" s="46"/>
      <c r="C803" s="331" t="s">
        <v>1</v>
      </c>
      <c r="D803" s="331" t="s">
        <v>1743</v>
      </c>
      <c r="E803" s="19" t="s">
        <v>1</v>
      </c>
      <c r="F803" s="332">
        <v>1.171</v>
      </c>
      <c r="G803" s="40"/>
      <c r="H803" s="46"/>
    </row>
    <row r="804" s="2" customFormat="1" ht="16.8" customHeight="1">
      <c r="A804" s="40"/>
      <c r="B804" s="46"/>
      <c r="C804" s="331" t="s">
        <v>1</v>
      </c>
      <c r="D804" s="331" t="s">
        <v>1744</v>
      </c>
      <c r="E804" s="19" t="s">
        <v>1</v>
      </c>
      <c r="F804" s="332">
        <v>1.1719999999999999</v>
      </c>
      <c r="G804" s="40"/>
      <c r="H804" s="46"/>
    </row>
    <row r="805" s="2" customFormat="1" ht="16.8" customHeight="1">
      <c r="A805" s="40"/>
      <c r="B805" s="46"/>
      <c r="C805" s="331" t="s">
        <v>1</v>
      </c>
      <c r="D805" s="331" t="s">
        <v>1745</v>
      </c>
      <c r="E805" s="19" t="s">
        <v>1</v>
      </c>
      <c r="F805" s="332">
        <v>0.22600000000000001</v>
      </c>
      <c r="G805" s="40"/>
      <c r="H805" s="46"/>
    </row>
    <row r="806" s="2" customFormat="1" ht="16.8" customHeight="1">
      <c r="A806" s="40"/>
      <c r="B806" s="46"/>
      <c r="C806" s="331" t="s">
        <v>1</v>
      </c>
      <c r="D806" s="331" t="s">
        <v>1746</v>
      </c>
      <c r="E806" s="19" t="s">
        <v>1</v>
      </c>
      <c r="F806" s="332">
        <v>0.47299999999999998</v>
      </c>
      <c r="G806" s="40"/>
      <c r="H806" s="46"/>
    </row>
    <row r="807" s="2" customFormat="1" ht="16.8" customHeight="1">
      <c r="A807" s="40"/>
      <c r="B807" s="46"/>
      <c r="C807" s="331" t="s">
        <v>1</v>
      </c>
      <c r="D807" s="331" t="s">
        <v>1747</v>
      </c>
      <c r="E807" s="19" t="s">
        <v>1</v>
      </c>
      <c r="F807" s="332">
        <v>0.126</v>
      </c>
      <c r="G807" s="40"/>
      <c r="H807" s="46"/>
    </row>
    <row r="808" s="2" customFormat="1" ht="16.8" customHeight="1">
      <c r="A808" s="40"/>
      <c r="B808" s="46"/>
      <c r="C808" s="331" t="s">
        <v>1</v>
      </c>
      <c r="D808" s="331" t="s">
        <v>1748</v>
      </c>
      <c r="E808" s="19" t="s">
        <v>1</v>
      </c>
      <c r="F808" s="332">
        <v>0.0070000000000000001</v>
      </c>
      <c r="G808" s="40"/>
      <c r="H808" s="46"/>
    </row>
    <row r="809" s="2" customFormat="1" ht="16.8" customHeight="1">
      <c r="A809" s="40"/>
      <c r="B809" s="46"/>
      <c r="C809" s="331" t="s">
        <v>1</v>
      </c>
      <c r="D809" s="331" t="s">
        <v>377</v>
      </c>
      <c r="E809" s="19" t="s">
        <v>1</v>
      </c>
      <c r="F809" s="332">
        <v>0</v>
      </c>
      <c r="G809" s="40"/>
      <c r="H809" s="46"/>
    </row>
    <row r="810" s="2" customFormat="1" ht="16.8" customHeight="1">
      <c r="A810" s="40"/>
      <c r="B810" s="46"/>
      <c r="C810" s="331" t="s">
        <v>1</v>
      </c>
      <c r="D810" s="331" t="s">
        <v>1749</v>
      </c>
      <c r="E810" s="19" t="s">
        <v>1</v>
      </c>
      <c r="F810" s="332">
        <v>0.78900000000000003</v>
      </c>
      <c r="G810" s="40"/>
      <c r="H810" s="46"/>
    </row>
    <row r="811" s="2" customFormat="1" ht="16.8" customHeight="1">
      <c r="A811" s="40"/>
      <c r="B811" s="46"/>
      <c r="C811" s="331" t="s">
        <v>1</v>
      </c>
      <c r="D811" s="331" t="s">
        <v>1750</v>
      </c>
      <c r="E811" s="19" t="s">
        <v>1</v>
      </c>
      <c r="F811" s="332">
        <v>0.88800000000000001</v>
      </c>
      <c r="G811" s="40"/>
      <c r="H811" s="46"/>
    </row>
    <row r="812" s="2" customFormat="1" ht="16.8" customHeight="1">
      <c r="A812" s="40"/>
      <c r="B812" s="46"/>
      <c r="C812" s="331" t="s">
        <v>1</v>
      </c>
      <c r="D812" s="331" t="s">
        <v>1751</v>
      </c>
      <c r="E812" s="19" t="s">
        <v>1</v>
      </c>
      <c r="F812" s="332">
        <v>1.379</v>
      </c>
      <c r="G812" s="40"/>
      <c r="H812" s="46"/>
    </row>
    <row r="813" s="2" customFormat="1" ht="16.8" customHeight="1">
      <c r="A813" s="40"/>
      <c r="B813" s="46"/>
      <c r="C813" s="331" t="s">
        <v>1</v>
      </c>
      <c r="D813" s="331" t="s">
        <v>1752</v>
      </c>
      <c r="E813" s="19" t="s">
        <v>1</v>
      </c>
      <c r="F813" s="332">
        <v>0.25</v>
      </c>
      <c r="G813" s="40"/>
      <c r="H813" s="46"/>
    </row>
    <row r="814" s="2" customFormat="1" ht="16.8" customHeight="1">
      <c r="A814" s="40"/>
      <c r="B814" s="46"/>
      <c r="C814" s="331" t="s">
        <v>173</v>
      </c>
      <c r="D814" s="331" t="s">
        <v>266</v>
      </c>
      <c r="E814" s="19" t="s">
        <v>1</v>
      </c>
      <c r="F814" s="332">
        <v>7.2030000000000003</v>
      </c>
      <c r="G814" s="40"/>
      <c r="H814" s="46"/>
    </row>
    <row r="815" s="2" customFormat="1" ht="16.8" customHeight="1">
      <c r="A815" s="40"/>
      <c r="B815" s="46"/>
      <c r="C815" s="333" t="s">
        <v>8207</v>
      </c>
      <c r="D815" s="40"/>
      <c r="E815" s="40"/>
      <c r="F815" s="40"/>
      <c r="G815" s="40"/>
      <c r="H815" s="46"/>
    </row>
    <row r="816" s="2" customFormat="1" ht="16.8" customHeight="1">
      <c r="A816" s="40"/>
      <c r="B816" s="46"/>
      <c r="C816" s="331" t="s">
        <v>367</v>
      </c>
      <c r="D816" s="331" t="s">
        <v>368</v>
      </c>
      <c r="E816" s="19" t="s">
        <v>281</v>
      </c>
      <c r="F816" s="332">
        <v>7.2030000000000003</v>
      </c>
      <c r="G816" s="40"/>
      <c r="H816" s="46"/>
    </row>
    <row r="817" s="2" customFormat="1" ht="16.8" customHeight="1">
      <c r="A817" s="40"/>
      <c r="B817" s="46"/>
      <c r="C817" s="331" t="s">
        <v>420</v>
      </c>
      <c r="D817" s="331" t="s">
        <v>421</v>
      </c>
      <c r="E817" s="19" t="s">
        <v>329</v>
      </c>
      <c r="F817" s="332">
        <v>1041</v>
      </c>
      <c r="G817" s="40"/>
      <c r="H817" s="46"/>
    </row>
    <row r="818" s="2" customFormat="1" ht="16.8" customHeight="1">
      <c r="A818" s="40"/>
      <c r="B818" s="46"/>
      <c r="C818" s="331" t="s">
        <v>543</v>
      </c>
      <c r="D818" s="331" t="s">
        <v>544</v>
      </c>
      <c r="E818" s="19" t="s">
        <v>545</v>
      </c>
      <c r="F818" s="332">
        <v>4451.3280000000004</v>
      </c>
      <c r="G818" s="40"/>
      <c r="H818" s="46"/>
    </row>
    <row r="819" s="2" customFormat="1">
      <c r="A819" s="40"/>
      <c r="B819" s="46"/>
      <c r="C819" s="331" t="s">
        <v>676</v>
      </c>
      <c r="D819" s="331" t="s">
        <v>677</v>
      </c>
      <c r="E819" s="19" t="s">
        <v>545</v>
      </c>
      <c r="F819" s="332">
        <v>11505.962</v>
      </c>
      <c r="G819" s="40"/>
      <c r="H819" s="46"/>
    </row>
    <row r="820" s="2" customFormat="1">
      <c r="A820" s="40"/>
      <c r="B820" s="46"/>
      <c r="C820" s="331" t="s">
        <v>691</v>
      </c>
      <c r="D820" s="331" t="s">
        <v>692</v>
      </c>
      <c r="E820" s="19" t="s">
        <v>545</v>
      </c>
      <c r="F820" s="332">
        <v>17621.246999999999</v>
      </c>
      <c r="G820" s="40"/>
      <c r="H820" s="46"/>
    </row>
    <row r="821" s="2" customFormat="1" ht="16.8" customHeight="1">
      <c r="A821" s="40"/>
      <c r="B821" s="46"/>
      <c r="C821" s="327" t="s">
        <v>176</v>
      </c>
      <c r="D821" s="328" t="s">
        <v>177</v>
      </c>
      <c r="E821" s="329" t="s">
        <v>1</v>
      </c>
      <c r="F821" s="330">
        <v>2.46</v>
      </c>
      <c r="G821" s="40"/>
      <c r="H821" s="46"/>
    </row>
    <row r="822" s="2" customFormat="1" ht="16.8" customHeight="1">
      <c r="A822" s="40"/>
      <c r="B822" s="46"/>
      <c r="C822" s="331" t="s">
        <v>1</v>
      </c>
      <c r="D822" s="331" t="s">
        <v>310</v>
      </c>
      <c r="E822" s="19" t="s">
        <v>1</v>
      </c>
      <c r="F822" s="332">
        <v>0</v>
      </c>
      <c r="G822" s="40"/>
      <c r="H822" s="46"/>
    </row>
    <row r="823" s="2" customFormat="1" ht="16.8" customHeight="1">
      <c r="A823" s="40"/>
      <c r="B823" s="46"/>
      <c r="C823" s="331" t="s">
        <v>1</v>
      </c>
      <c r="D823" s="331" t="s">
        <v>1728</v>
      </c>
      <c r="E823" s="19" t="s">
        <v>1</v>
      </c>
      <c r="F823" s="332">
        <v>0.027</v>
      </c>
      <c r="G823" s="40"/>
      <c r="H823" s="46"/>
    </row>
    <row r="824" s="2" customFormat="1" ht="16.8" customHeight="1">
      <c r="A824" s="40"/>
      <c r="B824" s="46"/>
      <c r="C824" s="331" t="s">
        <v>1</v>
      </c>
      <c r="D824" s="331" t="s">
        <v>1729</v>
      </c>
      <c r="E824" s="19" t="s">
        <v>1</v>
      </c>
      <c r="F824" s="332">
        <v>0.019</v>
      </c>
      <c r="G824" s="40"/>
      <c r="H824" s="46"/>
    </row>
    <row r="825" s="2" customFormat="1" ht="16.8" customHeight="1">
      <c r="A825" s="40"/>
      <c r="B825" s="46"/>
      <c r="C825" s="331" t="s">
        <v>1</v>
      </c>
      <c r="D825" s="331" t="s">
        <v>1730</v>
      </c>
      <c r="E825" s="19" t="s">
        <v>1</v>
      </c>
      <c r="F825" s="332">
        <v>0.027</v>
      </c>
      <c r="G825" s="40"/>
      <c r="H825" s="46"/>
    </row>
    <row r="826" s="2" customFormat="1" ht="16.8" customHeight="1">
      <c r="A826" s="40"/>
      <c r="B826" s="46"/>
      <c r="C826" s="331" t="s">
        <v>1</v>
      </c>
      <c r="D826" s="331" t="s">
        <v>1731</v>
      </c>
      <c r="E826" s="19" t="s">
        <v>1</v>
      </c>
      <c r="F826" s="332">
        <v>0.014</v>
      </c>
      <c r="G826" s="40"/>
      <c r="H826" s="46"/>
    </row>
    <row r="827" s="2" customFormat="1" ht="16.8" customHeight="1">
      <c r="A827" s="40"/>
      <c r="B827" s="46"/>
      <c r="C827" s="331" t="s">
        <v>1</v>
      </c>
      <c r="D827" s="331" t="s">
        <v>1732</v>
      </c>
      <c r="E827" s="19" t="s">
        <v>1</v>
      </c>
      <c r="F827" s="332">
        <v>0.014</v>
      </c>
      <c r="G827" s="40"/>
      <c r="H827" s="46"/>
    </row>
    <row r="828" s="2" customFormat="1" ht="16.8" customHeight="1">
      <c r="A828" s="40"/>
      <c r="B828" s="46"/>
      <c r="C828" s="331" t="s">
        <v>1</v>
      </c>
      <c r="D828" s="331" t="s">
        <v>1733</v>
      </c>
      <c r="E828" s="19" t="s">
        <v>1</v>
      </c>
      <c r="F828" s="332">
        <v>0.01</v>
      </c>
      <c r="G828" s="40"/>
      <c r="H828" s="46"/>
    </row>
    <row r="829" s="2" customFormat="1" ht="16.8" customHeight="1">
      <c r="A829" s="40"/>
      <c r="B829" s="46"/>
      <c r="C829" s="331" t="s">
        <v>1</v>
      </c>
      <c r="D829" s="331" t="s">
        <v>1734</v>
      </c>
      <c r="E829" s="19" t="s">
        <v>1</v>
      </c>
      <c r="F829" s="332">
        <v>0.29799999999999999</v>
      </c>
      <c r="G829" s="40"/>
      <c r="H829" s="46"/>
    </row>
    <row r="830" s="2" customFormat="1" ht="16.8" customHeight="1">
      <c r="A830" s="40"/>
      <c r="B830" s="46"/>
      <c r="C830" s="331" t="s">
        <v>1</v>
      </c>
      <c r="D830" s="331" t="s">
        <v>1735</v>
      </c>
      <c r="E830" s="19" t="s">
        <v>1</v>
      </c>
      <c r="F830" s="332">
        <v>0.50800000000000001</v>
      </c>
      <c r="G830" s="40"/>
      <c r="H830" s="46"/>
    </row>
    <row r="831" s="2" customFormat="1" ht="16.8" customHeight="1">
      <c r="A831" s="40"/>
      <c r="B831" s="46"/>
      <c r="C831" s="331" t="s">
        <v>1</v>
      </c>
      <c r="D831" s="331" t="s">
        <v>324</v>
      </c>
      <c r="E831" s="19" t="s">
        <v>1</v>
      </c>
      <c r="F831" s="332">
        <v>0</v>
      </c>
      <c r="G831" s="40"/>
      <c r="H831" s="46"/>
    </row>
    <row r="832" s="2" customFormat="1" ht="16.8" customHeight="1">
      <c r="A832" s="40"/>
      <c r="B832" s="46"/>
      <c r="C832" s="331" t="s">
        <v>1</v>
      </c>
      <c r="D832" s="331" t="s">
        <v>1736</v>
      </c>
      <c r="E832" s="19" t="s">
        <v>1</v>
      </c>
      <c r="F832" s="332">
        <v>0.029000000000000001</v>
      </c>
      <c r="G832" s="40"/>
      <c r="H832" s="46"/>
    </row>
    <row r="833" s="2" customFormat="1" ht="16.8" customHeight="1">
      <c r="A833" s="40"/>
      <c r="B833" s="46"/>
      <c r="C833" s="331" t="s">
        <v>1</v>
      </c>
      <c r="D833" s="331" t="s">
        <v>1737</v>
      </c>
      <c r="E833" s="19" t="s">
        <v>1</v>
      </c>
      <c r="F833" s="332">
        <v>0.017000000000000001</v>
      </c>
      <c r="G833" s="40"/>
      <c r="H833" s="46"/>
    </row>
    <row r="834" s="2" customFormat="1" ht="16.8" customHeight="1">
      <c r="A834" s="40"/>
      <c r="B834" s="46"/>
      <c r="C834" s="331" t="s">
        <v>1</v>
      </c>
      <c r="D834" s="331" t="s">
        <v>1738</v>
      </c>
      <c r="E834" s="19" t="s">
        <v>1</v>
      </c>
      <c r="F834" s="332">
        <v>1.2270000000000001</v>
      </c>
      <c r="G834" s="40"/>
      <c r="H834" s="46"/>
    </row>
    <row r="835" s="2" customFormat="1" ht="16.8" customHeight="1">
      <c r="A835" s="40"/>
      <c r="B835" s="46"/>
      <c r="C835" s="331" t="s">
        <v>1</v>
      </c>
      <c r="D835" s="331" t="s">
        <v>1739</v>
      </c>
      <c r="E835" s="19" t="s">
        <v>1</v>
      </c>
      <c r="F835" s="332">
        <v>0.27000000000000002</v>
      </c>
      <c r="G835" s="40"/>
      <c r="H835" s="46"/>
    </row>
    <row r="836" s="2" customFormat="1" ht="16.8" customHeight="1">
      <c r="A836" s="40"/>
      <c r="B836" s="46"/>
      <c r="C836" s="331" t="s">
        <v>176</v>
      </c>
      <c r="D836" s="331" t="s">
        <v>266</v>
      </c>
      <c r="E836" s="19" t="s">
        <v>1</v>
      </c>
      <c r="F836" s="332">
        <v>2.46</v>
      </c>
      <c r="G836" s="40"/>
      <c r="H836" s="46"/>
    </row>
    <row r="837" s="2" customFormat="1" ht="16.8" customHeight="1">
      <c r="A837" s="40"/>
      <c r="B837" s="46"/>
      <c r="C837" s="333" t="s">
        <v>8207</v>
      </c>
      <c r="D837" s="40"/>
      <c r="E837" s="40"/>
      <c r="F837" s="40"/>
      <c r="G837" s="40"/>
      <c r="H837" s="46"/>
    </row>
    <row r="838" s="2" customFormat="1" ht="16.8" customHeight="1">
      <c r="A838" s="40"/>
      <c r="B838" s="46"/>
      <c r="C838" s="331" t="s">
        <v>350</v>
      </c>
      <c r="D838" s="331" t="s">
        <v>351</v>
      </c>
      <c r="E838" s="19" t="s">
        <v>281</v>
      </c>
      <c r="F838" s="332">
        <v>2.46</v>
      </c>
      <c r="G838" s="40"/>
      <c r="H838" s="46"/>
    </row>
    <row r="839" s="2" customFormat="1" ht="16.8" customHeight="1">
      <c r="A839" s="40"/>
      <c r="B839" s="46"/>
      <c r="C839" s="331" t="s">
        <v>420</v>
      </c>
      <c r="D839" s="331" t="s">
        <v>421</v>
      </c>
      <c r="E839" s="19" t="s">
        <v>329</v>
      </c>
      <c r="F839" s="332">
        <v>1041</v>
      </c>
      <c r="G839" s="40"/>
      <c r="H839" s="46"/>
    </row>
    <row r="840" s="2" customFormat="1" ht="16.8" customHeight="1">
      <c r="A840" s="40"/>
      <c r="B840" s="46"/>
      <c r="C840" s="331" t="s">
        <v>543</v>
      </c>
      <c r="D840" s="331" t="s">
        <v>544</v>
      </c>
      <c r="E840" s="19" t="s">
        <v>545</v>
      </c>
      <c r="F840" s="332">
        <v>4451.3280000000004</v>
      </c>
      <c r="G840" s="40"/>
      <c r="H840" s="46"/>
    </row>
    <row r="841" s="2" customFormat="1">
      <c r="A841" s="40"/>
      <c r="B841" s="46"/>
      <c r="C841" s="331" t="s">
        <v>676</v>
      </c>
      <c r="D841" s="331" t="s">
        <v>677</v>
      </c>
      <c r="E841" s="19" t="s">
        <v>545</v>
      </c>
      <c r="F841" s="332">
        <v>11505.962</v>
      </c>
      <c r="G841" s="40"/>
      <c r="H841" s="46"/>
    </row>
    <row r="842" s="2" customFormat="1">
      <c r="A842" s="40"/>
      <c r="B842" s="46"/>
      <c r="C842" s="331" t="s">
        <v>691</v>
      </c>
      <c r="D842" s="331" t="s">
        <v>692</v>
      </c>
      <c r="E842" s="19" t="s">
        <v>545</v>
      </c>
      <c r="F842" s="332">
        <v>17621.246999999999</v>
      </c>
      <c r="G842" s="40"/>
      <c r="H842" s="46"/>
    </row>
    <row r="843" s="2" customFormat="1" ht="16.8" customHeight="1">
      <c r="A843" s="40"/>
      <c r="B843" s="46"/>
      <c r="C843" s="327" t="s">
        <v>180</v>
      </c>
      <c r="D843" s="328" t="s">
        <v>181</v>
      </c>
      <c r="E843" s="329" t="s">
        <v>1</v>
      </c>
      <c r="F843" s="330">
        <v>7418.8329999999996</v>
      </c>
      <c r="G843" s="40"/>
      <c r="H843" s="46"/>
    </row>
    <row r="844" s="2" customFormat="1" ht="16.8" customHeight="1">
      <c r="A844" s="40"/>
      <c r="B844" s="46"/>
      <c r="C844" s="331" t="s">
        <v>1</v>
      </c>
      <c r="D844" s="331" t="s">
        <v>297</v>
      </c>
      <c r="E844" s="19" t="s">
        <v>1</v>
      </c>
      <c r="F844" s="332">
        <v>0</v>
      </c>
      <c r="G844" s="40"/>
      <c r="H844" s="46"/>
    </row>
    <row r="845" s="2" customFormat="1" ht="16.8" customHeight="1">
      <c r="A845" s="40"/>
      <c r="B845" s="46"/>
      <c r="C845" s="331" t="s">
        <v>1</v>
      </c>
      <c r="D845" s="331" t="s">
        <v>298</v>
      </c>
      <c r="E845" s="19" t="s">
        <v>1</v>
      </c>
      <c r="F845" s="332">
        <v>5917.2330000000002</v>
      </c>
      <c r="G845" s="40"/>
      <c r="H845" s="46"/>
    </row>
    <row r="846" s="2" customFormat="1" ht="16.8" customHeight="1">
      <c r="A846" s="40"/>
      <c r="B846" s="46"/>
      <c r="C846" s="331" t="s">
        <v>1</v>
      </c>
      <c r="D846" s="331" t="s">
        <v>299</v>
      </c>
      <c r="E846" s="19" t="s">
        <v>1</v>
      </c>
      <c r="F846" s="332">
        <v>0</v>
      </c>
      <c r="G846" s="40"/>
      <c r="H846" s="46"/>
    </row>
    <row r="847" s="2" customFormat="1" ht="16.8" customHeight="1">
      <c r="A847" s="40"/>
      <c r="B847" s="46"/>
      <c r="C847" s="331" t="s">
        <v>1</v>
      </c>
      <c r="D847" s="331" t="s">
        <v>1712</v>
      </c>
      <c r="E847" s="19" t="s">
        <v>1</v>
      </c>
      <c r="F847" s="332">
        <v>750</v>
      </c>
      <c r="G847" s="40"/>
      <c r="H847" s="46"/>
    </row>
    <row r="848" s="2" customFormat="1" ht="16.8" customHeight="1">
      <c r="A848" s="40"/>
      <c r="B848" s="46"/>
      <c r="C848" s="331" t="s">
        <v>1</v>
      </c>
      <c r="D848" s="331" t="s">
        <v>301</v>
      </c>
      <c r="E848" s="19" t="s">
        <v>1</v>
      </c>
      <c r="F848" s="332">
        <v>0</v>
      </c>
      <c r="G848" s="40"/>
      <c r="H848" s="46"/>
    </row>
    <row r="849" s="2" customFormat="1" ht="16.8" customHeight="1">
      <c r="A849" s="40"/>
      <c r="B849" s="46"/>
      <c r="C849" s="331" t="s">
        <v>1</v>
      </c>
      <c r="D849" s="331" t="s">
        <v>1713</v>
      </c>
      <c r="E849" s="19" t="s">
        <v>1</v>
      </c>
      <c r="F849" s="332">
        <v>650</v>
      </c>
      <c r="G849" s="40"/>
      <c r="H849" s="46"/>
    </row>
    <row r="850" s="2" customFormat="1" ht="16.8" customHeight="1">
      <c r="A850" s="40"/>
      <c r="B850" s="46"/>
      <c r="C850" s="331" t="s">
        <v>1</v>
      </c>
      <c r="D850" s="331" t="s">
        <v>303</v>
      </c>
      <c r="E850" s="19" t="s">
        <v>1</v>
      </c>
      <c r="F850" s="332">
        <v>0</v>
      </c>
      <c r="G850" s="40"/>
      <c r="H850" s="46"/>
    </row>
    <row r="851" s="2" customFormat="1" ht="16.8" customHeight="1">
      <c r="A851" s="40"/>
      <c r="B851" s="46"/>
      <c r="C851" s="331" t="s">
        <v>1</v>
      </c>
      <c r="D851" s="331" t="s">
        <v>304</v>
      </c>
      <c r="E851" s="19" t="s">
        <v>1</v>
      </c>
      <c r="F851" s="332">
        <v>101.59999999999999</v>
      </c>
      <c r="G851" s="40"/>
      <c r="H851" s="46"/>
    </row>
    <row r="852" s="2" customFormat="1" ht="16.8" customHeight="1">
      <c r="A852" s="40"/>
      <c r="B852" s="46"/>
      <c r="C852" s="331" t="s">
        <v>180</v>
      </c>
      <c r="D852" s="331" t="s">
        <v>266</v>
      </c>
      <c r="E852" s="19" t="s">
        <v>1</v>
      </c>
      <c r="F852" s="332">
        <v>7418.8329999999996</v>
      </c>
      <c r="G852" s="40"/>
      <c r="H852" s="46"/>
    </row>
    <row r="853" s="2" customFormat="1" ht="16.8" customHeight="1">
      <c r="A853" s="40"/>
      <c r="B853" s="46"/>
      <c r="C853" s="333" t="s">
        <v>8207</v>
      </c>
      <c r="D853" s="40"/>
      <c r="E853" s="40"/>
      <c r="F853" s="40"/>
      <c r="G853" s="40"/>
      <c r="H853" s="46"/>
    </row>
    <row r="854" s="2" customFormat="1" ht="16.8" customHeight="1">
      <c r="A854" s="40"/>
      <c r="B854" s="46"/>
      <c r="C854" s="331" t="s">
        <v>293</v>
      </c>
      <c r="D854" s="331" t="s">
        <v>294</v>
      </c>
      <c r="E854" s="19" t="s">
        <v>251</v>
      </c>
      <c r="F854" s="332">
        <v>7418.8329999999996</v>
      </c>
      <c r="G854" s="40"/>
      <c r="H854" s="46"/>
    </row>
    <row r="855" s="2" customFormat="1" ht="16.8" customHeight="1">
      <c r="A855" s="40"/>
      <c r="B855" s="46"/>
      <c r="C855" s="331" t="s">
        <v>554</v>
      </c>
      <c r="D855" s="331" t="s">
        <v>555</v>
      </c>
      <c r="E855" s="19" t="s">
        <v>545</v>
      </c>
      <c r="F855" s="332">
        <v>13065.349</v>
      </c>
      <c r="G855" s="40"/>
      <c r="H855" s="46"/>
    </row>
    <row r="856" s="2" customFormat="1" ht="16.8" customHeight="1">
      <c r="A856" s="40"/>
      <c r="B856" s="46"/>
      <c r="C856" s="327" t="s">
        <v>183</v>
      </c>
      <c r="D856" s="328" t="s">
        <v>1</v>
      </c>
      <c r="E856" s="329" t="s">
        <v>1</v>
      </c>
      <c r="F856" s="330">
        <v>13065.349</v>
      </c>
      <c r="G856" s="40"/>
      <c r="H856" s="46"/>
    </row>
    <row r="857" s="2" customFormat="1" ht="16.8" customHeight="1">
      <c r="A857" s="40"/>
      <c r="B857" s="46"/>
      <c r="C857" s="331" t="s">
        <v>1</v>
      </c>
      <c r="D857" s="331" t="s">
        <v>557</v>
      </c>
      <c r="E857" s="19" t="s">
        <v>1</v>
      </c>
      <c r="F857" s="332">
        <v>0</v>
      </c>
      <c r="G857" s="40"/>
      <c r="H857" s="46"/>
    </row>
    <row r="858" s="2" customFormat="1" ht="16.8" customHeight="1">
      <c r="A858" s="40"/>
      <c r="B858" s="46"/>
      <c r="C858" s="331" t="s">
        <v>1</v>
      </c>
      <c r="D858" s="331" t="s">
        <v>558</v>
      </c>
      <c r="E858" s="19" t="s">
        <v>1</v>
      </c>
      <c r="F858" s="332">
        <v>13972.016</v>
      </c>
      <c r="G858" s="40"/>
      <c r="H858" s="46"/>
    </row>
    <row r="859" s="2" customFormat="1" ht="16.8" customHeight="1">
      <c r="A859" s="40"/>
      <c r="B859" s="46"/>
      <c r="C859" s="331" t="s">
        <v>1</v>
      </c>
      <c r="D859" s="331" t="s">
        <v>559</v>
      </c>
      <c r="E859" s="19" t="s">
        <v>1</v>
      </c>
      <c r="F859" s="332">
        <v>0</v>
      </c>
      <c r="G859" s="40"/>
      <c r="H859" s="46"/>
    </row>
    <row r="860" s="2" customFormat="1" ht="16.8" customHeight="1">
      <c r="A860" s="40"/>
      <c r="B860" s="46"/>
      <c r="C860" s="331" t="s">
        <v>1</v>
      </c>
      <c r="D860" s="331" t="s">
        <v>560</v>
      </c>
      <c r="E860" s="19" t="s">
        <v>1</v>
      </c>
      <c r="F860" s="332">
        <v>-906.66700000000003</v>
      </c>
      <c r="G860" s="40"/>
      <c r="H860" s="46"/>
    </row>
    <row r="861" s="2" customFormat="1" ht="16.8" customHeight="1">
      <c r="A861" s="40"/>
      <c r="B861" s="46"/>
      <c r="C861" s="331" t="s">
        <v>183</v>
      </c>
      <c r="D861" s="331" t="s">
        <v>266</v>
      </c>
      <c r="E861" s="19" t="s">
        <v>1</v>
      </c>
      <c r="F861" s="332">
        <v>13065.349</v>
      </c>
      <c r="G861" s="40"/>
      <c r="H861" s="46"/>
    </row>
    <row r="862" s="2" customFormat="1" ht="16.8" customHeight="1">
      <c r="A862" s="40"/>
      <c r="B862" s="46"/>
      <c r="C862" s="333" t="s">
        <v>8207</v>
      </c>
      <c r="D862" s="40"/>
      <c r="E862" s="40"/>
      <c r="F862" s="40"/>
      <c r="G862" s="40"/>
      <c r="H862" s="46"/>
    </row>
    <row r="863" s="2" customFormat="1" ht="16.8" customHeight="1">
      <c r="A863" s="40"/>
      <c r="B863" s="46"/>
      <c r="C863" s="331" t="s">
        <v>554</v>
      </c>
      <c r="D863" s="331" t="s">
        <v>555</v>
      </c>
      <c r="E863" s="19" t="s">
        <v>545</v>
      </c>
      <c r="F863" s="332">
        <v>13065.349</v>
      </c>
      <c r="G863" s="40"/>
      <c r="H863" s="46"/>
    </row>
    <row r="864" s="2" customFormat="1" ht="16.8" customHeight="1">
      <c r="A864" s="40"/>
      <c r="B864" s="46"/>
      <c r="C864" s="331" t="s">
        <v>659</v>
      </c>
      <c r="D864" s="331" t="s">
        <v>660</v>
      </c>
      <c r="E864" s="19" t="s">
        <v>545</v>
      </c>
      <c r="F864" s="332">
        <v>20602.879000000001</v>
      </c>
      <c r="G864" s="40"/>
      <c r="H864" s="46"/>
    </row>
    <row r="865" s="2" customFormat="1" ht="16.8" customHeight="1">
      <c r="A865" s="40"/>
      <c r="B865" s="46"/>
      <c r="C865" s="331" t="s">
        <v>667</v>
      </c>
      <c r="D865" s="331" t="s">
        <v>668</v>
      </c>
      <c r="E865" s="19" t="s">
        <v>545</v>
      </c>
      <c r="F865" s="332">
        <v>119597.852</v>
      </c>
      <c r="G865" s="40"/>
      <c r="H865" s="46"/>
    </row>
    <row r="866" s="2" customFormat="1" ht="16.8" customHeight="1">
      <c r="A866" s="40"/>
      <c r="B866" s="46"/>
      <c r="C866" s="327" t="s">
        <v>185</v>
      </c>
      <c r="D866" s="328" t="s">
        <v>186</v>
      </c>
      <c r="E866" s="329" t="s">
        <v>1</v>
      </c>
      <c r="F866" s="330">
        <v>9.6389999999999993</v>
      </c>
      <c r="G866" s="40"/>
      <c r="H866" s="46"/>
    </row>
    <row r="867" s="2" customFormat="1" ht="16.8" customHeight="1">
      <c r="A867" s="40"/>
      <c r="B867" s="46"/>
      <c r="C867" s="331" t="s">
        <v>1</v>
      </c>
      <c r="D867" s="331" t="s">
        <v>310</v>
      </c>
      <c r="E867" s="19" t="s">
        <v>1</v>
      </c>
      <c r="F867" s="332">
        <v>0</v>
      </c>
      <c r="G867" s="40"/>
      <c r="H867" s="46"/>
    </row>
    <row r="868" s="2" customFormat="1" ht="16.8" customHeight="1">
      <c r="A868" s="40"/>
      <c r="B868" s="46"/>
      <c r="C868" s="331" t="s">
        <v>1</v>
      </c>
      <c r="D868" s="331" t="s">
        <v>1725</v>
      </c>
      <c r="E868" s="19" t="s">
        <v>1</v>
      </c>
      <c r="F868" s="332">
        <v>4.8019999999999996</v>
      </c>
      <c r="G868" s="40"/>
      <c r="H868" s="46"/>
    </row>
    <row r="869" s="2" customFormat="1" ht="16.8" customHeight="1">
      <c r="A869" s="40"/>
      <c r="B869" s="46"/>
      <c r="C869" s="331" t="s">
        <v>1</v>
      </c>
      <c r="D869" s="331" t="s">
        <v>324</v>
      </c>
      <c r="E869" s="19" t="s">
        <v>1</v>
      </c>
      <c r="F869" s="332">
        <v>0</v>
      </c>
      <c r="G869" s="40"/>
      <c r="H869" s="46"/>
    </row>
    <row r="870" s="2" customFormat="1" ht="16.8" customHeight="1">
      <c r="A870" s="40"/>
      <c r="B870" s="46"/>
      <c r="C870" s="331" t="s">
        <v>1</v>
      </c>
      <c r="D870" s="331" t="s">
        <v>1726</v>
      </c>
      <c r="E870" s="19" t="s">
        <v>1</v>
      </c>
      <c r="F870" s="332">
        <v>4.8369999999999997</v>
      </c>
      <c r="G870" s="40"/>
      <c r="H870" s="46"/>
    </row>
    <row r="871" s="2" customFormat="1" ht="16.8" customHeight="1">
      <c r="A871" s="40"/>
      <c r="B871" s="46"/>
      <c r="C871" s="331" t="s">
        <v>185</v>
      </c>
      <c r="D871" s="331" t="s">
        <v>266</v>
      </c>
      <c r="E871" s="19" t="s">
        <v>1</v>
      </c>
      <c r="F871" s="332">
        <v>9.6389999999999993</v>
      </c>
      <c r="G871" s="40"/>
      <c r="H871" s="46"/>
    </row>
    <row r="872" s="2" customFormat="1" ht="16.8" customHeight="1">
      <c r="A872" s="40"/>
      <c r="B872" s="46"/>
      <c r="C872" s="333" t="s">
        <v>8207</v>
      </c>
      <c r="D872" s="40"/>
      <c r="E872" s="40"/>
      <c r="F872" s="40"/>
      <c r="G872" s="40"/>
      <c r="H872" s="46"/>
    </row>
    <row r="873" s="2" customFormat="1" ht="16.8" customHeight="1">
      <c r="A873" s="40"/>
      <c r="B873" s="46"/>
      <c r="C873" s="331" t="s">
        <v>342</v>
      </c>
      <c r="D873" s="331" t="s">
        <v>343</v>
      </c>
      <c r="E873" s="19" t="s">
        <v>281</v>
      </c>
      <c r="F873" s="332">
        <v>9.6389999999999993</v>
      </c>
      <c r="G873" s="40"/>
      <c r="H873" s="46"/>
    </row>
    <row r="874" s="2" customFormat="1" ht="16.8" customHeight="1">
      <c r="A874" s="40"/>
      <c r="B874" s="46"/>
      <c r="C874" s="331" t="s">
        <v>273</v>
      </c>
      <c r="D874" s="331" t="s">
        <v>274</v>
      </c>
      <c r="E874" s="19" t="s">
        <v>275</v>
      </c>
      <c r="F874" s="332">
        <v>38652</v>
      </c>
      <c r="G874" s="40"/>
      <c r="H874" s="46"/>
    </row>
    <row r="875" s="2" customFormat="1" ht="16.8" customHeight="1">
      <c r="A875" s="40"/>
      <c r="B875" s="46"/>
      <c r="C875" s="331" t="s">
        <v>488</v>
      </c>
      <c r="D875" s="331" t="s">
        <v>489</v>
      </c>
      <c r="E875" s="19" t="s">
        <v>317</v>
      </c>
      <c r="F875" s="332">
        <v>19666</v>
      </c>
      <c r="G875" s="40"/>
      <c r="H875" s="46"/>
    </row>
    <row r="876" s="2" customFormat="1">
      <c r="A876" s="40"/>
      <c r="B876" s="46"/>
      <c r="C876" s="331" t="s">
        <v>676</v>
      </c>
      <c r="D876" s="331" t="s">
        <v>677</v>
      </c>
      <c r="E876" s="19" t="s">
        <v>545</v>
      </c>
      <c r="F876" s="332">
        <v>11505.962</v>
      </c>
      <c r="G876" s="40"/>
      <c r="H876" s="46"/>
    </row>
    <row r="877" s="2" customFormat="1">
      <c r="A877" s="40"/>
      <c r="B877" s="46"/>
      <c r="C877" s="331" t="s">
        <v>691</v>
      </c>
      <c r="D877" s="331" t="s">
        <v>692</v>
      </c>
      <c r="E877" s="19" t="s">
        <v>545</v>
      </c>
      <c r="F877" s="332">
        <v>17621.246999999999</v>
      </c>
      <c r="G877" s="40"/>
      <c r="H877" s="46"/>
    </row>
    <row r="878" s="2" customFormat="1" ht="16.8" customHeight="1">
      <c r="A878" s="40"/>
      <c r="B878" s="46"/>
      <c r="C878" s="327" t="s">
        <v>188</v>
      </c>
      <c r="D878" s="328" t="s">
        <v>189</v>
      </c>
      <c r="E878" s="329" t="s">
        <v>1</v>
      </c>
      <c r="F878" s="330">
        <v>0.024</v>
      </c>
      <c r="G878" s="40"/>
      <c r="H878" s="46"/>
    </row>
    <row r="879" s="2" customFormat="1" ht="16.8" customHeight="1">
      <c r="A879" s="40"/>
      <c r="B879" s="46"/>
      <c r="C879" s="331" t="s">
        <v>1</v>
      </c>
      <c r="D879" s="331" t="s">
        <v>310</v>
      </c>
      <c r="E879" s="19" t="s">
        <v>1</v>
      </c>
      <c r="F879" s="332">
        <v>0</v>
      </c>
      <c r="G879" s="40"/>
      <c r="H879" s="46"/>
    </row>
    <row r="880" s="2" customFormat="1" ht="16.8" customHeight="1">
      <c r="A880" s="40"/>
      <c r="B880" s="46"/>
      <c r="C880" s="331" t="s">
        <v>1</v>
      </c>
      <c r="D880" s="331" t="s">
        <v>1722</v>
      </c>
      <c r="E880" s="19" t="s">
        <v>1</v>
      </c>
      <c r="F880" s="332">
        <v>0.012</v>
      </c>
      <c r="G880" s="40"/>
      <c r="H880" s="46"/>
    </row>
    <row r="881" s="2" customFormat="1" ht="16.8" customHeight="1">
      <c r="A881" s="40"/>
      <c r="B881" s="46"/>
      <c r="C881" s="331" t="s">
        <v>1</v>
      </c>
      <c r="D881" s="331" t="s">
        <v>324</v>
      </c>
      <c r="E881" s="19" t="s">
        <v>1</v>
      </c>
      <c r="F881" s="332">
        <v>0</v>
      </c>
      <c r="G881" s="40"/>
      <c r="H881" s="46"/>
    </row>
    <row r="882" s="2" customFormat="1" ht="16.8" customHeight="1">
      <c r="A882" s="40"/>
      <c r="B882" s="46"/>
      <c r="C882" s="331" t="s">
        <v>1</v>
      </c>
      <c r="D882" s="331" t="s">
        <v>1723</v>
      </c>
      <c r="E882" s="19" t="s">
        <v>1</v>
      </c>
      <c r="F882" s="332">
        <v>0.012</v>
      </c>
      <c r="G882" s="40"/>
      <c r="H882" s="46"/>
    </row>
    <row r="883" s="2" customFormat="1" ht="16.8" customHeight="1">
      <c r="A883" s="40"/>
      <c r="B883" s="46"/>
      <c r="C883" s="331" t="s">
        <v>188</v>
      </c>
      <c r="D883" s="331" t="s">
        <v>266</v>
      </c>
      <c r="E883" s="19" t="s">
        <v>1</v>
      </c>
      <c r="F883" s="332">
        <v>0.024</v>
      </c>
      <c r="G883" s="40"/>
      <c r="H883" s="46"/>
    </row>
    <row r="884" s="2" customFormat="1" ht="16.8" customHeight="1">
      <c r="A884" s="40"/>
      <c r="B884" s="46"/>
      <c r="C884" s="333" t="s">
        <v>8207</v>
      </c>
      <c r="D884" s="40"/>
      <c r="E884" s="40"/>
      <c r="F884" s="40"/>
      <c r="G884" s="40"/>
      <c r="H884" s="46"/>
    </row>
    <row r="885" s="2" customFormat="1" ht="16.8" customHeight="1">
      <c r="A885" s="40"/>
      <c r="B885" s="46"/>
      <c r="C885" s="331" t="s">
        <v>336</v>
      </c>
      <c r="D885" s="331" t="s">
        <v>337</v>
      </c>
      <c r="E885" s="19" t="s">
        <v>281</v>
      </c>
      <c r="F885" s="332">
        <v>0.024</v>
      </c>
      <c r="G885" s="40"/>
      <c r="H885" s="46"/>
    </row>
    <row r="886" s="2" customFormat="1" ht="16.8" customHeight="1">
      <c r="A886" s="40"/>
      <c r="B886" s="46"/>
      <c r="C886" s="331" t="s">
        <v>273</v>
      </c>
      <c r="D886" s="331" t="s">
        <v>274</v>
      </c>
      <c r="E886" s="19" t="s">
        <v>275</v>
      </c>
      <c r="F886" s="332">
        <v>38652</v>
      </c>
      <c r="G886" s="40"/>
      <c r="H886" s="46"/>
    </row>
    <row r="887" s="2" customFormat="1" ht="16.8" customHeight="1">
      <c r="A887" s="40"/>
      <c r="B887" s="46"/>
      <c r="C887" s="331" t="s">
        <v>488</v>
      </c>
      <c r="D887" s="331" t="s">
        <v>489</v>
      </c>
      <c r="E887" s="19" t="s">
        <v>317</v>
      </c>
      <c r="F887" s="332">
        <v>19666</v>
      </c>
      <c r="G887" s="40"/>
      <c r="H887" s="46"/>
    </row>
    <row r="888" s="2" customFormat="1">
      <c r="A888" s="40"/>
      <c r="B888" s="46"/>
      <c r="C888" s="331" t="s">
        <v>676</v>
      </c>
      <c r="D888" s="331" t="s">
        <v>677</v>
      </c>
      <c r="E888" s="19" t="s">
        <v>545</v>
      </c>
      <c r="F888" s="332">
        <v>11505.962</v>
      </c>
      <c r="G888" s="40"/>
      <c r="H888" s="46"/>
    </row>
    <row r="889" s="2" customFormat="1">
      <c r="A889" s="40"/>
      <c r="B889" s="46"/>
      <c r="C889" s="331" t="s">
        <v>691</v>
      </c>
      <c r="D889" s="331" t="s">
        <v>692</v>
      </c>
      <c r="E889" s="19" t="s">
        <v>545</v>
      </c>
      <c r="F889" s="332">
        <v>17621.246999999999</v>
      </c>
      <c r="G889" s="40"/>
      <c r="H889" s="46"/>
    </row>
    <row r="890" s="2" customFormat="1" ht="16.8" customHeight="1">
      <c r="A890" s="40"/>
      <c r="B890" s="46"/>
      <c r="C890" s="327" t="s">
        <v>195</v>
      </c>
      <c r="D890" s="328" t="s">
        <v>196</v>
      </c>
      <c r="E890" s="329" t="s">
        <v>1</v>
      </c>
      <c r="F890" s="330">
        <v>1016</v>
      </c>
      <c r="G890" s="40"/>
      <c r="H890" s="46"/>
    </row>
    <row r="891" s="2" customFormat="1" ht="16.8" customHeight="1">
      <c r="A891" s="40"/>
      <c r="B891" s="46"/>
      <c r="C891" s="331" t="s">
        <v>1</v>
      </c>
      <c r="D891" s="331" t="s">
        <v>310</v>
      </c>
      <c r="E891" s="19" t="s">
        <v>1</v>
      </c>
      <c r="F891" s="332">
        <v>0</v>
      </c>
      <c r="G891" s="40"/>
      <c r="H891" s="46"/>
    </row>
    <row r="892" s="2" customFormat="1" ht="16.8" customHeight="1">
      <c r="A892" s="40"/>
      <c r="B892" s="46"/>
      <c r="C892" s="331" t="s">
        <v>1</v>
      </c>
      <c r="D892" s="331" t="s">
        <v>1718</v>
      </c>
      <c r="E892" s="19" t="s">
        <v>1</v>
      </c>
      <c r="F892" s="332">
        <v>207</v>
      </c>
      <c r="G892" s="40"/>
      <c r="H892" s="46"/>
    </row>
    <row r="893" s="2" customFormat="1" ht="16.8" customHeight="1">
      <c r="A893" s="40"/>
      <c r="B893" s="46"/>
      <c r="C893" s="331" t="s">
        <v>1</v>
      </c>
      <c r="D893" s="331" t="s">
        <v>1719</v>
      </c>
      <c r="E893" s="19" t="s">
        <v>1</v>
      </c>
      <c r="F893" s="332">
        <v>101</v>
      </c>
      <c r="G893" s="40"/>
      <c r="H893" s="46"/>
    </row>
    <row r="894" s="2" customFormat="1" ht="16.8" customHeight="1">
      <c r="A894" s="40"/>
      <c r="B894" s="46"/>
      <c r="C894" s="331" t="s">
        <v>1</v>
      </c>
      <c r="D894" s="331" t="s">
        <v>1720</v>
      </c>
      <c r="E894" s="19" t="s">
        <v>1</v>
      </c>
      <c r="F894" s="332">
        <v>200</v>
      </c>
      <c r="G894" s="40"/>
      <c r="H894" s="46"/>
    </row>
    <row r="895" s="2" customFormat="1" ht="16.8" customHeight="1">
      <c r="A895" s="40"/>
      <c r="B895" s="46"/>
      <c r="C895" s="331" t="s">
        <v>1</v>
      </c>
      <c r="D895" s="331" t="s">
        <v>324</v>
      </c>
      <c r="E895" s="19" t="s">
        <v>1</v>
      </c>
      <c r="F895" s="332">
        <v>0</v>
      </c>
      <c r="G895" s="40"/>
      <c r="H895" s="46"/>
    </row>
    <row r="896" s="2" customFormat="1" ht="16.8" customHeight="1">
      <c r="A896" s="40"/>
      <c r="B896" s="46"/>
      <c r="C896" s="331" t="s">
        <v>1</v>
      </c>
      <c r="D896" s="331" t="s">
        <v>1718</v>
      </c>
      <c r="E896" s="19" t="s">
        <v>1</v>
      </c>
      <c r="F896" s="332">
        <v>207</v>
      </c>
      <c r="G896" s="40"/>
      <c r="H896" s="46"/>
    </row>
    <row r="897" s="2" customFormat="1" ht="16.8" customHeight="1">
      <c r="A897" s="40"/>
      <c r="B897" s="46"/>
      <c r="C897" s="331" t="s">
        <v>1</v>
      </c>
      <c r="D897" s="331" t="s">
        <v>1719</v>
      </c>
      <c r="E897" s="19" t="s">
        <v>1</v>
      </c>
      <c r="F897" s="332">
        <v>101</v>
      </c>
      <c r="G897" s="40"/>
      <c r="H897" s="46"/>
    </row>
    <row r="898" s="2" customFormat="1" ht="16.8" customHeight="1">
      <c r="A898" s="40"/>
      <c r="B898" s="46"/>
      <c r="C898" s="331" t="s">
        <v>1</v>
      </c>
      <c r="D898" s="331" t="s">
        <v>1720</v>
      </c>
      <c r="E898" s="19" t="s">
        <v>1</v>
      </c>
      <c r="F898" s="332">
        <v>200</v>
      </c>
      <c r="G898" s="40"/>
      <c r="H898" s="46"/>
    </row>
    <row r="899" s="2" customFormat="1" ht="16.8" customHeight="1">
      <c r="A899" s="40"/>
      <c r="B899" s="46"/>
      <c r="C899" s="331" t="s">
        <v>195</v>
      </c>
      <c r="D899" s="331" t="s">
        <v>266</v>
      </c>
      <c r="E899" s="19" t="s">
        <v>1</v>
      </c>
      <c r="F899" s="332">
        <v>1016</v>
      </c>
      <c r="G899" s="40"/>
      <c r="H899" s="46"/>
    </row>
    <row r="900" s="2" customFormat="1" ht="16.8" customHeight="1">
      <c r="A900" s="40"/>
      <c r="B900" s="46"/>
      <c r="C900" s="333" t="s">
        <v>8207</v>
      </c>
      <c r="D900" s="40"/>
      <c r="E900" s="40"/>
      <c r="F900" s="40"/>
      <c r="G900" s="40"/>
      <c r="H900" s="46"/>
    </row>
    <row r="901" s="2" customFormat="1" ht="16.8" customHeight="1">
      <c r="A901" s="40"/>
      <c r="B901" s="46"/>
      <c r="C901" s="331" t="s">
        <v>315</v>
      </c>
      <c r="D901" s="331" t="s">
        <v>316</v>
      </c>
      <c r="E901" s="19" t="s">
        <v>317</v>
      </c>
      <c r="F901" s="332">
        <v>1016</v>
      </c>
      <c r="G901" s="40"/>
      <c r="H901" s="46"/>
    </row>
    <row r="902" s="2" customFormat="1" ht="16.8" customHeight="1">
      <c r="A902" s="40"/>
      <c r="B902" s="46"/>
      <c r="C902" s="331" t="s">
        <v>293</v>
      </c>
      <c r="D902" s="331" t="s">
        <v>294</v>
      </c>
      <c r="E902" s="19" t="s">
        <v>251</v>
      </c>
      <c r="F902" s="332">
        <v>7418.8329999999996</v>
      </c>
      <c r="G902" s="40"/>
      <c r="H902" s="46"/>
    </row>
    <row r="903" s="2" customFormat="1" ht="16.8" customHeight="1">
      <c r="A903" s="40"/>
      <c r="B903" s="46"/>
      <c r="C903" s="327" t="s">
        <v>198</v>
      </c>
      <c r="D903" s="328" t="s">
        <v>1</v>
      </c>
      <c r="E903" s="329" t="s">
        <v>1</v>
      </c>
      <c r="F903" s="330">
        <v>3768.7649999999999</v>
      </c>
      <c r="G903" s="40"/>
      <c r="H903" s="46"/>
    </row>
    <row r="904" s="2" customFormat="1" ht="16.8" customHeight="1">
      <c r="A904" s="40"/>
      <c r="B904" s="46"/>
      <c r="C904" s="331" t="s">
        <v>1</v>
      </c>
      <c r="D904" s="331" t="s">
        <v>737</v>
      </c>
      <c r="E904" s="19" t="s">
        <v>1</v>
      </c>
      <c r="F904" s="332">
        <v>0</v>
      </c>
      <c r="G904" s="40"/>
      <c r="H904" s="46"/>
    </row>
    <row r="905" s="2" customFormat="1" ht="16.8" customHeight="1">
      <c r="A905" s="40"/>
      <c r="B905" s="46"/>
      <c r="C905" s="331" t="s">
        <v>1</v>
      </c>
      <c r="D905" s="331" t="s">
        <v>738</v>
      </c>
      <c r="E905" s="19" t="s">
        <v>1</v>
      </c>
      <c r="F905" s="332">
        <v>5621.3720000000003</v>
      </c>
      <c r="G905" s="40"/>
      <c r="H905" s="46"/>
    </row>
    <row r="906" s="2" customFormat="1" ht="16.8" customHeight="1">
      <c r="A906" s="40"/>
      <c r="B906" s="46"/>
      <c r="C906" s="331" t="s">
        <v>1</v>
      </c>
      <c r="D906" s="331" t="s">
        <v>739</v>
      </c>
      <c r="E906" s="19" t="s">
        <v>1</v>
      </c>
      <c r="F906" s="332">
        <v>0</v>
      </c>
      <c r="G906" s="40"/>
      <c r="H906" s="46"/>
    </row>
    <row r="907" s="2" customFormat="1" ht="16.8" customHeight="1">
      <c r="A907" s="40"/>
      <c r="B907" s="46"/>
      <c r="C907" s="331" t="s">
        <v>1</v>
      </c>
      <c r="D907" s="331" t="s">
        <v>740</v>
      </c>
      <c r="E907" s="19" t="s">
        <v>1</v>
      </c>
      <c r="F907" s="332">
        <v>506.66699999999997</v>
      </c>
      <c r="G907" s="40"/>
      <c r="H907" s="46"/>
    </row>
    <row r="908" s="2" customFormat="1" ht="16.8" customHeight="1">
      <c r="A908" s="40"/>
      <c r="B908" s="46"/>
      <c r="C908" s="331" t="s">
        <v>1</v>
      </c>
      <c r="D908" s="331" t="s">
        <v>741</v>
      </c>
      <c r="E908" s="19" t="s">
        <v>1</v>
      </c>
      <c r="F908" s="332">
        <v>0</v>
      </c>
      <c r="G908" s="40"/>
      <c r="H908" s="46"/>
    </row>
    <row r="909" s="2" customFormat="1" ht="16.8" customHeight="1">
      <c r="A909" s="40"/>
      <c r="B909" s="46"/>
      <c r="C909" s="331" t="s">
        <v>1</v>
      </c>
      <c r="D909" s="331" t="s">
        <v>742</v>
      </c>
      <c r="E909" s="19" t="s">
        <v>1</v>
      </c>
      <c r="F909" s="332">
        <v>-1124.2739999999999</v>
      </c>
      <c r="G909" s="40"/>
      <c r="H909" s="46"/>
    </row>
    <row r="910" s="2" customFormat="1" ht="16.8" customHeight="1">
      <c r="A910" s="40"/>
      <c r="B910" s="46"/>
      <c r="C910" s="331" t="s">
        <v>1</v>
      </c>
      <c r="D910" s="331" t="s">
        <v>743</v>
      </c>
      <c r="E910" s="19" t="s">
        <v>1</v>
      </c>
      <c r="F910" s="332">
        <v>0</v>
      </c>
      <c r="G910" s="40"/>
      <c r="H910" s="46"/>
    </row>
    <row r="911" s="2" customFormat="1" ht="16.8" customHeight="1">
      <c r="A911" s="40"/>
      <c r="B911" s="46"/>
      <c r="C911" s="331" t="s">
        <v>1</v>
      </c>
      <c r="D911" s="331" t="s">
        <v>744</v>
      </c>
      <c r="E911" s="19" t="s">
        <v>1</v>
      </c>
      <c r="F911" s="332">
        <v>-1235</v>
      </c>
      <c r="G911" s="40"/>
      <c r="H911" s="46"/>
    </row>
    <row r="912" s="2" customFormat="1" ht="16.8" customHeight="1">
      <c r="A912" s="40"/>
      <c r="B912" s="46"/>
      <c r="C912" s="331" t="s">
        <v>198</v>
      </c>
      <c r="D912" s="331" t="s">
        <v>266</v>
      </c>
      <c r="E912" s="19" t="s">
        <v>1</v>
      </c>
      <c r="F912" s="332">
        <v>3768.7649999999999</v>
      </c>
      <c r="G912" s="40"/>
      <c r="H912" s="46"/>
    </row>
    <row r="913" s="2" customFormat="1" ht="16.8" customHeight="1">
      <c r="A913" s="40"/>
      <c r="B913" s="46"/>
      <c r="C913" s="333" t="s">
        <v>8207</v>
      </c>
      <c r="D913" s="40"/>
      <c r="E913" s="40"/>
      <c r="F913" s="40"/>
      <c r="G913" s="40"/>
      <c r="H913" s="46"/>
    </row>
    <row r="914" s="2" customFormat="1" ht="16.8" customHeight="1">
      <c r="A914" s="40"/>
      <c r="B914" s="46"/>
      <c r="C914" s="331" t="s">
        <v>733</v>
      </c>
      <c r="D914" s="331" t="s">
        <v>734</v>
      </c>
      <c r="E914" s="19" t="s">
        <v>545</v>
      </c>
      <c r="F914" s="332">
        <v>3768.7649999999999</v>
      </c>
      <c r="G914" s="40"/>
      <c r="H914" s="46"/>
    </row>
    <row r="915" s="2" customFormat="1" ht="16.8" customHeight="1">
      <c r="A915" s="40"/>
      <c r="B915" s="46"/>
      <c r="C915" s="331" t="s">
        <v>659</v>
      </c>
      <c r="D915" s="331" t="s">
        <v>660</v>
      </c>
      <c r="E915" s="19" t="s">
        <v>545</v>
      </c>
      <c r="F915" s="332">
        <v>20602.879000000001</v>
      </c>
      <c r="G915" s="40"/>
      <c r="H915" s="46"/>
    </row>
    <row r="916" s="2" customFormat="1" ht="16.8" customHeight="1">
      <c r="A916" s="40"/>
      <c r="B916" s="46"/>
      <c r="C916" s="331" t="s">
        <v>667</v>
      </c>
      <c r="D916" s="331" t="s">
        <v>668</v>
      </c>
      <c r="E916" s="19" t="s">
        <v>545</v>
      </c>
      <c r="F916" s="332">
        <v>119597.852</v>
      </c>
      <c r="G916" s="40"/>
      <c r="H916" s="46"/>
    </row>
    <row r="917" s="2" customFormat="1" ht="16.8" customHeight="1">
      <c r="A917" s="40"/>
      <c r="B917" s="46"/>
      <c r="C917" s="331" t="s">
        <v>701</v>
      </c>
      <c r="D917" s="331" t="s">
        <v>702</v>
      </c>
      <c r="E917" s="19" t="s">
        <v>545</v>
      </c>
      <c r="F917" s="332">
        <v>3768.7649999999999</v>
      </c>
      <c r="G917" s="40"/>
      <c r="H917" s="46"/>
    </row>
    <row r="918" s="2" customFormat="1" ht="16.8" customHeight="1">
      <c r="A918" s="40"/>
      <c r="B918" s="46"/>
      <c r="C918" s="327" t="s">
        <v>200</v>
      </c>
      <c r="D918" s="328" t="s">
        <v>201</v>
      </c>
      <c r="E918" s="329" t="s">
        <v>1</v>
      </c>
      <c r="F918" s="330">
        <v>800</v>
      </c>
      <c r="G918" s="40"/>
      <c r="H918" s="46"/>
    </row>
    <row r="919" s="2" customFormat="1" ht="16.8" customHeight="1">
      <c r="A919" s="40"/>
      <c r="B919" s="46"/>
      <c r="C919" s="331" t="s">
        <v>1</v>
      </c>
      <c r="D919" s="331" t="s">
        <v>1702</v>
      </c>
      <c r="E919" s="19" t="s">
        <v>1</v>
      </c>
      <c r="F919" s="332">
        <v>0</v>
      </c>
      <c r="G919" s="40"/>
      <c r="H919" s="46"/>
    </row>
    <row r="920" s="2" customFormat="1" ht="16.8" customHeight="1">
      <c r="A920" s="40"/>
      <c r="B920" s="46"/>
      <c r="C920" s="331" t="s">
        <v>1</v>
      </c>
      <c r="D920" s="331" t="s">
        <v>1703</v>
      </c>
      <c r="E920" s="19" t="s">
        <v>1</v>
      </c>
      <c r="F920" s="332">
        <v>800</v>
      </c>
      <c r="G920" s="40"/>
      <c r="H920" s="46"/>
    </row>
    <row r="921" s="2" customFormat="1" ht="16.8" customHeight="1">
      <c r="A921" s="40"/>
      <c r="B921" s="46"/>
      <c r="C921" s="331" t="s">
        <v>200</v>
      </c>
      <c r="D921" s="331" t="s">
        <v>266</v>
      </c>
      <c r="E921" s="19" t="s">
        <v>1</v>
      </c>
      <c r="F921" s="332">
        <v>800</v>
      </c>
      <c r="G921" s="40"/>
      <c r="H921" s="46"/>
    </row>
    <row r="922" s="2" customFormat="1" ht="16.8" customHeight="1">
      <c r="A922" s="40"/>
      <c r="B922" s="46"/>
      <c r="C922" s="333" t="s">
        <v>8207</v>
      </c>
      <c r="D922" s="40"/>
      <c r="E922" s="40"/>
      <c r="F922" s="40"/>
      <c r="G922" s="40"/>
      <c r="H922" s="46"/>
    </row>
    <row r="923" s="2" customFormat="1" ht="16.8" customHeight="1">
      <c r="A923" s="40"/>
      <c r="B923" s="46"/>
      <c r="C923" s="331" t="s">
        <v>249</v>
      </c>
      <c r="D923" s="331" t="s">
        <v>250</v>
      </c>
      <c r="E923" s="19" t="s">
        <v>251</v>
      </c>
      <c r="F923" s="332">
        <v>800</v>
      </c>
      <c r="G923" s="40"/>
      <c r="H923" s="46"/>
    </row>
    <row r="924" s="2" customFormat="1" ht="16.8" customHeight="1">
      <c r="A924" s="40"/>
      <c r="B924" s="46"/>
      <c r="C924" s="331" t="s">
        <v>267</v>
      </c>
      <c r="D924" s="331" t="s">
        <v>268</v>
      </c>
      <c r="E924" s="19" t="s">
        <v>251</v>
      </c>
      <c r="F924" s="332">
        <v>800</v>
      </c>
      <c r="G924" s="40"/>
      <c r="H924" s="46"/>
    </row>
    <row r="925" s="2" customFormat="1" ht="16.8" customHeight="1">
      <c r="A925" s="40"/>
      <c r="B925" s="46"/>
      <c r="C925" s="331" t="s">
        <v>733</v>
      </c>
      <c r="D925" s="331" t="s">
        <v>734</v>
      </c>
      <c r="E925" s="19" t="s">
        <v>545</v>
      </c>
      <c r="F925" s="332">
        <v>3768.7649999999999</v>
      </c>
      <c r="G925" s="40"/>
      <c r="H925" s="46"/>
    </row>
    <row r="926" s="2" customFormat="1" ht="16.8" customHeight="1">
      <c r="A926" s="40"/>
      <c r="B926" s="46"/>
      <c r="C926" s="331" t="s">
        <v>746</v>
      </c>
      <c r="D926" s="331" t="s">
        <v>747</v>
      </c>
      <c r="E926" s="19" t="s">
        <v>545</v>
      </c>
      <c r="F926" s="332">
        <v>1520</v>
      </c>
      <c r="G926" s="40"/>
      <c r="H926" s="46"/>
    </row>
    <row r="927" s="2" customFormat="1" ht="16.8" customHeight="1">
      <c r="A927" s="40"/>
      <c r="B927" s="46"/>
      <c r="C927" s="331" t="s">
        <v>554</v>
      </c>
      <c r="D927" s="331" t="s">
        <v>555</v>
      </c>
      <c r="E927" s="19" t="s">
        <v>545</v>
      </c>
      <c r="F927" s="332">
        <v>13065.349</v>
      </c>
      <c r="G927" s="40"/>
      <c r="H927" s="46"/>
    </row>
    <row r="928" s="2" customFormat="1" ht="16.8" customHeight="1">
      <c r="A928" s="40"/>
      <c r="B928" s="46"/>
      <c r="C928" s="327" t="s">
        <v>203</v>
      </c>
      <c r="D928" s="328" t="s">
        <v>204</v>
      </c>
      <c r="E928" s="329" t="s">
        <v>1</v>
      </c>
      <c r="F928" s="330">
        <v>138</v>
      </c>
      <c r="G928" s="40"/>
      <c r="H928" s="46"/>
    </row>
    <row r="929" s="2" customFormat="1" ht="16.8" customHeight="1">
      <c r="A929" s="40"/>
      <c r="B929" s="46"/>
      <c r="C929" s="331" t="s">
        <v>1</v>
      </c>
      <c r="D929" s="331" t="s">
        <v>310</v>
      </c>
      <c r="E929" s="19" t="s">
        <v>1</v>
      </c>
      <c r="F929" s="332">
        <v>0</v>
      </c>
      <c r="G929" s="40"/>
      <c r="H929" s="46"/>
    </row>
    <row r="930" s="2" customFormat="1" ht="16.8" customHeight="1">
      <c r="A930" s="40"/>
      <c r="B930" s="46"/>
      <c r="C930" s="331" t="s">
        <v>1</v>
      </c>
      <c r="D930" s="331" t="s">
        <v>700</v>
      </c>
      <c r="E930" s="19" t="s">
        <v>1</v>
      </c>
      <c r="F930" s="332">
        <v>64</v>
      </c>
      <c r="G930" s="40"/>
      <c r="H930" s="46"/>
    </row>
    <row r="931" s="2" customFormat="1" ht="16.8" customHeight="1">
      <c r="A931" s="40"/>
      <c r="B931" s="46"/>
      <c r="C931" s="331" t="s">
        <v>1</v>
      </c>
      <c r="D931" s="331" t="s">
        <v>324</v>
      </c>
      <c r="E931" s="19" t="s">
        <v>1</v>
      </c>
      <c r="F931" s="332">
        <v>0</v>
      </c>
      <c r="G931" s="40"/>
      <c r="H931" s="46"/>
    </row>
    <row r="932" s="2" customFormat="1" ht="16.8" customHeight="1">
      <c r="A932" s="40"/>
      <c r="B932" s="46"/>
      <c r="C932" s="331" t="s">
        <v>1</v>
      </c>
      <c r="D932" s="331" t="s">
        <v>700</v>
      </c>
      <c r="E932" s="19" t="s">
        <v>1</v>
      </c>
      <c r="F932" s="332">
        <v>64</v>
      </c>
      <c r="G932" s="40"/>
      <c r="H932" s="46"/>
    </row>
    <row r="933" s="2" customFormat="1" ht="16.8" customHeight="1">
      <c r="A933" s="40"/>
      <c r="B933" s="46"/>
      <c r="C933" s="331" t="s">
        <v>1</v>
      </c>
      <c r="D933" s="331" t="s">
        <v>429</v>
      </c>
      <c r="E933" s="19" t="s">
        <v>1</v>
      </c>
      <c r="F933" s="332">
        <v>0</v>
      </c>
      <c r="G933" s="40"/>
      <c r="H933" s="46"/>
    </row>
    <row r="934" s="2" customFormat="1" ht="16.8" customHeight="1">
      <c r="A934" s="40"/>
      <c r="B934" s="46"/>
      <c r="C934" s="331" t="s">
        <v>1</v>
      </c>
      <c r="D934" s="331" t="s">
        <v>341</v>
      </c>
      <c r="E934" s="19" t="s">
        <v>1</v>
      </c>
      <c r="F934" s="332">
        <v>10</v>
      </c>
      <c r="G934" s="40"/>
      <c r="H934" s="46"/>
    </row>
    <row r="935" s="2" customFormat="1" ht="16.8" customHeight="1">
      <c r="A935" s="40"/>
      <c r="B935" s="46"/>
      <c r="C935" s="331" t="s">
        <v>203</v>
      </c>
      <c r="D935" s="331" t="s">
        <v>289</v>
      </c>
      <c r="E935" s="19" t="s">
        <v>1</v>
      </c>
      <c r="F935" s="332">
        <v>138</v>
      </c>
      <c r="G935" s="40"/>
      <c r="H935" s="46"/>
    </row>
    <row r="936" s="2" customFormat="1" ht="16.8" customHeight="1">
      <c r="A936" s="40"/>
      <c r="B936" s="46"/>
      <c r="C936" s="333" t="s">
        <v>8207</v>
      </c>
      <c r="D936" s="40"/>
      <c r="E936" s="40"/>
      <c r="F936" s="40"/>
      <c r="G936" s="40"/>
      <c r="H936" s="46"/>
    </row>
    <row r="937" s="2" customFormat="1" ht="16.8" customHeight="1">
      <c r="A937" s="40"/>
      <c r="B937" s="46"/>
      <c r="C937" s="331" t="s">
        <v>453</v>
      </c>
      <c r="D937" s="331" t="s">
        <v>454</v>
      </c>
      <c r="E937" s="19" t="s">
        <v>455</v>
      </c>
      <c r="F937" s="332">
        <v>138</v>
      </c>
      <c r="G937" s="40"/>
      <c r="H937" s="46"/>
    </row>
    <row r="938" s="2" customFormat="1" ht="16.8" customHeight="1">
      <c r="A938" s="40"/>
      <c r="B938" s="46"/>
      <c r="C938" s="331" t="s">
        <v>411</v>
      </c>
      <c r="D938" s="331" t="s">
        <v>412</v>
      </c>
      <c r="E938" s="19" t="s">
        <v>329</v>
      </c>
      <c r="F938" s="332">
        <v>296</v>
      </c>
      <c r="G938" s="40"/>
      <c r="H938" s="46"/>
    </row>
    <row r="939" s="2" customFormat="1" ht="16.8" customHeight="1">
      <c r="A939" s="40"/>
      <c r="B939" s="46"/>
      <c r="C939" s="327" t="s">
        <v>206</v>
      </c>
      <c r="D939" s="328" t="s">
        <v>207</v>
      </c>
      <c r="E939" s="329" t="s">
        <v>1</v>
      </c>
      <c r="F939" s="330">
        <v>9.343</v>
      </c>
      <c r="G939" s="40"/>
      <c r="H939" s="46"/>
    </row>
    <row r="940" s="2" customFormat="1" ht="16.8" customHeight="1">
      <c r="A940" s="40"/>
      <c r="B940" s="46"/>
      <c r="C940" s="331" t="s">
        <v>1</v>
      </c>
      <c r="D940" s="331" t="s">
        <v>284</v>
      </c>
      <c r="E940" s="19" t="s">
        <v>1</v>
      </c>
      <c r="F940" s="332">
        <v>0</v>
      </c>
      <c r="G940" s="40"/>
      <c r="H940" s="46"/>
    </row>
    <row r="941" s="2" customFormat="1" ht="16.8" customHeight="1">
      <c r="A941" s="40"/>
      <c r="B941" s="46"/>
      <c r="C941" s="331" t="s">
        <v>1</v>
      </c>
      <c r="D941" s="331" t="s">
        <v>1707</v>
      </c>
      <c r="E941" s="19" t="s">
        <v>1</v>
      </c>
      <c r="F941" s="332">
        <v>2.7250000000000001</v>
      </c>
      <c r="G941" s="40"/>
      <c r="H941" s="46"/>
    </row>
    <row r="942" s="2" customFormat="1" ht="16.8" customHeight="1">
      <c r="A942" s="40"/>
      <c r="B942" s="46"/>
      <c r="C942" s="331" t="s">
        <v>1</v>
      </c>
      <c r="D942" s="331" t="s">
        <v>1708</v>
      </c>
      <c r="E942" s="19" t="s">
        <v>1</v>
      </c>
      <c r="F942" s="332">
        <v>1.9290000000000001</v>
      </c>
      <c r="G942" s="40"/>
      <c r="H942" s="46"/>
    </row>
    <row r="943" s="2" customFormat="1" ht="16.8" customHeight="1">
      <c r="A943" s="40"/>
      <c r="B943" s="46"/>
      <c r="C943" s="331" t="s">
        <v>1</v>
      </c>
      <c r="D943" s="331" t="s">
        <v>290</v>
      </c>
      <c r="E943" s="19" t="s">
        <v>1</v>
      </c>
      <c r="F943" s="332">
        <v>0</v>
      </c>
      <c r="G943" s="40"/>
      <c r="H943" s="46"/>
    </row>
    <row r="944" s="2" customFormat="1" ht="16.8" customHeight="1">
      <c r="A944" s="40"/>
      <c r="B944" s="46"/>
      <c r="C944" s="331" t="s">
        <v>1</v>
      </c>
      <c r="D944" s="331" t="s">
        <v>1709</v>
      </c>
      <c r="E944" s="19" t="s">
        <v>1</v>
      </c>
      <c r="F944" s="332">
        <v>2.7690000000000001</v>
      </c>
      <c r="G944" s="40"/>
      <c r="H944" s="46"/>
    </row>
    <row r="945" s="2" customFormat="1" ht="16.8" customHeight="1">
      <c r="A945" s="40"/>
      <c r="B945" s="46"/>
      <c r="C945" s="331" t="s">
        <v>1</v>
      </c>
      <c r="D945" s="331" t="s">
        <v>1710</v>
      </c>
      <c r="E945" s="19" t="s">
        <v>1</v>
      </c>
      <c r="F945" s="332">
        <v>1.9199999999999999</v>
      </c>
      <c r="G945" s="40"/>
      <c r="H945" s="46"/>
    </row>
    <row r="946" s="2" customFormat="1" ht="16.8" customHeight="1">
      <c r="A946" s="40"/>
      <c r="B946" s="46"/>
      <c r="C946" s="331" t="s">
        <v>206</v>
      </c>
      <c r="D946" s="331" t="s">
        <v>266</v>
      </c>
      <c r="E946" s="19" t="s">
        <v>1</v>
      </c>
      <c r="F946" s="332">
        <v>9.343</v>
      </c>
      <c r="G946" s="40"/>
      <c r="H946" s="46"/>
    </row>
    <row r="947" s="2" customFormat="1" ht="16.8" customHeight="1">
      <c r="A947" s="40"/>
      <c r="B947" s="46"/>
      <c r="C947" s="333" t="s">
        <v>8207</v>
      </c>
      <c r="D947" s="40"/>
      <c r="E947" s="40"/>
      <c r="F947" s="40"/>
      <c r="G947" s="40"/>
      <c r="H947" s="46"/>
    </row>
    <row r="948" s="2" customFormat="1" ht="16.8" customHeight="1">
      <c r="A948" s="40"/>
      <c r="B948" s="46"/>
      <c r="C948" s="331" t="s">
        <v>279</v>
      </c>
      <c r="D948" s="331" t="s">
        <v>280</v>
      </c>
      <c r="E948" s="19" t="s">
        <v>281</v>
      </c>
      <c r="F948" s="332">
        <v>9.343</v>
      </c>
      <c r="G948" s="40"/>
      <c r="H948" s="46"/>
    </row>
    <row r="949" s="2" customFormat="1" ht="16.8" customHeight="1">
      <c r="A949" s="40"/>
      <c r="B949" s="46"/>
      <c r="C949" s="331" t="s">
        <v>293</v>
      </c>
      <c r="D949" s="331" t="s">
        <v>294</v>
      </c>
      <c r="E949" s="19" t="s">
        <v>251</v>
      </c>
      <c r="F949" s="332">
        <v>7418.8329999999996</v>
      </c>
      <c r="G949" s="40"/>
      <c r="H949" s="46"/>
    </row>
    <row r="950" s="2" customFormat="1" ht="16.8" customHeight="1">
      <c r="A950" s="40"/>
      <c r="B950" s="46"/>
      <c r="C950" s="331" t="s">
        <v>437</v>
      </c>
      <c r="D950" s="331" t="s">
        <v>438</v>
      </c>
      <c r="E950" s="19" t="s">
        <v>281</v>
      </c>
      <c r="F950" s="332">
        <v>1.4910000000000001</v>
      </c>
      <c r="G950" s="40"/>
      <c r="H950" s="46"/>
    </row>
    <row r="951" s="2" customFormat="1" ht="16.8" customHeight="1">
      <c r="A951" s="40"/>
      <c r="B951" s="46"/>
      <c r="C951" s="331" t="s">
        <v>733</v>
      </c>
      <c r="D951" s="331" t="s">
        <v>734</v>
      </c>
      <c r="E951" s="19" t="s">
        <v>545</v>
      </c>
      <c r="F951" s="332">
        <v>3768.7649999999999</v>
      </c>
      <c r="G951" s="40"/>
      <c r="H951" s="46"/>
    </row>
    <row r="952" s="2" customFormat="1" ht="16.8" customHeight="1">
      <c r="A952" s="40"/>
      <c r="B952" s="46"/>
      <c r="C952" s="327" t="s">
        <v>209</v>
      </c>
      <c r="D952" s="328" t="s">
        <v>210</v>
      </c>
      <c r="E952" s="329" t="s">
        <v>1</v>
      </c>
      <c r="F952" s="330">
        <v>19666</v>
      </c>
      <c r="G952" s="40"/>
      <c r="H952" s="46"/>
    </row>
    <row r="953" s="2" customFormat="1" ht="16.8" customHeight="1">
      <c r="A953" s="40"/>
      <c r="B953" s="46"/>
      <c r="C953" s="331" t="s">
        <v>1</v>
      </c>
      <c r="D953" s="331" t="s">
        <v>492</v>
      </c>
      <c r="E953" s="19" t="s">
        <v>1</v>
      </c>
      <c r="F953" s="332">
        <v>0</v>
      </c>
      <c r="G953" s="40"/>
      <c r="H953" s="46"/>
    </row>
    <row r="954" s="2" customFormat="1" ht="16.8" customHeight="1">
      <c r="A954" s="40"/>
      <c r="B954" s="46"/>
      <c r="C954" s="331" t="s">
        <v>1</v>
      </c>
      <c r="D954" s="331" t="s">
        <v>493</v>
      </c>
      <c r="E954" s="19" t="s">
        <v>1</v>
      </c>
      <c r="F954" s="332">
        <v>19326</v>
      </c>
      <c r="G954" s="40"/>
      <c r="H954" s="46"/>
    </row>
    <row r="955" s="2" customFormat="1" ht="16.8" customHeight="1">
      <c r="A955" s="40"/>
      <c r="B955" s="46"/>
      <c r="C955" s="331" t="s">
        <v>1</v>
      </c>
      <c r="D955" s="331" t="s">
        <v>214</v>
      </c>
      <c r="E955" s="19" t="s">
        <v>1</v>
      </c>
      <c r="F955" s="332">
        <v>40</v>
      </c>
      <c r="G955" s="40"/>
      <c r="H955" s="46"/>
    </row>
    <row r="956" s="2" customFormat="1" ht="16.8" customHeight="1">
      <c r="A956" s="40"/>
      <c r="B956" s="46"/>
      <c r="C956" s="331" t="s">
        <v>1</v>
      </c>
      <c r="D956" s="331" t="s">
        <v>495</v>
      </c>
      <c r="E956" s="19" t="s">
        <v>1</v>
      </c>
      <c r="F956" s="332">
        <v>0</v>
      </c>
      <c r="G956" s="40"/>
      <c r="H956" s="46"/>
    </row>
    <row r="957" s="2" customFormat="1" ht="16.8" customHeight="1">
      <c r="A957" s="40"/>
      <c r="B957" s="46"/>
      <c r="C957" s="331" t="s">
        <v>1</v>
      </c>
      <c r="D957" s="331" t="s">
        <v>496</v>
      </c>
      <c r="E957" s="19" t="s">
        <v>1</v>
      </c>
      <c r="F957" s="332">
        <v>300</v>
      </c>
      <c r="G957" s="40"/>
      <c r="H957" s="46"/>
    </row>
    <row r="958" s="2" customFormat="1" ht="16.8" customHeight="1">
      <c r="A958" s="40"/>
      <c r="B958" s="46"/>
      <c r="C958" s="331" t="s">
        <v>209</v>
      </c>
      <c r="D958" s="331" t="s">
        <v>266</v>
      </c>
      <c r="E958" s="19" t="s">
        <v>1</v>
      </c>
      <c r="F958" s="332">
        <v>19666</v>
      </c>
      <c r="G958" s="40"/>
      <c r="H958" s="46"/>
    </row>
    <row r="959" s="2" customFormat="1" ht="16.8" customHeight="1">
      <c r="A959" s="40"/>
      <c r="B959" s="46"/>
      <c r="C959" s="333" t="s">
        <v>8207</v>
      </c>
      <c r="D959" s="40"/>
      <c r="E959" s="40"/>
      <c r="F959" s="40"/>
      <c r="G959" s="40"/>
      <c r="H959" s="46"/>
    </row>
    <row r="960" s="2" customFormat="1" ht="16.8" customHeight="1">
      <c r="A960" s="40"/>
      <c r="B960" s="46"/>
      <c r="C960" s="331" t="s">
        <v>488</v>
      </c>
      <c r="D960" s="331" t="s">
        <v>489</v>
      </c>
      <c r="E960" s="19" t="s">
        <v>317</v>
      </c>
      <c r="F960" s="332">
        <v>19666</v>
      </c>
      <c r="G960" s="40"/>
      <c r="H960" s="46"/>
    </row>
    <row r="961" s="2" customFormat="1" ht="16.8" customHeight="1">
      <c r="A961" s="40"/>
      <c r="B961" s="46"/>
      <c r="C961" s="331" t="s">
        <v>498</v>
      </c>
      <c r="D961" s="331" t="s">
        <v>499</v>
      </c>
      <c r="E961" s="19" t="s">
        <v>317</v>
      </c>
      <c r="F961" s="332">
        <v>19666</v>
      </c>
      <c r="G961" s="40"/>
      <c r="H961" s="46"/>
    </row>
    <row r="962" s="2" customFormat="1" ht="16.8" customHeight="1">
      <c r="A962" s="40"/>
      <c r="B962" s="46"/>
      <c r="C962" s="327" t="s">
        <v>214</v>
      </c>
      <c r="D962" s="328" t="s">
        <v>1</v>
      </c>
      <c r="E962" s="329" t="s">
        <v>1</v>
      </c>
      <c r="F962" s="330">
        <v>40</v>
      </c>
      <c r="G962" s="40"/>
      <c r="H962" s="46"/>
    </row>
    <row r="963" s="2" customFormat="1" ht="16.8" customHeight="1">
      <c r="A963" s="40"/>
      <c r="B963" s="46"/>
      <c r="C963" s="331" t="s">
        <v>1</v>
      </c>
      <c r="D963" s="331" t="s">
        <v>407</v>
      </c>
      <c r="E963" s="19" t="s">
        <v>1</v>
      </c>
      <c r="F963" s="332">
        <v>0</v>
      </c>
      <c r="G963" s="40"/>
      <c r="H963" s="46"/>
    </row>
    <row r="964" s="2" customFormat="1" ht="16.8" customHeight="1">
      <c r="A964" s="40"/>
      <c r="B964" s="46"/>
      <c r="C964" s="331" t="s">
        <v>1</v>
      </c>
      <c r="D964" s="331" t="s">
        <v>310</v>
      </c>
      <c r="E964" s="19" t="s">
        <v>1</v>
      </c>
      <c r="F964" s="332">
        <v>0</v>
      </c>
      <c r="G964" s="40"/>
      <c r="H964" s="46"/>
    </row>
    <row r="965" s="2" customFormat="1" ht="16.8" customHeight="1">
      <c r="A965" s="40"/>
      <c r="B965" s="46"/>
      <c r="C965" s="331" t="s">
        <v>1</v>
      </c>
      <c r="D965" s="331" t="s">
        <v>1756</v>
      </c>
      <c r="E965" s="19" t="s">
        <v>1</v>
      </c>
      <c r="F965" s="332">
        <v>20</v>
      </c>
      <c r="G965" s="40"/>
      <c r="H965" s="46"/>
    </row>
    <row r="966" s="2" customFormat="1" ht="16.8" customHeight="1">
      <c r="A966" s="40"/>
      <c r="B966" s="46"/>
      <c r="C966" s="331" t="s">
        <v>1</v>
      </c>
      <c r="D966" s="331" t="s">
        <v>324</v>
      </c>
      <c r="E966" s="19" t="s">
        <v>1</v>
      </c>
      <c r="F966" s="332">
        <v>0</v>
      </c>
      <c r="G966" s="40"/>
      <c r="H966" s="46"/>
    </row>
    <row r="967" s="2" customFormat="1" ht="16.8" customHeight="1">
      <c r="A967" s="40"/>
      <c r="B967" s="46"/>
      <c r="C967" s="331" t="s">
        <v>1</v>
      </c>
      <c r="D967" s="331" t="s">
        <v>1757</v>
      </c>
      <c r="E967" s="19" t="s">
        <v>1</v>
      </c>
      <c r="F967" s="332">
        <v>20</v>
      </c>
      <c r="G967" s="40"/>
      <c r="H967" s="46"/>
    </row>
    <row r="968" s="2" customFormat="1" ht="16.8" customHeight="1">
      <c r="A968" s="40"/>
      <c r="B968" s="46"/>
      <c r="C968" s="331" t="s">
        <v>214</v>
      </c>
      <c r="D968" s="331" t="s">
        <v>266</v>
      </c>
      <c r="E968" s="19" t="s">
        <v>1</v>
      </c>
      <c r="F968" s="332">
        <v>40</v>
      </c>
      <c r="G968" s="40"/>
      <c r="H968" s="46"/>
    </row>
    <row r="969" s="2" customFormat="1" ht="16.8" customHeight="1">
      <c r="A969" s="40"/>
      <c r="B969" s="46"/>
      <c r="C969" s="333" t="s">
        <v>8207</v>
      </c>
      <c r="D969" s="40"/>
      <c r="E969" s="40"/>
      <c r="F969" s="40"/>
      <c r="G969" s="40"/>
      <c r="H969" s="46"/>
    </row>
    <row r="970" s="2" customFormat="1" ht="16.8" customHeight="1">
      <c r="A970" s="40"/>
      <c r="B970" s="46"/>
      <c r="C970" s="331" t="s">
        <v>403</v>
      </c>
      <c r="D970" s="331" t="s">
        <v>404</v>
      </c>
      <c r="E970" s="19" t="s">
        <v>317</v>
      </c>
      <c r="F970" s="332">
        <v>40</v>
      </c>
      <c r="G970" s="40"/>
      <c r="H970" s="46"/>
    </row>
    <row r="971" s="2" customFormat="1" ht="16.8" customHeight="1">
      <c r="A971" s="40"/>
      <c r="B971" s="46"/>
      <c r="C971" s="331" t="s">
        <v>420</v>
      </c>
      <c r="D971" s="331" t="s">
        <v>421</v>
      </c>
      <c r="E971" s="19" t="s">
        <v>329</v>
      </c>
      <c r="F971" s="332">
        <v>1041</v>
      </c>
      <c r="G971" s="40"/>
      <c r="H971" s="46"/>
    </row>
    <row r="972" s="2" customFormat="1" ht="16.8" customHeight="1">
      <c r="A972" s="40"/>
      <c r="B972" s="46"/>
      <c r="C972" s="331" t="s">
        <v>488</v>
      </c>
      <c r="D972" s="331" t="s">
        <v>489</v>
      </c>
      <c r="E972" s="19" t="s">
        <v>317</v>
      </c>
      <c r="F972" s="332">
        <v>19666</v>
      </c>
      <c r="G972" s="40"/>
      <c r="H972" s="46"/>
    </row>
    <row r="973" s="2" customFormat="1">
      <c r="A973" s="40"/>
      <c r="B973" s="46"/>
      <c r="C973" s="331" t="s">
        <v>676</v>
      </c>
      <c r="D973" s="331" t="s">
        <v>677</v>
      </c>
      <c r="E973" s="19" t="s">
        <v>545</v>
      </c>
      <c r="F973" s="332">
        <v>11505.962</v>
      </c>
      <c r="G973" s="40"/>
      <c r="H973" s="46"/>
    </row>
    <row r="974" s="2" customFormat="1">
      <c r="A974" s="40"/>
      <c r="B974" s="46"/>
      <c r="C974" s="331" t="s">
        <v>691</v>
      </c>
      <c r="D974" s="331" t="s">
        <v>692</v>
      </c>
      <c r="E974" s="19" t="s">
        <v>545</v>
      </c>
      <c r="F974" s="332">
        <v>17621.246999999999</v>
      </c>
      <c r="G974" s="40"/>
      <c r="H974" s="46"/>
    </row>
    <row r="975" s="2" customFormat="1" ht="16.8" customHeight="1">
      <c r="A975" s="40"/>
      <c r="B975" s="46"/>
      <c r="C975" s="327" t="s">
        <v>216</v>
      </c>
      <c r="D975" s="328" t="s">
        <v>217</v>
      </c>
      <c r="E975" s="329" t="s">
        <v>1</v>
      </c>
      <c r="F975" s="330">
        <v>22</v>
      </c>
      <c r="G975" s="40"/>
      <c r="H975" s="46"/>
    </row>
    <row r="976" s="2" customFormat="1" ht="16.8" customHeight="1">
      <c r="A976" s="40"/>
      <c r="B976" s="46"/>
      <c r="C976" s="331" t="s">
        <v>1</v>
      </c>
      <c r="D976" s="331" t="s">
        <v>465</v>
      </c>
      <c r="E976" s="19" t="s">
        <v>1</v>
      </c>
      <c r="F976" s="332">
        <v>0</v>
      </c>
      <c r="G976" s="40"/>
      <c r="H976" s="46"/>
    </row>
    <row r="977" s="2" customFormat="1" ht="16.8" customHeight="1">
      <c r="A977" s="40"/>
      <c r="B977" s="46"/>
      <c r="C977" s="331" t="s">
        <v>216</v>
      </c>
      <c r="D977" s="331" t="s">
        <v>452</v>
      </c>
      <c r="E977" s="19" t="s">
        <v>1</v>
      </c>
      <c r="F977" s="332">
        <v>22</v>
      </c>
      <c r="G977" s="40"/>
      <c r="H977" s="46"/>
    </row>
    <row r="978" s="2" customFormat="1" ht="16.8" customHeight="1">
      <c r="A978" s="40"/>
      <c r="B978" s="46"/>
      <c r="C978" s="333" t="s">
        <v>8207</v>
      </c>
      <c r="D978" s="40"/>
      <c r="E978" s="40"/>
      <c r="F978" s="40"/>
      <c r="G978" s="40"/>
      <c r="H978" s="46"/>
    </row>
    <row r="979" s="2" customFormat="1" ht="16.8" customHeight="1">
      <c r="A979" s="40"/>
      <c r="B979" s="46"/>
      <c r="C979" s="331" t="s">
        <v>461</v>
      </c>
      <c r="D979" s="331" t="s">
        <v>462</v>
      </c>
      <c r="E979" s="19" t="s">
        <v>455</v>
      </c>
      <c r="F979" s="332">
        <v>26</v>
      </c>
      <c r="G979" s="40"/>
      <c r="H979" s="46"/>
    </row>
    <row r="980" s="2" customFormat="1" ht="16.8" customHeight="1">
      <c r="A980" s="40"/>
      <c r="B980" s="46"/>
      <c r="C980" s="331" t="s">
        <v>420</v>
      </c>
      <c r="D980" s="331" t="s">
        <v>421</v>
      </c>
      <c r="E980" s="19" t="s">
        <v>329</v>
      </c>
      <c r="F980" s="332">
        <v>1041</v>
      </c>
      <c r="G980" s="40"/>
      <c r="H980" s="46"/>
    </row>
    <row r="981" s="2" customFormat="1" ht="16.8" customHeight="1">
      <c r="A981" s="40"/>
      <c r="B981" s="46"/>
      <c r="C981" s="327" t="s">
        <v>219</v>
      </c>
      <c r="D981" s="328" t="s">
        <v>220</v>
      </c>
      <c r="E981" s="329" t="s">
        <v>1</v>
      </c>
      <c r="F981" s="330">
        <v>800</v>
      </c>
      <c r="G981" s="40"/>
      <c r="H981" s="46"/>
    </row>
    <row r="982" s="2" customFormat="1" ht="16.8" customHeight="1">
      <c r="A982" s="40"/>
      <c r="B982" s="46"/>
      <c r="C982" s="331" t="s">
        <v>1</v>
      </c>
      <c r="D982" s="331" t="s">
        <v>271</v>
      </c>
      <c r="E982" s="19" t="s">
        <v>1</v>
      </c>
      <c r="F982" s="332">
        <v>0</v>
      </c>
      <c r="G982" s="40"/>
      <c r="H982" s="46"/>
    </row>
    <row r="983" s="2" customFormat="1" ht="16.8" customHeight="1">
      <c r="A983" s="40"/>
      <c r="B983" s="46"/>
      <c r="C983" s="331" t="s">
        <v>1</v>
      </c>
      <c r="D983" s="331" t="s">
        <v>200</v>
      </c>
      <c r="E983" s="19" t="s">
        <v>1</v>
      </c>
      <c r="F983" s="332">
        <v>800</v>
      </c>
      <c r="G983" s="40"/>
      <c r="H983" s="46"/>
    </row>
    <row r="984" s="2" customFormat="1" ht="16.8" customHeight="1">
      <c r="A984" s="40"/>
      <c r="B984" s="46"/>
      <c r="C984" s="331" t="s">
        <v>219</v>
      </c>
      <c r="D984" s="331" t="s">
        <v>266</v>
      </c>
      <c r="E984" s="19" t="s">
        <v>1</v>
      </c>
      <c r="F984" s="332">
        <v>800</v>
      </c>
      <c r="G984" s="40"/>
      <c r="H984" s="46"/>
    </row>
    <row r="985" s="2" customFormat="1" ht="16.8" customHeight="1">
      <c r="A985" s="40"/>
      <c r="B985" s="46"/>
      <c r="C985" s="333" t="s">
        <v>8207</v>
      </c>
      <c r="D985" s="40"/>
      <c r="E985" s="40"/>
      <c r="F985" s="40"/>
      <c r="G985" s="40"/>
      <c r="H985" s="46"/>
    </row>
    <row r="986" s="2" customFormat="1" ht="16.8" customHeight="1">
      <c r="A986" s="40"/>
      <c r="B986" s="46"/>
      <c r="C986" s="331" t="s">
        <v>267</v>
      </c>
      <c r="D986" s="331" t="s">
        <v>268</v>
      </c>
      <c r="E986" s="19" t="s">
        <v>251</v>
      </c>
      <c r="F986" s="332">
        <v>800</v>
      </c>
      <c r="G986" s="40"/>
      <c r="H986" s="46"/>
    </row>
    <row r="987" s="2" customFormat="1" ht="16.8" customHeight="1">
      <c r="A987" s="40"/>
      <c r="B987" s="46"/>
      <c r="C987" s="331" t="s">
        <v>554</v>
      </c>
      <c r="D987" s="331" t="s">
        <v>555</v>
      </c>
      <c r="E987" s="19" t="s">
        <v>545</v>
      </c>
      <c r="F987" s="332">
        <v>13065.349</v>
      </c>
      <c r="G987" s="40"/>
      <c r="H987" s="46"/>
    </row>
    <row r="988" s="2" customFormat="1" ht="26.4" customHeight="1">
      <c r="A988" s="40"/>
      <c r="B988" s="46"/>
      <c r="C988" s="326" t="s">
        <v>102</v>
      </c>
      <c r="D988" s="326" t="s">
        <v>103</v>
      </c>
      <c r="E988" s="40"/>
      <c r="F988" s="40"/>
      <c r="G988" s="40"/>
      <c r="H988" s="46"/>
    </row>
    <row r="989" s="2" customFormat="1" ht="16.8" customHeight="1">
      <c r="A989" s="40"/>
      <c r="B989" s="46"/>
      <c r="C989" s="327" t="s">
        <v>991</v>
      </c>
      <c r="D989" s="328" t="s">
        <v>1</v>
      </c>
      <c r="E989" s="329" t="s">
        <v>1</v>
      </c>
      <c r="F989" s="330">
        <v>928.54999999999995</v>
      </c>
      <c r="G989" s="40"/>
      <c r="H989" s="46"/>
    </row>
    <row r="990" s="2" customFormat="1" ht="16.8" customHeight="1">
      <c r="A990" s="40"/>
      <c r="B990" s="46"/>
      <c r="C990" s="331" t="s">
        <v>1</v>
      </c>
      <c r="D990" s="331" t="s">
        <v>1315</v>
      </c>
      <c r="E990" s="19" t="s">
        <v>1</v>
      </c>
      <c r="F990" s="332">
        <v>101.25</v>
      </c>
      <c r="G990" s="40"/>
      <c r="H990" s="46"/>
    </row>
    <row r="991" s="2" customFormat="1" ht="16.8" customHeight="1">
      <c r="A991" s="40"/>
      <c r="B991" s="46"/>
      <c r="C991" s="331" t="s">
        <v>1</v>
      </c>
      <c r="D991" s="331" t="s">
        <v>1316</v>
      </c>
      <c r="E991" s="19" t="s">
        <v>1</v>
      </c>
      <c r="F991" s="332">
        <v>652.5</v>
      </c>
      <c r="G991" s="40"/>
      <c r="H991" s="46"/>
    </row>
    <row r="992" s="2" customFormat="1" ht="16.8" customHeight="1">
      <c r="A992" s="40"/>
      <c r="B992" s="46"/>
      <c r="C992" s="331" t="s">
        <v>1</v>
      </c>
      <c r="D992" s="331" t="s">
        <v>1317</v>
      </c>
      <c r="E992" s="19" t="s">
        <v>1</v>
      </c>
      <c r="F992" s="332">
        <v>108.40000000000001</v>
      </c>
      <c r="G992" s="40"/>
      <c r="H992" s="46"/>
    </row>
    <row r="993" s="2" customFormat="1" ht="16.8" customHeight="1">
      <c r="A993" s="40"/>
      <c r="B993" s="46"/>
      <c r="C993" s="331" t="s">
        <v>1</v>
      </c>
      <c r="D993" s="331" t="s">
        <v>1318</v>
      </c>
      <c r="E993" s="19" t="s">
        <v>1</v>
      </c>
      <c r="F993" s="332">
        <v>40.399999999999999</v>
      </c>
      <c r="G993" s="40"/>
      <c r="H993" s="46"/>
    </row>
    <row r="994" s="2" customFormat="1" ht="16.8" customHeight="1">
      <c r="A994" s="40"/>
      <c r="B994" s="46"/>
      <c r="C994" s="331" t="s">
        <v>1</v>
      </c>
      <c r="D994" s="331" t="s">
        <v>1319</v>
      </c>
      <c r="E994" s="19" t="s">
        <v>1</v>
      </c>
      <c r="F994" s="332">
        <v>6</v>
      </c>
      <c r="G994" s="40"/>
      <c r="H994" s="46"/>
    </row>
    <row r="995" s="2" customFormat="1" ht="16.8" customHeight="1">
      <c r="A995" s="40"/>
      <c r="B995" s="46"/>
      <c r="C995" s="331" t="s">
        <v>1</v>
      </c>
      <c r="D995" s="331" t="s">
        <v>429</v>
      </c>
      <c r="E995" s="19" t="s">
        <v>1</v>
      </c>
      <c r="F995" s="332">
        <v>0</v>
      </c>
      <c r="G995" s="40"/>
      <c r="H995" s="46"/>
    </row>
    <row r="996" s="2" customFormat="1" ht="16.8" customHeight="1">
      <c r="A996" s="40"/>
      <c r="B996" s="46"/>
      <c r="C996" s="331" t="s">
        <v>1</v>
      </c>
      <c r="D996" s="331" t="s">
        <v>418</v>
      </c>
      <c r="E996" s="19" t="s">
        <v>1</v>
      </c>
      <c r="F996" s="332">
        <v>20</v>
      </c>
      <c r="G996" s="40"/>
      <c r="H996" s="46"/>
    </row>
    <row r="997" s="2" customFormat="1" ht="16.8" customHeight="1">
      <c r="A997" s="40"/>
      <c r="B997" s="46"/>
      <c r="C997" s="331" t="s">
        <v>991</v>
      </c>
      <c r="D997" s="331" t="s">
        <v>266</v>
      </c>
      <c r="E997" s="19" t="s">
        <v>1</v>
      </c>
      <c r="F997" s="332">
        <v>928.54999999999995</v>
      </c>
      <c r="G997" s="40"/>
      <c r="H997" s="46"/>
    </row>
    <row r="998" s="2" customFormat="1" ht="16.8" customHeight="1">
      <c r="A998" s="40"/>
      <c r="B998" s="46"/>
      <c r="C998" s="333" t="s">
        <v>8207</v>
      </c>
      <c r="D998" s="40"/>
      <c r="E998" s="40"/>
      <c r="F998" s="40"/>
      <c r="G998" s="40"/>
      <c r="H998" s="46"/>
    </row>
    <row r="999" s="2" customFormat="1" ht="16.8" customHeight="1">
      <c r="A999" s="40"/>
      <c r="B999" s="46"/>
      <c r="C999" s="331" t="s">
        <v>1312</v>
      </c>
      <c r="D999" s="331" t="s">
        <v>1313</v>
      </c>
      <c r="E999" s="19" t="s">
        <v>251</v>
      </c>
      <c r="F999" s="332">
        <v>928.54999999999995</v>
      </c>
      <c r="G999" s="40"/>
      <c r="H999" s="46"/>
    </row>
    <row r="1000" s="2" customFormat="1" ht="16.8" customHeight="1">
      <c r="A1000" s="40"/>
      <c r="B1000" s="46"/>
      <c r="C1000" s="331" t="s">
        <v>659</v>
      </c>
      <c r="D1000" s="331" t="s">
        <v>660</v>
      </c>
      <c r="E1000" s="19" t="s">
        <v>545</v>
      </c>
      <c r="F1000" s="332">
        <v>21987.491999999998</v>
      </c>
      <c r="G1000" s="40"/>
      <c r="H1000" s="46"/>
    </row>
    <row r="1001" s="2" customFormat="1" ht="16.8" customHeight="1">
      <c r="A1001" s="40"/>
      <c r="B1001" s="46"/>
      <c r="C1001" s="331" t="s">
        <v>667</v>
      </c>
      <c r="D1001" s="331" t="s">
        <v>668</v>
      </c>
      <c r="E1001" s="19" t="s">
        <v>545</v>
      </c>
      <c r="F1001" s="332">
        <v>81542.972999999998</v>
      </c>
      <c r="G1001" s="40"/>
      <c r="H1001" s="46"/>
    </row>
    <row r="1002" s="2" customFormat="1" ht="16.8" customHeight="1">
      <c r="A1002" s="40"/>
      <c r="B1002" s="46"/>
      <c r="C1002" s="327" t="s">
        <v>1816</v>
      </c>
      <c r="D1002" s="328" t="s">
        <v>1</v>
      </c>
      <c r="E1002" s="329" t="s">
        <v>1</v>
      </c>
      <c r="F1002" s="330">
        <v>139.5</v>
      </c>
      <c r="G1002" s="40"/>
      <c r="H1002" s="46"/>
    </row>
    <row r="1003" s="2" customFormat="1" ht="16.8" customHeight="1">
      <c r="A1003" s="40"/>
      <c r="B1003" s="46"/>
      <c r="C1003" s="331" t="s">
        <v>1</v>
      </c>
      <c r="D1003" s="331" t="s">
        <v>441</v>
      </c>
      <c r="E1003" s="19" t="s">
        <v>1</v>
      </c>
      <c r="F1003" s="332">
        <v>0</v>
      </c>
      <c r="G1003" s="40"/>
      <c r="H1003" s="46"/>
    </row>
    <row r="1004" s="2" customFormat="1" ht="16.8" customHeight="1">
      <c r="A1004" s="40"/>
      <c r="B1004" s="46"/>
      <c r="C1004" s="331" t="s">
        <v>1</v>
      </c>
      <c r="D1004" s="331" t="s">
        <v>1854</v>
      </c>
      <c r="E1004" s="19" t="s">
        <v>1</v>
      </c>
      <c r="F1004" s="332">
        <v>84</v>
      </c>
      <c r="G1004" s="40"/>
      <c r="H1004" s="46"/>
    </row>
    <row r="1005" s="2" customFormat="1" ht="16.8" customHeight="1">
      <c r="A1005" s="40"/>
      <c r="B1005" s="46"/>
      <c r="C1005" s="331" t="s">
        <v>1</v>
      </c>
      <c r="D1005" s="331" t="s">
        <v>1855</v>
      </c>
      <c r="E1005" s="19" t="s">
        <v>1</v>
      </c>
      <c r="F1005" s="332">
        <v>55.5</v>
      </c>
      <c r="G1005" s="40"/>
      <c r="H1005" s="46"/>
    </row>
    <row r="1006" s="2" customFormat="1" ht="16.8" customHeight="1">
      <c r="A1006" s="40"/>
      <c r="B1006" s="46"/>
      <c r="C1006" s="331" t="s">
        <v>1</v>
      </c>
      <c r="D1006" s="331" t="s">
        <v>1</v>
      </c>
      <c r="E1006" s="19" t="s">
        <v>1</v>
      </c>
      <c r="F1006" s="332">
        <v>0</v>
      </c>
      <c r="G1006" s="40"/>
      <c r="H1006" s="46"/>
    </row>
    <row r="1007" s="2" customFormat="1" ht="16.8" customHeight="1">
      <c r="A1007" s="40"/>
      <c r="B1007" s="46"/>
      <c r="C1007" s="331" t="s">
        <v>1816</v>
      </c>
      <c r="D1007" s="331" t="s">
        <v>266</v>
      </c>
      <c r="E1007" s="19" t="s">
        <v>1</v>
      </c>
      <c r="F1007" s="332">
        <v>139.5</v>
      </c>
      <c r="G1007" s="40"/>
      <c r="H1007" s="46"/>
    </row>
    <row r="1008" s="2" customFormat="1" ht="16.8" customHeight="1">
      <c r="A1008" s="40"/>
      <c r="B1008" s="46"/>
      <c r="C1008" s="333" t="s">
        <v>8207</v>
      </c>
      <c r="D1008" s="40"/>
      <c r="E1008" s="40"/>
      <c r="F1008" s="40"/>
      <c r="G1008" s="40"/>
      <c r="H1008" s="46"/>
    </row>
    <row r="1009" s="2" customFormat="1" ht="16.8" customHeight="1">
      <c r="A1009" s="40"/>
      <c r="B1009" s="46"/>
      <c r="C1009" s="331" t="s">
        <v>1079</v>
      </c>
      <c r="D1009" s="331" t="s">
        <v>1080</v>
      </c>
      <c r="E1009" s="19" t="s">
        <v>251</v>
      </c>
      <c r="F1009" s="332">
        <v>139.5</v>
      </c>
      <c r="G1009" s="40"/>
      <c r="H1009" s="46"/>
    </row>
    <row r="1010" s="2" customFormat="1" ht="16.8" customHeight="1">
      <c r="A1010" s="40"/>
      <c r="B1010" s="46"/>
      <c r="C1010" s="331" t="s">
        <v>1418</v>
      </c>
      <c r="D1010" s="331" t="s">
        <v>1419</v>
      </c>
      <c r="E1010" s="19" t="s">
        <v>545</v>
      </c>
      <c r="F1010" s="332">
        <v>18961.069</v>
      </c>
      <c r="G1010" s="40"/>
      <c r="H1010" s="46"/>
    </row>
    <row r="1011" s="2" customFormat="1" ht="16.8" customHeight="1">
      <c r="A1011" s="40"/>
      <c r="B1011" s="46"/>
      <c r="C1011" s="327" t="s">
        <v>997</v>
      </c>
      <c r="D1011" s="328" t="s">
        <v>1</v>
      </c>
      <c r="E1011" s="329" t="s">
        <v>1</v>
      </c>
      <c r="F1011" s="330">
        <v>7845.8999999999996</v>
      </c>
      <c r="G1011" s="40"/>
      <c r="H1011" s="46"/>
    </row>
    <row r="1012" s="2" customFormat="1" ht="16.8" customHeight="1">
      <c r="A1012" s="40"/>
      <c r="B1012" s="46"/>
      <c r="C1012" s="331" t="s">
        <v>1</v>
      </c>
      <c r="D1012" s="331" t="s">
        <v>1245</v>
      </c>
      <c r="E1012" s="19" t="s">
        <v>1</v>
      </c>
      <c r="F1012" s="332">
        <v>650.39999999999998</v>
      </c>
      <c r="G1012" s="40"/>
      <c r="H1012" s="46"/>
    </row>
    <row r="1013" s="2" customFormat="1" ht="16.8" customHeight="1">
      <c r="A1013" s="40"/>
      <c r="B1013" s="46"/>
      <c r="C1013" s="331" t="s">
        <v>1</v>
      </c>
      <c r="D1013" s="331" t="s">
        <v>1246</v>
      </c>
      <c r="E1013" s="19" t="s">
        <v>1</v>
      </c>
      <c r="F1013" s="332">
        <v>6003</v>
      </c>
      <c r="G1013" s="40"/>
      <c r="H1013" s="46"/>
    </row>
    <row r="1014" s="2" customFormat="1" ht="16.8" customHeight="1">
      <c r="A1014" s="40"/>
      <c r="B1014" s="46"/>
      <c r="C1014" s="331" t="s">
        <v>1</v>
      </c>
      <c r="D1014" s="331" t="s">
        <v>1247</v>
      </c>
      <c r="E1014" s="19" t="s">
        <v>1</v>
      </c>
      <c r="F1014" s="332">
        <v>112.5</v>
      </c>
      <c r="G1014" s="40"/>
      <c r="H1014" s="46"/>
    </row>
    <row r="1015" s="2" customFormat="1" ht="16.8" customHeight="1">
      <c r="A1015" s="40"/>
      <c r="B1015" s="46"/>
      <c r="C1015" s="331" t="s">
        <v>1</v>
      </c>
      <c r="D1015" s="331" t="s">
        <v>1248</v>
      </c>
      <c r="E1015" s="19" t="s">
        <v>1</v>
      </c>
      <c r="F1015" s="332">
        <v>1080</v>
      </c>
      <c r="G1015" s="40"/>
      <c r="H1015" s="46"/>
    </row>
    <row r="1016" s="2" customFormat="1" ht="16.8" customHeight="1">
      <c r="A1016" s="40"/>
      <c r="B1016" s="46"/>
      <c r="C1016" s="331" t="s">
        <v>997</v>
      </c>
      <c r="D1016" s="331" t="s">
        <v>266</v>
      </c>
      <c r="E1016" s="19" t="s">
        <v>1</v>
      </c>
      <c r="F1016" s="332">
        <v>7845.8999999999996</v>
      </c>
      <c r="G1016" s="40"/>
      <c r="H1016" s="46"/>
    </row>
    <row r="1017" s="2" customFormat="1" ht="16.8" customHeight="1">
      <c r="A1017" s="40"/>
      <c r="B1017" s="46"/>
      <c r="C1017" s="333" t="s">
        <v>8207</v>
      </c>
      <c r="D1017" s="40"/>
      <c r="E1017" s="40"/>
      <c r="F1017" s="40"/>
      <c r="G1017" s="40"/>
      <c r="H1017" s="46"/>
    </row>
    <row r="1018" s="2" customFormat="1" ht="16.8" customHeight="1">
      <c r="A1018" s="40"/>
      <c r="B1018" s="46"/>
      <c r="C1018" s="331" t="s">
        <v>1241</v>
      </c>
      <c r="D1018" s="331" t="s">
        <v>1242</v>
      </c>
      <c r="E1018" s="19" t="s">
        <v>275</v>
      </c>
      <c r="F1018" s="332">
        <v>7845.8999999999996</v>
      </c>
      <c r="G1018" s="40"/>
      <c r="H1018" s="46"/>
    </row>
    <row r="1019" s="2" customFormat="1" ht="16.8" customHeight="1">
      <c r="A1019" s="40"/>
      <c r="B1019" s="46"/>
      <c r="C1019" s="331" t="s">
        <v>1267</v>
      </c>
      <c r="D1019" s="331" t="s">
        <v>1268</v>
      </c>
      <c r="E1019" s="19" t="s">
        <v>793</v>
      </c>
      <c r="F1019" s="332">
        <v>2353.77</v>
      </c>
      <c r="G1019" s="40"/>
      <c r="H1019" s="46"/>
    </row>
    <row r="1020" s="2" customFormat="1" ht="16.8" customHeight="1">
      <c r="A1020" s="40"/>
      <c r="B1020" s="46"/>
      <c r="C1020" s="327" t="s">
        <v>999</v>
      </c>
      <c r="D1020" s="328" t="s">
        <v>1</v>
      </c>
      <c r="E1020" s="329" t="s">
        <v>1</v>
      </c>
      <c r="F1020" s="330">
        <v>542</v>
      </c>
      <c r="G1020" s="40"/>
      <c r="H1020" s="46"/>
    </row>
    <row r="1021" s="2" customFormat="1" ht="16.8" customHeight="1">
      <c r="A1021" s="40"/>
      <c r="B1021" s="46"/>
      <c r="C1021" s="331" t="s">
        <v>999</v>
      </c>
      <c r="D1021" s="331" t="s">
        <v>1278</v>
      </c>
      <c r="E1021" s="19" t="s">
        <v>1</v>
      </c>
      <c r="F1021" s="332">
        <v>542</v>
      </c>
      <c r="G1021" s="40"/>
      <c r="H1021" s="46"/>
    </row>
    <row r="1022" s="2" customFormat="1" ht="16.8" customHeight="1">
      <c r="A1022" s="40"/>
      <c r="B1022" s="46"/>
      <c r="C1022" s="333" t="s">
        <v>8207</v>
      </c>
      <c r="D1022" s="40"/>
      <c r="E1022" s="40"/>
      <c r="F1022" s="40"/>
      <c r="G1022" s="40"/>
      <c r="H1022" s="46"/>
    </row>
    <row r="1023" s="2" customFormat="1" ht="16.8" customHeight="1">
      <c r="A1023" s="40"/>
      <c r="B1023" s="46"/>
      <c r="C1023" s="331" t="s">
        <v>1275</v>
      </c>
      <c r="D1023" s="331" t="s">
        <v>1276</v>
      </c>
      <c r="E1023" s="19" t="s">
        <v>329</v>
      </c>
      <c r="F1023" s="332">
        <v>542</v>
      </c>
      <c r="G1023" s="40"/>
      <c r="H1023" s="46"/>
    </row>
    <row r="1024" s="2" customFormat="1">
      <c r="A1024" s="40"/>
      <c r="B1024" s="46"/>
      <c r="C1024" s="331" t="s">
        <v>676</v>
      </c>
      <c r="D1024" s="331" t="s">
        <v>677</v>
      </c>
      <c r="E1024" s="19" t="s">
        <v>545</v>
      </c>
      <c r="F1024" s="332">
        <v>3225.049</v>
      </c>
      <c r="G1024" s="40"/>
      <c r="H1024" s="46"/>
    </row>
    <row r="1025" s="2" customFormat="1" ht="16.8" customHeight="1">
      <c r="A1025" s="40"/>
      <c r="B1025" s="46"/>
      <c r="C1025" s="327" t="s">
        <v>1000</v>
      </c>
      <c r="D1025" s="328" t="s">
        <v>1</v>
      </c>
      <c r="E1025" s="329" t="s">
        <v>1</v>
      </c>
      <c r="F1025" s="330">
        <v>1044</v>
      </c>
      <c r="G1025" s="40"/>
      <c r="H1025" s="46"/>
    </row>
    <row r="1026" s="2" customFormat="1" ht="16.8" customHeight="1">
      <c r="A1026" s="40"/>
      <c r="B1026" s="46"/>
      <c r="C1026" s="331" t="s">
        <v>1000</v>
      </c>
      <c r="D1026" s="331" t="s">
        <v>1934</v>
      </c>
      <c r="E1026" s="19" t="s">
        <v>1</v>
      </c>
      <c r="F1026" s="332">
        <v>1044</v>
      </c>
      <c r="G1026" s="40"/>
      <c r="H1026" s="46"/>
    </row>
    <row r="1027" s="2" customFormat="1" ht="16.8" customHeight="1">
      <c r="A1027" s="40"/>
      <c r="B1027" s="46"/>
      <c r="C1027" s="333" t="s">
        <v>8207</v>
      </c>
      <c r="D1027" s="40"/>
      <c r="E1027" s="40"/>
      <c r="F1027" s="40"/>
      <c r="G1027" s="40"/>
      <c r="H1027" s="46"/>
    </row>
    <row r="1028" s="2" customFormat="1" ht="16.8" customHeight="1">
      <c r="A1028" s="40"/>
      <c r="B1028" s="46"/>
      <c r="C1028" s="331" t="s">
        <v>1279</v>
      </c>
      <c r="D1028" s="331" t="s">
        <v>1280</v>
      </c>
      <c r="E1028" s="19" t="s">
        <v>329</v>
      </c>
      <c r="F1028" s="332">
        <v>1044</v>
      </c>
      <c r="G1028" s="40"/>
      <c r="H1028" s="46"/>
    </row>
    <row r="1029" s="2" customFormat="1">
      <c r="A1029" s="40"/>
      <c r="B1029" s="46"/>
      <c r="C1029" s="331" t="s">
        <v>676</v>
      </c>
      <c r="D1029" s="331" t="s">
        <v>677</v>
      </c>
      <c r="E1029" s="19" t="s">
        <v>545</v>
      </c>
      <c r="F1029" s="332">
        <v>3225.049</v>
      </c>
      <c r="G1029" s="40"/>
      <c r="H1029" s="46"/>
    </row>
    <row r="1030" s="2" customFormat="1" ht="16.8" customHeight="1">
      <c r="A1030" s="40"/>
      <c r="B1030" s="46"/>
      <c r="C1030" s="327" t="s">
        <v>183</v>
      </c>
      <c r="D1030" s="328" t="s">
        <v>1</v>
      </c>
      <c r="E1030" s="329" t="s">
        <v>1</v>
      </c>
      <c r="F1030" s="330">
        <v>539.07000000000005</v>
      </c>
      <c r="G1030" s="40"/>
      <c r="H1030" s="46"/>
    </row>
    <row r="1031" s="2" customFormat="1" ht="16.8" customHeight="1">
      <c r="A1031" s="40"/>
      <c r="B1031" s="46"/>
      <c r="C1031" s="331" t="s">
        <v>1</v>
      </c>
      <c r="D1031" s="331" t="s">
        <v>1925</v>
      </c>
      <c r="E1031" s="19" t="s">
        <v>1</v>
      </c>
      <c r="F1031" s="332">
        <v>0</v>
      </c>
      <c r="G1031" s="40"/>
      <c r="H1031" s="46"/>
    </row>
    <row r="1032" s="2" customFormat="1" ht="16.8" customHeight="1">
      <c r="A1032" s="40"/>
      <c r="B1032" s="46"/>
      <c r="C1032" s="331" t="s">
        <v>1</v>
      </c>
      <c r="D1032" s="331" t="s">
        <v>1926</v>
      </c>
      <c r="E1032" s="19" t="s">
        <v>1</v>
      </c>
      <c r="F1032" s="332">
        <v>539.07000000000005</v>
      </c>
      <c r="G1032" s="40"/>
      <c r="H1032" s="46"/>
    </row>
    <row r="1033" s="2" customFormat="1" ht="16.8" customHeight="1">
      <c r="A1033" s="40"/>
      <c r="B1033" s="46"/>
      <c r="C1033" s="331" t="s">
        <v>183</v>
      </c>
      <c r="D1033" s="331" t="s">
        <v>266</v>
      </c>
      <c r="E1033" s="19" t="s">
        <v>1</v>
      </c>
      <c r="F1033" s="332">
        <v>539.07000000000005</v>
      </c>
      <c r="G1033" s="40"/>
      <c r="H1033" s="46"/>
    </row>
    <row r="1034" s="2" customFormat="1" ht="16.8" customHeight="1">
      <c r="A1034" s="40"/>
      <c r="B1034" s="46"/>
      <c r="C1034" s="333" t="s">
        <v>8207</v>
      </c>
      <c r="D1034" s="40"/>
      <c r="E1034" s="40"/>
      <c r="F1034" s="40"/>
      <c r="G1034" s="40"/>
      <c r="H1034" s="46"/>
    </row>
    <row r="1035" s="2" customFormat="1" ht="16.8" customHeight="1">
      <c r="A1035" s="40"/>
      <c r="B1035" s="46"/>
      <c r="C1035" s="331" t="s">
        <v>554</v>
      </c>
      <c r="D1035" s="331" t="s">
        <v>555</v>
      </c>
      <c r="E1035" s="19" t="s">
        <v>545</v>
      </c>
      <c r="F1035" s="332">
        <v>539.07000000000005</v>
      </c>
      <c r="G1035" s="40"/>
      <c r="H1035" s="46"/>
    </row>
    <row r="1036" s="2" customFormat="1" ht="16.8" customHeight="1">
      <c r="A1036" s="40"/>
      <c r="B1036" s="46"/>
      <c r="C1036" s="331" t="s">
        <v>659</v>
      </c>
      <c r="D1036" s="331" t="s">
        <v>660</v>
      </c>
      <c r="E1036" s="19" t="s">
        <v>545</v>
      </c>
      <c r="F1036" s="332">
        <v>21987.491999999998</v>
      </c>
      <c r="G1036" s="40"/>
      <c r="H1036" s="46"/>
    </row>
    <row r="1037" s="2" customFormat="1" ht="16.8" customHeight="1">
      <c r="A1037" s="40"/>
      <c r="B1037" s="46"/>
      <c r="C1037" s="331" t="s">
        <v>667</v>
      </c>
      <c r="D1037" s="331" t="s">
        <v>668</v>
      </c>
      <c r="E1037" s="19" t="s">
        <v>545</v>
      </c>
      <c r="F1037" s="332">
        <v>81542.972999999998</v>
      </c>
      <c r="G1037" s="40"/>
      <c r="H1037" s="46"/>
    </row>
    <row r="1038" s="2" customFormat="1" ht="16.8" customHeight="1">
      <c r="A1038" s="40"/>
      <c r="B1038" s="46"/>
      <c r="C1038" s="327" t="s">
        <v>1004</v>
      </c>
      <c r="D1038" s="328" t="s">
        <v>1</v>
      </c>
      <c r="E1038" s="329" t="s">
        <v>1</v>
      </c>
      <c r="F1038" s="330">
        <v>2.7629999999999999</v>
      </c>
      <c r="G1038" s="40"/>
      <c r="H1038" s="46"/>
    </row>
    <row r="1039" s="2" customFormat="1" ht="16.8" customHeight="1">
      <c r="A1039" s="40"/>
      <c r="B1039" s="46"/>
      <c r="C1039" s="331" t="s">
        <v>1004</v>
      </c>
      <c r="D1039" s="331" t="s">
        <v>1255</v>
      </c>
      <c r="E1039" s="19" t="s">
        <v>1</v>
      </c>
      <c r="F1039" s="332">
        <v>2.7629999999999999</v>
      </c>
      <c r="G1039" s="40"/>
      <c r="H1039" s="46"/>
    </row>
    <row r="1040" s="2" customFormat="1" ht="16.8" customHeight="1">
      <c r="A1040" s="40"/>
      <c r="B1040" s="46"/>
      <c r="C1040" s="333" t="s">
        <v>8207</v>
      </c>
      <c r="D1040" s="40"/>
      <c r="E1040" s="40"/>
      <c r="F1040" s="40"/>
      <c r="G1040" s="40"/>
      <c r="H1040" s="46"/>
    </row>
    <row r="1041" s="2" customFormat="1" ht="16.8" customHeight="1">
      <c r="A1041" s="40"/>
      <c r="B1041" s="46"/>
      <c r="C1041" s="331" t="s">
        <v>1252</v>
      </c>
      <c r="D1041" s="331" t="s">
        <v>1253</v>
      </c>
      <c r="E1041" s="19" t="s">
        <v>545</v>
      </c>
      <c r="F1041" s="332">
        <v>2.7629999999999999</v>
      </c>
      <c r="G1041" s="40"/>
      <c r="H1041" s="46"/>
    </row>
    <row r="1042" s="2" customFormat="1" ht="16.8" customHeight="1">
      <c r="A1042" s="40"/>
      <c r="B1042" s="46"/>
      <c r="C1042" s="331" t="s">
        <v>659</v>
      </c>
      <c r="D1042" s="331" t="s">
        <v>660</v>
      </c>
      <c r="E1042" s="19" t="s">
        <v>545</v>
      </c>
      <c r="F1042" s="332">
        <v>21987.491999999998</v>
      </c>
      <c r="G1042" s="40"/>
      <c r="H1042" s="46"/>
    </row>
    <row r="1043" s="2" customFormat="1" ht="16.8" customHeight="1">
      <c r="A1043" s="40"/>
      <c r="B1043" s="46"/>
      <c r="C1043" s="331" t="s">
        <v>667</v>
      </c>
      <c r="D1043" s="331" t="s">
        <v>668</v>
      </c>
      <c r="E1043" s="19" t="s">
        <v>545</v>
      </c>
      <c r="F1043" s="332">
        <v>81542.972999999998</v>
      </c>
      <c r="G1043" s="40"/>
      <c r="H1043" s="46"/>
    </row>
    <row r="1044" s="2" customFormat="1" ht="16.8" customHeight="1">
      <c r="A1044" s="40"/>
      <c r="B1044" s="46"/>
      <c r="C1044" s="327" t="s">
        <v>1006</v>
      </c>
      <c r="D1044" s="328" t="s">
        <v>1</v>
      </c>
      <c r="E1044" s="329" t="s">
        <v>1</v>
      </c>
      <c r="F1044" s="330">
        <v>52.924999999999997</v>
      </c>
      <c r="G1044" s="40"/>
      <c r="H1044" s="46"/>
    </row>
    <row r="1045" s="2" customFormat="1" ht="16.8" customHeight="1">
      <c r="A1045" s="40"/>
      <c r="B1045" s="46"/>
      <c r="C1045" s="331" t="s">
        <v>1006</v>
      </c>
      <c r="D1045" s="331" t="s">
        <v>1262</v>
      </c>
      <c r="E1045" s="19" t="s">
        <v>1</v>
      </c>
      <c r="F1045" s="332">
        <v>52.924999999999997</v>
      </c>
      <c r="G1045" s="40"/>
      <c r="H1045" s="46"/>
    </row>
    <row r="1046" s="2" customFormat="1" ht="16.8" customHeight="1">
      <c r="A1046" s="40"/>
      <c r="B1046" s="46"/>
      <c r="C1046" s="333" t="s">
        <v>8207</v>
      </c>
      <c r="D1046" s="40"/>
      <c r="E1046" s="40"/>
      <c r="F1046" s="40"/>
      <c r="G1046" s="40"/>
      <c r="H1046" s="46"/>
    </row>
    <row r="1047" s="2" customFormat="1" ht="16.8" customHeight="1">
      <c r="A1047" s="40"/>
      <c r="B1047" s="46"/>
      <c r="C1047" s="331" t="s">
        <v>1259</v>
      </c>
      <c r="D1047" s="331" t="s">
        <v>1260</v>
      </c>
      <c r="E1047" s="19" t="s">
        <v>545</v>
      </c>
      <c r="F1047" s="332">
        <v>52.924999999999997</v>
      </c>
      <c r="G1047" s="40"/>
      <c r="H1047" s="46"/>
    </row>
    <row r="1048" s="2" customFormat="1" ht="16.8" customHeight="1">
      <c r="A1048" s="40"/>
      <c r="B1048" s="46"/>
      <c r="C1048" s="331" t="s">
        <v>659</v>
      </c>
      <c r="D1048" s="331" t="s">
        <v>660</v>
      </c>
      <c r="E1048" s="19" t="s">
        <v>545</v>
      </c>
      <c r="F1048" s="332">
        <v>21987.491999999998</v>
      </c>
      <c r="G1048" s="40"/>
      <c r="H1048" s="46"/>
    </row>
    <row r="1049" s="2" customFormat="1" ht="16.8" customHeight="1">
      <c r="A1049" s="40"/>
      <c r="B1049" s="46"/>
      <c r="C1049" s="331" t="s">
        <v>667</v>
      </c>
      <c r="D1049" s="331" t="s">
        <v>668</v>
      </c>
      <c r="E1049" s="19" t="s">
        <v>545</v>
      </c>
      <c r="F1049" s="332">
        <v>81542.972999999998</v>
      </c>
      <c r="G1049" s="40"/>
      <c r="H1049" s="46"/>
    </row>
    <row r="1050" s="2" customFormat="1" ht="16.8" customHeight="1">
      <c r="A1050" s="40"/>
      <c r="B1050" s="46"/>
      <c r="C1050" s="327" t="s">
        <v>1009</v>
      </c>
      <c r="D1050" s="328" t="s">
        <v>1</v>
      </c>
      <c r="E1050" s="329" t="s">
        <v>1</v>
      </c>
      <c r="F1050" s="330">
        <v>30</v>
      </c>
      <c r="G1050" s="40"/>
      <c r="H1050" s="46"/>
    </row>
    <row r="1051" s="2" customFormat="1" ht="16.8" customHeight="1">
      <c r="A1051" s="40"/>
      <c r="B1051" s="46"/>
      <c r="C1051" s="331" t="s">
        <v>1</v>
      </c>
      <c r="D1051" s="331" t="s">
        <v>1144</v>
      </c>
      <c r="E1051" s="19" t="s">
        <v>1</v>
      </c>
      <c r="F1051" s="332">
        <v>0</v>
      </c>
      <c r="G1051" s="40"/>
      <c r="H1051" s="46"/>
    </row>
    <row r="1052" s="2" customFormat="1" ht="16.8" customHeight="1">
      <c r="A1052" s="40"/>
      <c r="B1052" s="46"/>
      <c r="C1052" s="331" t="s">
        <v>1009</v>
      </c>
      <c r="D1052" s="331" t="s">
        <v>1889</v>
      </c>
      <c r="E1052" s="19" t="s">
        <v>1</v>
      </c>
      <c r="F1052" s="332">
        <v>30</v>
      </c>
      <c r="G1052" s="40"/>
      <c r="H1052" s="46"/>
    </row>
    <row r="1053" s="2" customFormat="1" ht="16.8" customHeight="1">
      <c r="A1053" s="40"/>
      <c r="B1053" s="46"/>
      <c r="C1053" s="333" t="s">
        <v>8207</v>
      </c>
      <c r="D1053" s="40"/>
      <c r="E1053" s="40"/>
      <c r="F1053" s="40"/>
      <c r="G1053" s="40"/>
      <c r="H1053" s="46"/>
    </row>
    <row r="1054" s="2" customFormat="1" ht="16.8" customHeight="1">
      <c r="A1054" s="40"/>
      <c r="B1054" s="46"/>
      <c r="C1054" s="331" t="s">
        <v>1140</v>
      </c>
      <c r="D1054" s="331" t="s">
        <v>1141</v>
      </c>
      <c r="E1054" s="19" t="s">
        <v>275</v>
      </c>
      <c r="F1054" s="332">
        <v>30</v>
      </c>
      <c r="G1054" s="40"/>
      <c r="H1054" s="46"/>
    </row>
    <row r="1055" s="2" customFormat="1" ht="16.8" customHeight="1">
      <c r="A1055" s="40"/>
      <c r="B1055" s="46"/>
      <c r="C1055" s="331" t="s">
        <v>1259</v>
      </c>
      <c r="D1055" s="331" t="s">
        <v>1260</v>
      </c>
      <c r="E1055" s="19" t="s">
        <v>545</v>
      </c>
      <c r="F1055" s="332">
        <v>52.924999999999997</v>
      </c>
      <c r="G1055" s="40"/>
      <c r="H1055" s="46"/>
    </row>
    <row r="1056" s="2" customFormat="1" ht="16.8" customHeight="1">
      <c r="A1056" s="40"/>
      <c r="B1056" s="46"/>
      <c r="C1056" s="331" t="s">
        <v>1312</v>
      </c>
      <c r="D1056" s="331" t="s">
        <v>1313</v>
      </c>
      <c r="E1056" s="19" t="s">
        <v>251</v>
      </c>
      <c r="F1056" s="332">
        <v>928.54999999999995</v>
      </c>
      <c r="G1056" s="40"/>
      <c r="H1056" s="46"/>
    </row>
    <row r="1057" s="2" customFormat="1" ht="16.8" customHeight="1">
      <c r="A1057" s="40"/>
      <c r="B1057" s="46"/>
      <c r="C1057" s="327" t="s">
        <v>1010</v>
      </c>
      <c r="D1057" s="328" t="s">
        <v>1</v>
      </c>
      <c r="E1057" s="329" t="s">
        <v>1</v>
      </c>
      <c r="F1057" s="330">
        <v>18961.069</v>
      </c>
      <c r="G1057" s="40"/>
      <c r="H1057" s="46"/>
    </row>
    <row r="1058" s="2" customFormat="1" ht="16.8" customHeight="1">
      <c r="A1058" s="40"/>
      <c r="B1058" s="46"/>
      <c r="C1058" s="331" t="s">
        <v>1</v>
      </c>
      <c r="D1058" s="331" t="s">
        <v>1422</v>
      </c>
      <c r="E1058" s="19" t="s">
        <v>1</v>
      </c>
      <c r="F1058" s="332">
        <v>0</v>
      </c>
      <c r="G1058" s="40"/>
      <c r="H1058" s="46"/>
    </row>
    <row r="1059" s="2" customFormat="1" ht="16.8" customHeight="1">
      <c r="A1059" s="40"/>
      <c r="B1059" s="46"/>
      <c r="C1059" s="331" t="s">
        <v>1</v>
      </c>
      <c r="D1059" s="331" t="s">
        <v>1982</v>
      </c>
      <c r="E1059" s="19" t="s">
        <v>1</v>
      </c>
      <c r="F1059" s="332">
        <v>25903.935000000001</v>
      </c>
      <c r="G1059" s="40"/>
      <c r="H1059" s="46"/>
    </row>
    <row r="1060" s="2" customFormat="1" ht="16.8" customHeight="1">
      <c r="A1060" s="40"/>
      <c r="B1060" s="46"/>
      <c r="C1060" s="331" t="s">
        <v>1</v>
      </c>
      <c r="D1060" s="331" t="s">
        <v>1424</v>
      </c>
      <c r="E1060" s="19" t="s">
        <v>1</v>
      </c>
      <c r="F1060" s="332">
        <v>0</v>
      </c>
      <c r="G1060" s="40"/>
      <c r="H1060" s="46"/>
    </row>
    <row r="1061" s="2" customFormat="1" ht="16.8" customHeight="1">
      <c r="A1061" s="40"/>
      <c r="B1061" s="46"/>
      <c r="C1061" s="331" t="s">
        <v>1</v>
      </c>
      <c r="D1061" s="331" t="s">
        <v>1425</v>
      </c>
      <c r="E1061" s="19" t="s">
        <v>1</v>
      </c>
      <c r="F1061" s="332">
        <v>-6942.866</v>
      </c>
      <c r="G1061" s="40"/>
      <c r="H1061" s="46"/>
    </row>
    <row r="1062" s="2" customFormat="1" ht="16.8" customHeight="1">
      <c r="A1062" s="40"/>
      <c r="B1062" s="46"/>
      <c r="C1062" s="331" t="s">
        <v>1010</v>
      </c>
      <c r="D1062" s="331" t="s">
        <v>266</v>
      </c>
      <c r="E1062" s="19" t="s">
        <v>1</v>
      </c>
      <c r="F1062" s="332">
        <v>18961.069</v>
      </c>
      <c r="G1062" s="40"/>
      <c r="H1062" s="46"/>
    </row>
    <row r="1063" s="2" customFormat="1" ht="16.8" customHeight="1">
      <c r="A1063" s="40"/>
      <c r="B1063" s="46"/>
      <c r="C1063" s="333" t="s">
        <v>8207</v>
      </c>
      <c r="D1063" s="40"/>
      <c r="E1063" s="40"/>
      <c r="F1063" s="40"/>
      <c r="G1063" s="40"/>
      <c r="H1063" s="46"/>
    </row>
    <row r="1064" s="2" customFormat="1" ht="16.8" customHeight="1">
      <c r="A1064" s="40"/>
      <c r="B1064" s="46"/>
      <c r="C1064" s="331" t="s">
        <v>1418</v>
      </c>
      <c r="D1064" s="331" t="s">
        <v>1419</v>
      </c>
      <c r="E1064" s="19" t="s">
        <v>545</v>
      </c>
      <c r="F1064" s="332">
        <v>18961.069</v>
      </c>
      <c r="G1064" s="40"/>
      <c r="H1064" s="46"/>
    </row>
    <row r="1065" s="2" customFormat="1" ht="16.8" customHeight="1">
      <c r="A1065" s="40"/>
      <c r="B1065" s="46"/>
      <c r="C1065" s="331" t="s">
        <v>659</v>
      </c>
      <c r="D1065" s="331" t="s">
        <v>660</v>
      </c>
      <c r="E1065" s="19" t="s">
        <v>545</v>
      </c>
      <c r="F1065" s="332">
        <v>21987.491999999998</v>
      </c>
      <c r="G1065" s="40"/>
      <c r="H1065" s="46"/>
    </row>
    <row r="1066" s="2" customFormat="1" ht="16.8" customHeight="1">
      <c r="A1066" s="40"/>
      <c r="B1066" s="46"/>
      <c r="C1066" s="331" t="s">
        <v>667</v>
      </c>
      <c r="D1066" s="331" t="s">
        <v>668</v>
      </c>
      <c r="E1066" s="19" t="s">
        <v>545</v>
      </c>
      <c r="F1066" s="332">
        <v>81542.972999999998</v>
      </c>
      <c r="G1066" s="40"/>
      <c r="H1066" s="46"/>
    </row>
    <row r="1067" s="2" customFormat="1" ht="16.8" customHeight="1">
      <c r="A1067" s="40"/>
      <c r="B1067" s="46"/>
      <c r="C1067" s="327" t="s">
        <v>1826</v>
      </c>
      <c r="D1067" s="328" t="s">
        <v>1</v>
      </c>
      <c r="E1067" s="329" t="s">
        <v>1</v>
      </c>
      <c r="F1067" s="330">
        <v>1626</v>
      </c>
      <c r="G1067" s="40"/>
      <c r="H1067" s="46"/>
    </row>
    <row r="1068" s="2" customFormat="1" ht="16.8" customHeight="1">
      <c r="A1068" s="40"/>
      <c r="B1068" s="46"/>
      <c r="C1068" s="331" t="s">
        <v>1826</v>
      </c>
      <c r="D1068" s="331" t="s">
        <v>1941</v>
      </c>
      <c r="E1068" s="19" t="s">
        <v>1</v>
      </c>
      <c r="F1068" s="332">
        <v>1626</v>
      </c>
      <c r="G1068" s="40"/>
      <c r="H1068" s="46"/>
    </row>
    <row r="1069" s="2" customFormat="1" ht="16.8" customHeight="1">
      <c r="A1069" s="40"/>
      <c r="B1069" s="46"/>
      <c r="C1069" s="333" t="s">
        <v>8207</v>
      </c>
      <c r="D1069" s="40"/>
      <c r="E1069" s="40"/>
      <c r="F1069" s="40"/>
      <c r="G1069" s="40"/>
      <c r="H1069" s="46"/>
    </row>
    <row r="1070" s="2" customFormat="1" ht="16.8" customHeight="1">
      <c r="A1070" s="40"/>
      <c r="B1070" s="46"/>
      <c r="C1070" s="331" t="s">
        <v>1938</v>
      </c>
      <c r="D1070" s="331" t="s">
        <v>1939</v>
      </c>
      <c r="E1070" s="19" t="s">
        <v>329</v>
      </c>
      <c r="F1070" s="332">
        <v>1626</v>
      </c>
      <c r="G1070" s="40"/>
      <c r="H1070" s="46"/>
    </row>
    <row r="1071" s="2" customFormat="1">
      <c r="A1071" s="40"/>
      <c r="B1071" s="46"/>
      <c r="C1071" s="331" t="s">
        <v>676</v>
      </c>
      <c r="D1071" s="331" t="s">
        <v>677</v>
      </c>
      <c r="E1071" s="19" t="s">
        <v>545</v>
      </c>
      <c r="F1071" s="332">
        <v>3225.049</v>
      </c>
      <c r="G1071" s="40"/>
      <c r="H1071" s="46"/>
    </row>
    <row r="1072" s="2" customFormat="1" ht="16.8" customHeight="1">
      <c r="A1072" s="40"/>
      <c r="B1072" s="46"/>
      <c r="C1072" s="327" t="s">
        <v>1012</v>
      </c>
      <c r="D1072" s="328" t="s">
        <v>1</v>
      </c>
      <c r="E1072" s="329" t="s">
        <v>1</v>
      </c>
      <c r="F1072" s="330">
        <v>8431</v>
      </c>
      <c r="G1072" s="40"/>
      <c r="H1072" s="46"/>
    </row>
    <row r="1073" s="2" customFormat="1" ht="16.8" customHeight="1">
      <c r="A1073" s="40"/>
      <c r="B1073" s="46"/>
      <c r="C1073" s="331" t="s">
        <v>1012</v>
      </c>
      <c r="D1073" s="331" t="s">
        <v>1943</v>
      </c>
      <c r="E1073" s="19" t="s">
        <v>1</v>
      </c>
      <c r="F1073" s="332">
        <v>8431</v>
      </c>
      <c r="G1073" s="40"/>
      <c r="H1073" s="46"/>
    </row>
    <row r="1074" s="2" customFormat="1" ht="16.8" customHeight="1">
      <c r="A1074" s="40"/>
      <c r="B1074" s="46"/>
      <c r="C1074" s="333" t="s">
        <v>8207</v>
      </c>
      <c r="D1074" s="40"/>
      <c r="E1074" s="40"/>
      <c r="F1074" s="40"/>
      <c r="G1074" s="40"/>
      <c r="H1074" s="46"/>
    </row>
    <row r="1075" s="2" customFormat="1" ht="16.8" customHeight="1">
      <c r="A1075" s="40"/>
      <c r="B1075" s="46"/>
      <c r="C1075" s="331" t="s">
        <v>1291</v>
      </c>
      <c r="D1075" s="331" t="s">
        <v>1292</v>
      </c>
      <c r="E1075" s="19" t="s">
        <v>329</v>
      </c>
      <c r="F1075" s="332">
        <v>8431</v>
      </c>
      <c r="G1075" s="40"/>
      <c r="H1075" s="46"/>
    </row>
    <row r="1076" s="2" customFormat="1">
      <c r="A1076" s="40"/>
      <c r="B1076" s="46"/>
      <c r="C1076" s="331" t="s">
        <v>676</v>
      </c>
      <c r="D1076" s="331" t="s">
        <v>677</v>
      </c>
      <c r="E1076" s="19" t="s">
        <v>545</v>
      </c>
      <c r="F1076" s="332">
        <v>3225.049</v>
      </c>
      <c r="G1076" s="40"/>
      <c r="H1076" s="46"/>
    </row>
    <row r="1077" s="2" customFormat="1" ht="16.8" customHeight="1">
      <c r="A1077" s="40"/>
      <c r="B1077" s="46"/>
      <c r="C1077" s="327" t="s">
        <v>1014</v>
      </c>
      <c r="D1077" s="328" t="s">
        <v>1</v>
      </c>
      <c r="E1077" s="329" t="s">
        <v>1</v>
      </c>
      <c r="F1077" s="330">
        <v>1309</v>
      </c>
      <c r="G1077" s="40"/>
      <c r="H1077" s="46"/>
    </row>
    <row r="1078" s="2" customFormat="1" ht="16.8" customHeight="1">
      <c r="A1078" s="40"/>
      <c r="B1078" s="46"/>
      <c r="C1078" s="331" t="s">
        <v>1014</v>
      </c>
      <c r="D1078" s="331" t="s">
        <v>1945</v>
      </c>
      <c r="E1078" s="19" t="s">
        <v>1</v>
      </c>
      <c r="F1078" s="332">
        <v>1309</v>
      </c>
      <c r="G1078" s="40"/>
      <c r="H1078" s="46"/>
    </row>
    <row r="1079" s="2" customFormat="1" ht="16.8" customHeight="1">
      <c r="A1079" s="40"/>
      <c r="B1079" s="46"/>
      <c r="C1079" s="333" t="s">
        <v>8207</v>
      </c>
      <c r="D1079" s="40"/>
      <c r="E1079" s="40"/>
      <c r="F1079" s="40"/>
      <c r="G1079" s="40"/>
      <c r="H1079" s="46"/>
    </row>
    <row r="1080" s="2" customFormat="1" ht="16.8" customHeight="1">
      <c r="A1080" s="40"/>
      <c r="B1080" s="46"/>
      <c r="C1080" s="331" t="s">
        <v>1299</v>
      </c>
      <c r="D1080" s="331" t="s">
        <v>1300</v>
      </c>
      <c r="E1080" s="19" t="s">
        <v>329</v>
      </c>
      <c r="F1080" s="332">
        <v>1309</v>
      </c>
      <c r="G1080" s="40"/>
      <c r="H1080" s="46"/>
    </row>
    <row r="1081" s="2" customFormat="1">
      <c r="A1081" s="40"/>
      <c r="B1081" s="46"/>
      <c r="C1081" s="331" t="s">
        <v>676</v>
      </c>
      <c r="D1081" s="331" t="s">
        <v>677</v>
      </c>
      <c r="E1081" s="19" t="s">
        <v>545</v>
      </c>
      <c r="F1081" s="332">
        <v>3225.049</v>
      </c>
      <c r="G1081" s="40"/>
      <c r="H1081" s="46"/>
    </row>
    <row r="1082" s="2" customFormat="1" ht="16.8" customHeight="1">
      <c r="A1082" s="40"/>
      <c r="B1082" s="46"/>
      <c r="C1082" s="327" t="s">
        <v>1016</v>
      </c>
      <c r="D1082" s="328" t="s">
        <v>1</v>
      </c>
      <c r="E1082" s="329" t="s">
        <v>1</v>
      </c>
      <c r="F1082" s="330">
        <v>3205.049</v>
      </c>
      <c r="G1082" s="40"/>
      <c r="H1082" s="46"/>
    </row>
    <row r="1083" s="2" customFormat="1" ht="16.8" customHeight="1">
      <c r="A1083" s="40"/>
      <c r="B1083" s="46"/>
      <c r="C1083" s="331" t="s">
        <v>1</v>
      </c>
      <c r="D1083" s="331" t="s">
        <v>1403</v>
      </c>
      <c r="E1083" s="19" t="s">
        <v>1</v>
      </c>
      <c r="F1083" s="332">
        <v>0</v>
      </c>
      <c r="G1083" s="40"/>
      <c r="H1083" s="46"/>
    </row>
    <row r="1084" s="2" customFormat="1" ht="16.8" customHeight="1">
      <c r="A1084" s="40"/>
      <c r="B1084" s="46"/>
      <c r="C1084" s="331" t="s">
        <v>1</v>
      </c>
      <c r="D1084" s="331" t="s">
        <v>1404</v>
      </c>
      <c r="E1084" s="19" t="s">
        <v>1</v>
      </c>
      <c r="F1084" s="332">
        <v>74.359999999999999</v>
      </c>
      <c r="G1084" s="40"/>
      <c r="H1084" s="46"/>
    </row>
    <row r="1085" s="2" customFormat="1" ht="16.8" customHeight="1">
      <c r="A1085" s="40"/>
      <c r="B1085" s="46"/>
      <c r="C1085" s="331" t="s">
        <v>1</v>
      </c>
      <c r="D1085" s="331" t="s">
        <v>1406</v>
      </c>
      <c r="E1085" s="19" t="s">
        <v>1</v>
      </c>
      <c r="F1085" s="332">
        <v>211.38</v>
      </c>
      <c r="G1085" s="40"/>
      <c r="H1085" s="46"/>
    </row>
    <row r="1086" s="2" customFormat="1" ht="16.8" customHeight="1">
      <c r="A1086" s="40"/>
      <c r="B1086" s="46"/>
      <c r="C1086" s="331" t="s">
        <v>1</v>
      </c>
      <c r="D1086" s="331" t="s">
        <v>1405</v>
      </c>
      <c r="E1086" s="19" t="s">
        <v>1</v>
      </c>
      <c r="F1086" s="332">
        <v>1868.76</v>
      </c>
      <c r="G1086" s="40"/>
      <c r="H1086" s="46"/>
    </row>
    <row r="1087" s="2" customFormat="1" ht="16.8" customHeight="1">
      <c r="A1087" s="40"/>
      <c r="B1087" s="46"/>
      <c r="C1087" s="331" t="s">
        <v>1</v>
      </c>
      <c r="D1087" s="331" t="s">
        <v>1407</v>
      </c>
      <c r="E1087" s="19" t="s">
        <v>1</v>
      </c>
      <c r="F1087" s="332">
        <v>68.760000000000005</v>
      </c>
      <c r="G1087" s="40"/>
      <c r="H1087" s="46"/>
    </row>
    <row r="1088" s="2" customFormat="1" ht="16.8" customHeight="1">
      <c r="A1088" s="40"/>
      <c r="B1088" s="46"/>
      <c r="C1088" s="331" t="s">
        <v>1</v>
      </c>
      <c r="D1088" s="331" t="s">
        <v>1408</v>
      </c>
      <c r="E1088" s="19" t="s">
        <v>1</v>
      </c>
      <c r="F1088" s="332">
        <v>617.75999999999999</v>
      </c>
      <c r="G1088" s="40"/>
      <c r="H1088" s="46"/>
    </row>
    <row r="1089" s="2" customFormat="1" ht="16.8" customHeight="1">
      <c r="A1089" s="40"/>
      <c r="B1089" s="46"/>
      <c r="C1089" s="331" t="s">
        <v>1</v>
      </c>
      <c r="D1089" s="331" t="s">
        <v>1978</v>
      </c>
      <c r="E1089" s="19" t="s">
        <v>1</v>
      </c>
      <c r="F1089" s="332">
        <v>53.658000000000001</v>
      </c>
      <c r="G1089" s="40"/>
      <c r="H1089" s="46"/>
    </row>
    <row r="1090" s="2" customFormat="1" ht="16.8" customHeight="1">
      <c r="A1090" s="40"/>
      <c r="B1090" s="46"/>
      <c r="C1090" s="331" t="s">
        <v>1</v>
      </c>
      <c r="D1090" s="331" t="s">
        <v>1409</v>
      </c>
      <c r="E1090" s="19" t="s">
        <v>1</v>
      </c>
      <c r="F1090" s="332">
        <v>269.79199999999997</v>
      </c>
      <c r="G1090" s="40"/>
      <c r="H1090" s="46"/>
    </row>
    <row r="1091" s="2" customFormat="1" ht="16.8" customHeight="1">
      <c r="A1091" s="40"/>
      <c r="B1091" s="46"/>
      <c r="C1091" s="331" t="s">
        <v>1</v>
      </c>
      <c r="D1091" s="331" t="s">
        <v>1410</v>
      </c>
      <c r="E1091" s="19" t="s">
        <v>1</v>
      </c>
      <c r="F1091" s="332">
        <v>40.579000000000001</v>
      </c>
      <c r="G1091" s="40"/>
      <c r="H1091" s="46"/>
    </row>
    <row r="1092" s="2" customFormat="1" ht="16.8" customHeight="1">
      <c r="A1092" s="40"/>
      <c r="B1092" s="46"/>
      <c r="C1092" s="331" t="s">
        <v>1016</v>
      </c>
      <c r="D1092" s="331" t="s">
        <v>289</v>
      </c>
      <c r="E1092" s="19" t="s">
        <v>1</v>
      </c>
      <c r="F1092" s="332">
        <v>3205.049</v>
      </c>
      <c r="G1092" s="40"/>
      <c r="H1092" s="46"/>
    </row>
    <row r="1093" s="2" customFormat="1" ht="16.8" customHeight="1">
      <c r="A1093" s="40"/>
      <c r="B1093" s="46"/>
      <c r="C1093" s="333" t="s">
        <v>8207</v>
      </c>
      <c r="D1093" s="40"/>
      <c r="E1093" s="40"/>
      <c r="F1093" s="40"/>
      <c r="G1093" s="40"/>
      <c r="H1093" s="46"/>
    </row>
    <row r="1094" s="2" customFormat="1">
      <c r="A1094" s="40"/>
      <c r="B1094" s="46"/>
      <c r="C1094" s="331" t="s">
        <v>676</v>
      </c>
      <c r="D1094" s="331" t="s">
        <v>677</v>
      </c>
      <c r="E1094" s="19" t="s">
        <v>545</v>
      </c>
      <c r="F1094" s="332">
        <v>3225.049</v>
      </c>
      <c r="G1094" s="40"/>
      <c r="H1094" s="46"/>
    </row>
    <row r="1095" s="2" customFormat="1">
      <c r="A1095" s="40"/>
      <c r="B1095" s="46"/>
      <c r="C1095" s="331" t="s">
        <v>691</v>
      </c>
      <c r="D1095" s="331" t="s">
        <v>692</v>
      </c>
      <c r="E1095" s="19" t="s">
        <v>545</v>
      </c>
      <c r="F1095" s="332">
        <v>22535.343000000001</v>
      </c>
      <c r="G1095" s="40"/>
      <c r="H1095" s="46"/>
    </row>
    <row r="1096" s="2" customFormat="1" ht="16.8" customHeight="1">
      <c r="A1096" s="40"/>
      <c r="B1096" s="46"/>
      <c r="C1096" s="327" t="s">
        <v>1018</v>
      </c>
      <c r="D1096" s="328" t="s">
        <v>1</v>
      </c>
      <c r="E1096" s="329" t="s">
        <v>1</v>
      </c>
      <c r="F1096" s="330">
        <v>32.5</v>
      </c>
      <c r="G1096" s="40"/>
      <c r="H1096" s="46"/>
    </row>
    <row r="1097" s="2" customFormat="1" ht="16.8" customHeight="1">
      <c r="A1097" s="40"/>
      <c r="B1097" s="46"/>
      <c r="C1097" s="331" t="s">
        <v>1</v>
      </c>
      <c r="D1097" s="331" t="s">
        <v>1073</v>
      </c>
      <c r="E1097" s="19" t="s">
        <v>1</v>
      </c>
      <c r="F1097" s="332">
        <v>0</v>
      </c>
      <c r="G1097" s="40"/>
      <c r="H1097" s="46"/>
    </row>
    <row r="1098" s="2" customFormat="1" ht="16.8" customHeight="1">
      <c r="A1098" s="40"/>
      <c r="B1098" s="46"/>
      <c r="C1098" s="331" t="s">
        <v>1</v>
      </c>
      <c r="D1098" s="331" t="s">
        <v>444</v>
      </c>
      <c r="E1098" s="19" t="s">
        <v>1</v>
      </c>
      <c r="F1098" s="332">
        <v>0</v>
      </c>
      <c r="G1098" s="40"/>
      <c r="H1098" s="46"/>
    </row>
    <row r="1099" s="2" customFormat="1" ht="16.8" customHeight="1">
      <c r="A1099" s="40"/>
      <c r="B1099" s="46"/>
      <c r="C1099" s="331" t="s">
        <v>1</v>
      </c>
      <c r="D1099" s="331" t="s">
        <v>1851</v>
      </c>
      <c r="E1099" s="19" t="s">
        <v>1</v>
      </c>
      <c r="F1099" s="332">
        <v>12.5</v>
      </c>
      <c r="G1099" s="40"/>
      <c r="H1099" s="46"/>
    </row>
    <row r="1100" s="2" customFormat="1" ht="16.8" customHeight="1">
      <c r="A1100" s="40"/>
      <c r="B1100" s="46"/>
      <c r="C1100" s="331" t="s">
        <v>1</v>
      </c>
      <c r="D1100" s="331" t="s">
        <v>1852</v>
      </c>
      <c r="E1100" s="19" t="s">
        <v>1</v>
      </c>
      <c r="F1100" s="332">
        <v>20</v>
      </c>
      <c r="G1100" s="40"/>
      <c r="H1100" s="46"/>
    </row>
    <row r="1101" s="2" customFormat="1" ht="16.8" customHeight="1">
      <c r="A1101" s="40"/>
      <c r="B1101" s="46"/>
      <c r="C1101" s="331" t="s">
        <v>1018</v>
      </c>
      <c r="D1101" s="331" t="s">
        <v>266</v>
      </c>
      <c r="E1101" s="19" t="s">
        <v>1</v>
      </c>
      <c r="F1101" s="332">
        <v>32.5</v>
      </c>
      <c r="G1101" s="40"/>
      <c r="H1101" s="46"/>
    </row>
    <row r="1102" s="2" customFormat="1" ht="16.8" customHeight="1">
      <c r="A1102" s="40"/>
      <c r="B1102" s="46"/>
      <c r="C1102" s="333" t="s">
        <v>8207</v>
      </c>
      <c r="D1102" s="40"/>
      <c r="E1102" s="40"/>
      <c r="F1102" s="40"/>
      <c r="G1102" s="40"/>
      <c r="H1102" s="46"/>
    </row>
    <row r="1103" s="2" customFormat="1" ht="16.8" customHeight="1">
      <c r="A1103" s="40"/>
      <c r="B1103" s="46"/>
      <c r="C1103" s="331" t="s">
        <v>1069</v>
      </c>
      <c r="D1103" s="331" t="s">
        <v>1070</v>
      </c>
      <c r="E1103" s="19" t="s">
        <v>275</v>
      </c>
      <c r="F1103" s="332">
        <v>32.5</v>
      </c>
      <c r="G1103" s="40"/>
      <c r="H1103" s="46"/>
    </row>
    <row r="1104" s="2" customFormat="1" ht="16.8" customHeight="1">
      <c r="A1104" s="40"/>
      <c r="B1104" s="46"/>
      <c r="C1104" s="331" t="s">
        <v>1065</v>
      </c>
      <c r="D1104" s="331" t="s">
        <v>1066</v>
      </c>
      <c r="E1104" s="19" t="s">
        <v>275</v>
      </c>
      <c r="F1104" s="332">
        <v>32.5</v>
      </c>
      <c r="G1104" s="40"/>
      <c r="H1104" s="46"/>
    </row>
    <row r="1105" s="2" customFormat="1" ht="16.8" customHeight="1">
      <c r="A1105" s="40"/>
      <c r="B1105" s="46"/>
      <c r="C1105" s="331" t="s">
        <v>1200</v>
      </c>
      <c r="D1105" s="331" t="s">
        <v>1201</v>
      </c>
      <c r="E1105" s="19" t="s">
        <v>251</v>
      </c>
      <c r="F1105" s="332">
        <v>10669.424999999999</v>
      </c>
      <c r="G1105" s="40"/>
      <c r="H1105" s="46"/>
    </row>
    <row r="1106" s="2" customFormat="1" ht="16.8" customHeight="1">
      <c r="A1106" s="40"/>
      <c r="B1106" s="46"/>
      <c r="C1106" s="331" t="s">
        <v>1235</v>
      </c>
      <c r="D1106" s="331" t="s">
        <v>1236</v>
      </c>
      <c r="E1106" s="19" t="s">
        <v>275</v>
      </c>
      <c r="F1106" s="332">
        <v>5410.5</v>
      </c>
      <c r="G1106" s="40"/>
      <c r="H1106" s="46"/>
    </row>
    <row r="1107" s="2" customFormat="1" ht="16.8" customHeight="1">
      <c r="A1107" s="40"/>
      <c r="B1107" s="46"/>
      <c r="C1107" s="331" t="s">
        <v>1418</v>
      </c>
      <c r="D1107" s="331" t="s">
        <v>1419</v>
      </c>
      <c r="E1107" s="19" t="s">
        <v>545</v>
      </c>
      <c r="F1107" s="332">
        <v>18961.069</v>
      </c>
      <c r="G1107" s="40"/>
      <c r="H1107" s="46"/>
    </row>
    <row r="1108" s="2" customFormat="1" ht="16.8" customHeight="1">
      <c r="A1108" s="40"/>
      <c r="B1108" s="46"/>
      <c r="C1108" s="331" t="s">
        <v>1252</v>
      </c>
      <c r="D1108" s="331" t="s">
        <v>1253</v>
      </c>
      <c r="E1108" s="19" t="s">
        <v>545</v>
      </c>
      <c r="F1108" s="332">
        <v>2.7629999999999999</v>
      </c>
      <c r="G1108" s="40"/>
      <c r="H1108" s="46"/>
    </row>
    <row r="1109" s="2" customFormat="1" ht="16.8" customHeight="1">
      <c r="A1109" s="40"/>
      <c r="B1109" s="46"/>
      <c r="C1109" s="331" t="s">
        <v>1259</v>
      </c>
      <c r="D1109" s="331" t="s">
        <v>1260</v>
      </c>
      <c r="E1109" s="19" t="s">
        <v>545</v>
      </c>
      <c r="F1109" s="332">
        <v>52.924999999999997</v>
      </c>
      <c r="G1109" s="40"/>
      <c r="H1109" s="46"/>
    </row>
    <row r="1110" s="2" customFormat="1" ht="16.8" customHeight="1">
      <c r="A1110" s="40"/>
      <c r="B1110" s="46"/>
      <c r="C1110" s="331" t="s">
        <v>1271</v>
      </c>
      <c r="D1110" s="331" t="s">
        <v>1272</v>
      </c>
      <c r="E1110" s="19" t="s">
        <v>329</v>
      </c>
      <c r="F1110" s="332">
        <v>33</v>
      </c>
      <c r="G1110" s="40"/>
      <c r="H1110" s="46"/>
    </row>
    <row r="1111" s="2" customFormat="1" ht="16.8" customHeight="1">
      <c r="A1111" s="40"/>
      <c r="B1111" s="46"/>
      <c r="C1111" s="331" t="s">
        <v>1307</v>
      </c>
      <c r="D1111" s="331" t="s">
        <v>1308</v>
      </c>
      <c r="E1111" s="19" t="s">
        <v>275</v>
      </c>
      <c r="F1111" s="332">
        <v>130</v>
      </c>
      <c r="G1111" s="40"/>
      <c r="H1111" s="46"/>
    </row>
    <row r="1112" s="2" customFormat="1" ht="16.8" customHeight="1">
      <c r="A1112" s="40"/>
      <c r="B1112" s="46"/>
      <c r="C1112" s="327" t="s">
        <v>1020</v>
      </c>
      <c r="D1112" s="328" t="s">
        <v>1</v>
      </c>
      <c r="E1112" s="329" t="s">
        <v>1</v>
      </c>
      <c r="F1112" s="330">
        <v>296</v>
      </c>
      <c r="G1112" s="40"/>
      <c r="H1112" s="46"/>
    </row>
    <row r="1113" s="2" customFormat="1" ht="16.8" customHeight="1">
      <c r="A1113" s="40"/>
      <c r="B1113" s="46"/>
      <c r="C1113" s="331" t="s">
        <v>1020</v>
      </c>
      <c r="D1113" s="331" t="s">
        <v>1225</v>
      </c>
      <c r="E1113" s="19" t="s">
        <v>1</v>
      </c>
      <c r="F1113" s="332">
        <v>296</v>
      </c>
      <c r="G1113" s="40"/>
      <c r="H1113" s="46"/>
    </row>
    <row r="1114" s="2" customFormat="1" ht="16.8" customHeight="1">
      <c r="A1114" s="40"/>
      <c r="B1114" s="46"/>
      <c r="C1114" s="333" t="s">
        <v>8207</v>
      </c>
      <c r="D1114" s="40"/>
      <c r="E1114" s="40"/>
      <c r="F1114" s="40"/>
      <c r="G1114" s="40"/>
      <c r="H1114" s="46"/>
    </row>
    <row r="1115" s="2" customFormat="1" ht="16.8" customHeight="1">
      <c r="A1115" s="40"/>
      <c r="B1115" s="46"/>
      <c r="C1115" s="331" t="s">
        <v>1256</v>
      </c>
      <c r="D1115" s="331" t="s">
        <v>1257</v>
      </c>
      <c r="E1115" s="19" t="s">
        <v>545</v>
      </c>
      <c r="F1115" s="332">
        <v>296</v>
      </c>
      <c r="G1115" s="40"/>
      <c r="H1115" s="46"/>
    </row>
    <row r="1116" s="2" customFormat="1" ht="16.8" customHeight="1">
      <c r="A1116" s="40"/>
      <c r="B1116" s="46"/>
      <c r="C1116" s="331" t="s">
        <v>659</v>
      </c>
      <c r="D1116" s="331" t="s">
        <v>660</v>
      </c>
      <c r="E1116" s="19" t="s">
        <v>545</v>
      </c>
      <c r="F1116" s="332">
        <v>21987.491999999998</v>
      </c>
      <c r="G1116" s="40"/>
      <c r="H1116" s="46"/>
    </row>
    <row r="1117" s="2" customFormat="1" ht="16.8" customHeight="1">
      <c r="A1117" s="40"/>
      <c r="B1117" s="46"/>
      <c r="C1117" s="331" t="s">
        <v>667</v>
      </c>
      <c r="D1117" s="331" t="s">
        <v>668</v>
      </c>
      <c r="E1117" s="19" t="s">
        <v>545</v>
      </c>
      <c r="F1117" s="332">
        <v>81542.972999999998</v>
      </c>
      <c r="G1117" s="40"/>
      <c r="H1117" s="46"/>
    </row>
    <row r="1118" s="2" customFormat="1" ht="16.8" customHeight="1">
      <c r="A1118" s="40"/>
      <c r="B1118" s="46"/>
      <c r="C1118" s="327" t="s">
        <v>1022</v>
      </c>
      <c r="D1118" s="328" t="s">
        <v>1</v>
      </c>
      <c r="E1118" s="329" t="s">
        <v>1</v>
      </c>
      <c r="F1118" s="330">
        <v>10669.424999999999</v>
      </c>
      <c r="G1118" s="40"/>
      <c r="H1118" s="46"/>
    </row>
    <row r="1119" s="2" customFormat="1" ht="16.8" customHeight="1">
      <c r="A1119" s="40"/>
      <c r="B1119" s="46"/>
      <c r="C1119" s="331" t="s">
        <v>1</v>
      </c>
      <c r="D1119" s="331" t="s">
        <v>1204</v>
      </c>
      <c r="E1119" s="19" t="s">
        <v>1</v>
      </c>
      <c r="F1119" s="332">
        <v>0</v>
      </c>
      <c r="G1119" s="40"/>
      <c r="H1119" s="46"/>
    </row>
    <row r="1120" s="2" customFormat="1" ht="16.8" customHeight="1">
      <c r="A1120" s="40"/>
      <c r="B1120" s="46"/>
      <c r="C1120" s="331" t="s">
        <v>1</v>
      </c>
      <c r="D1120" s="331" t="s">
        <v>1205</v>
      </c>
      <c r="E1120" s="19" t="s">
        <v>1</v>
      </c>
      <c r="F1120" s="332">
        <v>959.5</v>
      </c>
      <c r="G1120" s="40"/>
      <c r="H1120" s="46"/>
    </row>
    <row r="1121" s="2" customFormat="1" ht="16.8" customHeight="1">
      <c r="A1121" s="40"/>
      <c r="B1121" s="46"/>
      <c r="C1121" s="331" t="s">
        <v>1</v>
      </c>
      <c r="D1121" s="331" t="s">
        <v>1206</v>
      </c>
      <c r="E1121" s="19" t="s">
        <v>1</v>
      </c>
      <c r="F1121" s="332">
        <v>691.04999999999995</v>
      </c>
      <c r="G1121" s="40"/>
      <c r="H1121" s="46"/>
    </row>
    <row r="1122" s="2" customFormat="1" ht="16.8" customHeight="1">
      <c r="A1122" s="40"/>
      <c r="B1122" s="46"/>
      <c r="C1122" s="331" t="s">
        <v>1</v>
      </c>
      <c r="D1122" s="331" t="s">
        <v>1207</v>
      </c>
      <c r="E1122" s="19" t="s">
        <v>1</v>
      </c>
      <c r="F1122" s="332">
        <v>5872.5</v>
      </c>
      <c r="G1122" s="40"/>
      <c r="H1122" s="46"/>
    </row>
    <row r="1123" s="2" customFormat="1" ht="16.8" customHeight="1">
      <c r="A1123" s="40"/>
      <c r="B1123" s="46"/>
      <c r="C1123" s="331" t="s">
        <v>1</v>
      </c>
      <c r="D1123" s="331" t="s">
        <v>1905</v>
      </c>
      <c r="E1123" s="19" t="s">
        <v>1</v>
      </c>
      <c r="F1123" s="332">
        <v>77.625</v>
      </c>
      <c r="G1123" s="40"/>
      <c r="H1123" s="46"/>
    </row>
    <row r="1124" s="2" customFormat="1" ht="16.8" customHeight="1">
      <c r="A1124" s="40"/>
      <c r="B1124" s="46"/>
      <c r="C1124" s="331" t="s">
        <v>1</v>
      </c>
      <c r="D1124" s="331" t="s">
        <v>1906</v>
      </c>
      <c r="E1124" s="19" t="s">
        <v>1</v>
      </c>
      <c r="F1124" s="332">
        <v>945</v>
      </c>
      <c r="G1124" s="40"/>
      <c r="H1124" s="46"/>
    </row>
    <row r="1125" s="2" customFormat="1" ht="16.8" customHeight="1">
      <c r="A1125" s="40"/>
      <c r="B1125" s="46"/>
      <c r="C1125" s="331" t="s">
        <v>1</v>
      </c>
      <c r="D1125" s="331" t="s">
        <v>1907</v>
      </c>
      <c r="E1125" s="19" t="s">
        <v>1</v>
      </c>
      <c r="F1125" s="332">
        <v>0</v>
      </c>
      <c r="G1125" s="40"/>
      <c r="H1125" s="46"/>
    </row>
    <row r="1126" s="2" customFormat="1" ht="16.8" customHeight="1">
      <c r="A1126" s="40"/>
      <c r="B1126" s="46"/>
      <c r="C1126" s="331" t="s">
        <v>1</v>
      </c>
      <c r="D1126" s="331" t="s">
        <v>441</v>
      </c>
      <c r="E1126" s="19" t="s">
        <v>1</v>
      </c>
      <c r="F1126" s="332">
        <v>0</v>
      </c>
      <c r="G1126" s="40"/>
      <c r="H1126" s="46"/>
    </row>
    <row r="1127" s="2" customFormat="1" ht="16.8" customHeight="1">
      <c r="A1127" s="40"/>
      <c r="B1127" s="46"/>
      <c r="C1127" s="331" t="s">
        <v>1</v>
      </c>
      <c r="D1127" s="331" t="s">
        <v>1908</v>
      </c>
      <c r="E1127" s="19" t="s">
        <v>1</v>
      </c>
      <c r="F1127" s="332">
        <v>207</v>
      </c>
      <c r="G1127" s="40"/>
      <c r="H1127" s="46"/>
    </row>
    <row r="1128" s="2" customFormat="1" ht="16.8" customHeight="1">
      <c r="A1128" s="40"/>
      <c r="B1128" s="46"/>
      <c r="C1128" s="331" t="s">
        <v>1</v>
      </c>
      <c r="D1128" s="331" t="s">
        <v>1909</v>
      </c>
      <c r="E1128" s="19" t="s">
        <v>1</v>
      </c>
      <c r="F1128" s="332">
        <v>60</v>
      </c>
      <c r="G1128" s="40"/>
      <c r="H1128" s="46"/>
    </row>
    <row r="1129" s="2" customFormat="1" ht="16.8" customHeight="1">
      <c r="A1129" s="40"/>
      <c r="B1129" s="46"/>
      <c r="C1129" s="331" t="s">
        <v>1</v>
      </c>
      <c r="D1129" s="331" t="s">
        <v>1910</v>
      </c>
      <c r="E1129" s="19" t="s">
        <v>1</v>
      </c>
      <c r="F1129" s="332">
        <v>32</v>
      </c>
      <c r="G1129" s="40"/>
      <c r="H1129" s="46"/>
    </row>
    <row r="1130" s="2" customFormat="1" ht="16.8" customHeight="1">
      <c r="A1130" s="40"/>
      <c r="B1130" s="46"/>
      <c r="C1130" s="331" t="s">
        <v>1</v>
      </c>
      <c r="D1130" s="331" t="s">
        <v>1911</v>
      </c>
      <c r="E1130" s="19" t="s">
        <v>1</v>
      </c>
      <c r="F1130" s="332">
        <v>198</v>
      </c>
      <c r="G1130" s="40"/>
      <c r="H1130" s="46"/>
    </row>
    <row r="1131" s="2" customFormat="1" ht="16.8" customHeight="1">
      <c r="A1131" s="40"/>
      <c r="B1131" s="46"/>
      <c r="C1131" s="331" t="s">
        <v>1</v>
      </c>
      <c r="D1131" s="331" t="s">
        <v>1912</v>
      </c>
      <c r="E1131" s="19" t="s">
        <v>1</v>
      </c>
      <c r="F1131" s="332">
        <v>96</v>
      </c>
      <c r="G1131" s="40"/>
      <c r="H1131" s="46"/>
    </row>
    <row r="1132" s="2" customFormat="1" ht="16.8" customHeight="1">
      <c r="A1132" s="40"/>
      <c r="B1132" s="46"/>
      <c r="C1132" s="331" t="s">
        <v>1</v>
      </c>
      <c r="D1132" s="331" t="s">
        <v>1913</v>
      </c>
      <c r="E1132" s="19" t="s">
        <v>1</v>
      </c>
      <c r="F1132" s="332">
        <v>975</v>
      </c>
      <c r="G1132" s="40"/>
      <c r="H1132" s="46"/>
    </row>
    <row r="1133" s="2" customFormat="1" ht="16.8" customHeight="1">
      <c r="A1133" s="40"/>
      <c r="B1133" s="46"/>
      <c r="C1133" s="331" t="s">
        <v>1</v>
      </c>
      <c r="D1133" s="331" t="s">
        <v>1914</v>
      </c>
      <c r="E1133" s="19" t="s">
        <v>1</v>
      </c>
      <c r="F1133" s="332">
        <v>287.5</v>
      </c>
      <c r="G1133" s="40"/>
      <c r="H1133" s="46"/>
    </row>
    <row r="1134" s="2" customFormat="1" ht="16.8" customHeight="1">
      <c r="A1134" s="40"/>
      <c r="B1134" s="46"/>
      <c r="C1134" s="331" t="s">
        <v>1</v>
      </c>
      <c r="D1134" s="331" t="s">
        <v>444</v>
      </c>
      <c r="E1134" s="19" t="s">
        <v>1</v>
      </c>
      <c r="F1134" s="332">
        <v>0</v>
      </c>
      <c r="G1134" s="40"/>
      <c r="H1134" s="46"/>
    </row>
    <row r="1135" s="2" customFormat="1" ht="16.8" customHeight="1">
      <c r="A1135" s="40"/>
      <c r="B1135" s="46"/>
      <c r="C1135" s="331" t="s">
        <v>1</v>
      </c>
      <c r="D1135" s="331" t="s">
        <v>1915</v>
      </c>
      <c r="E1135" s="19" t="s">
        <v>1</v>
      </c>
      <c r="F1135" s="332">
        <v>92</v>
      </c>
      <c r="G1135" s="40"/>
      <c r="H1135" s="46"/>
    </row>
    <row r="1136" s="2" customFormat="1" ht="16.8" customHeight="1">
      <c r="A1136" s="40"/>
      <c r="B1136" s="46"/>
      <c r="C1136" s="331" t="s">
        <v>1</v>
      </c>
      <c r="D1136" s="331" t="s">
        <v>1916</v>
      </c>
      <c r="E1136" s="19" t="s">
        <v>1</v>
      </c>
      <c r="F1136" s="332">
        <v>160</v>
      </c>
      <c r="G1136" s="40"/>
      <c r="H1136" s="46"/>
    </row>
    <row r="1137" s="2" customFormat="1" ht="16.8" customHeight="1">
      <c r="A1137" s="40"/>
      <c r="B1137" s="46"/>
      <c r="C1137" s="331" t="s">
        <v>1</v>
      </c>
      <c r="D1137" s="331" t="s">
        <v>1218</v>
      </c>
      <c r="E1137" s="19" t="s">
        <v>1</v>
      </c>
      <c r="F1137" s="332">
        <v>0</v>
      </c>
      <c r="G1137" s="40"/>
      <c r="H1137" s="46"/>
    </row>
    <row r="1138" s="2" customFormat="1" ht="16.8" customHeight="1">
      <c r="A1138" s="40"/>
      <c r="B1138" s="46"/>
      <c r="C1138" s="331" t="s">
        <v>1</v>
      </c>
      <c r="D1138" s="331" t="s">
        <v>1219</v>
      </c>
      <c r="E1138" s="19" t="s">
        <v>1</v>
      </c>
      <c r="F1138" s="332">
        <v>16.25</v>
      </c>
      <c r="G1138" s="40"/>
      <c r="H1138" s="46"/>
    </row>
    <row r="1139" s="2" customFormat="1" ht="16.8" customHeight="1">
      <c r="A1139" s="40"/>
      <c r="B1139" s="46"/>
      <c r="C1139" s="331" t="s">
        <v>1022</v>
      </c>
      <c r="D1139" s="331" t="s">
        <v>266</v>
      </c>
      <c r="E1139" s="19" t="s">
        <v>1</v>
      </c>
      <c r="F1139" s="332">
        <v>10669.424999999999</v>
      </c>
      <c r="G1139" s="40"/>
      <c r="H1139" s="46"/>
    </row>
    <row r="1140" s="2" customFormat="1" ht="16.8" customHeight="1">
      <c r="A1140" s="40"/>
      <c r="B1140" s="46"/>
      <c r="C1140" s="333" t="s">
        <v>8207</v>
      </c>
      <c r="D1140" s="40"/>
      <c r="E1140" s="40"/>
      <c r="F1140" s="40"/>
      <c r="G1140" s="40"/>
      <c r="H1140" s="46"/>
    </row>
    <row r="1141" s="2" customFormat="1" ht="16.8" customHeight="1">
      <c r="A1141" s="40"/>
      <c r="B1141" s="46"/>
      <c r="C1141" s="331" t="s">
        <v>1200</v>
      </c>
      <c r="D1141" s="331" t="s">
        <v>1201</v>
      </c>
      <c r="E1141" s="19" t="s">
        <v>251</v>
      </c>
      <c r="F1141" s="332">
        <v>10669.424999999999</v>
      </c>
      <c r="G1141" s="40"/>
      <c r="H1141" s="46"/>
    </row>
    <row r="1142" s="2" customFormat="1" ht="16.8" customHeight="1">
      <c r="A1142" s="40"/>
      <c r="B1142" s="46"/>
      <c r="C1142" s="331" t="s">
        <v>1418</v>
      </c>
      <c r="D1142" s="331" t="s">
        <v>1419</v>
      </c>
      <c r="E1142" s="19" t="s">
        <v>545</v>
      </c>
      <c r="F1142" s="332">
        <v>18961.069</v>
      </c>
      <c r="G1142" s="40"/>
      <c r="H1142" s="46"/>
    </row>
    <row r="1143" s="2" customFormat="1" ht="16.8" customHeight="1">
      <c r="A1143" s="40"/>
      <c r="B1143" s="46"/>
      <c r="C1143" s="327" t="s">
        <v>1024</v>
      </c>
      <c r="D1143" s="328" t="s">
        <v>1</v>
      </c>
      <c r="E1143" s="329" t="s">
        <v>1</v>
      </c>
      <c r="F1143" s="330">
        <v>296</v>
      </c>
      <c r="G1143" s="40"/>
      <c r="H1143" s="46"/>
    </row>
    <row r="1144" s="2" customFormat="1" ht="16.8" customHeight="1">
      <c r="A1144" s="40"/>
      <c r="B1144" s="46"/>
      <c r="C1144" s="331" t="s">
        <v>1</v>
      </c>
      <c r="D1144" s="331" t="s">
        <v>1224</v>
      </c>
      <c r="E1144" s="19" t="s">
        <v>1</v>
      </c>
      <c r="F1144" s="332">
        <v>0</v>
      </c>
      <c r="G1144" s="40"/>
      <c r="H1144" s="46"/>
    </row>
    <row r="1145" s="2" customFormat="1" ht="16.8" customHeight="1">
      <c r="A1145" s="40"/>
      <c r="B1145" s="46"/>
      <c r="C1145" s="331" t="s">
        <v>1</v>
      </c>
      <c r="D1145" s="331" t="s">
        <v>1225</v>
      </c>
      <c r="E1145" s="19" t="s">
        <v>1</v>
      </c>
      <c r="F1145" s="332">
        <v>296</v>
      </c>
      <c r="G1145" s="40"/>
      <c r="H1145" s="46"/>
    </row>
    <row r="1146" s="2" customFormat="1" ht="16.8" customHeight="1">
      <c r="A1146" s="40"/>
      <c r="B1146" s="46"/>
      <c r="C1146" s="331" t="s">
        <v>1024</v>
      </c>
      <c r="D1146" s="331" t="s">
        <v>266</v>
      </c>
      <c r="E1146" s="19" t="s">
        <v>1</v>
      </c>
      <c r="F1146" s="332">
        <v>296</v>
      </c>
      <c r="G1146" s="40"/>
      <c r="H1146" s="46"/>
    </row>
    <row r="1147" s="2" customFormat="1" ht="16.8" customHeight="1">
      <c r="A1147" s="40"/>
      <c r="B1147" s="46"/>
      <c r="C1147" s="333" t="s">
        <v>8207</v>
      </c>
      <c r="D1147" s="40"/>
      <c r="E1147" s="40"/>
      <c r="F1147" s="40"/>
      <c r="G1147" s="40"/>
      <c r="H1147" s="46"/>
    </row>
    <row r="1148" s="2" customFormat="1" ht="16.8" customHeight="1">
      <c r="A1148" s="40"/>
      <c r="B1148" s="46"/>
      <c r="C1148" s="331" t="s">
        <v>1220</v>
      </c>
      <c r="D1148" s="331" t="s">
        <v>1221</v>
      </c>
      <c r="E1148" s="19" t="s">
        <v>251</v>
      </c>
      <c r="F1148" s="332">
        <v>296</v>
      </c>
      <c r="G1148" s="40"/>
      <c r="H1148" s="46"/>
    </row>
    <row r="1149" s="2" customFormat="1" ht="16.8" customHeight="1">
      <c r="A1149" s="40"/>
      <c r="B1149" s="46"/>
      <c r="C1149" s="331" t="s">
        <v>1418</v>
      </c>
      <c r="D1149" s="331" t="s">
        <v>1419</v>
      </c>
      <c r="E1149" s="19" t="s">
        <v>545</v>
      </c>
      <c r="F1149" s="332">
        <v>18961.069</v>
      </c>
      <c r="G1149" s="40"/>
      <c r="H1149" s="46"/>
    </row>
    <row r="1150" s="2" customFormat="1" ht="16.8" customHeight="1">
      <c r="A1150" s="40"/>
      <c r="B1150" s="46"/>
      <c r="C1150" s="327" t="s">
        <v>1026</v>
      </c>
      <c r="D1150" s="328" t="s">
        <v>1</v>
      </c>
      <c r="E1150" s="329" t="s">
        <v>1</v>
      </c>
      <c r="F1150" s="330">
        <v>2528.7249999999999</v>
      </c>
      <c r="G1150" s="40"/>
      <c r="H1150" s="46"/>
    </row>
    <row r="1151" s="2" customFormat="1" ht="16.8" customHeight="1">
      <c r="A1151" s="40"/>
      <c r="B1151" s="46"/>
      <c r="C1151" s="331" t="s">
        <v>1</v>
      </c>
      <c r="D1151" s="331" t="s">
        <v>1230</v>
      </c>
      <c r="E1151" s="19" t="s">
        <v>1</v>
      </c>
      <c r="F1151" s="332">
        <v>0</v>
      </c>
      <c r="G1151" s="40"/>
      <c r="H1151" s="46"/>
    </row>
    <row r="1152" s="2" customFormat="1" ht="16.8" customHeight="1">
      <c r="A1152" s="40"/>
      <c r="B1152" s="46"/>
      <c r="C1152" s="331" t="s">
        <v>1</v>
      </c>
      <c r="D1152" s="331" t="s">
        <v>1231</v>
      </c>
      <c r="E1152" s="19" t="s">
        <v>1</v>
      </c>
      <c r="F1152" s="332">
        <v>230.34999999999999</v>
      </c>
      <c r="G1152" s="40"/>
      <c r="H1152" s="46"/>
    </row>
    <row r="1153" s="2" customFormat="1" ht="16.8" customHeight="1">
      <c r="A1153" s="40"/>
      <c r="B1153" s="46"/>
      <c r="C1153" s="331" t="s">
        <v>1</v>
      </c>
      <c r="D1153" s="331" t="s">
        <v>1232</v>
      </c>
      <c r="E1153" s="19" t="s">
        <v>1</v>
      </c>
      <c r="F1153" s="332">
        <v>1957.5</v>
      </c>
      <c r="G1153" s="40"/>
      <c r="H1153" s="46"/>
    </row>
    <row r="1154" s="2" customFormat="1" ht="16.8" customHeight="1">
      <c r="A1154" s="40"/>
      <c r="B1154" s="46"/>
      <c r="C1154" s="331" t="s">
        <v>1</v>
      </c>
      <c r="D1154" s="331" t="s">
        <v>1919</v>
      </c>
      <c r="E1154" s="19" t="s">
        <v>1</v>
      </c>
      <c r="F1154" s="332">
        <v>25.875</v>
      </c>
      <c r="G1154" s="40"/>
      <c r="H1154" s="46"/>
    </row>
    <row r="1155" s="2" customFormat="1" ht="16.8" customHeight="1">
      <c r="A1155" s="40"/>
      <c r="B1155" s="46"/>
      <c r="C1155" s="331" t="s">
        <v>1</v>
      </c>
      <c r="D1155" s="331" t="s">
        <v>1920</v>
      </c>
      <c r="E1155" s="19" t="s">
        <v>1</v>
      </c>
      <c r="F1155" s="332">
        <v>315</v>
      </c>
      <c r="G1155" s="40"/>
      <c r="H1155" s="46"/>
    </row>
    <row r="1156" s="2" customFormat="1" ht="16.8" customHeight="1">
      <c r="A1156" s="40"/>
      <c r="B1156" s="46"/>
      <c r="C1156" s="331" t="s">
        <v>1026</v>
      </c>
      <c r="D1156" s="331" t="s">
        <v>266</v>
      </c>
      <c r="E1156" s="19" t="s">
        <v>1</v>
      </c>
      <c r="F1156" s="332">
        <v>2528.7249999999999</v>
      </c>
      <c r="G1156" s="40"/>
      <c r="H1156" s="46"/>
    </row>
    <row r="1157" s="2" customFormat="1" ht="16.8" customHeight="1">
      <c r="A1157" s="40"/>
      <c r="B1157" s="46"/>
      <c r="C1157" s="333" t="s">
        <v>8207</v>
      </c>
      <c r="D1157" s="40"/>
      <c r="E1157" s="40"/>
      <c r="F1157" s="40"/>
      <c r="G1157" s="40"/>
      <c r="H1157" s="46"/>
    </row>
    <row r="1158" s="2" customFormat="1" ht="16.8" customHeight="1">
      <c r="A1158" s="40"/>
      <c r="B1158" s="46"/>
      <c r="C1158" s="331" t="s">
        <v>1226</v>
      </c>
      <c r="D1158" s="331" t="s">
        <v>1227</v>
      </c>
      <c r="E1158" s="19" t="s">
        <v>251</v>
      </c>
      <c r="F1158" s="332">
        <v>2528.7249999999999</v>
      </c>
      <c r="G1158" s="40"/>
      <c r="H1158" s="46"/>
    </row>
    <row r="1159" s="2" customFormat="1" ht="16.8" customHeight="1">
      <c r="A1159" s="40"/>
      <c r="B1159" s="46"/>
      <c r="C1159" s="331" t="s">
        <v>1418</v>
      </c>
      <c r="D1159" s="331" t="s">
        <v>1419</v>
      </c>
      <c r="E1159" s="19" t="s">
        <v>545</v>
      </c>
      <c r="F1159" s="332">
        <v>18961.069</v>
      </c>
      <c r="G1159" s="40"/>
      <c r="H1159" s="46"/>
    </row>
    <row r="1160" s="2" customFormat="1" ht="16.8" customHeight="1">
      <c r="A1160" s="40"/>
      <c r="B1160" s="46"/>
      <c r="C1160" s="327" t="s">
        <v>1028</v>
      </c>
      <c r="D1160" s="328" t="s">
        <v>1</v>
      </c>
      <c r="E1160" s="329" t="s">
        <v>1</v>
      </c>
      <c r="F1160" s="330">
        <v>1690</v>
      </c>
      <c r="G1160" s="40"/>
      <c r="H1160" s="46"/>
    </row>
    <row r="1161" s="2" customFormat="1" ht="16.8" customHeight="1">
      <c r="A1161" s="40"/>
      <c r="B1161" s="46"/>
      <c r="C1161" s="331" t="s">
        <v>1028</v>
      </c>
      <c r="D1161" s="331" t="s">
        <v>1947</v>
      </c>
      <c r="E1161" s="19" t="s">
        <v>1</v>
      </c>
      <c r="F1161" s="332">
        <v>1690</v>
      </c>
      <c r="G1161" s="40"/>
      <c r="H1161" s="46"/>
    </row>
    <row r="1162" s="2" customFormat="1" ht="16.8" customHeight="1">
      <c r="A1162" s="40"/>
      <c r="B1162" s="46"/>
      <c r="C1162" s="333" t="s">
        <v>8207</v>
      </c>
      <c r="D1162" s="40"/>
      <c r="E1162" s="40"/>
      <c r="F1162" s="40"/>
      <c r="G1162" s="40"/>
      <c r="H1162" s="46"/>
    </row>
    <row r="1163" s="2" customFormat="1" ht="16.8" customHeight="1">
      <c r="A1163" s="40"/>
      <c r="B1163" s="46"/>
      <c r="C1163" s="331" t="s">
        <v>1303</v>
      </c>
      <c r="D1163" s="331" t="s">
        <v>1304</v>
      </c>
      <c r="E1163" s="19" t="s">
        <v>329</v>
      </c>
      <c r="F1163" s="332">
        <v>1690</v>
      </c>
      <c r="G1163" s="40"/>
      <c r="H1163" s="46"/>
    </row>
    <row r="1164" s="2" customFormat="1">
      <c r="A1164" s="40"/>
      <c r="B1164" s="46"/>
      <c r="C1164" s="331" t="s">
        <v>676</v>
      </c>
      <c r="D1164" s="331" t="s">
        <v>677</v>
      </c>
      <c r="E1164" s="19" t="s">
        <v>545</v>
      </c>
      <c r="F1164" s="332">
        <v>3225.049</v>
      </c>
      <c r="G1164" s="40"/>
      <c r="H1164" s="46"/>
    </row>
    <row r="1165" s="2" customFormat="1" ht="16.8" customHeight="1">
      <c r="A1165" s="40"/>
      <c r="B1165" s="46"/>
      <c r="C1165" s="327" t="s">
        <v>1030</v>
      </c>
      <c r="D1165" s="328" t="s">
        <v>1</v>
      </c>
      <c r="E1165" s="329" t="s">
        <v>1</v>
      </c>
      <c r="F1165" s="330">
        <v>18</v>
      </c>
      <c r="G1165" s="40"/>
      <c r="H1165" s="46"/>
    </row>
    <row r="1166" s="2" customFormat="1" ht="16.8" customHeight="1">
      <c r="A1166" s="40"/>
      <c r="B1166" s="46"/>
      <c r="C1166" s="331" t="s">
        <v>1030</v>
      </c>
      <c r="D1166" s="331" t="s">
        <v>1286</v>
      </c>
      <c r="E1166" s="19" t="s">
        <v>1</v>
      </c>
      <c r="F1166" s="332">
        <v>18</v>
      </c>
      <c r="G1166" s="40"/>
      <c r="H1166" s="46"/>
    </row>
    <row r="1167" s="2" customFormat="1" ht="16.8" customHeight="1">
      <c r="A1167" s="40"/>
      <c r="B1167" s="46"/>
      <c r="C1167" s="333" t="s">
        <v>8207</v>
      </c>
      <c r="D1167" s="40"/>
      <c r="E1167" s="40"/>
      <c r="F1167" s="40"/>
      <c r="G1167" s="40"/>
      <c r="H1167" s="46"/>
    </row>
    <row r="1168" s="2" customFormat="1" ht="16.8" customHeight="1">
      <c r="A1168" s="40"/>
      <c r="B1168" s="46"/>
      <c r="C1168" s="331" t="s">
        <v>1283</v>
      </c>
      <c r="D1168" s="331" t="s">
        <v>1284</v>
      </c>
      <c r="E1168" s="19" t="s">
        <v>329</v>
      </c>
      <c r="F1168" s="332">
        <v>18</v>
      </c>
      <c r="G1168" s="40"/>
      <c r="H1168" s="46"/>
    </row>
    <row r="1169" s="2" customFormat="1">
      <c r="A1169" s="40"/>
      <c r="B1169" s="46"/>
      <c r="C1169" s="331" t="s">
        <v>676</v>
      </c>
      <c r="D1169" s="331" t="s">
        <v>677</v>
      </c>
      <c r="E1169" s="19" t="s">
        <v>545</v>
      </c>
      <c r="F1169" s="332">
        <v>3225.049</v>
      </c>
      <c r="G1169" s="40"/>
      <c r="H1169" s="46"/>
    </row>
    <row r="1170" s="2" customFormat="1" ht="16.8" customHeight="1">
      <c r="A1170" s="40"/>
      <c r="B1170" s="46"/>
      <c r="C1170" s="327" t="s">
        <v>1032</v>
      </c>
      <c r="D1170" s="328" t="s">
        <v>1</v>
      </c>
      <c r="E1170" s="329" t="s">
        <v>1</v>
      </c>
      <c r="F1170" s="330">
        <v>144</v>
      </c>
      <c r="G1170" s="40"/>
      <c r="H1170" s="46"/>
    </row>
    <row r="1171" s="2" customFormat="1" ht="16.8" customHeight="1">
      <c r="A1171" s="40"/>
      <c r="B1171" s="46"/>
      <c r="C1171" s="331" t="s">
        <v>1032</v>
      </c>
      <c r="D1171" s="331" t="s">
        <v>1290</v>
      </c>
      <c r="E1171" s="19" t="s">
        <v>1</v>
      </c>
      <c r="F1171" s="332">
        <v>144</v>
      </c>
      <c r="G1171" s="40"/>
      <c r="H1171" s="46"/>
    </row>
    <row r="1172" s="2" customFormat="1" ht="16.8" customHeight="1">
      <c r="A1172" s="40"/>
      <c r="B1172" s="46"/>
      <c r="C1172" s="333" t="s">
        <v>8207</v>
      </c>
      <c r="D1172" s="40"/>
      <c r="E1172" s="40"/>
      <c r="F1172" s="40"/>
      <c r="G1172" s="40"/>
      <c r="H1172" s="46"/>
    </row>
    <row r="1173" s="2" customFormat="1" ht="16.8" customHeight="1">
      <c r="A1173" s="40"/>
      <c r="B1173" s="46"/>
      <c r="C1173" s="331" t="s">
        <v>1287</v>
      </c>
      <c r="D1173" s="331" t="s">
        <v>1288</v>
      </c>
      <c r="E1173" s="19" t="s">
        <v>329</v>
      </c>
      <c r="F1173" s="332">
        <v>144</v>
      </c>
      <c r="G1173" s="40"/>
      <c r="H1173" s="46"/>
    </row>
    <row r="1174" s="2" customFormat="1">
      <c r="A1174" s="40"/>
      <c r="B1174" s="46"/>
      <c r="C1174" s="331" t="s">
        <v>676</v>
      </c>
      <c r="D1174" s="331" t="s">
        <v>677</v>
      </c>
      <c r="E1174" s="19" t="s">
        <v>545</v>
      </c>
      <c r="F1174" s="332">
        <v>3225.049</v>
      </c>
      <c r="G1174" s="40"/>
      <c r="H1174" s="46"/>
    </row>
    <row r="1175" s="2" customFormat="1" ht="16.8" customHeight="1">
      <c r="A1175" s="40"/>
      <c r="B1175" s="46"/>
      <c r="C1175" s="327" t="s">
        <v>1034</v>
      </c>
      <c r="D1175" s="328" t="s">
        <v>1</v>
      </c>
      <c r="E1175" s="329" t="s">
        <v>1</v>
      </c>
      <c r="F1175" s="330">
        <v>1138.24</v>
      </c>
      <c r="G1175" s="40"/>
      <c r="H1175" s="46"/>
    </row>
    <row r="1176" s="2" customFormat="1" ht="16.8" customHeight="1">
      <c r="A1176" s="40"/>
      <c r="B1176" s="46"/>
      <c r="C1176" s="331" t="s">
        <v>1</v>
      </c>
      <c r="D1176" s="331" t="s">
        <v>1195</v>
      </c>
      <c r="E1176" s="19" t="s">
        <v>1</v>
      </c>
      <c r="F1176" s="332">
        <v>0</v>
      </c>
      <c r="G1176" s="40"/>
      <c r="H1176" s="46"/>
    </row>
    <row r="1177" s="2" customFormat="1" ht="16.8" customHeight="1">
      <c r="A1177" s="40"/>
      <c r="B1177" s="46"/>
      <c r="C1177" s="331" t="s">
        <v>1034</v>
      </c>
      <c r="D1177" s="331" t="s">
        <v>1196</v>
      </c>
      <c r="E1177" s="19" t="s">
        <v>1</v>
      </c>
      <c r="F1177" s="332">
        <v>1138.24</v>
      </c>
      <c r="G1177" s="40"/>
      <c r="H1177" s="46"/>
    </row>
    <row r="1178" s="2" customFormat="1" ht="16.8" customHeight="1">
      <c r="A1178" s="40"/>
      <c r="B1178" s="46"/>
      <c r="C1178" s="333" t="s">
        <v>8207</v>
      </c>
      <c r="D1178" s="40"/>
      <c r="E1178" s="40"/>
      <c r="F1178" s="40"/>
      <c r="G1178" s="40"/>
      <c r="H1178" s="46"/>
    </row>
    <row r="1179" s="2" customFormat="1" ht="16.8" customHeight="1">
      <c r="A1179" s="40"/>
      <c r="B1179" s="46"/>
      <c r="C1179" s="331" t="s">
        <v>1191</v>
      </c>
      <c r="D1179" s="331" t="s">
        <v>1192</v>
      </c>
      <c r="E1179" s="19" t="s">
        <v>251</v>
      </c>
      <c r="F1179" s="332">
        <v>2205.3400000000001</v>
      </c>
      <c r="G1179" s="40"/>
      <c r="H1179" s="46"/>
    </row>
    <row r="1180" s="2" customFormat="1" ht="16.8" customHeight="1">
      <c r="A1180" s="40"/>
      <c r="B1180" s="46"/>
      <c r="C1180" s="331" t="s">
        <v>1418</v>
      </c>
      <c r="D1180" s="331" t="s">
        <v>1419</v>
      </c>
      <c r="E1180" s="19" t="s">
        <v>545</v>
      </c>
      <c r="F1180" s="332">
        <v>18961.069</v>
      </c>
      <c r="G1180" s="40"/>
      <c r="H1180" s="46"/>
    </row>
    <row r="1181" s="2" customFormat="1" ht="16.8" customHeight="1">
      <c r="A1181" s="40"/>
      <c r="B1181" s="46"/>
      <c r="C1181" s="327" t="s">
        <v>1036</v>
      </c>
      <c r="D1181" s="328" t="s">
        <v>1</v>
      </c>
      <c r="E1181" s="329" t="s">
        <v>1</v>
      </c>
      <c r="F1181" s="330">
        <v>2489.9000000000001</v>
      </c>
      <c r="G1181" s="40"/>
      <c r="H1181" s="46"/>
    </row>
    <row r="1182" s="2" customFormat="1" ht="16.8" customHeight="1">
      <c r="A1182" s="40"/>
      <c r="B1182" s="46"/>
      <c r="C1182" s="331" t="s">
        <v>1</v>
      </c>
      <c r="D1182" s="331" t="s">
        <v>1189</v>
      </c>
      <c r="E1182" s="19" t="s">
        <v>1</v>
      </c>
      <c r="F1182" s="332">
        <v>0</v>
      </c>
      <c r="G1182" s="40"/>
      <c r="H1182" s="46"/>
    </row>
    <row r="1183" s="2" customFormat="1" ht="16.8" customHeight="1">
      <c r="A1183" s="40"/>
      <c r="B1183" s="46"/>
      <c r="C1183" s="331" t="s">
        <v>1</v>
      </c>
      <c r="D1183" s="331" t="s">
        <v>1190</v>
      </c>
      <c r="E1183" s="19" t="s">
        <v>1</v>
      </c>
      <c r="F1183" s="332">
        <v>2489.9000000000001</v>
      </c>
      <c r="G1183" s="40"/>
      <c r="H1183" s="46"/>
    </row>
    <row r="1184" s="2" customFormat="1" ht="16.8" customHeight="1">
      <c r="A1184" s="40"/>
      <c r="B1184" s="46"/>
      <c r="C1184" s="331" t="s">
        <v>1036</v>
      </c>
      <c r="D1184" s="331" t="s">
        <v>266</v>
      </c>
      <c r="E1184" s="19" t="s">
        <v>1</v>
      </c>
      <c r="F1184" s="332">
        <v>2489.9000000000001</v>
      </c>
      <c r="G1184" s="40"/>
      <c r="H1184" s="46"/>
    </row>
    <row r="1185" s="2" customFormat="1" ht="16.8" customHeight="1">
      <c r="A1185" s="40"/>
      <c r="B1185" s="46"/>
      <c r="C1185" s="333" t="s">
        <v>8207</v>
      </c>
      <c r="D1185" s="40"/>
      <c r="E1185" s="40"/>
      <c r="F1185" s="40"/>
      <c r="G1185" s="40"/>
      <c r="H1185" s="46"/>
    </row>
    <row r="1186" s="2" customFormat="1" ht="16.8" customHeight="1">
      <c r="A1186" s="40"/>
      <c r="B1186" s="46"/>
      <c r="C1186" s="331" t="s">
        <v>1185</v>
      </c>
      <c r="D1186" s="331" t="s">
        <v>1186</v>
      </c>
      <c r="E1186" s="19" t="s">
        <v>251</v>
      </c>
      <c r="F1186" s="332">
        <v>2489.9000000000001</v>
      </c>
      <c r="G1186" s="40"/>
      <c r="H1186" s="46"/>
    </row>
    <row r="1187" s="2" customFormat="1" ht="16.8" customHeight="1">
      <c r="A1187" s="40"/>
      <c r="B1187" s="46"/>
      <c r="C1187" s="331" t="s">
        <v>1418</v>
      </c>
      <c r="D1187" s="331" t="s">
        <v>1419</v>
      </c>
      <c r="E1187" s="19" t="s">
        <v>545</v>
      </c>
      <c r="F1187" s="332">
        <v>18961.069</v>
      </c>
      <c r="G1187" s="40"/>
      <c r="H1187" s="46"/>
    </row>
    <row r="1188" s="2" customFormat="1" ht="16.8" customHeight="1">
      <c r="A1188" s="40"/>
      <c r="B1188" s="46"/>
      <c r="C1188" s="327" t="s">
        <v>1038</v>
      </c>
      <c r="D1188" s="328" t="s">
        <v>1</v>
      </c>
      <c r="E1188" s="329" t="s">
        <v>1</v>
      </c>
      <c r="F1188" s="330">
        <v>542</v>
      </c>
      <c r="G1188" s="40"/>
      <c r="H1188" s="46"/>
    </row>
    <row r="1189" s="2" customFormat="1" ht="16.8" customHeight="1">
      <c r="A1189" s="40"/>
      <c r="B1189" s="46"/>
      <c r="C1189" s="331" t="s">
        <v>1</v>
      </c>
      <c r="D1189" s="331" t="s">
        <v>1105</v>
      </c>
      <c r="E1189" s="19" t="s">
        <v>1</v>
      </c>
      <c r="F1189" s="332">
        <v>0</v>
      </c>
      <c r="G1189" s="40"/>
      <c r="H1189" s="46"/>
    </row>
    <row r="1190" s="2" customFormat="1" ht="16.8" customHeight="1">
      <c r="A1190" s="40"/>
      <c r="B1190" s="46"/>
      <c r="C1190" s="331" t="s">
        <v>1</v>
      </c>
      <c r="D1190" s="331" t="s">
        <v>1857</v>
      </c>
      <c r="E1190" s="19" t="s">
        <v>1</v>
      </c>
      <c r="F1190" s="332">
        <v>0</v>
      </c>
      <c r="G1190" s="40"/>
      <c r="H1190" s="46"/>
    </row>
    <row r="1191" s="2" customFormat="1" ht="16.8" customHeight="1">
      <c r="A1191" s="40"/>
      <c r="B1191" s="46"/>
      <c r="C1191" s="331" t="s">
        <v>1</v>
      </c>
      <c r="D1191" s="331" t="s">
        <v>1867</v>
      </c>
      <c r="E1191" s="19" t="s">
        <v>1</v>
      </c>
      <c r="F1191" s="332">
        <v>65</v>
      </c>
      <c r="G1191" s="40"/>
      <c r="H1191" s="46"/>
    </row>
    <row r="1192" s="2" customFormat="1" ht="16.8" customHeight="1">
      <c r="A1192" s="40"/>
      <c r="B1192" s="46"/>
      <c r="C1192" s="331" t="s">
        <v>1</v>
      </c>
      <c r="D1192" s="331" t="s">
        <v>1094</v>
      </c>
      <c r="E1192" s="19" t="s">
        <v>1</v>
      </c>
      <c r="F1192" s="332">
        <v>0</v>
      </c>
      <c r="G1192" s="40"/>
      <c r="H1192" s="46"/>
    </row>
    <row r="1193" s="2" customFormat="1" ht="16.8" customHeight="1">
      <c r="A1193" s="40"/>
      <c r="B1193" s="46"/>
      <c r="C1193" s="331" t="s">
        <v>1</v>
      </c>
      <c r="D1193" s="331" t="s">
        <v>1868</v>
      </c>
      <c r="E1193" s="19" t="s">
        <v>1</v>
      </c>
      <c r="F1193" s="332">
        <v>50</v>
      </c>
      <c r="G1193" s="40"/>
      <c r="H1193" s="46"/>
    </row>
    <row r="1194" s="2" customFormat="1" ht="16.8" customHeight="1">
      <c r="A1194" s="40"/>
      <c r="B1194" s="46"/>
      <c r="C1194" s="331" t="s">
        <v>1</v>
      </c>
      <c r="D1194" s="331" t="s">
        <v>1869</v>
      </c>
      <c r="E1194" s="19" t="s">
        <v>1</v>
      </c>
      <c r="F1194" s="332">
        <v>62</v>
      </c>
      <c r="G1194" s="40"/>
      <c r="H1194" s="46"/>
    </row>
    <row r="1195" s="2" customFormat="1" ht="16.8" customHeight="1">
      <c r="A1195" s="40"/>
      <c r="B1195" s="46"/>
      <c r="C1195" s="331" t="s">
        <v>1</v>
      </c>
      <c r="D1195" s="331" t="s">
        <v>1870</v>
      </c>
      <c r="E1195" s="19" t="s">
        <v>1</v>
      </c>
      <c r="F1195" s="332">
        <v>160</v>
      </c>
      <c r="G1195" s="40"/>
      <c r="H1195" s="46"/>
    </row>
    <row r="1196" s="2" customFormat="1" ht="16.8" customHeight="1">
      <c r="A1196" s="40"/>
      <c r="B1196" s="46"/>
      <c r="C1196" s="331" t="s">
        <v>1</v>
      </c>
      <c r="D1196" s="331" t="s">
        <v>1871</v>
      </c>
      <c r="E1196" s="19" t="s">
        <v>1</v>
      </c>
      <c r="F1196" s="332">
        <v>205</v>
      </c>
      <c r="G1196" s="40"/>
      <c r="H1196" s="46"/>
    </row>
    <row r="1197" s="2" customFormat="1" ht="16.8" customHeight="1">
      <c r="A1197" s="40"/>
      <c r="B1197" s="46"/>
      <c r="C1197" s="331" t="s">
        <v>1038</v>
      </c>
      <c r="D1197" s="331" t="s">
        <v>289</v>
      </c>
      <c r="E1197" s="19" t="s">
        <v>1</v>
      </c>
      <c r="F1197" s="332">
        <v>542</v>
      </c>
      <c r="G1197" s="40"/>
      <c r="H1197" s="46"/>
    </row>
    <row r="1198" s="2" customFormat="1" ht="16.8" customHeight="1">
      <c r="A1198" s="40"/>
      <c r="B1198" s="46"/>
      <c r="C1198" s="333" t="s">
        <v>8207</v>
      </c>
      <c r="D1198" s="40"/>
      <c r="E1198" s="40"/>
      <c r="F1198" s="40"/>
      <c r="G1198" s="40"/>
      <c r="H1198" s="46"/>
    </row>
    <row r="1199" s="2" customFormat="1" ht="16.8" customHeight="1">
      <c r="A1199" s="40"/>
      <c r="B1199" s="46"/>
      <c r="C1199" s="331" t="s">
        <v>1101</v>
      </c>
      <c r="D1199" s="331" t="s">
        <v>1102</v>
      </c>
      <c r="E1199" s="19" t="s">
        <v>317</v>
      </c>
      <c r="F1199" s="332">
        <v>3557</v>
      </c>
      <c r="G1199" s="40"/>
      <c r="H1199" s="46"/>
    </row>
    <row r="1200" s="2" customFormat="1" ht="16.8" customHeight="1">
      <c r="A1200" s="40"/>
      <c r="B1200" s="46"/>
      <c r="C1200" s="331" t="s">
        <v>1200</v>
      </c>
      <c r="D1200" s="331" t="s">
        <v>1201</v>
      </c>
      <c r="E1200" s="19" t="s">
        <v>251</v>
      </c>
      <c r="F1200" s="332">
        <v>10669.424999999999</v>
      </c>
      <c r="G1200" s="40"/>
      <c r="H1200" s="46"/>
    </row>
    <row r="1201" s="2" customFormat="1" ht="16.8" customHeight="1">
      <c r="A1201" s="40"/>
      <c r="B1201" s="46"/>
      <c r="C1201" s="331" t="s">
        <v>1226</v>
      </c>
      <c r="D1201" s="331" t="s">
        <v>1227</v>
      </c>
      <c r="E1201" s="19" t="s">
        <v>251</v>
      </c>
      <c r="F1201" s="332">
        <v>2528.7249999999999</v>
      </c>
      <c r="G1201" s="40"/>
      <c r="H1201" s="46"/>
    </row>
    <row r="1202" s="2" customFormat="1" ht="16.8" customHeight="1">
      <c r="A1202" s="40"/>
      <c r="B1202" s="46"/>
      <c r="C1202" s="331" t="s">
        <v>1241</v>
      </c>
      <c r="D1202" s="331" t="s">
        <v>1242</v>
      </c>
      <c r="E1202" s="19" t="s">
        <v>275</v>
      </c>
      <c r="F1202" s="332">
        <v>7845.8999999999996</v>
      </c>
      <c r="G1202" s="40"/>
      <c r="H1202" s="46"/>
    </row>
    <row r="1203" s="2" customFormat="1" ht="16.8" customHeight="1">
      <c r="A1203" s="40"/>
      <c r="B1203" s="46"/>
      <c r="C1203" s="331" t="s">
        <v>1275</v>
      </c>
      <c r="D1203" s="331" t="s">
        <v>1276</v>
      </c>
      <c r="E1203" s="19" t="s">
        <v>329</v>
      </c>
      <c r="F1203" s="332">
        <v>542</v>
      </c>
      <c r="G1203" s="40"/>
      <c r="H1203" s="46"/>
    </row>
    <row r="1204" s="2" customFormat="1" ht="16.8" customHeight="1">
      <c r="A1204" s="40"/>
      <c r="B1204" s="46"/>
      <c r="C1204" s="331" t="s">
        <v>1938</v>
      </c>
      <c r="D1204" s="331" t="s">
        <v>1939</v>
      </c>
      <c r="E1204" s="19" t="s">
        <v>329</v>
      </c>
      <c r="F1204" s="332">
        <v>1626</v>
      </c>
      <c r="G1204" s="40"/>
      <c r="H1204" s="46"/>
    </row>
    <row r="1205" s="2" customFormat="1" ht="16.8" customHeight="1">
      <c r="A1205" s="40"/>
      <c r="B1205" s="46"/>
      <c r="C1205" s="331" t="s">
        <v>1312</v>
      </c>
      <c r="D1205" s="331" t="s">
        <v>1313</v>
      </c>
      <c r="E1205" s="19" t="s">
        <v>251</v>
      </c>
      <c r="F1205" s="332">
        <v>928.54999999999995</v>
      </c>
      <c r="G1205" s="40"/>
      <c r="H1205" s="46"/>
    </row>
    <row r="1206" s="2" customFormat="1" ht="16.8" customHeight="1">
      <c r="A1206" s="40"/>
      <c r="B1206" s="46"/>
      <c r="C1206" s="327" t="s">
        <v>1039</v>
      </c>
      <c r="D1206" s="328" t="s">
        <v>1</v>
      </c>
      <c r="E1206" s="329" t="s">
        <v>1</v>
      </c>
      <c r="F1206" s="330">
        <v>2610</v>
      </c>
      <c r="G1206" s="40"/>
      <c r="H1206" s="46"/>
    </row>
    <row r="1207" s="2" customFormat="1" ht="16.8" customHeight="1">
      <c r="A1207" s="40"/>
      <c r="B1207" s="46"/>
      <c r="C1207" s="331" t="s">
        <v>1</v>
      </c>
      <c r="D1207" s="331" t="s">
        <v>1109</v>
      </c>
      <c r="E1207" s="19" t="s">
        <v>1</v>
      </c>
      <c r="F1207" s="332">
        <v>0</v>
      </c>
      <c r="G1207" s="40"/>
      <c r="H1207" s="46"/>
    </row>
    <row r="1208" s="2" customFormat="1" ht="16.8" customHeight="1">
      <c r="A1208" s="40"/>
      <c r="B1208" s="46"/>
      <c r="C1208" s="331" t="s">
        <v>1</v>
      </c>
      <c r="D1208" s="331" t="s">
        <v>1110</v>
      </c>
      <c r="E1208" s="19" t="s">
        <v>1</v>
      </c>
      <c r="F1208" s="332">
        <v>0</v>
      </c>
      <c r="G1208" s="40"/>
      <c r="H1208" s="46"/>
    </row>
    <row r="1209" s="2" customFormat="1" ht="16.8" customHeight="1">
      <c r="A1209" s="40"/>
      <c r="B1209" s="46"/>
      <c r="C1209" s="331" t="s">
        <v>1</v>
      </c>
      <c r="D1209" s="331" t="s">
        <v>1872</v>
      </c>
      <c r="E1209" s="19" t="s">
        <v>1</v>
      </c>
      <c r="F1209" s="332">
        <v>125</v>
      </c>
      <c r="G1209" s="40"/>
      <c r="H1209" s="46"/>
    </row>
    <row r="1210" s="2" customFormat="1" ht="16.8" customHeight="1">
      <c r="A1210" s="40"/>
      <c r="B1210" s="46"/>
      <c r="C1210" s="331" t="s">
        <v>1</v>
      </c>
      <c r="D1210" s="331" t="s">
        <v>1873</v>
      </c>
      <c r="E1210" s="19" t="s">
        <v>1</v>
      </c>
      <c r="F1210" s="332">
        <v>155</v>
      </c>
      <c r="G1210" s="40"/>
      <c r="H1210" s="46"/>
    </row>
    <row r="1211" s="2" customFormat="1" ht="16.8" customHeight="1">
      <c r="A1211" s="40"/>
      <c r="B1211" s="46"/>
      <c r="C1211" s="331" t="s">
        <v>1</v>
      </c>
      <c r="D1211" s="331" t="s">
        <v>1106</v>
      </c>
      <c r="E1211" s="19" t="s">
        <v>1</v>
      </c>
      <c r="F1211" s="332">
        <v>0</v>
      </c>
      <c r="G1211" s="40"/>
      <c r="H1211" s="46"/>
    </row>
    <row r="1212" s="2" customFormat="1" ht="16.8" customHeight="1">
      <c r="A1212" s="40"/>
      <c r="B1212" s="46"/>
      <c r="C1212" s="331" t="s">
        <v>1</v>
      </c>
      <c r="D1212" s="331" t="s">
        <v>1874</v>
      </c>
      <c r="E1212" s="19" t="s">
        <v>1</v>
      </c>
      <c r="F1212" s="332">
        <v>323</v>
      </c>
      <c r="G1212" s="40"/>
      <c r="H1212" s="46"/>
    </row>
    <row r="1213" s="2" customFormat="1" ht="16.8" customHeight="1">
      <c r="A1213" s="40"/>
      <c r="B1213" s="46"/>
      <c r="C1213" s="331" t="s">
        <v>1</v>
      </c>
      <c r="D1213" s="331" t="s">
        <v>1875</v>
      </c>
      <c r="E1213" s="19" t="s">
        <v>1</v>
      </c>
      <c r="F1213" s="332">
        <v>200</v>
      </c>
      <c r="G1213" s="40"/>
      <c r="H1213" s="46"/>
    </row>
    <row r="1214" s="2" customFormat="1" ht="16.8" customHeight="1">
      <c r="A1214" s="40"/>
      <c r="B1214" s="46"/>
      <c r="C1214" s="331" t="s">
        <v>1</v>
      </c>
      <c r="D1214" s="331" t="s">
        <v>1876</v>
      </c>
      <c r="E1214" s="19" t="s">
        <v>1</v>
      </c>
      <c r="F1214" s="332">
        <v>215</v>
      </c>
      <c r="G1214" s="40"/>
      <c r="H1214" s="46"/>
    </row>
    <row r="1215" s="2" customFormat="1" ht="16.8" customHeight="1">
      <c r="A1215" s="40"/>
      <c r="B1215" s="46"/>
      <c r="C1215" s="331" t="s">
        <v>1</v>
      </c>
      <c r="D1215" s="331" t="s">
        <v>1877</v>
      </c>
      <c r="E1215" s="19" t="s">
        <v>1</v>
      </c>
      <c r="F1215" s="332">
        <v>246</v>
      </c>
      <c r="G1215" s="40"/>
      <c r="H1215" s="46"/>
    </row>
    <row r="1216" s="2" customFormat="1" ht="16.8" customHeight="1">
      <c r="A1216" s="40"/>
      <c r="B1216" s="46"/>
      <c r="C1216" s="331" t="s">
        <v>1</v>
      </c>
      <c r="D1216" s="331" t="s">
        <v>1878</v>
      </c>
      <c r="E1216" s="19" t="s">
        <v>1</v>
      </c>
      <c r="F1216" s="332">
        <v>239</v>
      </c>
      <c r="G1216" s="40"/>
      <c r="H1216" s="46"/>
    </row>
    <row r="1217" s="2" customFormat="1" ht="16.8" customHeight="1">
      <c r="A1217" s="40"/>
      <c r="B1217" s="46"/>
      <c r="C1217" s="331" t="s">
        <v>1</v>
      </c>
      <c r="D1217" s="331" t="s">
        <v>1879</v>
      </c>
      <c r="E1217" s="19" t="s">
        <v>1</v>
      </c>
      <c r="F1217" s="332">
        <v>34</v>
      </c>
      <c r="G1217" s="40"/>
      <c r="H1217" s="46"/>
    </row>
    <row r="1218" s="2" customFormat="1" ht="16.8" customHeight="1">
      <c r="A1218" s="40"/>
      <c r="B1218" s="46"/>
      <c r="C1218" s="331" t="s">
        <v>1</v>
      </c>
      <c r="D1218" s="331" t="s">
        <v>1880</v>
      </c>
      <c r="E1218" s="19" t="s">
        <v>1</v>
      </c>
      <c r="F1218" s="332">
        <v>300</v>
      </c>
      <c r="G1218" s="40"/>
      <c r="H1218" s="46"/>
    </row>
    <row r="1219" s="2" customFormat="1" ht="16.8" customHeight="1">
      <c r="A1219" s="40"/>
      <c r="B1219" s="46"/>
      <c r="C1219" s="331" t="s">
        <v>1</v>
      </c>
      <c r="D1219" s="331" t="s">
        <v>1881</v>
      </c>
      <c r="E1219" s="19" t="s">
        <v>1</v>
      </c>
      <c r="F1219" s="332">
        <v>130</v>
      </c>
      <c r="G1219" s="40"/>
      <c r="H1219" s="46"/>
    </row>
    <row r="1220" s="2" customFormat="1" ht="16.8" customHeight="1">
      <c r="A1220" s="40"/>
      <c r="B1220" s="46"/>
      <c r="C1220" s="331" t="s">
        <v>1</v>
      </c>
      <c r="D1220" s="331" t="s">
        <v>1882</v>
      </c>
      <c r="E1220" s="19" t="s">
        <v>1</v>
      </c>
      <c r="F1220" s="332">
        <v>157</v>
      </c>
      <c r="G1220" s="40"/>
      <c r="H1220" s="46"/>
    </row>
    <row r="1221" s="2" customFormat="1" ht="16.8" customHeight="1">
      <c r="A1221" s="40"/>
      <c r="B1221" s="46"/>
      <c r="C1221" s="331" t="s">
        <v>1</v>
      </c>
      <c r="D1221" s="331" t="s">
        <v>1883</v>
      </c>
      <c r="E1221" s="19" t="s">
        <v>1</v>
      </c>
      <c r="F1221" s="332">
        <v>360</v>
      </c>
      <c r="G1221" s="40"/>
      <c r="H1221" s="46"/>
    </row>
    <row r="1222" s="2" customFormat="1" ht="16.8" customHeight="1">
      <c r="A1222" s="40"/>
      <c r="B1222" s="46"/>
      <c r="C1222" s="331" t="s">
        <v>1</v>
      </c>
      <c r="D1222" s="331" t="s">
        <v>1884</v>
      </c>
      <c r="E1222" s="19" t="s">
        <v>1</v>
      </c>
      <c r="F1222" s="332">
        <v>100</v>
      </c>
      <c r="G1222" s="40"/>
      <c r="H1222" s="46"/>
    </row>
    <row r="1223" s="2" customFormat="1" ht="16.8" customHeight="1">
      <c r="A1223" s="40"/>
      <c r="B1223" s="46"/>
      <c r="C1223" s="331" t="s">
        <v>1</v>
      </c>
      <c r="D1223" s="331" t="s">
        <v>1127</v>
      </c>
      <c r="E1223" s="19" t="s">
        <v>1</v>
      </c>
      <c r="F1223" s="332">
        <v>0</v>
      </c>
      <c r="G1223" s="40"/>
      <c r="H1223" s="46"/>
    </row>
    <row r="1224" s="2" customFormat="1" ht="16.8" customHeight="1">
      <c r="A1224" s="40"/>
      <c r="B1224" s="46"/>
      <c r="C1224" s="331" t="s">
        <v>1</v>
      </c>
      <c r="D1224" s="331" t="s">
        <v>1885</v>
      </c>
      <c r="E1224" s="19" t="s">
        <v>1</v>
      </c>
      <c r="F1224" s="332">
        <v>26</v>
      </c>
      <c r="G1224" s="40"/>
      <c r="H1224" s="46"/>
    </row>
    <row r="1225" s="2" customFormat="1" ht="16.8" customHeight="1">
      <c r="A1225" s="40"/>
      <c r="B1225" s="46"/>
      <c r="C1225" s="331" t="s">
        <v>1039</v>
      </c>
      <c r="D1225" s="331" t="s">
        <v>289</v>
      </c>
      <c r="E1225" s="19" t="s">
        <v>1</v>
      </c>
      <c r="F1225" s="332">
        <v>2610</v>
      </c>
      <c r="G1225" s="40"/>
      <c r="H1225" s="46"/>
    </row>
    <row r="1226" s="2" customFormat="1" ht="16.8" customHeight="1">
      <c r="A1226" s="40"/>
      <c r="B1226" s="46"/>
      <c r="C1226" s="333" t="s">
        <v>8207</v>
      </c>
      <c r="D1226" s="40"/>
      <c r="E1226" s="40"/>
      <c r="F1226" s="40"/>
      <c r="G1226" s="40"/>
      <c r="H1226" s="46"/>
    </row>
    <row r="1227" s="2" customFormat="1" ht="16.8" customHeight="1">
      <c r="A1227" s="40"/>
      <c r="B1227" s="46"/>
      <c r="C1227" s="331" t="s">
        <v>1101</v>
      </c>
      <c r="D1227" s="331" t="s">
        <v>1102</v>
      </c>
      <c r="E1227" s="19" t="s">
        <v>317</v>
      </c>
      <c r="F1227" s="332">
        <v>3557</v>
      </c>
      <c r="G1227" s="40"/>
      <c r="H1227" s="46"/>
    </row>
    <row r="1228" s="2" customFormat="1" ht="16.8" customHeight="1">
      <c r="A1228" s="40"/>
      <c r="B1228" s="46"/>
      <c r="C1228" s="331" t="s">
        <v>1200</v>
      </c>
      <c r="D1228" s="331" t="s">
        <v>1201</v>
      </c>
      <c r="E1228" s="19" t="s">
        <v>251</v>
      </c>
      <c r="F1228" s="332">
        <v>10669.424999999999</v>
      </c>
      <c r="G1228" s="40"/>
      <c r="H1228" s="46"/>
    </row>
    <row r="1229" s="2" customFormat="1" ht="16.8" customHeight="1">
      <c r="A1229" s="40"/>
      <c r="B1229" s="46"/>
      <c r="C1229" s="331" t="s">
        <v>1226</v>
      </c>
      <c r="D1229" s="331" t="s">
        <v>1227</v>
      </c>
      <c r="E1229" s="19" t="s">
        <v>251</v>
      </c>
      <c r="F1229" s="332">
        <v>2528.7249999999999</v>
      </c>
      <c r="G1229" s="40"/>
      <c r="H1229" s="46"/>
    </row>
    <row r="1230" s="2" customFormat="1" ht="16.8" customHeight="1">
      <c r="A1230" s="40"/>
      <c r="B1230" s="46"/>
      <c r="C1230" s="331" t="s">
        <v>1241</v>
      </c>
      <c r="D1230" s="331" t="s">
        <v>1242</v>
      </c>
      <c r="E1230" s="19" t="s">
        <v>275</v>
      </c>
      <c r="F1230" s="332">
        <v>7845.8999999999996</v>
      </c>
      <c r="G1230" s="40"/>
      <c r="H1230" s="46"/>
    </row>
    <row r="1231" s="2" customFormat="1" ht="16.8" customHeight="1">
      <c r="A1231" s="40"/>
      <c r="B1231" s="46"/>
      <c r="C1231" s="331" t="s">
        <v>1279</v>
      </c>
      <c r="D1231" s="331" t="s">
        <v>1280</v>
      </c>
      <c r="E1231" s="19" t="s">
        <v>329</v>
      </c>
      <c r="F1231" s="332">
        <v>1044</v>
      </c>
      <c r="G1231" s="40"/>
      <c r="H1231" s="46"/>
    </row>
    <row r="1232" s="2" customFormat="1" ht="16.8" customHeight="1">
      <c r="A1232" s="40"/>
      <c r="B1232" s="46"/>
      <c r="C1232" s="331" t="s">
        <v>1291</v>
      </c>
      <c r="D1232" s="331" t="s">
        <v>1292</v>
      </c>
      <c r="E1232" s="19" t="s">
        <v>329</v>
      </c>
      <c r="F1232" s="332">
        <v>8431</v>
      </c>
      <c r="G1232" s="40"/>
      <c r="H1232" s="46"/>
    </row>
    <row r="1233" s="2" customFormat="1" ht="16.8" customHeight="1">
      <c r="A1233" s="40"/>
      <c r="B1233" s="46"/>
      <c r="C1233" s="331" t="s">
        <v>1312</v>
      </c>
      <c r="D1233" s="331" t="s">
        <v>1313</v>
      </c>
      <c r="E1233" s="19" t="s">
        <v>251</v>
      </c>
      <c r="F1233" s="332">
        <v>928.54999999999995</v>
      </c>
      <c r="G1233" s="40"/>
      <c r="H1233" s="46"/>
    </row>
    <row r="1234" s="2" customFormat="1" ht="16.8" customHeight="1">
      <c r="A1234" s="40"/>
      <c r="B1234" s="46"/>
      <c r="C1234" s="327" t="s">
        <v>1041</v>
      </c>
      <c r="D1234" s="328" t="s">
        <v>1</v>
      </c>
      <c r="E1234" s="329" t="s">
        <v>1</v>
      </c>
      <c r="F1234" s="330">
        <v>1184</v>
      </c>
      <c r="G1234" s="40"/>
      <c r="H1234" s="46"/>
    </row>
    <row r="1235" s="2" customFormat="1" ht="16.8" customHeight="1">
      <c r="A1235" s="40"/>
      <c r="B1235" s="46"/>
      <c r="C1235" s="331" t="s">
        <v>1041</v>
      </c>
      <c r="D1235" s="331" t="s">
        <v>1891</v>
      </c>
      <c r="E1235" s="19" t="s">
        <v>1</v>
      </c>
      <c r="F1235" s="332">
        <v>1184</v>
      </c>
      <c r="G1235" s="40"/>
      <c r="H1235" s="46"/>
    </row>
    <row r="1236" s="2" customFormat="1" ht="16.8" customHeight="1">
      <c r="A1236" s="40"/>
      <c r="B1236" s="46"/>
      <c r="C1236" s="333" t="s">
        <v>8207</v>
      </c>
      <c r="D1236" s="40"/>
      <c r="E1236" s="40"/>
      <c r="F1236" s="40"/>
      <c r="G1236" s="40"/>
      <c r="H1236" s="46"/>
    </row>
    <row r="1237" s="2" customFormat="1" ht="16.8" customHeight="1">
      <c r="A1237" s="40"/>
      <c r="B1237" s="46"/>
      <c r="C1237" s="331" t="s">
        <v>1151</v>
      </c>
      <c r="D1237" s="331" t="s">
        <v>1152</v>
      </c>
      <c r="E1237" s="19" t="s">
        <v>275</v>
      </c>
      <c r="F1237" s="332">
        <v>1184</v>
      </c>
      <c r="G1237" s="40"/>
      <c r="H1237" s="46"/>
    </row>
    <row r="1238" s="2" customFormat="1" ht="16.8" customHeight="1">
      <c r="A1238" s="40"/>
      <c r="B1238" s="46"/>
      <c r="C1238" s="331" t="s">
        <v>1220</v>
      </c>
      <c r="D1238" s="331" t="s">
        <v>1221</v>
      </c>
      <c r="E1238" s="19" t="s">
        <v>251</v>
      </c>
      <c r="F1238" s="332">
        <v>296</v>
      </c>
      <c r="G1238" s="40"/>
      <c r="H1238" s="46"/>
    </row>
    <row r="1239" s="2" customFormat="1" ht="16.8" customHeight="1">
      <c r="A1239" s="40"/>
      <c r="B1239" s="46"/>
      <c r="C1239" s="331" t="s">
        <v>1256</v>
      </c>
      <c r="D1239" s="331" t="s">
        <v>1257</v>
      </c>
      <c r="E1239" s="19" t="s">
        <v>545</v>
      </c>
      <c r="F1239" s="332">
        <v>296</v>
      </c>
      <c r="G1239" s="40"/>
      <c r="H1239" s="46"/>
    </row>
    <row r="1240" s="2" customFormat="1" ht="16.8" customHeight="1">
      <c r="A1240" s="40"/>
      <c r="B1240" s="46"/>
      <c r="C1240" s="327" t="s">
        <v>1841</v>
      </c>
      <c r="D1240" s="328" t="s">
        <v>1</v>
      </c>
      <c r="E1240" s="329" t="s">
        <v>1</v>
      </c>
      <c r="F1240" s="330">
        <v>1515</v>
      </c>
      <c r="G1240" s="40"/>
      <c r="H1240" s="46"/>
    </row>
    <row r="1241" s="2" customFormat="1" ht="16.8" customHeight="1">
      <c r="A1241" s="40"/>
      <c r="B1241" s="46"/>
      <c r="C1241" s="331" t="s">
        <v>1</v>
      </c>
      <c r="D1241" s="331" t="s">
        <v>1894</v>
      </c>
      <c r="E1241" s="19" t="s">
        <v>1</v>
      </c>
      <c r="F1241" s="332">
        <v>0</v>
      </c>
      <c r="G1241" s="40"/>
      <c r="H1241" s="46"/>
    </row>
    <row r="1242" s="2" customFormat="1" ht="16.8" customHeight="1">
      <c r="A1242" s="40"/>
      <c r="B1242" s="46"/>
      <c r="C1242" s="331" t="s">
        <v>1</v>
      </c>
      <c r="D1242" s="331" t="s">
        <v>1895</v>
      </c>
      <c r="E1242" s="19" t="s">
        <v>1</v>
      </c>
      <c r="F1242" s="332">
        <v>1170</v>
      </c>
      <c r="G1242" s="40"/>
      <c r="H1242" s="46"/>
    </row>
    <row r="1243" s="2" customFormat="1" ht="16.8" customHeight="1">
      <c r="A1243" s="40"/>
      <c r="B1243" s="46"/>
      <c r="C1243" s="331" t="s">
        <v>1</v>
      </c>
      <c r="D1243" s="331" t="s">
        <v>1896</v>
      </c>
      <c r="E1243" s="19" t="s">
        <v>1</v>
      </c>
      <c r="F1243" s="332">
        <v>345</v>
      </c>
      <c r="G1243" s="40"/>
      <c r="H1243" s="46"/>
    </row>
    <row r="1244" s="2" customFormat="1" ht="16.8" customHeight="1">
      <c r="A1244" s="40"/>
      <c r="B1244" s="46"/>
      <c r="C1244" s="331" t="s">
        <v>1841</v>
      </c>
      <c r="D1244" s="331" t="s">
        <v>266</v>
      </c>
      <c r="E1244" s="19" t="s">
        <v>1</v>
      </c>
      <c r="F1244" s="332">
        <v>1515</v>
      </c>
      <c r="G1244" s="40"/>
      <c r="H1244" s="46"/>
    </row>
    <row r="1245" s="2" customFormat="1" ht="16.8" customHeight="1">
      <c r="A1245" s="40"/>
      <c r="B1245" s="46"/>
      <c r="C1245" s="333" t="s">
        <v>8207</v>
      </c>
      <c r="D1245" s="40"/>
      <c r="E1245" s="40"/>
      <c r="F1245" s="40"/>
      <c r="G1245" s="40"/>
      <c r="H1245" s="46"/>
    </row>
    <row r="1246" s="2" customFormat="1" ht="16.8" customHeight="1">
      <c r="A1246" s="40"/>
      <c r="B1246" s="46"/>
      <c r="C1246" s="331" t="s">
        <v>1159</v>
      </c>
      <c r="D1246" s="331" t="s">
        <v>1160</v>
      </c>
      <c r="E1246" s="19" t="s">
        <v>275</v>
      </c>
      <c r="F1246" s="332">
        <v>1515</v>
      </c>
      <c r="G1246" s="40"/>
      <c r="H1246" s="46"/>
    </row>
    <row r="1247" s="2" customFormat="1" ht="16.8" customHeight="1">
      <c r="A1247" s="40"/>
      <c r="B1247" s="46"/>
      <c r="C1247" s="331" t="s">
        <v>1949</v>
      </c>
      <c r="D1247" s="331" t="s">
        <v>1950</v>
      </c>
      <c r="E1247" s="19" t="s">
        <v>275</v>
      </c>
      <c r="F1247" s="332">
        <v>1515</v>
      </c>
      <c r="G1247" s="40"/>
      <c r="H1247" s="46"/>
    </row>
    <row r="1248" s="2" customFormat="1" ht="16.8" customHeight="1">
      <c r="A1248" s="40"/>
      <c r="B1248" s="46"/>
      <c r="C1248" s="327" t="s">
        <v>1043</v>
      </c>
      <c r="D1248" s="328" t="s">
        <v>1</v>
      </c>
      <c r="E1248" s="329" t="s">
        <v>1</v>
      </c>
      <c r="F1248" s="330">
        <v>505</v>
      </c>
      <c r="G1248" s="40"/>
      <c r="H1248" s="46"/>
    </row>
    <row r="1249" s="2" customFormat="1" ht="16.8" customHeight="1">
      <c r="A1249" s="40"/>
      <c r="B1249" s="46"/>
      <c r="C1249" s="331" t="s">
        <v>1</v>
      </c>
      <c r="D1249" s="331" t="s">
        <v>1093</v>
      </c>
      <c r="E1249" s="19" t="s">
        <v>1</v>
      </c>
      <c r="F1249" s="332">
        <v>0</v>
      </c>
      <c r="G1249" s="40"/>
      <c r="H1249" s="46"/>
    </row>
    <row r="1250" s="2" customFormat="1" ht="16.8" customHeight="1">
      <c r="A1250" s="40"/>
      <c r="B1250" s="46"/>
      <c r="C1250" s="331" t="s">
        <v>1</v>
      </c>
      <c r="D1250" s="331" t="s">
        <v>1857</v>
      </c>
      <c r="E1250" s="19" t="s">
        <v>1</v>
      </c>
      <c r="F1250" s="332">
        <v>0</v>
      </c>
      <c r="G1250" s="40"/>
      <c r="H1250" s="46"/>
    </row>
    <row r="1251" s="2" customFormat="1" ht="16.8" customHeight="1">
      <c r="A1251" s="40"/>
      <c r="B1251" s="46"/>
      <c r="C1251" s="331" t="s">
        <v>1</v>
      </c>
      <c r="D1251" s="331" t="s">
        <v>1858</v>
      </c>
      <c r="E1251" s="19" t="s">
        <v>1</v>
      </c>
      <c r="F1251" s="332">
        <v>40</v>
      </c>
      <c r="G1251" s="40"/>
      <c r="H1251" s="46"/>
    </row>
    <row r="1252" s="2" customFormat="1" ht="16.8" customHeight="1">
      <c r="A1252" s="40"/>
      <c r="B1252" s="46"/>
      <c r="C1252" s="331" t="s">
        <v>1</v>
      </c>
      <c r="D1252" s="331" t="s">
        <v>1094</v>
      </c>
      <c r="E1252" s="19" t="s">
        <v>1</v>
      </c>
      <c r="F1252" s="332">
        <v>0</v>
      </c>
      <c r="G1252" s="40"/>
      <c r="H1252" s="46"/>
    </row>
    <row r="1253" s="2" customFormat="1" ht="16.8" customHeight="1">
      <c r="A1253" s="40"/>
      <c r="B1253" s="46"/>
      <c r="C1253" s="331" t="s">
        <v>1</v>
      </c>
      <c r="D1253" s="331" t="s">
        <v>1859</v>
      </c>
      <c r="E1253" s="19" t="s">
        <v>1</v>
      </c>
      <c r="F1253" s="332">
        <v>45</v>
      </c>
      <c r="G1253" s="40"/>
      <c r="H1253" s="46"/>
    </row>
    <row r="1254" s="2" customFormat="1" ht="16.8" customHeight="1">
      <c r="A1254" s="40"/>
      <c r="B1254" s="46"/>
      <c r="C1254" s="331" t="s">
        <v>1</v>
      </c>
      <c r="D1254" s="331" t="s">
        <v>1860</v>
      </c>
      <c r="E1254" s="19" t="s">
        <v>1</v>
      </c>
      <c r="F1254" s="332">
        <v>50</v>
      </c>
      <c r="G1254" s="40"/>
      <c r="H1254" s="46"/>
    </row>
    <row r="1255" s="2" customFormat="1" ht="16.8" customHeight="1">
      <c r="A1255" s="40"/>
      <c r="B1255" s="46"/>
      <c r="C1255" s="331" t="s">
        <v>1</v>
      </c>
      <c r="D1255" s="331" t="s">
        <v>1861</v>
      </c>
      <c r="E1255" s="19" t="s">
        <v>1</v>
      </c>
      <c r="F1255" s="332">
        <v>35</v>
      </c>
      <c r="G1255" s="40"/>
      <c r="H1255" s="46"/>
    </row>
    <row r="1256" s="2" customFormat="1" ht="16.8" customHeight="1">
      <c r="A1256" s="40"/>
      <c r="B1256" s="46"/>
      <c r="C1256" s="331" t="s">
        <v>1</v>
      </c>
      <c r="D1256" s="331" t="s">
        <v>1862</v>
      </c>
      <c r="E1256" s="19" t="s">
        <v>1</v>
      </c>
      <c r="F1256" s="332">
        <v>55</v>
      </c>
      <c r="G1256" s="40"/>
      <c r="H1256" s="46"/>
    </row>
    <row r="1257" s="2" customFormat="1" ht="16.8" customHeight="1">
      <c r="A1257" s="40"/>
      <c r="B1257" s="46"/>
      <c r="C1257" s="331" t="s">
        <v>1</v>
      </c>
      <c r="D1257" s="331" t="s">
        <v>1863</v>
      </c>
      <c r="E1257" s="19" t="s">
        <v>1</v>
      </c>
      <c r="F1257" s="332">
        <v>50</v>
      </c>
      <c r="G1257" s="40"/>
      <c r="H1257" s="46"/>
    </row>
    <row r="1258" s="2" customFormat="1" ht="16.8" customHeight="1">
      <c r="A1258" s="40"/>
      <c r="B1258" s="46"/>
      <c r="C1258" s="331" t="s">
        <v>1</v>
      </c>
      <c r="D1258" s="331" t="s">
        <v>1864</v>
      </c>
      <c r="E1258" s="19" t="s">
        <v>1</v>
      </c>
      <c r="F1258" s="332">
        <v>90</v>
      </c>
      <c r="G1258" s="40"/>
      <c r="H1258" s="46"/>
    </row>
    <row r="1259" s="2" customFormat="1" ht="16.8" customHeight="1">
      <c r="A1259" s="40"/>
      <c r="B1259" s="46"/>
      <c r="C1259" s="331" t="s">
        <v>1</v>
      </c>
      <c r="D1259" s="331" t="s">
        <v>1865</v>
      </c>
      <c r="E1259" s="19" t="s">
        <v>1</v>
      </c>
      <c r="F1259" s="332">
        <v>140</v>
      </c>
      <c r="G1259" s="40"/>
      <c r="H1259" s="46"/>
    </row>
    <row r="1260" s="2" customFormat="1" ht="16.8" customHeight="1">
      <c r="A1260" s="40"/>
      <c r="B1260" s="46"/>
      <c r="C1260" s="331" t="s">
        <v>1043</v>
      </c>
      <c r="D1260" s="331" t="s">
        <v>266</v>
      </c>
      <c r="E1260" s="19" t="s">
        <v>1</v>
      </c>
      <c r="F1260" s="332">
        <v>505</v>
      </c>
      <c r="G1260" s="40"/>
      <c r="H1260" s="46"/>
    </row>
    <row r="1261" s="2" customFormat="1" ht="16.8" customHeight="1">
      <c r="A1261" s="40"/>
      <c r="B1261" s="46"/>
      <c r="C1261" s="333" t="s">
        <v>8207</v>
      </c>
      <c r="D1261" s="40"/>
      <c r="E1261" s="40"/>
      <c r="F1261" s="40"/>
      <c r="G1261" s="40"/>
      <c r="H1261" s="46"/>
    </row>
    <row r="1262" s="2" customFormat="1" ht="16.8" customHeight="1">
      <c r="A1262" s="40"/>
      <c r="B1262" s="46"/>
      <c r="C1262" s="331" t="s">
        <v>1089</v>
      </c>
      <c r="D1262" s="331" t="s">
        <v>1090</v>
      </c>
      <c r="E1262" s="19" t="s">
        <v>317</v>
      </c>
      <c r="F1262" s="332">
        <v>505</v>
      </c>
      <c r="G1262" s="40"/>
      <c r="H1262" s="46"/>
    </row>
    <row r="1263" s="2" customFormat="1" ht="16.8" customHeight="1">
      <c r="A1263" s="40"/>
      <c r="B1263" s="46"/>
      <c r="C1263" s="331" t="s">
        <v>1200</v>
      </c>
      <c r="D1263" s="331" t="s">
        <v>1201</v>
      </c>
      <c r="E1263" s="19" t="s">
        <v>251</v>
      </c>
      <c r="F1263" s="332">
        <v>10669.424999999999</v>
      </c>
      <c r="G1263" s="40"/>
      <c r="H1263" s="46"/>
    </row>
    <row r="1264" s="2" customFormat="1" ht="16.8" customHeight="1">
      <c r="A1264" s="40"/>
      <c r="B1264" s="46"/>
      <c r="C1264" s="327" t="s">
        <v>1045</v>
      </c>
      <c r="D1264" s="328" t="s">
        <v>1</v>
      </c>
      <c r="E1264" s="329" t="s">
        <v>1</v>
      </c>
      <c r="F1264" s="330">
        <v>3557</v>
      </c>
      <c r="G1264" s="40"/>
      <c r="H1264" s="46"/>
    </row>
    <row r="1265" s="2" customFormat="1" ht="16.8" customHeight="1">
      <c r="A1265" s="40"/>
      <c r="B1265" s="46"/>
      <c r="C1265" s="331" t="s">
        <v>1</v>
      </c>
      <c r="D1265" s="331" t="s">
        <v>1105</v>
      </c>
      <c r="E1265" s="19" t="s">
        <v>1</v>
      </c>
      <c r="F1265" s="332">
        <v>0</v>
      </c>
      <c r="G1265" s="40"/>
      <c r="H1265" s="46"/>
    </row>
    <row r="1266" s="2" customFormat="1" ht="16.8" customHeight="1">
      <c r="A1266" s="40"/>
      <c r="B1266" s="46"/>
      <c r="C1266" s="331" t="s">
        <v>1</v>
      </c>
      <c r="D1266" s="331" t="s">
        <v>1857</v>
      </c>
      <c r="E1266" s="19" t="s">
        <v>1</v>
      </c>
      <c r="F1266" s="332">
        <v>0</v>
      </c>
      <c r="G1266" s="40"/>
      <c r="H1266" s="46"/>
    </row>
    <row r="1267" s="2" customFormat="1" ht="16.8" customHeight="1">
      <c r="A1267" s="40"/>
      <c r="B1267" s="46"/>
      <c r="C1267" s="331" t="s">
        <v>1</v>
      </c>
      <c r="D1267" s="331" t="s">
        <v>1867</v>
      </c>
      <c r="E1267" s="19" t="s">
        <v>1</v>
      </c>
      <c r="F1267" s="332">
        <v>65</v>
      </c>
      <c r="G1267" s="40"/>
      <c r="H1267" s="46"/>
    </row>
    <row r="1268" s="2" customFormat="1" ht="16.8" customHeight="1">
      <c r="A1268" s="40"/>
      <c r="B1268" s="46"/>
      <c r="C1268" s="331" t="s">
        <v>1</v>
      </c>
      <c r="D1268" s="331" t="s">
        <v>1094</v>
      </c>
      <c r="E1268" s="19" t="s">
        <v>1</v>
      </c>
      <c r="F1268" s="332">
        <v>0</v>
      </c>
      <c r="G1268" s="40"/>
      <c r="H1268" s="46"/>
    </row>
    <row r="1269" s="2" customFormat="1" ht="16.8" customHeight="1">
      <c r="A1269" s="40"/>
      <c r="B1269" s="46"/>
      <c r="C1269" s="331" t="s">
        <v>1</v>
      </c>
      <c r="D1269" s="331" t="s">
        <v>1868</v>
      </c>
      <c r="E1269" s="19" t="s">
        <v>1</v>
      </c>
      <c r="F1269" s="332">
        <v>50</v>
      </c>
      <c r="G1269" s="40"/>
      <c r="H1269" s="46"/>
    </row>
    <row r="1270" s="2" customFormat="1" ht="16.8" customHeight="1">
      <c r="A1270" s="40"/>
      <c r="B1270" s="46"/>
      <c r="C1270" s="331" t="s">
        <v>1</v>
      </c>
      <c r="D1270" s="331" t="s">
        <v>1869</v>
      </c>
      <c r="E1270" s="19" t="s">
        <v>1</v>
      </c>
      <c r="F1270" s="332">
        <v>62</v>
      </c>
      <c r="G1270" s="40"/>
      <c r="H1270" s="46"/>
    </row>
    <row r="1271" s="2" customFormat="1" ht="16.8" customHeight="1">
      <c r="A1271" s="40"/>
      <c r="B1271" s="46"/>
      <c r="C1271" s="331" t="s">
        <v>1</v>
      </c>
      <c r="D1271" s="331" t="s">
        <v>1870</v>
      </c>
      <c r="E1271" s="19" t="s">
        <v>1</v>
      </c>
      <c r="F1271" s="332">
        <v>160</v>
      </c>
      <c r="G1271" s="40"/>
      <c r="H1271" s="46"/>
    </row>
    <row r="1272" s="2" customFormat="1" ht="16.8" customHeight="1">
      <c r="A1272" s="40"/>
      <c r="B1272" s="46"/>
      <c r="C1272" s="331" t="s">
        <v>1</v>
      </c>
      <c r="D1272" s="331" t="s">
        <v>1871</v>
      </c>
      <c r="E1272" s="19" t="s">
        <v>1</v>
      </c>
      <c r="F1272" s="332">
        <v>205</v>
      </c>
      <c r="G1272" s="40"/>
      <c r="H1272" s="46"/>
    </row>
    <row r="1273" s="2" customFormat="1" ht="16.8" customHeight="1">
      <c r="A1273" s="40"/>
      <c r="B1273" s="46"/>
      <c r="C1273" s="331" t="s">
        <v>1</v>
      </c>
      <c r="D1273" s="331" t="s">
        <v>1109</v>
      </c>
      <c r="E1273" s="19" t="s">
        <v>1</v>
      </c>
      <c r="F1273" s="332">
        <v>0</v>
      </c>
      <c r="G1273" s="40"/>
      <c r="H1273" s="46"/>
    </row>
    <row r="1274" s="2" customFormat="1" ht="16.8" customHeight="1">
      <c r="A1274" s="40"/>
      <c r="B1274" s="46"/>
      <c r="C1274" s="331" t="s">
        <v>1</v>
      </c>
      <c r="D1274" s="331" t="s">
        <v>1110</v>
      </c>
      <c r="E1274" s="19" t="s">
        <v>1</v>
      </c>
      <c r="F1274" s="332">
        <v>0</v>
      </c>
      <c r="G1274" s="40"/>
      <c r="H1274" s="46"/>
    </row>
    <row r="1275" s="2" customFormat="1" ht="16.8" customHeight="1">
      <c r="A1275" s="40"/>
      <c r="B1275" s="46"/>
      <c r="C1275" s="331" t="s">
        <v>1</v>
      </c>
      <c r="D1275" s="331" t="s">
        <v>1872</v>
      </c>
      <c r="E1275" s="19" t="s">
        <v>1</v>
      </c>
      <c r="F1275" s="332">
        <v>125</v>
      </c>
      <c r="G1275" s="40"/>
      <c r="H1275" s="46"/>
    </row>
    <row r="1276" s="2" customFormat="1" ht="16.8" customHeight="1">
      <c r="A1276" s="40"/>
      <c r="B1276" s="46"/>
      <c r="C1276" s="331" t="s">
        <v>1</v>
      </c>
      <c r="D1276" s="331" t="s">
        <v>1873</v>
      </c>
      <c r="E1276" s="19" t="s">
        <v>1</v>
      </c>
      <c r="F1276" s="332">
        <v>155</v>
      </c>
      <c r="G1276" s="40"/>
      <c r="H1276" s="46"/>
    </row>
    <row r="1277" s="2" customFormat="1" ht="16.8" customHeight="1">
      <c r="A1277" s="40"/>
      <c r="B1277" s="46"/>
      <c r="C1277" s="331" t="s">
        <v>1</v>
      </c>
      <c r="D1277" s="331" t="s">
        <v>1106</v>
      </c>
      <c r="E1277" s="19" t="s">
        <v>1</v>
      </c>
      <c r="F1277" s="332">
        <v>0</v>
      </c>
      <c r="G1277" s="40"/>
      <c r="H1277" s="46"/>
    </row>
    <row r="1278" s="2" customFormat="1" ht="16.8" customHeight="1">
      <c r="A1278" s="40"/>
      <c r="B1278" s="46"/>
      <c r="C1278" s="331" t="s">
        <v>1</v>
      </c>
      <c r="D1278" s="331" t="s">
        <v>1874</v>
      </c>
      <c r="E1278" s="19" t="s">
        <v>1</v>
      </c>
      <c r="F1278" s="332">
        <v>323</v>
      </c>
      <c r="G1278" s="40"/>
      <c r="H1278" s="46"/>
    </row>
    <row r="1279" s="2" customFormat="1" ht="16.8" customHeight="1">
      <c r="A1279" s="40"/>
      <c r="B1279" s="46"/>
      <c r="C1279" s="331" t="s">
        <v>1</v>
      </c>
      <c r="D1279" s="331" t="s">
        <v>1875</v>
      </c>
      <c r="E1279" s="19" t="s">
        <v>1</v>
      </c>
      <c r="F1279" s="332">
        <v>200</v>
      </c>
      <c r="G1279" s="40"/>
      <c r="H1279" s="46"/>
    </row>
    <row r="1280" s="2" customFormat="1" ht="16.8" customHeight="1">
      <c r="A1280" s="40"/>
      <c r="B1280" s="46"/>
      <c r="C1280" s="331" t="s">
        <v>1</v>
      </c>
      <c r="D1280" s="331" t="s">
        <v>1876</v>
      </c>
      <c r="E1280" s="19" t="s">
        <v>1</v>
      </c>
      <c r="F1280" s="332">
        <v>215</v>
      </c>
      <c r="G1280" s="40"/>
      <c r="H1280" s="46"/>
    </row>
    <row r="1281" s="2" customFormat="1" ht="16.8" customHeight="1">
      <c r="A1281" s="40"/>
      <c r="B1281" s="46"/>
      <c r="C1281" s="331" t="s">
        <v>1</v>
      </c>
      <c r="D1281" s="331" t="s">
        <v>1877</v>
      </c>
      <c r="E1281" s="19" t="s">
        <v>1</v>
      </c>
      <c r="F1281" s="332">
        <v>246</v>
      </c>
      <c r="G1281" s="40"/>
      <c r="H1281" s="46"/>
    </row>
    <row r="1282" s="2" customFormat="1" ht="16.8" customHeight="1">
      <c r="A1282" s="40"/>
      <c r="B1282" s="46"/>
      <c r="C1282" s="331" t="s">
        <v>1</v>
      </c>
      <c r="D1282" s="331" t="s">
        <v>1878</v>
      </c>
      <c r="E1282" s="19" t="s">
        <v>1</v>
      </c>
      <c r="F1282" s="332">
        <v>239</v>
      </c>
      <c r="G1282" s="40"/>
      <c r="H1282" s="46"/>
    </row>
    <row r="1283" s="2" customFormat="1" ht="16.8" customHeight="1">
      <c r="A1283" s="40"/>
      <c r="B1283" s="46"/>
      <c r="C1283" s="331" t="s">
        <v>1</v>
      </c>
      <c r="D1283" s="331" t="s">
        <v>1879</v>
      </c>
      <c r="E1283" s="19" t="s">
        <v>1</v>
      </c>
      <c r="F1283" s="332">
        <v>34</v>
      </c>
      <c r="G1283" s="40"/>
      <c r="H1283" s="46"/>
    </row>
    <row r="1284" s="2" customFormat="1" ht="16.8" customHeight="1">
      <c r="A1284" s="40"/>
      <c r="B1284" s="46"/>
      <c r="C1284" s="331" t="s">
        <v>1</v>
      </c>
      <c r="D1284" s="331" t="s">
        <v>1880</v>
      </c>
      <c r="E1284" s="19" t="s">
        <v>1</v>
      </c>
      <c r="F1284" s="332">
        <v>300</v>
      </c>
      <c r="G1284" s="40"/>
      <c r="H1284" s="46"/>
    </row>
    <row r="1285" s="2" customFormat="1" ht="16.8" customHeight="1">
      <c r="A1285" s="40"/>
      <c r="B1285" s="46"/>
      <c r="C1285" s="331" t="s">
        <v>1</v>
      </c>
      <c r="D1285" s="331" t="s">
        <v>1881</v>
      </c>
      <c r="E1285" s="19" t="s">
        <v>1</v>
      </c>
      <c r="F1285" s="332">
        <v>130</v>
      </c>
      <c r="G1285" s="40"/>
      <c r="H1285" s="46"/>
    </row>
    <row r="1286" s="2" customFormat="1" ht="16.8" customHeight="1">
      <c r="A1286" s="40"/>
      <c r="B1286" s="46"/>
      <c r="C1286" s="331" t="s">
        <v>1</v>
      </c>
      <c r="D1286" s="331" t="s">
        <v>1882</v>
      </c>
      <c r="E1286" s="19" t="s">
        <v>1</v>
      </c>
      <c r="F1286" s="332">
        <v>157</v>
      </c>
      <c r="G1286" s="40"/>
      <c r="H1286" s="46"/>
    </row>
    <row r="1287" s="2" customFormat="1" ht="16.8" customHeight="1">
      <c r="A1287" s="40"/>
      <c r="B1287" s="46"/>
      <c r="C1287" s="331" t="s">
        <v>1</v>
      </c>
      <c r="D1287" s="331" t="s">
        <v>1883</v>
      </c>
      <c r="E1287" s="19" t="s">
        <v>1</v>
      </c>
      <c r="F1287" s="332">
        <v>360</v>
      </c>
      <c r="G1287" s="40"/>
      <c r="H1287" s="46"/>
    </row>
    <row r="1288" s="2" customFormat="1" ht="16.8" customHeight="1">
      <c r="A1288" s="40"/>
      <c r="B1288" s="46"/>
      <c r="C1288" s="331" t="s">
        <v>1</v>
      </c>
      <c r="D1288" s="331" t="s">
        <v>1884</v>
      </c>
      <c r="E1288" s="19" t="s">
        <v>1</v>
      </c>
      <c r="F1288" s="332">
        <v>100</v>
      </c>
      <c r="G1288" s="40"/>
      <c r="H1288" s="46"/>
    </row>
    <row r="1289" s="2" customFormat="1" ht="16.8" customHeight="1">
      <c r="A1289" s="40"/>
      <c r="B1289" s="46"/>
      <c r="C1289" s="331" t="s">
        <v>1</v>
      </c>
      <c r="D1289" s="331" t="s">
        <v>1127</v>
      </c>
      <c r="E1289" s="19" t="s">
        <v>1</v>
      </c>
      <c r="F1289" s="332">
        <v>0</v>
      </c>
      <c r="G1289" s="40"/>
      <c r="H1289" s="46"/>
    </row>
    <row r="1290" s="2" customFormat="1" ht="16.8" customHeight="1">
      <c r="A1290" s="40"/>
      <c r="B1290" s="46"/>
      <c r="C1290" s="331" t="s">
        <v>1</v>
      </c>
      <c r="D1290" s="331" t="s">
        <v>1885</v>
      </c>
      <c r="E1290" s="19" t="s">
        <v>1</v>
      </c>
      <c r="F1290" s="332">
        <v>26</v>
      </c>
      <c r="G1290" s="40"/>
      <c r="H1290" s="46"/>
    </row>
    <row r="1291" s="2" customFormat="1" ht="16.8" customHeight="1">
      <c r="A1291" s="40"/>
      <c r="B1291" s="46"/>
      <c r="C1291" s="331" t="s">
        <v>1</v>
      </c>
      <c r="D1291" s="331" t="s">
        <v>1129</v>
      </c>
      <c r="E1291" s="19" t="s">
        <v>1</v>
      </c>
      <c r="F1291" s="332">
        <v>0</v>
      </c>
      <c r="G1291" s="40"/>
      <c r="H1291" s="46"/>
    </row>
    <row r="1292" s="2" customFormat="1" ht="16.8" customHeight="1">
      <c r="A1292" s="40"/>
      <c r="B1292" s="46"/>
      <c r="C1292" s="331" t="s">
        <v>1</v>
      </c>
      <c r="D1292" s="331" t="s">
        <v>1106</v>
      </c>
      <c r="E1292" s="19" t="s">
        <v>1</v>
      </c>
      <c r="F1292" s="332">
        <v>0</v>
      </c>
      <c r="G1292" s="40"/>
      <c r="H1292" s="46"/>
    </row>
    <row r="1293" s="2" customFormat="1" ht="16.8" customHeight="1">
      <c r="A1293" s="40"/>
      <c r="B1293" s="46"/>
      <c r="C1293" s="331" t="s">
        <v>1</v>
      </c>
      <c r="D1293" s="331" t="s">
        <v>1886</v>
      </c>
      <c r="E1293" s="19" t="s">
        <v>1</v>
      </c>
      <c r="F1293" s="332">
        <v>360</v>
      </c>
      <c r="G1293" s="40"/>
      <c r="H1293" s="46"/>
    </row>
    <row r="1294" s="2" customFormat="1" ht="16.8" customHeight="1">
      <c r="A1294" s="40"/>
      <c r="B1294" s="46"/>
      <c r="C1294" s="331" t="s">
        <v>1</v>
      </c>
      <c r="D1294" s="331" t="s">
        <v>1133</v>
      </c>
      <c r="E1294" s="19" t="s">
        <v>1</v>
      </c>
      <c r="F1294" s="332">
        <v>0</v>
      </c>
      <c r="G1294" s="40"/>
      <c r="H1294" s="46"/>
    </row>
    <row r="1295" s="2" customFormat="1" ht="16.8" customHeight="1">
      <c r="A1295" s="40"/>
      <c r="B1295" s="46"/>
      <c r="C1295" s="331" t="s">
        <v>1</v>
      </c>
      <c r="D1295" s="331" t="s">
        <v>1106</v>
      </c>
      <c r="E1295" s="19" t="s">
        <v>1</v>
      </c>
      <c r="F1295" s="332">
        <v>0</v>
      </c>
      <c r="G1295" s="40"/>
      <c r="H1295" s="46"/>
    </row>
    <row r="1296" s="2" customFormat="1" ht="16.8" customHeight="1">
      <c r="A1296" s="40"/>
      <c r="B1296" s="46"/>
      <c r="C1296" s="331" t="s">
        <v>1</v>
      </c>
      <c r="D1296" s="331" t="s">
        <v>1887</v>
      </c>
      <c r="E1296" s="19" t="s">
        <v>1</v>
      </c>
      <c r="F1296" s="332">
        <v>45</v>
      </c>
      <c r="G1296" s="40"/>
      <c r="H1296" s="46"/>
    </row>
    <row r="1297" s="2" customFormat="1" ht="16.8" customHeight="1">
      <c r="A1297" s="40"/>
      <c r="B1297" s="46"/>
      <c r="C1297" s="331" t="s">
        <v>1045</v>
      </c>
      <c r="D1297" s="331" t="s">
        <v>266</v>
      </c>
      <c r="E1297" s="19" t="s">
        <v>1</v>
      </c>
      <c r="F1297" s="332">
        <v>3557</v>
      </c>
      <c r="G1297" s="40"/>
      <c r="H1297" s="46"/>
    </row>
    <row r="1298" s="2" customFormat="1" ht="16.8" customHeight="1">
      <c r="A1298" s="40"/>
      <c r="B1298" s="46"/>
      <c r="C1298" s="333" t="s">
        <v>8207</v>
      </c>
      <c r="D1298" s="40"/>
      <c r="E1298" s="40"/>
      <c r="F1298" s="40"/>
      <c r="G1298" s="40"/>
      <c r="H1298" s="46"/>
    </row>
    <row r="1299" s="2" customFormat="1" ht="16.8" customHeight="1">
      <c r="A1299" s="40"/>
      <c r="B1299" s="46"/>
      <c r="C1299" s="331" t="s">
        <v>1101</v>
      </c>
      <c r="D1299" s="331" t="s">
        <v>1102</v>
      </c>
      <c r="E1299" s="19" t="s">
        <v>317</v>
      </c>
      <c r="F1299" s="332">
        <v>3557</v>
      </c>
      <c r="G1299" s="40"/>
      <c r="H1299" s="46"/>
    </row>
    <row r="1300" s="2" customFormat="1" ht="16.8" customHeight="1">
      <c r="A1300" s="40"/>
      <c r="B1300" s="46"/>
      <c r="C1300" s="331" t="s">
        <v>1185</v>
      </c>
      <c r="D1300" s="331" t="s">
        <v>1186</v>
      </c>
      <c r="E1300" s="19" t="s">
        <v>251</v>
      </c>
      <c r="F1300" s="332">
        <v>2489.9000000000001</v>
      </c>
      <c r="G1300" s="40"/>
      <c r="H1300" s="46"/>
    </row>
    <row r="1301" s="2" customFormat="1" ht="16.8" customHeight="1">
      <c r="A1301" s="40"/>
      <c r="B1301" s="46"/>
      <c r="C1301" s="331" t="s">
        <v>1191</v>
      </c>
      <c r="D1301" s="331" t="s">
        <v>1192</v>
      </c>
      <c r="E1301" s="19" t="s">
        <v>251</v>
      </c>
      <c r="F1301" s="332">
        <v>2205.3400000000001</v>
      </c>
      <c r="G1301" s="40"/>
      <c r="H1301" s="46"/>
    </row>
    <row r="1302" s="2" customFormat="1" ht="16.8" customHeight="1">
      <c r="A1302" s="40"/>
      <c r="B1302" s="46"/>
      <c r="C1302" s="331" t="s">
        <v>1235</v>
      </c>
      <c r="D1302" s="331" t="s">
        <v>1236</v>
      </c>
      <c r="E1302" s="19" t="s">
        <v>275</v>
      </c>
      <c r="F1302" s="332">
        <v>5410.5</v>
      </c>
      <c r="G1302" s="40"/>
      <c r="H1302" s="46"/>
    </row>
    <row r="1303" s="2" customFormat="1" ht="16.8" customHeight="1">
      <c r="A1303" s="40"/>
      <c r="B1303" s="46"/>
      <c r="C1303" s="331" t="s">
        <v>554</v>
      </c>
      <c r="D1303" s="331" t="s">
        <v>555</v>
      </c>
      <c r="E1303" s="19" t="s">
        <v>545</v>
      </c>
      <c r="F1303" s="332">
        <v>539.07000000000005</v>
      </c>
      <c r="G1303" s="40"/>
      <c r="H1303" s="46"/>
    </row>
    <row r="1304" s="2" customFormat="1" ht="16.8" customHeight="1">
      <c r="A1304" s="40"/>
      <c r="B1304" s="46"/>
      <c r="C1304" s="327" t="s">
        <v>1047</v>
      </c>
      <c r="D1304" s="328" t="s">
        <v>1</v>
      </c>
      <c r="E1304" s="329" t="s">
        <v>1</v>
      </c>
      <c r="F1304" s="330">
        <v>505</v>
      </c>
      <c r="G1304" s="40"/>
      <c r="H1304" s="46"/>
    </row>
    <row r="1305" s="2" customFormat="1" ht="16.8" customHeight="1">
      <c r="A1305" s="40"/>
      <c r="B1305" s="46"/>
      <c r="C1305" s="331" t="s">
        <v>1</v>
      </c>
      <c r="D1305" s="331" t="s">
        <v>1093</v>
      </c>
      <c r="E1305" s="19" t="s">
        <v>1</v>
      </c>
      <c r="F1305" s="332">
        <v>0</v>
      </c>
      <c r="G1305" s="40"/>
      <c r="H1305" s="46"/>
    </row>
    <row r="1306" s="2" customFormat="1" ht="16.8" customHeight="1">
      <c r="A1306" s="40"/>
      <c r="B1306" s="46"/>
      <c r="C1306" s="331" t="s">
        <v>1</v>
      </c>
      <c r="D1306" s="331" t="s">
        <v>1857</v>
      </c>
      <c r="E1306" s="19" t="s">
        <v>1</v>
      </c>
      <c r="F1306" s="332">
        <v>0</v>
      </c>
      <c r="G1306" s="40"/>
      <c r="H1306" s="46"/>
    </row>
    <row r="1307" s="2" customFormat="1" ht="16.8" customHeight="1">
      <c r="A1307" s="40"/>
      <c r="B1307" s="46"/>
      <c r="C1307" s="331" t="s">
        <v>1</v>
      </c>
      <c r="D1307" s="331" t="s">
        <v>1858</v>
      </c>
      <c r="E1307" s="19" t="s">
        <v>1</v>
      </c>
      <c r="F1307" s="332">
        <v>40</v>
      </c>
      <c r="G1307" s="40"/>
      <c r="H1307" s="46"/>
    </row>
    <row r="1308" s="2" customFormat="1" ht="16.8" customHeight="1">
      <c r="A1308" s="40"/>
      <c r="B1308" s="46"/>
      <c r="C1308" s="331" t="s">
        <v>1</v>
      </c>
      <c r="D1308" s="331" t="s">
        <v>1094</v>
      </c>
      <c r="E1308" s="19" t="s">
        <v>1</v>
      </c>
      <c r="F1308" s="332">
        <v>0</v>
      </c>
      <c r="G1308" s="40"/>
      <c r="H1308" s="46"/>
    </row>
    <row r="1309" s="2" customFormat="1" ht="16.8" customHeight="1">
      <c r="A1309" s="40"/>
      <c r="B1309" s="46"/>
      <c r="C1309" s="331" t="s">
        <v>1</v>
      </c>
      <c r="D1309" s="331" t="s">
        <v>1859</v>
      </c>
      <c r="E1309" s="19" t="s">
        <v>1</v>
      </c>
      <c r="F1309" s="332">
        <v>45</v>
      </c>
      <c r="G1309" s="40"/>
      <c r="H1309" s="46"/>
    </row>
    <row r="1310" s="2" customFormat="1" ht="16.8" customHeight="1">
      <c r="A1310" s="40"/>
      <c r="B1310" s="46"/>
      <c r="C1310" s="331" t="s">
        <v>1</v>
      </c>
      <c r="D1310" s="331" t="s">
        <v>1860</v>
      </c>
      <c r="E1310" s="19" t="s">
        <v>1</v>
      </c>
      <c r="F1310" s="332">
        <v>50</v>
      </c>
      <c r="G1310" s="40"/>
      <c r="H1310" s="46"/>
    </row>
    <row r="1311" s="2" customFormat="1" ht="16.8" customHeight="1">
      <c r="A1311" s="40"/>
      <c r="B1311" s="46"/>
      <c r="C1311" s="331" t="s">
        <v>1</v>
      </c>
      <c r="D1311" s="331" t="s">
        <v>1861</v>
      </c>
      <c r="E1311" s="19" t="s">
        <v>1</v>
      </c>
      <c r="F1311" s="332">
        <v>35</v>
      </c>
      <c r="G1311" s="40"/>
      <c r="H1311" s="46"/>
    </row>
    <row r="1312" s="2" customFormat="1" ht="16.8" customHeight="1">
      <c r="A1312" s="40"/>
      <c r="B1312" s="46"/>
      <c r="C1312" s="331" t="s">
        <v>1</v>
      </c>
      <c r="D1312" s="331" t="s">
        <v>1862</v>
      </c>
      <c r="E1312" s="19" t="s">
        <v>1</v>
      </c>
      <c r="F1312" s="332">
        <v>55</v>
      </c>
      <c r="G1312" s="40"/>
      <c r="H1312" s="46"/>
    </row>
    <row r="1313" s="2" customFormat="1" ht="16.8" customHeight="1">
      <c r="A1313" s="40"/>
      <c r="B1313" s="46"/>
      <c r="C1313" s="331" t="s">
        <v>1</v>
      </c>
      <c r="D1313" s="331" t="s">
        <v>1863</v>
      </c>
      <c r="E1313" s="19" t="s">
        <v>1</v>
      </c>
      <c r="F1313" s="332">
        <v>50</v>
      </c>
      <c r="G1313" s="40"/>
      <c r="H1313" s="46"/>
    </row>
    <row r="1314" s="2" customFormat="1" ht="16.8" customHeight="1">
      <c r="A1314" s="40"/>
      <c r="B1314" s="46"/>
      <c r="C1314" s="331" t="s">
        <v>1</v>
      </c>
      <c r="D1314" s="331" t="s">
        <v>1864</v>
      </c>
      <c r="E1314" s="19" t="s">
        <v>1</v>
      </c>
      <c r="F1314" s="332">
        <v>90</v>
      </c>
      <c r="G1314" s="40"/>
      <c r="H1314" s="46"/>
    </row>
    <row r="1315" s="2" customFormat="1" ht="16.8" customHeight="1">
      <c r="A1315" s="40"/>
      <c r="B1315" s="46"/>
      <c r="C1315" s="331" t="s">
        <v>1</v>
      </c>
      <c r="D1315" s="331" t="s">
        <v>1865</v>
      </c>
      <c r="E1315" s="19" t="s">
        <v>1</v>
      </c>
      <c r="F1315" s="332">
        <v>140</v>
      </c>
      <c r="G1315" s="40"/>
      <c r="H1315" s="46"/>
    </row>
    <row r="1316" s="2" customFormat="1" ht="16.8" customHeight="1">
      <c r="A1316" s="40"/>
      <c r="B1316" s="46"/>
      <c r="C1316" s="331" t="s">
        <v>1047</v>
      </c>
      <c r="D1316" s="331" t="s">
        <v>289</v>
      </c>
      <c r="E1316" s="19" t="s">
        <v>1</v>
      </c>
      <c r="F1316" s="332">
        <v>505</v>
      </c>
      <c r="G1316" s="40"/>
      <c r="H1316" s="46"/>
    </row>
    <row r="1317" s="2" customFormat="1" ht="16.8" customHeight="1">
      <c r="A1317" s="40"/>
      <c r="B1317" s="46"/>
      <c r="C1317" s="333" t="s">
        <v>8207</v>
      </c>
      <c r="D1317" s="40"/>
      <c r="E1317" s="40"/>
      <c r="F1317" s="40"/>
      <c r="G1317" s="40"/>
      <c r="H1317" s="46"/>
    </row>
    <row r="1318" s="2" customFormat="1" ht="16.8" customHeight="1">
      <c r="A1318" s="40"/>
      <c r="B1318" s="46"/>
      <c r="C1318" s="331" t="s">
        <v>1089</v>
      </c>
      <c r="D1318" s="331" t="s">
        <v>1090</v>
      </c>
      <c r="E1318" s="19" t="s">
        <v>317</v>
      </c>
      <c r="F1318" s="332">
        <v>505</v>
      </c>
      <c r="G1318" s="40"/>
      <c r="H1318" s="46"/>
    </row>
    <row r="1319" s="2" customFormat="1" ht="16.8" customHeight="1">
      <c r="A1319" s="40"/>
      <c r="B1319" s="46"/>
      <c r="C1319" s="331" t="s">
        <v>1303</v>
      </c>
      <c r="D1319" s="331" t="s">
        <v>1304</v>
      </c>
      <c r="E1319" s="19" t="s">
        <v>329</v>
      </c>
      <c r="F1319" s="332">
        <v>1690</v>
      </c>
      <c r="G1319" s="40"/>
      <c r="H1319" s="46"/>
    </row>
    <row r="1320" s="2" customFormat="1" ht="16.8" customHeight="1">
      <c r="A1320" s="40"/>
      <c r="B1320" s="46"/>
      <c r="C1320" s="331" t="s">
        <v>1312</v>
      </c>
      <c r="D1320" s="331" t="s">
        <v>1313</v>
      </c>
      <c r="E1320" s="19" t="s">
        <v>251</v>
      </c>
      <c r="F1320" s="332">
        <v>928.54999999999995</v>
      </c>
      <c r="G1320" s="40"/>
      <c r="H1320" s="46"/>
    </row>
    <row r="1321" s="2" customFormat="1" ht="16.8" customHeight="1">
      <c r="A1321" s="40"/>
      <c r="B1321" s="46"/>
      <c r="C1321" s="327" t="s">
        <v>1048</v>
      </c>
      <c r="D1321" s="328" t="s">
        <v>1</v>
      </c>
      <c r="E1321" s="329" t="s">
        <v>1</v>
      </c>
      <c r="F1321" s="330">
        <v>45</v>
      </c>
      <c r="G1321" s="40"/>
      <c r="H1321" s="46"/>
    </row>
    <row r="1322" s="2" customFormat="1" ht="16.8" customHeight="1">
      <c r="A1322" s="40"/>
      <c r="B1322" s="46"/>
      <c r="C1322" s="331" t="s">
        <v>1</v>
      </c>
      <c r="D1322" s="331" t="s">
        <v>1133</v>
      </c>
      <c r="E1322" s="19" t="s">
        <v>1</v>
      </c>
      <c r="F1322" s="332">
        <v>0</v>
      </c>
      <c r="G1322" s="40"/>
      <c r="H1322" s="46"/>
    </row>
    <row r="1323" s="2" customFormat="1" ht="16.8" customHeight="1">
      <c r="A1323" s="40"/>
      <c r="B1323" s="46"/>
      <c r="C1323" s="331" t="s">
        <v>1</v>
      </c>
      <c r="D1323" s="331" t="s">
        <v>1106</v>
      </c>
      <c r="E1323" s="19" t="s">
        <v>1</v>
      </c>
      <c r="F1323" s="332">
        <v>0</v>
      </c>
      <c r="G1323" s="40"/>
      <c r="H1323" s="46"/>
    </row>
    <row r="1324" s="2" customFormat="1" ht="16.8" customHeight="1">
      <c r="A1324" s="40"/>
      <c r="B1324" s="46"/>
      <c r="C1324" s="331" t="s">
        <v>1</v>
      </c>
      <c r="D1324" s="331" t="s">
        <v>1887</v>
      </c>
      <c r="E1324" s="19" t="s">
        <v>1</v>
      </c>
      <c r="F1324" s="332">
        <v>45</v>
      </c>
      <c r="G1324" s="40"/>
      <c r="H1324" s="46"/>
    </row>
    <row r="1325" s="2" customFormat="1" ht="16.8" customHeight="1">
      <c r="A1325" s="40"/>
      <c r="B1325" s="46"/>
      <c r="C1325" s="331" t="s">
        <v>1048</v>
      </c>
      <c r="D1325" s="331" t="s">
        <v>289</v>
      </c>
      <c r="E1325" s="19" t="s">
        <v>1</v>
      </c>
      <c r="F1325" s="332">
        <v>45</v>
      </c>
      <c r="G1325" s="40"/>
      <c r="H1325" s="46"/>
    </row>
    <row r="1326" s="2" customFormat="1" ht="16.8" customHeight="1">
      <c r="A1326" s="40"/>
      <c r="B1326" s="46"/>
      <c r="C1326" s="333" t="s">
        <v>8207</v>
      </c>
      <c r="D1326" s="40"/>
      <c r="E1326" s="40"/>
      <c r="F1326" s="40"/>
      <c r="G1326" s="40"/>
      <c r="H1326" s="46"/>
    </row>
    <row r="1327" s="2" customFormat="1" ht="16.8" customHeight="1">
      <c r="A1327" s="40"/>
      <c r="B1327" s="46"/>
      <c r="C1327" s="331" t="s">
        <v>1101</v>
      </c>
      <c r="D1327" s="331" t="s">
        <v>1102</v>
      </c>
      <c r="E1327" s="19" t="s">
        <v>317</v>
      </c>
      <c r="F1327" s="332">
        <v>3557</v>
      </c>
      <c r="G1327" s="40"/>
      <c r="H1327" s="46"/>
    </row>
    <row r="1328" s="2" customFormat="1" ht="16.8" customHeight="1">
      <c r="A1328" s="40"/>
      <c r="B1328" s="46"/>
      <c r="C1328" s="331" t="s">
        <v>1200</v>
      </c>
      <c r="D1328" s="331" t="s">
        <v>1201</v>
      </c>
      <c r="E1328" s="19" t="s">
        <v>251</v>
      </c>
      <c r="F1328" s="332">
        <v>10669.424999999999</v>
      </c>
      <c r="G1328" s="40"/>
      <c r="H1328" s="46"/>
    </row>
    <row r="1329" s="2" customFormat="1" ht="16.8" customHeight="1">
      <c r="A1329" s="40"/>
      <c r="B1329" s="46"/>
      <c r="C1329" s="331" t="s">
        <v>1226</v>
      </c>
      <c r="D1329" s="331" t="s">
        <v>1227</v>
      </c>
      <c r="E1329" s="19" t="s">
        <v>251</v>
      </c>
      <c r="F1329" s="332">
        <v>2528.7249999999999</v>
      </c>
      <c r="G1329" s="40"/>
      <c r="H1329" s="46"/>
    </row>
    <row r="1330" s="2" customFormat="1" ht="16.8" customHeight="1">
      <c r="A1330" s="40"/>
      <c r="B1330" s="46"/>
      <c r="C1330" s="331" t="s">
        <v>1241</v>
      </c>
      <c r="D1330" s="331" t="s">
        <v>1242</v>
      </c>
      <c r="E1330" s="19" t="s">
        <v>275</v>
      </c>
      <c r="F1330" s="332">
        <v>7845.8999999999996</v>
      </c>
      <c r="G1330" s="40"/>
      <c r="H1330" s="46"/>
    </row>
    <row r="1331" s="2" customFormat="1" ht="16.8" customHeight="1">
      <c r="A1331" s="40"/>
      <c r="B1331" s="46"/>
      <c r="C1331" s="331" t="s">
        <v>1283</v>
      </c>
      <c r="D1331" s="331" t="s">
        <v>1284</v>
      </c>
      <c r="E1331" s="19" t="s">
        <v>329</v>
      </c>
      <c r="F1331" s="332">
        <v>18</v>
      </c>
      <c r="G1331" s="40"/>
      <c r="H1331" s="46"/>
    </row>
    <row r="1332" s="2" customFormat="1" ht="16.8" customHeight="1">
      <c r="A1332" s="40"/>
      <c r="B1332" s="46"/>
      <c r="C1332" s="331" t="s">
        <v>1299</v>
      </c>
      <c r="D1332" s="331" t="s">
        <v>1300</v>
      </c>
      <c r="E1332" s="19" t="s">
        <v>329</v>
      </c>
      <c r="F1332" s="332">
        <v>1309</v>
      </c>
      <c r="G1332" s="40"/>
      <c r="H1332" s="46"/>
    </row>
    <row r="1333" s="2" customFormat="1" ht="16.8" customHeight="1">
      <c r="A1333" s="40"/>
      <c r="B1333" s="46"/>
      <c r="C1333" s="331" t="s">
        <v>1312</v>
      </c>
      <c r="D1333" s="331" t="s">
        <v>1313</v>
      </c>
      <c r="E1333" s="19" t="s">
        <v>251</v>
      </c>
      <c r="F1333" s="332">
        <v>928.54999999999995</v>
      </c>
      <c r="G1333" s="40"/>
      <c r="H1333" s="46"/>
    </row>
    <row r="1334" s="2" customFormat="1" ht="16.8" customHeight="1">
      <c r="A1334" s="40"/>
      <c r="B1334" s="46"/>
      <c r="C1334" s="327" t="s">
        <v>1050</v>
      </c>
      <c r="D1334" s="328" t="s">
        <v>1</v>
      </c>
      <c r="E1334" s="329" t="s">
        <v>1</v>
      </c>
      <c r="F1334" s="330">
        <v>360</v>
      </c>
      <c r="G1334" s="40"/>
      <c r="H1334" s="46"/>
    </row>
    <row r="1335" s="2" customFormat="1" ht="16.8" customHeight="1">
      <c r="A1335" s="40"/>
      <c r="B1335" s="46"/>
      <c r="C1335" s="331" t="s">
        <v>1</v>
      </c>
      <c r="D1335" s="331" t="s">
        <v>1129</v>
      </c>
      <c r="E1335" s="19" t="s">
        <v>1</v>
      </c>
      <c r="F1335" s="332">
        <v>0</v>
      </c>
      <c r="G1335" s="40"/>
      <c r="H1335" s="46"/>
    </row>
    <row r="1336" s="2" customFormat="1" ht="16.8" customHeight="1">
      <c r="A1336" s="40"/>
      <c r="B1336" s="46"/>
      <c r="C1336" s="331" t="s">
        <v>1</v>
      </c>
      <c r="D1336" s="331" t="s">
        <v>1106</v>
      </c>
      <c r="E1336" s="19" t="s">
        <v>1</v>
      </c>
      <c r="F1336" s="332">
        <v>0</v>
      </c>
      <c r="G1336" s="40"/>
      <c r="H1336" s="46"/>
    </row>
    <row r="1337" s="2" customFormat="1" ht="16.8" customHeight="1">
      <c r="A1337" s="40"/>
      <c r="B1337" s="46"/>
      <c r="C1337" s="331" t="s">
        <v>1</v>
      </c>
      <c r="D1337" s="331" t="s">
        <v>1886</v>
      </c>
      <c r="E1337" s="19" t="s">
        <v>1</v>
      </c>
      <c r="F1337" s="332">
        <v>360</v>
      </c>
      <c r="G1337" s="40"/>
      <c r="H1337" s="46"/>
    </row>
    <row r="1338" s="2" customFormat="1" ht="16.8" customHeight="1">
      <c r="A1338" s="40"/>
      <c r="B1338" s="46"/>
      <c r="C1338" s="331" t="s">
        <v>1050</v>
      </c>
      <c r="D1338" s="331" t="s">
        <v>289</v>
      </c>
      <c r="E1338" s="19" t="s">
        <v>1</v>
      </c>
      <c r="F1338" s="332">
        <v>360</v>
      </c>
      <c r="G1338" s="40"/>
      <c r="H1338" s="46"/>
    </row>
    <row r="1339" s="2" customFormat="1" ht="16.8" customHeight="1">
      <c r="A1339" s="40"/>
      <c r="B1339" s="46"/>
      <c r="C1339" s="333" t="s">
        <v>8207</v>
      </c>
      <c r="D1339" s="40"/>
      <c r="E1339" s="40"/>
      <c r="F1339" s="40"/>
      <c r="G1339" s="40"/>
      <c r="H1339" s="46"/>
    </row>
    <row r="1340" s="2" customFormat="1" ht="16.8" customHeight="1">
      <c r="A1340" s="40"/>
      <c r="B1340" s="46"/>
      <c r="C1340" s="331" t="s">
        <v>1101</v>
      </c>
      <c r="D1340" s="331" t="s">
        <v>1102</v>
      </c>
      <c r="E1340" s="19" t="s">
        <v>317</v>
      </c>
      <c r="F1340" s="332">
        <v>3557</v>
      </c>
      <c r="G1340" s="40"/>
      <c r="H1340" s="46"/>
    </row>
    <row r="1341" s="2" customFormat="1" ht="16.8" customHeight="1">
      <c r="A1341" s="40"/>
      <c r="B1341" s="46"/>
      <c r="C1341" s="331" t="s">
        <v>1200</v>
      </c>
      <c r="D1341" s="331" t="s">
        <v>1201</v>
      </c>
      <c r="E1341" s="19" t="s">
        <v>251</v>
      </c>
      <c r="F1341" s="332">
        <v>10669.424999999999</v>
      </c>
      <c r="G1341" s="40"/>
      <c r="H1341" s="46"/>
    </row>
    <row r="1342" s="2" customFormat="1" ht="16.8" customHeight="1">
      <c r="A1342" s="40"/>
      <c r="B1342" s="46"/>
      <c r="C1342" s="331" t="s">
        <v>1226</v>
      </c>
      <c r="D1342" s="331" t="s">
        <v>1227</v>
      </c>
      <c r="E1342" s="19" t="s">
        <v>251</v>
      </c>
      <c r="F1342" s="332">
        <v>2528.7249999999999</v>
      </c>
      <c r="G1342" s="40"/>
      <c r="H1342" s="46"/>
    </row>
    <row r="1343" s="2" customFormat="1" ht="16.8" customHeight="1">
      <c r="A1343" s="40"/>
      <c r="B1343" s="46"/>
      <c r="C1343" s="331" t="s">
        <v>1241</v>
      </c>
      <c r="D1343" s="331" t="s">
        <v>1242</v>
      </c>
      <c r="E1343" s="19" t="s">
        <v>275</v>
      </c>
      <c r="F1343" s="332">
        <v>7845.8999999999996</v>
      </c>
      <c r="G1343" s="40"/>
      <c r="H1343" s="46"/>
    </row>
    <row r="1344" s="2" customFormat="1" ht="16.8" customHeight="1">
      <c r="A1344" s="40"/>
      <c r="B1344" s="46"/>
      <c r="C1344" s="331" t="s">
        <v>1287</v>
      </c>
      <c r="D1344" s="331" t="s">
        <v>1288</v>
      </c>
      <c r="E1344" s="19" t="s">
        <v>329</v>
      </c>
      <c r="F1344" s="332">
        <v>144</v>
      </c>
      <c r="G1344" s="40"/>
      <c r="H1344" s="46"/>
    </row>
    <row r="1345" s="2" customFormat="1" ht="16.8" customHeight="1">
      <c r="A1345" s="40"/>
      <c r="B1345" s="46"/>
      <c r="C1345" s="331" t="s">
        <v>1299</v>
      </c>
      <c r="D1345" s="331" t="s">
        <v>1300</v>
      </c>
      <c r="E1345" s="19" t="s">
        <v>329</v>
      </c>
      <c r="F1345" s="332">
        <v>1309</v>
      </c>
      <c r="G1345" s="40"/>
      <c r="H1345" s="46"/>
    </row>
    <row r="1346" s="2" customFormat="1" ht="16.8" customHeight="1">
      <c r="A1346" s="40"/>
      <c r="B1346" s="46"/>
      <c r="C1346" s="331" t="s">
        <v>1312</v>
      </c>
      <c r="D1346" s="331" t="s">
        <v>1313</v>
      </c>
      <c r="E1346" s="19" t="s">
        <v>251</v>
      </c>
      <c r="F1346" s="332">
        <v>928.54999999999995</v>
      </c>
      <c r="G1346" s="40"/>
      <c r="H1346" s="46"/>
    </row>
    <row r="1347" s="2" customFormat="1" ht="26.4" customHeight="1">
      <c r="A1347" s="40"/>
      <c r="B1347" s="46"/>
      <c r="C1347" s="326" t="s">
        <v>105</v>
      </c>
      <c r="D1347" s="326" t="s">
        <v>106</v>
      </c>
      <c r="E1347" s="40"/>
      <c r="F1347" s="40"/>
      <c r="G1347" s="40"/>
      <c r="H1347" s="46"/>
    </row>
    <row r="1348" s="2" customFormat="1" ht="16.8" customHeight="1">
      <c r="A1348" s="40"/>
      <c r="B1348" s="46"/>
      <c r="C1348" s="327" t="s">
        <v>1983</v>
      </c>
      <c r="D1348" s="328" t="s">
        <v>1</v>
      </c>
      <c r="E1348" s="329" t="s">
        <v>1</v>
      </c>
      <c r="F1348" s="330">
        <v>10</v>
      </c>
      <c r="G1348" s="40"/>
      <c r="H1348" s="46"/>
    </row>
    <row r="1349" s="2" customFormat="1" ht="16.8" customHeight="1">
      <c r="A1349" s="40"/>
      <c r="B1349" s="46"/>
      <c r="C1349" s="331" t="s">
        <v>1</v>
      </c>
      <c r="D1349" s="331" t="s">
        <v>2106</v>
      </c>
      <c r="E1349" s="19" t="s">
        <v>1</v>
      </c>
      <c r="F1349" s="332">
        <v>0</v>
      </c>
      <c r="G1349" s="40"/>
      <c r="H1349" s="46"/>
    </row>
    <row r="1350" s="2" customFormat="1" ht="16.8" customHeight="1">
      <c r="A1350" s="40"/>
      <c r="B1350" s="46"/>
      <c r="C1350" s="331" t="s">
        <v>1</v>
      </c>
      <c r="D1350" s="331" t="s">
        <v>341</v>
      </c>
      <c r="E1350" s="19" t="s">
        <v>1</v>
      </c>
      <c r="F1350" s="332">
        <v>10</v>
      </c>
      <c r="G1350" s="40"/>
      <c r="H1350" s="46"/>
    </row>
    <row r="1351" s="2" customFormat="1" ht="16.8" customHeight="1">
      <c r="A1351" s="40"/>
      <c r="B1351" s="46"/>
      <c r="C1351" s="331" t="s">
        <v>1983</v>
      </c>
      <c r="D1351" s="331" t="s">
        <v>266</v>
      </c>
      <c r="E1351" s="19" t="s">
        <v>1</v>
      </c>
      <c r="F1351" s="332">
        <v>10</v>
      </c>
      <c r="G1351" s="40"/>
      <c r="H1351" s="46"/>
    </row>
    <row r="1352" s="2" customFormat="1" ht="16.8" customHeight="1">
      <c r="A1352" s="40"/>
      <c r="B1352" s="46"/>
      <c r="C1352" s="333" t="s">
        <v>8207</v>
      </c>
      <c r="D1352" s="40"/>
      <c r="E1352" s="40"/>
      <c r="F1352" s="40"/>
      <c r="G1352" s="40"/>
      <c r="H1352" s="46"/>
    </row>
    <row r="1353" s="2" customFormat="1" ht="16.8" customHeight="1">
      <c r="A1353" s="40"/>
      <c r="B1353" s="46"/>
      <c r="C1353" s="331" t="s">
        <v>2103</v>
      </c>
      <c r="D1353" s="331" t="s">
        <v>2104</v>
      </c>
      <c r="E1353" s="19" t="s">
        <v>251</v>
      </c>
      <c r="F1353" s="332">
        <v>10</v>
      </c>
      <c r="G1353" s="40"/>
      <c r="H1353" s="46"/>
    </row>
    <row r="1354" s="2" customFormat="1" ht="16.8" customHeight="1">
      <c r="A1354" s="40"/>
      <c r="B1354" s="46"/>
      <c r="C1354" s="331" t="s">
        <v>659</v>
      </c>
      <c r="D1354" s="331" t="s">
        <v>660</v>
      </c>
      <c r="E1354" s="19" t="s">
        <v>545</v>
      </c>
      <c r="F1354" s="332">
        <v>115</v>
      </c>
      <c r="G1354" s="40"/>
      <c r="H1354" s="46"/>
    </row>
    <row r="1355" s="2" customFormat="1" ht="16.8" customHeight="1">
      <c r="A1355" s="40"/>
      <c r="B1355" s="46"/>
      <c r="C1355" s="331" t="s">
        <v>667</v>
      </c>
      <c r="D1355" s="331" t="s">
        <v>668</v>
      </c>
      <c r="E1355" s="19" t="s">
        <v>545</v>
      </c>
      <c r="F1355" s="332">
        <v>391</v>
      </c>
      <c r="G1355" s="40"/>
      <c r="H1355" s="46"/>
    </row>
    <row r="1356" s="2" customFormat="1" ht="16.8" customHeight="1">
      <c r="A1356" s="40"/>
      <c r="B1356" s="46"/>
      <c r="C1356" s="327" t="s">
        <v>1984</v>
      </c>
      <c r="D1356" s="328" t="s">
        <v>1</v>
      </c>
      <c r="E1356" s="329" t="s">
        <v>1</v>
      </c>
      <c r="F1356" s="330">
        <v>15</v>
      </c>
      <c r="G1356" s="40"/>
      <c r="H1356" s="46"/>
    </row>
    <row r="1357" s="2" customFormat="1" ht="16.8" customHeight="1">
      <c r="A1357" s="40"/>
      <c r="B1357" s="46"/>
      <c r="C1357" s="331" t="s">
        <v>1</v>
      </c>
      <c r="D1357" s="331" t="s">
        <v>2013</v>
      </c>
      <c r="E1357" s="19" t="s">
        <v>1</v>
      </c>
      <c r="F1357" s="332">
        <v>0</v>
      </c>
      <c r="G1357" s="40"/>
      <c r="H1357" s="46"/>
    </row>
    <row r="1358" s="2" customFormat="1" ht="16.8" customHeight="1">
      <c r="A1358" s="40"/>
      <c r="B1358" s="46"/>
      <c r="C1358" s="331" t="s">
        <v>1</v>
      </c>
      <c r="D1358" s="331" t="s">
        <v>305</v>
      </c>
      <c r="E1358" s="19" t="s">
        <v>1</v>
      </c>
      <c r="F1358" s="332">
        <v>6</v>
      </c>
      <c r="G1358" s="40"/>
      <c r="H1358" s="46"/>
    </row>
    <row r="1359" s="2" customFormat="1" ht="16.8" customHeight="1">
      <c r="A1359" s="40"/>
      <c r="B1359" s="46"/>
      <c r="C1359" s="331" t="s">
        <v>1</v>
      </c>
      <c r="D1359" s="331" t="s">
        <v>2014</v>
      </c>
      <c r="E1359" s="19" t="s">
        <v>1</v>
      </c>
      <c r="F1359" s="332">
        <v>0</v>
      </c>
      <c r="G1359" s="40"/>
      <c r="H1359" s="46"/>
    </row>
    <row r="1360" s="2" customFormat="1" ht="16.8" customHeight="1">
      <c r="A1360" s="40"/>
      <c r="B1360" s="46"/>
      <c r="C1360" s="331" t="s">
        <v>1</v>
      </c>
      <c r="D1360" s="331" t="s">
        <v>77</v>
      </c>
      <c r="E1360" s="19" t="s">
        <v>1</v>
      </c>
      <c r="F1360" s="332">
        <v>0</v>
      </c>
      <c r="G1360" s="40"/>
      <c r="H1360" s="46"/>
    </row>
    <row r="1361" s="2" customFormat="1" ht="16.8" customHeight="1">
      <c r="A1361" s="40"/>
      <c r="B1361" s="46"/>
      <c r="C1361" s="331" t="s">
        <v>1</v>
      </c>
      <c r="D1361" s="331" t="s">
        <v>2015</v>
      </c>
      <c r="E1361" s="19" t="s">
        <v>1</v>
      </c>
      <c r="F1361" s="332">
        <v>0</v>
      </c>
      <c r="G1361" s="40"/>
      <c r="H1361" s="46"/>
    </row>
    <row r="1362" s="2" customFormat="1" ht="16.8" customHeight="1">
      <c r="A1362" s="40"/>
      <c r="B1362" s="46"/>
      <c r="C1362" s="331" t="s">
        <v>1</v>
      </c>
      <c r="D1362" s="331" t="s">
        <v>335</v>
      </c>
      <c r="E1362" s="19" t="s">
        <v>1</v>
      </c>
      <c r="F1362" s="332">
        <v>9</v>
      </c>
      <c r="G1362" s="40"/>
      <c r="H1362" s="46"/>
    </row>
    <row r="1363" s="2" customFormat="1" ht="16.8" customHeight="1">
      <c r="A1363" s="40"/>
      <c r="B1363" s="46"/>
      <c r="C1363" s="331" t="s">
        <v>1984</v>
      </c>
      <c r="D1363" s="331" t="s">
        <v>266</v>
      </c>
      <c r="E1363" s="19" t="s">
        <v>1</v>
      </c>
      <c r="F1363" s="332">
        <v>15</v>
      </c>
      <c r="G1363" s="40"/>
      <c r="H1363" s="46"/>
    </row>
    <row r="1364" s="2" customFormat="1" ht="16.8" customHeight="1">
      <c r="A1364" s="40"/>
      <c r="B1364" s="46"/>
      <c r="C1364" s="333" t="s">
        <v>8207</v>
      </c>
      <c r="D1364" s="40"/>
      <c r="E1364" s="40"/>
      <c r="F1364" s="40"/>
      <c r="G1364" s="40"/>
      <c r="H1364" s="46"/>
    </row>
    <row r="1365" s="2" customFormat="1" ht="16.8" customHeight="1">
      <c r="A1365" s="40"/>
      <c r="B1365" s="46"/>
      <c r="C1365" s="331" t="s">
        <v>2009</v>
      </c>
      <c r="D1365" s="331" t="s">
        <v>2010</v>
      </c>
      <c r="E1365" s="19" t="s">
        <v>329</v>
      </c>
      <c r="F1365" s="332">
        <v>15</v>
      </c>
      <c r="G1365" s="40"/>
      <c r="H1365" s="46"/>
    </row>
    <row r="1366" s="2" customFormat="1" ht="16.8" customHeight="1">
      <c r="A1366" s="40"/>
      <c r="B1366" s="46"/>
      <c r="C1366" s="331" t="s">
        <v>2068</v>
      </c>
      <c r="D1366" s="331" t="s">
        <v>2069</v>
      </c>
      <c r="E1366" s="19" t="s">
        <v>329</v>
      </c>
      <c r="F1366" s="332">
        <v>58</v>
      </c>
      <c r="G1366" s="40"/>
      <c r="H1366" s="46"/>
    </row>
    <row r="1367" s="2" customFormat="1" ht="16.8" customHeight="1">
      <c r="A1367" s="40"/>
      <c r="B1367" s="46"/>
      <c r="C1367" s="331" t="s">
        <v>2086</v>
      </c>
      <c r="D1367" s="331" t="s">
        <v>2087</v>
      </c>
      <c r="E1367" s="19" t="s">
        <v>329</v>
      </c>
      <c r="F1367" s="332">
        <v>114</v>
      </c>
      <c r="G1367" s="40"/>
      <c r="H1367" s="46"/>
    </row>
    <row r="1368" s="2" customFormat="1" ht="16.8" customHeight="1">
      <c r="A1368" s="40"/>
      <c r="B1368" s="46"/>
      <c r="C1368" s="327" t="s">
        <v>1985</v>
      </c>
      <c r="D1368" s="328" t="s">
        <v>1</v>
      </c>
      <c r="E1368" s="329" t="s">
        <v>1</v>
      </c>
      <c r="F1368" s="330">
        <v>43</v>
      </c>
      <c r="G1368" s="40"/>
      <c r="H1368" s="46"/>
    </row>
    <row r="1369" s="2" customFormat="1" ht="16.8" customHeight="1">
      <c r="A1369" s="40"/>
      <c r="B1369" s="46"/>
      <c r="C1369" s="331" t="s">
        <v>1</v>
      </c>
      <c r="D1369" s="331" t="s">
        <v>2013</v>
      </c>
      <c r="E1369" s="19" t="s">
        <v>1</v>
      </c>
      <c r="F1369" s="332">
        <v>0</v>
      </c>
      <c r="G1369" s="40"/>
      <c r="H1369" s="46"/>
    </row>
    <row r="1370" s="2" customFormat="1" ht="16.8" customHeight="1">
      <c r="A1370" s="40"/>
      <c r="B1370" s="46"/>
      <c r="C1370" s="331" t="s">
        <v>1</v>
      </c>
      <c r="D1370" s="331" t="s">
        <v>218</v>
      </c>
      <c r="E1370" s="19" t="s">
        <v>1</v>
      </c>
      <c r="F1370" s="332">
        <v>26</v>
      </c>
      <c r="G1370" s="40"/>
      <c r="H1370" s="46"/>
    </row>
    <row r="1371" s="2" customFormat="1" ht="16.8" customHeight="1">
      <c r="A1371" s="40"/>
      <c r="B1371" s="46"/>
      <c r="C1371" s="331" t="s">
        <v>1</v>
      </c>
      <c r="D1371" s="331" t="s">
        <v>2014</v>
      </c>
      <c r="E1371" s="19" t="s">
        <v>1</v>
      </c>
      <c r="F1371" s="332">
        <v>0</v>
      </c>
      <c r="G1371" s="40"/>
      <c r="H1371" s="46"/>
    </row>
    <row r="1372" s="2" customFormat="1" ht="16.8" customHeight="1">
      <c r="A1372" s="40"/>
      <c r="B1372" s="46"/>
      <c r="C1372" s="331" t="s">
        <v>1</v>
      </c>
      <c r="D1372" s="331" t="s">
        <v>87</v>
      </c>
      <c r="E1372" s="19" t="s">
        <v>1</v>
      </c>
      <c r="F1372" s="332">
        <v>2</v>
      </c>
      <c r="G1372" s="40"/>
      <c r="H1372" s="46"/>
    </row>
    <row r="1373" s="2" customFormat="1" ht="16.8" customHeight="1">
      <c r="A1373" s="40"/>
      <c r="B1373" s="46"/>
      <c r="C1373" s="331" t="s">
        <v>1</v>
      </c>
      <c r="D1373" s="331" t="s">
        <v>2015</v>
      </c>
      <c r="E1373" s="19" t="s">
        <v>1</v>
      </c>
      <c r="F1373" s="332">
        <v>0</v>
      </c>
      <c r="G1373" s="40"/>
      <c r="H1373" s="46"/>
    </row>
    <row r="1374" s="2" customFormat="1" ht="16.8" customHeight="1">
      <c r="A1374" s="40"/>
      <c r="B1374" s="46"/>
      <c r="C1374" s="331" t="s">
        <v>1</v>
      </c>
      <c r="D1374" s="331" t="s">
        <v>395</v>
      </c>
      <c r="E1374" s="19" t="s">
        <v>1</v>
      </c>
      <c r="F1374" s="332">
        <v>15</v>
      </c>
      <c r="G1374" s="40"/>
      <c r="H1374" s="46"/>
    </row>
    <row r="1375" s="2" customFormat="1" ht="16.8" customHeight="1">
      <c r="A1375" s="40"/>
      <c r="B1375" s="46"/>
      <c r="C1375" s="331" t="s">
        <v>1985</v>
      </c>
      <c r="D1375" s="331" t="s">
        <v>266</v>
      </c>
      <c r="E1375" s="19" t="s">
        <v>1</v>
      </c>
      <c r="F1375" s="332">
        <v>43</v>
      </c>
      <c r="G1375" s="40"/>
      <c r="H1375" s="46"/>
    </row>
    <row r="1376" s="2" customFormat="1" ht="16.8" customHeight="1">
      <c r="A1376" s="40"/>
      <c r="B1376" s="46"/>
      <c r="C1376" s="333" t="s">
        <v>8207</v>
      </c>
      <c r="D1376" s="40"/>
      <c r="E1376" s="40"/>
      <c r="F1376" s="40"/>
      <c r="G1376" s="40"/>
      <c r="H1376" s="46"/>
    </row>
    <row r="1377" s="2" customFormat="1" ht="16.8" customHeight="1">
      <c r="A1377" s="40"/>
      <c r="B1377" s="46"/>
      <c r="C1377" s="331" t="s">
        <v>2029</v>
      </c>
      <c r="D1377" s="331" t="s">
        <v>2030</v>
      </c>
      <c r="E1377" s="19" t="s">
        <v>329</v>
      </c>
      <c r="F1377" s="332">
        <v>43</v>
      </c>
      <c r="G1377" s="40"/>
      <c r="H1377" s="46"/>
    </row>
    <row r="1378" s="2" customFormat="1" ht="16.8" customHeight="1">
      <c r="A1378" s="40"/>
      <c r="B1378" s="46"/>
      <c r="C1378" s="331" t="s">
        <v>2068</v>
      </c>
      <c r="D1378" s="331" t="s">
        <v>2069</v>
      </c>
      <c r="E1378" s="19" t="s">
        <v>329</v>
      </c>
      <c r="F1378" s="332">
        <v>58</v>
      </c>
      <c r="G1378" s="40"/>
      <c r="H1378" s="46"/>
    </row>
    <row r="1379" s="2" customFormat="1" ht="16.8" customHeight="1">
      <c r="A1379" s="40"/>
      <c r="B1379" s="46"/>
      <c r="C1379" s="331" t="s">
        <v>2080</v>
      </c>
      <c r="D1379" s="331" t="s">
        <v>2081</v>
      </c>
      <c r="E1379" s="19" t="s">
        <v>317</v>
      </c>
      <c r="F1379" s="332">
        <v>261.5</v>
      </c>
      <c r="G1379" s="40"/>
      <c r="H1379" s="46"/>
    </row>
    <row r="1380" s="2" customFormat="1" ht="16.8" customHeight="1">
      <c r="A1380" s="40"/>
      <c r="B1380" s="46"/>
      <c r="C1380" s="331" t="s">
        <v>2086</v>
      </c>
      <c r="D1380" s="331" t="s">
        <v>2087</v>
      </c>
      <c r="E1380" s="19" t="s">
        <v>329</v>
      </c>
      <c r="F1380" s="332">
        <v>114</v>
      </c>
      <c r="G1380" s="40"/>
      <c r="H1380" s="46"/>
    </row>
    <row r="1381" s="2" customFormat="1" ht="16.8" customHeight="1">
      <c r="A1381" s="40"/>
      <c r="B1381" s="46"/>
      <c r="C1381" s="331" t="s">
        <v>2096</v>
      </c>
      <c r="D1381" s="331" t="s">
        <v>2097</v>
      </c>
      <c r="E1381" s="19" t="s">
        <v>329</v>
      </c>
      <c r="F1381" s="332">
        <v>79</v>
      </c>
      <c r="G1381" s="40"/>
      <c r="H1381" s="46"/>
    </row>
    <row r="1382" s="2" customFormat="1" ht="16.8" customHeight="1">
      <c r="A1382" s="40"/>
      <c r="B1382" s="46"/>
      <c r="C1382" s="327" t="s">
        <v>1986</v>
      </c>
      <c r="D1382" s="328" t="s">
        <v>1</v>
      </c>
      <c r="E1382" s="329" t="s">
        <v>1</v>
      </c>
      <c r="F1382" s="330">
        <v>6</v>
      </c>
      <c r="G1382" s="40"/>
      <c r="H1382" s="46"/>
    </row>
    <row r="1383" s="2" customFormat="1" ht="16.8" customHeight="1">
      <c r="A1383" s="40"/>
      <c r="B1383" s="46"/>
      <c r="C1383" s="331" t="s">
        <v>1</v>
      </c>
      <c r="D1383" s="331" t="s">
        <v>2014</v>
      </c>
      <c r="E1383" s="19" t="s">
        <v>1</v>
      </c>
      <c r="F1383" s="332">
        <v>0</v>
      </c>
      <c r="G1383" s="40"/>
      <c r="H1383" s="46"/>
    </row>
    <row r="1384" s="2" customFormat="1" ht="16.8" customHeight="1">
      <c r="A1384" s="40"/>
      <c r="B1384" s="46"/>
      <c r="C1384" s="331" t="s">
        <v>1986</v>
      </c>
      <c r="D1384" s="331" t="s">
        <v>2041</v>
      </c>
      <c r="E1384" s="19" t="s">
        <v>1</v>
      </c>
      <c r="F1384" s="332">
        <v>6</v>
      </c>
      <c r="G1384" s="40"/>
      <c r="H1384" s="46"/>
    </row>
    <row r="1385" s="2" customFormat="1" ht="16.8" customHeight="1">
      <c r="A1385" s="40"/>
      <c r="B1385" s="46"/>
      <c r="C1385" s="333" t="s">
        <v>8207</v>
      </c>
      <c r="D1385" s="40"/>
      <c r="E1385" s="40"/>
      <c r="F1385" s="40"/>
      <c r="G1385" s="40"/>
      <c r="H1385" s="46"/>
    </row>
    <row r="1386" s="2" customFormat="1" ht="16.8" customHeight="1">
      <c r="A1386" s="40"/>
      <c r="B1386" s="46"/>
      <c r="C1386" s="331" t="s">
        <v>2037</v>
      </c>
      <c r="D1386" s="331" t="s">
        <v>2038</v>
      </c>
      <c r="E1386" s="19" t="s">
        <v>329</v>
      </c>
      <c r="F1386" s="332">
        <v>6</v>
      </c>
      <c r="G1386" s="40"/>
      <c r="H1386" s="46"/>
    </row>
    <row r="1387" s="2" customFormat="1" ht="16.8" customHeight="1">
      <c r="A1387" s="40"/>
      <c r="B1387" s="46"/>
      <c r="C1387" s="331" t="s">
        <v>2064</v>
      </c>
      <c r="D1387" s="331" t="s">
        <v>2065</v>
      </c>
      <c r="E1387" s="19" t="s">
        <v>329</v>
      </c>
      <c r="F1387" s="332">
        <v>268</v>
      </c>
      <c r="G1387" s="40"/>
      <c r="H1387" s="46"/>
    </row>
    <row r="1388" s="2" customFormat="1" ht="16.8" customHeight="1">
      <c r="A1388" s="40"/>
      <c r="B1388" s="46"/>
      <c r="C1388" s="331" t="s">
        <v>2080</v>
      </c>
      <c r="D1388" s="331" t="s">
        <v>2081</v>
      </c>
      <c r="E1388" s="19" t="s">
        <v>317</v>
      </c>
      <c r="F1388" s="332">
        <v>261.5</v>
      </c>
      <c r="G1388" s="40"/>
      <c r="H1388" s="46"/>
    </row>
    <row r="1389" s="2" customFormat="1" ht="16.8" customHeight="1">
      <c r="A1389" s="40"/>
      <c r="B1389" s="46"/>
      <c r="C1389" s="331" t="s">
        <v>2086</v>
      </c>
      <c r="D1389" s="331" t="s">
        <v>2087</v>
      </c>
      <c r="E1389" s="19" t="s">
        <v>329</v>
      </c>
      <c r="F1389" s="332">
        <v>114</v>
      </c>
      <c r="G1389" s="40"/>
      <c r="H1389" s="46"/>
    </row>
    <row r="1390" s="2" customFormat="1" ht="16.8" customHeight="1">
      <c r="A1390" s="40"/>
      <c r="B1390" s="46"/>
      <c r="C1390" s="331" t="s">
        <v>2091</v>
      </c>
      <c r="D1390" s="331" t="s">
        <v>2092</v>
      </c>
      <c r="E1390" s="19" t="s">
        <v>329</v>
      </c>
      <c r="F1390" s="332">
        <v>256</v>
      </c>
      <c r="G1390" s="40"/>
      <c r="H1390" s="46"/>
    </row>
    <row r="1391" s="2" customFormat="1" ht="16.8" customHeight="1">
      <c r="A1391" s="40"/>
      <c r="B1391" s="46"/>
      <c r="C1391" s="331" t="s">
        <v>2096</v>
      </c>
      <c r="D1391" s="331" t="s">
        <v>2097</v>
      </c>
      <c r="E1391" s="19" t="s">
        <v>329</v>
      </c>
      <c r="F1391" s="332">
        <v>79</v>
      </c>
      <c r="G1391" s="40"/>
      <c r="H1391" s="46"/>
    </row>
    <row r="1392" s="2" customFormat="1" ht="16.8" customHeight="1">
      <c r="A1392" s="40"/>
      <c r="B1392" s="46"/>
      <c r="C1392" s="327" t="s">
        <v>1987</v>
      </c>
      <c r="D1392" s="328" t="s">
        <v>1</v>
      </c>
      <c r="E1392" s="329" t="s">
        <v>1</v>
      </c>
      <c r="F1392" s="330">
        <v>262</v>
      </c>
      <c r="G1392" s="40"/>
      <c r="H1392" s="46"/>
    </row>
    <row r="1393" s="2" customFormat="1" ht="16.8" customHeight="1">
      <c r="A1393" s="40"/>
      <c r="B1393" s="46"/>
      <c r="C1393" s="331" t="s">
        <v>1</v>
      </c>
      <c r="D1393" s="331" t="s">
        <v>2013</v>
      </c>
      <c r="E1393" s="19" t="s">
        <v>1</v>
      </c>
      <c r="F1393" s="332">
        <v>0</v>
      </c>
      <c r="G1393" s="40"/>
      <c r="H1393" s="46"/>
    </row>
    <row r="1394" s="2" customFormat="1" ht="16.8" customHeight="1">
      <c r="A1394" s="40"/>
      <c r="B1394" s="46"/>
      <c r="C1394" s="331" t="s">
        <v>1</v>
      </c>
      <c r="D1394" s="331" t="s">
        <v>2024</v>
      </c>
      <c r="E1394" s="19" t="s">
        <v>1</v>
      </c>
      <c r="F1394" s="332">
        <v>6</v>
      </c>
      <c r="G1394" s="40"/>
      <c r="H1394" s="46"/>
    </row>
    <row r="1395" s="2" customFormat="1" ht="16.8" customHeight="1">
      <c r="A1395" s="40"/>
      <c r="B1395" s="46"/>
      <c r="C1395" s="331" t="s">
        <v>1</v>
      </c>
      <c r="D1395" s="331" t="s">
        <v>2025</v>
      </c>
      <c r="E1395" s="19" t="s">
        <v>1</v>
      </c>
      <c r="F1395" s="332">
        <v>146</v>
      </c>
      <c r="G1395" s="40"/>
      <c r="H1395" s="46"/>
    </row>
    <row r="1396" s="2" customFormat="1" ht="16.8" customHeight="1">
      <c r="A1396" s="40"/>
      <c r="B1396" s="46"/>
      <c r="C1396" s="331" t="s">
        <v>1</v>
      </c>
      <c r="D1396" s="331" t="s">
        <v>2014</v>
      </c>
      <c r="E1396" s="19" t="s">
        <v>1</v>
      </c>
      <c r="F1396" s="332">
        <v>0</v>
      </c>
      <c r="G1396" s="40"/>
      <c r="H1396" s="46"/>
    </row>
    <row r="1397" s="2" customFormat="1" ht="16.8" customHeight="1">
      <c r="A1397" s="40"/>
      <c r="B1397" s="46"/>
      <c r="C1397" s="331" t="s">
        <v>1</v>
      </c>
      <c r="D1397" s="331" t="s">
        <v>2026</v>
      </c>
      <c r="E1397" s="19" t="s">
        <v>1</v>
      </c>
      <c r="F1397" s="332">
        <v>8</v>
      </c>
      <c r="G1397" s="40"/>
      <c r="H1397" s="46"/>
    </row>
    <row r="1398" s="2" customFormat="1" ht="16.8" customHeight="1">
      <c r="A1398" s="40"/>
      <c r="B1398" s="46"/>
      <c r="C1398" s="331" t="s">
        <v>1</v>
      </c>
      <c r="D1398" s="331" t="s">
        <v>2027</v>
      </c>
      <c r="E1398" s="19" t="s">
        <v>1</v>
      </c>
      <c r="F1398" s="332">
        <v>6</v>
      </c>
      <c r="G1398" s="40"/>
      <c r="H1398" s="46"/>
    </row>
    <row r="1399" s="2" customFormat="1" ht="16.8" customHeight="1">
      <c r="A1399" s="40"/>
      <c r="B1399" s="46"/>
      <c r="C1399" s="331" t="s">
        <v>1</v>
      </c>
      <c r="D1399" s="331" t="s">
        <v>2015</v>
      </c>
      <c r="E1399" s="19" t="s">
        <v>1</v>
      </c>
      <c r="F1399" s="332">
        <v>0</v>
      </c>
      <c r="G1399" s="40"/>
      <c r="H1399" s="46"/>
    </row>
    <row r="1400" s="2" customFormat="1" ht="16.8" customHeight="1">
      <c r="A1400" s="40"/>
      <c r="B1400" s="46"/>
      <c r="C1400" s="331" t="s">
        <v>1</v>
      </c>
      <c r="D1400" s="331" t="s">
        <v>2028</v>
      </c>
      <c r="E1400" s="19" t="s">
        <v>1</v>
      </c>
      <c r="F1400" s="332">
        <v>96</v>
      </c>
      <c r="G1400" s="40"/>
      <c r="H1400" s="46"/>
    </row>
    <row r="1401" s="2" customFormat="1" ht="16.8" customHeight="1">
      <c r="A1401" s="40"/>
      <c r="B1401" s="46"/>
      <c r="C1401" s="331" t="s">
        <v>1987</v>
      </c>
      <c r="D1401" s="331" t="s">
        <v>266</v>
      </c>
      <c r="E1401" s="19" t="s">
        <v>1</v>
      </c>
      <c r="F1401" s="332">
        <v>262</v>
      </c>
      <c r="G1401" s="40"/>
      <c r="H1401" s="46"/>
    </row>
    <row r="1402" s="2" customFormat="1" ht="16.8" customHeight="1">
      <c r="A1402" s="40"/>
      <c r="B1402" s="46"/>
      <c r="C1402" s="333" t="s">
        <v>8207</v>
      </c>
      <c r="D1402" s="40"/>
      <c r="E1402" s="40"/>
      <c r="F1402" s="40"/>
      <c r="G1402" s="40"/>
      <c r="H1402" s="46"/>
    </row>
    <row r="1403" s="2" customFormat="1" ht="16.8" customHeight="1">
      <c r="A1403" s="40"/>
      <c r="B1403" s="46"/>
      <c r="C1403" s="331" t="s">
        <v>2020</v>
      </c>
      <c r="D1403" s="331" t="s">
        <v>2021</v>
      </c>
      <c r="E1403" s="19" t="s">
        <v>329</v>
      </c>
      <c r="F1403" s="332">
        <v>262</v>
      </c>
      <c r="G1403" s="40"/>
      <c r="H1403" s="46"/>
    </row>
    <row r="1404" s="2" customFormat="1" ht="16.8" customHeight="1">
      <c r="A1404" s="40"/>
      <c r="B1404" s="46"/>
      <c r="C1404" s="331" t="s">
        <v>2064</v>
      </c>
      <c r="D1404" s="331" t="s">
        <v>2065</v>
      </c>
      <c r="E1404" s="19" t="s">
        <v>329</v>
      </c>
      <c r="F1404" s="332">
        <v>268</v>
      </c>
      <c r="G1404" s="40"/>
      <c r="H1404" s="46"/>
    </row>
    <row r="1405" s="2" customFormat="1" ht="16.8" customHeight="1">
      <c r="A1405" s="40"/>
      <c r="B1405" s="46"/>
      <c r="C1405" s="331" t="s">
        <v>2091</v>
      </c>
      <c r="D1405" s="331" t="s">
        <v>2092</v>
      </c>
      <c r="E1405" s="19" t="s">
        <v>329</v>
      </c>
      <c r="F1405" s="332">
        <v>256</v>
      </c>
      <c r="G1405" s="40"/>
      <c r="H1405" s="46"/>
    </row>
    <row r="1406" s="2" customFormat="1" ht="16.8" customHeight="1">
      <c r="A1406" s="40"/>
      <c r="B1406" s="46"/>
      <c r="C1406" s="327" t="s">
        <v>1989</v>
      </c>
      <c r="D1406" s="328" t="s">
        <v>1</v>
      </c>
      <c r="E1406" s="329" t="s">
        <v>1</v>
      </c>
      <c r="F1406" s="330">
        <v>8</v>
      </c>
      <c r="G1406" s="40"/>
      <c r="H1406" s="46"/>
    </row>
    <row r="1407" s="2" customFormat="1" ht="16.8" customHeight="1">
      <c r="A1407" s="40"/>
      <c r="B1407" s="46"/>
      <c r="C1407" s="331" t="s">
        <v>1</v>
      </c>
      <c r="D1407" s="331" t="s">
        <v>2046</v>
      </c>
      <c r="E1407" s="19" t="s">
        <v>1</v>
      </c>
      <c r="F1407" s="332">
        <v>0</v>
      </c>
      <c r="G1407" s="40"/>
      <c r="H1407" s="46"/>
    </row>
    <row r="1408" s="2" customFormat="1" ht="16.8" customHeight="1">
      <c r="A1408" s="40"/>
      <c r="B1408" s="46"/>
      <c r="C1408" s="331" t="s">
        <v>1</v>
      </c>
      <c r="D1408" s="331" t="s">
        <v>87</v>
      </c>
      <c r="E1408" s="19" t="s">
        <v>1</v>
      </c>
      <c r="F1408" s="332">
        <v>2</v>
      </c>
      <c r="G1408" s="40"/>
      <c r="H1408" s="46"/>
    </row>
    <row r="1409" s="2" customFormat="1" ht="16.8" customHeight="1">
      <c r="A1409" s="40"/>
      <c r="B1409" s="46"/>
      <c r="C1409" s="331" t="s">
        <v>1</v>
      </c>
      <c r="D1409" s="331" t="s">
        <v>2047</v>
      </c>
      <c r="E1409" s="19" t="s">
        <v>1</v>
      </c>
      <c r="F1409" s="332">
        <v>0</v>
      </c>
      <c r="G1409" s="40"/>
      <c r="H1409" s="46"/>
    </row>
    <row r="1410" s="2" customFormat="1" ht="16.8" customHeight="1">
      <c r="A1410" s="40"/>
      <c r="B1410" s="46"/>
      <c r="C1410" s="331" t="s">
        <v>1</v>
      </c>
      <c r="D1410" s="331" t="s">
        <v>87</v>
      </c>
      <c r="E1410" s="19" t="s">
        <v>1</v>
      </c>
      <c r="F1410" s="332">
        <v>2</v>
      </c>
      <c r="G1410" s="40"/>
      <c r="H1410" s="46"/>
    </row>
    <row r="1411" s="2" customFormat="1" ht="16.8" customHeight="1">
      <c r="A1411" s="40"/>
      <c r="B1411" s="46"/>
      <c r="C1411" s="331" t="s">
        <v>1</v>
      </c>
      <c r="D1411" s="331" t="s">
        <v>2048</v>
      </c>
      <c r="E1411" s="19" t="s">
        <v>1</v>
      </c>
      <c r="F1411" s="332">
        <v>0</v>
      </c>
      <c r="G1411" s="40"/>
      <c r="H1411" s="46"/>
    </row>
    <row r="1412" s="2" customFormat="1" ht="16.8" customHeight="1">
      <c r="A1412" s="40"/>
      <c r="B1412" s="46"/>
      <c r="C1412" s="331" t="s">
        <v>1</v>
      </c>
      <c r="D1412" s="331" t="s">
        <v>87</v>
      </c>
      <c r="E1412" s="19" t="s">
        <v>1</v>
      </c>
      <c r="F1412" s="332">
        <v>2</v>
      </c>
      <c r="G1412" s="40"/>
      <c r="H1412" s="46"/>
    </row>
    <row r="1413" s="2" customFormat="1" ht="16.8" customHeight="1">
      <c r="A1413" s="40"/>
      <c r="B1413" s="46"/>
      <c r="C1413" s="331" t="s">
        <v>1</v>
      </c>
      <c r="D1413" s="331" t="s">
        <v>2049</v>
      </c>
      <c r="E1413" s="19" t="s">
        <v>1</v>
      </c>
      <c r="F1413" s="332">
        <v>0</v>
      </c>
      <c r="G1413" s="40"/>
      <c r="H1413" s="46"/>
    </row>
    <row r="1414" s="2" customFormat="1" ht="16.8" customHeight="1">
      <c r="A1414" s="40"/>
      <c r="B1414" s="46"/>
      <c r="C1414" s="331" t="s">
        <v>1</v>
      </c>
      <c r="D1414" s="331" t="s">
        <v>87</v>
      </c>
      <c r="E1414" s="19" t="s">
        <v>1</v>
      </c>
      <c r="F1414" s="332">
        <v>2</v>
      </c>
      <c r="G1414" s="40"/>
      <c r="H1414" s="46"/>
    </row>
    <row r="1415" s="2" customFormat="1" ht="16.8" customHeight="1">
      <c r="A1415" s="40"/>
      <c r="B1415" s="46"/>
      <c r="C1415" s="331" t="s">
        <v>1989</v>
      </c>
      <c r="D1415" s="331" t="s">
        <v>266</v>
      </c>
      <c r="E1415" s="19" t="s">
        <v>1</v>
      </c>
      <c r="F1415" s="332">
        <v>8</v>
      </c>
      <c r="G1415" s="40"/>
      <c r="H1415" s="46"/>
    </row>
    <row r="1416" s="2" customFormat="1" ht="16.8" customHeight="1">
      <c r="A1416" s="40"/>
      <c r="B1416" s="46"/>
      <c r="C1416" s="333" t="s">
        <v>8207</v>
      </c>
      <c r="D1416" s="40"/>
      <c r="E1416" s="40"/>
      <c r="F1416" s="40"/>
      <c r="G1416" s="40"/>
      <c r="H1416" s="46"/>
    </row>
    <row r="1417" s="2" customFormat="1" ht="16.8" customHeight="1">
      <c r="A1417" s="40"/>
      <c r="B1417" s="46"/>
      <c r="C1417" s="331" t="s">
        <v>2042</v>
      </c>
      <c r="D1417" s="331" t="s">
        <v>2043</v>
      </c>
      <c r="E1417" s="19" t="s">
        <v>329</v>
      </c>
      <c r="F1417" s="332">
        <v>8</v>
      </c>
      <c r="G1417" s="40"/>
      <c r="H1417" s="46"/>
    </row>
    <row r="1418" s="2" customFormat="1" ht="16.8" customHeight="1">
      <c r="A1418" s="40"/>
      <c r="B1418" s="46"/>
      <c r="C1418" s="331" t="s">
        <v>2061</v>
      </c>
      <c r="D1418" s="331" t="s">
        <v>2062</v>
      </c>
      <c r="E1418" s="19" t="s">
        <v>329</v>
      </c>
      <c r="F1418" s="332">
        <v>8</v>
      </c>
      <c r="G1418" s="40"/>
      <c r="H1418" s="46"/>
    </row>
    <row r="1419" s="2" customFormat="1" ht="16.8" customHeight="1">
      <c r="A1419" s="40"/>
      <c r="B1419" s="46"/>
      <c r="C1419" s="331" t="s">
        <v>2080</v>
      </c>
      <c r="D1419" s="331" t="s">
        <v>2081</v>
      </c>
      <c r="E1419" s="19" t="s">
        <v>317</v>
      </c>
      <c r="F1419" s="332">
        <v>261.5</v>
      </c>
      <c r="G1419" s="40"/>
      <c r="H1419" s="46"/>
    </row>
    <row r="1420" s="2" customFormat="1" ht="16.8" customHeight="1">
      <c r="A1420" s="40"/>
      <c r="B1420" s="46"/>
      <c r="C1420" s="331" t="s">
        <v>2086</v>
      </c>
      <c r="D1420" s="331" t="s">
        <v>2087</v>
      </c>
      <c r="E1420" s="19" t="s">
        <v>329</v>
      </c>
      <c r="F1420" s="332">
        <v>114</v>
      </c>
      <c r="G1420" s="40"/>
      <c r="H1420" s="46"/>
    </row>
    <row r="1421" s="2" customFormat="1" ht="16.8" customHeight="1">
      <c r="A1421" s="40"/>
      <c r="B1421" s="46"/>
      <c r="C1421" s="331" t="s">
        <v>2096</v>
      </c>
      <c r="D1421" s="331" t="s">
        <v>2097</v>
      </c>
      <c r="E1421" s="19" t="s">
        <v>329</v>
      </c>
      <c r="F1421" s="332">
        <v>79</v>
      </c>
      <c r="G1421" s="40"/>
      <c r="H1421" s="46"/>
    </row>
    <row r="1422" s="2" customFormat="1" ht="16.8" customHeight="1">
      <c r="A1422" s="40"/>
      <c r="B1422" s="46"/>
      <c r="C1422" s="331" t="s">
        <v>2100</v>
      </c>
      <c r="D1422" s="331" t="s">
        <v>2101</v>
      </c>
      <c r="E1422" s="19" t="s">
        <v>329</v>
      </c>
      <c r="F1422" s="332">
        <v>16</v>
      </c>
      <c r="G1422" s="40"/>
      <c r="H1422" s="46"/>
    </row>
    <row r="1423" s="2" customFormat="1" ht="16.8" customHeight="1">
      <c r="A1423" s="40"/>
      <c r="B1423" s="46"/>
      <c r="C1423" s="327" t="s">
        <v>1990</v>
      </c>
      <c r="D1423" s="328" t="s">
        <v>1</v>
      </c>
      <c r="E1423" s="329" t="s">
        <v>1</v>
      </c>
      <c r="F1423" s="330">
        <v>14</v>
      </c>
      <c r="G1423" s="40"/>
      <c r="H1423" s="46"/>
    </row>
    <row r="1424" s="2" customFormat="1" ht="16.8" customHeight="1">
      <c r="A1424" s="40"/>
      <c r="B1424" s="46"/>
      <c r="C1424" s="331" t="s">
        <v>1</v>
      </c>
      <c r="D1424" s="331" t="s">
        <v>2013</v>
      </c>
      <c r="E1424" s="19" t="s">
        <v>1</v>
      </c>
      <c r="F1424" s="332">
        <v>0</v>
      </c>
      <c r="G1424" s="40"/>
      <c r="H1424" s="46"/>
    </row>
    <row r="1425" s="2" customFormat="1" ht="16.8" customHeight="1">
      <c r="A1425" s="40"/>
      <c r="B1425" s="46"/>
      <c r="C1425" s="331" t="s">
        <v>1</v>
      </c>
      <c r="D1425" s="331" t="s">
        <v>341</v>
      </c>
      <c r="E1425" s="19" t="s">
        <v>1</v>
      </c>
      <c r="F1425" s="332">
        <v>10</v>
      </c>
      <c r="G1425" s="40"/>
      <c r="H1425" s="46"/>
    </row>
    <row r="1426" s="2" customFormat="1" ht="16.8" customHeight="1">
      <c r="A1426" s="40"/>
      <c r="B1426" s="46"/>
      <c r="C1426" s="331" t="s">
        <v>1</v>
      </c>
      <c r="D1426" s="331" t="s">
        <v>2014</v>
      </c>
      <c r="E1426" s="19" t="s">
        <v>1</v>
      </c>
      <c r="F1426" s="332">
        <v>0</v>
      </c>
      <c r="G1426" s="40"/>
      <c r="H1426" s="46"/>
    </row>
    <row r="1427" s="2" customFormat="1" ht="16.8" customHeight="1">
      <c r="A1427" s="40"/>
      <c r="B1427" s="46"/>
      <c r="C1427" s="331" t="s">
        <v>1</v>
      </c>
      <c r="D1427" s="331" t="s">
        <v>77</v>
      </c>
      <c r="E1427" s="19" t="s">
        <v>1</v>
      </c>
      <c r="F1427" s="332">
        <v>0</v>
      </c>
      <c r="G1427" s="40"/>
      <c r="H1427" s="46"/>
    </row>
    <row r="1428" s="2" customFormat="1" ht="16.8" customHeight="1">
      <c r="A1428" s="40"/>
      <c r="B1428" s="46"/>
      <c r="C1428" s="331" t="s">
        <v>1</v>
      </c>
      <c r="D1428" s="331" t="s">
        <v>2015</v>
      </c>
      <c r="E1428" s="19" t="s">
        <v>1</v>
      </c>
      <c r="F1428" s="332">
        <v>0</v>
      </c>
      <c r="G1428" s="40"/>
      <c r="H1428" s="46"/>
    </row>
    <row r="1429" s="2" customFormat="1" ht="16.8" customHeight="1">
      <c r="A1429" s="40"/>
      <c r="B1429" s="46"/>
      <c r="C1429" s="331" t="s">
        <v>1</v>
      </c>
      <c r="D1429" s="331" t="s">
        <v>253</v>
      </c>
      <c r="E1429" s="19" t="s">
        <v>1</v>
      </c>
      <c r="F1429" s="332">
        <v>4</v>
      </c>
      <c r="G1429" s="40"/>
      <c r="H1429" s="46"/>
    </row>
    <row r="1430" s="2" customFormat="1" ht="16.8" customHeight="1">
      <c r="A1430" s="40"/>
      <c r="B1430" s="46"/>
      <c r="C1430" s="331" t="s">
        <v>1990</v>
      </c>
      <c r="D1430" s="331" t="s">
        <v>266</v>
      </c>
      <c r="E1430" s="19" t="s">
        <v>1</v>
      </c>
      <c r="F1430" s="332">
        <v>14</v>
      </c>
      <c r="G1430" s="40"/>
      <c r="H1430" s="46"/>
    </row>
    <row r="1431" s="2" customFormat="1" ht="16.8" customHeight="1">
      <c r="A1431" s="40"/>
      <c r="B1431" s="46"/>
      <c r="C1431" s="333" t="s">
        <v>8207</v>
      </c>
      <c r="D1431" s="40"/>
      <c r="E1431" s="40"/>
      <c r="F1431" s="40"/>
      <c r="G1431" s="40"/>
      <c r="H1431" s="46"/>
    </row>
    <row r="1432" s="2" customFormat="1" ht="16.8" customHeight="1">
      <c r="A1432" s="40"/>
      <c r="B1432" s="46"/>
      <c r="C1432" s="331" t="s">
        <v>2016</v>
      </c>
      <c r="D1432" s="331" t="s">
        <v>2017</v>
      </c>
      <c r="E1432" s="19" t="s">
        <v>329</v>
      </c>
      <c r="F1432" s="332">
        <v>14</v>
      </c>
      <c r="G1432" s="40"/>
      <c r="H1432" s="46"/>
    </row>
    <row r="1433" s="2" customFormat="1" ht="16.8" customHeight="1">
      <c r="A1433" s="40"/>
      <c r="B1433" s="46"/>
      <c r="C1433" s="331" t="s">
        <v>2076</v>
      </c>
      <c r="D1433" s="331" t="s">
        <v>2077</v>
      </c>
      <c r="E1433" s="19" t="s">
        <v>329</v>
      </c>
      <c r="F1433" s="332">
        <v>14</v>
      </c>
      <c r="G1433" s="40"/>
      <c r="H1433" s="46"/>
    </row>
    <row r="1434" s="2" customFormat="1" ht="16.8" customHeight="1">
      <c r="A1434" s="40"/>
      <c r="B1434" s="46"/>
      <c r="C1434" s="331" t="s">
        <v>2086</v>
      </c>
      <c r="D1434" s="331" t="s">
        <v>2087</v>
      </c>
      <c r="E1434" s="19" t="s">
        <v>329</v>
      </c>
      <c r="F1434" s="332">
        <v>114</v>
      </c>
      <c r="G1434" s="40"/>
      <c r="H1434" s="46"/>
    </row>
    <row r="1435" s="2" customFormat="1" ht="16.8" customHeight="1">
      <c r="A1435" s="40"/>
      <c r="B1435" s="46"/>
      <c r="C1435" s="327" t="s">
        <v>1992</v>
      </c>
      <c r="D1435" s="328" t="s">
        <v>1</v>
      </c>
      <c r="E1435" s="329" t="s">
        <v>1</v>
      </c>
      <c r="F1435" s="330">
        <v>14</v>
      </c>
      <c r="G1435" s="40"/>
      <c r="H1435" s="46"/>
    </row>
    <row r="1436" s="2" customFormat="1" ht="16.8" customHeight="1">
      <c r="A1436" s="40"/>
      <c r="B1436" s="46"/>
      <c r="C1436" s="331" t="s">
        <v>1</v>
      </c>
      <c r="D1436" s="331" t="s">
        <v>2013</v>
      </c>
      <c r="E1436" s="19" t="s">
        <v>1</v>
      </c>
      <c r="F1436" s="332">
        <v>0</v>
      </c>
      <c r="G1436" s="40"/>
      <c r="H1436" s="46"/>
    </row>
    <row r="1437" s="2" customFormat="1" ht="16.8" customHeight="1">
      <c r="A1437" s="40"/>
      <c r="B1437" s="46"/>
      <c r="C1437" s="331" t="s">
        <v>1</v>
      </c>
      <c r="D1437" s="331" t="s">
        <v>341</v>
      </c>
      <c r="E1437" s="19" t="s">
        <v>1</v>
      </c>
      <c r="F1437" s="332">
        <v>10</v>
      </c>
      <c r="G1437" s="40"/>
      <c r="H1437" s="46"/>
    </row>
    <row r="1438" s="2" customFormat="1" ht="16.8" customHeight="1">
      <c r="A1438" s="40"/>
      <c r="B1438" s="46"/>
      <c r="C1438" s="331" t="s">
        <v>1</v>
      </c>
      <c r="D1438" s="331" t="s">
        <v>2014</v>
      </c>
      <c r="E1438" s="19" t="s">
        <v>1</v>
      </c>
      <c r="F1438" s="332">
        <v>0</v>
      </c>
      <c r="G1438" s="40"/>
      <c r="H1438" s="46"/>
    </row>
    <row r="1439" s="2" customFormat="1" ht="16.8" customHeight="1">
      <c r="A1439" s="40"/>
      <c r="B1439" s="46"/>
      <c r="C1439" s="331" t="s">
        <v>1</v>
      </c>
      <c r="D1439" s="331" t="s">
        <v>77</v>
      </c>
      <c r="E1439" s="19" t="s">
        <v>1</v>
      </c>
      <c r="F1439" s="332">
        <v>0</v>
      </c>
      <c r="G1439" s="40"/>
      <c r="H1439" s="46"/>
    </row>
    <row r="1440" s="2" customFormat="1" ht="16.8" customHeight="1">
      <c r="A1440" s="40"/>
      <c r="B1440" s="46"/>
      <c r="C1440" s="331" t="s">
        <v>1</v>
      </c>
      <c r="D1440" s="331" t="s">
        <v>2015</v>
      </c>
      <c r="E1440" s="19" t="s">
        <v>1</v>
      </c>
      <c r="F1440" s="332">
        <v>0</v>
      </c>
      <c r="G1440" s="40"/>
      <c r="H1440" s="46"/>
    </row>
    <row r="1441" s="2" customFormat="1" ht="16.8" customHeight="1">
      <c r="A1441" s="40"/>
      <c r="B1441" s="46"/>
      <c r="C1441" s="331" t="s">
        <v>1</v>
      </c>
      <c r="D1441" s="331" t="s">
        <v>253</v>
      </c>
      <c r="E1441" s="19" t="s">
        <v>1</v>
      </c>
      <c r="F1441" s="332">
        <v>4</v>
      </c>
      <c r="G1441" s="40"/>
      <c r="H1441" s="46"/>
    </row>
    <row r="1442" s="2" customFormat="1" ht="16.8" customHeight="1">
      <c r="A1442" s="40"/>
      <c r="B1442" s="46"/>
      <c r="C1442" s="331" t="s">
        <v>1992</v>
      </c>
      <c r="D1442" s="331" t="s">
        <v>266</v>
      </c>
      <c r="E1442" s="19" t="s">
        <v>1</v>
      </c>
      <c r="F1442" s="332">
        <v>14</v>
      </c>
      <c r="G1442" s="40"/>
      <c r="H1442" s="46"/>
    </row>
    <row r="1443" s="2" customFormat="1" ht="16.8" customHeight="1">
      <c r="A1443" s="40"/>
      <c r="B1443" s="46"/>
      <c r="C1443" s="333" t="s">
        <v>8207</v>
      </c>
      <c r="D1443" s="40"/>
      <c r="E1443" s="40"/>
      <c r="F1443" s="40"/>
      <c r="G1443" s="40"/>
      <c r="H1443" s="46"/>
    </row>
    <row r="1444" s="2" customFormat="1" ht="16.8" customHeight="1">
      <c r="A1444" s="40"/>
      <c r="B1444" s="46"/>
      <c r="C1444" s="331" t="s">
        <v>2033</v>
      </c>
      <c r="D1444" s="331" t="s">
        <v>2034</v>
      </c>
      <c r="E1444" s="19" t="s">
        <v>329</v>
      </c>
      <c r="F1444" s="332">
        <v>14</v>
      </c>
      <c r="G1444" s="40"/>
      <c r="H1444" s="46"/>
    </row>
    <row r="1445" s="2" customFormat="1" ht="16.8" customHeight="1">
      <c r="A1445" s="40"/>
      <c r="B1445" s="46"/>
      <c r="C1445" s="331" t="s">
        <v>2072</v>
      </c>
      <c r="D1445" s="331" t="s">
        <v>2073</v>
      </c>
      <c r="E1445" s="19" t="s">
        <v>329</v>
      </c>
      <c r="F1445" s="332">
        <v>14</v>
      </c>
      <c r="G1445" s="40"/>
      <c r="H1445" s="46"/>
    </row>
    <row r="1446" s="2" customFormat="1" ht="16.8" customHeight="1">
      <c r="A1446" s="40"/>
      <c r="B1446" s="46"/>
      <c r="C1446" s="331" t="s">
        <v>2080</v>
      </c>
      <c r="D1446" s="331" t="s">
        <v>2081</v>
      </c>
      <c r="E1446" s="19" t="s">
        <v>317</v>
      </c>
      <c r="F1446" s="332">
        <v>261.5</v>
      </c>
      <c r="G1446" s="40"/>
      <c r="H1446" s="46"/>
    </row>
    <row r="1447" s="2" customFormat="1" ht="16.8" customHeight="1">
      <c r="A1447" s="40"/>
      <c r="B1447" s="46"/>
      <c r="C1447" s="331" t="s">
        <v>2086</v>
      </c>
      <c r="D1447" s="331" t="s">
        <v>2087</v>
      </c>
      <c r="E1447" s="19" t="s">
        <v>329</v>
      </c>
      <c r="F1447" s="332">
        <v>114</v>
      </c>
      <c r="G1447" s="40"/>
      <c r="H1447" s="46"/>
    </row>
    <row r="1448" s="2" customFormat="1" ht="16.8" customHeight="1">
      <c r="A1448" s="40"/>
      <c r="B1448" s="46"/>
      <c r="C1448" s="331" t="s">
        <v>2096</v>
      </c>
      <c r="D1448" s="331" t="s">
        <v>2097</v>
      </c>
      <c r="E1448" s="19" t="s">
        <v>329</v>
      </c>
      <c r="F1448" s="332">
        <v>79</v>
      </c>
      <c r="G1448" s="40"/>
      <c r="H1448" s="46"/>
    </row>
    <row r="1449" s="2" customFormat="1" ht="16.8" customHeight="1">
      <c r="A1449" s="40"/>
      <c r="B1449" s="46"/>
      <c r="C1449" s="327" t="s">
        <v>1993</v>
      </c>
      <c r="D1449" s="328" t="s">
        <v>1</v>
      </c>
      <c r="E1449" s="329" t="s">
        <v>1</v>
      </c>
      <c r="F1449" s="330">
        <v>40</v>
      </c>
      <c r="G1449" s="40"/>
      <c r="H1449" s="46"/>
    </row>
    <row r="1450" s="2" customFormat="1" ht="16.8" customHeight="1">
      <c r="A1450" s="40"/>
      <c r="B1450" s="46"/>
      <c r="C1450" s="331" t="s">
        <v>1</v>
      </c>
      <c r="D1450" s="331" t="s">
        <v>2059</v>
      </c>
      <c r="E1450" s="19" t="s">
        <v>1</v>
      </c>
      <c r="F1450" s="332">
        <v>0</v>
      </c>
      <c r="G1450" s="40"/>
      <c r="H1450" s="46"/>
    </row>
    <row r="1451" s="2" customFormat="1" ht="16.8" customHeight="1">
      <c r="A1451" s="40"/>
      <c r="B1451" s="46"/>
      <c r="C1451" s="331" t="s">
        <v>1</v>
      </c>
      <c r="D1451" s="331" t="s">
        <v>502</v>
      </c>
      <c r="E1451" s="19" t="s">
        <v>1</v>
      </c>
      <c r="F1451" s="332">
        <v>30</v>
      </c>
      <c r="G1451" s="40"/>
      <c r="H1451" s="46"/>
    </row>
    <row r="1452" s="2" customFormat="1" ht="16.8" customHeight="1">
      <c r="A1452" s="40"/>
      <c r="B1452" s="46"/>
      <c r="C1452" s="331" t="s">
        <v>1</v>
      </c>
      <c r="D1452" s="331" t="s">
        <v>2060</v>
      </c>
      <c r="E1452" s="19" t="s">
        <v>1</v>
      </c>
      <c r="F1452" s="332">
        <v>0</v>
      </c>
      <c r="G1452" s="40"/>
      <c r="H1452" s="46"/>
    </row>
    <row r="1453" s="2" customFormat="1" ht="16.8" customHeight="1">
      <c r="A1453" s="40"/>
      <c r="B1453" s="46"/>
      <c r="C1453" s="331" t="s">
        <v>1</v>
      </c>
      <c r="D1453" s="331" t="s">
        <v>341</v>
      </c>
      <c r="E1453" s="19" t="s">
        <v>1</v>
      </c>
      <c r="F1453" s="332">
        <v>10</v>
      </c>
      <c r="G1453" s="40"/>
      <c r="H1453" s="46"/>
    </row>
    <row r="1454" s="2" customFormat="1" ht="16.8" customHeight="1">
      <c r="A1454" s="40"/>
      <c r="B1454" s="46"/>
      <c r="C1454" s="331" t="s">
        <v>1993</v>
      </c>
      <c r="D1454" s="331" t="s">
        <v>266</v>
      </c>
      <c r="E1454" s="19" t="s">
        <v>1</v>
      </c>
      <c r="F1454" s="332">
        <v>40</v>
      </c>
      <c r="G1454" s="40"/>
      <c r="H1454" s="46"/>
    </row>
    <row r="1455" s="2" customFormat="1" ht="16.8" customHeight="1">
      <c r="A1455" s="40"/>
      <c r="B1455" s="46"/>
      <c r="C1455" s="333" t="s">
        <v>8207</v>
      </c>
      <c r="D1455" s="40"/>
      <c r="E1455" s="40"/>
      <c r="F1455" s="40"/>
      <c r="G1455" s="40"/>
      <c r="H1455" s="46"/>
    </row>
    <row r="1456" s="2" customFormat="1" ht="16.8" customHeight="1">
      <c r="A1456" s="40"/>
      <c r="B1456" s="46"/>
      <c r="C1456" s="331" t="s">
        <v>2055</v>
      </c>
      <c r="D1456" s="331" t="s">
        <v>2056</v>
      </c>
      <c r="E1456" s="19" t="s">
        <v>251</v>
      </c>
      <c r="F1456" s="332">
        <v>40</v>
      </c>
      <c r="G1456" s="40"/>
      <c r="H1456" s="46"/>
    </row>
    <row r="1457" s="2" customFormat="1" ht="16.8" customHeight="1">
      <c r="A1457" s="40"/>
      <c r="B1457" s="46"/>
      <c r="C1457" s="331" t="s">
        <v>659</v>
      </c>
      <c r="D1457" s="331" t="s">
        <v>660</v>
      </c>
      <c r="E1457" s="19" t="s">
        <v>545</v>
      </c>
      <c r="F1457" s="332">
        <v>115</v>
      </c>
      <c r="G1457" s="40"/>
      <c r="H1457" s="46"/>
    </row>
    <row r="1458" s="2" customFormat="1" ht="16.8" customHeight="1">
      <c r="A1458" s="40"/>
      <c r="B1458" s="46"/>
      <c r="C1458" s="331" t="s">
        <v>667</v>
      </c>
      <c r="D1458" s="331" t="s">
        <v>668</v>
      </c>
      <c r="E1458" s="19" t="s">
        <v>545</v>
      </c>
      <c r="F1458" s="332">
        <v>391</v>
      </c>
      <c r="G1458" s="40"/>
      <c r="H1458" s="46"/>
    </row>
    <row r="1459" s="2" customFormat="1" ht="16.8" customHeight="1">
      <c r="A1459" s="40"/>
      <c r="B1459" s="46"/>
      <c r="C1459" s="331" t="s">
        <v>2115</v>
      </c>
      <c r="D1459" s="331" t="s">
        <v>2116</v>
      </c>
      <c r="E1459" s="19" t="s">
        <v>545</v>
      </c>
      <c r="F1459" s="332">
        <v>92</v>
      </c>
      <c r="G1459" s="40"/>
      <c r="H1459" s="46"/>
    </row>
    <row r="1460" s="2" customFormat="1" ht="26.4" customHeight="1">
      <c r="A1460" s="40"/>
      <c r="B1460" s="46"/>
      <c r="C1460" s="326" t="s">
        <v>108</v>
      </c>
      <c r="D1460" s="326" t="s">
        <v>109</v>
      </c>
      <c r="E1460" s="40"/>
      <c r="F1460" s="40"/>
      <c r="G1460" s="40"/>
      <c r="H1460" s="46"/>
    </row>
    <row r="1461" s="2" customFormat="1" ht="16.8" customHeight="1">
      <c r="A1461" s="40"/>
      <c r="B1461" s="46"/>
      <c r="C1461" s="327" t="s">
        <v>1983</v>
      </c>
      <c r="D1461" s="328" t="s">
        <v>1</v>
      </c>
      <c r="E1461" s="329" t="s">
        <v>1</v>
      </c>
      <c r="F1461" s="330">
        <v>84.504999999999995</v>
      </c>
      <c r="G1461" s="40"/>
      <c r="H1461" s="46"/>
    </row>
    <row r="1462" s="2" customFormat="1" ht="16.8" customHeight="1">
      <c r="A1462" s="40"/>
      <c r="B1462" s="46"/>
      <c r="C1462" s="331" t="s">
        <v>1</v>
      </c>
      <c r="D1462" s="331" t="s">
        <v>2352</v>
      </c>
      <c r="E1462" s="19" t="s">
        <v>1</v>
      </c>
      <c r="F1462" s="332">
        <v>0</v>
      </c>
      <c r="G1462" s="40"/>
      <c r="H1462" s="46"/>
    </row>
    <row r="1463" s="2" customFormat="1" ht="16.8" customHeight="1">
      <c r="A1463" s="40"/>
      <c r="B1463" s="46"/>
      <c r="C1463" s="331" t="s">
        <v>1</v>
      </c>
      <c r="D1463" s="331" t="s">
        <v>2353</v>
      </c>
      <c r="E1463" s="19" t="s">
        <v>1</v>
      </c>
      <c r="F1463" s="332">
        <v>44.799999999999997</v>
      </c>
      <c r="G1463" s="40"/>
      <c r="H1463" s="46"/>
    </row>
    <row r="1464" s="2" customFormat="1" ht="16.8" customHeight="1">
      <c r="A1464" s="40"/>
      <c r="B1464" s="46"/>
      <c r="C1464" s="331" t="s">
        <v>1</v>
      </c>
      <c r="D1464" s="331" t="s">
        <v>2354</v>
      </c>
      <c r="E1464" s="19" t="s">
        <v>1</v>
      </c>
      <c r="F1464" s="332">
        <v>0</v>
      </c>
      <c r="G1464" s="40"/>
      <c r="H1464" s="46"/>
    </row>
    <row r="1465" s="2" customFormat="1" ht="16.8" customHeight="1">
      <c r="A1465" s="40"/>
      <c r="B1465" s="46"/>
      <c r="C1465" s="331" t="s">
        <v>1</v>
      </c>
      <c r="D1465" s="331" t="s">
        <v>2355</v>
      </c>
      <c r="E1465" s="19" t="s">
        <v>1</v>
      </c>
      <c r="F1465" s="332">
        <v>12.9</v>
      </c>
      <c r="G1465" s="40"/>
      <c r="H1465" s="46"/>
    </row>
    <row r="1466" s="2" customFormat="1" ht="16.8" customHeight="1">
      <c r="A1466" s="40"/>
      <c r="B1466" s="46"/>
      <c r="C1466" s="331" t="s">
        <v>1</v>
      </c>
      <c r="D1466" s="331" t="s">
        <v>2356</v>
      </c>
      <c r="E1466" s="19" t="s">
        <v>1</v>
      </c>
      <c r="F1466" s="332">
        <v>0</v>
      </c>
      <c r="G1466" s="40"/>
      <c r="H1466" s="46"/>
    </row>
    <row r="1467" s="2" customFormat="1" ht="16.8" customHeight="1">
      <c r="A1467" s="40"/>
      <c r="B1467" s="46"/>
      <c r="C1467" s="331" t="s">
        <v>1</v>
      </c>
      <c r="D1467" s="331" t="s">
        <v>2357</v>
      </c>
      <c r="E1467" s="19" t="s">
        <v>1</v>
      </c>
      <c r="F1467" s="332">
        <v>1.22</v>
      </c>
      <c r="G1467" s="40"/>
      <c r="H1467" s="46"/>
    </row>
    <row r="1468" s="2" customFormat="1" ht="16.8" customHeight="1">
      <c r="A1468" s="40"/>
      <c r="B1468" s="46"/>
      <c r="C1468" s="331" t="s">
        <v>1</v>
      </c>
      <c r="D1468" s="331" t="s">
        <v>2358</v>
      </c>
      <c r="E1468" s="19" t="s">
        <v>1</v>
      </c>
      <c r="F1468" s="332">
        <v>0</v>
      </c>
      <c r="G1468" s="40"/>
      <c r="H1468" s="46"/>
    </row>
    <row r="1469" s="2" customFormat="1" ht="16.8" customHeight="1">
      <c r="A1469" s="40"/>
      <c r="B1469" s="46"/>
      <c r="C1469" s="331" t="s">
        <v>1</v>
      </c>
      <c r="D1469" s="331" t="s">
        <v>2359</v>
      </c>
      <c r="E1469" s="19" t="s">
        <v>1</v>
      </c>
      <c r="F1469" s="332">
        <v>22.699999999999999</v>
      </c>
      <c r="G1469" s="40"/>
      <c r="H1469" s="46"/>
    </row>
    <row r="1470" s="2" customFormat="1" ht="16.8" customHeight="1">
      <c r="A1470" s="40"/>
      <c r="B1470" s="46"/>
      <c r="C1470" s="331" t="s">
        <v>1</v>
      </c>
      <c r="D1470" s="331" t="s">
        <v>2360</v>
      </c>
      <c r="E1470" s="19" t="s">
        <v>1</v>
      </c>
      <c r="F1470" s="332">
        <v>0</v>
      </c>
      <c r="G1470" s="40"/>
      <c r="H1470" s="46"/>
    </row>
    <row r="1471" s="2" customFormat="1" ht="16.8" customHeight="1">
      <c r="A1471" s="40"/>
      <c r="B1471" s="46"/>
      <c r="C1471" s="331" t="s">
        <v>1</v>
      </c>
      <c r="D1471" s="331" t="s">
        <v>2361</v>
      </c>
      <c r="E1471" s="19" t="s">
        <v>1</v>
      </c>
      <c r="F1471" s="332">
        <v>2.3849999999999998</v>
      </c>
      <c r="G1471" s="40"/>
      <c r="H1471" s="46"/>
    </row>
    <row r="1472" s="2" customFormat="1" ht="16.8" customHeight="1">
      <c r="A1472" s="40"/>
      <c r="B1472" s="46"/>
      <c r="C1472" s="331" t="s">
        <v>1</v>
      </c>
      <c r="D1472" s="331" t="s">
        <v>2362</v>
      </c>
      <c r="E1472" s="19" t="s">
        <v>1</v>
      </c>
      <c r="F1472" s="332">
        <v>0</v>
      </c>
      <c r="G1472" s="40"/>
      <c r="H1472" s="46"/>
    </row>
    <row r="1473" s="2" customFormat="1" ht="16.8" customHeight="1">
      <c r="A1473" s="40"/>
      <c r="B1473" s="46"/>
      <c r="C1473" s="331" t="s">
        <v>1</v>
      </c>
      <c r="D1473" s="331" t="s">
        <v>2363</v>
      </c>
      <c r="E1473" s="19" t="s">
        <v>1</v>
      </c>
      <c r="F1473" s="332">
        <v>0.5</v>
      </c>
      <c r="G1473" s="40"/>
      <c r="H1473" s="46"/>
    </row>
    <row r="1474" s="2" customFormat="1" ht="16.8" customHeight="1">
      <c r="A1474" s="40"/>
      <c r="B1474" s="46"/>
      <c r="C1474" s="331" t="s">
        <v>1983</v>
      </c>
      <c r="D1474" s="331" t="s">
        <v>266</v>
      </c>
      <c r="E1474" s="19" t="s">
        <v>1</v>
      </c>
      <c r="F1474" s="332">
        <v>84.504999999999995</v>
      </c>
      <c r="G1474" s="40"/>
      <c r="H1474" s="46"/>
    </row>
    <row r="1475" s="2" customFormat="1" ht="16.8" customHeight="1">
      <c r="A1475" s="40"/>
      <c r="B1475" s="46"/>
      <c r="C1475" s="333" t="s">
        <v>8207</v>
      </c>
      <c r="D1475" s="40"/>
      <c r="E1475" s="40"/>
      <c r="F1475" s="40"/>
      <c r="G1475" s="40"/>
      <c r="H1475" s="46"/>
    </row>
    <row r="1476" s="2" customFormat="1" ht="16.8" customHeight="1">
      <c r="A1476" s="40"/>
      <c r="B1476" s="46"/>
      <c r="C1476" s="331" t="s">
        <v>2103</v>
      </c>
      <c r="D1476" s="331" t="s">
        <v>2104</v>
      </c>
      <c r="E1476" s="19" t="s">
        <v>251</v>
      </c>
      <c r="F1476" s="332">
        <v>84.504999999999995</v>
      </c>
      <c r="G1476" s="40"/>
      <c r="H1476" s="46"/>
    </row>
    <row r="1477" s="2" customFormat="1" ht="16.8" customHeight="1">
      <c r="A1477" s="40"/>
      <c r="B1477" s="46"/>
      <c r="C1477" s="331" t="s">
        <v>659</v>
      </c>
      <c r="D1477" s="331" t="s">
        <v>660</v>
      </c>
      <c r="E1477" s="19" t="s">
        <v>545</v>
      </c>
      <c r="F1477" s="332">
        <v>9253.0779999999995</v>
      </c>
      <c r="G1477" s="40"/>
      <c r="H1477" s="46"/>
    </row>
    <row r="1478" s="2" customFormat="1" ht="16.8" customHeight="1">
      <c r="A1478" s="40"/>
      <c r="B1478" s="46"/>
      <c r="C1478" s="331" t="s">
        <v>667</v>
      </c>
      <c r="D1478" s="331" t="s">
        <v>668</v>
      </c>
      <c r="E1478" s="19" t="s">
        <v>545</v>
      </c>
      <c r="F1478" s="332">
        <v>19628.624</v>
      </c>
      <c r="G1478" s="40"/>
      <c r="H1478" s="46"/>
    </row>
    <row r="1479" s="2" customFormat="1" ht="16.8" customHeight="1">
      <c r="A1479" s="40"/>
      <c r="B1479" s="46"/>
      <c r="C1479" s="327" t="s">
        <v>2121</v>
      </c>
      <c r="D1479" s="328" t="s">
        <v>1</v>
      </c>
      <c r="E1479" s="329" t="s">
        <v>1</v>
      </c>
      <c r="F1479" s="330">
        <v>206.17500000000001</v>
      </c>
      <c r="G1479" s="40"/>
      <c r="H1479" s="46"/>
    </row>
    <row r="1480" s="2" customFormat="1" ht="16.8" customHeight="1">
      <c r="A1480" s="40"/>
      <c r="B1480" s="46"/>
      <c r="C1480" s="331" t="s">
        <v>1</v>
      </c>
      <c r="D1480" s="331" t="s">
        <v>2367</v>
      </c>
      <c r="E1480" s="19" t="s">
        <v>1</v>
      </c>
      <c r="F1480" s="332">
        <v>0</v>
      </c>
      <c r="G1480" s="40"/>
      <c r="H1480" s="46"/>
    </row>
    <row r="1481" s="2" customFormat="1" ht="16.8" customHeight="1">
      <c r="A1481" s="40"/>
      <c r="B1481" s="46"/>
      <c r="C1481" s="331" t="s">
        <v>1</v>
      </c>
      <c r="D1481" s="331" t="s">
        <v>2368</v>
      </c>
      <c r="E1481" s="19" t="s">
        <v>1</v>
      </c>
      <c r="F1481" s="332">
        <v>173.59999999999999</v>
      </c>
      <c r="G1481" s="40"/>
      <c r="H1481" s="46"/>
    </row>
    <row r="1482" s="2" customFormat="1" ht="16.8" customHeight="1">
      <c r="A1482" s="40"/>
      <c r="B1482" s="46"/>
      <c r="C1482" s="331" t="s">
        <v>1</v>
      </c>
      <c r="D1482" s="331" t="s">
        <v>2369</v>
      </c>
      <c r="E1482" s="19" t="s">
        <v>1</v>
      </c>
      <c r="F1482" s="332">
        <v>0</v>
      </c>
      <c r="G1482" s="40"/>
      <c r="H1482" s="46"/>
    </row>
    <row r="1483" s="2" customFormat="1" ht="16.8" customHeight="1">
      <c r="A1483" s="40"/>
      <c r="B1483" s="46"/>
      <c r="C1483" s="331" t="s">
        <v>1</v>
      </c>
      <c r="D1483" s="331" t="s">
        <v>2370</v>
      </c>
      <c r="E1483" s="19" t="s">
        <v>1</v>
      </c>
      <c r="F1483" s="332">
        <v>27.059999999999999</v>
      </c>
      <c r="G1483" s="40"/>
      <c r="H1483" s="46"/>
    </row>
    <row r="1484" s="2" customFormat="1" ht="16.8" customHeight="1">
      <c r="A1484" s="40"/>
      <c r="B1484" s="46"/>
      <c r="C1484" s="331" t="s">
        <v>1</v>
      </c>
      <c r="D1484" s="331" t="s">
        <v>2371</v>
      </c>
      <c r="E1484" s="19" t="s">
        <v>1</v>
      </c>
      <c r="F1484" s="332">
        <v>0</v>
      </c>
      <c r="G1484" s="40"/>
      <c r="H1484" s="46"/>
    </row>
    <row r="1485" s="2" customFormat="1" ht="16.8" customHeight="1">
      <c r="A1485" s="40"/>
      <c r="B1485" s="46"/>
      <c r="C1485" s="331" t="s">
        <v>1</v>
      </c>
      <c r="D1485" s="331" t="s">
        <v>2372</v>
      </c>
      <c r="E1485" s="19" t="s">
        <v>1</v>
      </c>
      <c r="F1485" s="332">
        <v>4.5149999999999997</v>
      </c>
      <c r="G1485" s="40"/>
      <c r="H1485" s="46"/>
    </row>
    <row r="1486" s="2" customFormat="1" ht="16.8" customHeight="1">
      <c r="A1486" s="40"/>
      <c r="B1486" s="46"/>
      <c r="C1486" s="331" t="s">
        <v>1</v>
      </c>
      <c r="D1486" s="331" t="s">
        <v>2373</v>
      </c>
      <c r="E1486" s="19" t="s">
        <v>1</v>
      </c>
      <c r="F1486" s="332">
        <v>0</v>
      </c>
      <c r="G1486" s="40"/>
      <c r="H1486" s="46"/>
    </row>
    <row r="1487" s="2" customFormat="1" ht="16.8" customHeight="1">
      <c r="A1487" s="40"/>
      <c r="B1487" s="46"/>
      <c r="C1487" s="331" t="s">
        <v>1</v>
      </c>
      <c r="D1487" s="331" t="s">
        <v>85</v>
      </c>
      <c r="E1487" s="19" t="s">
        <v>1</v>
      </c>
      <c r="F1487" s="332">
        <v>1</v>
      </c>
      <c r="G1487" s="40"/>
      <c r="H1487" s="46"/>
    </row>
    <row r="1488" s="2" customFormat="1" ht="16.8" customHeight="1">
      <c r="A1488" s="40"/>
      <c r="B1488" s="46"/>
      <c r="C1488" s="331" t="s">
        <v>2121</v>
      </c>
      <c r="D1488" s="331" t="s">
        <v>266</v>
      </c>
      <c r="E1488" s="19" t="s">
        <v>1</v>
      </c>
      <c r="F1488" s="332">
        <v>206.17500000000001</v>
      </c>
      <c r="G1488" s="40"/>
      <c r="H1488" s="46"/>
    </row>
    <row r="1489" s="2" customFormat="1" ht="16.8" customHeight="1">
      <c r="A1489" s="40"/>
      <c r="B1489" s="46"/>
      <c r="C1489" s="333" t="s">
        <v>8207</v>
      </c>
      <c r="D1489" s="40"/>
      <c r="E1489" s="40"/>
      <c r="F1489" s="40"/>
      <c r="G1489" s="40"/>
      <c r="H1489" s="46"/>
    </row>
    <row r="1490" s="2" customFormat="1" ht="16.8" customHeight="1">
      <c r="A1490" s="40"/>
      <c r="B1490" s="46"/>
      <c r="C1490" s="331" t="s">
        <v>2364</v>
      </c>
      <c r="D1490" s="331" t="s">
        <v>2365</v>
      </c>
      <c r="E1490" s="19" t="s">
        <v>251</v>
      </c>
      <c r="F1490" s="332">
        <v>206.17500000000001</v>
      </c>
      <c r="G1490" s="40"/>
      <c r="H1490" s="46"/>
    </row>
    <row r="1491" s="2" customFormat="1" ht="16.8" customHeight="1">
      <c r="A1491" s="40"/>
      <c r="B1491" s="46"/>
      <c r="C1491" s="331" t="s">
        <v>659</v>
      </c>
      <c r="D1491" s="331" t="s">
        <v>660</v>
      </c>
      <c r="E1491" s="19" t="s">
        <v>545</v>
      </c>
      <c r="F1491" s="332">
        <v>9253.0779999999995</v>
      </c>
      <c r="G1491" s="40"/>
      <c r="H1491" s="46"/>
    </row>
    <row r="1492" s="2" customFormat="1" ht="16.8" customHeight="1">
      <c r="A1492" s="40"/>
      <c r="B1492" s="46"/>
      <c r="C1492" s="331" t="s">
        <v>667</v>
      </c>
      <c r="D1492" s="331" t="s">
        <v>668</v>
      </c>
      <c r="E1492" s="19" t="s">
        <v>545</v>
      </c>
      <c r="F1492" s="332">
        <v>19628.624</v>
      </c>
      <c r="G1492" s="40"/>
      <c r="H1492" s="46"/>
    </row>
    <row r="1493" s="2" customFormat="1" ht="16.8" customHeight="1">
      <c r="A1493" s="40"/>
      <c r="B1493" s="46"/>
      <c r="C1493" s="327" t="s">
        <v>2123</v>
      </c>
      <c r="D1493" s="328" t="s">
        <v>1</v>
      </c>
      <c r="E1493" s="329" t="s">
        <v>1</v>
      </c>
      <c r="F1493" s="330">
        <v>480</v>
      </c>
      <c r="G1493" s="40"/>
      <c r="H1493" s="46"/>
    </row>
    <row r="1494" s="2" customFormat="1" ht="16.8" customHeight="1">
      <c r="A1494" s="40"/>
      <c r="B1494" s="46"/>
      <c r="C1494" s="331" t="s">
        <v>1</v>
      </c>
      <c r="D1494" s="331" t="s">
        <v>2341</v>
      </c>
      <c r="E1494" s="19" t="s">
        <v>1</v>
      </c>
      <c r="F1494" s="332">
        <v>0</v>
      </c>
      <c r="G1494" s="40"/>
      <c r="H1494" s="46"/>
    </row>
    <row r="1495" s="2" customFormat="1" ht="16.8" customHeight="1">
      <c r="A1495" s="40"/>
      <c r="B1495" s="46"/>
      <c r="C1495" s="331" t="s">
        <v>1</v>
      </c>
      <c r="D1495" s="331" t="s">
        <v>2137</v>
      </c>
      <c r="E1495" s="19" t="s">
        <v>1</v>
      </c>
      <c r="F1495" s="332">
        <v>520</v>
      </c>
      <c r="G1495" s="40"/>
      <c r="H1495" s="46"/>
    </row>
    <row r="1496" s="2" customFormat="1" ht="16.8" customHeight="1">
      <c r="A1496" s="40"/>
      <c r="B1496" s="46"/>
      <c r="C1496" s="331" t="s">
        <v>1</v>
      </c>
      <c r="D1496" s="331" t="s">
        <v>2342</v>
      </c>
      <c r="E1496" s="19" t="s">
        <v>1</v>
      </c>
      <c r="F1496" s="332">
        <v>0</v>
      </c>
      <c r="G1496" s="40"/>
      <c r="H1496" s="46"/>
    </row>
    <row r="1497" s="2" customFormat="1" ht="16.8" customHeight="1">
      <c r="A1497" s="40"/>
      <c r="B1497" s="46"/>
      <c r="C1497" s="331" t="s">
        <v>1</v>
      </c>
      <c r="D1497" s="331" t="s">
        <v>2343</v>
      </c>
      <c r="E1497" s="19" t="s">
        <v>1</v>
      </c>
      <c r="F1497" s="332">
        <v>-40</v>
      </c>
      <c r="G1497" s="40"/>
      <c r="H1497" s="46"/>
    </row>
    <row r="1498" s="2" customFormat="1" ht="16.8" customHeight="1">
      <c r="A1498" s="40"/>
      <c r="B1498" s="46"/>
      <c r="C1498" s="331" t="s">
        <v>2123</v>
      </c>
      <c r="D1498" s="331" t="s">
        <v>266</v>
      </c>
      <c r="E1498" s="19" t="s">
        <v>1</v>
      </c>
      <c r="F1498" s="332">
        <v>480</v>
      </c>
      <c r="G1498" s="40"/>
      <c r="H1498" s="46"/>
    </row>
    <row r="1499" s="2" customFormat="1" ht="16.8" customHeight="1">
      <c r="A1499" s="40"/>
      <c r="B1499" s="46"/>
      <c r="C1499" s="333" t="s">
        <v>8207</v>
      </c>
      <c r="D1499" s="40"/>
      <c r="E1499" s="40"/>
      <c r="F1499" s="40"/>
      <c r="G1499" s="40"/>
      <c r="H1499" s="46"/>
    </row>
    <row r="1500" s="2" customFormat="1" ht="16.8" customHeight="1">
      <c r="A1500" s="40"/>
      <c r="B1500" s="46"/>
      <c r="C1500" s="331" t="s">
        <v>2336</v>
      </c>
      <c r="D1500" s="331" t="s">
        <v>2337</v>
      </c>
      <c r="E1500" s="19" t="s">
        <v>275</v>
      </c>
      <c r="F1500" s="332">
        <v>480</v>
      </c>
      <c r="G1500" s="40"/>
      <c r="H1500" s="46"/>
    </row>
    <row r="1501" s="2" customFormat="1">
      <c r="A1501" s="40"/>
      <c r="B1501" s="46"/>
      <c r="C1501" s="331" t="s">
        <v>676</v>
      </c>
      <c r="D1501" s="331" t="s">
        <v>677</v>
      </c>
      <c r="E1501" s="19" t="s">
        <v>545</v>
      </c>
      <c r="F1501" s="332">
        <v>500.88900000000001</v>
      </c>
      <c r="G1501" s="40"/>
      <c r="H1501" s="46"/>
    </row>
    <row r="1502" s="2" customFormat="1">
      <c r="A1502" s="40"/>
      <c r="B1502" s="46"/>
      <c r="C1502" s="331" t="s">
        <v>691</v>
      </c>
      <c r="D1502" s="331" t="s">
        <v>692</v>
      </c>
      <c r="E1502" s="19" t="s">
        <v>545</v>
      </c>
      <c r="F1502" s="332">
        <v>3781.7379999999998</v>
      </c>
      <c r="G1502" s="40"/>
      <c r="H1502" s="46"/>
    </row>
    <row r="1503" s="2" customFormat="1" ht="16.8" customHeight="1">
      <c r="A1503" s="40"/>
      <c r="B1503" s="46"/>
      <c r="C1503" s="327" t="s">
        <v>2125</v>
      </c>
      <c r="D1503" s="328" t="s">
        <v>1</v>
      </c>
      <c r="E1503" s="329" t="s">
        <v>1</v>
      </c>
      <c r="F1503" s="330">
        <v>2.6000000000000001</v>
      </c>
      <c r="G1503" s="40"/>
      <c r="H1503" s="46"/>
    </row>
    <row r="1504" s="2" customFormat="1" ht="16.8" customHeight="1">
      <c r="A1504" s="40"/>
      <c r="B1504" s="46"/>
      <c r="C1504" s="331" t="s">
        <v>1</v>
      </c>
      <c r="D1504" s="331" t="s">
        <v>2347</v>
      </c>
      <c r="E1504" s="19" t="s">
        <v>1</v>
      </c>
      <c r="F1504" s="332">
        <v>0</v>
      </c>
      <c r="G1504" s="40"/>
      <c r="H1504" s="46"/>
    </row>
    <row r="1505" s="2" customFormat="1" ht="16.8" customHeight="1">
      <c r="A1505" s="40"/>
      <c r="B1505" s="46"/>
      <c r="C1505" s="331" t="s">
        <v>1</v>
      </c>
      <c r="D1505" s="331" t="s">
        <v>2348</v>
      </c>
      <c r="E1505" s="19" t="s">
        <v>1</v>
      </c>
      <c r="F1505" s="332">
        <v>1.9199999999999999</v>
      </c>
      <c r="G1505" s="40"/>
      <c r="H1505" s="46"/>
    </row>
    <row r="1506" s="2" customFormat="1" ht="16.8" customHeight="1">
      <c r="A1506" s="40"/>
      <c r="B1506" s="46"/>
      <c r="C1506" s="331" t="s">
        <v>1</v>
      </c>
      <c r="D1506" s="331" t="s">
        <v>2349</v>
      </c>
      <c r="E1506" s="19" t="s">
        <v>1</v>
      </c>
      <c r="F1506" s="332">
        <v>0</v>
      </c>
      <c r="G1506" s="40"/>
      <c r="H1506" s="46"/>
    </row>
    <row r="1507" s="2" customFormat="1" ht="16.8" customHeight="1">
      <c r="A1507" s="40"/>
      <c r="B1507" s="46"/>
      <c r="C1507" s="331" t="s">
        <v>1</v>
      </c>
      <c r="D1507" s="331" t="s">
        <v>2350</v>
      </c>
      <c r="E1507" s="19" t="s">
        <v>1</v>
      </c>
      <c r="F1507" s="332">
        <v>0.68000000000000005</v>
      </c>
      <c r="G1507" s="40"/>
      <c r="H1507" s="46"/>
    </row>
    <row r="1508" s="2" customFormat="1" ht="16.8" customHeight="1">
      <c r="A1508" s="40"/>
      <c r="B1508" s="46"/>
      <c r="C1508" s="331" t="s">
        <v>2125</v>
      </c>
      <c r="D1508" s="331" t="s">
        <v>266</v>
      </c>
      <c r="E1508" s="19" t="s">
        <v>1</v>
      </c>
      <c r="F1508" s="332">
        <v>2.6000000000000001</v>
      </c>
      <c r="G1508" s="40"/>
      <c r="H1508" s="46"/>
    </row>
    <row r="1509" s="2" customFormat="1" ht="16.8" customHeight="1">
      <c r="A1509" s="40"/>
      <c r="B1509" s="46"/>
      <c r="C1509" s="333" t="s">
        <v>8207</v>
      </c>
      <c r="D1509" s="40"/>
      <c r="E1509" s="40"/>
      <c r="F1509" s="40"/>
      <c r="G1509" s="40"/>
      <c r="H1509" s="46"/>
    </row>
    <row r="1510" s="2" customFormat="1" ht="16.8" customHeight="1">
      <c r="A1510" s="40"/>
      <c r="B1510" s="46"/>
      <c r="C1510" s="331" t="s">
        <v>2344</v>
      </c>
      <c r="D1510" s="331" t="s">
        <v>2345</v>
      </c>
      <c r="E1510" s="19" t="s">
        <v>275</v>
      </c>
      <c r="F1510" s="332">
        <v>2.6000000000000001</v>
      </c>
      <c r="G1510" s="40"/>
      <c r="H1510" s="46"/>
    </row>
    <row r="1511" s="2" customFormat="1">
      <c r="A1511" s="40"/>
      <c r="B1511" s="46"/>
      <c r="C1511" s="331" t="s">
        <v>676</v>
      </c>
      <c r="D1511" s="331" t="s">
        <v>677</v>
      </c>
      <c r="E1511" s="19" t="s">
        <v>545</v>
      </c>
      <c r="F1511" s="332">
        <v>500.88900000000001</v>
      </c>
      <c r="G1511" s="40"/>
      <c r="H1511" s="46"/>
    </row>
    <row r="1512" s="2" customFormat="1">
      <c r="A1512" s="40"/>
      <c r="B1512" s="46"/>
      <c r="C1512" s="331" t="s">
        <v>691</v>
      </c>
      <c r="D1512" s="331" t="s">
        <v>692</v>
      </c>
      <c r="E1512" s="19" t="s">
        <v>545</v>
      </c>
      <c r="F1512" s="332">
        <v>3781.7379999999998</v>
      </c>
      <c r="G1512" s="40"/>
      <c r="H1512" s="46"/>
    </row>
    <row r="1513" s="2" customFormat="1" ht="16.8" customHeight="1">
      <c r="A1513" s="40"/>
      <c r="B1513" s="46"/>
      <c r="C1513" s="327" t="s">
        <v>2127</v>
      </c>
      <c r="D1513" s="328" t="s">
        <v>1</v>
      </c>
      <c r="E1513" s="329" t="s">
        <v>1</v>
      </c>
      <c r="F1513" s="330">
        <v>140</v>
      </c>
      <c r="G1513" s="40"/>
      <c r="H1513" s="46"/>
    </row>
    <row r="1514" s="2" customFormat="1" ht="16.8" customHeight="1">
      <c r="A1514" s="40"/>
      <c r="B1514" s="46"/>
      <c r="C1514" s="331" t="s">
        <v>1</v>
      </c>
      <c r="D1514" s="331" t="s">
        <v>2314</v>
      </c>
      <c r="E1514" s="19" t="s">
        <v>1</v>
      </c>
      <c r="F1514" s="332">
        <v>0</v>
      </c>
      <c r="G1514" s="40"/>
      <c r="H1514" s="46"/>
    </row>
    <row r="1515" s="2" customFormat="1" ht="16.8" customHeight="1">
      <c r="A1515" s="40"/>
      <c r="B1515" s="46"/>
      <c r="C1515" s="331" t="s">
        <v>2127</v>
      </c>
      <c r="D1515" s="331" t="s">
        <v>2315</v>
      </c>
      <c r="E1515" s="19" t="s">
        <v>1</v>
      </c>
      <c r="F1515" s="332">
        <v>140</v>
      </c>
      <c r="G1515" s="40"/>
      <c r="H1515" s="46"/>
    </row>
    <row r="1516" s="2" customFormat="1" ht="16.8" customHeight="1">
      <c r="A1516" s="40"/>
      <c r="B1516" s="46"/>
      <c r="C1516" s="333" t="s">
        <v>8207</v>
      </c>
      <c r="D1516" s="40"/>
      <c r="E1516" s="40"/>
      <c r="F1516" s="40"/>
      <c r="G1516" s="40"/>
      <c r="H1516" s="46"/>
    </row>
    <row r="1517" s="2" customFormat="1" ht="16.8" customHeight="1">
      <c r="A1517" s="40"/>
      <c r="B1517" s="46"/>
      <c r="C1517" s="331" t="s">
        <v>2311</v>
      </c>
      <c r="D1517" s="331" t="s">
        <v>2312</v>
      </c>
      <c r="E1517" s="19" t="s">
        <v>329</v>
      </c>
      <c r="F1517" s="332">
        <v>140</v>
      </c>
      <c r="G1517" s="40"/>
      <c r="H1517" s="46"/>
    </row>
    <row r="1518" s="2" customFormat="1">
      <c r="A1518" s="40"/>
      <c r="B1518" s="46"/>
      <c r="C1518" s="331" t="s">
        <v>676</v>
      </c>
      <c r="D1518" s="331" t="s">
        <v>677</v>
      </c>
      <c r="E1518" s="19" t="s">
        <v>545</v>
      </c>
      <c r="F1518" s="332">
        <v>500.88900000000001</v>
      </c>
      <c r="G1518" s="40"/>
      <c r="H1518" s="46"/>
    </row>
    <row r="1519" s="2" customFormat="1">
      <c r="A1519" s="40"/>
      <c r="B1519" s="46"/>
      <c r="C1519" s="331" t="s">
        <v>691</v>
      </c>
      <c r="D1519" s="331" t="s">
        <v>692</v>
      </c>
      <c r="E1519" s="19" t="s">
        <v>545</v>
      </c>
      <c r="F1519" s="332">
        <v>3781.7379999999998</v>
      </c>
      <c r="G1519" s="40"/>
      <c r="H1519" s="46"/>
    </row>
    <row r="1520" s="2" customFormat="1" ht="16.8" customHeight="1">
      <c r="A1520" s="40"/>
      <c r="B1520" s="46"/>
      <c r="C1520" s="327" t="s">
        <v>997</v>
      </c>
      <c r="D1520" s="328" t="s">
        <v>1</v>
      </c>
      <c r="E1520" s="329" t="s">
        <v>1</v>
      </c>
      <c r="F1520" s="330">
        <v>710</v>
      </c>
      <c r="G1520" s="40"/>
      <c r="H1520" s="46"/>
    </row>
    <row r="1521" s="2" customFormat="1" ht="16.8" customHeight="1">
      <c r="A1521" s="40"/>
      <c r="B1521" s="46"/>
      <c r="C1521" s="331" t="s">
        <v>1</v>
      </c>
      <c r="D1521" s="331" t="s">
        <v>2283</v>
      </c>
      <c r="E1521" s="19" t="s">
        <v>1</v>
      </c>
      <c r="F1521" s="332">
        <v>710</v>
      </c>
      <c r="G1521" s="40"/>
      <c r="H1521" s="46"/>
    </row>
    <row r="1522" s="2" customFormat="1" ht="16.8" customHeight="1">
      <c r="A1522" s="40"/>
      <c r="B1522" s="46"/>
      <c r="C1522" s="331" t="s">
        <v>997</v>
      </c>
      <c r="D1522" s="331" t="s">
        <v>266</v>
      </c>
      <c r="E1522" s="19" t="s">
        <v>1</v>
      </c>
      <c r="F1522" s="332">
        <v>710</v>
      </c>
      <c r="G1522" s="40"/>
      <c r="H1522" s="46"/>
    </row>
    <row r="1523" s="2" customFormat="1" ht="16.8" customHeight="1">
      <c r="A1523" s="40"/>
      <c r="B1523" s="46"/>
      <c r="C1523" s="333" t="s">
        <v>8207</v>
      </c>
      <c r="D1523" s="40"/>
      <c r="E1523" s="40"/>
      <c r="F1523" s="40"/>
      <c r="G1523" s="40"/>
      <c r="H1523" s="46"/>
    </row>
    <row r="1524" s="2" customFormat="1" ht="16.8" customHeight="1">
      <c r="A1524" s="40"/>
      <c r="B1524" s="46"/>
      <c r="C1524" s="331" t="s">
        <v>1241</v>
      </c>
      <c r="D1524" s="331" t="s">
        <v>1242</v>
      </c>
      <c r="E1524" s="19" t="s">
        <v>275</v>
      </c>
      <c r="F1524" s="332">
        <v>710</v>
      </c>
      <c r="G1524" s="40"/>
      <c r="H1524" s="46"/>
    </row>
    <row r="1525" s="2" customFormat="1" ht="16.8" customHeight="1">
      <c r="A1525" s="40"/>
      <c r="B1525" s="46"/>
      <c r="C1525" s="331" t="s">
        <v>1267</v>
      </c>
      <c r="D1525" s="331" t="s">
        <v>1268</v>
      </c>
      <c r="E1525" s="19" t="s">
        <v>793</v>
      </c>
      <c r="F1525" s="332">
        <v>213</v>
      </c>
      <c r="G1525" s="40"/>
      <c r="H1525" s="46"/>
    </row>
    <row r="1526" s="2" customFormat="1" ht="16.8" customHeight="1">
      <c r="A1526" s="40"/>
      <c r="B1526" s="46"/>
      <c r="C1526" s="327" t="s">
        <v>2129</v>
      </c>
      <c r="D1526" s="328" t="s">
        <v>1</v>
      </c>
      <c r="E1526" s="329" t="s">
        <v>1</v>
      </c>
      <c r="F1526" s="330">
        <v>117.90000000000001</v>
      </c>
      <c r="G1526" s="40"/>
      <c r="H1526" s="46"/>
    </row>
    <row r="1527" s="2" customFormat="1" ht="16.8" customHeight="1">
      <c r="A1527" s="40"/>
      <c r="B1527" s="46"/>
      <c r="C1527" s="331" t="s">
        <v>1</v>
      </c>
      <c r="D1527" s="331" t="s">
        <v>2287</v>
      </c>
      <c r="E1527" s="19" t="s">
        <v>1</v>
      </c>
      <c r="F1527" s="332">
        <v>117.90000000000001</v>
      </c>
      <c r="G1527" s="40"/>
      <c r="H1527" s="46"/>
    </row>
    <row r="1528" s="2" customFormat="1" ht="16.8" customHeight="1">
      <c r="A1528" s="40"/>
      <c r="B1528" s="46"/>
      <c r="C1528" s="331" t="s">
        <v>2129</v>
      </c>
      <c r="D1528" s="331" t="s">
        <v>266</v>
      </c>
      <c r="E1528" s="19" t="s">
        <v>1</v>
      </c>
      <c r="F1528" s="332">
        <v>117.90000000000001</v>
      </c>
      <c r="G1528" s="40"/>
      <c r="H1528" s="46"/>
    </row>
    <row r="1529" s="2" customFormat="1" ht="16.8" customHeight="1">
      <c r="A1529" s="40"/>
      <c r="B1529" s="46"/>
      <c r="C1529" s="333" t="s">
        <v>8207</v>
      </c>
      <c r="D1529" s="40"/>
      <c r="E1529" s="40"/>
      <c r="F1529" s="40"/>
      <c r="G1529" s="40"/>
      <c r="H1529" s="46"/>
    </row>
    <row r="1530" s="2" customFormat="1" ht="16.8" customHeight="1">
      <c r="A1530" s="40"/>
      <c r="B1530" s="46"/>
      <c r="C1530" s="331" t="s">
        <v>2284</v>
      </c>
      <c r="D1530" s="331" t="s">
        <v>2285</v>
      </c>
      <c r="E1530" s="19" t="s">
        <v>545</v>
      </c>
      <c r="F1530" s="332">
        <v>117.90000000000001</v>
      </c>
      <c r="G1530" s="40"/>
      <c r="H1530" s="46"/>
    </row>
    <row r="1531" s="2" customFormat="1" ht="16.8" customHeight="1">
      <c r="A1531" s="40"/>
      <c r="B1531" s="46"/>
      <c r="C1531" s="331" t="s">
        <v>659</v>
      </c>
      <c r="D1531" s="331" t="s">
        <v>660</v>
      </c>
      <c r="E1531" s="19" t="s">
        <v>545</v>
      </c>
      <c r="F1531" s="332">
        <v>9253.0779999999995</v>
      </c>
      <c r="G1531" s="40"/>
      <c r="H1531" s="46"/>
    </row>
    <row r="1532" s="2" customFormat="1" ht="16.8" customHeight="1">
      <c r="A1532" s="40"/>
      <c r="B1532" s="46"/>
      <c r="C1532" s="331" t="s">
        <v>667</v>
      </c>
      <c r="D1532" s="331" t="s">
        <v>668</v>
      </c>
      <c r="E1532" s="19" t="s">
        <v>545</v>
      </c>
      <c r="F1532" s="332">
        <v>19628.624</v>
      </c>
      <c r="G1532" s="40"/>
      <c r="H1532" s="46"/>
    </row>
    <row r="1533" s="2" customFormat="1" ht="16.8" customHeight="1">
      <c r="A1533" s="40"/>
      <c r="B1533" s="46"/>
      <c r="C1533" s="327" t="s">
        <v>2132</v>
      </c>
      <c r="D1533" s="328" t="s">
        <v>1</v>
      </c>
      <c r="E1533" s="329" t="s">
        <v>1</v>
      </c>
      <c r="F1533" s="330">
        <v>157.21600000000001</v>
      </c>
      <c r="G1533" s="40"/>
      <c r="H1533" s="46"/>
    </row>
    <row r="1534" s="2" customFormat="1" ht="16.8" customHeight="1">
      <c r="A1534" s="40"/>
      <c r="B1534" s="46"/>
      <c r="C1534" s="331" t="s">
        <v>1</v>
      </c>
      <c r="D1534" s="331" t="s">
        <v>2291</v>
      </c>
      <c r="E1534" s="19" t="s">
        <v>1</v>
      </c>
      <c r="F1534" s="332">
        <v>0</v>
      </c>
      <c r="G1534" s="40"/>
      <c r="H1534" s="46"/>
    </row>
    <row r="1535" s="2" customFormat="1" ht="16.8" customHeight="1">
      <c r="A1535" s="40"/>
      <c r="B1535" s="46"/>
      <c r="C1535" s="331" t="s">
        <v>2132</v>
      </c>
      <c r="D1535" s="331" t="s">
        <v>2292</v>
      </c>
      <c r="E1535" s="19" t="s">
        <v>1</v>
      </c>
      <c r="F1535" s="332">
        <v>157.21600000000001</v>
      </c>
      <c r="G1535" s="40"/>
      <c r="H1535" s="46"/>
    </row>
    <row r="1536" s="2" customFormat="1" ht="16.8" customHeight="1">
      <c r="A1536" s="40"/>
      <c r="B1536" s="46"/>
      <c r="C1536" s="333" t="s">
        <v>8207</v>
      </c>
      <c r="D1536" s="40"/>
      <c r="E1536" s="40"/>
      <c r="F1536" s="40"/>
      <c r="G1536" s="40"/>
      <c r="H1536" s="46"/>
    </row>
    <row r="1537" s="2" customFormat="1" ht="16.8" customHeight="1">
      <c r="A1537" s="40"/>
      <c r="B1537" s="46"/>
      <c r="C1537" s="331" t="s">
        <v>2288</v>
      </c>
      <c r="D1537" s="331" t="s">
        <v>2289</v>
      </c>
      <c r="E1537" s="19" t="s">
        <v>545</v>
      </c>
      <c r="F1537" s="332">
        <v>157.21600000000001</v>
      </c>
      <c r="G1537" s="40"/>
      <c r="H1537" s="46"/>
    </row>
    <row r="1538" s="2" customFormat="1" ht="16.8" customHeight="1">
      <c r="A1538" s="40"/>
      <c r="B1538" s="46"/>
      <c r="C1538" s="331" t="s">
        <v>659</v>
      </c>
      <c r="D1538" s="331" t="s">
        <v>660</v>
      </c>
      <c r="E1538" s="19" t="s">
        <v>545</v>
      </c>
      <c r="F1538" s="332">
        <v>9253.0779999999995</v>
      </c>
      <c r="G1538" s="40"/>
      <c r="H1538" s="46"/>
    </row>
    <row r="1539" s="2" customFormat="1" ht="16.8" customHeight="1">
      <c r="A1539" s="40"/>
      <c r="B1539" s="46"/>
      <c r="C1539" s="331" t="s">
        <v>667</v>
      </c>
      <c r="D1539" s="331" t="s">
        <v>668</v>
      </c>
      <c r="E1539" s="19" t="s">
        <v>545</v>
      </c>
      <c r="F1539" s="332">
        <v>19628.624</v>
      </c>
      <c r="G1539" s="40"/>
      <c r="H1539" s="46"/>
    </row>
    <row r="1540" s="2" customFormat="1" ht="16.8" customHeight="1">
      <c r="A1540" s="40"/>
      <c r="B1540" s="46"/>
      <c r="C1540" s="327" t="s">
        <v>2134</v>
      </c>
      <c r="D1540" s="328" t="s">
        <v>1</v>
      </c>
      <c r="E1540" s="329" t="s">
        <v>1</v>
      </c>
      <c r="F1540" s="330">
        <v>31.440000000000001</v>
      </c>
      <c r="G1540" s="40"/>
      <c r="H1540" s="46"/>
    </row>
    <row r="1541" s="2" customFormat="1" ht="16.8" customHeight="1">
      <c r="A1541" s="40"/>
      <c r="B1541" s="46"/>
      <c r="C1541" s="331" t="s">
        <v>1</v>
      </c>
      <c r="D1541" s="331" t="s">
        <v>2296</v>
      </c>
      <c r="E1541" s="19" t="s">
        <v>1</v>
      </c>
      <c r="F1541" s="332">
        <v>0</v>
      </c>
      <c r="G1541" s="40"/>
      <c r="H1541" s="46"/>
    </row>
    <row r="1542" s="2" customFormat="1" ht="16.8" customHeight="1">
      <c r="A1542" s="40"/>
      <c r="B1542" s="46"/>
      <c r="C1542" s="331" t="s">
        <v>1</v>
      </c>
      <c r="D1542" s="331" t="s">
        <v>2297</v>
      </c>
      <c r="E1542" s="19" t="s">
        <v>1</v>
      </c>
      <c r="F1542" s="332">
        <v>31.440000000000001</v>
      </c>
      <c r="G1542" s="40"/>
      <c r="H1542" s="46"/>
    </row>
    <row r="1543" s="2" customFormat="1" ht="16.8" customHeight="1">
      <c r="A1543" s="40"/>
      <c r="B1543" s="46"/>
      <c r="C1543" s="331" t="s">
        <v>2134</v>
      </c>
      <c r="D1543" s="331" t="s">
        <v>266</v>
      </c>
      <c r="E1543" s="19" t="s">
        <v>1</v>
      </c>
      <c r="F1543" s="332">
        <v>31.440000000000001</v>
      </c>
      <c r="G1543" s="40"/>
      <c r="H1543" s="46"/>
    </row>
    <row r="1544" s="2" customFormat="1" ht="16.8" customHeight="1">
      <c r="A1544" s="40"/>
      <c r="B1544" s="46"/>
      <c r="C1544" s="333" t="s">
        <v>8207</v>
      </c>
      <c r="D1544" s="40"/>
      <c r="E1544" s="40"/>
      <c r="F1544" s="40"/>
      <c r="G1544" s="40"/>
      <c r="H1544" s="46"/>
    </row>
    <row r="1545" s="2" customFormat="1" ht="16.8" customHeight="1">
      <c r="A1545" s="40"/>
      <c r="B1545" s="46"/>
      <c r="C1545" s="331" t="s">
        <v>2293</v>
      </c>
      <c r="D1545" s="331" t="s">
        <v>2294</v>
      </c>
      <c r="E1545" s="19" t="s">
        <v>545</v>
      </c>
      <c r="F1545" s="332">
        <v>31.440000000000001</v>
      </c>
      <c r="G1545" s="40"/>
      <c r="H1545" s="46"/>
    </row>
    <row r="1546" s="2" customFormat="1" ht="16.8" customHeight="1">
      <c r="A1546" s="40"/>
      <c r="B1546" s="46"/>
      <c r="C1546" s="331" t="s">
        <v>659</v>
      </c>
      <c r="D1546" s="331" t="s">
        <v>660</v>
      </c>
      <c r="E1546" s="19" t="s">
        <v>545</v>
      </c>
      <c r="F1546" s="332">
        <v>9253.0779999999995</v>
      </c>
      <c r="G1546" s="40"/>
      <c r="H1546" s="46"/>
    </row>
    <row r="1547" s="2" customFormat="1" ht="16.8" customHeight="1">
      <c r="A1547" s="40"/>
      <c r="B1547" s="46"/>
      <c r="C1547" s="331" t="s">
        <v>667</v>
      </c>
      <c r="D1547" s="331" t="s">
        <v>668</v>
      </c>
      <c r="E1547" s="19" t="s">
        <v>545</v>
      </c>
      <c r="F1547" s="332">
        <v>19628.624</v>
      </c>
      <c r="G1547" s="40"/>
      <c r="H1547" s="46"/>
    </row>
    <row r="1548" s="2" customFormat="1" ht="16.8" customHeight="1">
      <c r="A1548" s="40"/>
      <c r="B1548" s="46"/>
      <c r="C1548" s="327" t="s">
        <v>2136</v>
      </c>
      <c r="D1548" s="328" t="s">
        <v>1</v>
      </c>
      <c r="E1548" s="329" t="s">
        <v>1</v>
      </c>
      <c r="F1548" s="330">
        <v>35</v>
      </c>
      <c r="G1548" s="40"/>
      <c r="H1548" s="46"/>
    </row>
    <row r="1549" s="2" customFormat="1" ht="16.8" customHeight="1">
      <c r="A1549" s="40"/>
      <c r="B1549" s="46"/>
      <c r="C1549" s="331" t="s">
        <v>1</v>
      </c>
      <c r="D1549" s="331" t="s">
        <v>2319</v>
      </c>
      <c r="E1549" s="19" t="s">
        <v>1</v>
      </c>
      <c r="F1549" s="332">
        <v>0</v>
      </c>
      <c r="G1549" s="40"/>
      <c r="H1549" s="46"/>
    </row>
    <row r="1550" s="2" customFormat="1" ht="16.8" customHeight="1">
      <c r="A1550" s="40"/>
      <c r="B1550" s="46"/>
      <c r="C1550" s="331" t="s">
        <v>1</v>
      </c>
      <c r="D1550" s="331" t="s">
        <v>2320</v>
      </c>
      <c r="E1550" s="19" t="s">
        <v>1</v>
      </c>
      <c r="F1550" s="332">
        <v>35</v>
      </c>
      <c r="G1550" s="40"/>
      <c r="H1550" s="46"/>
    </row>
    <row r="1551" s="2" customFormat="1" ht="16.8" customHeight="1">
      <c r="A1551" s="40"/>
      <c r="B1551" s="46"/>
      <c r="C1551" s="331" t="s">
        <v>2136</v>
      </c>
      <c r="D1551" s="331" t="s">
        <v>266</v>
      </c>
      <c r="E1551" s="19" t="s">
        <v>1</v>
      </c>
      <c r="F1551" s="332">
        <v>35</v>
      </c>
      <c r="G1551" s="40"/>
      <c r="H1551" s="46"/>
    </row>
    <row r="1552" s="2" customFormat="1" ht="16.8" customHeight="1">
      <c r="A1552" s="40"/>
      <c r="B1552" s="46"/>
      <c r="C1552" s="333" t="s">
        <v>8207</v>
      </c>
      <c r="D1552" s="40"/>
      <c r="E1552" s="40"/>
      <c r="F1552" s="40"/>
      <c r="G1552" s="40"/>
      <c r="H1552" s="46"/>
    </row>
    <row r="1553" s="2" customFormat="1" ht="16.8" customHeight="1">
      <c r="A1553" s="40"/>
      <c r="B1553" s="46"/>
      <c r="C1553" s="331" t="s">
        <v>2316</v>
      </c>
      <c r="D1553" s="331" t="s">
        <v>2317</v>
      </c>
      <c r="E1553" s="19" t="s">
        <v>329</v>
      </c>
      <c r="F1553" s="332">
        <v>35</v>
      </c>
      <c r="G1553" s="40"/>
      <c r="H1553" s="46"/>
    </row>
    <row r="1554" s="2" customFormat="1">
      <c r="A1554" s="40"/>
      <c r="B1554" s="46"/>
      <c r="C1554" s="331" t="s">
        <v>676</v>
      </c>
      <c r="D1554" s="331" t="s">
        <v>677</v>
      </c>
      <c r="E1554" s="19" t="s">
        <v>545</v>
      </c>
      <c r="F1554" s="332">
        <v>500.88900000000001</v>
      </c>
      <c r="G1554" s="40"/>
      <c r="H1554" s="46"/>
    </row>
    <row r="1555" s="2" customFormat="1">
      <c r="A1555" s="40"/>
      <c r="B1555" s="46"/>
      <c r="C1555" s="331" t="s">
        <v>691</v>
      </c>
      <c r="D1555" s="331" t="s">
        <v>692</v>
      </c>
      <c r="E1555" s="19" t="s">
        <v>545</v>
      </c>
      <c r="F1555" s="332">
        <v>3781.7379999999998</v>
      </c>
      <c r="G1555" s="40"/>
      <c r="H1555" s="46"/>
    </row>
    <row r="1556" s="2" customFormat="1" ht="16.8" customHeight="1">
      <c r="A1556" s="40"/>
      <c r="B1556" s="46"/>
      <c r="C1556" s="327" t="s">
        <v>2137</v>
      </c>
      <c r="D1556" s="328" t="s">
        <v>1</v>
      </c>
      <c r="E1556" s="329" t="s">
        <v>1</v>
      </c>
      <c r="F1556" s="330">
        <v>520</v>
      </c>
      <c r="G1556" s="40"/>
      <c r="H1556" s="46"/>
    </row>
    <row r="1557" s="2" customFormat="1" ht="16.8" customHeight="1">
      <c r="A1557" s="40"/>
      <c r="B1557" s="46"/>
      <c r="C1557" s="331" t="s">
        <v>1</v>
      </c>
      <c r="D1557" s="331" t="s">
        <v>2186</v>
      </c>
      <c r="E1557" s="19" t="s">
        <v>1</v>
      </c>
      <c r="F1557" s="332">
        <v>0</v>
      </c>
      <c r="G1557" s="40"/>
      <c r="H1557" s="46"/>
    </row>
    <row r="1558" s="2" customFormat="1" ht="16.8" customHeight="1">
      <c r="A1558" s="40"/>
      <c r="B1558" s="46"/>
      <c r="C1558" s="331" t="s">
        <v>1</v>
      </c>
      <c r="D1558" s="331" t="s">
        <v>2187</v>
      </c>
      <c r="E1558" s="19" t="s">
        <v>1</v>
      </c>
      <c r="F1558" s="332">
        <v>290</v>
      </c>
      <c r="G1558" s="40"/>
      <c r="H1558" s="46"/>
    </row>
    <row r="1559" s="2" customFormat="1" ht="16.8" customHeight="1">
      <c r="A1559" s="40"/>
      <c r="B1559" s="46"/>
      <c r="C1559" s="331" t="s">
        <v>1</v>
      </c>
      <c r="D1559" s="331" t="s">
        <v>2188</v>
      </c>
      <c r="E1559" s="19" t="s">
        <v>1</v>
      </c>
      <c r="F1559" s="332">
        <v>0</v>
      </c>
      <c r="G1559" s="40"/>
      <c r="H1559" s="46"/>
    </row>
    <row r="1560" s="2" customFormat="1" ht="16.8" customHeight="1">
      <c r="A1560" s="40"/>
      <c r="B1560" s="46"/>
      <c r="C1560" s="331" t="s">
        <v>1</v>
      </c>
      <c r="D1560" s="331" t="s">
        <v>2189</v>
      </c>
      <c r="E1560" s="19" t="s">
        <v>1</v>
      </c>
      <c r="F1560" s="332">
        <v>230</v>
      </c>
      <c r="G1560" s="40"/>
      <c r="H1560" s="46"/>
    </row>
    <row r="1561" s="2" customFormat="1" ht="16.8" customHeight="1">
      <c r="A1561" s="40"/>
      <c r="B1561" s="46"/>
      <c r="C1561" s="331" t="s">
        <v>2137</v>
      </c>
      <c r="D1561" s="331" t="s">
        <v>266</v>
      </c>
      <c r="E1561" s="19" t="s">
        <v>1</v>
      </c>
      <c r="F1561" s="332">
        <v>520</v>
      </c>
      <c r="G1561" s="40"/>
      <c r="H1561" s="46"/>
    </row>
    <row r="1562" s="2" customFormat="1" ht="16.8" customHeight="1">
      <c r="A1562" s="40"/>
      <c r="B1562" s="46"/>
      <c r="C1562" s="333" t="s">
        <v>8207</v>
      </c>
      <c r="D1562" s="40"/>
      <c r="E1562" s="40"/>
      <c r="F1562" s="40"/>
      <c r="G1562" s="40"/>
      <c r="H1562" s="46"/>
    </row>
    <row r="1563" s="2" customFormat="1" ht="16.8" customHeight="1">
      <c r="A1563" s="40"/>
      <c r="B1563" s="46"/>
      <c r="C1563" s="331" t="s">
        <v>1623</v>
      </c>
      <c r="D1563" s="331" t="s">
        <v>1624</v>
      </c>
      <c r="E1563" s="19" t="s">
        <v>275</v>
      </c>
      <c r="F1563" s="332">
        <v>520</v>
      </c>
      <c r="G1563" s="40"/>
      <c r="H1563" s="46"/>
    </row>
    <row r="1564" s="2" customFormat="1" ht="16.8" customHeight="1">
      <c r="A1564" s="40"/>
      <c r="B1564" s="46"/>
      <c r="C1564" s="331" t="s">
        <v>2284</v>
      </c>
      <c r="D1564" s="331" t="s">
        <v>2285</v>
      </c>
      <c r="E1564" s="19" t="s">
        <v>545</v>
      </c>
      <c r="F1564" s="332">
        <v>117.90000000000001</v>
      </c>
      <c r="G1564" s="40"/>
      <c r="H1564" s="46"/>
    </row>
    <row r="1565" s="2" customFormat="1" ht="16.8" customHeight="1">
      <c r="A1565" s="40"/>
      <c r="B1565" s="46"/>
      <c r="C1565" s="331" t="s">
        <v>2293</v>
      </c>
      <c r="D1565" s="331" t="s">
        <v>2294</v>
      </c>
      <c r="E1565" s="19" t="s">
        <v>545</v>
      </c>
      <c r="F1565" s="332">
        <v>31.440000000000001</v>
      </c>
      <c r="G1565" s="40"/>
      <c r="H1565" s="46"/>
    </row>
    <row r="1566" s="2" customFormat="1" ht="16.8" customHeight="1">
      <c r="A1566" s="40"/>
      <c r="B1566" s="46"/>
      <c r="C1566" s="331" t="s">
        <v>2336</v>
      </c>
      <c r="D1566" s="331" t="s">
        <v>2337</v>
      </c>
      <c r="E1566" s="19" t="s">
        <v>275</v>
      </c>
      <c r="F1566" s="332">
        <v>480</v>
      </c>
      <c r="G1566" s="40"/>
      <c r="H1566" s="46"/>
    </row>
    <row r="1567" s="2" customFormat="1" ht="16.8" customHeight="1">
      <c r="A1567" s="40"/>
      <c r="B1567" s="46"/>
      <c r="C1567" s="327" t="s">
        <v>2139</v>
      </c>
      <c r="D1567" s="328" t="s">
        <v>1</v>
      </c>
      <c r="E1567" s="329" t="s">
        <v>1</v>
      </c>
      <c r="F1567" s="330">
        <v>227</v>
      </c>
      <c r="G1567" s="40"/>
      <c r="H1567" s="46"/>
    </row>
    <row r="1568" s="2" customFormat="1" ht="16.8" customHeight="1">
      <c r="A1568" s="40"/>
      <c r="B1568" s="46"/>
      <c r="C1568" s="331" t="s">
        <v>1</v>
      </c>
      <c r="D1568" s="331" t="s">
        <v>2186</v>
      </c>
      <c r="E1568" s="19" t="s">
        <v>1</v>
      </c>
      <c r="F1568" s="332">
        <v>0</v>
      </c>
      <c r="G1568" s="40"/>
      <c r="H1568" s="46"/>
    </row>
    <row r="1569" s="2" customFormat="1" ht="16.8" customHeight="1">
      <c r="A1569" s="40"/>
      <c r="B1569" s="46"/>
      <c r="C1569" s="331" t="s">
        <v>1</v>
      </c>
      <c r="D1569" s="331" t="s">
        <v>2191</v>
      </c>
      <c r="E1569" s="19" t="s">
        <v>1</v>
      </c>
      <c r="F1569" s="332">
        <v>91</v>
      </c>
      <c r="G1569" s="40"/>
      <c r="H1569" s="46"/>
    </row>
    <row r="1570" s="2" customFormat="1" ht="16.8" customHeight="1">
      <c r="A1570" s="40"/>
      <c r="B1570" s="46"/>
      <c r="C1570" s="331" t="s">
        <v>1</v>
      </c>
      <c r="D1570" s="331" t="s">
        <v>2188</v>
      </c>
      <c r="E1570" s="19" t="s">
        <v>1</v>
      </c>
      <c r="F1570" s="332">
        <v>0</v>
      </c>
      <c r="G1570" s="40"/>
      <c r="H1570" s="46"/>
    </row>
    <row r="1571" s="2" customFormat="1" ht="16.8" customHeight="1">
      <c r="A1571" s="40"/>
      <c r="B1571" s="46"/>
      <c r="C1571" s="331" t="s">
        <v>1</v>
      </c>
      <c r="D1571" s="331" t="s">
        <v>2192</v>
      </c>
      <c r="E1571" s="19" t="s">
        <v>1</v>
      </c>
      <c r="F1571" s="332">
        <v>136</v>
      </c>
      <c r="G1571" s="40"/>
      <c r="H1571" s="46"/>
    </row>
    <row r="1572" s="2" customFormat="1" ht="16.8" customHeight="1">
      <c r="A1572" s="40"/>
      <c r="B1572" s="46"/>
      <c r="C1572" s="331" t="s">
        <v>2139</v>
      </c>
      <c r="D1572" s="331" t="s">
        <v>266</v>
      </c>
      <c r="E1572" s="19" t="s">
        <v>1</v>
      </c>
      <c r="F1572" s="332">
        <v>227</v>
      </c>
      <c r="G1572" s="40"/>
      <c r="H1572" s="46"/>
    </row>
    <row r="1573" s="2" customFormat="1" ht="16.8" customHeight="1">
      <c r="A1573" s="40"/>
      <c r="B1573" s="46"/>
      <c r="C1573" s="333" t="s">
        <v>8207</v>
      </c>
      <c r="D1573" s="40"/>
      <c r="E1573" s="40"/>
      <c r="F1573" s="40"/>
      <c r="G1573" s="40"/>
      <c r="H1573" s="46"/>
    </row>
    <row r="1574" s="2" customFormat="1" ht="16.8" customHeight="1">
      <c r="A1574" s="40"/>
      <c r="B1574" s="46"/>
      <c r="C1574" s="331" t="s">
        <v>1627</v>
      </c>
      <c r="D1574" s="331" t="s">
        <v>1628</v>
      </c>
      <c r="E1574" s="19" t="s">
        <v>317</v>
      </c>
      <c r="F1574" s="332">
        <v>227</v>
      </c>
      <c r="G1574" s="40"/>
      <c r="H1574" s="46"/>
    </row>
    <row r="1575" s="2" customFormat="1">
      <c r="A1575" s="40"/>
      <c r="B1575" s="46"/>
      <c r="C1575" s="331" t="s">
        <v>676</v>
      </c>
      <c r="D1575" s="331" t="s">
        <v>677</v>
      </c>
      <c r="E1575" s="19" t="s">
        <v>545</v>
      </c>
      <c r="F1575" s="332">
        <v>500.88900000000001</v>
      </c>
      <c r="G1575" s="40"/>
      <c r="H1575" s="46"/>
    </row>
    <row r="1576" s="2" customFormat="1">
      <c r="A1576" s="40"/>
      <c r="B1576" s="46"/>
      <c r="C1576" s="331" t="s">
        <v>691</v>
      </c>
      <c r="D1576" s="331" t="s">
        <v>692</v>
      </c>
      <c r="E1576" s="19" t="s">
        <v>545</v>
      </c>
      <c r="F1576" s="332">
        <v>3781.7379999999998</v>
      </c>
      <c r="G1576" s="40"/>
      <c r="H1576" s="46"/>
    </row>
    <row r="1577" s="2" customFormat="1" ht="16.8" customHeight="1">
      <c r="A1577" s="40"/>
      <c r="B1577" s="46"/>
      <c r="C1577" s="331" t="s">
        <v>2374</v>
      </c>
      <c r="D1577" s="331" t="s">
        <v>2375</v>
      </c>
      <c r="E1577" s="19" t="s">
        <v>329</v>
      </c>
      <c r="F1577" s="332">
        <v>227</v>
      </c>
      <c r="G1577" s="40"/>
      <c r="H1577" s="46"/>
    </row>
    <row r="1578" s="2" customFormat="1" ht="16.8" customHeight="1">
      <c r="A1578" s="40"/>
      <c r="B1578" s="46"/>
      <c r="C1578" s="331" t="s">
        <v>2103</v>
      </c>
      <c r="D1578" s="331" t="s">
        <v>2104</v>
      </c>
      <c r="E1578" s="19" t="s">
        <v>251</v>
      </c>
      <c r="F1578" s="332">
        <v>84.504999999999995</v>
      </c>
      <c r="G1578" s="40"/>
      <c r="H1578" s="46"/>
    </row>
    <row r="1579" s="2" customFormat="1" ht="16.8" customHeight="1">
      <c r="A1579" s="40"/>
      <c r="B1579" s="46"/>
      <c r="C1579" s="327" t="s">
        <v>2140</v>
      </c>
      <c r="D1579" s="328" t="s">
        <v>1</v>
      </c>
      <c r="E1579" s="329" t="s">
        <v>1</v>
      </c>
      <c r="F1579" s="330">
        <v>266</v>
      </c>
      <c r="G1579" s="40"/>
      <c r="H1579" s="46"/>
    </row>
    <row r="1580" s="2" customFormat="1" ht="16.8" customHeight="1">
      <c r="A1580" s="40"/>
      <c r="B1580" s="46"/>
      <c r="C1580" s="331" t="s">
        <v>1</v>
      </c>
      <c r="D1580" s="331" t="s">
        <v>2183</v>
      </c>
      <c r="E1580" s="19" t="s">
        <v>1</v>
      </c>
      <c r="F1580" s="332">
        <v>0</v>
      </c>
      <c r="G1580" s="40"/>
      <c r="H1580" s="46"/>
    </row>
    <row r="1581" s="2" customFormat="1" ht="16.8" customHeight="1">
      <c r="A1581" s="40"/>
      <c r="B1581" s="46"/>
      <c r="C1581" s="331" t="s">
        <v>2140</v>
      </c>
      <c r="D1581" s="331" t="s">
        <v>2184</v>
      </c>
      <c r="E1581" s="19" t="s">
        <v>1</v>
      </c>
      <c r="F1581" s="332">
        <v>266</v>
      </c>
      <c r="G1581" s="40"/>
      <c r="H1581" s="46"/>
    </row>
    <row r="1582" s="2" customFormat="1" ht="16.8" customHeight="1">
      <c r="A1582" s="40"/>
      <c r="B1582" s="46"/>
      <c r="C1582" s="333" t="s">
        <v>8207</v>
      </c>
      <c r="D1582" s="40"/>
      <c r="E1582" s="40"/>
      <c r="F1582" s="40"/>
      <c r="G1582" s="40"/>
      <c r="H1582" s="46"/>
    </row>
    <row r="1583" s="2" customFormat="1" ht="16.8" customHeight="1">
      <c r="A1583" s="40"/>
      <c r="B1583" s="46"/>
      <c r="C1583" s="331" t="s">
        <v>2179</v>
      </c>
      <c r="D1583" s="331" t="s">
        <v>2180</v>
      </c>
      <c r="E1583" s="19" t="s">
        <v>275</v>
      </c>
      <c r="F1583" s="332">
        <v>266</v>
      </c>
      <c r="G1583" s="40"/>
      <c r="H1583" s="46"/>
    </row>
    <row r="1584" s="2" customFormat="1" ht="16.8" customHeight="1">
      <c r="A1584" s="40"/>
      <c r="B1584" s="46"/>
      <c r="C1584" s="331" t="s">
        <v>2284</v>
      </c>
      <c r="D1584" s="331" t="s">
        <v>2285</v>
      </c>
      <c r="E1584" s="19" t="s">
        <v>545</v>
      </c>
      <c r="F1584" s="332">
        <v>117.90000000000001</v>
      </c>
      <c r="G1584" s="40"/>
      <c r="H1584" s="46"/>
    </row>
    <row r="1585" s="2" customFormat="1" ht="16.8" customHeight="1">
      <c r="A1585" s="40"/>
      <c r="B1585" s="46"/>
      <c r="C1585" s="331" t="s">
        <v>2293</v>
      </c>
      <c r="D1585" s="331" t="s">
        <v>2294</v>
      </c>
      <c r="E1585" s="19" t="s">
        <v>545</v>
      </c>
      <c r="F1585" s="332">
        <v>31.440000000000001</v>
      </c>
      <c r="G1585" s="40"/>
      <c r="H1585" s="46"/>
    </row>
    <row r="1586" s="2" customFormat="1" ht="16.8" customHeight="1">
      <c r="A1586" s="40"/>
      <c r="B1586" s="46"/>
      <c r="C1586" s="327" t="s">
        <v>1010</v>
      </c>
      <c r="D1586" s="328" t="s">
        <v>1</v>
      </c>
      <c r="E1586" s="329" t="s">
        <v>1</v>
      </c>
      <c r="F1586" s="330">
        <v>4356.8199999999997</v>
      </c>
      <c r="G1586" s="40"/>
      <c r="H1586" s="46"/>
    </row>
    <row r="1587" s="2" customFormat="1" ht="16.8" customHeight="1">
      <c r="A1587" s="40"/>
      <c r="B1587" s="46"/>
      <c r="C1587" s="331" t="s">
        <v>1</v>
      </c>
      <c r="D1587" s="331" t="s">
        <v>2462</v>
      </c>
      <c r="E1587" s="19" t="s">
        <v>1</v>
      </c>
      <c r="F1587" s="332">
        <v>0</v>
      </c>
      <c r="G1587" s="40"/>
      <c r="H1587" s="46"/>
    </row>
    <row r="1588" s="2" customFormat="1" ht="16.8" customHeight="1">
      <c r="A1588" s="40"/>
      <c r="B1588" s="46"/>
      <c r="C1588" s="331" t="s">
        <v>1</v>
      </c>
      <c r="D1588" s="331" t="s">
        <v>2463</v>
      </c>
      <c r="E1588" s="19" t="s">
        <v>1</v>
      </c>
      <c r="F1588" s="332">
        <v>4346.8199999999997</v>
      </c>
      <c r="G1588" s="40"/>
      <c r="H1588" s="46"/>
    </row>
    <row r="1589" s="2" customFormat="1" ht="16.8" customHeight="1">
      <c r="A1589" s="40"/>
      <c r="B1589" s="46"/>
      <c r="C1589" s="331" t="s">
        <v>1</v>
      </c>
      <c r="D1589" s="331" t="s">
        <v>2464</v>
      </c>
      <c r="E1589" s="19" t="s">
        <v>1</v>
      </c>
      <c r="F1589" s="332">
        <v>0</v>
      </c>
      <c r="G1589" s="40"/>
      <c r="H1589" s="46"/>
    </row>
    <row r="1590" s="2" customFormat="1" ht="16.8" customHeight="1">
      <c r="A1590" s="40"/>
      <c r="B1590" s="46"/>
      <c r="C1590" s="331" t="s">
        <v>1</v>
      </c>
      <c r="D1590" s="331" t="s">
        <v>341</v>
      </c>
      <c r="E1590" s="19" t="s">
        <v>1</v>
      </c>
      <c r="F1590" s="332">
        <v>10</v>
      </c>
      <c r="G1590" s="40"/>
      <c r="H1590" s="46"/>
    </row>
    <row r="1591" s="2" customFormat="1" ht="16.8" customHeight="1">
      <c r="A1591" s="40"/>
      <c r="B1591" s="46"/>
      <c r="C1591" s="331" t="s">
        <v>1010</v>
      </c>
      <c r="D1591" s="331" t="s">
        <v>266</v>
      </c>
      <c r="E1591" s="19" t="s">
        <v>1</v>
      </c>
      <c r="F1591" s="332">
        <v>4356.8199999999997</v>
      </c>
      <c r="G1591" s="40"/>
      <c r="H1591" s="46"/>
    </row>
    <row r="1592" s="2" customFormat="1" ht="16.8" customHeight="1">
      <c r="A1592" s="40"/>
      <c r="B1592" s="46"/>
      <c r="C1592" s="333" t="s">
        <v>8207</v>
      </c>
      <c r="D1592" s="40"/>
      <c r="E1592" s="40"/>
      <c r="F1592" s="40"/>
      <c r="G1592" s="40"/>
      <c r="H1592" s="46"/>
    </row>
    <row r="1593" s="2" customFormat="1" ht="16.8" customHeight="1">
      <c r="A1593" s="40"/>
      <c r="B1593" s="46"/>
      <c r="C1593" s="331" t="s">
        <v>1418</v>
      </c>
      <c r="D1593" s="331" t="s">
        <v>1419</v>
      </c>
      <c r="E1593" s="19" t="s">
        <v>545</v>
      </c>
      <c r="F1593" s="332">
        <v>4356.8199999999997</v>
      </c>
      <c r="G1593" s="40"/>
      <c r="H1593" s="46"/>
    </row>
    <row r="1594" s="2" customFormat="1" ht="16.8" customHeight="1">
      <c r="A1594" s="40"/>
      <c r="B1594" s="46"/>
      <c r="C1594" s="331" t="s">
        <v>659</v>
      </c>
      <c r="D1594" s="331" t="s">
        <v>660</v>
      </c>
      <c r="E1594" s="19" t="s">
        <v>545</v>
      </c>
      <c r="F1594" s="332">
        <v>9253.0779999999995</v>
      </c>
      <c r="G1594" s="40"/>
      <c r="H1594" s="46"/>
    </row>
    <row r="1595" s="2" customFormat="1" ht="16.8" customHeight="1">
      <c r="A1595" s="40"/>
      <c r="B1595" s="46"/>
      <c r="C1595" s="331" t="s">
        <v>667</v>
      </c>
      <c r="D1595" s="331" t="s">
        <v>668</v>
      </c>
      <c r="E1595" s="19" t="s">
        <v>545</v>
      </c>
      <c r="F1595" s="332">
        <v>19628.624</v>
      </c>
      <c r="G1595" s="40"/>
      <c r="H1595" s="46"/>
    </row>
    <row r="1596" s="2" customFormat="1" ht="16.8" customHeight="1">
      <c r="A1596" s="40"/>
      <c r="B1596" s="46"/>
      <c r="C1596" s="327" t="s">
        <v>2143</v>
      </c>
      <c r="D1596" s="328" t="s">
        <v>1</v>
      </c>
      <c r="E1596" s="329" t="s">
        <v>1</v>
      </c>
      <c r="F1596" s="330">
        <v>12.5</v>
      </c>
      <c r="G1596" s="40"/>
      <c r="H1596" s="46"/>
    </row>
    <row r="1597" s="2" customFormat="1" ht="16.8" customHeight="1">
      <c r="A1597" s="40"/>
      <c r="B1597" s="46"/>
      <c r="C1597" s="331" t="s">
        <v>2143</v>
      </c>
      <c r="D1597" s="331" t="s">
        <v>2144</v>
      </c>
      <c r="E1597" s="19" t="s">
        <v>1</v>
      </c>
      <c r="F1597" s="332">
        <v>12.5</v>
      </c>
      <c r="G1597" s="40"/>
      <c r="H1597" s="46"/>
    </row>
    <row r="1598" s="2" customFormat="1" ht="16.8" customHeight="1">
      <c r="A1598" s="40"/>
      <c r="B1598" s="46"/>
      <c r="C1598" s="333" t="s">
        <v>8207</v>
      </c>
      <c r="D1598" s="40"/>
      <c r="E1598" s="40"/>
      <c r="F1598" s="40"/>
      <c r="G1598" s="40"/>
      <c r="H1598" s="46"/>
    </row>
    <row r="1599" s="2" customFormat="1" ht="16.8" customHeight="1">
      <c r="A1599" s="40"/>
      <c r="B1599" s="46"/>
      <c r="C1599" s="331" t="s">
        <v>2298</v>
      </c>
      <c r="D1599" s="331" t="s">
        <v>2299</v>
      </c>
      <c r="E1599" s="19" t="s">
        <v>317</v>
      </c>
      <c r="F1599" s="332">
        <v>12.5</v>
      </c>
      <c r="G1599" s="40"/>
      <c r="H1599" s="46"/>
    </row>
    <row r="1600" s="2" customFormat="1">
      <c r="A1600" s="40"/>
      <c r="B1600" s="46"/>
      <c r="C1600" s="331" t="s">
        <v>676</v>
      </c>
      <c r="D1600" s="331" t="s">
        <v>677</v>
      </c>
      <c r="E1600" s="19" t="s">
        <v>545</v>
      </c>
      <c r="F1600" s="332">
        <v>500.88900000000001</v>
      </c>
      <c r="G1600" s="40"/>
      <c r="H1600" s="46"/>
    </row>
    <row r="1601" s="2" customFormat="1">
      <c r="A1601" s="40"/>
      <c r="B1601" s="46"/>
      <c r="C1601" s="331" t="s">
        <v>691</v>
      </c>
      <c r="D1601" s="331" t="s">
        <v>692</v>
      </c>
      <c r="E1601" s="19" t="s">
        <v>545</v>
      </c>
      <c r="F1601" s="332">
        <v>3781.7379999999998</v>
      </c>
      <c r="G1601" s="40"/>
      <c r="H1601" s="46"/>
    </row>
    <row r="1602" s="2" customFormat="1" ht="16.8" customHeight="1">
      <c r="A1602" s="40"/>
      <c r="B1602" s="46"/>
      <c r="C1602" s="327" t="s">
        <v>2145</v>
      </c>
      <c r="D1602" s="328" t="s">
        <v>1</v>
      </c>
      <c r="E1602" s="329" t="s">
        <v>1</v>
      </c>
      <c r="F1602" s="330">
        <v>2542</v>
      </c>
      <c r="G1602" s="40"/>
      <c r="H1602" s="46"/>
    </row>
    <row r="1603" s="2" customFormat="1" ht="16.8" customHeight="1">
      <c r="A1603" s="40"/>
      <c r="B1603" s="46"/>
      <c r="C1603" s="331" t="s">
        <v>1</v>
      </c>
      <c r="D1603" s="331" t="s">
        <v>2268</v>
      </c>
      <c r="E1603" s="19" t="s">
        <v>1</v>
      </c>
      <c r="F1603" s="332">
        <v>0</v>
      </c>
      <c r="G1603" s="40"/>
      <c r="H1603" s="46"/>
    </row>
    <row r="1604" s="2" customFormat="1" ht="16.8" customHeight="1">
      <c r="A1604" s="40"/>
      <c r="B1604" s="46"/>
      <c r="C1604" s="331" t="s">
        <v>1</v>
      </c>
      <c r="D1604" s="331" t="s">
        <v>2269</v>
      </c>
      <c r="E1604" s="19" t="s">
        <v>1</v>
      </c>
      <c r="F1604" s="332">
        <v>2240</v>
      </c>
      <c r="G1604" s="40"/>
      <c r="H1604" s="46"/>
    </row>
    <row r="1605" s="2" customFormat="1" ht="16.8" customHeight="1">
      <c r="A1605" s="40"/>
      <c r="B1605" s="46"/>
      <c r="C1605" s="331" t="s">
        <v>1</v>
      </c>
      <c r="D1605" s="331" t="s">
        <v>2270</v>
      </c>
      <c r="E1605" s="19" t="s">
        <v>1</v>
      </c>
      <c r="F1605" s="332">
        <v>0</v>
      </c>
      <c r="G1605" s="40"/>
      <c r="H1605" s="46"/>
    </row>
    <row r="1606" s="2" customFormat="1" ht="16.8" customHeight="1">
      <c r="A1606" s="40"/>
      <c r="B1606" s="46"/>
      <c r="C1606" s="331" t="s">
        <v>1</v>
      </c>
      <c r="D1606" s="331" t="s">
        <v>2271</v>
      </c>
      <c r="E1606" s="19" t="s">
        <v>1</v>
      </c>
      <c r="F1606" s="332">
        <v>264</v>
      </c>
      <c r="G1606" s="40"/>
      <c r="H1606" s="46"/>
    </row>
    <row r="1607" s="2" customFormat="1" ht="16.8" customHeight="1">
      <c r="A1607" s="40"/>
      <c r="B1607" s="46"/>
      <c r="C1607" s="331" t="s">
        <v>1</v>
      </c>
      <c r="D1607" s="331" t="s">
        <v>2272</v>
      </c>
      <c r="E1607" s="19" t="s">
        <v>1</v>
      </c>
      <c r="F1607" s="332">
        <v>0</v>
      </c>
      <c r="G1607" s="40"/>
      <c r="H1607" s="46"/>
    </row>
    <row r="1608" s="2" customFormat="1" ht="16.8" customHeight="1">
      <c r="A1608" s="40"/>
      <c r="B1608" s="46"/>
      <c r="C1608" s="331" t="s">
        <v>1</v>
      </c>
      <c r="D1608" s="331" t="s">
        <v>2273</v>
      </c>
      <c r="E1608" s="19" t="s">
        <v>1</v>
      </c>
      <c r="F1608" s="332">
        <v>38</v>
      </c>
      <c r="G1608" s="40"/>
      <c r="H1608" s="46"/>
    </row>
    <row r="1609" s="2" customFormat="1" ht="16.8" customHeight="1">
      <c r="A1609" s="40"/>
      <c r="B1609" s="46"/>
      <c r="C1609" s="331" t="s">
        <v>2145</v>
      </c>
      <c r="D1609" s="331" t="s">
        <v>266</v>
      </c>
      <c r="E1609" s="19" t="s">
        <v>1</v>
      </c>
      <c r="F1609" s="332">
        <v>2542</v>
      </c>
      <c r="G1609" s="40"/>
      <c r="H1609" s="46"/>
    </row>
    <row r="1610" s="2" customFormat="1" ht="16.8" customHeight="1">
      <c r="A1610" s="40"/>
      <c r="B1610" s="46"/>
      <c r="C1610" s="333" t="s">
        <v>8207</v>
      </c>
      <c r="D1610" s="40"/>
      <c r="E1610" s="40"/>
      <c r="F1610" s="40"/>
      <c r="G1610" s="40"/>
      <c r="H1610" s="46"/>
    </row>
    <row r="1611" s="2" customFormat="1" ht="16.8" customHeight="1">
      <c r="A1611" s="40"/>
      <c r="B1611" s="46"/>
      <c r="C1611" s="331" t="s">
        <v>1200</v>
      </c>
      <c r="D1611" s="331" t="s">
        <v>1201</v>
      </c>
      <c r="E1611" s="19" t="s">
        <v>251</v>
      </c>
      <c r="F1611" s="332">
        <v>2542</v>
      </c>
      <c r="G1611" s="40"/>
      <c r="H1611" s="46"/>
    </row>
    <row r="1612" s="2" customFormat="1" ht="16.8" customHeight="1">
      <c r="A1612" s="40"/>
      <c r="B1612" s="46"/>
      <c r="C1612" s="331" t="s">
        <v>1418</v>
      </c>
      <c r="D1612" s="331" t="s">
        <v>1419</v>
      </c>
      <c r="E1612" s="19" t="s">
        <v>545</v>
      </c>
      <c r="F1612" s="332">
        <v>4356.8199999999997</v>
      </c>
      <c r="G1612" s="40"/>
      <c r="H1612" s="46"/>
    </row>
    <row r="1613" s="2" customFormat="1" ht="16.8" customHeight="1">
      <c r="A1613" s="40"/>
      <c r="B1613" s="46"/>
      <c r="C1613" s="327" t="s">
        <v>1028</v>
      </c>
      <c r="D1613" s="328" t="s">
        <v>1</v>
      </c>
      <c r="E1613" s="329" t="s">
        <v>1</v>
      </c>
      <c r="F1613" s="330">
        <v>430</v>
      </c>
      <c r="G1613" s="40"/>
      <c r="H1613" s="46"/>
    </row>
    <row r="1614" s="2" customFormat="1" ht="16.8" customHeight="1">
      <c r="A1614" s="40"/>
      <c r="B1614" s="46"/>
      <c r="C1614" s="331" t="s">
        <v>1028</v>
      </c>
      <c r="D1614" s="331" t="s">
        <v>2307</v>
      </c>
      <c r="E1614" s="19" t="s">
        <v>1</v>
      </c>
      <c r="F1614" s="332">
        <v>430</v>
      </c>
      <c r="G1614" s="40"/>
      <c r="H1614" s="46"/>
    </row>
    <row r="1615" s="2" customFormat="1" ht="16.8" customHeight="1">
      <c r="A1615" s="40"/>
      <c r="B1615" s="46"/>
      <c r="C1615" s="333" t="s">
        <v>8207</v>
      </c>
      <c r="D1615" s="40"/>
      <c r="E1615" s="40"/>
      <c r="F1615" s="40"/>
      <c r="G1615" s="40"/>
      <c r="H1615" s="46"/>
    </row>
    <row r="1616" s="2" customFormat="1" ht="16.8" customHeight="1">
      <c r="A1616" s="40"/>
      <c r="B1616" s="46"/>
      <c r="C1616" s="331" t="s">
        <v>1303</v>
      </c>
      <c r="D1616" s="331" t="s">
        <v>1304</v>
      </c>
      <c r="E1616" s="19" t="s">
        <v>329</v>
      </c>
      <c r="F1616" s="332">
        <v>430</v>
      </c>
      <c r="G1616" s="40"/>
      <c r="H1616" s="46"/>
    </row>
    <row r="1617" s="2" customFormat="1">
      <c r="A1617" s="40"/>
      <c r="B1617" s="46"/>
      <c r="C1617" s="331" t="s">
        <v>676</v>
      </c>
      <c r="D1617" s="331" t="s">
        <v>677</v>
      </c>
      <c r="E1617" s="19" t="s">
        <v>545</v>
      </c>
      <c r="F1617" s="332">
        <v>500.88900000000001</v>
      </c>
      <c r="G1617" s="40"/>
      <c r="H1617" s="46"/>
    </row>
    <row r="1618" s="2" customFormat="1">
      <c r="A1618" s="40"/>
      <c r="B1618" s="46"/>
      <c r="C1618" s="331" t="s">
        <v>691</v>
      </c>
      <c r="D1618" s="331" t="s">
        <v>692</v>
      </c>
      <c r="E1618" s="19" t="s">
        <v>545</v>
      </c>
      <c r="F1618" s="332">
        <v>3781.7379999999998</v>
      </c>
      <c r="G1618" s="40"/>
      <c r="H1618" s="46"/>
    </row>
    <row r="1619" s="2" customFormat="1" ht="16.8" customHeight="1">
      <c r="A1619" s="40"/>
      <c r="B1619" s="46"/>
      <c r="C1619" s="327" t="s">
        <v>2148</v>
      </c>
      <c r="D1619" s="328" t="s">
        <v>1</v>
      </c>
      <c r="E1619" s="329" t="s">
        <v>1</v>
      </c>
      <c r="F1619" s="330">
        <v>277</v>
      </c>
      <c r="G1619" s="40"/>
      <c r="H1619" s="46"/>
    </row>
    <row r="1620" s="2" customFormat="1" ht="16.8" customHeight="1">
      <c r="A1620" s="40"/>
      <c r="B1620" s="46"/>
      <c r="C1620" s="331" t="s">
        <v>2148</v>
      </c>
      <c r="D1620" s="331" t="s">
        <v>2380</v>
      </c>
      <c r="E1620" s="19" t="s">
        <v>1</v>
      </c>
      <c r="F1620" s="332">
        <v>277</v>
      </c>
      <c r="G1620" s="40"/>
      <c r="H1620" s="46"/>
    </row>
    <row r="1621" s="2" customFormat="1" ht="16.8" customHeight="1">
      <c r="A1621" s="40"/>
      <c r="B1621" s="46"/>
      <c r="C1621" s="333" t="s">
        <v>8207</v>
      </c>
      <c r="D1621" s="40"/>
      <c r="E1621" s="40"/>
      <c r="F1621" s="40"/>
      <c r="G1621" s="40"/>
      <c r="H1621" s="46"/>
    </row>
    <row r="1622" s="2" customFormat="1" ht="16.8" customHeight="1">
      <c r="A1622" s="40"/>
      <c r="B1622" s="46"/>
      <c r="C1622" s="331" t="s">
        <v>2377</v>
      </c>
      <c r="D1622" s="331" t="s">
        <v>2378</v>
      </c>
      <c r="E1622" s="19" t="s">
        <v>329</v>
      </c>
      <c r="F1622" s="332">
        <v>277</v>
      </c>
      <c r="G1622" s="40"/>
      <c r="H1622" s="46"/>
    </row>
    <row r="1623" s="2" customFormat="1">
      <c r="A1623" s="40"/>
      <c r="B1623" s="46"/>
      <c r="C1623" s="331" t="s">
        <v>676</v>
      </c>
      <c r="D1623" s="331" t="s">
        <v>677</v>
      </c>
      <c r="E1623" s="19" t="s">
        <v>545</v>
      </c>
      <c r="F1623" s="332">
        <v>500.88900000000001</v>
      </c>
      <c r="G1623" s="40"/>
      <c r="H1623" s="46"/>
    </row>
    <row r="1624" s="2" customFormat="1">
      <c r="A1624" s="40"/>
      <c r="B1624" s="46"/>
      <c r="C1624" s="331" t="s">
        <v>691</v>
      </c>
      <c r="D1624" s="331" t="s">
        <v>692</v>
      </c>
      <c r="E1624" s="19" t="s">
        <v>545</v>
      </c>
      <c r="F1624" s="332">
        <v>3781.7379999999998</v>
      </c>
      <c r="G1624" s="40"/>
      <c r="H1624" s="46"/>
    </row>
    <row r="1625" s="2" customFormat="1" ht="16.8" customHeight="1">
      <c r="A1625" s="40"/>
      <c r="B1625" s="46"/>
      <c r="C1625" s="327" t="s">
        <v>2150</v>
      </c>
      <c r="D1625" s="328" t="s">
        <v>1</v>
      </c>
      <c r="E1625" s="329" t="s">
        <v>1</v>
      </c>
      <c r="F1625" s="330">
        <v>2</v>
      </c>
      <c r="G1625" s="40"/>
      <c r="H1625" s="46"/>
    </row>
    <row r="1626" s="2" customFormat="1" ht="16.8" customHeight="1">
      <c r="A1626" s="40"/>
      <c r="B1626" s="46"/>
      <c r="C1626" s="331" t="s">
        <v>2150</v>
      </c>
      <c r="D1626" s="331" t="s">
        <v>87</v>
      </c>
      <c r="E1626" s="19" t="s">
        <v>1</v>
      </c>
      <c r="F1626" s="332">
        <v>2</v>
      </c>
      <c r="G1626" s="40"/>
      <c r="H1626" s="46"/>
    </row>
    <row r="1627" s="2" customFormat="1" ht="16.8" customHeight="1">
      <c r="A1627" s="40"/>
      <c r="B1627" s="46"/>
      <c r="C1627" s="333" t="s">
        <v>8207</v>
      </c>
      <c r="D1627" s="40"/>
      <c r="E1627" s="40"/>
      <c r="F1627" s="40"/>
      <c r="G1627" s="40"/>
      <c r="H1627" s="46"/>
    </row>
    <row r="1628" s="2" customFormat="1" ht="16.8" customHeight="1">
      <c r="A1628" s="40"/>
      <c r="B1628" s="46"/>
      <c r="C1628" s="331" t="s">
        <v>2381</v>
      </c>
      <c r="D1628" s="331" t="s">
        <v>2382</v>
      </c>
      <c r="E1628" s="19" t="s">
        <v>329</v>
      </c>
      <c r="F1628" s="332">
        <v>2</v>
      </c>
      <c r="G1628" s="40"/>
      <c r="H1628" s="46"/>
    </row>
    <row r="1629" s="2" customFormat="1">
      <c r="A1629" s="40"/>
      <c r="B1629" s="46"/>
      <c r="C1629" s="331" t="s">
        <v>676</v>
      </c>
      <c r="D1629" s="331" t="s">
        <v>677</v>
      </c>
      <c r="E1629" s="19" t="s">
        <v>545</v>
      </c>
      <c r="F1629" s="332">
        <v>500.88900000000001</v>
      </c>
      <c r="G1629" s="40"/>
      <c r="H1629" s="46"/>
    </row>
    <row r="1630" s="2" customFormat="1">
      <c r="A1630" s="40"/>
      <c r="B1630" s="46"/>
      <c r="C1630" s="331" t="s">
        <v>691</v>
      </c>
      <c r="D1630" s="331" t="s">
        <v>692</v>
      </c>
      <c r="E1630" s="19" t="s">
        <v>545</v>
      </c>
      <c r="F1630" s="332">
        <v>3781.7379999999998</v>
      </c>
      <c r="G1630" s="40"/>
      <c r="H1630" s="46"/>
    </row>
    <row r="1631" s="2" customFormat="1" ht="16.8" customHeight="1">
      <c r="A1631" s="40"/>
      <c r="B1631" s="46"/>
      <c r="C1631" s="327" t="s">
        <v>2151</v>
      </c>
      <c r="D1631" s="328" t="s">
        <v>1</v>
      </c>
      <c r="E1631" s="329" t="s">
        <v>1</v>
      </c>
      <c r="F1631" s="330">
        <v>159</v>
      </c>
      <c r="G1631" s="40"/>
      <c r="H1631" s="46"/>
    </row>
    <row r="1632" s="2" customFormat="1" ht="16.8" customHeight="1">
      <c r="A1632" s="40"/>
      <c r="B1632" s="46"/>
      <c r="C1632" s="331" t="s">
        <v>1</v>
      </c>
      <c r="D1632" s="331" t="s">
        <v>2197</v>
      </c>
      <c r="E1632" s="19" t="s">
        <v>1</v>
      </c>
      <c r="F1632" s="332">
        <v>0</v>
      </c>
      <c r="G1632" s="40"/>
      <c r="H1632" s="46"/>
    </row>
    <row r="1633" s="2" customFormat="1" ht="16.8" customHeight="1">
      <c r="A1633" s="40"/>
      <c r="B1633" s="46"/>
      <c r="C1633" s="331" t="s">
        <v>1</v>
      </c>
      <c r="D1633" s="331" t="s">
        <v>2198</v>
      </c>
      <c r="E1633" s="19" t="s">
        <v>1</v>
      </c>
      <c r="F1633" s="332">
        <v>157</v>
      </c>
      <c r="G1633" s="40"/>
      <c r="H1633" s="46"/>
    </row>
    <row r="1634" s="2" customFormat="1" ht="16.8" customHeight="1">
      <c r="A1634" s="40"/>
      <c r="B1634" s="46"/>
      <c r="C1634" s="331" t="s">
        <v>1</v>
      </c>
      <c r="D1634" s="331" t="s">
        <v>2199</v>
      </c>
      <c r="E1634" s="19" t="s">
        <v>1</v>
      </c>
      <c r="F1634" s="332">
        <v>0</v>
      </c>
      <c r="G1634" s="40"/>
      <c r="H1634" s="46"/>
    </row>
    <row r="1635" s="2" customFormat="1" ht="16.8" customHeight="1">
      <c r="A1635" s="40"/>
      <c r="B1635" s="46"/>
      <c r="C1635" s="331" t="s">
        <v>1</v>
      </c>
      <c r="D1635" s="331" t="s">
        <v>87</v>
      </c>
      <c r="E1635" s="19" t="s">
        <v>1</v>
      </c>
      <c r="F1635" s="332">
        <v>2</v>
      </c>
      <c r="G1635" s="40"/>
      <c r="H1635" s="46"/>
    </row>
    <row r="1636" s="2" customFormat="1" ht="16.8" customHeight="1">
      <c r="A1636" s="40"/>
      <c r="B1636" s="46"/>
      <c r="C1636" s="331" t="s">
        <v>2151</v>
      </c>
      <c r="D1636" s="331" t="s">
        <v>266</v>
      </c>
      <c r="E1636" s="19" t="s">
        <v>1</v>
      </c>
      <c r="F1636" s="332">
        <v>159</v>
      </c>
      <c r="G1636" s="40"/>
      <c r="H1636" s="46"/>
    </row>
    <row r="1637" s="2" customFormat="1" ht="16.8" customHeight="1">
      <c r="A1637" s="40"/>
      <c r="B1637" s="46"/>
      <c r="C1637" s="333" t="s">
        <v>8207</v>
      </c>
      <c r="D1637" s="40"/>
      <c r="E1637" s="40"/>
      <c r="F1637" s="40"/>
      <c r="G1637" s="40"/>
      <c r="H1637" s="46"/>
    </row>
    <row r="1638" s="2" customFormat="1" ht="16.8" customHeight="1">
      <c r="A1638" s="40"/>
      <c r="B1638" s="46"/>
      <c r="C1638" s="331" t="s">
        <v>2193</v>
      </c>
      <c r="D1638" s="331" t="s">
        <v>2194</v>
      </c>
      <c r="E1638" s="19" t="s">
        <v>317</v>
      </c>
      <c r="F1638" s="332">
        <v>159</v>
      </c>
      <c r="G1638" s="40"/>
      <c r="H1638" s="46"/>
    </row>
    <row r="1639" s="2" customFormat="1">
      <c r="A1639" s="40"/>
      <c r="B1639" s="46"/>
      <c r="C1639" s="331" t="s">
        <v>676</v>
      </c>
      <c r="D1639" s="331" t="s">
        <v>677</v>
      </c>
      <c r="E1639" s="19" t="s">
        <v>545</v>
      </c>
      <c r="F1639" s="332">
        <v>500.88900000000001</v>
      </c>
      <c r="G1639" s="40"/>
      <c r="H1639" s="46"/>
    </row>
    <row r="1640" s="2" customFormat="1">
      <c r="A1640" s="40"/>
      <c r="B1640" s="46"/>
      <c r="C1640" s="331" t="s">
        <v>691</v>
      </c>
      <c r="D1640" s="331" t="s">
        <v>692</v>
      </c>
      <c r="E1640" s="19" t="s">
        <v>545</v>
      </c>
      <c r="F1640" s="332">
        <v>3781.7379999999998</v>
      </c>
      <c r="G1640" s="40"/>
      <c r="H1640" s="46"/>
    </row>
    <row r="1641" s="2" customFormat="1" ht="16.8" customHeight="1">
      <c r="A1641" s="40"/>
      <c r="B1641" s="46"/>
      <c r="C1641" s="331" t="s">
        <v>2103</v>
      </c>
      <c r="D1641" s="331" t="s">
        <v>2104</v>
      </c>
      <c r="E1641" s="19" t="s">
        <v>251</v>
      </c>
      <c r="F1641" s="332">
        <v>84.504999999999995</v>
      </c>
      <c r="G1641" s="40"/>
      <c r="H1641" s="46"/>
    </row>
    <row r="1642" s="2" customFormat="1" ht="16.8" customHeight="1">
      <c r="A1642" s="40"/>
      <c r="B1642" s="46"/>
      <c r="C1642" s="327" t="s">
        <v>2153</v>
      </c>
      <c r="D1642" s="328" t="s">
        <v>1</v>
      </c>
      <c r="E1642" s="329" t="s">
        <v>1</v>
      </c>
      <c r="F1642" s="330">
        <v>120</v>
      </c>
      <c r="G1642" s="40"/>
      <c r="H1642" s="46"/>
    </row>
    <row r="1643" s="2" customFormat="1" ht="16.8" customHeight="1">
      <c r="A1643" s="40"/>
      <c r="B1643" s="46"/>
      <c r="C1643" s="331" t="s">
        <v>1</v>
      </c>
      <c r="D1643" s="331" t="s">
        <v>2239</v>
      </c>
      <c r="E1643" s="19" t="s">
        <v>1</v>
      </c>
      <c r="F1643" s="332">
        <v>0</v>
      </c>
      <c r="G1643" s="40"/>
      <c r="H1643" s="46"/>
    </row>
    <row r="1644" s="2" customFormat="1" ht="16.8" customHeight="1">
      <c r="A1644" s="40"/>
      <c r="B1644" s="46"/>
      <c r="C1644" s="331" t="s">
        <v>2153</v>
      </c>
      <c r="D1644" s="331" t="s">
        <v>2154</v>
      </c>
      <c r="E1644" s="19" t="s">
        <v>1</v>
      </c>
      <c r="F1644" s="332">
        <v>120</v>
      </c>
      <c r="G1644" s="40"/>
      <c r="H1644" s="46"/>
    </row>
    <row r="1645" s="2" customFormat="1" ht="16.8" customHeight="1">
      <c r="A1645" s="40"/>
      <c r="B1645" s="46"/>
      <c r="C1645" s="333" t="s">
        <v>8207</v>
      </c>
      <c r="D1645" s="40"/>
      <c r="E1645" s="40"/>
      <c r="F1645" s="40"/>
      <c r="G1645" s="40"/>
      <c r="H1645" s="46"/>
    </row>
    <row r="1646" s="2" customFormat="1" ht="16.8" customHeight="1">
      <c r="A1646" s="40"/>
      <c r="B1646" s="46"/>
      <c r="C1646" s="331" t="s">
        <v>2235</v>
      </c>
      <c r="D1646" s="331" t="s">
        <v>2236</v>
      </c>
      <c r="E1646" s="19" t="s">
        <v>317</v>
      </c>
      <c r="F1646" s="332">
        <v>453.60000000000002</v>
      </c>
      <c r="G1646" s="40"/>
      <c r="H1646" s="46"/>
    </row>
    <row r="1647" s="2" customFormat="1" ht="16.8" customHeight="1">
      <c r="A1647" s="40"/>
      <c r="B1647" s="46"/>
      <c r="C1647" s="331" t="s">
        <v>2400</v>
      </c>
      <c r="D1647" s="331" t="s">
        <v>2401</v>
      </c>
      <c r="E1647" s="19" t="s">
        <v>317</v>
      </c>
      <c r="F1647" s="332">
        <v>120</v>
      </c>
      <c r="G1647" s="40"/>
      <c r="H1647" s="46"/>
    </row>
    <row r="1648" s="2" customFormat="1" ht="16.8" customHeight="1">
      <c r="A1648" s="40"/>
      <c r="B1648" s="46"/>
      <c r="C1648" s="327" t="s">
        <v>1038</v>
      </c>
      <c r="D1648" s="328" t="s">
        <v>1</v>
      </c>
      <c r="E1648" s="329" t="s">
        <v>1</v>
      </c>
      <c r="F1648" s="330">
        <v>563</v>
      </c>
      <c r="G1648" s="40"/>
      <c r="H1648" s="46"/>
    </row>
    <row r="1649" s="2" customFormat="1" ht="16.8" customHeight="1">
      <c r="A1649" s="40"/>
      <c r="B1649" s="46"/>
      <c r="C1649" s="327" t="s">
        <v>1039</v>
      </c>
      <c r="D1649" s="328" t="s">
        <v>1</v>
      </c>
      <c r="E1649" s="329" t="s">
        <v>1</v>
      </c>
      <c r="F1649" s="330">
        <v>2562</v>
      </c>
      <c r="G1649" s="40"/>
      <c r="H1649" s="46"/>
    </row>
    <row r="1650" s="2" customFormat="1" ht="16.8" customHeight="1">
      <c r="A1650" s="40"/>
      <c r="B1650" s="46"/>
      <c r="C1650" s="327" t="s">
        <v>2155</v>
      </c>
      <c r="D1650" s="328" t="s">
        <v>1</v>
      </c>
      <c r="E1650" s="329" t="s">
        <v>1</v>
      </c>
      <c r="F1650" s="330">
        <v>333.60000000000002</v>
      </c>
      <c r="G1650" s="40"/>
      <c r="H1650" s="46"/>
    </row>
    <row r="1651" s="2" customFormat="1" ht="16.8" customHeight="1">
      <c r="A1651" s="40"/>
      <c r="B1651" s="46"/>
      <c r="C1651" s="331" t="s">
        <v>1</v>
      </c>
      <c r="D1651" s="331" t="s">
        <v>2240</v>
      </c>
      <c r="E1651" s="19" t="s">
        <v>1</v>
      </c>
      <c r="F1651" s="332">
        <v>0</v>
      </c>
      <c r="G1651" s="40"/>
      <c r="H1651" s="46"/>
    </row>
    <row r="1652" s="2" customFormat="1" ht="16.8" customHeight="1">
      <c r="A1652" s="40"/>
      <c r="B1652" s="46"/>
      <c r="C1652" s="331" t="s">
        <v>2155</v>
      </c>
      <c r="D1652" s="331" t="s">
        <v>2241</v>
      </c>
      <c r="E1652" s="19" t="s">
        <v>1</v>
      </c>
      <c r="F1652" s="332">
        <v>333.60000000000002</v>
      </c>
      <c r="G1652" s="40"/>
      <c r="H1652" s="46"/>
    </row>
    <row r="1653" s="2" customFormat="1" ht="16.8" customHeight="1">
      <c r="A1653" s="40"/>
      <c r="B1653" s="46"/>
      <c r="C1653" s="333" t="s">
        <v>8207</v>
      </c>
      <c r="D1653" s="40"/>
      <c r="E1653" s="40"/>
      <c r="F1653" s="40"/>
      <c r="G1653" s="40"/>
      <c r="H1653" s="46"/>
    </row>
    <row r="1654" s="2" customFormat="1" ht="16.8" customHeight="1">
      <c r="A1654" s="40"/>
      <c r="B1654" s="46"/>
      <c r="C1654" s="331" t="s">
        <v>2235</v>
      </c>
      <c r="D1654" s="331" t="s">
        <v>2236</v>
      </c>
      <c r="E1654" s="19" t="s">
        <v>317</v>
      </c>
      <c r="F1654" s="332">
        <v>453.60000000000002</v>
      </c>
      <c r="G1654" s="40"/>
      <c r="H1654" s="46"/>
    </row>
    <row r="1655" s="2" customFormat="1" ht="16.8" customHeight="1">
      <c r="A1655" s="40"/>
      <c r="B1655" s="46"/>
      <c r="C1655" s="331" t="s">
        <v>2397</v>
      </c>
      <c r="D1655" s="331" t="s">
        <v>2398</v>
      </c>
      <c r="E1655" s="19" t="s">
        <v>317</v>
      </c>
      <c r="F1655" s="332">
        <v>333.60000000000002</v>
      </c>
      <c r="G1655" s="40"/>
      <c r="H1655" s="46"/>
    </row>
    <row r="1656" s="2" customFormat="1" ht="16.8" customHeight="1">
      <c r="A1656" s="40"/>
      <c r="B1656" s="46"/>
      <c r="C1656" s="327" t="s">
        <v>2157</v>
      </c>
      <c r="D1656" s="328" t="s">
        <v>1</v>
      </c>
      <c r="E1656" s="329" t="s">
        <v>1</v>
      </c>
      <c r="F1656" s="330">
        <v>9</v>
      </c>
      <c r="G1656" s="40"/>
      <c r="H1656" s="46"/>
    </row>
    <row r="1657" s="2" customFormat="1" ht="16.8" customHeight="1">
      <c r="A1657" s="40"/>
      <c r="B1657" s="46"/>
      <c r="C1657" s="331" t="s">
        <v>1</v>
      </c>
      <c r="D1657" s="331" t="s">
        <v>2227</v>
      </c>
      <c r="E1657" s="19" t="s">
        <v>1</v>
      </c>
      <c r="F1657" s="332">
        <v>0</v>
      </c>
      <c r="G1657" s="40"/>
      <c r="H1657" s="46"/>
    </row>
    <row r="1658" s="2" customFormat="1" ht="16.8" customHeight="1">
      <c r="A1658" s="40"/>
      <c r="B1658" s="46"/>
      <c r="C1658" s="331" t="s">
        <v>1</v>
      </c>
      <c r="D1658" s="331" t="s">
        <v>253</v>
      </c>
      <c r="E1658" s="19" t="s">
        <v>1</v>
      </c>
      <c r="F1658" s="332">
        <v>4</v>
      </c>
      <c r="G1658" s="40"/>
      <c r="H1658" s="46"/>
    </row>
    <row r="1659" s="2" customFormat="1" ht="16.8" customHeight="1">
      <c r="A1659" s="40"/>
      <c r="B1659" s="46"/>
      <c r="C1659" s="331" t="s">
        <v>1</v>
      </c>
      <c r="D1659" s="331" t="s">
        <v>2229</v>
      </c>
      <c r="E1659" s="19" t="s">
        <v>1</v>
      </c>
      <c r="F1659" s="332">
        <v>0</v>
      </c>
      <c r="G1659" s="40"/>
      <c r="H1659" s="46"/>
    </row>
    <row r="1660" s="2" customFormat="1" ht="16.8" customHeight="1">
      <c r="A1660" s="40"/>
      <c r="B1660" s="46"/>
      <c r="C1660" s="331" t="s">
        <v>1</v>
      </c>
      <c r="D1660" s="331" t="s">
        <v>246</v>
      </c>
      <c r="E1660" s="19" t="s">
        <v>1</v>
      </c>
      <c r="F1660" s="332">
        <v>5</v>
      </c>
      <c r="G1660" s="40"/>
      <c r="H1660" s="46"/>
    </row>
    <row r="1661" s="2" customFormat="1" ht="16.8" customHeight="1">
      <c r="A1661" s="40"/>
      <c r="B1661" s="46"/>
      <c r="C1661" s="331" t="s">
        <v>2157</v>
      </c>
      <c r="D1661" s="331" t="s">
        <v>266</v>
      </c>
      <c r="E1661" s="19" t="s">
        <v>1</v>
      </c>
      <c r="F1661" s="332">
        <v>9</v>
      </c>
      <c r="G1661" s="40"/>
      <c r="H1661" s="46"/>
    </row>
    <row r="1662" s="2" customFormat="1" ht="16.8" customHeight="1">
      <c r="A1662" s="40"/>
      <c r="B1662" s="46"/>
      <c r="C1662" s="333" t="s">
        <v>8207</v>
      </c>
      <c r="D1662" s="40"/>
      <c r="E1662" s="40"/>
      <c r="F1662" s="40"/>
      <c r="G1662" s="40"/>
      <c r="H1662" s="46"/>
    </row>
    <row r="1663" s="2" customFormat="1" ht="16.8" customHeight="1">
      <c r="A1663" s="40"/>
      <c r="B1663" s="46"/>
      <c r="C1663" s="331" t="s">
        <v>2231</v>
      </c>
      <c r="D1663" s="331" t="s">
        <v>2232</v>
      </c>
      <c r="E1663" s="19" t="s">
        <v>2214</v>
      </c>
      <c r="F1663" s="332">
        <v>9</v>
      </c>
      <c r="G1663" s="40"/>
      <c r="H1663" s="46"/>
    </row>
    <row r="1664" s="2" customFormat="1" ht="16.8" customHeight="1">
      <c r="A1664" s="40"/>
      <c r="B1664" s="46"/>
      <c r="C1664" s="331" t="s">
        <v>2387</v>
      </c>
      <c r="D1664" s="331" t="s">
        <v>2388</v>
      </c>
      <c r="E1664" s="19" t="s">
        <v>329</v>
      </c>
      <c r="F1664" s="332">
        <v>11</v>
      </c>
      <c r="G1664" s="40"/>
      <c r="H1664" s="46"/>
    </row>
    <row r="1665" s="2" customFormat="1" ht="16.8" customHeight="1">
      <c r="A1665" s="40"/>
      <c r="B1665" s="46"/>
      <c r="C1665" s="331" t="s">
        <v>2391</v>
      </c>
      <c r="D1665" s="331" t="s">
        <v>2392</v>
      </c>
      <c r="E1665" s="19" t="s">
        <v>329</v>
      </c>
      <c r="F1665" s="332">
        <v>11</v>
      </c>
      <c r="G1665" s="40"/>
      <c r="H1665" s="46"/>
    </row>
    <row r="1666" s="2" customFormat="1" ht="16.8" customHeight="1">
      <c r="A1666" s="40"/>
      <c r="B1666" s="46"/>
      <c r="C1666" s="331" t="s">
        <v>2394</v>
      </c>
      <c r="D1666" s="331" t="s">
        <v>2395</v>
      </c>
      <c r="E1666" s="19" t="s">
        <v>329</v>
      </c>
      <c r="F1666" s="332">
        <v>11</v>
      </c>
      <c r="G1666" s="40"/>
      <c r="H1666" s="46"/>
    </row>
    <row r="1667" s="2" customFormat="1" ht="16.8" customHeight="1">
      <c r="A1667" s="40"/>
      <c r="B1667" s="46"/>
      <c r="C1667" s="327" t="s">
        <v>2158</v>
      </c>
      <c r="D1667" s="328" t="s">
        <v>1</v>
      </c>
      <c r="E1667" s="329" t="s">
        <v>1</v>
      </c>
      <c r="F1667" s="330">
        <v>2</v>
      </c>
      <c r="G1667" s="40"/>
      <c r="H1667" s="46"/>
    </row>
    <row r="1668" s="2" customFormat="1" ht="16.8" customHeight="1">
      <c r="A1668" s="40"/>
      <c r="B1668" s="46"/>
      <c r="C1668" s="331" t="s">
        <v>1</v>
      </c>
      <c r="D1668" s="331" t="s">
        <v>2246</v>
      </c>
      <c r="E1668" s="19" t="s">
        <v>1</v>
      </c>
      <c r="F1668" s="332">
        <v>0</v>
      </c>
      <c r="G1668" s="40"/>
      <c r="H1668" s="46"/>
    </row>
    <row r="1669" s="2" customFormat="1" ht="16.8" customHeight="1">
      <c r="A1669" s="40"/>
      <c r="B1669" s="46"/>
      <c r="C1669" s="331" t="s">
        <v>1</v>
      </c>
      <c r="D1669" s="331" t="s">
        <v>87</v>
      </c>
      <c r="E1669" s="19" t="s">
        <v>1</v>
      </c>
      <c r="F1669" s="332">
        <v>2</v>
      </c>
      <c r="G1669" s="40"/>
      <c r="H1669" s="46"/>
    </row>
    <row r="1670" s="2" customFormat="1" ht="16.8" customHeight="1">
      <c r="A1670" s="40"/>
      <c r="B1670" s="46"/>
      <c r="C1670" s="331" t="s">
        <v>2158</v>
      </c>
      <c r="D1670" s="331" t="s">
        <v>266</v>
      </c>
      <c r="E1670" s="19" t="s">
        <v>1</v>
      </c>
      <c r="F1670" s="332">
        <v>2</v>
      </c>
      <c r="G1670" s="40"/>
      <c r="H1670" s="46"/>
    </row>
    <row r="1671" s="2" customFormat="1" ht="16.8" customHeight="1">
      <c r="A1671" s="40"/>
      <c r="B1671" s="46"/>
      <c r="C1671" s="333" t="s">
        <v>8207</v>
      </c>
      <c r="D1671" s="40"/>
      <c r="E1671" s="40"/>
      <c r="F1671" s="40"/>
      <c r="G1671" s="40"/>
      <c r="H1671" s="46"/>
    </row>
    <row r="1672" s="2" customFormat="1" ht="16.8" customHeight="1">
      <c r="A1672" s="40"/>
      <c r="B1672" s="46"/>
      <c r="C1672" s="331" t="s">
        <v>2242</v>
      </c>
      <c r="D1672" s="331" t="s">
        <v>2243</v>
      </c>
      <c r="E1672" s="19" t="s">
        <v>2214</v>
      </c>
      <c r="F1672" s="332">
        <v>2</v>
      </c>
      <c r="G1672" s="40"/>
      <c r="H1672" s="46"/>
    </row>
    <row r="1673" s="2" customFormat="1" ht="16.8" customHeight="1">
      <c r="A1673" s="40"/>
      <c r="B1673" s="46"/>
      <c r="C1673" s="331" t="s">
        <v>2387</v>
      </c>
      <c r="D1673" s="331" t="s">
        <v>2388</v>
      </c>
      <c r="E1673" s="19" t="s">
        <v>329</v>
      </c>
      <c r="F1673" s="332">
        <v>11</v>
      </c>
      <c r="G1673" s="40"/>
      <c r="H1673" s="46"/>
    </row>
    <row r="1674" s="2" customFormat="1" ht="16.8" customHeight="1">
      <c r="A1674" s="40"/>
      <c r="B1674" s="46"/>
      <c r="C1674" s="331" t="s">
        <v>2391</v>
      </c>
      <c r="D1674" s="331" t="s">
        <v>2392</v>
      </c>
      <c r="E1674" s="19" t="s">
        <v>329</v>
      </c>
      <c r="F1674" s="332">
        <v>11</v>
      </c>
      <c r="G1674" s="40"/>
      <c r="H1674" s="46"/>
    </row>
    <row r="1675" s="2" customFormat="1" ht="16.8" customHeight="1">
      <c r="A1675" s="40"/>
      <c r="B1675" s="46"/>
      <c r="C1675" s="331" t="s">
        <v>2394</v>
      </c>
      <c r="D1675" s="331" t="s">
        <v>2395</v>
      </c>
      <c r="E1675" s="19" t="s">
        <v>329</v>
      </c>
      <c r="F1675" s="332">
        <v>11</v>
      </c>
      <c r="G1675" s="40"/>
      <c r="H1675" s="46"/>
    </row>
    <row r="1676" s="2" customFormat="1" ht="16.8" customHeight="1">
      <c r="A1676" s="40"/>
      <c r="B1676" s="46"/>
      <c r="C1676" s="327" t="s">
        <v>2159</v>
      </c>
      <c r="D1676" s="328" t="s">
        <v>1</v>
      </c>
      <c r="E1676" s="329" t="s">
        <v>1</v>
      </c>
      <c r="F1676" s="330">
        <v>289</v>
      </c>
      <c r="G1676" s="40"/>
      <c r="H1676" s="46"/>
    </row>
    <row r="1677" s="2" customFormat="1" ht="16.8" customHeight="1">
      <c r="A1677" s="40"/>
      <c r="B1677" s="46"/>
      <c r="C1677" s="331" t="s">
        <v>1</v>
      </c>
      <c r="D1677" s="331" t="s">
        <v>2227</v>
      </c>
      <c r="E1677" s="19" t="s">
        <v>1</v>
      </c>
      <c r="F1677" s="332">
        <v>0</v>
      </c>
      <c r="G1677" s="40"/>
      <c r="H1677" s="46"/>
    </row>
    <row r="1678" s="2" customFormat="1" ht="16.8" customHeight="1">
      <c r="A1678" s="40"/>
      <c r="B1678" s="46"/>
      <c r="C1678" s="331" t="s">
        <v>1</v>
      </c>
      <c r="D1678" s="331" t="s">
        <v>2228</v>
      </c>
      <c r="E1678" s="19" t="s">
        <v>1</v>
      </c>
      <c r="F1678" s="332">
        <v>146</v>
      </c>
      <c r="G1678" s="40"/>
      <c r="H1678" s="46"/>
    </row>
    <row r="1679" s="2" customFormat="1" ht="16.8" customHeight="1">
      <c r="A1679" s="40"/>
      <c r="B1679" s="46"/>
      <c r="C1679" s="331" t="s">
        <v>1</v>
      </c>
      <c r="D1679" s="331" t="s">
        <v>2229</v>
      </c>
      <c r="E1679" s="19" t="s">
        <v>1</v>
      </c>
      <c r="F1679" s="332">
        <v>0</v>
      </c>
      <c r="G1679" s="40"/>
      <c r="H1679" s="46"/>
    </row>
    <row r="1680" s="2" customFormat="1" ht="16.8" customHeight="1">
      <c r="A1680" s="40"/>
      <c r="B1680" s="46"/>
      <c r="C1680" s="331" t="s">
        <v>1</v>
      </c>
      <c r="D1680" s="331" t="s">
        <v>2230</v>
      </c>
      <c r="E1680" s="19" t="s">
        <v>1</v>
      </c>
      <c r="F1680" s="332">
        <v>143</v>
      </c>
      <c r="G1680" s="40"/>
      <c r="H1680" s="46"/>
    </row>
    <row r="1681" s="2" customFormat="1" ht="16.8" customHeight="1">
      <c r="A1681" s="40"/>
      <c r="B1681" s="46"/>
      <c r="C1681" s="331" t="s">
        <v>2159</v>
      </c>
      <c r="D1681" s="331" t="s">
        <v>266</v>
      </c>
      <c r="E1681" s="19" t="s">
        <v>1</v>
      </c>
      <c r="F1681" s="332">
        <v>289</v>
      </c>
      <c r="G1681" s="40"/>
      <c r="H1681" s="46"/>
    </row>
    <row r="1682" s="2" customFormat="1" ht="16.8" customHeight="1">
      <c r="A1682" s="40"/>
      <c r="B1682" s="46"/>
      <c r="C1682" s="333" t="s">
        <v>8207</v>
      </c>
      <c r="D1682" s="40"/>
      <c r="E1682" s="40"/>
      <c r="F1682" s="40"/>
      <c r="G1682" s="40"/>
      <c r="H1682" s="46"/>
    </row>
    <row r="1683" s="2" customFormat="1" ht="16.8" customHeight="1">
      <c r="A1683" s="40"/>
      <c r="B1683" s="46"/>
      <c r="C1683" s="331" t="s">
        <v>2223</v>
      </c>
      <c r="D1683" s="331" t="s">
        <v>2224</v>
      </c>
      <c r="E1683" s="19" t="s">
        <v>317</v>
      </c>
      <c r="F1683" s="332">
        <v>289</v>
      </c>
      <c r="G1683" s="40"/>
      <c r="H1683" s="46"/>
    </row>
    <row r="1684" s="2" customFormat="1" ht="16.8" customHeight="1">
      <c r="A1684" s="40"/>
      <c r="B1684" s="46"/>
      <c r="C1684" s="331" t="s">
        <v>2288</v>
      </c>
      <c r="D1684" s="331" t="s">
        <v>2289</v>
      </c>
      <c r="E1684" s="19" t="s">
        <v>545</v>
      </c>
      <c r="F1684" s="332">
        <v>157.21600000000001</v>
      </c>
      <c r="G1684" s="40"/>
      <c r="H1684" s="46"/>
    </row>
    <row r="1685" s="2" customFormat="1" ht="16.8" customHeight="1">
      <c r="A1685" s="40"/>
      <c r="B1685" s="46"/>
      <c r="C1685" s="331" t="s">
        <v>2384</v>
      </c>
      <c r="D1685" s="331" t="s">
        <v>2385</v>
      </c>
      <c r="E1685" s="19" t="s">
        <v>317</v>
      </c>
      <c r="F1685" s="332">
        <v>289</v>
      </c>
      <c r="G1685" s="40"/>
      <c r="H1685" s="46"/>
    </row>
    <row r="1686" s="2" customFormat="1" ht="16.8" customHeight="1">
      <c r="A1686" s="40"/>
      <c r="B1686" s="46"/>
      <c r="C1686" s="331" t="s">
        <v>1307</v>
      </c>
      <c r="D1686" s="331" t="s">
        <v>1308</v>
      </c>
      <c r="E1686" s="19" t="s">
        <v>275</v>
      </c>
      <c r="F1686" s="332">
        <v>867</v>
      </c>
      <c r="G1686" s="40"/>
      <c r="H1686" s="46"/>
    </row>
    <row r="1687" s="2" customFormat="1" ht="16.8" customHeight="1">
      <c r="A1687" s="40"/>
      <c r="B1687" s="46"/>
      <c r="C1687" s="327" t="s">
        <v>2161</v>
      </c>
      <c r="D1687" s="328" t="s">
        <v>1</v>
      </c>
      <c r="E1687" s="329" t="s">
        <v>1</v>
      </c>
      <c r="F1687" s="330">
        <v>129</v>
      </c>
      <c r="G1687" s="40"/>
      <c r="H1687" s="46"/>
    </row>
    <row r="1688" s="2" customFormat="1" ht="16.8" customHeight="1">
      <c r="A1688" s="40"/>
      <c r="B1688" s="46"/>
      <c r="C1688" s="331" t="s">
        <v>1</v>
      </c>
      <c r="D1688" s="331" t="s">
        <v>2205</v>
      </c>
      <c r="E1688" s="19" t="s">
        <v>1</v>
      </c>
      <c r="F1688" s="332">
        <v>0</v>
      </c>
      <c r="G1688" s="40"/>
      <c r="H1688" s="46"/>
    </row>
    <row r="1689" s="2" customFormat="1" ht="16.8" customHeight="1">
      <c r="A1689" s="40"/>
      <c r="B1689" s="46"/>
      <c r="C1689" s="331" t="s">
        <v>1</v>
      </c>
      <c r="D1689" s="331" t="s">
        <v>2206</v>
      </c>
      <c r="E1689" s="19" t="s">
        <v>1</v>
      </c>
      <c r="F1689" s="332">
        <v>129</v>
      </c>
      <c r="G1689" s="40"/>
      <c r="H1689" s="46"/>
    </row>
    <row r="1690" s="2" customFormat="1" ht="16.8" customHeight="1">
      <c r="A1690" s="40"/>
      <c r="B1690" s="46"/>
      <c r="C1690" s="331" t="s">
        <v>2161</v>
      </c>
      <c r="D1690" s="331" t="s">
        <v>266</v>
      </c>
      <c r="E1690" s="19" t="s">
        <v>1</v>
      </c>
      <c r="F1690" s="332">
        <v>129</v>
      </c>
      <c r="G1690" s="40"/>
      <c r="H1690" s="46"/>
    </row>
    <row r="1691" s="2" customFormat="1" ht="16.8" customHeight="1">
      <c r="A1691" s="40"/>
      <c r="B1691" s="46"/>
      <c r="C1691" s="333" t="s">
        <v>8207</v>
      </c>
      <c r="D1691" s="40"/>
      <c r="E1691" s="40"/>
      <c r="F1691" s="40"/>
      <c r="G1691" s="40"/>
      <c r="H1691" s="46"/>
    </row>
    <row r="1692" s="2" customFormat="1" ht="16.8" customHeight="1">
      <c r="A1692" s="40"/>
      <c r="B1692" s="46"/>
      <c r="C1692" s="331" t="s">
        <v>1089</v>
      </c>
      <c r="D1692" s="331" t="s">
        <v>1090</v>
      </c>
      <c r="E1692" s="19" t="s">
        <v>317</v>
      </c>
      <c r="F1692" s="332">
        <v>129</v>
      </c>
      <c r="G1692" s="40"/>
      <c r="H1692" s="46"/>
    </row>
    <row r="1693" s="2" customFormat="1" ht="16.8" customHeight="1">
      <c r="A1693" s="40"/>
      <c r="B1693" s="46"/>
      <c r="C1693" s="331" t="s">
        <v>1303</v>
      </c>
      <c r="D1693" s="331" t="s">
        <v>1304</v>
      </c>
      <c r="E1693" s="19" t="s">
        <v>329</v>
      </c>
      <c r="F1693" s="332">
        <v>430</v>
      </c>
      <c r="G1693" s="40"/>
      <c r="H1693" s="46"/>
    </row>
    <row r="1694" s="2" customFormat="1" ht="16.8" customHeight="1">
      <c r="A1694" s="40"/>
      <c r="B1694" s="46"/>
      <c r="C1694" s="331" t="s">
        <v>2103</v>
      </c>
      <c r="D1694" s="331" t="s">
        <v>2104</v>
      </c>
      <c r="E1694" s="19" t="s">
        <v>251</v>
      </c>
      <c r="F1694" s="332">
        <v>84.504999999999995</v>
      </c>
      <c r="G1694" s="40"/>
      <c r="H1694" s="46"/>
    </row>
    <row r="1695" s="2" customFormat="1" ht="16.8" customHeight="1">
      <c r="A1695" s="40"/>
      <c r="B1695" s="46"/>
      <c r="C1695" s="327" t="s">
        <v>1048</v>
      </c>
      <c r="D1695" s="328" t="s">
        <v>1</v>
      </c>
      <c r="E1695" s="329" t="s">
        <v>1</v>
      </c>
      <c r="F1695" s="330">
        <v>45</v>
      </c>
      <c r="G1695" s="40"/>
      <c r="H1695" s="46"/>
    </row>
    <row r="1696" s="2" customFormat="1" ht="16.8" customHeight="1">
      <c r="A1696" s="40"/>
      <c r="B1696" s="46"/>
      <c r="C1696" s="327" t="s">
        <v>1050</v>
      </c>
      <c r="D1696" s="328" t="s">
        <v>1</v>
      </c>
      <c r="E1696" s="329" t="s">
        <v>1</v>
      </c>
      <c r="F1696" s="330">
        <v>360</v>
      </c>
      <c r="G1696" s="40"/>
      <c r="H1696" s="46"/>
    </row>
    <row r="1697" s="2" customFormat="1" ht="26.4" customHeight="1">
      <c r="A1697" s="40"/>
      <c r="B1697" s="46"/>
      <c r="C1697" s="326" t="s">
        <v>111</v>
      </c>
      <c r="D1697" s="326" t="s">
        <v>112</v>
      </c>
      <c r="E1697" s="40"/>
      <c r="F1697" s="40"/>
      <c r="G1697" s="40"/>
      <c r="H1697" s="46"/>
    </row>
    <row r="1698" s="2" customFormat="1" ht="16.8" customHeight="1">
      <c r="A1698" s="40"/>
      <c r="B1698" s="46"/>
      <c r="C1698" s="327" t="s">
        <v>1983</v>
      </c>
      <c r="D1698" s="328" t="s">
        <v>1</v>
      </c>
      <c r="E1698" s="329" t="s">
        <v>1</v>
      </c>
      <c r="F1698" s="330">
        <v>95.694999999999993</v>
      </c>
      <c r="G1698" s="40"/>
      <c r="H1698" s="46"/>
    </row>
    <row r="1699" s="2" customFormat="1" ht="16.8" customHeight="1">
      <c r="A1699" s="40"/>
      <c r="B1699" s="46"/>
      <c r="C1699" s="331" t="s">
        <v>1</v>
      </c>
      <c r="D1699" s="331" t="s">
        <v>2352</v>
      </c>
      <c r="E1699" s="19" t="s">
        <v>1</v>
      </c>
      <c r="F1699" s="332">
        <v>0</v>
      </c>
      <c r="G1699" s="40"/>
      <c r="H1699" s="46"/>
    </row>
    <row r="1700" s="2" customFormat="1" ht="16.8" customHeight="1">
      <c r="A1700" s="40"/>
      <c r="B1700" s="46"/>
      <c r="C1700" s="331" t="s">
        <v>1</v>
      </c>
      <c r="D1700" s="331" t="s">
        <v>2353</v>
      </c>
      <c r="E1700" s="19" t="s">
        <v>1</v>
      </c>
      <c r="F1700" s="332">
        <v>44.799999999999997</v>
      </c>
      <c r="G1700" s="40"/>
      <c r="H1700" s="46"/>
    </row>
    <row r="1701" s="2" customFormat="1" ht="16.8" customHeight="1">
      <c r="A1701" s="40"/>
      <c r="B1701" s="46"/>
      <c r="C1701" s="331" t="s">
        <v>1</v>
      </c>
      <c r="D1701" s="331" t="s">
        <v>2354</v>
      </c>
      <c r="E1701" s="19" t="s">
        <v>1</v>
      </c>
      <c r="F1701" s="332">
        <v>0</v>
      </c>
      <c r="G1701" s="40"/>
      <c r="H1701" s="46"/>
    </row>
    <row r="1702" s="2" customFormat="1" ht="16.8" customHeight="1">
      <c r="A1702" s="40"/>
      <c r="B1702" s="46"/>
      <c r="C1702" s="331" t="s">
        <v>1</v>
      </c>
      <c r="D1702" s="331" t="s">
        <v>2355</v>
      </c>
      <c r="E1702" s="19" t="s">
        <v>1</v>
      </c>
      <c r="F1702" s="332">
        <v>19.440000000000001</v>
      </c>
      <c r="G1702" s="40"/>
      <c r="H1702" s="46"/>
    </row>
    <row r="1703" s="2" customFormat="1" ht="16.8" customHeight="1">
      <c r="A1703" s="40"/>
      <c r="B1703" s="46"/>
      <c r="C1703" s="331" t="s">
        <v>1</v>
      </c>
      <c r="D1703" s="331" t="s">
        <v>2356</v>
      </c>
      <c r="E1703" s="19" t="s">
        <v>1</v>
      </c>
      <c r="F1703" s="332">
        <v>0</v>
      </c>
      <c r="G1703" s="40"/>
      <c r="H1703" s="46"/>
    </row>
    <row r="1704" s="2" customFormat="1" ht="16.8" customHeight="1">
      <c r="A1704" s="40"/>
      <c r="B1704" s="46"/>
      <c r="C1704" s="331" t="s">
        <v>1</v>
      </c>
      <c r="D1704" s="331" t="s">
        <v>2584</v>
      </c>
      <c r="E1704" s="19" t="s">
        <v>1</v>
      </c>
      <c r="F1704" s="332">
        <v>0.52000000000000002</v>
      </c>
      <c r="G1704" s="40"/>
      <c r="H1704" s="46"/>
    </row>
    <row r="1705" s="2" customFormat="1" ht="16.8" customHeight="1">
      <c r="A1705" s="40"/>
      <c r="B1705" s="46"/>
      <c r="C1705" s="331" t="s">
        <v>1</v>
      </c>
      <c r="D1705" s="331" t="s">
        <v>2358</v>
      </c>
      <c r="E1705" s="19" t="s">
        <v>1</v>
      </c>
      <c r="F1705" s="332">
        <v>0</v>
      </c>
      <c r="G1705" s="40"/>
      <c r="H1705" s="46"/>
    </row>
    <row r="1706" s="2" customFormat="1" ht="16.8" customHeight="1">
      <c r="A1706" s="40"/>
      <c r="B1706" s="46"/>
      <c r="C1706" s="331" t="s">
        <v>1</v>
      </c>
      <c r="D1706" s="331" t="s">
        <v>2359</v>
      </c>
      <c r="E1706" s="19" t="s">
        <v>1</v>
      </c>
      <c r="F1706" s="332">
        <v>29.399999999999999</v>
      </c>
      <c r="G1706" s="40"/>
      <c r="H1706" s="46"/>
    </row>
    <row r="1707" s="2" customFormat="1" ht="16.8" customHeight="1">
      <c r="A1707" s="40"/>
      <c r="B1707" s="46"/>
      <c r="C1707" s="331" t="s">
        <v>1</v>
      </c>
      <c r="D1707" s="331" t="s">
        <v>2360</v>
      </c>
      <c r="E1707" s="19" t="s">
        <v>1</v>
      </c>
      <c r="F1707" s="332">
        <v>0</v>
      </c>
      <c r="G1707" s="40"/>
      <c r="H1707" s="46"/>
    </row>
    <row r="1708" s="2" customFormat="1" ht="16.8" customHeight="1">
      <c r="A1708" s="40"/>
      <c r="B1708" s="46"/>
      <c r="C1708" s="331" t="s">
        <v>1</v>
      </c>
      <c r="D1708" s="331" t="s">
        <v>2361</v>
      </c>
      <c r="E1708" s="19" t="s">
        <v>1</v>
      </c>
      <c r="F1708" s="332">
        <v>1.0349999999999999</v>
      </c>
      <c r="G1708" s="40"/>
      <c r="H1708" s="46"/>
    </row>
    <row r="1709" s="2" customFormat="1" ht="16.8" customHeight="1">
      <c r="A1709" s="40"/>
      <c r="B1709" s="46"/>
      <c r="C1709" s="331" t="s">
        <v>1</v>
      </c>
      <c r="D1709" s="331" t="s">
        <v>2362</v>
      </c>
      <c r="E1709" s="19" t="s">
        <v>1</v>
      </c>
      <c r="F1709" s="332">
        <v>0</v>
      </c>
      <c r="G1709" s="40"/>
      <c r="H1709" s="46"/>
    </row>
    <row r="1710" s="2" customFormat="1" ht="16.8" customHeight="1">
      <c r="A1710" s="40"/>
      <c r="B1710" s="46"/>
      <c r="C1710" s="331" t="s">
        <v>1</v>
      </c>
      <c r="D1710" s="331" t="s">
        <v>2363</v>
      </c>
      <c r="E1710" s="19" t="s">
        <v>1</v>
      </c>
      <c r="F1710" s="332">
        <v>0.5</v>
      </c>
      <c r="G1710" s="40"/>
      <c r="H1710" s="46"/>
    </row>
    <row r="1711" s="2" customFormat="1" ht="16.8" customHeight="1">
      <c r="A1711" s="40"/>
      <c r="B1711" s="46"/>
      <c r="C1711" s="331" t="s">
        <v>1983</v>
      </c>
      <c r="D1711" s="331" t="s">
        <v>266</v>
      </c>
      <c r="E1711" s="19" t="s">
        <v>1</v>
      </c>
      <c r="F1711" s="332">
        <v>95.694999999999993</v>
      </c>
      <c r="G1711" s="40"/>
      <c r="H1711" s="46"/>
    </row>
    <row r="1712" s="2" customFormat="1" ht="16.8" customHeight="1">
      <c r="A1712" s="40"/>
      <c r="B1712" s="46"/>
      <c r="C1712" s="333" t="s">
        <v>8207</v>
      </c>
      <c r="D1712" s="40"/>
      <c r="E1712" s="40"/>
      <c r="F1712" s="40"/>
      <c r="G1712" s="40"/>
      <c r="H1712" s="46"/>
    </row>
    <row r="1713" s="2" customFormat="1" ht="16.8" customHeight="1">
      <c r="A1713" s="40"/>
      <c r="B1713" s="46"/>
      <c r="C1713" s="331" t="s">
        <v>2103</v>
      </c>
      <c r="D1713" s="331" t="s">
        <v>2104</v>
      </c>
      <c r="E1713" s="19" t="s">
        <v>251</v>
      </c>
      <c r="F1713" s="332">
        <v>95.694999999999993</v>
      </c>
      <c r="G1713" s="40"/>
      <c r="H1713" s="46"/>
    </row>
    <row r="1714" s="2" customFormat="1" ht="16.8" customHeight="1">
      <c r="A1714" s="40"/>
      <c r="B1714" s="46"/>
      <c r="C1714" s="331" t="s">
        <v>659</v>
      </c>
      <c r="D1714" s="331" t="s">
        <v>660</v>
      </c>
      <c r="E1714" s="19" t="s">
        <v>545</v>
      </c>
      <c r="F1714" s="332">
        <v>5949.2700000000004</v>
      </c>
      <c r="G1714" s="40"/>
      <c r="H1714" s="46"/>
    </row>
    <row r="1715" s="2" customFormat="1" ht="16.8" customHeight="1">
      <c r="A1715" s="40"/>
      <c r="B1715" s="46"/>
      <c r="C1715" s="331" t="s">
        <v>667</v>
      </c>
      <c r="D1715" s="331" t="s">
        <v>668</v>
      </c>
      <c r="E1715" s="19" t="s">
        <v>545</v>
      </c>
      <c r="F1715" s="332">
        <v>22182.108</v>
      </c>
      <c r="G1715" s="40"/>
      <c r="H1715" s="46"/>
    </row>
    <row r="1716" s="2" customFormat="1" ht="16.8" customHeight="1">
      <c r="A1716" s="40"/>
      <c r="B1716" s="46"/>
      <c r="C1716" s="327" t="s">
        <v>2121</v>
      </c>
      <c r="D1716" s="328" t="s">
        <v>1</v>
      </c>
      <c r="E1716" s="329" t="s">
        <v>1</v>
      </c>
      <c r="F1716" s="330">
        <v>198.92400000000001</v>
      </c>
      <c r="G1716" s="40"/>
      <c r="H1716" s="46"/>
    </row>
    <row r="1717" s="2" customFormat="1" ht="16.8" customHeight="1">
      <c r="A1717" s="40"/>
      <c r="B1717" s="46"/>
      <c r="C1717" s="331" t="s">
        <v>1</v>
      </c>
      <c r="D1717" s="331" t="s">
        <v>2367</v>
      </c>
      <c r="E1717" s="19" t="s">
        <v>1</v>
      </c>
      <c r="F1717" s="332">
        <v>0</v>
      </c>
      <c r="G1717" s="40"/>
      <c r="H1717" s="46"/>
    </row>
    <row r="1718" s="2" customFormat="1" ht="16.8" customHeight="1">
      <c r="A1718" s="40"/>
      <c r="B1718" s="46"/>
      <c r="C1718" s="331" t="s">
        <v>1</v>
      </c>
      <c r="D1718" s="331" t="s">
        <v>2368</v>
      </c>
      <c r="E1718" s="19" t="s">
        <v>1</v>
      </c>
      <c r="F1718" s="332">
        <v>173.59999999999999</v>
      </c>
      <c r="G1718" s="40"/>
      <c r="H1718" s="46"/>
    </row>
    <row r="1719" s="2" customFormat="1" ht="16.8" customHeight="1">
      <c r="A1719" s="40"/>
      <c r="B1719" s="46"/>
      <c r="C1719" s="331" t="s">
        <v>1</v>
      </c>
      <c r="D1719" s="331" t="s">
        <v>2586</v>
      </c>
      <c r="E1719" s="19" t="s">
        <v>1</v>
      </c>
      <c r="F1719" s="332">
        <v>0</v>
      </c>
      <c r="G1719" s="40"/>
      <c r="H1719" s="46"/>
    </row>
    <row r="1720" s="2" customFormat="1" ht="16.8" customHeight="1">
      <c r="A1720" s="40"/>
      <c r="B1720" s="46"/>
      <c r="C1720" s="331" t="s">
        <v>1</v>
      </c>
      <c r="D1720" s="331" t="s">
        <v>2587</v>
      </c>
      <c r="E1720" s="19" t="s">
        <v>1</v>
      </c>
      <c r="F1720" s="332">
        <v>18.870000000000001</v>
      </c>
      <c r="G1720" s="40"/>
      <c r="H1720" s="46"/>
    </row>
    <row r="1721" s="2" customFormat="1" ht="16.8" customHeight="1">
      <c r="A1721" s="40"/>
      <c r="B1721" s="46"/>
      <c r="C1721" s="331" t="s">
        <v>1</v>
      </c>
      <c r="D1721" s="331" t="s">
        <v>2371</v>
      </c>
      <c r="E1721" s="19" t="s">
        <v>1</v>
      </c>
      <c r="F1721" s="332">
        <v>0</v>
      </c>
      <c r="G1721" s="40"/>
      <c r="H1721" s="46"/>
    </row>
    <row r="1722" s="2" customFormat="1" ht="16.8" customHeight="1">
      <c r="A1722" s="40"/>
      <c r="B1722" s="46"/>
      <c r="C1722" s="331" t="s">
        <v>1</v>
      </c>
      <c r="D1722" s="331" t="s">
        <v>2588</v>
      </c>
      <c r="E1722" s="19" t="s">
        <v>1</v>
      </c>
      <c r="F1722" s="332">
        <v>5.0220000000000002</v>
      </c>
      <c r="G1722" s="40"/>
      <c r="H1722" s="46"/>
    </row>
    <row r="1723" s="2" customFormat="1" ht="16.8" customHeight="1">
      <c r="A1723" s="40"/>
      <c r="B1723" s="46"/>
      <c r="C1723" s="331" t="s">
        <v>1</v>
      </c>
      <c r="D1723" s="331" t="s">
        <v>2589</v>
      </c>
      <c r="E1723" s="19" t="s">
        <v>1</v>
      </c>
      <c r="F1723" s="332">
        <v>0</v>
      </c>
      <c r="G1723" s="40"/>
      <c r="H1723" s="46"/>
    </row>
    <row r="1724" s="2" customFormat="1" ht="16.8" customHeight="1">
      <c r="A1724" s="40"/>
      <c r="B1724" s="46"/>
      <c r="C1724" s="331" t="s">
        <v>1</v>
      </c>
      <c r="D1724" s="331" t="s">
        <v>85</v>
      </c>
      <c r="E1724" s="19" t="s">
        <v>1</v>
      </c>
      <c r="F1724" s="332">
        <v>1</v>
      </c>
      <c r="G1724" s="40"/>
      <c r="H1724" s="46"/>
    </row>
    <row r="1725" s="2" customFormat="1" ht="16.8" customHeight="1">
      <c r="A1725" s="40"/>
      <c r="B1725" s="46"/>
      <c r="C1725" s="331" t="s">
        <v>1</v>
      </c>
      <c r="D1725" s="331" t="s">
        <v>2590</v>
      </c>
      <c r="E1725" s="19" t="s">
        <v>1</v>
      </c>
      <c r="F1725" s="332">
        <v>0</v>
      </c>
      <c r="G1725" s="40"/>
      <c r="H1725" s="46"/>
    </row>
    <row r="1726" s="2" customFormat="1" ht="16.8" customHeight="1">
      <c r="A1726" s="40"/>
      <c r="B1726" s="46"/>
      <c r="C1726" s="331" t="s">
        <v>1</v>
      </c>
      <c r="D1726" s="331" t="s">
        <v>2591</v>
      </c>
      <c r="E1726" s="19" t="s">
        <v>1</v>
      </c>
      <c r="F1726" s="332">
        <v>0.432</v>
      </c>
      <c r="G1726" s="40"/>
      <c r="H1726" s="46"/>
    </row>
    <row r="1727" s="2" customFormat="1" ht="16.8" customHeight="1">
      <c r="A1727" s="40"/>
      <c r="B1727" s="46"/>
      <c r="C1727" s="331" t="s">
        <v>2121</v>
      </c>
      <c r="D1727" s="331" t="s">
        <v>266</v>
      </c>
      <c r="E1727" s="19" t="s">
        <v>1</v>
      </c>
      <c r="F1727" s="332">
        <v>198.92400000000001</v>
      </c>
      <c r="G1727" s="40"/>
      <c r="H1727" s="46"/>
    </row>
    <row r="1728" s="2" customFormat="1" ht="16.8" customHeight="1">
      <c r="A1728" s="40"/>
      <c r="B1728" s="46"/>
      <c r="C1728" s="333" t="s">
        <v>8207</v>
      </c>
      <c r="D1728" s="40"/>
      <c r="E1728" s="40"/>
      <c r="F1728" s="40"/>
      <c r="G1728" s="40"/>
      <c r="H1728" s="46"/>
    </row>
    <row r="1729" s="2" customFormat="1" ht="16.8" customHeight="1">
      <c r="A1729" s="40"/>
      <c r="B1729" s="46"/>
      <c r="C1729" s="331" t="s">
        <v>2364</v>
      </c>
      <c r="D1729" s="331" t="s">
        <v>2365</v>
      </c>
      <c r="E1729" s="19" t="s">
        <v>251</v>
      </c>
      <c r="F1729" s="332">
        <v>198.92400000000001</v>
      </c>
      <c r="G1729" s="40"/>
      <c r="H1729" s="46"/>
    </row>
    <row r="1730" s="2" customFormat="1" ht="16.8" customHeight="1">
      <c r="A1730" s="40"/>
      <c r="B1730" s="46"/>
      <c r="C1730" s="331" t="s">
        <v>659</v>
      </c>
      <c r="D1730" s="331" t="s">
        <v>660</v>
      </c>
      <c r="E1730" s="19" t="s">
        <v>545</v>
      </c>
      <c r="F1730" s="332">
        <v>5949.2700000000004</v>
      </c>
      <c r="G1730" s="40"/>
      <c r="H1730" s="46"/>
    </row>
    <row r="1731" s="2" customFormat="1" ht="16.8" customHeight="1">
      <c r="A1731" s="40"/>
      <c r="B1731" s="46"/>
      <c r="C1731" s="331" t="s">
        <v>667</v>
      </c>
      <c r="D1731" s="331" t="s">
        <v>668</v>
      </c>
      <c r="E1731" s="19" t="s">
        <v>545</v>
      </c>
      <c r="F1731" s="332">
        <v>22182.108</v>
      </c>
      <c r="G1731" s="40"/>
      <c r="H1731" s="46"/>
    </row>
    <row r="1732" s="2" customFormat="1" ht="16.8" customHeight="1">
      <c r="A1732" s="40"/>
      <c r="B1732" s="46"/>
      <c r="C1732" s="327" t="s">
        <v>2123</v>
      </c>
      <c r="D1732" s="328" t="s">
        <v>1</v>
      </c>
      <c r="E1732" s="329" t="s">
        <v>1</v>
      </c>
      <c r="F1732" s="330">
        <v>539</v>
      </c>
      <c r="G1732" s="40"/>
      <c r="H1732" s="46"/>
    </row>
    <row r="1733" s="2" customFormat="1" ht="16.8" customHeight="1">
      <c r="A1733" s="40"/>
      <c r="B1733" s="46"/>
      <c r="C1733" s="331" t="s">
        <v>1</v>
      </c>
      <c r="D1733" s="331" t="s">
        <v>2341</v>
      </c>
      <c r="E1733" s="19" t="s">
        <v>1</v>
      </c>
      <c r="F1733" s="332">
        <v>0</v>
      </c>
      <c r="G1733" s="40"/>
      <c r="H1733" s="46"/>
    </row>
    <row r="1734" s="2" customFormat="1" ht="16.8" customHeight="1">
      <c r="A1734" s="40"/>
      <c r="B1734" s="46"/>
      <c r="C1734" s="331" t="s">
        <v>1</v>
      </c>
      <c r="D1734" s="331" t="s">
        <v>2137</v>
      </c>
      <c r="E1734" s="19" t="s">
        <v>1</v>
      </c>
      <c r="F1734" s="332">
        <v>519</v>
      </c>
      <c r="G1734" s="40"/>
      <c r="H1734" s="46"/>
    </row>
    <row r="1735" s="2" customFormat="1" ht="16.8" customHeight="1">
      <c r="A1735" s="40"/>
      <c r="B1735" s="46"/>
      <c r="C1735" s="331" t="s">
        <v>1</v>
      </c>
      <c r="D1735" s="331" t="s">
        <v>2579</v>
      </c>
      <c r="E1735" s="19" t="s">
        <v>1</v>
      </c>
      <c r="F1735" s="332">
        <v>0</v>
      </c>
      <c r="G1735" s="40"/>
      <c r="H1735" s="46"/>
    </row>
    <row r="1736" s="2" customFormat="1" ht="16.8" customHeight="1">
      <c r="A1736" s="40"/>
      <c r="B1736" s="46"/>
      <c r="C1736" s="331" t="s">
        <v>1</v>
      </c>
      <c r="D1736" s="331" t="s">
        <v>418</v>
      </c>
      <c r="E1736" s="19" t="s">
        <v>1</v>
      </c>
      <c r="F1736" s="332">
        <v>20</v>
      </c>
      <c r="G1736" s="40"/>
      <c r="H1736" s="46"/>
    </row>
    <row r="1737" s="2" customFormat="1" ht="16.8" customHeight="1">
      <c r="A1737" s="40"/>
      <c r="B1737" s="46"/>
      <c r="C1737" s="331" t="s">
        <v>2123</v>
      </c>
      <c r="D1737" s="331" t="s">
        <v>266</v>
      </c>
      <c r="E1737" s="19" t="s">
        <v>1</v>
      </c>
      <c r="F1737" s="332">
        <v>539</v>
      </c>
      <c r="G1737" s="40"/>
      <c r="H1737" s="46"/>
    </row>
    <row r="1738" s="2" customFormat="1" ht="16.8" customHeight="1">
      <c r="A1738" s="40"/>
      <c r="B1738" s="46"/>
      <c r="C1738" s="333" t="s">
        <v>8207</v>
      </c>
      <c r="D1738" s="40"/>
      <c r="E1738" s="40"/>
      <c r="F1738" s="40"/>
      <c r="G1738" s="40"/>
      <c r="H1738" s="46"/>
    </row>
    <row r="1739" s="2" customFormat="1" ht="16.8" customHeight="1">
      <c r="A1739" s="40"/>
      <c r="B1739" s="46"/>
      <c r="C1739" s="331" t="s">
        <v>2336</v>
      </c>
      <c r="D1739" s="331" t="s">
        <v>2337</v>
      </c>
      <c r="E1739" s="19" t="s">
        <v>275</v>
      </c>
      <c r="F1739" s="332">
        <v>539</v>
      </c>
      <c r="G1739" s="40"/>
      <c r="H1739" s="46"/>
    </row>
    <row r="1740" s="2" customFormat="1">
      <c r="A1740" s="40"/>
      <c r="B1740" s="46"/>
      <c r="C1740" s="331" t="s">
        <v>676</v>
      </c>
      <c r="D1740" s="331" t="s">
        <v>677</v>
      </c>
      <c r="E1740" s="19" t="s">
        <v>545</v>
      </c>
      <c r="F1740" s="332">
        <v>518.42600000000004</v>
      </c>
      <c r="G1740" s="40"/>
      <c r="H1740" s="46"/>
    </row>
    <row r="1741" s="2" customFormat="1">
      <c r="A1741" s="40"/>
      <c r="B1741" s="46"/>
      <c r="C1741" s="331" t="s">
        <v>691</v>
      </c>
      <c r="D1741" s="331" t="s">
        <v>692</v>
      </c>
      <c r="E1741" s="19" t="s">
        <v>545</v>
      </c>
      <c r="F1741" s="332">
        <v>3589.5140000000001</v>
      </c>
      <c r="G1741" s="40"/>
      <c r="H1741" s="46"/>
    </row>
    <row r="1742" s="2" customFormat="1" ht="16.8" customHeight="1">
      <c r="A1742" s="40"/>
      <c r="B1742" s="46"/>
      <c r="C1742" s="327" t="s">
        <v>2125</v>
      </c>
      <c r="D1742" s="328" t="s">
        <v>1</v>
      </c>
      <c r="E1742" s="329" t="s">
        <v>1</v>
      </c>
      <c r="F1742" s="330">
        <v>1.6000000000000001</v>
      </c>
      <c r="G1742" s="40"/>
      <c r="H1742" s="46"/>
    </row>
    <row r="1743" s="2" customFormat="1" ht="16.8" customHeight="1">
      <c r="A1743" s="40"/>
      <c r="B1743" s="46"/>
      <c r="C1743" s="331" t="s">
        <v>1</v>
      </c>
      <c r="D1743" s="331" t="s">
        <v>2581</v>
      </c>
      <c r="E1743" s="19" t="s">
        <v>1</v>
      </c>
      <c r="F1743" s="332">
        <v>0</v>
      </c>
      <c r="G1743" s="40"/>
      <c r="H1743" s="46"/>
    </row>
    <row r="1744" s="2" customFormat="1" ht="16.8" customHeight="1">
      <c r="A1744" s="40"/>
      <c r="B1744" s="46"/>
      <c r="C1744" s="331" t="s">
        <v>1</v>
      </c>
      <c r="D1744" s="331" t="s">
        <v>2582</v>
      </c>
      <c r="E1744" s="19" t="s">
        <v>1</v>
      </c>
      <c r="F1744" s="332">
        <v>1.6000000000000001</v>
      </c>
      <c r="G1744" s="40"/>
      <c r="H1744" s="46"/>
    </row>
    <row r="1745" s="2" customFormat="1" ht="16.8" customHeight="1">
      <c r="A1745" s="40"/>
      <c r="B1745" s="46"/>
      <c r="C1745" s="331" t="s">
        <v>2125</v>
      </c>
      <c r="D1745" s="331" t="s">
        <v>266</v>
      </c>
      <c r="E1745" s="19" t="s">
        <v>1</v>
      </c>
      <c r="F1745" s="332">
        <v>1.6000000000000001</v>
      </c>
      <c r="G1745" s="40"/>
      <c r="H1745" s="46"/>
    </row>
    <row r="1746" s="2" customFormat="1" ht="16.8" customHeight="1">
      <c r="A1746" s="40"/>
      <c r="B1746" s="46"/>
      <c r="C1746" s="333" t="s">
        <v>8207</v>
      </c>
      <c r="D1746" s="40"/>
      <c r="E1746" s="40"/>
      <c r="F1746" s="40"/>
      <c r="G1746" s="40"/>
      <c r="H1746" s="46"/>
    </row>
    <row r="1747" s="2" customFormat="1" ht="16.8" customHeight="1">
      <c r="A1747" s="40"/>
      <c r="B1747" s="46"/>
      <c r="C1747" s="331" t="s">
        <v>2344</v>
      </c>
      <c r="D1747" s="331" t="s">
        <v>2345</v>
      </c>
      <c r="E1747" s="19" t="s">
        <v>275</v>
      </c>
      <c r="F1747" s="332">
        <v>1.6000000000000001</v>
      </c>
      <c r="G1747" s="40"/>
      <c r="H1747" s="46"/>
    </row>
    <row r="1748" s="2" customFormat="1">
      <c r="A1748" s="40"/>
      <c r="B1748" s="46"/>
      <c r="C1748" s="331" t="s">
        <v>676</v>
      </c>
      <c r="D1748" s="331" t="s">
        <v>677</v>
      </c>
      <c r="E1748" s="19" t="s">
        <v>545</v>
      </c>
      <c r="F1748" s="332">
        <v>518.42600000000004</v>
      </c>
      <c r="G1748" s="40"/>
      <c r="H1748" s="46"/>
    </row>
    <row r="1749" s="2" customFormat="1">
      <c r="A1749" s="40"/>
      <c r="B1749" s="46"/>
      <c r="C1749" s="331" t="s">
        <v>691</v>
      </c>
      <c r="D1749" s="331" t="s">
        <v>692</v>
      </c>
      <c r="E1749" s="19" t="s">
        <v>545</v>
      </c>
      <c r="F1749" s="332">
        <v>3589.5140000000001</v>
      </c>
      <c r="G1749" s="40"/>
      <c r="H1749" s="46"/>
    </row>
    <row r="1750" s="2" customFormat="1" ht="16.8" customHeight="1">
      <c r="A1750" s="40"/>
      <c r="B1750" s="46"/>
      <c r="C1750" s="327" t="s">
        <v>2127</v>
      </c>
      <c r="D1750" s="328" t="s">
        <v>1</v>
      </c>
      <c r="E1750" s="329" t="s">
        <v>1</v>
      </c>
      <c r="F1750" s="330">
        <v>138</v>
      </c>
      <c r="G1750" s="40"/>
      <c r="H1750" s="46"/>
    </row>
    <row r="1751" s="2" customFormat="1" ht="16.8" customHeight="1">
      <c r="A1751" s="40"/>
      <c r="B1751" s="46"/>
      <c r="C1751" s="331" t="s">
        <v>1</v>
      </c>
      <c r="D1751" s="331" t="s">
        <v>2314</v>
      </c>
      <c r="E1751" s="19" t="s">
        <v>1</v>
      </c>
      <c r="F1751" s="332">
        <v>0</v>
      </c>
      <c r="G1751" s="40"/>
      <c r="H1751" s="46"/>
    </row>
    <row r="1752" s="2" customFormat="1" ht="16.8" customHeight="1">
      <c r="A1752" s="40"/>
      <c r="B1752" s="46"/>
      <c r="C1752" s="331" t="s">
        <v>2127</v>
      </c>
      <c r="D1752" s="331" t="s">
        <v>2567</v>
      </c>
      <c r="E1752" s="19" t="s">
        <v>1</v>
      </c>
      <c r="F1752" s="332">
        <v>138</v>
      </c>
      <c r="G1752" s="40"/>
      <c r="H1752" s="46"/>
    </row>
    <row r="1753" s="2" customFormat="1" ht="16.8" customHeight="1">
      <c r="A1753" s="40"/>
      <c r="B1753" s="46"/>
      <c r="C1753" s="333" t="s">
        <v>8207</v>
      </c>
      <c r="D1753" s="40"/>
      <c r="E1753" s="40"/>
      <c r="F1753" s="40"/>
      <c r="G1753" s="40"/>
      <c r="H1753" s="46"/>
    </row>
    <row r="1754" s="2" customFormat="1" ht="16.8" customHeight="1">
      <c r="A1754" s="40"/>
      <c r="B1754" s="46"/>
      <c r="C1754" s="331" t="s">
        <v>2311</v>
      </c>
      <c r="D1754" s="331" t="s">
        <v>2312</v>
      </c>
      <c r="E1754" s="19" t="s">
        <v>329</v>
      </c>
      <c r="F1754" s="332">
        <v>138</v>
      </c>
      <c r="G1754" s="40"/>
      <c r="H1754" s="46"/>
    </row>
    <row r="1755" s="2" customFormat="1">
      <c r="A1755" s="40"/>
      <c r="B1755" s="46"/>
      <c r="C1755" s="331" t="s">
        <v>676</v>
      </c>
      <c r="D1755" s="331" t="s">
        <v>677</v>
      </c>
      <c r="E1755" s="19" t="s">
        <v>545</v>
      </c>
      <c r="F1755" s="332">
        <v>518.42600000000004</v>
      </c>
      <c r="G1755" s="40"/>
      <c r="H1755" s="46"/>
    </row>
    <row r="1756" s="2" customFormat="1">
      <c r="A1756" s="40"/>
      <c r="B1756" s="46"/>
      <c r="C1756" s="331" t="s">
        <v>691</v>
      </c>
      <c r="D1756" s="331" t="s">
        <v>692</v>
      </c>
      <c r="E1756" s="19" t="s">
        <v>545</v>
      </c>
      <c r="F1756" s="332">
        <v>3589.5140000000001</v>
      </c>
      <c r="G1756" s="40"/>
      <c r="H1756" s="46"/>
    </row>
    <row r="1757" s="2" customFormat="1" ht="16.8" customHeight="1">
      <c r="A1757" s="40"/>
      <c r="B1757" s="46"/>
      <c r="C1757" s="327" t="s">
        <v>997</v>
      </c>
      <c r="D1757" s="328" t="s">
        <v>1</v>
      </c>
      <c r="E1757" s="329" t="s">
        <v>1</v>
      </c>
      <c r="F1757" s="330">
        <v>621.20000000000005</v>
      </c>
      <c r="G1757" s="40"/>
      <c r="H1757" s="46"/>
    </row>
    <row r="1758" s="2" customFormat="1" ht="16.8" customHeight="1">
      <c r="A1758" s="40"/>
      <c r="B1758" s="46"/>
      <c r="C1758" s="331" t="s">
        <v>1</v>
      </c>
      <c r="D1758" s="331" t="s">
        <v>2553</v>
      </c>
      <c r="E1758" s="19" t="s">
        <v>1</v>
      </c>
      <c r="F1758" s="332">
        <v>621.20000000000005</v>
      </c>
      <c r="G1758" s="40"/>
      <c r="H1758" s="46"/>
    </row>
    <row r="1759" s="2" customFormat="1" ht="16.8" customHeight="1">
      <c r="A1759" s="40"/>
      <c r="B1759" s="46"/>
      <c r="C1759" s="331" t="s">
        <v>997</v>
      </c>
      <c r="D1759" s="331" t="s">
        <v>266</v>
      </c>
      <c r="E1759" s="19" t="s">
        <v>1</v>
      </c>
      <c r="F1759" s="332">
        <v>621.20000000000005</v>
      </c>
      <c r="G1759" s="40"/>
      <c r="H1759" s="46"/>
    </row>
    <row r="1760" s="2" customFormat="1" ht="16.8" customHeight="1">
      <c r="A1760" s="40"/>
      <c r="B1760" s="46"/>
      <c r="C1760" s="333" t="s">
        <v>8207</v>
      </c>
      <c r="D1760" s="40"/>
      <c r="E1760" s="40"/>
      <c r="F1760" s="40"/>
      <c r="G1760" s="40"/>
      <c r="H1760" s="46"/>
    </row>
    <row r="1761" s="2" customFormat="1" ht="16.8" customHeight="1">
      <c r="A1761" s="40"/>
      <c r="B1761" s="46"/>
      <c r="C1761" s="331" t="s">
        <v>1241</v>
      </c>
      <c r="D1761" s="331" t="s">
        <v>1242</v>
      </c>
      <c r="E1761" s="19" t="s">
        <v>275</v>
      </c>
      <c r="F1761" s="332">
        <v>621.20000000000005</v>
      </c>
      <c r="G1761" s="40"/>
      <c r="H1761" s="46"/>
    </row>
    <row r="1762" s="2" customFormat="1" ht="16.8" customHeight="1">
      <c r="A1762" s="40"/>
      <c r="B1762" s="46"/>
      <c r="C1762" s="331" t="s">
        <v>1267</v>
      </c>
      <c r="D1762" s="331" t="s">
        <v>1268</v>
      </c>
      <c r="E1762" s="19" t="s">
        <v>793</v>
      </c>
      <c r="F1762" s="332">
        <v>186.36000000000001</v>
      </c>
      <c r="G1762" s="40"/>
      <c r="H1762" s="46"/>
    </row>
    <row r="1763" s="2" customFormat="1" ht="16.8" customHeight="1">
      <c r="A1763" s="40"/>
      <c r="B1763" s="46"/>
      <c r="C1763" s="327" t="s">
        <v>2129</v>
      </c>
      <c r="D1763" s="328" t="s">
        <v>1</v>
      </c>
      <c r="E1763" s="329" t="s">
        <v>1</v>
      </c>
      <c r="F1763" s="330">
        <v>117.75</v>
      </c>
      <c r="G1763" s="40"/>
      <c r="H1763" s="46"/>
    </row>
    <row r="1764" s="2" customFormat="1" ht="16.8" customHeight="1">
      <c r="A1764" s="40"/>
      <c r="B1764" s="46"/>
      <c r="C1764" s="331" t="s">
        <v>1</v>
      </c>
      <c r="D1764" s="331" t="s">
        <v>2555</v>
      </c>
      <c r="E1764" s="19" t="s">
        <v>1</v>
      </c>
      <c r="F1764" s="332">
        <v>0</v>
      </c>
      <c r="G1764" s="40"/>
      <c r="H1764" s="46"/>
    </row>
    <row r="1765" s="2" customFormat="1" ht="16.8" customHeight="1">
      <c r="A1765" s="40"/>
      <c r="B1765" s="46"/>
      <c r="C1765" s="331" t="s">
        <v>1</v>
      </c>
      <c r="D1765" s="331" t="s">
        <v>2287</v>
      </c>
      <c r="E1765" s="19" t="s">
        <v>1</v>
      </c>
      <c r="F1765" s="332">
        <v>117.75</v>
      </c>
      <c r="G1765" s="40"/>
      <c r="H1765" s="46"/>
    </row>
    <row r="1766" s="2" customFormat="1" ht="16.8" customHeight="1">
      <c r="A1766" s="40"/>
      <c r="B1766" s="46"/>
      <c r="C1766" s="331" t="s">
        <v>2129</v>
      </c>
      <c r="D1766" s="331" t="s">
        <v>266</v>
      </c>
      <c r="E1766" s="19" t="s">
        <v>1</v>
      </c>
      <c r="F1766" s="332">
        <v>117.75</v>
      </c>
      <c r="G1766" s="40"/>
      <c r="H1766" s="46"/>
    </row>
    <row r="1767" s="2" customFormat="1" ht="16.8" customHeight="1">
      <c r="A1767" s="40"/>
      <c r="B1767" s="46"/>
      <c r="C1767" s="333" t="s">
        <v>8207</v>
      </c>
      <c r="D1767" s="40"/>
      <c r="E1767" s="40"/>
      <c r="F1767" s="40"/>
      <c r="G1767" s="40"/>
      <c r="H1767" s="46"/>
    </row>
    <row r="1768" s="2" customFormat="1" ht="16.8" customHeight="1">
      <c r="A1768" s="40"/>
      <c r="B1768" s="46"/>
      <c r="C1768" s="331" t="s">
        <v>2284</v>
      </c>
      <c r="D1768" s="331" t="s">
        <v>2285</v>
      </c>
      <c r="E1768" s="19" t="s">
        <v>545</v>
      </c>
      <c r="F1768" s="332">
        <v>117.75</v>
      </c>
      <c r="G1768" s="40"/>
      <c r="H1768" s="46"/>
    </row>
    <row r="1769" s="2" customFormat="1" ht="16.8" customHeight="1">
      <c r="A1769" s="40"/>
      <c r="B1769" s="46"/>
      <c r="C1769" s="331" t="s">
        <v>659</v>
      </c>
      <c r="D1769" s="331" t="s">
        <v>660</v>
      </c>
      <c r="E1769" s="19" t="s">
        <v>545</v>
      </c>
      <c r="F1769" s="332">
        <v>5949.2700000000004</v>
      </c>
      <c r="G1769" s="40"/>
      <c r="H1769" s="46"/>
    </row>
    <row r="1770" s="2" customFormat="1" ht="16.8" customHeight="1">
      <c r="A1770" s="40"/>
      <c r="B1770" s="46"/>
      <c r="C1770" s="331" t="s">
        <v>667</v>
      </c>
      <c r="D1770" s="331" t="s">
        <v>668</v>
      </c>
      <c r="E1770" s="19" t="s">
        <v>545</v>
      </c>
      <c r="F1770" s="332">
        <v>22182.108</v>
      </c>
      <c r="G1770" s="40"/>
      <c r="H1770" s="46"/>
    </row>
    <row r="1771" s="2" customFormat="1" ht="16.8" customHeight="1">
      <c r="A1771" s="40"/>
      <c r="B1771" s="46"/>
      <c r="C1771" s="327" t="s">
        <v>2132</v>
      </c>
      <c r="D1771" s="328" t="s">
        <v>1</v>
      </c>
      <c r="E1771" s="329" t="s">
        <v>1</v>
      </c>
      <c r="F1771" s="330">
        <v>268.75</v>
      </c>
      <c r="G1771" s="40"/>
      <c r="H1771" s="46"/>
    </row>
    <row r="1772" s="2" customFormat="1" ht="16.8" customHeight="1">
      <c r="A1772" s="40"/>
      <c r="B1772" s="46"/>
      <c r="C1772" s="331" t="s">
        <v>1</v>
      </c>
      <c r="D1772" s="331" t="s">
        <v>2557</v>
      </c>
      <c r="E1772" s="19" t="s">
        <v>1</v>
      </c>
      <c r="F1772" s="332">
        <v>0</v>
      </c>
      <c r="G1772" s="40"/>
      <c r="H1772" s="46"/>
    </row>
    <row r="1773" s="2" customFormat="1" ht="16.8" customHeight="1">
      <c r="A1773" s="40"/>
      <c r="B1773" s="46"/>
      <c r="C1773" s="331" t="s">
        <v>2132</v>
      </c>
      <c r="D1773" s="331" t="s">
        <v>2558</v>
      </c>
      <c r="E1773" s="19" t="s">
        <v>1</v>
      </c>
      <c r="F1773" s="332">
        <v>268.75</v>
      </c>
      <c r="G1773" s="40"/>
      <c r="H1773" s="46"/>
    </row>
    <row r="1774" s="2" customFormat="1" ht="16.8" customHeight="1">
      <c r="A1774" s="40"/>
      <c r="B1774" s="46"/>
      <c r="C1774" s="333" t="s">
        <v>8207</v>
      </c>
      <c r="D1774" s="40"/>
      <c r="E1774" s="40"/>
      <c r="F1774" s="40"/>
      <c r="G1774" s="40"/>
      <c r="H1774" s="46"/>
    </row>
    <row r="1775" s="2" customFormat="1" ht="16.8" customHeight="1">
      <c r="A1775" s="40"/>
      <c r="B1775" s="46"/>
      <c r="C1775" s="331" t="s">
        <v>2288</v>
      </c>
      <c r="D1775" s="331" t="s">
        <v>2289</v>
      </c>
      <c r="E1775" s="19" t="s">
        <v>545</v>
      </c>
      <c r="F1775" s="332">
        <v>268.75</v>
      </c>
      <c r="G1775" s="40"/>
      <c r="H1775" s="46"/>
    </row>
    <row r="1776" s="2" customFormat="1" ht="16.8" customHeight="1">
      <c r="A1776" s="40"/>
      <c r="B1776" s="46"/>
      <c r="C1776" s="331" t="s">
        <v>659</v>
      </c>
      <c r="D1776" s="331" t="s">
        <v>660</v>
      </c>
      <c r="E1776" s="19" t="s">
        <v>545</v>
      </c>
      <c r="F1776" s="332">
        <v>5949.2700000000004</v>
      </c>
      <c r="G1776" s="40"/>
      <c r="H1776" s="46"/>
    </row>
    <row r="1777" s="2" customFormat="1" ht="16.8" customHeight="1">
      <c r="A1777" s="40"/>
      <c r="B1777" s="46"/>
      <c r="C1777" s="331" t="s">
        <v>667</v>
      </c>
      <c r="D1777" s="331" t="s">
        <v>668</v>
      </c>
      <c r="E1777" s="19" t="s">
        <v>545</v>
      </c>
      <c r="F1777" s="332">
        <v>22182.108</v>
      </c>
      <c r="G1777" s="40"/>
      <c r="H1777" s="46"/>
    </row>
    <row r="1778" s="2" customFormat="1" ht="16.8" customHeight="1">
      <c r="A1778" s="40"/>
      <c r="B1778" s="46"/>
      <c r="C1778" s="327" t="s">
        <v>2134</v>
      </c>
      <c r="D1778" s="328" t="s">
        <v>1</v>
      </c>
      <c r="E1778" s="329" t="s">
        <v>1</v>
      </c>
      <c r="F1778" s="330">
        <v>31.399999999999999</v>
      </c>
      <c r="G1778" s="40"/>
      <c r="H1778" s="46"/>
    </row>
    <row r="1779" s="2" customFormat="1" ht="16.8" customHeight="1">
      <c r="A1779" s="40"/>
      <c r="B1779" s="46"/>
      <c r="C1779" s="331" t="s">
        <v>1</v>
      </c>
      <c r="D1779" s="331" t="s">
        <v>2560</v>
      </c>
      <c r="E1779" s="19" t="s">
        <v>1</v>
      </c>
      <c r="F1779" s="332">
        <v>0</v>
      </c>
      <c r="G1779" s="40"/>
      <c r="H1779" s="46"/>
    </row>
    <row r="1780" s="2" customFormat="1" ht="16.8" customHeight="1">
      <c r="A1780" s="40"/>
      <c r="B1780" s="46"/>
      <c r="C1780" s="331" t="s">
        <v>1</v>
      </c>
      <c r="D1780" s="331" t="s">
        <v>2297</v>
      </c>
      <c r="E1780" s="19" t="s">
        <v>1</v>
      </c>
      <c r="F1780" s="332">
        <v>31.399999999999999</v>
      </c>
      <c r="G1780" s="40"/>
      <c r="H1780" s="46"/>
    </row>
    <row r="1781" s="2" customFormat="1" ht="16.8" customHeight="1">
      <c r="A1781" s="40"/>
      <c r="B1781" s="46"/>
      <c r="C1781" s="331" t="s">
        <v>2134</v>
      </c>
      <c r="D1781" s="331" t="s">
        <v>266</v>
      </c>
      <c r="E1781" s="19" t="s">
        <v>1</v>
      </c>
      <c r="F1781" s="332">
        <v>31.399999999999999</v>
      </c>
      <c r="G1781" s="40"/>
      <c r="H1781" s="46"/>
    </row>
    <row r="1782" s="2" customFormat="1" ht="16.8" customHeight="1">
      <c r="A1782" s="40"/>
      <c r="B1782" s="46"/>
      <c r="C1782" s="333" t="s">
        <v>8207</v>
      </c>
      <c r="D1782" s="40"/>
      <c r="E1782" s="40"/>
      <c r="F1782" s="40"/>
      <c r="G1782" s="40"/>
      <c r="H1782" s="46"/>
    </row>
    <row r="1783" s="2" customFormat="1" ht="16.8" customHeight="1">
      <c r="A1783" s="40"/>
      <c r="B1783" s="46"/>
      <c r="C1783" s="331" t="s">
        <v>2293</v>
      </c>
      <c r="D1783" s="331" t="s">
        <v>2294</v>
      </c>
      <c r="E1783" s="19" t="s">
        <v>545</v>
      </c>
      <c r="F1783" s="332">
        <v>31.399999999999999</v>
      </c>
      <c r="G1783" s="40"/>
      <c r="H1783" s="46"/>
    </row>
    <row r="1784" s="2" customFormat="1" ht="16.8" customHeight="1">
      <c r="A1784" s="40"/>
      <c r="B1784" s="46"/>
      <c r="C1784" s="331" t="s">
        <v>659</v>
      </c>
      <c r="D1784" s="331" t="s">
        <v>660</v>
      </c>
      <c r="E1784" s="19" t="s">
        <v>545</v>
      </c>
      <c r="F1784" s="332">
        <v>5949.2700000000004</v>
      </c>
      <c r="G1784" s="40"/>
      <c r="H1784" s="46"/>
    </row>
    <row r="1785" s="2" customFormat="1" ht="16.8" customHeight="1">
      <c r="A1785" s="40"/>
      <c r="B1785" s="46"/>
      <c r="C1785" s="331" t="s">
        <v>667</v>
      </c>
      <c r="D1785" s="331" t="s">
        <v>668</v>
      </c>
      <c r="E1785" s="19" t="s">
        <v>545</v>
      </c>
      <c r="F1785" s="332">
        <v>22182.108</v>
      </c>
      <c r="G1785" s="40"/>
      <c r="H1785" s="46"/>
    </row>
    <row r="1786" s="2" customFormat="1" ht="16.8" customHeight="1">
      <c r="A1786" s="40"/>
      <c r="B1786" s="46"/>
      <c r="C1786" s="327" t="s">
        <v>2137</v>
      </c>
      <c r="D1786" s="328" t="s">
        <v>1</v>
      </c>
      <c r="E1786" s="329" t="s">
        <v>1</v>
      </c>
      <c r="F1786" s="330">
        <v>519</v>
      </c>
      <c r="G1786" s="40"/>
      <c r="H1786" s="46"/>
    </row>
    <row r="1787" s="2" customFormat="1" ht="16.8" customHeight="1">
      <c r="A1787" s="40"/>
      <c r="B1787" s="46"/>
      <c r="C1787" s="331" t="s">
        <v>1</v>
      </c>
      <c r="D1787" s="331" t="s">
        <v>2186</v>
      </c>
      <c r="E1787" s="19" t="s">
        <v>1</v>
      </c>
      <c r="F1787" s="332">
        <v>0</v>
      </c>
      <c r="G1787" s="40"/>
      <c r="H1787" s="46"/>
    </row>
    <row r="1788" s="2" customFormat="1" ht="16.8" customHeight="1">
      <c r="A1788" s="40"/>
      <c r="B1788" s="46"/>
      <c r="C1788" s="331" t="s">
        <v>1</v>
      </c>
      <c r="D1788" s="331" t="s">
        <v>2189</v>
      </c>
      <c r="E1788" s="19" t="s">
        <v>1</v>
      </c>
      <c r="F1788" s="332">
        <v>230</v>
      </c>
      <c r="G1788" s="40"/>
      <c r="H1788" s="46"/>
    </row>
    <row r="1789" s="2" customFormat="1" ht="16.8" customHeight="1">
      <c r="A1789" s="40"/>
      <c r="B1789" s="46"/>
      <c r="C1789" s="331" t="s">
        <v>1</v>
      </c>
      <c r="D1789" s="331" t="s">
        <v>2188</v>
      </c>
      <c r="E1789" s="19" t="s">
        <v>1</v>
      </c>
      <c r="F1789" s="332">
        <v>0</v>
      </c>
      <c r="G1789" s="40"/>
      <c r="H1789" s="46"/>
    </row>
    <row r="1790" s="2" customFormat="1" ht="16.8" customHeight="1">
      <c r="A1790" s="40"/>
      <c r="B1790" s="46"/>
      <c r="C1790" s="331" t="s">
        <v>1</v>
      </c>
      <c r="D1790" s="331" t="s">
        <v>2160</v>
      </c>
      <c r="E1790" s="19" t="s">
        <v>1</v>
      </c>
      <c r="F1790" s="332">
        <v>289</v>
      </c>
      <c r="G1790" s="40"/>
      <c r="H1790" s="46"/>
    </row>
    <row r="1791" s="2" customFormat="1" ht="16.8" customHeight="1">
      <c r="A1791" s="40"/>
      <c r="B1791" s="46"/>
      <c r="C1791" s="331" t="s">
        <v>2137</v>
      </c>
      <c r="D1791" s="331" t="s">
        <v>266</v>
      </c>
      <c r="E1791" s="19" t="s">
        <v>1</v>
      </c>
      <c r="F1791" s="332">
        <v>519</v>
      </c>
      <c r="G1791" s="40"/>
      <c r="H1791" s="46"/>
    </row>
    <row r="1792" s="2" customFormat="1" ht="16.8" customHeight="1">
      <c r="A1792" s="40"/>
      <c r="B1792" s="46"/>
      <c r="C1792" s="333" t="s">
        <v>8207</v>
      </c>
      <c r="D1792" s="40"/>
      <c r="E1792" s="40"/>
      <c r="F1792" s="40"/>
      <c r="G1792" s="40"/>
      <c r="H1792" s="46"/>
    </row>
    <row r="1793" s="2" customFormat="1" ht="16.8" customHeight="1">
      <c r="A1793" s="40"/>
      <c r="B1793" s="46"/>
      <c r="C1793" s="331" t="s">
        <v>1623</v>
      </c>
      <c r="D1793" s="331" t="s">
        <v>1624</v>
      </c>
      <c r="E1793" s="19" t="s">
        <v>275</v>
      </c>
      <c r="F1793" s="332">
        <v>519</v>
      </c>
      <c r="G1793" s="40"/>
      <c r="H1793" s="46"/>
    </row>
    <row r="1794" s="2" customFormat="1" ht="16.8" customHeight="1">
      <c r="A1794" s="40"/>
      <c r="B1794" s="46"/>
      <c r="C1794" s="331" t="s">
        <v>2284</v>
      </c>
      <c r="D1794" s="331" t="s">
        <v>2285</v>
      </c>
      <c r="E1794" s="19" t="s">
        <v>545</v>
      </c>
      <c r="F1794" s="332">
        <v>117.75</v>
      </c>
      <c r="G1794" s="40"/>
      <c r="H1794" s="46"/>
    </row>
    <row r="1795" s="2" customFormat="1" ht="16.8" customHeight="1">
      <c r="A1795" s="40"/>
      <c r="B1795" s="46"/>
      <c r="C1795" s="331" t="s">
        <v>2293</v>
      </c>
      <c r="D1795" s="331" t="s">
        <v>2294</v>
      </c>
      <c r="E1795" s="19" t="s">
        <v>545</v>
      </c>
      <c r="F1795" s="332">
        <v>31.399999999999999</v>
      </c>
      <c r="G1795" s="40"/>
      <c r="H1795" s="46"/>
    </row>
    <row r="1796" s="2" customFormat="1" ht="16.8" customHeight="1">
      <c r="A1796" s="40"/>
      <c r="B1796" s="46"/>
      <c r="C1796" s="331" t="s">
        <v>2336</v>
      </c>
      <c r="D1796" s="331" t="s">
        <v>2337</v>
      </c>
      <c r="E1796" s="19" t="s">
        <v>275</v>
      </c>
      <c r="F1796" s="332">
        <v>539</v>
      </c>
      <c r="G1796" s="40"/>
      <c r="H1796" s="46"/>
    </row>
    <row r="1797" s="2" customFormat="1" ht="16.8" customHeight="1">
      <c r="A1797" s="40"/>
      <c r="B1797" s="46"/>
      <c r="C1797" s="327" t="s">
        <v>2139</v>
      </c>
      <c r="D1797" s="328" t="s">
        <v>1</v>
      </c>
      <c r="E1797" s="329" t="s">
        <v>1</v>
      </c>
      <c r="F1797" s="330">
        <v>294</v>
      </c>
      <c r="G1797" s="40"/>
      <c r="H1797" s="46"/>
    </row>
    <row r="1798" s="2" customFormat="1" ht="16.8" customHeight="1">
      <c r="A1798" s="40"/>
      <c r="B1798" s="46"/>
      <c r="C1798" s="331" t="s">
        <v>1</v>
      </c>
      <c r="D1798" s="331" t="s">
        <v>2186</v>
      </c>
      <c r="E1798" s="19" t="s">
        <v>1</v>
      </c>
      <c r="F1798" s="332">
        <v>0</v>
      </c>
      <c r="G1798" s="40"/>
      <c r="H1798" s="46"/>
    </row>
    <row r="1799" s="2" customFormat="1" ht="16.8" customHeight="1">
      <c r="A1799" s="40"/>
      <c r="B1799" s="46"/>
      <c r="C1799" s="331" t="s">
        <v>1</v>
      </c>
      <c r="D1799" s="331" t="s">
        <v>2500</v>
      </c>
      <c r="E1799" s="19" t="s">
        <v>1</v>
      </c>
      <c r="F1799" s="332">
        <v>115</v>
      </c>
      <c r="G1799" s="40"/>
      <c r="H1799" s="46"/>
    </row>
    <row r="1800" s="2" customFormat="1" ht="16.8" customHeight="1">
      <c r="A1800" s="40"/>
      <c r="B1800" s="46"/>
      <c r="C1800" s="331" t="s">
        <v>1</v>
      </c>
      <c r="D1800" s="331" t="s">
        <v>2188</v>
      </c>
      <c r="E1800" s="19" t="s">
        <v>1</v>
      </c>
      <c r="F1800" s="332">
        <v>0</v>
      </c>
      <c r="G1800" s="40"/>
      <c r="H1800" s="46"/>
    </row>
    <row r="1801" s="2" customFormat="1" ht="16.8" customHeight="1">
      <c r="A1801" s="40"/>
      <c r="B1801" s="46"/>
      <c r="C1801" s="331" t="s">
        <v>1</v>
      </c>
      <c r="D1801" s="331" t="s">
        <v>2501</v>
      </c>
      <c r="E1801" s="19" t="s">
        <v>1</v>
      </c>
      <c r="F1801" s="332">
        <v>179</v>
      </c>
      <c r="G1801" s="40"/>
      <c r="H1801" s="46"/>
    </row>
    <row r="1802" s="2" customFormat="1" ht="16.8" customHeight="1">
      <c r="A1802" s="40"/>
      <c r="B1802" s="46"/>
      <c r="C1802" s="331" t="s">
        <v>2139</v>
      </c>
      <c r="D1802" s="331" t="s">
        <v>266</v>
      </c>
      <c r="E1802" s="19" t="s">
        <v>1</v>
      </c>
      <c r="F1802" s="332">
        <v>294</v>
      </c>
      <c r="G1802" s="40"/>
      <c r="H1802" s="46"/>
    </row>
    <row r="1803" s="2" customFormat="1" ht="16.8" customHeight="1">
      <c r="A1803" s="40"/>
      <c r="B1803" s="46"/>
      <c r="C1803" s="333" t="s">
        <v>8207</v>
      </c>
      <c r="D1803" s="40"/>
      <c r="E1803" s="40"/>
      <c r="F1803" s="40"/>
      <c r="G1803" s="40"/>
      <c r="H1803" s="46"/>
    </row>
    <row r="1804" s="2" customFormat="1" ht="16.8" customHeight="1">
      <c r="A1804" s="40"/>
      <c r="B1804" s="46"/>
      <c r="C1804" s="331" t="s">
        <v>1627</v>
      </c>
      <c r="D1804" s="331" t="s">
        <v>1628</v>
      </c>
      <c r="E1804" s="19" t="s">
        <v>317</v>
      </c>
      <c r="F1804" s="332">
        <v>294</v>
      </c>
      <c r="G1804" s="40"/>
      <c r="H1804" s="46"/>
    </row>
    <row r="1805" s="2" customFormat="1">
      <c r="A1805" s="40"/>
      <c r="B1805" s="46"/>
      <c r="C1805" s="331" t="s">
        <v>676</v>
      </c>
      <c r="D1805" s="331" t="s">
        <v>677</v>
      </c>
      <c r="E1805" s="19" t="s">
        <v>545</v>
      </c>
      <c r="F1805" s="332">
        <v>518.42600000000004</v>
      </c>
      <c r="G1805" s="40"/>
      <c r="H1805" s="46"/>
    </row>
    <row r="1806" s="2" customFormat="1">
      <c r="A1806" s="40"/>
      <c r="B1806" s="46"/>
      <c r="C1806" s="331" t="s">
        <v>691</v>
      </c>
      <c r="D1806" s="331" t="s">
        <v>692</v>
      </c>
      <c r="E1806" s="19" t="s">
        <v>545</v>
      </c>
      <c r="F1806" s="332">
        <v>3589.5140000000001</v>
      </c>
      <c r="G1806" s="40"/>
      <c r="H1806" s="46"/>
    </row>
    <row r="1807" s="2" customFormat="1" ht="16.8" customHeight="1">
      <c r="A1807" s="40"/>
      <c r="B1807" s="46"/>
      <c r="C1807" s="331" t="s">
        <v>2374</v>
      </c>
      <c r="D1807" s="331" t="s">
        <v>2375</v>
      </c>
      <c r="E1807" s="19" t="s">
        <v>329</v>
      </c>
      <c r="F1807" s="332">
        <v>294</v>
      </c>
      <c r="G1807" s="40"/>
      <c r="H1807" s="46"/>
    </row>
    <row r="1808" s="2" customFormat="1" ht="16.8" customHeight="1">
      <c r="A1808" s="40"/>
      <c r="B1808" s="46"/>
      <c r="C1808" s="331" t="s">
        <v>2103</v>
      </c>
      <c r="D1808" s="331" t="s">
        <v>2104</v>
      </c>
      <c r="E1808" s="19" t="s">
        <v>251</v>
      </c>
      <c r="F1808" s="332">
        <v>95.694999999999993</v>
      </c>
      <c r="G1808" s="40"/>
      <c r="H1808" s="46"/>
    </row>
    <row r="1809" s="2" customFormat="1" ht="16.8" customHeight="1">
      <c r="A1809" s="40"/>
      <c r="B1809" s="46"/>
      <c r="C1809" s="327" t="s">
        <v>2140</v>
      </c>
      <c r="D1809" s="328" t="s">
        <v>1</v>
      </c>
      <c r="E1809" s="329" t="s">
        <v>1</v>
      </c>
      <c r="F1809" s="330">
        <v>266</v>
      </c>
      <c r="G1809" s="40"/>
      <c r="H1809" s="46"/>
    </row>
    <row r="1810" s="2" customFormat="1" ht="16.8" customHeight="1">
      <c r="A1810" s="40"/>
      <c r="B1810" s="46"/>
      <c r="C1810" s="331" t="s">
        <v>1</v>
      </c>
      <c r="D1810" s="331" t="s">
        <v>2183</v>
      </c>
      <c r="E1810" s="19" t="s">
        <v>1</v>
      </c>
      <c r="F1810" s="332">
        <v>0</v>
      </c>
      <c r="G1810" s="40"/>
      <c r="H1810" s="46"/>
    </row>
    <row r="1811" s="2" customFormat="1" ht="16.8" customHeight="1">
      <c r="A1811" s="40"/>
      <c r="B1811" s="46"/>
      <c r="C1811" s="331" t="s">
        <v>2140</v>
      </c>
      <c r="D1811" s="331" t="s">
        <v>2184</v>
      </c>
      <c r="E1811" s="19" t="s">
        <v>1</v>
      </c>
      <c r="F1811" s="332">
        <v>266</v>
      </c>
      <c r="G1811" s="40"/>
      <c r="H1811" s="46"/>
    </row>
    <row r="1812" s="2" customFormat="1" ht="16.8" customHeight="1">
      <c r="A1812" s="40"/>
      <c r="B1812" s="46"/>
      <c r="C1812" s="333" t="s">
        <v>8207</v>
      </c>
      <c r="D1812" s="40"/>
      <c r="E1812" s="40"/>
      <c r="F1812" s="40"/>
      <c r="G1812" s="40"/>
      <c r="H1812" s="46"/>
    </row>
    <row r="1813" s="2" customFormat="1" ht="16.8" customHeight="1">
      <c r="A1813" s="40"/>
      <c r="B1813" s="46"/>
      <c r="C1813" s="331" t="s">
        <v>2179</v>
      </c>
      <c r="D1813" s="331" t="s">
        <v>2180</v>
      </c>
      <c r="E1813" s="19" t="s">
        <v>275</v>
      </c>
      <c r="F1813" s="332">
        <v>266</v>
      </c>
      <c r="G1813" s="40"/>
      <c r="H1813" s="46"/>
    </row>
    <row r="1814" s="2" customFormat="1" ht="16.8" customHeight="1">
      <c r="A1814" s="40"/>
      <c r="B1814" s="46"/>
      <c r="C1814" s="331" t="s">
        <v>2284</v>
      </c>
      <c r="D1814" s="331" t="s">
        <v>2285</v>
      </c>
      <c r="E1814" s="19" t="s">
        <v>545</v>
      </c>
      <c r="F1814" s="332">
        <v>117.75</v>
      </c>
      <c r="G1814" s="40"/>
      <c r="H1814" s="46"/>
    </row>
    <row r="1815" s="2" customFormat="1" ht="16.8" customHeight="1">
      <c r="A1815" s="40"/>
      <c r="B1815" s="46"/>
      <c r="C1815" s="331" t="s">
        <v>2293</v>
      </c>
      <c r="D1815" s="331" t="s">
        <v>2294</v>
      </c>
      <c r="E1815" s="19" t="s">
        <v>545</v>
      </c>
      <c r="F1815" s="332">
        <v>31.399999999999999</v>
      </c>
      <c r="G1815" s="40"/>
      <c r="H1815" s="46"/>
    </row>
    <row r="1816" s="2" customFormat="1" ht="16.8" customHeight="1">
      <c r="A1816" s="40"/>
      <c r="B1816" s="46"/>
      <c r="C1816" s="327" t="s">
        <v>1010</v>
      </c>
      <c r="D1816" s="328" t="s">
        <v>1</v>
      </c>
      <c r="E1816" s="329" t="s">
        <v>1</v>
      </c>
      <c r="F1816" s="330">
        <v>4853.7460000000001</v>
      </c>
      <c r="G1816" s="40"/>
      <c r="H1816" s="46"/>
    </row>
    <row r="1817" s="2" customFormat="1" ht="16.8" customHeight="1">
      <c r="A1817" s="40"/>
      <c r="B1817" s="46"/>
      <c r="C1817" s="331" t="s">
        <v>1</v>
      </c>
      <c r="D1817" s="331" t="s">
        <v>2462</v>
      </c>
      <c r="E1817" s="19" t="s">
        <v>1</v>
      </c>
      <c r="F1817" s="332">
        <v>0</v>
      </c>
      <c r="G1817" s="40"/>
      <c r="H1817" s="46"/>
    </row>
    <row r="1818" s="2" customFormat="1" ht="16.8" customHeight="1">
      <c r="A1818" s="40"/>
      <c r="B1818" s="46"/>
      <c r="C1818" s="331" t="s">
        <v>1</v>
      </c>
      <c r="D1818" s="331" t="s">
        <v>2463</v>
      </c>
      <c r="E1818" s="19" t="s">
        <v>1</v>
      </c>
      <c r="F1818" s="332">
        <v>4843.7460000000001</v>
      </c>
      <c r="G1818" s="40"/>
      <c r="H1818" s="46"/>
    </row>
    <row r="1819" s="2" customFormat="1" ht="16.8" customHeight="1">
      <c r="A1819" s="40"/>
      <c r="B1819" s="46"/>
      <c r="C1819" s="331" t="s">
        <v>1</v>
      </c>
      <c r="D1819" s="331" t="s">
        <v>2635</v>
      </c>
      <c r="E1819" s="19" t="s">
        <v>1</v>
      </c>
      <c r="F1819" s="332">
        <v>0</v>
      </c>
      <c r="G1819" s="40"/>
      <c r="H1819" s="46"/>
    </row>
    <row r="1820" s="2" customFormat="1" ht="16.8" customHeight="1">
      <c r="A1820" s="40"/>
      <c r="B1820" s="46"/>
      <c r="C1820" s="331" t="s">
        <v>1</v>
      </c>
      <c r="D1820" s="331" t="s">
        <v>341</v>
      </c>
      <c r="E1820" s="19" t="s">
        <v>1</v>
      </c>
      <c r="F1820" s="332">
        <v>10</v>
      </c>
      <c r="G1820" s="40"/>
      <c r="H1820" s="46"/>
    </row>
    <row r="1821" s="2" customFormat="1" ht="16.8" customHeight="1">
      <c r="A1821" s="40"/>
      <c r="B1821" s="46"/>
      <c r="C1821" s="331" t="s">
        <v>1010</v>
      </c>
      <c r="D1821" s="331" t="s">
        <v>266</v>
      </c>
      <c r="E1821" s="19" t="s">
        <v>1</v>
      </c>
      <c r="F1821" s="332">
        <v>4853.7460000000001</v>
      </c>
      <c r="G1821" s="40"/>
      <c r="H1821" s="46"/>
    </row>
    <row r="1822" s="2" customFormat="1" ht="16.8" customHeight="1">
      <c r="A1822" s="40"/>
      <c r="B1822" s="46"/>
      <c r="C1822" s="333" t="s">
        <v>8207</v>
      </c>
      <c r="D1822" s="40"/>
      <c r="E1822" s="40"/>
      <c r="F1822" s="40"/>
      <c r="G1822" s="40"/>
      <c r="H1822" s="46"/>
    </row>
    <row r="1823" s="2" customFormat="1" ht="16.8" customHeight="1">
      <c r="A1823" s="40"/>
      <c r="B1823" s="46"/>
      <c r="C1823" s="331" t="s">
        <v>1418</v>
      </c>
      <c r="D1823" s="331" t="s">
        <v>1419</v>
      </c>
      <c r="E1823" s="19" t="s">
        <v>545</v>
      </c>
      <c r="F1823" s="332">
        <v>4853.7460000000001</v>
      </c>
      <c r="G1823" s="40"/>
      <c r="H1823" s="46"/>
    </row>
    <row r="1824" s="2" customFormat="1" ht="16.8" customHeight="1">
      <c r="A1824" s="40"/>
      <c r="B1824" s="46"/>
      <c r="C1824" s="331" t="s">
        <v>659</v>
      </c>
      <c r="D1824" s="331" t="s">
        <v>660</v>
      </c>
      <c r="E1824" s="19" t="s">
        <v>545</v>
      </c>
      <c r="F1824" s="332">
        <v>5949.2700000000004</v>
      </c>
      <c r="G1824" s="40"/>
      <c r="H1824" s="46"/>
    </row>
    <row r="1825" s="2" customFormat="1" ht="16.8" customHeight="1">
      <c r="A1825" s="40"/>
      <c r="B1825" s="46"/>
      <c r="C1825" s="331" t="s">
        <v>667</v>
      </c>
      <c r="D1825" s="331" t="s">
        <v>668</v>
      </c>
      <c r="E1825" s="19" t="s">
        <v>545</v>
      </c>
      <c r="F1825" s="332">
        <v>22182.108</v>
      </c>
      <c r="G1825" s="40"/>
      <c r="H1825" s="46"/>
    </row>
    <row r="1826" s="2" customFormat="1" ht="16.8" customHeight="1">
      <c r="A1826" s="40"/>
      <c r="B1826" s="46"/>
      <c r="C1826" s="327" t="s">
        <v>2143</v>
      </c>
      <c r="D1826" s="328" t="s">
        <v>1</v>
      </c>
      <c r="E1826" s="329" t="s">
        <v>1</v>
      </c>
      <c r="F1826" s="330">
        <v>5.2000000000000002</v>
      </c>
      <c r="G1826" s="40"/>
      <c r="H1826" s="46"/>
    </row>
    <row r="1827" s="2" customFormat="1" ht="16.8" customHeight="1">
      <c r="A1827" s="40"/>
      <c r="B1827" s="46"/>
      <c r="C1827" s="331" t="s">
        <v>2143</v>
      </c>
      <c r="D1827" s="331" t="s">
        <v>2482</v>
      </c>
      <c r="E1827" s="19" t="s">
        <v>1</v>
      </c>
      <c r="F1827" s="332">
        <v>5.2000000000000002</v>
      </c>
      <c r="G1827" s="40"/>
      <c r="H1827" s="46"/>
    </row>
    <row r="1828" s="2" customFormat="1" ht="16.8" customHeight="1">
      <c r="A1828" s="40"/>
      <c r="B1828" s="46"/>
      <c r="C1828" s="333" t="s">
        <v>8207</v>
      </c>
      <c r="D1828" s="40"/>
      <c r="E1828" s="40"/>
      <c r="F1828" s="40"/>
      <c r="G1828" s="40"/>
      <c r="H1828" s="46"/>
    </row>
    <row r="1829" s="2" customFormat="1" ht="16.8" customHeight="1">
      <c r="A1829" s="40"/>
      <c r="B1829" s="46"/>
      <c r="C1829" s="331" t="s">
        <v>2298</v>
      </c>
      <c r="D1829" s="331" t="s">
        <v>2561</v>
      </c>
      <c r="E1829" s="19" t="s">
        <v>317</v>
      </c>
      <c r="F1829" s="332">
        <v>5.2000000000000002</v>
      </c>
      <c r="G1829" s="40"/>
      <c r="H1829" s="46"/>
    </row>
    <row r="1830" s="2" customFormat="1">
      <c r="A1830" s="40"/>
      <c r="B1830" s="46"/>
      <c r="C1830" s="331" t="s">
        <v>676</v>
      </c>
      <c r="D1830" s="331" t="s">
        <v>677</v>
      </c>
      <c r="E1830" s="19" t="s">
        <v>545</v>
      </c>
      <c r="F1830" s="332">
        <v>518.42600000000004</v>
      </c>
      <c r="G1830" s="40"/>
      <c r="H1830" s="46"/>
    </row>
    <row r="1831" s="2" customFormat="1">
      <c r="A1831" s="40"/>
      <c r="B1831" s="46"/>
      <c r="C1831" s="331" t="s">
        <v>691</v>
      </c>
      <c r="D1831" s="331" t="s">
        <v>692</v>
      </c>
      <c r="E1831" s="19" t="s">
        <v>545</v>
      </c>
      <c r="F1831" s="332">
        <v>3589.5140000000001</v>
      </c>
      <c r="G1831" s="40"/>
      <c r="H1831" s="46"/>
    </row>
    <row r="1832" s="2" customFormat="1" ht="16.8" customHeight="1">
      <c r="A1832" s="40"/>
      <c r="B1832" s="46"/>
      <c r="C1832" s="327" t="s">
        <v>2483</v>
      </c>
      <c r="D1832" s="328" t="s">
        <v>1</v>
      </c>
      <c r="E1832" s="329" t="s">
        <v>1</v>
      </c>
      <c r="F1832" s="330">
        <v>17</v>
      </c>
      <c r="G1832" s="40"/>
      <c r="H1832" s="46"/>
    </row>
    <row r="1833" s="2" customFormat="1" ht="16.8" customHeight="1">
      <c r="A1833" s="40"/>
      <c r="B1833" s="46"/>
      <c r="C1833" s="331" t="s">
        <v>1</v>
      </c>
      <c r="D1833" s="331" t="s">
        <v>2319</v>
      </c>
      <c r="E1833" s="19" t="s">
        <v>1</v>
      </c>
      <c r="F1833" s="332">
        <v>0</v>
      </c>
      <c r="G1833" s="40"/>
      <c r="H1833" s="46"/>
    </row>
    <row r="1834" s="2" customFormat="1" ht="16.8" customHeight="1">
      <c r="A1834" s="40"/>
      <c r="B1834" s="46"/>
      <c r="C1834" s="331" t="s">
        <v>1</v>
      </c>
      <c r="D1834" s="331" t="s">
        <v>2571</v>
      </c>
      <c r="E1834" s="19" t="s">
        <v>1</v>
      </c>
      <c r="F1834" s="332">
        <v>17</v>
      </c>
      <c r="G1834" s="40"/>
      <c r="H1834" s="46"/>
    </row>
    <row r="1835" s="2" customFormat="1" ht="16.8" customHeight="1">
      <c r="A1835" s="40"/>
      <c r="B1835" s="46"/>
      <c r="C1835" s="331" t="s">
        <v>2483</v>
      </c>
      <c r="D1835" s="331" t="s">
        <v>266</v>
      </c>
      <c r="E1835" s="19" t="s">
        <v>1</v>
      </c>
      <c r="F1835" s="332">
        <v>17</v>
      </c>
      <c r="G1835" s="40"/>
      <c r="H1835" s="46"/>
    </row>
    <row r="1836" s="2" customFormat="1" ht="16.8" customHeight="1">
      <c r="A1836" s="40"/>
      <c r="B1836" s="46"/>
      <c r="C1836" s="333" t="s">
        <v>8207</v>
      </c>
      <c r="D1836" s="40"/>
      <c r="E1836" s="40"/>
      <c r="F1836" s="40"/>
      <c r="G1836" s="40"/>
      <c r="H1836" s="46"/>
    </row>
    <row r="1837" s="2" customFormat="1" ht="16.8" customHeight="1">
      <c r="A1837" s="40"/>
      <c r="B1837" s="46"/>
      <c r="C1837" s="331" t="s">
        <v>2568</v>
      </c>
      <c r="D1837" s="331" t="s">
        <v>2569</v>
      </c>
      <c r="E1837" s="19" t="s">
        <v>329</v>
      </c>
      <c r="F1837" s="332">
        <v>17</v>
      </c>
      <c r="G1837" s="40"/>
      <c r="H1837" s="46"/>
    </row>
    <row r="1838" s="2" customFormat="1">
      <c r="A1838" s="40"/>
      <c r="B1838" s="46"/>
      <c r="C1838" s="331" t="s">
        <v>676</v>
      </c>
      <c r="D1838" s="331" t="s">
        <v>677</v>
      </c>
      <c r="E1838" s="19" t="s">
        <v>545</v>
      </c>
      <c r="F1838" s="332">
        <v>518.42600000000004</v>
      </c>
      <c r="G1838" s="40"/>
      <c r="H1838" s="46"/>
    </row>
    <row r="1839" s="2" customFormat="1" ht="16.8" customHeight="1">
      <c r="A1839" s="40"/>
      <c r="B1839" s="46"/>
      <c r="C1839" s="327" t="s">
        <v>2145</v>
      </c>
      <c r="D1839" s="328" t="s">
        <v>1</v>
      </c>
      <c r="E1839" s="329" t="s">
        <v>1</v>
      </c>
      <c r="F1839" s="330">
        <v>2832.5999999999999</v>
      </c>
      <c r="G1839" s="40"/>
      <c r="H1839" s="46"/>
    </row>
    <row r="1840" s="2" customFormat="1" ht="16.8" customHeight="1">
      <c r="A1840" s="40"/>
      <c r="B1840" s="46"/>
      <c r="C1840" s="331" t="s">
        <v>1</v>
      </c>
      <c r="D1840" s="331" t="s">
        <v>2268</v>
      </c>
      <c r="E1840" s="19" t="s">
        <v>1</v>
      </c>
      <c r="F1840" s="332">
        <v>0</v>
      </c>
      <c r="G1840" s="40"/>
      <c r="H1840" s="46"/>
    </row>
    <row r="1841" s="2" customFormat="1" ht="16.8" customHeight="1">
      <c r="A1841" s="40"/>
      <c r="B1841" s="46"/>
      <c r="C1841" s="331" t="s">
        <v>1</v>
      </c>
      <c r="D1841" s="331" t="s">
        <v>2269</v>
      </c>
      <c r="E1841" s="19" t="s">
        <v>1</v>
      </c>
      <c r="F1841" s="332">
        <v>2240</v>
      </c>
      <c r="G1841" s="40"/>
      <c r="H1841" s="46"/>
    </row>
    <row r="1842" s="2" customFormat="1" ht="16.8" customHeight="1">
      <c r="A1842" s="40"/>
      <c r="B1842" s="46"/>
      <c r="C1842" s="331" t="s">
        <v>1</v>
      </c>
      <c r="D1842" s="331" t="s">
        <v>2270</v>
      </c>
      <c r="E1842" s="19" t="s">
        <v>1</v>
      </c>
      <c r="F1842" s="332">
        <v>0</v>
      </c>
      <c r="G1842" s="40"/>
      <c r="H1842" s="46"/>
    </row>
    <row r="1843" s="2" customFormat="1" ht="16.8" customHeight="1">
      <c r="A1843" s="40"/>
      <c r="B1843" s="46"/>
      <c r="C1843" s="331" t="s">
        <v>1</v>
      </c>
      <c r="D1843" s="331" t="s">
        <v>2536</v>
      </c>
      <c r="E1843" s="19" t="s">
        <v>1</v>
      </c>
      <c r="F1843" s="332">
        <v>456</v>
      </c>
      <c r="G1843" s="40"/>
      <c r="H1843" s="46"/>
    </row>
    <row r="1844" s="2" customFormat="1" ht="16.8" customHeight="1">
      <c r="A1844" s="40"/>
      <c r="B1844" s="46"/>
      <c r="C1844" s="331" t="s">
        <v>1</v>
      </c>
      <c r="D1844" s="331" t="s">
        <v>2537</v>
      </c>
      <c r="E1844" s="19" t="s">
        <v>1</v>
      </c>
      <c r="F1844" s="332">
        <v>0</v>
      </c>
      <c r="G1844" s="40"/>
      <c r="H1844" s="46"/>
    </row>
    <row r="1845" s="2" customFormat="1" ht="16.8" customHeight="1">
      <c r="A1845" s="40"/>
      <c r="B1845" s="46"/>
      <c r="C1845" s="331" t="s">
        <v>1</v>
      </c>
      <c r="D1845" s="331" t="s">
        <v>2538</v>
      </c>
      <c r="E1845" s="19" t="s">
        <v>1</v>
      </c>
      <c r="F1845" s="332">
        <v>42</v>
      </c>
      <c r="G1845" s="40"/>
      <c r="H1845" s="46"/>
    </row>
    <row r="1846" s="2" customFormat="1" ht="16.8" customHeight="1">
      <c r="A1846" s="40"/>
      <c r="B1846" s="46"/>
      <c r="C1846" s="331" t="s">
        <v>1</v>
      </c>
      <c r="D1846" s="331" t="s">
        <v>2539</v>
      </c>
      <c r="E1846" s="19" t="s">
        <v>1</v>
      </c>
      <c r="F1846" s="332">
        <v>0</v>
      </c>
      <c r="G1846" s="40"/>
      <c r="H1846" s="46"/>
    </row>
    <row r="1847" s="2" customFormat="1" ht="16.8" customHeight="1">
      <c r="A1847" s="40"/>
      <c r="B1847" s="46"/>
      <c r="C1847" s="331" t="s">
        <v>1</v>
      </c>
      <c r="D1847" s="331" t="s">
        <v>246</v>
      </c>
      <c r="E1847" s="19" t="s">
        <v>1</v>
      </c>
      <c r="F1847" s="332">
        <v>5</v>
      </c>
      <c r="G1847" s="40"/>
      <c r="H1847" s="46"/>
    </row>
    <row r="1848" s="2" customFormat="1" ht="16.8" customHeight="1">
      <c r="A1848" s="40"/>
      <c r="B1848" s="46"/>
      <c r="C1848" s="331" t="s">
        <v>1</v>
      </c>
      <c r="D1848" s="331" t="s">
        <v>2540</v>
      </c>
      <c r="E1848" s="19" t="s">
        <v>1</v>
      </c>
      <c r="F1848" s="332">
        <v>0</v>
      </c>
      <c r="G1848" s="40"/>
      <c r="H1848" s="46"/>
    </row>
    <row r="1849" s="2" customFormat="1" ht="16.8" customHeight="1">
      <c r="A1849" s="40"/>
      <c r="B1849" s="46"/>
      <c r="C1849" s="331" t="s">
        <v>1</v>
      </c>
      <c r="D1849" s="331" t="s">
        <v>2541</v>
      </c>
      <c r="E1849" s="19" t="s">
        <v>1</v>
      </c>
      <c r="F1849" s="332">
        <v>65.599999999999994</v>
      </c>
      <c r="G1849" s="40"/>
      <c r="H1849" s="46"/>
    </row>
    <row r="1850" s="2" customFormat="1" ht="16.8" customHeight="1">
      <c r="A1850" s="40"/>
      <c r="B1850" s="46"/>
      <c r="C1850" s="331" t="s">
        <v>1</v>
      </c>
      <c r="D1850" s="331" t="s">
        <v>2542</v>
      </c>
      <c r="E1850" s="19" t="s">
        <v>1</v>
      </c>
      <c r="F1850" s="332">
        <v>0</v>
      </c>
      <c r="G1850" s="40"/>
      <c r="H1850" s="46"/>
    </row>
    <row r="1851" s="2" customFormat="1" ht="16.8" customHeight="1">
      <c r="A1851" s="40"/>
      <c r="B1851" s="46"/>
      <c r="C1851" s="331" t="s">
        <v>1</v>
      </c>
      <c r="D1851" s="331" t="s">
        <v>2543</v>
      </c>
      <c r="E1851" s="19" t="s">
        <v>1</v>
      </c>
      <c r="F1851" s="332">
        <v>24</v>
      </c>
      <c r="G1851" s="40"/>
      <c r="H1851" s="46"/>
    </row>
    <row r="1852" s="2" customFormat="1" ht="16.8" customHeight="1">
      <c r="A1852" s="40"/>
      <c r="B1852" s="46"/>
      <c r="C1852" s="331" t="s">
        <v>2145</v>
      </c>
      <c r="D1852" s="331" t="s">
        <v>266</v>
      </c>
      <c r="E1852" s="19" t="s">
        <v>1</v>
      </c>
      <c r="F1852" s="332">
        <v>2832.5999999999999</v>
      </c>
      <c r="G1852" s="40"/>
      <c r="H1852" s="46"/>
    </row>
    <row r="1853" s="2" customFormat="1" ht="16.8" customHeight="1">
      <c r="A1853" s="40"/>
      <c r="B1853" s="46"/>
      <c r="C1853" s="333" t="s">
        <v>8207</v>
      </c>
      <c r="D1853" s="40"/>
      <c r="E1853" s="40"/>
      <c r="F1853" s="40"/>
      <c r="G1853" s="40"/>
      <c r="H1853" s="46"/>
    </row>
    <row r="1854" s="2" customFormat="1" ht="16.8" customHeight="1">
      <c r="A1854" s="40"/>
      <c r="B1854" s="46"/>
      <c r="C1854" s="331" t="s">
        <v>1200</v>
      </c>
      <c r="D1854" s="331" t="s">
        <v>1201</v>
      </c>
      <c r="E1854" s="19" t="s">
        <v>251</v>
      </c>
      <c r="F1854" s="332">
        <v>2832.5999999999999</v>
      </c>
      <c r="G1854" s="40"/>
      <c r="H1854" s="46"/>
    </row>
    <row r="1855" s="2" customFormat="1" ht="16.8" customHeight="1">
      <c r="A1855" s="40"/>
      <c r="B1855" s="46"/>
      <c r="C1855" s="331" t="s">
        <v>1418</v>
      </c>
      <c r="D1855" s="331" t="s">
        <v>1419</v>
      </c>
      <c r="E1855" s="19" t="s">
        <v>545</v>
      </c>
      <c r="F1855" s="332">
        <v>4853.7460000000001</v>
      </c>
      <c r="G1855" s="40"/>
      <c r="H1855" s="46"/>
    </row>
    <row r="1856" s="2" customFormat="1" ht="16.8" customHeight="1">
      <c r="A1856" s="40"/>
      <c r="B1856" s="46"/>
      <c r="C1856" s="327" t="s">
        <v>1028</v>
      </c>
      <c r="D1856" s="328" t="s">
        <v>1</v>
      </c>
      <c r="E1856" s="329" t="s">
        <v>1</v>
      </c>
      <c r="F1856" s="330">
        <v>648</v>
      </c>
      <c r="G1856" s="40"/>
      <c r="H1856" s="46"/>
    </row>
    <row r="1857" s="2" customFormat="1" ht="16.8" customHeight="1">
      <c r="A1857" s="40"/>
      <c r="B1857" s="46"/>
      <c r="C1857" s="331" t="s">
        <v>1028</v>
      </c>
      <c r="D1857" s="331" t="s">
        <v>2307</v>
      </c>
      <c r="E1857" s="19" t="s">
        <v>1</v>
      </c>
      <c r="F1857" s="332">
        <v>648</v>
      </c>
      <c r="G1857" s="40"/>
      <c r="H1857" s="46"/>
    </row>
    <row r="1858" s="2" customFormat="1" ht="16.8" customHeight="1">
      <c r="A1858" s="40"/>
      <c r="B1858" s="46"/>
      <c r="C1858" s="333" t="s">
        <v>8207</v>
      </c>
      <c r="D1858" s="40"/>
      <c r="E1858" s="40"/>
      <c r="F1858" s="40"/>
      <c r="G1858" s="40"/>
      <c r="H1858" s="46"/>
    </row>
    <row r="1859" s="2" customFormat="1" ht="16.8" customHeight="1">
      <c r="A1859" s="40"/>
      <c r="B1859" s="46"/>
      <c r="C1859" s="331" t="s">
        <v>1303</v>
      </c>
      <c r="D1859" s="331" t="s">
        <v>1304</v>
      </c>
      <c r="E1859" s="19" t="s">
        <v>329</v>
      </c>
      <c r="F1859" s="332">
        <v>648</v>
      </c>
      <c r="G1859" s="40"/>
      <c r="H1859" s="46"/>
    </row>
    <row r="1860" s="2" customFormat="1">
      <c r="A1860" s="40"/>
      <c r="B1860" s="46"/>
      <c r="C1860" s="331" t="s">
        <v>676</v>
      </c>
      <c r="D1860" s="331" t="s">
        <v>677</v>
      </c>
      <c r="E1860" s="19" t="s">
        <v>545</v>
      </c>
      <c r="F1860" s="332">
        <v>518.42600000000004</v>
      </c>
      <c r="G1860" s="40"/>
      <c r="H1860" s="46"/>
    </row>
    <row r="1861" s="2" customFormat="1">
      <c r="A1861" s="40"/>
      <c r="B1861" s="46"/>
      <c r="C1861" s="331" t="s">
        <v>691</v>
      </c>
      <c r="D1861" s="331" t="s">
        <v>692</v>
      </c>
      <c r="E1861" s="19" t="s">
        <v>545</v>
      </c>
      <c r="F1861" s="332">
        <v>3589.5140000000001</v>
      </c>
      <c r="G1861" s="40"/>
      <c r="H1861" s="46"/>
    </row>
    <row r="1862" s="2" customFormat="1" ht="16.8" customHeight="1">
      <c r="A1862" s="40"/>
      <c r="B1862" s="46"/>
      <c r="C1862" s="327" t="s">
        <v>2148</v>
      </c>
      <c r="D1862" s="328" t="s">
        <v>1</v>
      </c>
      <c r="E1862" s="329" t="s">
        <v>1</v>
      </c>
      <c r="F1862" s="330">
        <v>278</v>
      </c>
      <c r="G1862" s="40"/>
      <c r="H1862" s="46"/>
    </row>
    <row r="1863" s="2" customFormat="1" ht="16.8" customHeight="1">
      <c r="A1863" s="40"/>
      <c r="B1863" s="46"/>
      <c r="C1863" s="331" t="s">
        <v>2148</v>
      </c>
      <c r="D1863" s="331" t="s">
        <v>2594</v>
      </c>
      <c r="E1863" s="19" t="s">
        <v>1</v>
      </c>
      <c r="F1863" s="332">
        <v>278</v>
      </c>
      <c r="G1863" s="40"/>
      <c r="H1863" s="46"/>
    </row>
    <row r="1864" s="2" customFormat="1" ht="16.8" customHeight="1">
      <c r="A1864" s="40"/>
      <c r="B1864" s="46"/>
      <c r="C1864" s="333" t="s">
        <v>8207</v>
      </c>
      <c r="D1864" s="40"/>
      <c r="E1864" s="40"/>
      <c r="F1864" s="40"/>
      <c r="G1864" s="40"/>
      <c r="H1864" s="46"/>
    </row>
    <row r="1865" s="2" customFormat="1" ht="16.8" customHeight="1">
      <c r="A1865" s="40"/>
      <c r="B1865" s="46"/>
      <c r="C1865" s="331" t="s">
        <v>2377</v>
      </c>
      <c r="D1865" s="331" t="s">
        <v>2378</v>
      </c>
      <c r="E1865" s="19" t="s">
        <v>329</v>
      </c>
      <c r="F1865" s="332">
        <v>278</v>
      </c>
      <c r="G1865" s="40"/>
      <c r="H1865" s="46"/>
    </row>
    <row r="1866" s="2" customFormat="1">
      <c r="A1866" s="40"/>
      <c r="B1866" s="46"/>
      <c r="C1866" s="331" t="s">
        <v>676</v>
      </c>
      <c r="D1866" s="331" t="s">
        <v>677</v>
      </c>
      <c r="E1866" s="19" t="s">
        <v>545</v>
      </c>
      <c r="F1866" s="332">
        <v>518.42600000000004</v>
      </c>
      <c r="G1866" s="40"/>
      <c r="H1866" s="46"/>
    </row>
    <row r="1867" s="2" customFormat="1">
      <c r="A1867" s="40"/>
      <c r="B1867" s="46"/>
      <c r="C1867" s="331" t="s">
        <v>691</v>
      </c>
      <c r="D1867" s="331" t="s">
        <v>692</v>
      </c>
      <c r="E1867" s="19" t="s">
        <v>545</v>
      </c>
      <c r="F1867" s="332">
        <v>3589.5140000000001</v>
      </c>
      <c r="G1867" s="40"/>
      <c r="H1867" s="46"/>
    </row>
    <row r="1868" s="2" customFormat="1" ht="16.8" customHeight="1">
      <c r="A1868" s="40"/>
      <c r="B1868" s="46"/>
      <c r="C1868" s="327" t="s">
        <v>2150</v>
      </c>
      <c r="D1868" s="328" t="s">
        <v>1</v>
      </c>
      <c r="E1868" s="329" t="s">
        <v>1</v>
      </c>
      <c r="F1868" s="330">
        <v>2</v>
      </c>
      <c r="G1868" s="40"/>
      <c r="H1868" s="46"/>
    </row>
    <row r="1869" s="2" customFormat="1" ht="16.8" customHeight="1">
      <c r="A1869" s="40"/>
      <c r="B1869" s="46"/>
      <c r="C1869" s="331" t="s">
        <v>2150</v>
      </c>
      <c r="D1869" s="331" t="s">
        <v>87</v>
      </c>
      <c r="E1869" s="19" t="s">
        <v>1</v>
      </c>
      <c r="F1869" s="332">
        <v>2</v>
      </c>
      <c r="G1869" s="40"/>
      <c r="H1869" s="46"/>
    </row>
    <row r="1870" s="2" customFormat="1" ht="16.8" customHeight="1">
      <c r="A1870" s="40"/>
      <c r="B1870" s="46"/>
      <c r="C1870" s="333" t="s">
        <v>8207</v>
      </c>
      <c r="D1870" s="40"/>
      <c r="E1870" s="40"/>
      <c r="F1870" s="40"/>
      <c r="G1870" s="40"/>
      <c r="H1870" s="46"/>
    </row>
    <row r="1871" s="2" customFormat="1" ht="16.8" customHeight="1">
      <c r="A1871" s="40"/>
      <c r="B1871" s="46"/>
      <c r="C1871" s="331" t="s">
        <v>2381</v>
      </c>
      <c r="D1871" s="331" t="s">
        <v>2382</v>
      </c>
      <c r="E1871" s="19" t="s">
        <v>329</v>
      </c>
      <c r="F1871" s="332">
        <v>2</v>
      </c>
      <c r="G1871" s="40"/>
      <c r="H1871" s="46"/>
    </row>
    <row r="1872" s="2" customFormat="1">
      <c r="A1872" s="40"/>
      <c r="B1872" s="46"/>
      <c r="C1872" s="331" t="s">
        <v>676</v>
      </c>
      <c r="D1872" s="331" t="s">
        <v>677</v>
      </c>
      <c r="E1872" s="19" t="s">
        <v>545</v>
      </c>
      <c r="F1872" s="332">
        <v>518.42600000000004</v>
      </c>
      <c r="G1872" s="40"/>
      <c r="H1872" s="46"/>
    </row>
    <row r="1873" s="2" customFormat="1">
      <c r="A1873" s="40"/>
      <c r="B1873" s="46"/>
      <c r="C1873" s="331" t="s">
        <v>691</v>
      </c>
      <c r="D1873" s="331" t="s">
        <v>692</v>
      </c>
      <c r="E1873" s="19" t="s">
        <v>545</v>
      </c>
      <c r="F1873" s="332">
        <v>3589.5140000000001</v>
      </c>
      <c r="G1873" s="40"/>
      <c r="H1873" s="46"/>
    </row>
    <row r="1874" s="2" customFormat="1" ht="16.8" customHeight="1">
      <c r="A1874" s="40"/>
      <c r="B1874" s="46"/>
      <c r="C1874" s="327" t="s">
        <v>2151</v>
      </c>
      <c r="D1874" s="328" t="s">
        <v>1</v>
      </c>
      <c r="E1874" s="329" t="s">
        <v>1</v>
      </c>
      <c r="F1874" s="330">
        <v>69</v>
      </c>
      <c r="G1874" s="40"/>
      <c r="H1874" s="46"/>
    </row>
    <row r="1875" s="2" customFormat="1" ht="16.8" customHeight="1">
      <c r="A1875" s="40"/>
      <c r="B1875" s="46"/>
      <c r="C1875" s="331" t="s">
        <v>1</v>
      </c>
      <c r="D1875" s="331" t="s">
        <v>2197</v>
      </c>
      <c r="E1875" s="19" t="s">
        <v>1</v>
      </c>
      <c r="F1875" s="332">
        <v>0</v>
      </c>
      <c r="G1875" s="40"/>
      <c r="H1875" s="46"/>
    </row>
    <row r="1876" s="2" customFormat="1" ht="16.8" customHeight="1">
      <c r="A1876" s="40"/>
      <c r="B1876" s="46"/>
      <c r="C1876" s="331" t="s">
        <v>1</v>
      </c>
      <c r="D1876" s="331" t="s">
        <v>2503</v>
      </c>
      <c r="E1876" s="19" t="s">
        <v>1</v>
      </c>
      <c r="F1876" s="332">
        <v>54</v>
      </c>
      <c r="G1876" s="40"/>
      <c r="H1876" s="46"/>
    </row>
    <row r="1877" s="2" customFormat="1" ht="16.8" customHeight="1">
      <c r="A1877" s="40"/>
      <c r="B1877" s="46"/>
      <c r="C1877" s="331" t="s">
        <v>1</v>
      </c>
      <c r="D1877" s="331" t="s">
        <v>2199</v>
      </c>
      <c r="E1877" s="19" t="s">
        <v>1</v>
      </c>
      <c r="F1877" s="332">
        <v>0</v>
      </c>
      <c r="G1877" s="40"/>
      <c r="H1877" s="46"/>
    </row>
    <row r="1878" s="2" customFormat="1" ht="16.8" customHeight="1">
      <c r="A1878" s="40"/>
      <c r="B1878" s="46"/>
      <c r="C1878" s="331" t="s">
        <v>1</v>
      </c>
      <c r="D1878" s="331" t="s">
        <v>2504</v>
      </c>
      <c r="E1878" s="19" t="s">
        <v>1</v>
      </c>
      <c r="F1878" s="332">
        <v>15</v>
      </c>
      <c r="G1878" s="40"/>
      <c r="H1878" s="46"/>
    </row>
    <row r="1879" s="2" customFormat="1" ht="16.8" customHeight="1">
      <c r="A1879" s="40"/>
      <c r="B1879" s="46"/>
      <c r="C1879" s="331" t="s">
        <v>2151</v>
      </c>
      <c r="D1879" s="331" t="s">
        <v>266</v>
      </c>
      <c r="E1879" s="19" t="s">
        <v>1</v>
      </c>
      <c r="F1879" s="332">
        <v>69</v>
      </c>
      <c r="G1879" s="40"/>
      <c r="H1879" s="46"/>
    </row>
    <row r="1880" s="2" customFormat="1" ht="16.8" customHeight="1">
      <c r="A1880" s="40"/>
      <c r="B1880" s="46"/>
      <c r="C1880" s="333" t="s">
        <v>8207</v>
      </c>
      <c r="D1880" s="40"/>
      <c r="E1880" s="40"/>
      <c r="F1880" s="40"/>
      <c r="G1880" s="40"/>
      <c r="H1880" s="46"/>
    </row>
    <row r="1881" s="2" customFormat="1" ht="16.8" customHeight="1">
      <c r="A1881" s="40"/>
      <c r="B1881" s="46"/>
      <c r="C1881" s="331" t="s">
        <v>2193</v>
      </c>
      <c r="D1881" s="331" t="s">
        <v>2194</v>
      </c>
      <c r="E1881" s="19" t="s">
        <v>317</v>
      </c>
      <c r="F1881" s="332">
        <v>69</v>
      </c>
      <c r="G1881" s="40"/>
      <c r="H1881" s="46"/>
    </row>
    <row r="1882" s="2" customFormat="1">
      <c r="A1882" s="40"/>
      <c r="B1882" s="46"/>
      <c r="C1882" s="331" t="s">
        <v>676</v>
      </c>
      <c r="D1882" s="331" t="s">
        <v>677</v>
      </c>
      <c r="E1882" s="19" t="s">
        <v>545</v>
      </c>
      <c r="F1882" s="332">
        <v>518.42600000000004</v>
      </c>
      <c r="G1882" s="40"/>
      <c r="H1882" s="46"/>
    </row>
    <row r="1883" s="2" customFormat="1">
      <c r="A1883" s="40"/>
      <c r="B1883" s="46"/>
      <c r="C1883" s="331" t="s">
        <v>691</v>
      </c>
      <c r="D1883" s="331" t="s">
        <v>692</v>
      </c>
      <c r="E1883" s="19" t="s">
        <v>545</v>
      </c>
      <c r="F1883" s="332">
        <v>3589.5140000000001</v>
      </c>
      <c r="G1883" s="40"/>
      <c r="H1883" s="46"/>
    </row>
    <row r="1884" s="2" customFormat="1" ht="16.8" customHeight="1">
      <c r="A1884" s="40"/>
      <c r="B1884" s="46"/>
      <c r="C1884" s="331" t="s">
        <v>2103</v>
      </c>
      <c r="D1884" s="331" t="s">
        <v>2104</v>
      </c>
      <c r="E1884" s="19" t="s">
        <v>251</v>
      </c>
      <c r="F1884" s="332">
        <v>95.694999999999993</v>
      </c>
      <c r="G1884" s="40"/>
      <c r="H1884" s="46"/>
    </row>
    <row r="1885" s="2" customFormat="1" ht="16.8" customHeight="1">
      <c r="A1885" s="40"/>
      <c r="B1885" s="46"/>
      <c r="C1885" s="327" t="s">
        <v>2153</v>
      </c>
      <c r="D1885" s="328" t="s">
        <v>1</v>
      </c>
      <c r="E1885" s="329" t="s">
        <v>1</v>
      </c>
      <c r="F1885" s="330">
        <v>15</v>
      </c>
      <c r="G1885" s="40"/>
      <c r="H1885" s="46"/>
    </row>
    <row r="1886" s="2" customFormat="1" ht="16.8" customHeight="1">
      <c r="A1886" s="40"/>
      <c r="B1886" s="46"/>
      <c r="C1886" s="331" t="s">
        <v>1</v>
      </c>
      <c r="D1886" s="331" t="s">
        <v>2523</v>
      </c>
      <c r="E1886" s="19" t="s">
        <v>1</v>
      </c>
      <c r="F1886" s="332">
        <v>0</v>
      </c>
      <c r="G1886" s="40"/>
      <c r="H1886" s="46"/>
    </row>
    <row r="1887" s="2" customFormat="1" ht="16.8" customHeight="1">
      <c r="A1887" s="40"/>
      <c r="B1887" s="46"/>
      <c r="C1887" s="331" t="s">
        <v>2153</v>
      </c>
      <c r="D1887" s="331" t="s">
        <v>395</v>
      </c>
      <c r="E1887" s="19" t="s">
        <v>1</v>
      </c>
      <c r="F1887" s="332">
        <v>15</v>
      </c>
      <c r="G1887" s="40"/>
      <c r="H1887" s="46"/>
    </row>
    <row r="1888" s="2" customFormat="1" ht="16.8" customHeight="1">
      <c r="A1888" s="40"/>
      <c r="B1888" s="46"/>
      <c r="C1888" s="333" t="s">
        <v>8207</v>
      </c>
      <c r="D1888" s="40"/>
      <c r="E1888" s="40"/>
      <c r="F1888" s="40"/>
      <c r="G1888" s="40"/>
      <c r="H1888" s="46"/>
    </row>
    <row r="1889" s="2" customFormat="1" ht="16.8" customHeight="1">
      <c r="A1889" s="40"/>
      <c r="B1889" s="46"/>
      <c r="C1889" s="331" t="s">
        <v>2235</v>
      </c>
      <c r="D1889" s="331" t="s">
        <v>2236</v>
      </c>
      <c r="E1889" s="19" t="s">
        <v>317</v>
      </c>
      <c r="F1889" s="332">
        <v>348.60000000000002</v>
      </c>
      <c r="G1889" s="40"/>
      <c r="H1889" s="46"/>
    </row>
    <row r="1890" s="2" customFormat="1" ht="16.8" customHeight="1">
      <c r="A1890" s="40"/>
      <c r="B1890" s="46"/>
      <c r="C1890" s="331" t="s">
        <v>2400</v>
      </c>
      <c r="D1890" s="331" t="s">
        <v>2401</v>
      </c>
      <c r="E1890" s="19" t="s">
        <v>317</v>
      </c>
      <c r="F1890" s="332">
        <v>15</v>
      </c>
      <c r="G1890" s="40"/>
      <c r="H1890" s="46"/>
    </row>
    <row r="1891" s="2" customFormat="1" ht="16.8" customHeight="1">
      <c r="A1891" s="40"/>
      <c r="B1891" s="46"/>
      <c r="C1891" s="327" t="s">
        <v>2155</v>
      </c>
      <c r="D1891" s="328" t="s">
        <v>1</v>
      </c>
      <c r="E1891" s="329" t="s">
        <v>1</v>
      </c>
      <c r="F1891" s="330">
        <v>333.60000000000002</v>
      </c>
      <c r="G1891" s="40"/>
      <c r="H1891" s="46"/>
    </row>
    <row r="1892" s="2" customFormat="1" ht="16.8" customHeight="1">
      <c r="A1892" s="40"/>
      <c r="B1892" s="46"/>
      <c r="C1892" s="331" t="s">
        <v>1</v>
      </c>
      <c r="D1892" s="331" t="s">
        <v>2240</v>
      </c>
      <c r="E1892" s="19" t="s">
        <v>1</v>
      </c>
      <c r="F1892" s="332">
        <v>0</v>
      </c>
      <c r="G1892" s="40"/>
      <c r="H1892" s="46"/>
    </row>
    <row r="1893" s="2" customFormat="1" ht="16.8" customHeight="1">
      <c r="A1893" s="40"/>
      <c r="B1893" s="46"/>
      <c r="C1893" s="331" t="s">
        <v>2155</v>
      </c>
      <c r="D1893" s="331" t="s">
        <v>2241</v>
      </c>
      <c r="E1893" s="19" t="s">
        <v>1</v>
      </c>
      <c r="F1893" s="332">
        <v>333.60000000000002</v>
      </c>
      <c r="G1893" s="40"/>
      <c r="H1893" s="46"/>
    </row>
    <row r="1894" s="2" customFormat="1" ht="16.8" customHeight="1">
      <c r="A1894" s="40"/>
      <c r="B1894" s="46"/>
      <c r="C1894" s="333" t="s">
        <v>8207</v>
      </c>
      <c r="D1894" s="40"/>
      <c r="E1894" s="40"/>
      <c r="F1894" s="40"/>
      <c r="G1894" s="40"/>
      <c r="H1894" s="46"/>
    </row>
    <row r="1895" s="2" customFormat="1" ht="16.8" customHeight="1">
      <c r="A1895" s="40"/>
      <c r="B1895" s="46"/>
      <c r="C1895" s="331" t="s">
        <v>2235</v>
      </c>
      <c r="D1895" s="331" t="s">
        <v>2236</v>
      </c>
      <c r="E1895" s="19" t="s">
        <v>317</v>
      </c>
      <c r="F1895" s="332">
        <v>348.60000000000002</v>
      </c>
      <c r="G1895" s="40"/>
      <c r="H1895" s="46"/>
    </row>
    <row r="1896" s="2" customFormat="1" ht="16.8" customHeight="1">
      <c r="A1896" s="40"/>
      <c r="B1896" s="46"/>
      <c r="C1896" s="331" t="s">
        <v>2397</v>
      </c>
      <c r="D1896" s="331" t="s">
        <v>2398</v>
      </c>
      <c r="E1896" s="19" t="s">
        <v>317</v>
      </c>
      <c r="F1896" s="332">
        <v>333.60000000000002</v>
      </c>
      <c r="G1896" s="40"/>
      <c r="H1896" s="46"/>
    </row>
    <row r="1897" s="2" customFormat="1" ht="16.8" customHeight="1">
      <c r="A1897" s="40"/>
      <c r="B1897" s="46"/>
      <c r="C1897" s="327" t="s">
        <v>2157</v>
      </c>
      <c r="D1897" s="328" t="s">
        <v>1</v>
      </c>
      <c r="E1897" s="329" t="s">
        <v>1</v>
      </c>
      <c r="F1897" s="330">
        <v>8</v>
      </c>
      <c r="G1897" s="40"/>
      <c r="H1897" s="46"/>
    </row>
    <row r="1898" s="2" customFormat="1" ht="16.8" customHeight="1">
      <c r="A1898" s="40"/>
      <c r="B1898" s="46"/>
      <c r="C1898" s="331" t="s">
        <v>1</v>
      </c>
      <c r="D1898" s="331" t="s">
        <v>2227</v>
      </c>
      <c r="E1898" s="19" t="s">
        <v>1</v>
      </c>
      <c r="F1898" s="332">
        <v>0</v>
      </c>
      <c r="G1898" s="40"/>
      <c r="H1898" s="46"/>
    </row>
    <row r="1899" s="2" customFormat="1" ht="16.8" customHeight="1">
      <c r="A1899" s="40"/>
      <c r="B1899" s="46"/>
      <c r="C1899" s="331" t="s">
        <v>1</v>
      </c>
      <c r="D1899" s="331" t="s">
        <v>246</v>
      </c>
      <c r="E1899" s="19" t="s">
        <v>1</v>
      </c>
      <c r="F1899" s="332">
        <v>5</v>
      </c>
      <c r="G1899" s="40"/>
      <c r="H1899" s="46"/>
    </row>
    <row r="1900" s="2" customFormat="1" ht="16.8" customHeight="1">
      <c r="A1900" s="40"/>
      <c r="B1900" s="46"/>
      <c r="C1900" s="331" t="s">
        <v>1</v>
      </c>
      <c r="D1900" s="331" t="s">
        <v>2229</v>
      </c>
      <c r="E1900" s="19" t="s">
        <v>1</v>
      </c>
      <c r="F1900" s="332">
        <v>0</v>
      </c>
      <c r="G1900" s="40"/>
      <c r="H1900" s="46"/>
    </row>
    <row r="1901" s="2" customFormat="1" ht="16.8" customHeight="1">
      <c r="A1901" s="40"/>
      <c r="B1901" s="46"/>
      <c r="C1901" s="331" t="s">
        <v>1</v>
      </c>
      <c r="D1901" s="331" t="s">
        <v>272</v>
      </c>
      <c r="E1901" s="19" t="s">
        <v>1</v>
      </c>
      <c r="F1901" s="332">
        <v>3</v>
      </c>
      <c r="G1901" s="40"/>
      <c r="H1901" s="46"/>
    </row>
    <row r="1902" s="2" customFormat="1" ht="16.8" customHeight="1">
      <c r="A1902" s="40"/>
      <c r="B1902" s="46"/>
      <c r="C1902" s="331" t="s">
        <v>2157</v>
      </c>
      <c r="D1902" s="331" t="s">
        <v>266</v>
      </c>
      <c r="E1902" s="19" t="s">
        <v>1</v>
      </c>
      <c r="F1902" s="332">
        <v>8</v>
      </c>
      <c r="G1902" s="40"/>
      <c r="H1902" s="46"/>
    </row>
    <row r="1903" s="2" customFormat="1" ht="16.8" customHeight="1">
      <c r="A1903" s="40"/>
      <c r="B1903" s="46"/>
      <c r="C1903" s="333" t="s">
        <v>8207</v>
      </c>
      <c r="D1903" s="40"/>
      <c r="E1903" s="40"/>
      <c r="F1903" s="40"/>
      <c r="G1903" s="40"/>
      <c r="H1903" s="46"/>
    </row>
    <row r="1904" s="2" customFormat="1" ht="16.8" customHeight="1">
      <c r="A1904" s="40"/>
      <c r="B1904" s="46"/>
      <c r="C1904" s="331" t="s">
        <v>2231</v>
      </c>
      <c r="D1904" s="331" t="s">
        <v>2232</v>
      </c>
      <c r="E1904" s="19" t="s">
        <v>2214</v>
      </c>
      <c r="F1904" s="332">
        <v>8</v>
      </c>
      <c r="G1904" s="40"/>
      <c r="H1904" s="46"/>
    </row>
    <row r="1905" s="2" customFormat="1" ht="16.8" customHeight="1">
      <c r="A1905" s="40"/>
      <c r="B1905" s="46"/>
      <c r="C1905" s="331" t="s">
        <v>2387</v>
      </c>
      <c r="D1905" s="331" t="s">
        <v>2388</v>
      </c>
      <c r="E1905" s="19" t="s">
        <v>329</v>
      </c>
      <c r="F1905" s="332">
        <v>10</v>
      </c>
      <c r="G1905" s="40"/>
      <c r="H1905" s="46"/>
    </row>
    <row r="1906" s="2" customFormat="1" ht="16.8" customHeight="1">
      <c r="A1906" s="40"/>
      <c r="B1906" s="46"/>
      <c r="C1906" s="331" t="s">
        <v>2391</v>
      </c>
      <c r="D1906" s="331" t="s">
        <v>2392</v>
      </c>
      <c r="E1906" s="19" t="s">
        <v>329</v>
      </c>
      <c r="F1906" s="332">
        <v>10</v>
      </c>
      <c r="G1906" s="40"/>
      <c r="H1906" s="46"/>
    </row>
    <row r="1907" s="2" customFormat="1" ht="16.8" customHeight="1">
      <c r="A1907" s="40"/>
      <c r="B1907" s="46"/>
      <c r="C1907" s="327" t="s">
        <v>2158</v>
      </c>
      <c r="D1907" s="328" t="s">
        <v>1</v>
      </c>
      <c r="E1907" s="329" t="s">
        <v>1</v>
      </c>
      <c r="F1907" s="330">
        <v>2</v>
      </c>
      <c r="G1907" s="40"/>
      <c r="H1907" s="46"/>
    </row>
    <row r="1908" s="2" customFormat="1" ht="16.8" customHeight="1">
      <c r="A1908" s="40"/>
      <c r="B1908" s="46"/>
      <c r="C1908" s="331" t="s">
        <v>1</v>
      </c>
      <c r="D1908" s="331" t="s">
        <v>2526</v>
      </c>
      <c r="E1908" s="19" t="s">
        <v>1</v>
      </c>
      <c r="F1908" s="332">
        <v>0</v>
      </c>
      <c r="G1908" s="40"/>
      <c r="H1908" s="46"/>
    </row>
    <row r="1909" s="2" customFormat="1" ht="16.8" customHeight="1">
      <c r="A1909" s="40"/>
      <c r="B1909" s="46"/>
      <c r="C1909" s="331" t="s">
        <v>1</v>
      </c>
      <c r="D1909" s="331" t="s">
        <v>87</v>
      </c>
      <c r="E1909" s="19" t="s">
        <v>1</v>
      </c>
      <c r="F1909" s="332">
        <v>2</v>
      </c>
      <c r="G1909" s="40"/>
      <c r="H1909" s="46"/>
    </row>
    <row r="1910" s="2" customFormat="1" ht="16.8" customHeight="1">
      <c r="A1910" s="40"/>
      <c r="B1910" s="46"/>
      <c r="C1910" s="331" t="s">
        <v>2158</v>
      </c>
      <c r="D1910" s="331" t="s">
        <v>266</v>
      </c>
      <c r="E1910" s="19" t="s">
        <v>1</v>
      </c>
      <c r="F1910" s="332">
        <v>2</v>
      </c>
      <c r="G1910" s="40"/>
      <c r="H1910" s="46"/>
    </row>
    <row r="1911" s="2" customFormat="1" ht="16.8" customHeight="1">
      <c r="A1911" s="40"/>
      <c r="B1911" s="46"/>
      <c r="C1911" s="333" t="s">
        <v>8207</v>
      </c>
      <c r="D1911" s="40"/>
      <c r="E1911" s="40"/>
      <c r="F1911" s="40"/>
      <c r="G1911" s="40"/>
      <c r="H1911" s="46"/>
    </row>
    <row r="1912" s="2" customFormat="1" ht="16.8" customHeight="1">
      <c r="A1912" s="40"/>
      <c r="B1912" s="46"/>
      <c r="C1912" s="331" t="s">
        <v>2524</v>
      </c>
      <c r="D1912" s="331" t="s">
        <v>2243</v>
      </c>
      <c r="E1912" s="19" t="s">
        <v>317</v>
      </c>
      <c r="F1912" s="332">
        <v>2</v>
      </c>
      <c r="G1912" s="40"/>
      <c r="H1912" s="46"/>
    </row>
    <row r="1913" s="2" customFormat="1" ht="16.8" customHeight="1">
      <c r="A1913" s="40"/>
      <c r="B1913" s="46"/>
      <c r="C1913" s="331" t="s">
        <v>2387</v>
      </c>
      <c r="D1913" s="331" t="s">
        <v>2388</v>
      </c>
      <c r="E1913" s="19" t="s">
        <v>329</v>
      </c>
      <c r="F1913" s="332">
        <v>10</v>
      </c>
      <c r="G1913" s="40"/>
      <c r="H1913" s="46"/>
    </row>
    <row r="1914" s="2" customFormat="1" ht="16.8" customHeight="1">
      <c r="A1914" s="40"/>
      <c r="B1914" s="46"/>
      <c r="C1914" s="331" t="s">
        <v>2391</v>
      </c>
      <c r="D1914" s="331" t="s">
        <v>2392</v>
      </c>
      <c r="E1914" s="19" t="s">
        <v>329</v>
      </c>
      <c r="F1914" s="332">
        <v>10</v>
      </c>
      <c r="G1914" s="40"/>
      <c r="H1914" s="46"/>
    </row>
    <row r="1915" s="2" customFormat="1" ht="16.8" customHeight="1">
      <c r="A1915" s="40"/>
      <c r="B1915" s="46"/>
      <c r="C1915" s="327" t="s">
        <v>2159</v>
      </c>
      <c r="D1915" s="328" t="s">
        <v>1</v>
      </c>
      <c r="E1915" s="329" t="s">
        <v>1</v>
      </c>
      <c r="F1915" s="330">
        <v>350</v>
      </c>
      <c r="G1915" s="40"/>
      <c r="H1915" s="46"/>
    </row>
    <row r="1916" s="2" customFormat="1" ht="16.8" customHeight="1">
      <c r="A1916" s="40"/>
      <c r="B1916" s="46"/>
      <c r="C1916" s="331" t="s">
        <v>1</v>
      </c>
      <c r="D1916" s="331" t="s">
        <v>2227</v>
      </c>
      <c r="E1916" s="19" t="s">
        <v>1</v>
      </c>
      <c r="F1916" s="332">
        <v>0</v>
      </c>
      <c r="G1916" s="40"/>
      <c r="H1916" s="46"/>
    </row>
    <row r="1917" s="2" customFormat="1" ht="16.8" customHeight="1">
      <c r="A1917" s="40"/>
      <c r="B1917" s="46"/>
      <c r="C1917" s="331" t="s">
        <v>1</v>
      </c>
      <c r="D1917" s="331" t="s">
        <v>2520</v>
      </c>
      <c r="E1917" s="19" t="s">
        <v>1</v>
      </c>
      <c r="F1917" s="332">
        <v>207</v>
      </c>
      <c r="G1917" s="40"/>
      <c r="H1917" s="46"/>
    </row>
    <row r="1918" s="2" customFormat="1" ht="16.8" customHeight="1">
      <c r="A1918" s="40"/>
      <c r="B1918" s="46"/>
      <c r="C1918" s="331" t="s">
        <v>1</v>
      </c>
      <c r="D1918" s="331" t="s">
        <v>2229</v>
      </c>
      <c r="E1918" s="19" t="s">
        <v>1</v>
      </c>
      <c r="F1918" s="332">
        <v>0</v>
      </c>
      <c r="G1918" s="40"/>
      <c r="H1918" s="46"/>
    </row>
    <row r="1919" s="2" customFormat="1" ht="16.8" customHeight="1">
      <c r="A1919" s="40"/>
      <c r="B1919" s="46"/>
      <c r="C1919" s="331" t="s">
        <v>1</v>
      </c>
      <c r="D1919" s="331" t="s">
        <v>2230</v>
      </c>
      <c r="E1919" s="19" t="s">
        <v>1</v>
      </c>
      <c r="F1919" s="332">
        <v>143</v>
      </c>
      <c r="G1919" s="40"/>
      <c r="H1919" s="46"/>
    </row>
    <row r="1920" s="2" customFormat="1" ht="16.8" customHeight="1">
      <c r="A1920" s="40"/>
      <c r="B1920" s="46"/>
      <c r="C1920" s="331" t="s">
        <v>2159</v>
      </c>
      <c r="D1920" s="331" t="s">
        <v>266</v>
      </c>
      <c r="E1920" s="19" t="s">
        <v>1</v>
      </c>
      <c r="F1920" s="332">
        <v>350</v>
      </c>
      <c r="G1920" s="40"/>
      <c r="H1920" s="46"/>
    </row>
    <row r="1921" s="2" customFormat="1" ht="16.8" customHeight="1">
      <c r="A1921" s="40"/>
      <c r="B1921" s="46"/>
      <c r="C1921" s="333" t="s">
        <v>8207</v>
      </c>
      <c r="D1921" s="40"/>
      <c r="E1921" s="40"/>
      <c r="F1921" s="40"/>
      <c r="G1921" s="40"/>
      <c r="H1921" s="46"/>
    </row>
    <row r="1922" s="2" customFormat="1" ht="16.8" customHeight="1">
      <c r="A1922" s="40"/>
      <c r="B1922" s="46"/>
      <c r="C1922" s="331" t="s">
        <v>2223</v>
      </c>
      <c r="D1922" s="331" t="s">
        <v>2224</v>
      </c>
      <c r="E1922" s="19" t="s">
        <v>317</v>
      </c>
      <c r="F1922" s="332">
        <v>350</v>
      </c>
      <c r="G1922" s="40"/>
      <c r="H1922" s="46"/>
    </row>
    <row r="1923" s="2" customFormat="1" ht="16.8" customHeight="1">
      <c r="A1923" s="40"/>
      <c r="B1923" s="46"/>
      <c r="C1923" s="331" t="s">
        <v>2288</v>
      </c>
      <c r="D1923" s="331" t="s">
        <v>2289</v>
      </c>
      <c r="E1923" s="19" t="s">
        <v>545</v>
      </c>
      <c r="F1923" s="332">
        <v>268.75</v>
      </c>
      <c r="G1923" s="40"/>
      <c r="H1923" s="46"/>
    </row>
    <row r="1924" s="2" customFormat="1" ht="16.8" customHeight="1">
      <c r="A1924" s="40"/>
      <c r="B1924" s="46"/>
      <c r="C1924" s="331" t="s">
        <v>2384</v>
      </c>
      <c r="D1924" s="331" t="s">
        <v>2385</v>
      </c>
      <c r="E1924" s="19" t="s">
        <v>317</v>
      </c>
      <c r="F1924" s="332">
        <v>350</v>
      </c>
      <c r="G1924" s="40"/>
      <c r="H1924" s="46"/>
    </row>
    <row r="1925" s="2" customFormat="1" ht="16.8" customHeight="1">
      <c r="A1925" s="40"/>
      <c r="B1925" s="46"/>
      <c r="C1925" s="331" t="s">
        <v>1307</v>
      </c>
      <c r="D1925" s="331" t="s">
        <v>1308</v>
      </c>
      <c r="E1925" s="19" t="s">
        <v>275</v>
      </c>
      <c r="F1925" s="332">
        <v>1050</v>
      </c>
      <c r="G1925" s="40"/>
      <c r="H1925" s="46"/>
    </row>
    <row r="1926" s="2" customFormat="1" ht="16.8" customHeight="1">
      <c r="A1926" s="40"/>
      <c r="B1926" s="46"/>
      <c r="C1926" s="327" t="s">
        <v>2161</v>
      </c>
      <c r="D1926" s="328" t="s">
        <v>1</v>
      </c>
      <c r="E1926" s="329" t="s">
        <v>1</v>
      </c>
      <c r="F1926" s="330">
        <v>194.40000000000001</v>
      </c>
      <c r="G1926" s="40"/>
      <c r="H1926" s="46"/>
    </row>
    <row r="1927" s="2" customFormat="1" ht="16.8" customHeight="1">
      <c r="A1927" s="40"/>
      <c r="B1927" s="46"/>
      <c r="C1927" s="331" t="s">
        <v>1</v>
      </c>
      <c r="D1927" s="331" t="s">
        <v>2507</v>
      </c>
      <c r="E1927" s="19" t="s">
        <v>1</v>
      </c>
      <c r="F1927" s="332">
        <v>0</v>
      </c>
      <c r="G1927" s="40"/>
      <c r="H1927" s="46"/>
    </row>
    <row r="1928" s="2" customFormat="1" ht="16.8" customHeight="1">
      <c r="A1928" s="40"/>
      <c r="B1928" s="46"/>
      <c r="C1928" s="331" t="s">
        <v>1</v>
      </c>
      <c r="D1928" s="331" t="s">
        <v>2508</v>
      </c>
      <c r="E1928" s="19" t="s">
        <v>1</v>
      </c>
      <c r="F1928" s="332">
        <v>86.400000000000006</v>
      </c>
      <c r="G1928" s="40"/>
      <c r="H1928" s="46"/>
    </row>
    <row r="1929" s="2" customFormat="1" ht="16.8" customHeight="1">
      <c r="A1929" s="40"/>
      <c r="B1929" s="46"/>
      <c r="C1929" s="331" t="s">
        <v>1</v>
      </c>
      <c r="D1929" s="331" t="s">
        <v>2205</v>
      </c>
      <c r="E1929" s="19" t="s">
        <v>1</v>
      </c>
      <c r="F1929" s="332">
        <v>0</v>
      </c>
      <c r="G1929" s="40"/>
      <c r="H1929" s="46"/>
    </row>
    <row r="1930" s="2" customFormat="1" ht="16.8" customHeight="1">
      <c r="A1930" s="40"/>
      <c r="B1930" s="46"/>
      <c r="C1930" s="331" t="s">
        <v>1</v>
      </c>
      <c r="D1930" s="331" t="s">
        <v>2509</v>
      </c>
      <c r="E1930" s="19" t="s">
        <v>1</v>
      </c>
      <c r="F1930" s="332">
        <v>108</v>
      </c>
      <c r="G1930" s="40"/>
      <c r="H1930" s="46"/>
    </row>
    <row r="1931" s="2" customFormat="1" ht="16.8" customHeight="1">
      <c r="A1931" s="40"/>
      <c r="B1931" s="46"/>
      <c r="C1931" s="331" t="s">
        <v>2161</v>
      </c>
      <c r="D1931" s="331" t="s">
        <v>266</v>
      </c>
      <c r="E1931" s="19" t="s">
        <v>1</v>
      </c>
      <c r="F1931" s="332">
        <v>194.40000000000001</v>
      </c>
      <c r="G1931" s="40"/>
      <c r="H1931" s="46"/>
    </row>
    <row r="1932" s="2" customFormat="1" ht="16.8" customHeight="1">
      <c r="A1932" s="40"/>
      <c r="B1932" s="46"/>
      <c r="C1932" s="333" t="s">
        <v>8207</v>
      </c>
      <c r="D1932" s="40"/>
      <c r="E1932" s="40"/>
      <c r="F1932" s="40"/>
      <c r="G1932" s="40"/>
      <c r="H1932" s="46"/>
    </row>
    <row r="1933" s="2" customFormat="1" ht="16.8" customHeight="1">
      <c r="A1933" s="40"/>
      <c r="B1933" s="46"/>
      <c r="C1933" s="331" t="s">
        <v>1089</v>
      </c>
      <c r="D1933" s="331" t="s">
        <v>1090</v>
      </c>
      <c r="E1933" s="19" t="s">
        <v>317</v>
      </c>
      <c r="F1933" s="332">
        <v>194.40000000000001</v>
      </c>
      <c r="G1933" s="40"/>
      <c r="H1933" s="46"/>
    </row>
    <row r="1934" s="2" customFormat="1" ht="16.8" customHeight="1">
      <c r="A1934" s="40"/>
      <c r="B1934" s="46"/>
      <c r="C1934" s="331" t="s">
        <v>1303</v>
      </c>
      <c r="D1934" s="331" t="s">
        <v>1304</v>
      </c>
      <c r="E1934" s="19" t="s">
        <v>329</v>
      </c>
      <c r="F1934" s="332">
        <v>648</v>
      </c>
      <c r="G1934" s="40"/>
      <c r="H1934" s="46"/>
    </row>
    <row r="1935" s="2" customFormat="1" ht="16.8" customHeight="1">
      <c r="A1935" s="40"/>
      <c r="B1935" s="46"/>
      <c r="C1935" s="331" t="s">
        <v>2103</v>
      </c>
      <c r="D1935" s="331" t="s">
        <v>2104</v>
      </c>
      <c r="E1935" s="19" t="s">
        <v>251</v>
      </c>
      <c r="F1935" s="332">
        <v>95.694999999999993</v>
      </c>
      <c r="G1935" s="40"/>
      <c r="H1935" s="46"/>
    </row>
    <row r="1936" s="2" customFormat="1" ht="26.4" customHeight="1">
      <c r="A1936" s="40"/>
      <c r="B1936" s="46"/>
      <c r="C1936" s="326" t="s">
        <v>144</v>
      </c>
      <c r="D1936" s="326" t="s">
        <v>145</v>
      </c>
      <c r="E1936" s="40"/>
      <c r="F1936" s="40"/>
      <c r="G1936" s="40"/>
      <c r="H1936" s="46"/>
    </row>
    <row r="1937" s="2" customFormat="1" ht="16.8" customHeight="1">
      <c r="A1937" s="40"/>
      <c r="B1937" s="46"/>
      <c r="C1937" s="327" t="s">
        <v>6654</v>
      </c>
      <c r="D1937" s="328" t="s">
        <v>6654</v>
      </c>
      <c r="E1937" s="329" t="s">
        <v>1</v>
      </c>
      <c r="F1937" s="330">
        <v>6</v>
      </c>
      <c r="G1937" s="40"/>
      <c r="H1937" s="46"/>
    </row>
    <row r="1938" s="2" customFormat="1" ht="16.8" customHeight="1">
      <c r="A1938" s="40"/>
      <c r="B1938" s="46"/>
      <c r="C1938" s="331" t="s">
        <v>6654</v>
      </c>
      <c r="D1938" s="331" t="s">
        <v>305</v>
      </c>
      <c r="E1938" s="19" t="s">
        <v>1</v>
      </c>
      <c r="F1938" s="332">
        <v>6</v>
      </c>
      <c r="G1938" s="40"/>
      <c r="H1938" s="46"/>
    </row>
    <row r="1939" s="2" customFormat="1" ht="26.4" customHeight="1">
      <c r="A1939" s="40"/>
      <c r="B1939" s="46"/>
      <c r="C1939" s="326" t="s">
        <v>147</v>
      </c>
      <c r="D1939" s="326" t="s">
        <v>148</v>
      </c>
      <c r="E1939" s="40"/>
      <c r="F1939" s="40"/>
      <c r="G1939" s="40"/>
      <c r="H1939" s="46"/>
    </row>
    <row r="1940" s="2" customFormat="1" ht="16.8" customHeight="1">
      <c r="A1940" s="40"/>
      <c r="B1940" s="46"/>
      <c r="C1940" s="327" t="s">
        <v>6654</v>
      </c>
      <c r="D1940" s="328" t="s">
        <v>6654</v>
      </c>
      <c r="E1940" s="329" t="s">
        <v>1</v>
      </c>
      <c r="F1940" s="330">
        <v>6</v>
      </c>
      <c r="G1940" s="40"/>
      <c r="H1940" s="46"/>
    </row>
    <row r="1941" s="2" customFormat="1" ht="16.8" customHeight="1">
      <c r="A1941" s="40"/>
      <c r="B1941" s="46"/>
      <c r="C1941" s="331" t="s">
        <v>6654</v>
      </c>
      <c r="D1941" s="331" t="s">
        <v>305</v>
      </c>
      <c r="E1941" s="19" t="s">
        <v>1</v>
      </c>
      <c r="F1941" s="332">
        <v>6</v>
      </c>
      <c r="G1941" s="40"/>
      <c r="H1941" s="46"/>
    </row>
    <row r="1942" s="2" customFormat="1" ht="26.4" customHeight="1">
      <c r="A1942" s="40"/>
      <c r="B1942" s="46"/>
      <c r="C1942" s="326" t="s">
        <v>156</v>
      </c>
      <c r="D1942" s="326" t="s">
        <v>157</v>
      </c>
      <c r="E1942" s="40"/>
      <c r="F1942" s="40"/>
      <c r="G1942" s="40"/>
      <c r="H1942" s="46"/>
    </row>
    <row r="1943" s="2" customFormat="1" ht="16.8" customHeight="1">
      <c r="A1943" s="40"/>
      <c r="B1943" s="46"/>
      <c r="C1943" s="327" t="s">
        <v>7730</v>
      </c>
      <c r="D1943" s="328" t="s">
        <v>1</v>
      </c>
      <c r="E1943" s="329" t="s">
        <v>1</v>
      </c>
      <c r="F1943" s="330">
        <v>195</v>
      </c>
      <c r="G1943" s="40"/>
      <c r="H1943" s="46"/>
    </row>
    <row r="1944" s="2" customFormat="1" ht="16.8" customHeight="1">
      <c r="A1944" s="40"/>
      <c r="B1944" s="46"/>
      <c r="C1944" s="331" t="s">
        <v>7730</v>
      </c>
      <c r="D1944" s="331" t="s">
        <v>7761</v>
      </c>
      <c r="E1944" s="19" t="s">
        <v>1</v>
      </c>
      <c r="F1944" s="332">
        <v>195</v>
      </c>
      <c r="G1944" s="40"/>
      <c r="H1944" s="46"/>
    </row>
    <row r="1945" s="2" customFormat="1" ht="16.8" customHeight="1">
      <c r="A1945" s="40"/>
      <c r="B1945" s="46"/>
      <c r="C1945" s="333" t="s">
        <v>8207</v>
      </c>
      <c r="D1945" s="40"/>
      <c r="E1945" s="40"/>
      <c r="F1945" s="40"/>
      <c r="G1945" s="40"/>
      <c r="H1945" s="46"/>
    </row>
    <row r="1946" s="2" customFormat="1" ht="16.8" customHeight="1">
      <c r="A1946" s="40"/>
      <c r="B1946" s="46"/>
      <c r="C1946" s="331" t="s">
        <v>7756</v>
      </c>
      <c r="D1946" s="331" t="s">
        <v>7757</v>
      </c>
      <c r="E1946" s="19" t="s">
        <v>275</v>
      </c>
      <c r="F1946" s="332">
        <v>195</v>
      </c>
      <c r="G1946" s="40"/>
      <c r="H1946" s="46"/>
    </row>
    <row r="1947" s="2" customFormat="1" ht="16.8" customHeight="1">
      <c r="A1947" s="40"/>
      <c r="B1947" s="46"/>
      <c r="C1947" s="331" t="s">
        <v>7762</v>
      </c>
      <c r="D1947" s="331" t="s">
        <v>7763</v>
      </c>
      <c r="E1947" s="19" t="s">
        <v>275</v>
      </c>
      <c r="F1947" s="332">
        <v>195</v>
      </c>
      <c r="G1947" s="40"/>
      <c r="H1947" s="46"/>
    </row>
    <row r="1948" s="2" customFormat="1" ht="16.8" customHeight="1">
      <c r="A1948" s="40"/>
      <c r="B1948" s="46"/>
      <c r="C1948" s="327" t="s">
        <v>7731</v>
      </c>
      <c r="D1948" s="328" t="s">
        <v>1</v>
      </c>
      <c r="E1948" s="329" t="s">
        <v>1</v>
      </c>
      <c r="F1948" s="330">
        <v>117</v>
      </c>
      <c r="G1948" s="40"/>
      <c r="H1948" s="46"/>
    </row>
    <row r="1949" s="2" customFormat="1" ht="16.8" customHeight="1">
      <c r="A1949" s="40"/>
      <c r="B1949" s="46"/>
      <c r="C1949" s="331" t="s">
        <v>1</v>
      </c>
      <c r="D1949" s="331" t="s">
        <v>7791</v>
      </c>
      <c r="E1949" s="19" t="s">
        <v>1</v>
      </c>
      <c r="F1949" s="332">
        <v>0</v>
      </c>
      <c r="G1949" s="40"/>
      <c r="H1949" s="46"/>
    </row>
    <row r="1950" s="2" customFormat="1" ht="16.8" customHeight="1">
      <c r="A1950" s="40"/>
      <c r="B1950" s="46"/>
      <c r="C1950" s="331" t="s">
        <v>1</v>
      </c>
      <c r="D1950" s="331" t="s">
        <v>7792</v>
      </c>
      <c r="E1950" s="19" t="s">
        <v>1</v>
      </c>
      <c r="F1950" s="332">
        <v>117</v>
      </c>
      <c r="G1950" s="40"/>
      <c r="H1950" s="46"/>
    </row>
    <row r="1951" s="2" customFormat="1" ht="16.8" customHeight="1">
      <c r="A1951" s="40"/>
      <c r="B1951" s="46"/>
      <c r="C1951" s="331" t="s">
        <v>7731</v>
      </c>
      <c r="D1951" s="331" t="s">
        <v>266</v>
      </c>
      <c r="E1951" s="19" t="s">
        <v>1</v>
      </c>
      <c r="F1951" s="332">
        <v>117</v>
      </c>
      <c r="G1951" s="40"/>
      <c r="H1951" s="46"/>
    </row>
    <row r="1952" s="2" customFormat="1" ht="16.8" customHeight="1">
      <c r="A1952" s="40"/>
      <c r="B1952" s="46"/>
      <c r="C1952" s="333" t="s">
        <v>8207</v>
      </c>
      <c r="D1952" s="40"/>
      <c r="E1952" s="40"/>
      <c r="F1952" s="40"/>
      <c r="G1952" s="40"/>
      <c r="H1952" s="46"/>
    </row>
    <row r="1953" s="2" customFormat="1" ht="16.8" customHeight="1">
      <c r="A1953" s="40"/>
      <c r="B1953" s="46"/>
      <c r="C1953" s="331" t="s">
        <v>7786</v>
      </c>
      <c r="D1953" s="331" t="s">
        <v>7787</v>
      </c>
      <c r="E1953" s="19" t="s">
        <v>251</v>
      </c>
      <c r="F1953" s="332">
        <v>117</v>
      </c>
      <c r="G1953" s="40"/>
      <c r="H1953" s="46"/>
    </row>
    <row r="1954" s="2" customFormat="1" ht="16.8" customHeight="1">
      <c r="A1954" s="40"/>
      <c r="B1954" s="46"/>
      <c r="C1954" s="331" t="s">
        <v>7830</v>
      </c>
      <c r="D1954" s="331" t="s">
        <v>7831</v>
      </c>
      <c r="E1954" s="19" t="s">
        <v>545</v>
      </c>
      <c r="F1954" s="332">
        <v>375</v>
      </c>
      <c r="G1954" s="40"/>
      <c r="H1954" s="46"/>
    </row>
    <row r="1955" s="2" customFormat="1" ht="16.8" customHeight="1">
      <c r="A1955" s="40"/>
      <c r="B1955" s="46"/>
      <c r="C1955" s="331" t="s">
        <v>7837</v>
      </c>
      <c r="D1955" s="331" t="s">
        <v>7838</v>
      </c>
      <c r="E1955" s="19" t="s">
        <v>545</v>
      </c>
      <c r="F1955" s="332">
        <v>15000</v>
      </c>
      <c r="G1955" s="40"/>
      <c r="H1955" s="46"/>
    </row>
    <row r="1956" s="2" customFormat="1" ht="16.8" customHeight="1">
      <c r="A1956" s="40"/>
      <c r="B1956" s="46"/>
      <c r="C1956" s="331" t="s">
        <v>3059</v>
      </c>
      <c r="D1956" s="331" t="s">
        <v>3060</v>
      </c>
      <c r="E1956" s="19" t="s">
        <v>545</v>
      </c>
      <c r="F1956" s="332">
        <v>375</v>
      </c>
      <c r="G1956" s="40"/>
      <c r="H1956" s="46"/>
    </row>
    <row r="1957" s="2" customFormat="1" ht="16.8" customHeight="1">
      <c r="A1957" s="40"/>
      <c r="B1957" s="46"/>
      <c r="C1957" s="327" t="s">
        <v>7732</v>
      </c>
      <c r="D1957" s="328" t="s">
        <v>1</v>
      </c>
      <c r="E1957" s="329" t="s">
        <v>1</v>
      </c>
      <c r="F1957" s="330">
        <v>20</v>
      </c>
      <c r="G1957" s="40"/>
      <c r="H1957" s="46"/>
    </row>
    <row r="1958" s="2" customFormat="1" ht="16.8" customHeight="1">
      <c r="A1958" s="40"/>
      <c r="B1958" s="46"/>
      <c r="C1958" s="331" t="s">
        <v>1</v>
      </c>
      <c r="D1958" s="331" t="s">
        <v>7745</v>
      </c>
      <c r="E1958" s="19" t="s">
        <v>1</v>
      </c>
      <c r="F1958" s="332">
        <v>0</v>
      </c>
      <c r="G1958" s="40"/>
      <c r="H1958" s="46"/>
    </row>
    <row r="1959" s="2" customFormat="1" ht="16.8" customHeight="1">
      <c r="A1959" s="40"/>
      <c r="B1959" s="46"/>
      <c r="C1959" s="331" t="s">
        <v>7732</v>
      </c>
      <c r="D1959" s="331" t="s">
        <v>418</v>
      </c>
      <c r="E1959" s="19" t="s">
        <v>1</v>
      </c>
      <c r="F1959" s="332">
        <v>20</v>
      </c>
      <c r="G1959" s="40"/>
      <c r="H1959" s="46"/>
    </row>
    <row r="1960" s="2" customFormat="1" ht="16.8" customHeight="1">
      <c r="A1960" s="40"/>
      <c r="B1960" s="46"/>
      <c r="C1960" s="333" t="s">
        <v>8207</v>
      </c>
      <c r="D1960" s="40"/>
      <c r="E1960" s="40"/>
      <c r="F1960" s="40"/>
      <c r="G1960" s="40"/>
      <c r="H1960" s="46"/>
    </row>
    <row r="1961" s="2" customFormat="1" ht="16.8" customHeight="1">
      <c r="A1961" s="40"/>
      <c r="B1961" s="46"/>
      <c r="C1961" s="331" t="s">
        <v>7738</v>
      </c>
      <c r="D1961" s="331" t="s">
        <v>7739</v>
      </c>
      <c r="E1961" s="19" t="s">
        <v>317</v>
      </c>
      <c r="F1961" s="332">
        <v>20</v>
      </c>
      <c r="G1961" s="40"/>
      <c r="H1961" s="46"/>
    </row>
    <row r="1962" s="2" customFormat="1" ht="16.8" customHeight="1">
      <c r="A1962" s="40"/>
      <c r="B1962" s="46"/>
      <c r="C1962" s="331" t="s">
        <v>7780</v>
      </c>
      <c r="D1962" s="331" t="s">
        <v>7781</v>
      </c>
      <c r="E1962" s="19" t="s">
        <v>275</v>
      </c>
      <c r="F1962" s="332">
        <v>6</v>
      </c>
      <c r="G1962" s="40"/>
      <c r="H1962" s="46"/>
    </row>
    <row r="1963" s="2" customFormat="1" ht="16.8" customHeight="1">
      <c r="A1963" s="40"/>
      <c r="B1963" s="46"/>
      <c r="C1963" s="327" t="s">
        <v>7733</v>
      </c>
      <c r="D1963" s="328" t="s">
        <v>1</v>
      </c>
      <c r="E1963" s="329" t="s">
        <v>1</v>
      </c>
      <c r="F1963" s="330">
        <v>48.75</v>
      </c>
      <c r="G1963" s="40"/>
      <c r="H1963" s="46"/>
    </row>
    <row r="1964" s="2" customFormat="1" ht="16.8" customHeight="1">
      <c r="A1964" s="40"/>
      <c r="B1964" s="46"/>
      <c r="C1964" s="331" t="s">
        <v>1</v>
      </c>
      <c r="D1964" s="331" t="s">
        <v>7754</v>
      </c>
      <c r="E1964" s="19" t="s">
        <v>1</v>
      </c>
      <c r="F1964" s="332">
        <v>0</v>
      </c>
      <c r="G1964" s="40"/>
      <c r="H1964" s="46"/>
    </row>
    <row r="1965" s="2" customFormat="1" ht="16.8" customHeight="1">
      <c r="A1965" s="40"/>
      <c r="B1965" s="46"/>
      <c r="C1965" s="331" t="s">
        <v>7733</v>
      </c>
      <c r="D1965" s="331" t="s">
        <v>7755</v>
      </c>
      <c r="E1965" s="19" t="s">
        <v>1</v>
      </c>
      <c r="F1965" s="332">
        <v>48.75</v>
      </c>
      <c r="G1965" s="40"/>
      <c r="H1965" s="46"/>
    </row>
    <row r="1966" s="2" customFormat="1" ht="16.8" customHeight="1">
      <c r="A1966" s="40"/>
      <c r="B1966" s="46"/>
      <c r="C1966" s="333" t="s">
        <v>8207</v>
      </c>
      <c r="D1966" s="40"/>
      <c r="E1966" s="40"/>
      <c r="F1966" s="40"/>
      <c r="G1966" s="40"/>
      <c r="H1966" s="46"/>
    </row>
    <row r="1967" s="2" customFormat="1" ht="16.8" customHeight="1">
      <c r="A1967" s="40"/>
      <c r="B1967" s="46"/>
      <c r="C1967" s="331" t="s">
        <v>7749</v>
      </c>
      <c r="D1967" s="331" t="s">
        <v>7750</v>
      </c>
      <c r="E1967" s="19" t="s">
        <v>251</v>
      </c>
      <c r="F1967" s="332">
        <v>48.75</v>
      </c>
      <c r="G1967" s="40"/>
      <c r="H1967" s="46"/>
    </row>
    <row r="1968" s="2" customFormat="1" ht="16.8" customHeight="1">
      <c r="A1968" s="40"/>
      <c r="B1968" s="46"/>
      <c r="C1968" s="331" t="s">
        <v>7756</v>
      </c>
      <c r="D1968" s="331" t="s">
        <v>7757</v>
      </c>
      <c r="E1968" s="19" t="s">
        <v>275</v>
      </c>
      <c r="F1968" s="332">
        <v>195</v>
      </c>
      <c r="G1968" s="40"/>
      <c r="H1968" s="46"/>
    </row>
    <row r="1969" s="2" customFormat="1" ht="16.8" customHeight="1">
      <c r="A1969" s="40"/>
      <c r="B1969" s="46"/>
      <c r="C1969" s="331" t="s">
        <v>7767</v>
      </c>
      <c r="D1969" s="331" t="s">
        <v>7768</v>
      </c>
      <c r="E1969" s="19" t="s">
        <v>545</v>
      </c>
      <c r="F1969" s="332">
        <v>3.4129999999999998</v>
      </c>
      <c r="G1969" s="40"/>
      <c r="H1969" s="46"/>
    </row>
    <row r="1970" s="2" customFormat="1" ht="16.8" customHeight="1">
      <c r="A1970" s="40"/>
      <c r="B1970" s="46"/>
      <c r="C1970" s="327" t="s">
        <v>7735</v>
      </c>
      <c r="D1970" s="328" t="s">
        <v>1</v>
      </c>
      <c r="E1970" s="329" t="s">
        <v>1</v>
      </c>
      <c r="F1970" s="330">
        <v>330</v>
      </c>
      <c r="G1970" s="40"/>
      <c r="H1970" s="46"/>
    </row>
    <row r="1971" s="2" customFormat="1" ht="16.8" customHeight="1">
      <c r="A1971" s="40"/>
      <c r="B1971" s="46"/>
      <c r="C1971" s="331" t="s">
        <v>1</v>
      </c>
      <c r="D1971" s="331" t="s">
        <v>7812</v>
      </c>
      <c r="E1971" s="19" t="s">
        <v>1</v>
      </c>
      <c r="F1971" s="332">
        <v>0</v>
      </c>
      <c r="G1971" s="40"/>
      <c r="H1971" s="46"/>
    </row>
    <row r="1972" s="2" customFormat="1" ht="16.8" customHeight="1">
      <c r="A1972" s="40"/>
      <c r="B1972" s="46"/>
      <c r="C1972" s="331" t="s">
        <v>7735</v>
      </c>
      <c r="D1972" s="331" t="s">
        <v>7736</v>
      </c>
      <c r="E1972" s="19" t="s">
        <v>1</v>
      </c>
      <c r="F1972" s="332">
        <v>330</v>
      </c>
      <c r="G1972" s="40"/>
      <c r="H1972" s="46"/>
    </row>
    <row r="1973" s="2" customFormat="1" ht="16.8" customHeight="1">
      <c r="A1973" s="40"/>
      <c r="B1973" s="46"/>
      <c r="C1973" s="333" t="s">
        <v>8207</v>
      </c>
      <c r="D1973" s="40"/>
      <c r="E1973" s="40"/>
      <c r="F1973" s="40"/>
      <c r="G1973" s="40"/>
      <c r="H1973" s="46"/>
    </row>
    <row r="1974" s="2" customFormat="1" ht="16.8" customHeight="1">
      <c r="A1974" s="40"/>
      <c r="B1974" s="46"/>
      <c r="C1974" s="331" t="s">
        <v>7807</v>
      </c>
      <c r="D1974" s="331" t="s">
        <v>7808</v>
      </c>
      <c r="E1974" s="19" t="s">
        <v>275</v>
      </c>
      <c r="F1974" s="332">
        <v>330</v>
      </c>
      <c r="G1974" s="40"/>
      <c r="H1974" s="46"/>
    </row>
    <row r="1975" s="2" customFormat="1" ht="16.8" customHeight="1">
      <c r="A1975" s="40"/>
      <c r="B1975" s="46"/>
      <c r="C1975" s="331" t="s">
        <v>7793</v>
      </c>
      <c r="D1975" s="331" t="s">
        <v>7794</v>
      </c>
      <c r="E1975" s="19" t="s">
        <v>275</v>
      </c>
      <c r="F1975" s="332">
        <v>330</v>
      </c>
      <c r="G1975" s="40"/>
      <c r="H1975" s="46"/>
    </row>
    <row r="1976" s="2" customFormat="1" ht="16.8" customHeight="1">
      <c r="A1976" s="40"/>
      <c r="B1976" s="46"/>
      <c r="C1976" s="331" t="s">
        <v>7798</v>
      </c>
      <c r="D1976" s="331" t="s">
        <v>7799</v>
      </c>
      <c r="E1976" s="19" t="s">
        <v>275</v>
      </c>
      <c r="F1976" s="332">
        <v>330</v>
      </c>
      <c r="G1976" s="40"/>
      <c r="H1976" s="46"/>
    </row>
    <row r="1977" s="2" customFormat="1" ht="16.8" customHeight="1">
      <c r="A1977" s="40"/>
      <c r="B1977" s="46"/>
      <c r="C1977" s="331" t="s">
        <v>7803</v>
      </c>
      <c r="D1977" s="331" t="s">
        <v>7804</v>
      </c>
      <c r="E1977" s="19" t="s">
        <v>275</v>
      </c>
      <c r="F1977" s="332">
        <v>330</v>
      </c>
      <c r="G1977" s="40"/>
      <c r="H1977" s="46"/>
    </row>
    <row r="1978" s="2" customFormat="1" ht="16.8" customHeight="1">
      <c r="A1978" s="40"/>
      <c r="B1978" s="46"/>
      <c r="C1978" s="331" t="s">
        <v>7813</v>
      </c>
      <c r="D1978" s="331" t="s">
        <v>7814</v>
      </c>
      <c r="E1978" s="19" t="s">
        <v>275</v>
      </c>
      <c r="F1978" s="332">
        <v>2310</v>
      </c>
      <c r="G1978" s="40"/>
      <c r="H1978" s="46"/>
    </row>
    <row r="1979" s="2" customFormat="1" ht="16.8" customHeight="1">
      <c r="A1979" s="40"/>
      <c r="B1979" s="46"/>
      <c r="C1979" s="331" t="s">
        <v>7819</v>
      </c>
      <c r="D1979" s="331" t="s">
        <v>7820</v>
      </c>
      <c r="E1979" s="19" t="s">
        <v>275</v>
      </c>
      <c r="F1979" s="332">
        <v>330</v>
      </c>
      <c r="G1979" s="40"/>
      <c r="H1979" s="46"/>
    </row>
    <row r="1980" s="2" customFormat="1" ht="16.8" customHeight="1">
      <c r="A1980" s="40"/>
      <c r="B1980" s="46"/>
      <c r="C1980" s="331" t="s">
        <v>7824</v>
      </c>
      <c r="D1980" s="331" t="s">
        <v>7825</v>
      </c>
      <c r="E1980" s="19" t="s">
        <v>329</v>
      </c>
      <c r="F1980" s="332">
        <v>1320</v>
      </c>
      <c r="G1980" s="40"/>
      <c r="H1980" s="46"/>
    </row>
    <row r="1981" s="2" customFormat="1" ht="16.8" customHeight="1">
      <c r="A1981" s="40"/>
      <c r="B1981" s="46"/>
      <c r="C1981" s="331" t="s">
        <v>7830</v>
      </c>
      <c r="D1981" s="331" t="s">
        <v>7831</v>
      </c>
      <c r="E1981" s="19" t="s">
        <v>545</v>
      </c>
      <c r="F1981" s="332">
        <v>375</v>
      </c>
      <c r="G1981" s="40"/>
      <c r="H1981" s="46"/>
    </row>
    <row r="1982" s="2" customFormat="1" ht="16.8" customHeight="1">
      <c r="A1982" s="40"/>
      <c r="B1982" s="46"/>
      <c r="C1982" s="331" t="s">
        <v>7837</v>
      </c>
      <c r="D1982" s="331" t="s">
        <v>7838</v>
      </c>
      <c r="E1982" s="19" t="s">
        <v>545</v>
      </c>
      <c r="F1982" s="332">
        <v>15000</v>
      </c>
      <c r="G1982" s="40"/>
      <c r="H1982" s="46"/>
    </row>
    <row r="1983" s="2" customFormat="1" ht="16.8" customHeight="1">
      <c r="A1983" s="40"/>
      <c r="B1983" s="46"/>
      <c r="C1983" s="331" t="s">
        <v>3059</v>
      </c>
      <c r="D1983" s="331" t="s">
        <v>3060</v>
      </c>
      <c r="E1983" s="19" t="s">
        <v>545</v>
      </c>
      <c r="F1983" s="332">
        <v>375</v>
      </c>
      <c r="G1983" s="40"/>
      <c r="H1983" s="46"/>
    </row>
    <row r="1984" s="2" customFormat="1" ht="26.4" customHeight="1">
      <c r="A1984" s="40"/>
      <c r="B1984" s="46"/>
      <c r="C1984" s="326" t="s">
        <v>159</v>
      </c>
      <c r="D1984" s="326" t="s">
        <v>157</v>
      </c>
      <c r="E1984" s="40"/>
      <c r="F1984" s="40"/>
      <c r="G1984" s="40"/>
      <c r="H1984" s="46"/>
    </row>
    <row r="1985" s="2" customFormat="1" ht="16.8" customHeight="1">
      <c r="A1985" s="40"/>
      <c r="B1985" s="46"/>
      <c r="C1985" s="327" t="s">
        <v>3098</v>
      </c>
      <c r="D1985" s="328" t="s">
        <v>1</v>
      </c>
      <c r="E1985" s="329" t="s">
        <v>1</v>
      </c>
      <c r="F1985" s="330">
        <v>20.5</v>
      </c>
      <c r="G1985" s="40"/>
      <c r="H1985" s="46"/>
    </row>
    <row r="1986" s="2" customFormat="1" ht="16.8" customHeight="1">
      <c r="A1986" s="40"/>
      <c r="B1986" s="46"/>
      <c r="C1986" s="331" t="s">
        <v>1</v>
      </c>
      <c r="D1986" s="331" t="s">
        <v>7902</v>
      </c>
      <c r="E1986" s="19" t="s">
        <v>1</v>
      </c>
      <c r="F1986" s="332">
        <v>0</v>
      </c>
      <c r="G1986" s="40"/>
      <c r="H1986" s="46"/>
    </row>
    <row r="1987" s="2" customFormat="1" ht="16.8" customHeight="1">
      <c r="A1987" s="40"/>
      <c r="B1987" s="46"/>
      <c r="C1987" s="331" t="s">
        <v>1</v>
      </c>
      <c r="D1987" s="331" t="s">
        <v>7903</v>
      </c>
      <c r="E1987" s="19" t="s">
        <v>1</v>
      </c>
      <c r="F1987" s="332">
        <v>19.5</v>
      </c>
      <c r="G1987" s="40"/>
      <c r="H1987" s="46"/>
    </row>
    <row r="1988" s="2" customFormat="1" ht="16.8" customHeight="1">
      <c r="A1988" s="40"/>
      <c r="B1988" s="46"/>
      <c r="C1988" s="331" t="s">
        <v>1</v>
      </c>
      <c r="D1988" s="331" t="s">
        <v>7904</v>
      </c>
      <c r="E1988" s="19" t="s">
        <v>1</v>
      </c>
      <c r="F1988" s="332">
        <v>0</v>
      </c>
      <c r="G1988" s="40"/>
      <c r="H1988" s="46"/>
    </row>
    <row r="1989" s="2" customFormat="1" ht="16.8" customHeight="1">
      <c r="A1989" s="40"/>
      <c r="B1989" s="46"/>
      <c r="C1989" s="331" t="s">
        <v>1</v>
      </c>
      <c r="D1989" s="331" t="s">
        <v>85</v>
      </c>
      <c r="E1989" s="19" t="s">
        <v>1</v>
      </c>
      <c r="F1989" s="332">
        <v>1</v>
      </c>
      <c r="G1989" s="40"/>
      <c r="H1989" s="46"/>
    </row>
    <row r="1990" s="2" customFormat="1" ht="16.8" customHeight="1">
      <c r="A1990" s="40"/>
      <c r="B1990" s="46"/>
      <c r="C1990" s="331" t="s">
        <v>3098</v>
      </c>
      <c r="D1990" s="331" t="s">
        <v>266</v>
      </c>
      <c r="E1990" s="19" t="s">
        <v>1</v>
      </c>
      <c r="F1990" s="332">
        <v>20.5</v>
      </c>
      <c r="G1990" s="40"/>
      <c r="H1990" s="46"/>
    </row>
    <row r="1991" s="2" customFormat="1" ht="16.8" customHeight="1">
      <c r="A1991" s="40"/>
      <c r="B1991" s="46"/>
      <c r="C1991" s="333" t="s">
        <v>8207</v>
      </c>
      <c r="D1991" s="40"/>
      <c r="E1991" s="40"/>
      <c r="F1991" s="40"/>
      <c r="G1991" s="40"/>
      <c r="H1991" s="46"/>
    </row>
    <row r="1992" s="2" customFormat="1" ht="16.8" customHeight="1">
      <c r="A1992" s="40"/>
      <c r="B1992" s="46"/>
      <c r="C1992" s="331" t="s">
        <v>2103</v>
      </c>
      <c r="D1992" s="331" t="s">
        <v>2104</v>
      </c>
      <c r="E1992" s="19" t="s">
        <v>251</v>
      </c>
      <c r="F1992" s="332">
        <v>20.5</v>
      </c>
      <c r="G1992" s="40"/>
      <c r="H1992" s="46"/>
    </row>
    <row r="1993" s="2" customFormat="1" ht="16.8" customHeight="1">
      <c r="A1993" s="40"/>
      <c r="B1993" s="46"/>
      <c r="C1993" s="331" t="s">
        <v>659</v>
      </c>
      <c r="D1993" s="331" t="s">
        <v>660</v>
      </c>
      <c r="E1993" s="19" t="s">
        <v>545</v>
      </c>
      <c r="F1993" s="332">
        <v>282.32499999999999</v>
      </c>
      <c r="G1993" s="40"/>
      <c r="H1993" s="46"/>
    </row>
    <row r="1994" s="2" customFormat="1" ht="16.8" customHeight="1">
      <c r="A1994" s="40"/>
      <c r="B1994" s="46"/>
      <c r="C1994" s="331" t="s">
        <v>667</v>
      </c>
      <c r="D1994" s="331" t="s">
        <v>668</v>
      </c>
      <c r="E1994" s="19" t="s">
        <v>545</v>
      </c>
      <c r="F1994" s="332">
        <v>1441.175</v>
      </c>
      <c r="G1994" s="40"/>
      <c r="H1994" s="46"/>
    </row>
    <row r="1995" s="2" customFormat="1" ht="16.8" customHeight="1">
      <c r="A1995" s="40"/>
      <c r="B1995" s="46"/>
      <c r="C1995" s="327" t="s">
        <v>8208</v>
      </c>
      <c r="D1995" s="328" t="s">
        <v>1</v>
      </c>
      <c r="E1995" s="329" t="s">
        <v>1</v>
      </c>
      <c r="F1995" s="330">
        <v>352.5</v>
      </c>
      <c r="G1995" s="40"/>
      <c r="H1995" s="46"/>
    </row>
    <row r="1996" s="2" customFormat="1" ht="16.8" customHeight="1">
      <c r="A1996" s="40"/>
      <c r="B1996" s="46"/>
      <c r="C1996" s="327" t="s">
        <v>7872</v>
      </c>
      <c r="D1996" s="328" t="s">
        <v>1</v>
      </c>
      <c r="E1996" s="329" t="s">
        <v>1</v>
      </c>
      <c r="F1996" s="330">
        <v>5</v>
      </c>
      <c r="G1996" s="40"/>
      <c r="H1996" s="46"/>
    </row>
    <row r="1997" s="2" customFormat="1" ht="16.8" customHeight="1">
      <c r="A1997" s="40"/>
      <c r="B1997" s="46"/>
      <c r="C1997" s="331" t="s">
        <v>1</v>
      </c>
      <c r="D1997" s="331" t="s">
        <v>246</v>
      </c>
      <c r="E1997" s="19" t="s">
        <v>1</v>
      </c>
      <c r="F1997" s="332">
        <v>5</v>
      </c>
      <c r="G1997" s="40"/>
      <c r="H1997" s="46"/>
    </row>
    <row r="1998" s="2" customFormat="1" ht="16.8" customHeight="1">
      <c r="A1998" s="40"/>
      <c r="B1998" s="46"/>
      <c r="C1998" s="331" t="s">
        <v>7872</v>
      </c>
      <c r="D1998" s="331" t="s">
        <v>266</v>
      </c>
      <c r="E1998" s="19" t="s">
        <v>1</v>
      </c>
      <c r="F1998" s="332">
        <v>5</v>
      </c>
      <c r="G1998" s="40"/>
      <c r="H1998" s="46"/>
    </row>
    <row r="1999" s="2" customFormat="1" ht="16.8" customHeight="1">
      <c r="A1999" s="40"/>
      <c r="B1999" s="46"/>
      <c r="C1999" s="327" t="s">
        <v>7847</v>
      </c>
      <c r="D1999" s="328" t="s">
        <v>1</v>
      </c>
      <c r="E1999" s="329" t="s">
        <v>1</v>
      </c>
      <c r="F1999" s="330">
        <v>82.875</v>
      </c>
      <c r="G1999" s="40"/>
      <c r="H1999" s="46"/>
    </row>
    <row r="2000" s="2" customFormat="1" ht="16.8" customHeight="1">
      <c r="A2000" s="40"/>
      <c r="B2000" s="46"/>
      <c r="C2000" s="331" t="s">
        <v>7847</v>
      </c>
      <c r="D2000" s="331" t="s">
        <v>7889</v>
      </c>
      <c r="E2000" s="19" t="s">
        <v>1</v>
      </c>
      <c r="F2000" s="332">
        <v>82.875</v>
      </c>
      <c r="G2000" s="40"/>
      <c r="H2000" s="46"/>
    </row>
    <row r="2001" s="2" customFormat="1" ht="16.8" customHeight="1">
      <c r="A2001" s="40"/>
      <c r="B2001" s="46"/>
      <c r="C2001" s="333" t="s">
        <v>8207</v>
      </c>
      <c r="D2001" s="40"/>
      <c r="E2001" s="40"/>
      <c r="F2001" s="40"/>
      <c r="G2001" s="40"/>
      <c r="H2001" s="46"/>
    </row>
    <row r="2002" s="2" customFormat="1" ht="16.8" customHeight="1">
      <c r="A2002" s="40"/>
      <c r="B2002" s="46"/>
      <c r="C2002" s="331" t="s">
        <v>2288</v>
      </c>
      <c r="D2002" s="331" t="s">
        <v>2289</v>
      </c>
      <c r="E2002" s="19" t="s">
        <v>545</v>
      </c>
      <c r="F2002" s="332">
        <v>82.875</v>
      </c>
      <c r="G2002" s="40"/>
      <c r="H2002" s="46"/>
    </row>
    <row r="2003" s="2" customFormat="1" ht="16.8" customHeight="1">
      <c r="A2003" s="40"/>
      <c r="B2003" s="46"/>
      <c r="C2003" s="331" t="s">
        <v>659</v>
      </c>
      <c r="D2003" s="331" t="s">
        <v>660</v>
      </c>
      <c r="E2003" s="19" t="s">
        <v>545</v>
      </c>
      <c r="F2003" s="332">
        <v>282.32499999999999</v>
      </c>
      <c r="G2003" s="40"/>
      <c r="H2003" s="46"/>
    </row>
    <row r="2004" s="2" customFormat="1" ht="16.8" customHeight="1">
      <c r="A2004" s="40"/>
      <c r="B2004" s="46"/>
      <c r="C2004" s="331" t="s">
        <v>667</v>
      </c>
      <c r="D2004" s="331" t="s">
        <v>668</v>
      </c>
      <c r="E2004" s="19" t="s">
        <v>545</v>
      </c>
      <c r="F2004" s="332">
        <v>1441.175</v>
      </c>
      <c r="G2004" s="40"/>
      <c r="H2004" s="46"/>
    </row>
    <row r="2005" s="2" customFormat="1" ht="16.8" customHeight="1">
      <c r="A2005" s="40"/>
      <c r="B2005" s="46"/>
      <c r="C2005" s="327" t="s">
        <v>7849</v>
      </c>
      <c r="D2005" s="328" t="s">
        <v>1</v>
      </c>
      <c r="E2005" s="329" t="s">
        <v>1</v>
      </c>
      <c r="F2005" s="330">
        <v>78</v>
      </c>
      <c r="G2005" s="40"/>
      <c r="H2005" s="46"/>
    </row>
    <row r="2006" s="2" customFormat="1" ht="16.8" customHeight="1">
      <c r="A2006" s="40"/>
      <c r="B2006" s="46"/>
      <c r="C2006" s="331" t="s">
        <v>1</v>
      </c>
      <c r="D2006" s="331" t="s">
        <v>7882</v>
      </c>
      <c r="E2006" s="19" t="s">
        <v>1</v>
      </c>
      <c r="F2006" s="332">
        <v>0</v>
      </c>
      <c r="G2006" s="40"/>
      <c r="H2006" s="46"/>
    </row>
    <row r="2007" s="2" customFormat="1" ht="16.8" customHeight="1">
      <c r="A2007" s="40"/>
      <c r="B2007" s="46"/>
      <c r="C2007" s="331" t="s">
        <v>1</v>
      </c>
      <c r="D2007" s="331" t="s">
        <v>7883</v>
      </c>
      <c r="E2007" s="19" t="s">
        <v>1</v>
      </c>
      <c r="F2007" s="332">
        <v>78</v>
      </c>
      <c r="G2007" s="40"/>
      <c r="H2007" s="46"/>
    </row>
    <row r="2008" s="2" customFormat="1" ht="16.8" customHeight="1">
      <c r="A2008" s="40"/>
      <c r="B2008" s="46"/>
      <c r="C2008" s="331" t="s">
        <v>7849</v>
      </c>
      <c r="D2008" s="331" t="s">
        <v>266</v>
      </c>
      <c r="E2008" s="19" t="s">
        <v>1</v>
      </c>
      <c r="F2008" s="332">
        <v>78</v>
      </c>
      <c r="G2008" s="40"/>
      <c r="H2008" s="46"/>
    </row>
    <row r="2009" s="2" customFormat="1" ht="16.8" customHeight="1">
      <c r="A2009" s="40"/>
      <c r="B2009" s="46"/>
      <c r="C2009" s="333" t="s">
        <v>8207</v>
      </c>
      <c r="D2009" s="40"/>
      <c r="E2009" s="40"/>
      <c r="F2009" s="40"/>
      <c r="G2009" s="40"/>
      <c r="H2009" s="46"/>
    </row>
    <row r="2010" s="2" customFormat="1" ht="16.8" customHeight="1">
      <c r="A2010" s="40"/>
      <c r="B2010" s="46"/>
      <c r="C2010" s="331" t="s">
        <v>1220</v>
      </c>
      <c r="D2010" s="331" t="s">
        <v>1221</v>
      </c>
      <c r="E2010" s="19" t="s">
        <v>251</v>
      </c>
      <c r="F2010" s="332">
        <v>78</v>
      </c>
      <c r="G2010" s="40"/>
      <c r="H2010" s="46"/>
    </row>
    <row r="2011" s="2" customFormat="1" ht="16.8" customHeight="1">
      <c r="A2011" s="40"/>
      <c r="B2011" s="46"/>
      <c r="C2011" s="331" t="s">
        <v>659</v>
      </c>
      <c r="D2011" s="331" t="s">
        <v>660</v>
      </c>
      <c r="E2011" s="19" t="s">
        <v>545</v>
      </c>
      <c r="F2011" s="332">
        <v>282.32499999999999</v>
      </c>
      <c r="G2011" s="40"/>
      <c r="H2011" s="46"/>
    </row>
    <row r="2012" s="2" customFormat="1" ht="16.8" customHeight="1">
      <c r="A2012" s="40"/>
      <c r="B2012" s="46"/>
      <c r="C2012" s="331" t="s">
        <v>667</v>
      </c>
      <c r="D2012" s="331" t="s">
        <v>668</v>
      </c>
      <c r="E2012" s="19" t="s">
        <v>545</v>
      </c>
      <c r="F2012" s="332">
        <v>1441.175</v>
      </c>
      <c r="G2012" s="40"/>
      <c r="H2012" s="46"/>
    </row>
    <row r="2013" s="2" customFormat="1" ht="16.8" customHeight="1">
      <c r="A2013" s="40"/>
      <c r="B2013" s="46"/>
      <c r="C2013" s="331" t="s">
        <v>1418</v>
      </c>
      <c r="D2013" s="331" t="s">
        <v>1419</v>
      </c>
      <c r="E2013" s="19" t="s">
        <v>545</v>
      </c>
      <c r="F2013" s="332">
        <v>148.19999999999999</v>
      </c>
      <c r="G2013" s="40"/>
      <c r="H2013" s="46"/>
    </row>
    <row r="2014" s="2" customFormat="1" ht="16.8" customHeight="1">
      <c r="A2014" s="40"/>
      <c r="B2014" s="46"/>
      <c r="C2014" s="327" t="s">
        <v>7850</v>
      </c>
      <c r="D2014" s="328" t="s">
        <v>1</v>
      </c>
      <c r="E2014" s="329" t="s">
        <v>1</v>
      </c>
      <c r="F2014" s="330">
        <v>190</v>
      </c>
      <c r="G2014" s="40"/>
      <c r="H2014" s="46"/>
    </row>
    <row r="2015" s="2" customFormat="1" ht="16.8" customHeight="1">
      <c r="A2015" s="40"/>
      <c r="B2015" s="46"/>
      <c r="C2015" s="327" t="s">
        <v>1028</v>
      </c>
      <c r="D2015" s="328" t="s">
        <v>1</v>
      </c>
      <c r="E2015" s="329" t="s">
        <v>1</v>
      </c>
      <c r="F2015" s="330">
        <v>650</v>
      </c>
      <c r="G2015" s="40"/>
      <c r="H2015" s="46"/>
    </row>
    <row r="2016" s="2" customFormat="1" ht="16.8" customHeight="1">
      <c r="A2016" s="40"/>
      <c r="B2016" s="46"/>
      <c r="C2016" s="331" t="s">
        <v>1028</v>
      </c>
      <c r="D2016" s="331" t="s">
        <v>7898</v>
      </c>
      <c r="E2016" s="19" t="s">
        <v>1</v>
      </c>
      <c r="F2016" s="332">
        <v>650</v>
      </c>
      <c r="G2016" s="40"/>
      <c r="H2016" s="46"/>
    </row>
    <row r="2017" s="2" customFormat="1" ht="16.8" customHeight="1">
      <c r="A2017" s="40"/>
      <c r="B2017" s="46"/>
      <c r="C2017" s="333" t="s">
        <v>8207</v>
      </c>
      <c r="D2017" s="40"/>
      <c r="E2017" s="40"/>
      <c r="F2017" s="40"/>
      <c r="G2017" s="40"/>
      <c r="H2017" s="46"/>
    </row>
    <row r="2018" s="2" customFormat="1" ht="16.8" customHeight="1">
      <c r="A2018" s="40"/>
      <c r="B2018" s="46"/>
      <c r="C2018" s="331" t="s">
        <v>1303</v>
      </c>
      <c r="D2018" s="331" t="s">
        <v>1304</v>
      </c>
      <c r="E2018" s="19" t="s">
        <v>329</v>
      </c>
      <c r="F2018" s="332">
        <v>650</v>
      </c>
      <c r="G2018" s="40"/>
      <c r="H2018" s="46"/>
    </row>
    <row r="2019" s="2" customFormat="1">
      <c r="A2019" s="40"/>
      <c r="B2019" s="46"/>
      <c r="C2019" s="331" t="s">
        <v>676</v>
      </c>
      <c r="D2019" s="331" t="s">
        <v>677</v>
      </c>
      <c r="E2019" s="19" t="s">
        <v>545</v>
      </c>
      <c r="F2019" s="332">
        <v>45.799999999999997</v>
      </c>
      <c r="G2019" s="40"/>
      <c r="H2019" s="46"/>
    </row>
    <row r="2020" s="2" customFormat="1">
      <c r="A2020" s="40"/>
      <c r="B2020" s="46"/>
      <c r="C2020" s="331" t="s">
        <v>691</v>
      </c>
      <c r="D2020" s="331" t="s">
        <v>692</v>
      </c>
      <c r="E2020" s="19" t="s">
        <v>545</v>
      </c>
      <c r="F2020" s="332">
        <v>284</v>
      </c>
      <c r="G2020" s="40"/>
      <c r="H2020" s="46"/>
    </row>
    <row r="2021" s="2" customFormat="1" ht="16.8" customHeight="1">
      <c r="A2021" s="40"/>
      <c r="B2021" s="46"/>
      <c r="C2021" s="327" t="s">
        <v>7851</v>
      </c>
      <c r="D2021" s="328" t="s">
        <v>1</v>
      </c>
      <c r="E2021" s="329" t="s">
        <v>1</v>
      </c>
      <c r="F2021" s="330">
        <v>488</v>
      </c>
      <c r="G2021" s="40"/>
      <c r="H2021" s="46"/>
    </row>
    <row r="2022" s="2" customFormat="1" ht="16.8" customHeight="1">
      <c r="A2022" s="40"/>
      <c r="B2022" s="46"/>
      <c r="C2022" s="331" t="s">
        <v>1</v>
      </c>
      <c r="D2022" s="331" t="s">
        <v>7900</v>
      </c>
      <c r="E2022" s="19" t="s">
        <v>1</v>
      </c>
      <c r="F2022" s="332">
        <v>487.5</v>
      </c>
      <c r="G2022" s="40"/>
      <c r="H2022" s="46"/>
    </row>
    <row r="2023" s="2" customFormat="1" ht="16.8" customHeight="1">
      <c r="A2023" s="40"/>
      <c r="B2023" s="46"/>
      <c r="C2023" s="331" t="s">
        <v>1</v>
      </c>
      <c r="D2023" s="331" t="s">
        <v>2363</v>
      </c>
      <c r="E2023" s="19" t="s">
        <v>1</v>
      </c>
      <c r="F2023" s="332">
        <v>0.5</v>
      </c>
      <c r="G2023" s="40"/>
      <c r="H2023" s="46"/>
    </row>
    <row r="2024" s="2" customFormat="1" ht="16.8" customHeight="1">
      <c r="A2024" s="40"/>
      <c r="B2024" s="46"/>
      <c r="C2024" s="331" t="s">
        <v>7851</v>
      </c>
      <c r="D2024" s="331" t="s">
        <v>266</v>
      </c>
      <c r="E2024" s="19" t="s">
        <v>1</v>
      </c>
      <c r="F2024" s="332">
        <v>488</v>
      </c>
      <c r="G2024" s="40"/>
      <c r="H2024" s="46"/>
    </row>
    <row r="2025" s="2" customFormat="1" ht="16.8" customHeight="1">
      <c r="A2025" s="40"/>
      <c r="B2025" s="46"/>
      <c r="C2025" s="333" t="s">
        <v>8207</v>
      </c>
      <c r="D2025" s="40"/>
      <c r="E2025" s="40"/>
      <c r="F2025" s="40"/>
      <c r="G2025" s="40"/>
      <c r="H2025" s="46"/>
    </row>
    <row r="2026" s="2" customFormat="1" ht="16.8" customHeight="1">
      <c r="A2026" s="40"/>
      <c r="B2026" s="46"/>
      <c r="C2026" s="331" t="s">
        <v>1295</v>
      </c>
      <c r="D2026" s="331" t="s">
        <v>1296</v>
      </c>
      <c r="E2026" s="19" t="s">
        <v>329</v>
      </c>
      <c r="F2026" s="332">
        <v>488</v>
      </c>
      <c r="G2026" s="40"/>
      <c r="H2026" s="46"/>
    </row>
    <row r="2027" s="2" customFormat="1">
      <c r="A2027" s="40"/>
      <c r="B2027" s="46"/>
      <c r="C2027" s="331" t="s">
        <v>676</v>
      </c>
      <c r="D2027" s="331" t="s">
        <v>677</v>
      </c>
      <c r="E2027" s="19" t="s">
        <v>545</v>
      </c>
      <c r="F2027" s="332">
        <v>45.799999999999997</v>
      </c>
      <c r="G2027" s="40"/>
      <c r="H2027" s="46"/>
    </row>
    <row r="2028" s="2" customFormat="1">
      <c r="A2028" s="40"/>
      <c r="B2028" s="46"/>
      <c r="C2028" s="331" t="s">
        <v>691</v>
      </c>
      <c r="D2028" s="331" t="s">
        <v>692</v>
      </c>
      <c r="E2028" s="19" t="s">
        <v>545</v>
      </c>
      <c r="F2028" s="332">
        <v>284</v>
      </c>
      <c r="G2028" s="40"/>
      <c r="H2028" s="46"/>
    </row>
    <row r="2029" s="2" customFormat="1" ht="16.8" customHeight="1">
      <c r="A2029" s="40"/>
      <c r="B2029" s="46"/>
      <c r="C2029" s="327" t="s">
        <v>7853</v>
      </c>
      <c r="D2029" s="328" t="s">
        <v>1</v>
      </c>
      <c r="E2029" s="329" t="s">
        <v>1</v>
      </c>
      <c r="F2029" s="330">
        <v>195</v>
      </c>
      <c r="G2029" s="40"/>
      <c r="H2029" s="46"/>
    </row>
    <row r="2030" s="2" customFormat="1" ht="16.8" customHeight="1">
      <c r="A2030" s="40"/>
      <c r="B2030" s="46"/>
      <c r="C2030" s="331" t="s">
        <v>1</v>
      </c>
      <c r="D2030" s="331" t="s">
        <v>7870</v>
      </c>
      <c r="E2030" s="19" t="s">
        <v>1</v>
      </c>
      <c r="F2030" s="332">
        <v>0</v>
      </c>
      <c r="G2030" s="40"/>
      <c r="H2030" s="46"/>
    </row>
    <row r="2031" s="2" customFormat="1" ht="16.8" customHeight="1">
      <c r="A2031" s="40"/>
      <c r="B2031" s="46"/>
      <c r="C2031" s="331" t="s">
        <v>1</v>
      </c>
      <c r="D2031" s="331" t="s">
        <v>7865</v>
      </c>
      <c r="E2031" s="19" t="s">
        <v>1</v>
      </c>
      <c r="F2031" s="332">
        <v>195</v>
      </c>
      <c r="G2031" s="40"/>
      <c r="H2031" s="46"/>
    </row>
    <row r="2032" s="2" customFormat="1" ht="16.8" customHeight="1">
      <c r="A2032" s="40"/>
      <c r="B2032" s="46"/>
      <c r="C2032" s="331" t="s">
        <v>7853</v>
      </c>
      <c r="D2032" s="331" t="s">
        <v>266</v>
      </c>
      <c r="E2032" s="19" t="s">
        <v>1</v>
      </c>
      <c r="F2032" s="332">
        <v>195</v>
      </c>
      <c r="G2032" s="40"/>
      <c r="H2032" s="46"/>
    </row>
    <row r="2033" s="2" customFormat="1" ht="16.8" customHeight="1">
      <c r="A2033" s="40"/>
      <c r="B2033" s="46"/>
      <c r="C2033" s="333" t="s">
        <v>8207</v>
      </c>
      <c r="D2033" s="40"/>
      <c r="E2033" s="40"/>
      <c r="F2033" s="40"/>
      <c r="G2033" s="40"/>
      <c r="H2033" s="46"/>
    </row>
    <row r="2034" s="2" customFormat="1" ht="16.8" customHeight="1">
      <c r="A2034" s="40"/>
      <c r="B2034" s="46"/>
      <c r="C2034" s="331" t="s">
        <v>2223</v>
      </c>
      <c r="D2034" s="331" t="s">
        <v>2224</v>
      </c>
      <c r="E2034" s="19" t="s">
        <v>317</v>
      </c>
      <c r="F2034" s="332">
        <v>195</v>
      </c>
      <c r="G2034" s="40"/>
      <c r="H2034" s="46"/>
    </row>
    <row r="2035" s="2" customFormat="1" ht="16.8" customHeight="1">
      <c r="A2035" s="40"/>
      <c r="B2035" s="46"/>
      <c r="C2035" s="331" t="s">
        <v>2288</v>
      </c>
      <c r="D2035" s="331" t="s">
        <v>2289</v>
      </c>
      <c r="E2035" s="19" t="s">
        <v>545</v>
      </c>
      <c r="F2035" s="332">
        <v>82.875</v>
      </c>
      <c r="G2035" s="40"/>
      <c r="H2035" s="46"/>
    </row>
    <row r="2036" s="2" customFormat="1" ht="16.8" customHeight="1">
      <c r="A2036" s="40"/>
      <c r="B2036" s="46"/>
      <c r="C2036" s="331" t="s">
        <v>2384</v>
      </c>
      <c r="D2036" s="331" t="s">
        <v>2385</v>
      </c>
      <c r="E2036" s="19" t="s">
        <v>317</v>
      </c>
      <c r="F2036" s="332">
        <v>195</v>
      </c>
      <c r="G2036" s="40"/>
      <c r="H2036" s="46"/>
    </row>
    <row r="2037" s="2" customFormat="1" ht="16.8" customHeight="1">
      <c r="A2037" s="40"/>
      <c r="B2037" s="46"/>
      <c r="C2037" s="331" t="s">
        <v>1307</v>
      </c>
      <c r="D2037" s="331" t="s">
        <v>1308</v>
      </c>
      <c r="E2037" s="19" t="s">
        <v>275</v>
      </c>
      <c r="F2037" s="332">
        <v>140.40000000000001</v>
      </c>
      <c r="G2037" s="40"/>
      <c r="H2037" s="46"/>
    </row>
    <row r="2038" s="2" customFormat="1" ht="16.8" customHeight="1">
      <c r="A2038" s="40"/>
      <c r="B2038" s="46"/>
      <c r="C2038" s="327" t="s">
        <v>7855</v>
      </c>
      <c r="D2038" s="328" t="s">
        <v>1</v>
      </c>
      <c r="E2038" s="329" t="s">
        <v>1</v>
      </c>
      <c r="F2038" s="330">
        <v>195</v>
      </c>
      <c r="G2038" s="40"/>
      <c r="H2038" s="46"/>
    </row>
    <row r="2039" s="2" customFormat="1" ht="16.8" customHeight="1">
      <c r="A2039" s="40"/>
      <c r="B2039" s="46"/>
      <c r="C2039" s="331" t="s">
        <v>1</v>
      </c>
      <c r="D2039" s="331" t="s">
        <v>7864</v>
      </c>
      <c r="E2039" s="19" t="s">
        <v>1</v>
      </c>
      <c r="F2039" s="332">
        <v>0</v>
      </c>
      <c r="G2039" s="40"/>
      <c r="H2039" s="46"/>
    </row>
    <row r="2040" s="2" customFormat="1" ht="16.8" customHeight="1">
      <c r="A2040" s="40"/>
      <c r="B2040" s="46"/>
      <c r="C2040" s="331" t="s">
        <v>7855</v>
      </c>
      <c r="D2040" s="331" t="s">
        <v>7865</v>
      </c>
      <c r="E2040" s="19" t="s">
        <v>1</v>
      </c>
      <c r="F2040" s="332">
        <v>195</v>
      </c>
      <c r="G2040" s="40"/>
      <c r="H2040" s="46"/>
    </row>
    <row r="2041" s="2" customFormat="1" ht="16.8" customHeight="1">
      <c r="A2041" s="40"/>
      <c r="B2041" s="46"/>
      <c r="C2041" s="333" t="s">
        <v>8207</v>
      </c>
      <c r="D2041" s="40"/>
      <c r="E2041" s="40"/>
      <c r="F2041" s="40"/>
      <c r="G2041" s="40"/>
      <c r="H2041" s="46"/>
    </row>
    <row r="2042" s="2" customFormat="1" ht="16.8" customHeight="1">
      <c r="A2042" s="40"/>
      <c r="B2042" s="46"/>
      <c r="C2042" s="331" t="s">
        <v>1089</v>
      </c>
      <c r="D2042" s="331" t="s">
        <v>1090</v>
      </c>
      <c r="E2042" s="19" t="s">
        <v>317</v>
      </c>
      <c r="F2042" s="332">
        <v>195</v>
      </c>
      <c r="G2042" s="40"/>
      <c r="H2042" s="46"/>
    </row>
    <row r="2043" s="2" customFormat="1" ht="16.8" customHeight="1">
      <c r="A2043" s="40"/>
      <c r="B2043" s="46"/>
      <c r="C2043" s="331" t="s">
        <v>7873</v>
      </c>
      <c r="D2043" s="331" t="s">
        <v>7874</v>
      </c>
      <c r="E2043" s="19" t="s">
        <v>275</v>
      </c>
      <c r="F2043" s="332">
        <v>117</v>
      </c>
      <c r="G2043" s="40"/>
      <c r="H2043" s="46"/>
    </row>
    <row r="2044" s="2" customFormat="1" ht="16.8" customHeight="1">
      <c r="A2044" s="40"/>
      <c r="B2044" s="46"/>
      <c r="C2044" s="331" t="s">
        <v>1303</v>
      </c>
      <c r="D2044" s="331" t="s">
        <v>1304</v>
      </c>
      <c r="E2044" s="19" t="s">
        <v>329</v>
      </c>
      <c r="F2044" s="332">
        <v>650</v>
      </c>
      <c r="G2044" s="40"/>
      <c r="H2044" s="46"/>
    </row>
    <row r="2045" s="2" customFormat="1" ht="16.8" customHeight="1">
      <c r="A2045" s="40"/>
      <c r="B2045" s="46"/>
      <c r="C2045" s="331" t="s">
        <v>1295</v>
      </c>
      <c r="D2045" s="331" t="s">
        <v>1296</v>
      </c>
      <c r="E2045" s="19" t="s">
        <v>329</v>
      </c>
      <c r="F2045" s="332">
        <v>488</v>
      </c>
      <c r="G2045" s="40"/>
      <c r="H2045" s="46"/>
    </row>
    <row r="2046" s="2" customFormat="1" ht="16.8" customHeight="1">
      <c r="A2046" s="40"/>
      <c r="B2046" s="46"/>
      <c r="C2046" s="331" t="s">
        <v>2103</v>
      </c>
      <c r="D2046" s="331" t="s">
        <v>2104</v>
      </c>
      <c r="E2046" s="19" t="s">
        <v>251</v>
      </c>
      <c r="F2046" s="332">
        <v>20.5</v>
      </c>
      <c r="G2046" s="40"/>
      <c r="H2046" s="46"/>
    </row>
    <row r="2047" s="2" customFormat="1" ht="7.44" customHeight="1">
      <c r="A2047" s="40"/>
      <c r="B2047" s="173"/>
      <c r="C2047" s="174"/>
      <c r="D2047" s="174"/>
      <c r="E2047" s="174"/>
      <c r="F2047" s="174"/>
      <c r="G2047" s="174"/>
      <c r="H2047" s="46"/>
    </row>
    <row r="2048" s="2" customFormat="1">
      <c r="A2048" s="40"/>
      <c r="B2048" s="40"/>
      <c r="C2048" s="40"/>
      <c r="D2048" s="40"/>
      <c r="E2048" s="40"/>
      <c r="F2048" s="40"/>
      <c r="G2048" s="40"/>
      <c r="H2048" s="40"/>
    </row>
  </sheetData>
  <sheetProtection sheet="1" formatColumns="0" formatRows="0" objects="1" scenarios="1" spinCount="100000" saltValue="3og8bZ8wNRM/j1VUX5yP7LNu7e90+r49eP9bOTnzEU/qd7c28ljgx1BaI/1Er7cy3IUHWQhFoTYP7uRZAZCECw==" hashValue="hvUo8ANw6aC1wvFp+p5OYk3LTx4F6YDc4isi09vj3y1wVuFO8k79eFHw96iMEbb2ENl4jVYnNxVv7VE8nAMg/w==" algorithmName="SHA-512" password="CC35"/>
  <mergeCells count="2">
    <mergeCell ref="D5:F5"/>
    <mergeCell ref="D6:F6"/>
  </mergeCells>
  <pageSetup paperSize="9" orientation="landscape" blackAndWhite="1" fitToHeight="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92</v>
      </c>
      <c r="AZ2" s="138" t="s">
        <v>991</v>
      </c>
      <c r="BA2" s="138" t="s">
        <v>1</v>
      </c>
      <c r="BB2" s="138" t="s">
        <v>1</v>
      </c>
      <c r="BC2" s="138" t="s">
        <v>992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993</v>
      </c>
      <c r="BA3" s="138" t="s">
        <v>1</v>
      </c>
      <c r="BB3" s="138" t="s">
        <v>1</v>
      </c>
      <c r="BC3" s="138" t="s">
        <v>994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995</v>
      </c>
      <c r="BA4" s="138" t="s">
        <v>1</v>
      </c>
      <c r="BB4" s="138" t="s">
        <v>1</v>
      </c>
      <c r="BC4" s="138" t="s">
        <v>996</v>
      </c>
      <c r="BD4" s="138" t="s">
        <v>87</v>
      </c>
    </row>
    <row r="5" hidden="1" s="1" customFormat="1" ht="6.96" customHeight="1">
      <c r="B5" s="22"/>
      <c r="L5" s="22"/>
      <c r="AZ5" s="138" t="s">
        <v>997</v>
      </c>
      <c r="BA5" s="138" t="s">
        <v>1</v>
      </c>
      <c r="BB5" s="138" t="s">
        <v>1</v>
      </c>
      <c r="BC5" s="138" t="s">
        <v>998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999</v>
      </c>
      <c r="BA6" s="138" t="s">
        <v>1</v>
      </c>
      <c r="BB6" s="138" t="s">
        <v>1</v>
      </c>
      <c r="BC6" s="138" t="s">
        <v>602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  <c r="AZ7" s="138" t="s">
        <v>1000</v>
      </c>
      <c r="BA7" s="138" t="s">
        <v>1</v>
      </c>
      <c r="BB7" s="138" t="s">
        <v>1</v>
      </c>
      <c r="BC7" s="138" t="s">
        <v>1001</v>
      </c>
      <c r="BD7" s="138" t="s">
        <v>87</v>
      </c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38" t="s">
        <v>183</v>
      </c>
      <c r="BA8" s="138" t="s">
        <v>1</v>
      </c>
      <c r="BB8" s="138" t="s">
        <v>1</v>
      </c>
      <c r="BC8" s="138" t="s">
        <v>1002</v>
      </c>
      <c r="BD8" s="138" t="s">
        <v>87</v>
      </c>
    </row>
    <row r="9" hidden="1" s="2" customFormat="1" ht="16.5" customHeight="1">
      <c r="A9" s="40"/>
      <c r="B9" s="46"/>
      <c r="C9" s="40"/>
      <c r="D9" s="40"/>
      <c r="E9" s="145" t="s">
        <v>1003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38" t="s">
        <v>1004</v>
      </c>
      <c r="BA9" s="138" t="s">
        <v>1</v>
      </c>
      <c r="BB9" s="138" t="s">
        <v>1</v>
      </c>
      <c r="BC9" s="138" t="s">
        <v>1005</v>
      </c>
      <c r="BD9" s="138" t="s">
        <v>87</v>
      </c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38" t="s">
        <v>1006</v>
      </c>
      <c r="BA10" s="138" t="s">
        <v>1</v>
      </c>
      <c r="BB10" s="138" t="s">
        <v>1</v>
      </c>
      <c r="BC10" s="138" t="s">
        <v>1007</v>
      </c>
      <c r="BD10" s="138" t="s">
        <v>87</v>
      </c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138" t="s">
        <v>1008</v>
      </c>
      <c r="BA11" s="138" t="s">
        <v>1</v>
      </c>
      <c r="BB11" s="138" t="s">
        <v>1</v>
      </c>
      <c r="BC11" s="138" t="s">
        <v>410</v>
      </c>
      <c r="BD11" s="138" t="s">
        <v>87</v>
      </c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138" t="s">
        <v>1009</v>
      </c>
      <c r="BA12" s="138" t="s">
        <v>1</v>
      </c>
      <c r="BB12" s="138" t="s">
        <v>1</v>
      </c>
      <c r="BC12" s="138" t="s">
        <v>575</v>
      </c>
      <c r="BD12" s="138" t="s">
        <v>87</v>
      </c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138" t="s">
        <v>1010</v>
      </c>
      <c r="BA13" s="138" t="s">
        <v>1</v>
      </c>
      <c r="BB13" s="138" t="s">
        <v>1</v>
      </c>
      <c r="BC13" s="138" t="s">
        <v>1011</v>
      </c>
      <c r="BD13" s="138" t="s">
        <v>87</v>
      </c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138" t="s">
        <v>1012</v>
      </c>
      <c r="BA14" s="138" t="s">
        <v>1</v>
      </c>
      <c r="BB14" s="138" t="s">
        <v>1</v>
      </c>
      <c r="BC14" s="138" t="s">
        <v>1013</v>
      </c>
      <c r="BD14" s="138" t="s">
        <v>87</v>
      </c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138" t="s">
        <v>1014</v>
      </c>
      <c r="BA15" s="138" t="s">
        <v>1</v>
      </c>
      <c r="BB15" s="138" t="s">
        <v>1</v>
      </c>
      <c r="BC15" s="138" t="s">
        <v>1015</v>
      </c>
      <c r="BD15" s="138" t="s">
        <v>87</v>
      </c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Z16" s="138" t="s">
        <v>1016</v>
      </c>
      <c r="BA16" s="138" t="s">
        <v>1</v>
      </c>
      <c r="BB16" s="138" t="s">
        <v>1</v>
      </c>
      <c r="BC16" s="138" t="s">
        <v>1017</v>
      </c>
      <c r="BD16" s="138" t="s">
        <v>87</v>
      </c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Z17" s="138" t="s">
        <v>1018</v>
      </c>
      <c r="BA17" s="138" t="s">
        <v>1</v>
      </c>
      <c r="BB17" s="138" t="s">
        <v>1</v>
      </c>
      <c r="BC17" s="138" t="s">
        <v>1019</v>
      </c>
      <c r="BD17" s="138" t="s">
        <v>87</v>
      </c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Z18" s="138" t="s">
        <v>1020</v>
      </c>
      <c r="BA18" s="138" t="s">
        <v>1</v>
      </c>
      <c r="BB18" s="138" t="s">
        <v>1</v>
      </c>
      <c r="BC18" s="138" t="s">
        <v>1021</v>
      </c>
      <c r="BD18" s="138" t="s">
        <v>87</v>
      </c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Z19" s="138" t="s">
        <v>1022</v>
      </c>
      <c r="BA19" s="138" t="s">
        <v>1</v>
      </c>
      <c r="BB19" s="138" t="s">
        <v>1</v>
      </c>
      <c r="BC19" s="138" t="s">
        <v>1023</v>
      </c>
      <c r="BD19" s="138" t="s">
        <v>87</v>
      </c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Z20" s="138" t="s">
        <v>1024</v>
      </c>
      <c r="BA20" s="138" t="s">
        <v>1</v>
      </c>
      <c r="BB20" s="138" t="s">
        <v>1</v>
      </c>
      <c r="BC20" s="138" t="s">
        <v>1025</v>
      </c>
      <c r="BD20" s="138" t="s">
        <v>87</v>
      </c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Z21" s="138" t="s">
        <v>1026</v>
      </c>
      <c r="BA21" s="138" t="s">
        <v>1</v>
      </c>
      <c r="BB21" s="138" t="s">
        <v>1</v>
      </c>
      <c r="BC21" s="138" t="s">
        <v>1027</v>
      </c>
      <c r="BD21" s="138" t="s">
        <v>87</v>
      </c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Z22" s="138" t="s">
        <v>1028</v>
      </c>
      <c r="BA22" s="138" t="s">
        <v>1</v>
      </c>
      <c r="BB22" s="138" t="s">
        <v>1</v>
      </c>
      <c r="BC22" s="138" t="s">
        <v>1029</v>
      </c>
      <c r="BD22" s="138" t="s">
        <v>87</v>
      </c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Z23" s="138" t="s">
        <v>1030</v>
      </c>
      <c r="BA23" s="138" t="s">
        <v>1</v>
      </c>
      <c r="BB23" s="138" t="s">
        <v>1</v>
      </c>
      <c r="BC23" s="138" t="s">
        <v>1031</v>
      </c>
      <c r="BD23" s="138" t="s">
        <v>87</v>
      </c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Z24" s="138" t="s">
        <v>1032</v>
      </c>
      <c r="BA24" s="138" t="s">
        <v>1</v>
      </c>
      <c r="BB24" s="138" t="s">
        <v>1</v>
      </c>
      <c r="BC24" s="138" t="s">
        <v>1033</v>
      </c>
      <c r="BD24" s="138" t="s">
        <v>87</v>
      </c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Z25" s="138" t="s">
        <v>1034</v>
      </c>
      <c r="BA25" s="138" t="s">
        <v>1</v>
      </c>
      <c r="BB25" s="138" t="s">
        <v>1</v>
      </c>
      <c r="BC25" s="138" t="s">
        <v>1035</v>
      </c>
      <c r="BD25" s="138" t="s">
        <v>87</v>
      </c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Z26" s="138" t="s">
        <v>1036</v>
      </c>
      <c r="BA26" s="138" t="s">
        <v>1</v>
      </c>
      <c r="BB26" s="138" t="s">
        <v>1</v>
      </c>
      <c r="BC26" s="138" t="s">
        <v>1037</v>
      </c>
      <c r="BD26" s="138" t="s">
        <v>87</v>
      </c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Z27" s="302" t="s">
        <v>1038</v>
      </c>
      <c r="BA27" s="302" t="s">
        <v>1</v>
      </c>
      <c r="BB27" s="302" t="s">
        <v>1</v>
      </c>
      <c r="BC27" s="302" t="s">
        <v>602</v>
      </c>
      <c r="BD27" s="302" t="s">
        <v>87</v>
      </c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Z28" s="138" t="s">
        <v>1039</v>
      </c>
      <c r="BA28" s="138" t="s">
        <v>1</v>
      </c>
      <c r="BB28" s="138" t="s">
        <v>1</v>
      </c>
      <c r="BC28" s="138" t="s">
        <v>1040</v>
      </c>
      <c r="BD28" s="138" t="s">
        <v>87</v>
      </c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Z29" s="138" t="s">
        <v>1041</v>
      </c>
      <c r="BA29" s="138" t="s">
        <v>1</v>
      </c>
      <c r="BB29" s="138" t="s">
        <v>1</v>
      </c>
      <c r="BC29" s="138" t="s">
        <v>1042</v>
      </c>
      <c r="BD29" s="138" t="s">
        <v>87</v>
      </c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Z30" s="138" t="s">
        <v>1043</v>
      </c>
      <c r="BA30" s="138" t="s">
        <v>1</v>
      </c>
      <c r="BB30" s="138" t="s">
        <v>1</v>
      </c>
      <c r="BC30" s="138" t="s">
        <v>1044</v>
      </c>
      <c r="BD30" s="138" t="s">
        <v>87</v>
      </c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Z31" s="138" t="s">
        <v>1045</v>
      </c>
      <c r="BA31" s="138" t="s">
        <v>1</v>
      </c>
      <c r="BB31" s="138" t="s">
        <v>1</v>
      </c>
      <c r="BC31" s="138" t="s">
        <v>1046</v>
      </c>
      <c r="BD31" s="138" t="s">
        <v>87</v>
      </c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Z32" s="138" t="s">
        <v>1047</v>
      </c>
      <c r="BA32" s="138" t="s">
        <v>1</v>
      </c>
      <c r="BB32" s="138" t="s">
        <v>1</v>
      </c>
      <c r="BC32" s="138" t="s">
        <v>1044</v>
      </c>
      <c r="BD32" s="138" t="s">
        <v>87</v>
      </c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ROUND((SUM(BE120:BE468)),  2)</f>
        <v>0</v>
      </c>
      <c r="G33" s="40"/>
      <c r="H33" s="40"/>
      <c r="I33" s="158">
        <v>0.20999999999999999</v>
      </c>
      <c r="J33" s="157">
        <f>ROUND(((SUM(BE120:BE468))*I33),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Z33" s="138" t="s">
        <v>1048</v>
      </c>
      <c r="BA33" s="138" t="s">
        <v>1</v>
      </c>
      <c r="BB33" s="138" t="s">
        <v>1</v>
      </c>
      <c r="BC33" s="138" t="s">
        <v>1049</v>
      </c>
      <c r="BD33" s="138" t="s">
        <v>87</v>
      </c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ROUND((SUM(BF120:BF468)),  2)</f>
        <v>0</v>
      </c>
      <c r="G34" s="40"/>
      <c r="H34" s="40"/>
      <c r="I34" s="158">
        <v>0.12</v>
      </c>
      <c r="J34" s="157">
        <f>ROUND(((SUM(BF120:BF468))*I34),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Z34" s="138" t="s">
        <v>1050</v>
      </c>
      <c r="BA34" s="138" t="s">
        <v>1</v>
      </c>
      <c r="BB34" s="138" t="s">
        <v>1</v>
      </c>
      <c r="BC34" s="138" t="s">
        <v>1051</v>
      </c>
      <c r="BD34" s="138" t="s">
        <v>87</v>
      </c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ROUND((SUM(BG120:BG468)),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ROUND((SUM(BH120:BH468)),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ROUND((SUM(BI120:BI468)),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SO112.11.01 - Horní Lideč - Valašská Polanka, kolejový spodek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J121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227</v>
      </c>
      <c r="E98" s="191"/>
      <c r="F98" s="191"/>
      <c r="G98" s="191"/>
      <c r="H98" s="191"/>
      <c r="I98" s="191"/>
      <c r="J98" s="192">
        <f>J122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228</v>
      </c>
      <c r="E99" s="191"/>
      <c r="F99" s="191"/>
      <c r="G99" s="191"/>
      <c r="H99" s="191"/>
      <c r="I99" s="191"/>
      <c r="J99" s="192">
        <f>J308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2"/>
      <c r="C100" s="183"/>
      <c r="D100" s="184" t="s">
        <v>229</v>
      </c>
      <c r="E100" s="185"/>
      <c r="F100" s="185"/>
      <c r="G100" s="185"/>
      <c r="H100" s="185"/>
      <c r="I100" s="185"/>
      <c r="J100" s="186">
        <f>J380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hidden="1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/>
    <row r="104" hidden="1"/>
    <row r="105" hidden="1"/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5" t="s">
        <v>230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4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77" t="str">
        <f>E7</f>
        <v>Cyklická obnova trati v úseku Vsetín – Horní Lideč</v>
      </c>
      <c r="F110" s="34"/>
      <c r="G110" s="34"/>
      <c r="H110" s="34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191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SO112.11.01 - Horní Lideč - Valašská Polanka, kolejový spodek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20</v>
      </c>
      <c r="D114" s="42"/>
      <c r="E114" s="42"/>
      <c r="F114" s="29" t="str">
        <f>F12</f>
        <v>Vsetín - Horní Lideč</v>
      </c>
      <c r="G114" s="42"/>
      <c r="H114" s="42"/>
      <c r="I114" s="34" t="s">
        <v>22</v>
      </c>
      <c r="J114" s="81" t="str">
        <f>IF(J12="","",J12)</f>
        <v>20. 11. 2025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4" t="s">
        <v>24</v>
      </c>
      <c r="D116" s="42"/>
      <c r="E116" s="42"/>
      <c r="F116" s="29" t="str">
        <f>E15</f>
        <v>Správa železnic s.o.</v>
      </c>
      <c r="G116" s="42"/>
      <c r="H116" s="42"/>
      <c r="I116" s="34" t="s">
        <v>32</v>
      </c>
      <c r="J116" s="38" t="str">
        <f>E21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30</v>
      </c>
      <c r="D117" s="42"/>
      <c r="E117" s="42"/>
      <c r="F117" s="29" t="str">
        <f>IF(E18="","",E18)</f>
        <v>Vyplň údaj</v>
      </c>
      <c r="G117" s="42"/>
      <c r="H117" s="42"/>
      <c r="I117" s="34" t="s">
        <v>35</v>
      </c>
      <c r="J117" s="38" t="str">
        <f>E24</f>
        <v>Správa železnic s.o.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194"/>
      <c r="B119" s="195"/>
      <c r="C119" s="196" t="s">
        <v>231</v>
      </c>
      <c r="D119" s="197" t="s">
        <v>62</v>
      </c>
      <c r="E119" s="197" t="s">
        <v>58</v>
      </c>
      <c r="F119" s="197" t="s">
        <v>59</v>
      </c>
      <c r="G119" s="197" t="s">
        <v>232</v>
      </c>
      <c r="H119" s="197" t="s">
        <v>233</v>
      </c>
      <c r="I119" s="197" t="s">
        <v>234</v>
      </c>
      <c r="J119" s="197" t="s">
        <v>223</v>
      </c>
      <c r="K119" s="198" t="s">
        <v>235</v>
      </c>
      <c r="L119" s="199"/>
      <c r="M119" s="102" t="s">
        <v>1</v>
      </c>
      <c r="N119" s="103" t="s">
        <v>41</v>
      </c>
      <c r="O119" s="103" t="s">
        <v>236</v>
      </c>
      <c r="P119" s="103" t="s">
        <v>237</v>
      </c>
      <c r="Q119" s="103" t="s">
        <v>238</v>
      </c>
      <c r="R119" s="103" t="s">
        <v>239</v>
      </c>
      <c r="S119" s="103" t="s">
        <v>240</v>
      </c>
      <c r="T119" s="104" t="s">
        <v>241</v>
      </c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</row>
    <row r="120" s="2" customFormat="1" ht="22.8" customHeight="1">
      <c r="A120" s="40"/>
      <c r="B120" s="41"/>
      <c r="C120" s="109" t="s">
        <v>242</v>
      </c>
      <c r="D120" s="42"/>
      <c r="E120" s="42"/>
      <c r="F120" s="42"/>
      <c r="G120" s="42"/>
      <c r="H120" s="42"/>
      <c r="I120" s="42"/>
      <c r="J120" s="200">
        <f>BK120</f>
        <v>0</v>
      </c>
      <c r="K120" s="42"/>
      <c r="L120" s="46"/>
      <c r="M120" s="105"/>
      <c r="N120" s="201"/>
      <c r="O120" s="106"/>
      <c r="P120" s="202">
        <f>P121+P380</f>
        <v>0</v>
      </c>
      <c r="Q120" s="106"/>
      <c r="R120" s="202">
        <f>R121+R380</f>
        <v>9606.0481600000003</v>
      </c>
      <c r="S120" s="106"/>
      <c r="T120" s="203">
        <f>T121+T380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76</v>
      </c>
      <c r="AU120" s="19" t="s">
        <v>225</v>
      </c>
      <c r="BK120" s="204">
        <f>BK121+BK380</f>
        <v>0</v>
      </c>
    </row>
    <row r="121" s="12" customFormat="1" ht="25.92" customHeight="1">
      <c r="A121" s="12"/>
      <c r="B121" s="205"/>
      <c r="C121" s="206"/>
      <c r="D121" s="207" t="s">
        <v>76</v>
      </c>
      <c r="E121" s="208" t="s">
        <v>243</v>
      </c>
      <c r="F121" s="208" t="s">
        <v>244</v>
      </c>
      <c r="G121" s="206"/>
      <c r="H121" s="206"/>
      <c r="I121" s="209"/>
      <c r="J121" s="210">
        <f>BK121</f>
        <v>0</v>
      </c>
      <c r="K121" s="206"/>
      <c r="L121" s="211"/>
      <c r="M121" s="212"/>
      <c r="N121" s="213"/>
      <c r="O121" s="213"/>
      <c r="P121" s="214">
        <f>P122+P308</f>
        <v>0</v>
      </c>
      <c r="Q121" s="213"/>
      <c r="R121" s="214">
        <f>R122+R308</f>
        <v>9606.0481600000003</v>
      </c>
      <c r="S121" s="213"/>
      <c r="T121" s="215">
        <f>T122+T308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6" t="s">
        <v>85</v>
      </c>
      <c r="AT121" s="217" t="s">
        <v>76</v>
      </c>
      <c r="AU121" s="217" t="s">
        <v>77</v>
      </c>
      <c r="AY121" s="216" t="s">
        <v>245</v>
      </c>
      <c r="BK121" s="218">
        <f>BK122+BK308</f>
        <v>0</v>
      </c>
    </row>
    <row r="122" s="12" customFormat="1" ht="22.8" customHeight="1">
      <c r="A122" s="12"/>
      <c r="B122" s="205"/>
      <c r="C122" s="206"/>
      <c r="D122" s="207" t="s">
        <v>76</v>
      </c>
      <c r="E122" s="219" t="s">
        <v>246</v>
      </c>
      <c r="F122" s="219" t="s">
        <v>247</v>
      </c>
      <c r="G122" s="206"/>
      <c r="H122" s="206"/>
      <c r="I122" s="209"/>
      <c r="J122" s="220">
        <f>BK122</f>
        <v>0</v>
      </c>
      <c r="K122" s="206"/>
      <c r="L122" s="211"/>
      <c r="M122" s="212"/>
      <c r="N122" s="213"/>
      <c r="O122" s="213"/>
      <c r="P122" s="214">
        <f>SUM(P123:P307)</f>
        <v>0</v>
      </c>
      <c r="Q122" s="213"/>
      <c r="R122" s="214">
        <f>SUM(R123:R307)</f>
        <v>0</v>
      </c>
      <c r="S122" s="213"/>
      <c r="T122" s="215">
        <f>SUM(T123:T307)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85</v>
      </c>
      <c r="AY122" s="216" t="s">
        <v>245</v>
      </c>
      <c r="BK122" s="218">
        <f>SUM(BK123:BK307)</f>
        <v>0</v>
      </c>
    </row>
    <row r="123" s="2" customFormat="1" ht="24.15" customHeight="1">
      <c r="A123" s="40"/>
      <c r="B123" s="41"/>
      <c r="C123" s="221" t="s">
        <v>85</v>
      </c>
      <c r="D123" s="221" t="s">
        <v>248</v>
      </c>
      <c r="E123" s="222" t="s">
        <v>1052</v>
      </c>
      <c r="F123" s="223" t="s">
        <v>1053</v>
      </c>
      <c r="G123" s="224" t="s">
        <v>1054</v>
      </c>
      <c r="H123" s="225">
        <v>5</v>
      </c>
      <c r="I123" s="226"/>
      <c r="J123" s="227">
        <f>ROUND(I123*H123,2)</f>
        <v>0</v>
      </c>
      <c r="K123" s="223" t="s">
        <v>252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87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1055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1056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87</v>
      </c>
    </row>
    <row r="125" s="2" customFormat="1" ht="16.5" customHeight="1">
      <c r="A125" s="40"/>
      <c r="B125" s="41"/>
      <c r="C125" s="221" t="s">
        <v>87</v>
      </c>
      <c r="D125" s="221" t="s">
        <v>248</v>
      </c>
      <c r="E125" s="222" t="s">
        <v>1057</v>
      </c>
      <c r="F125" s="223" t="s">
        <v>1058</v>
      </c>
      <c r="G125" s="224" t="s">
        <v>329</v>
      </c>
      <c r="H125" s="225">
        <v>100</v>
      </c>
      <c r="I125" s="226"/>
      <c r="J125" s="227">
        <f>ROUND(I125*H125,2)</f>
        <v>0</v>
      </c>
      <c r="K125" s="223" t="s">
        <v>252</v>
      </c>
      <c r="L125" s="46"/>
      <c r="M125" s="228" t="s">
        <v>1</v>
      </c>
      <c r="N125" s="229" t="s">
        <v>42</v>
      </c>
      <c r="O125" s="93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2" t="s">
        <v>253</v>
      </c>
      <c r="AT125" s="232" t="s">
        <v>248</v>
      </c>
      <c r="AU125" s="232" t="s">
        <v>87</v>
      </c>
      <c r="AY125" s="19" t="s">
        <v>245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9" t="s">
        <v>85</v>
      </c>
      <c r="BK125" s="233">
        <f>ROUND(I125*H125,2)</f>
        <v>0</v>
      </c>
      <c r="BL125" s="19" t="s">
        <v>253</v>
      </c>
      <c r="BM125" s="232" t="s">
        <v>1059</v>
      </c>
    </row>
    <row r="126" s="2" customFormat="1">
      <c r="A126" s="40"/>
      <c r="B126" s="41"/>
      <c r="C126" s="42"/>
      <c r="D126" s="234" t="s">
        <v>255</v>
      </c>
      <c r="E126" s="42"/>
      <c r="F126" s="235" t="s">
        <v>1060</v>
      </c>
      <c r="G126" s="42"/>
      <c r="H126" s="42"/>
      <c r="I126" s="236"/>
      <c r="J126" s="42"/>
      <c r="K126" s="42"/>
      <c r="L126" s="46"/>
      <c r="M126" s="237"/>
      <c r="N126" s="238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255</v>
      </c>
      <c r="AU126" s="19" t="s">
        <v>87</v>
      </c>
    </row>
    <row r="127" s="2" customFormat="1" ht="16.5" customHeight="1">
      <c r="A127" s="40"/>
      <c r="B127" s="41"/>
      <c r="C127" s="221" t="s">
        <v>272</v>
      </c>
      <c r="D127" s="221" t="s">
        <v>248</v>
      </c>
      <c r="E127" s="222" t="s">
        <v>1061</v>
      </c>
      <c r="F127" s="223" t="s">
        <v>1062</v>
      </c>
      <c r="G127" s="224" t="s">
        <v>329</v>
      </c>
      <c r="H127" s="225">
        <v>70</v>
      </c>
      <c r="I127" s="226"/>
      <c r="J127" s="227">
        <f>ROUND(I127*H127,2)</f>
        <v>0</v>
      </c>
      <c r="K127" s="223" t="s">
        <v>252</v>
      </c>
      <c r="L127" s="46"/>
      <c r="M127" s="228" t="s">
        <v>1</v>
      </c>
      <c r="N127" s="229" t="s">
        <v>42</v>
      </c>
      <c r="O127" s="93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2" t="s">
        <v>253</v>
      </c>
      <c r="AT127" s="232" t="s">
        <v>248</v>
      </c>
      <c r="AU127" s="232" t="s">
        <v>87</v>
      </c>
      <c r="AY127" s="19" t="s">
        <v>245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9" t="s">
        <v>85</v>
      </c>
      <c r="BK127" s="233">
        <f>ROUND(I127*H127,2)</f>
        <v>0</v>
      </c>
      <c r="BL127" s="19" t="s">
        <v>253</v>
      </c>
      <c r="BM127" s="232" t="s">
        <v>1063</v>
      </c>
    </row>
    <row r="128" s="2" customFormat="1">
      <c r="A128" s="40"/>
      <c r="B128" s="41"/>
      <c r="C128" s="42"/>
      <c r="D128" s="234" t="s">
        <v>255</v>
      </c>
      <c r="E128" s="42"/>
      <c r="F128" s="235" t="s">
        <v>1064</v>
      </c>
      <c r="G128" s="42"/>
      <c r="H128" s="42"/>
      <c r="I128" s="236"/>
      <c r="J128" s="42"/>
      <c r="K128" s="42"/>
      <c r="L128" s="46"/>
      <c r="M128" s="237"/>
      <c r="N128" s="238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255</v>
      </c>
      <c r="AU128" s="19" t="s">
        <v>87</v>
      </c>
    </row>
    <row r="129" s="2" customFormat="1" ht="16.5" customHeight="1">
      <c r="A129" s="40"/>
      <c r="B129" s="41"/>
      <c r="C129" s="221" t="s">
        <v>253</v>
      </c>
      <c r="D129" s="221" t="s">
        <v>248</v>
      </c>
      <c r="E129" s="222" t="s">
        <v>1065</v>
      </c>
      <c r="F129" s="223" t="s">
        <v>1066</v>
      </c>
      <c r="G129" s="224" t="s">
        <v>275</v>
      </c>
      <c r="H129" s="225">
        <v>255</v>
      </c>
      <c r="I129" s="226"/>
      <c r="J129" s="227">
        <f>ROUND(I129*H129,2)</f>
        <v>0</v>
      </c>
      <c r="K129" s="223" t="s">
        <v>252</v>
      </c>
      <c r="L129" s="46"/>
      <c r="M129" s="228" t="s">
        <v>1</v>
      </c>
      <c r="N129" s="229" t="s">
        <v>42</v>
      </c>
      <c r="O129" s="93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2" t="s">
        <v>253</v>
      </c>
      <c r="AT129" s="232" t="s">
        <v>248</v>
      </c>
      <c r="AU129" s="232" t="s">
        <v>87</v>
      </c>
      <c r="AY129" s="19" t="s">
        <v>245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9" t="s">
        <v>85</v>
      </c>
      <c r="BK129" s="233">
        <f>ROUND(I129*H129,2)</f>
        <v>0</v>
      </c>
      <c r="BL129" s="19" t="s">
        <v>253</v>
      </c>
      <c r="BM129" s="232" t="s">
        <v>1067</v>
      </c>
    </row>
    <row r="130" s="2" customFormat="1">
      <c r="A130" s="40"/>
      <c r="B130" s="41"/>
      <c r="C130" s="42"/>
      <c r="D130" s="234" t="s">
        <v>255</v>
      </c>
      <c r="E130" s="42"/>
      <c r="F130" s="235" t="s">
        <v>1068</v>
      </c>
      <c r="G130" s="42"/>
      <c r="H130" s="42"/>
      <c r="I130" s="236"/>
      <c r="J130" s="42"/>
      <c r="K130" s="42"/>
      <c r="L130" s="46"/>
      <c r="M130" s="237"/>
      <c r="N130" s="238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255</v>
      </c>
      <c r="AU130" s="19" t="s">
        <v>87</v>
      </c>
    </row>
    <row r="131" s="14" customFormat="1">
      <c r="A131" s="14"/>
      <c r="B131" s="249"/>
      <c r="C131" s="250"/>
      <c r="D131" s="234" t="s">
        <v>257</v>
      </c>
      <c r="E131" s="251" t="s">
        <v>1</v>
      </c>
      <c r="F131" s="252" t="s">
        <v>1018</v>
      </c>
      <c r="G131" s="250"/>
      <c r="H131" s="253">
        <v>255</v>
      </c>
      <c r="I131" s="254"/>
      <c r="J131" s="250"/>
      <c r="K131" s="250"/>
      <c r="L131" s="255"/>
      <c r="M131" s="256"/>
      <c r="N131" s="257"/>
      <c r="O131" s="257"/>
      <c r="P131" s="257"/>
      <c r="Q131" s="257"/>
      <c r="R131" s="257"/>
      <c r="S131" s="257"/>
      <c r="T131" s="25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9" t="s">
        <v>257</v>
      </c>
      <c r="AU131" s="259" t="s">
        <v>87</v>
      </c>
      <c r="AV131" s="14" t="s">
        <v>87</v>
      </c>
      <c r="AW131" s="14" t="s">
        <v>34</v>
      </c>
      <c r="AX131" s="14" t="s">
        <v>85</v>
      </c>
      <c r="AY131" s="259" t="s">
        <v>245</v>
      </c>
    </row>
    <row r="132" s="2" customFormat="1" ht="16.5" customHeight="1">
      <c r="A132" s="40"/>
      <c r="B132" s="41"/>
      <c r="C132" s="221" t="s">
        <v>246</v>
      </c>
      <c r="D132" s="221" t="s">
        <v>248</v>
      </c>
      <c r="E132" s="222" t="s">
        <v>1069</v>
      </c>
      <c r="F132" s="223" t="s">
        <v>1070</v>
      </c>
      <c r="G132" s="224" t="s">
        <v>275</v>
      </c>
      <c r="H132" s="225">
        <v>255</v>
      </c>
      <c r="I132" s="226"/>
      <c r="J132" s="227">
        <f>ROUND(I132*H132,2)</f>
        <v>0</v>
      </c>
      <c r="K132" s="223" t="s">
        <v>252</v>
      </c>
      <c r="L132" s="46"/>
      <c r="M132" s="228" t="s">
        <v>1</v>
      </c>
      <c r="N132" s="229" t="s">
        <v>42</v>
      </c>
      <c r="O132" s="93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2" t="s">
        <v>253</v>
      </c>
      <c r="AT132" s="232" t="s">
        <v>248</v>
      </c>
      <c r="AU132" s="232" t="s">
        <v>87</v>
      </c>
      <c r="AY132" s="19" t="s">
        <v>245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9" t="s">
        <v>85</v>
      </c>
      <c r="BK132" s="233">
        <f>ROUND(I132*H132,2)</f>
        <v>0</v>
      </c>
      <c r="BL132" s="19" t="s">
        <v>253</v>
      </c>
      <c r="BM132" s="232" t="s">
        <v>1071</v>
      </c>
    </row>
    <row r="133" s="2" customFormat="1">
      <c r="A133" s="40"/>
      <c r="B133" s="41"/>
      <c r="C133" s="42"/>
      <c r="D133" s="234" t="s">
        <v>255</v>
      </c>
      <c r="E133" s="42"/>
      <c r="F133" s="235" t="s">
        <v>1072</v>
      </c>
      <c r="G133" s="42"/>
      <c r="H133" s="42"/>
      <c r="I133" s="236"/>
      <c r="J133" s="42"/>
      <c r="K133" s="42"/>
      <c r="L133" s="46"/>
      <c r="M133" s="237"/>
      <c r="N133" s="238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255</v>
      </c>
      <c r="AU133" s="19" t="s">
        <v>87</v>
      </c>
    </row>
    <row r="134" s="13" customFormat="1">
      <c r="A134" s="13"/>
      <c r="B134" s="239"/>
      <c r="C134" s="240"/>
      <c r="D134" s="234" t="s">
        <v>257</v>
      </c>
      <c r="E134" s="241" t="s">
        <v>1</v>
      </c>
      <c r="F134" s="242" t="s">
        <v>1073</v>
      </c>
      <c r="G134" s="240"/>
      <c r="H134" s="241" t="s">
        <v>1</v>
      </c>
      <c r="I134" s="243"/>
      <c r="J134" s="240"/>
      <c r="K134" s="240"/>
      <c r="L134" s="244"/>
      <c r="M134" s="245"/>
      <c r="N134" s="246"/>
      <c r="O134" s="246"/>
      <c r="P134" s="246"/>
      <c r="Q134" s="246"/>
      <c r="R134" s="246"/>
      <c r="S134" s="246"/>
      <c r="T134" s="24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8" t="s">
        <v>257</v>
      </c>
      <c r="AU134" s="248" t="s">
        <v>87</v>
      </c>
      <c r="AV134" s="13" t="s">
        <v>85</v>
      </c>
      <c r="AW134" s="13" t="s">
        <v>34</v>
      </c>
      <c r="AX134" s="13" t="s">
        <v>77</v>
      </c>
      <c r="AY134" s="248" t="s">
        <v>245</v>
      </c>
    </row>
    <row r="135" s="14" customFormat="1">
      <c r="A135" s="14"/>
      <c r="B135" s="249"/>
      <c r="C135" s="250"/>
      <c r="D135" s="234" t="s">
        <v>257</v>
      </c>
      <c r="E135" s="251" t="s">
        <v>1</v>
      </c>
      <c r="F135" s="252" t="s">
        <v>1074</v>
      </c>
      <c r="G135" s="250"/>
      <c r="H135" s="253">
        <v>60</v>
      </c>
      <c r="I135" s="254"/>
      <c r="J135" s="250"/>
      <c r="K135" s="250"/>
      <c r="L135" s="255"/>
      <c r="M135" s="256"/>
      <c r="N135" s="257"/>
      <c r="O135" s="257"/>
      <c r="P135" s="257"/>
      <c r="Q135" s="257"/>
      <c r="R135" s="257"/>
      <c r="S135" s="257"/>
      <c r="T135" s="25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9" t="s">
        <v>257</v>
      </c>
      <c r="AU135" s="259" t="s">
        <v>87</v>
      </c>
      <c r="AV135" s="14" t="s">
        <v>87</v>
      </c>
      <c r="AW135" s="14" t="s">
        <v>34</v>
      </c>
      <c r="AX135" s="14" t="s">
        <v>77</v>
      </c>
      <c r="AY135" s="259" t="s">
        <v>245</v>
      </c>
    </row>
    <row r="136" s="14" customFormat="1">
      <c r="A136" s="14"/>
      <c r="B136" s="249"/>
      <c r="C136" s="250"/>
      <c r="D136" s="234" t="s">
        <v>257</v>
      </c>
      <c r="E136" s="251" t="s">
        <v>1</v>
      </c>
      <c r="F136" s="252" t="s">
        <v>1075</v>
      </c>
      <c r="G136" s="250"/>
      <c r="H136" s="253">
        <v>75</v>
      </c>
      <c r="I136" s="254"/>
      <c r="J136" s="250"/>
      <c r="K136" s="250"/>
      <c r="L136" s="255"/>
      <c r="M136" s="256"/>
      <c r="N136" s="257"/>
      <c r="O136" s="257"/>
      <c r="P136" s="257"/>
      <c r="Q136" s="257"/>
      <c r="R136" s="257"/>
      <c r="S136" s="257"/>
      <c r="T136" s="25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9" t="s">
        <v>257</v>
      </c>
      <c r="AU136" s="259" t="s">
        <v>87</v>
      </c>
      <c r="AV136" s="14" t="s">
        <v>87</v>
      </c>
      <c r="AW136" s="14" t="s">
        <v>34</v>
      </c>
      <c r="AX136" s="14" t="s">
        <v>77</v>
      </c>
      <c r="AY136" s="259" t="s">
        <v>245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1076</v>
      </c>
      <c r="G137" s="250"/>
      <c r="H137" s="253">
        <v>55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77</v>
      </c>
      <c r="AY137" s="259" t="s">
        <v>245</v>
      </c>
    </row>
    <row r="138" s="14" customFormat="1">
      <c r="A138" s="14"/>
      <c r="B138" s="249"/>
      <c r="C138" s="250"/>
      <c r="D138" s="234" t="s">
        <v>257</v>
      </c>
      <c r="E138" s="251" t="s">
        <v>1</v>
      </c>
      <c r="F138" s="252" t="s">
        <v>1077</v>
      </c>
      <c r="G138" s="250"/>
      <c r="H138" s="253">
        <v>20</v>
      </c>
      <c r="I138" s="254"/>
      <c r="J138" s="250"/>
      <c r="K138" s="250"/>
      <c r="L138" s="255"/>
      <c r="M138" s="256"/>
      <c r="N138" s="257"/>
      <c r="O138" s="257"/>
      <c r="P138" s="257"/>
      <c r="Q138" s="257"/>
      <c r="R138" s="257"/>
      <c r="S138" s="257"/>
      <c r="T138" s="25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9" t="s">
        <v>257</v>
      </c>
      <c r="AU138" s="259" t="s">
        <v>87</v>
      </c>
      <c r="AV138" s="14" t="s">
        <v>87</v>
      </c>
      <c r="AW138" s="14" t="s">
        <v>34</v>
      </c>
      <c r="AX138" s="14" t="s">
        <v>77</v>
      </c>
      <c r="AY138" s="259" t="s">
        <v>245</v>
      </c>
    </row>
    <row r="139" s="14" customFormat="1">
      <c r="A139" s="14"/>
      <c r="B139" s="249"/>
      <c r="C139" s="250"/>
      <c r="D139" s="234" t="s">
        <v>257</v>
      </c>
      <c r="E139" s="251" t="s">
        <v>1</v>
      </c>
      <c r="F139" s="252" t="s">
        <v>1078</v>
      </c>
      <c r="G139" s="250"/>
      <c r="H139" s="253">
        <v>45</v>
      </c>
      <c r="I139" s="254"/>
      <c r="J139" s="250"/>
      <c r="K139" s="250"/>
      <c r="L139" s="255"/>
      <c r="M139" s="256"/>
      <c r="N139" s="257"/>
      <c r="O139" s="257"/>
      <c r="P139" s="257"/>
      <c r="Q139" s="257"/>
      <c r="R139" s="257"/>
      <c r="S139" s="257"/>
      <c r="T139" s="25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9" t="s">
        <v>257</v>
      </c>
      <c r="AU139" s="259" t="s">
        <v>87</v>
      </c>
      <c r="AV139" s="14" t="s">
        <v>87</v>
      </c>
      <c r="AW139" s="14" t="s">
        <v>34</v>
      </c>
      <c r="AX139" s="14" t="s">
        <v>77</v>
      </c>
      <c r="AY139" s="259" t="s">
        <v>245</v>
      </c>
    </row>
    <row r="140" s="15" customFormat="1">
      <c r="A140" s="15"/>
      <c r="B140" s="260"/>
      <c r="C140" s="261"/>
      <c r="D140" s="234" t="s">
        <v>257</v>
      </c>
      <c r="E140" s="262" t="s">
        <v>1018</v>
      </c>
      <c r="F140" s="263" t="s">
        <v>266</v>
      </c>
      <c r="G140" s="261"/>
      <c r="H140" s="264">
        <v>255</v>
      </c>
      <c r="I140" s="265"/>
      <c r="J140" s="261"/>
      <c r="K140" s="261"/>
      <c r="L140" s="266"/>
      <c r="M140" s="267"/>
      <c r="N140" s="268"/>
      <c r="O140" s="268"/>
      <c r="P140" s="268"/>
      <c r="Q140" s="268"/>
      <c r="R140" s="268"/>
      <c r="S140" s="268"/>
      <c r="T140" s="269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70" t="s">
        <v>257</v>
      </c>
      <c r="AU140" s="270" t="s">
        <v>87</v>
      </c>
      <c r="AV140" s="15" t="s">
        <v>253</v>
      </c>
      <c r="AW140" s="15" t="s">
        <v>34</v>
      </c>
      <c r="AX140" s="15" t="s">
        <v>85</v>
      </c>
      <c r="AY140" s="270" t="s">
        <v>245</v>
      </c>
    </row>
    <row r="141" s="2" customFormat="1" ht="16.5" customHeight="1">
      <c r="A141" s="40"/>
      <c r="B141" s="41"/>
      <c r="C141" s="221" t="s">
        <v>305</v>
      </c>
      <c r="D141" s="221" t="s">
        <v>248</v>
      </c>
      <c r="E141" s="222" t="s">
        <v>1079</v>
      </c>
      <c r="F141" s="223" t="s">
        <v>1080</v>
      </c>
      <c r="G141" s="224" t="s">
        <v>251</v>
      </c>
      <c r="H141" s="225">
        <v>377</v>
      </c>
      <c r="I141" s="226"/>
      <c r="J141" s="227">
        <f>ROUND(I141*H141,2)</f>
        <v>0</v>
      </c>
      <c r="K141" s="223" t="s">
        <v>252</v>
      </c>
      <c r="L141" s="46"/>
      <c r="M141" s="228" t="s">
        <v>1</v>
      </c>
      <c r="N141" s="229" t="s">
        <v>42</v>
      </c>
      <c r="O141" s="93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32" t="s">
        <v>253</v>
      </c>
      <c r="AT141" s="232" t="s">
        <v>248</v>
      </c>
      <c r="AU141" s="232" t="s">
        <v>87</v>
      </c>
      <c r="AY141" s="19" t="s">
        <v>245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9" t="s">
        <v>85</v>
      </c>
      <c r="BK141" s="233">
        <f>ROUND(I141*H141,2)</f>
        <v>0</v>
      </c>
      <c r="BL141" s="19" t="s">
        <v>253</v>
      </c>
      <c r="BM141" s="232" t="s">
        <v>1081</v>
      </c>
    </row>
    <row r="142" s="2" customFormat="1">
      <c r="A142" s="40"/>
      <c r="B142" s="41"/>
      <c r="C142" s="42"/>
      <c r="D142" s="234" t="s">
        <v>255</v>
      </c>
      <c r="E142" s="42"/>
      <c r="F142" s="235" t="s">
        <v>1082</v>
      </c>
      <c r="G142" s="42"/>
      <c r="H142" s="42"/>
      <c r="I142" s="236"/>
      <c r="J142" s="42"/>
      <c r="K142" s="42"/>
      <c r="L142" s="46"/>
      <c r="M142" s="237"/>
      <c r="N142" s="238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255</v>
      </c>
      <c r="AU142" s="19" t="s">
        <v>87</v>
      </c>
    </row>
    <row r="143" s="13" customFormat="1">
      <c r="A143" s="13"/>
      <c r="B143" s="239"/>
      <c r="C143" s="240"/>
      <c r="D143" s="234" t="s">
        <v>257</v>
      </c>
      <c r="E143" s="241" t="s">
        <v>1</v>
      </c>
      <c r="F143" s="242" t="s">
        <v>441</v>
      </c>
      <c r="G143" s="240"/>
      <c r="H143" s="241" t="s">
        <v>1</v>
      </c>
      <c r="I143" s="243"/>
      <c r="J143" s="240"/>
      <c r="K143" s="240"/>
      <c r="L143" s="244"/>
      <c r="M143" s="245"/>
      <c r="N143" s="246"/>
      <c r="O143" s="246"/>
      <c r="P143" s="246"/>
      <c r="Q143" s="246"/>
      <c r="R143" s="246"/>
      <c r="S143" s="246"/>
      <c r="T143" s="24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8" t="s">
        <v>257</v>
      </c>
      <c r="AU143" s="248" t="s">
        <v>87</v>
      </c>
      <c r="AV143" s="13" t="s">
        <v>85</v>
      </c>
      <c r="AW143" s="13" t="s">
        <v>34</v>
      </c>
      <c r="AX143" s="13" t="s">
        <v>77</v>
      </c>
      <c r="AY143" s="248" t="s">
        <v>245</v>
      </c>
    </row>
    <row r="144" s="14" customFormat="1">
      <c r="A144" s="14"/>
      <c r="B144" s="249"/>
      <c r="C144" s="250"/>
      <c r="D144" s="234" t="s">
        <v>257</v>
      </c>
      <c r="E144" s="251" t="s">
        <v>1</v>
      </c>
      <c r="F144" s="252" t="s">
        <v>1083</v>
      </c>
      <c r="G144" s="250"/>
      <c r="H144" s="253">
        <v>42</v>
      </c>
      <c r="I144" s="254"/>
      <c r="J144" s="250"/>
      <c r="K144" s="250"/>
      <c r="L144" s="255"/>
      <c r="M144" s="256"/>
      <c r="N144" s="257"/>
      <c r="O144" s="257"/>
      <c r="P144" s="257"/>
      <c r="Q144" s="257"/>
      <c r="R144" s="257"/>
      <c r="S144" s="257"/>
      <c r="T144" s="25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9" t="s">
        <v>257</v>
      </c>
      <c r="AU144" s="259" t="s">
        <v>87</v>
      </c>
      <c r="AV144" s="14" t="s">
        <v>87</v>
      </c>
      <c r="AW144" s="14" t="s">
        <v>34</v>
      </c>
      <c r="AX144" s="14" t="s">
        <v>77</v>
      </c>
      <c r="AY144" s="259" t="s">
        <v>245</v>
      </c>
    </row>
    <row r="145" s="14" customFormat="1">
      <c r="A145" s="14"/>
      <c r="B145" s="249"/>
      <c r="C145" s="250"/>
      <c r="D145" s="234" t="s">
        <v>257</v>
      </c>
      <c r="E145" s="251" t="s">
        <v>1</v>
      </c>
      <c r="F145" s="252" t="s">
        <v>1084</v>
      </c>
      <c r="G145" s="250"/>
      <c r="H145" s="253">
        <v>63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257</v>
      </c>
      <c r="AU145" s="259" t="s">
        <v>87</v>
      </c>
      <c r="AV145" s="14" t="s">
        <v>87</v>
      </c>
      <c r="AW145" s="14" t="s">
        <v>34</v>
      </c>
      <c r="AX145" s="14" t="s">
        <v>77</v>
      </c>
      <c r="AY145" s="259" t="s">
        <v>245</v>
      </c>
    </row>
    <row r="146" s="14" customFormat="1">
      <c r="A146" s="14"/>
      <c r="B146" s="249"/>
      <c r="C146" s="250"/>
      <c r="D146" s="234" t="s">
        <v>257</v>
      </c>
      <c r="E146" s="251" t="s">
        <v>1</v>
      </c>
      <c r="F146" s="252" t="s">
        <v>1085</v>
      </c>
      <c r="G146" s="250"/>
      <c r="H146" s="253">
        <v>52</v>
      </c>
      <c r="I146" s="254"/>
      <c r="J146" s="250"/>
      <c r="K146" s="250"/>
      <c r="L146" s="255"/>
      <c r="M146" s="256"/>
      <c r="N146" s="257"/>
      <c r="O146" s="257"/>
      <c r="P146" s="257"/>
      <c r="Q146" s="257"/>
      <c r="R146" s="257"/>
      <c r="S146" s="257"/>
      <c r="T146" s="25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9" t="s">
        <v>257</v>
      </c>
      <c r="AU146" s="259" t="s">
        <v>87</v>
      </c>
      <c r="AV146" s="14" t="s">
        <v>87</v>
      </c>
      <c r="AW146" s="14" t="s">
        <v>34</v>
      </c>
      <c r="AX146" s="14" t="s">
        <v>77</v>
      </c>
      <c r="AY146" s="259" t="s">
        <v>245</v>
      </c>
    </row>
    <row r="147" s="14" customFormat="1">
      <c r="A147" s="14"/>
      <c r="B147" s="249"/>
      <c r="C147" s="250"/>
      <c r="D147" s="234" t="s">
        <v>257</v>
      </c>
      <c r="E147" s="251" t="s">
        <v>1</v>
      </c>
      <c r="F147" s="252" t="s">
        <v>1086</v>
      </c>
      <c r="G147" s="250"/>
      <c r="H147" s="253">
        <v>68</v>
      </c>
      <c r="I147" s="254"/>
      <c r="J147" s="250"/>
      <c r="K147" s="250"/>
      <c r="L147" s="255"/>
      <c r="M147" s="256"/>
      <c r="N147" s="257"/>
      <c r="O147" s="257"/>
      <c r="P147" s="257"/>
      <c r="Q147" s="257"/>
      <c r="R147" s="257"/>
      <c r="S147" s="257"/>
      <c r="T147" s="25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9" t="s">
        <v>257</v>
      </c>
      <c r="AU147" s="259" t="s">
        <v>87</v>
      </c>
      <c r="AV147" s="14" t="s">
        <v>87</v>
      </c>
      <c r="AW147" s="14" t="s">
        <v>34</v>
      </c>
      <c r="AX147" s="14" t="s">
        <v>77</v>
      </c>
      <c r="AY147" s="259" t="s">
        <v>245</v>
      </c>
    </row>
    <row r="148" s="14" customFormat="1">
      <c r="A148" s="14"/>
      <c r="B148" s="249"/>
      <c r="C148" s="250"/>
      <c r="D148" s="234" t="s">
        <v>257</v>
      </c>
      <c r="E148" s="251" t="s">
        <v>1</v>
      </c>
      <c r="F148" s="252" t="s">
        <v>1087</v>
      </c>
      <c r="G148" s="250"/>
      <c r="H148" s="253">
        <v>38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257</v>
      </c>
      <c r="AU148" s="259" t="s">
        <v>87</v>
      </c>
      <c r="AV148" s="14" t="s">
        <v>87</v>
      </c>
      <c r="AW148" s="14" t="s">
        <v>34</v>
      </c>
      <c r="AX148" s="14" t="s">
        <v>77</v>
      </c>
      <c r="AY148" s="259" t="s">
        <v>245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1088</v>
      </c>
      <c r="G149" s="250"/>
      <c r="H149" s="253">
        <v>114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77</v>
      </c>
      <c r="AY149" s="259" t="s">
        <v>245</v>
      </c>
    </row>
    <row r="150" s="15" customFormat="1">
      <c r="A150" s="15"/>
      <c r="B150" s="260"/>
      <c r="C150" s="261"/>
      <c r="D150" s="234" t="s">
        <v>257</v>
      </c>
      <c r="E150" s="262" t="s">
        <v>993</v>
      </c>
      <c r="F150" s="263" t="s">
        <v>266</v>
      </c>
      <c r="G150" s="261"/>
      <c r="H150" s="264">
        <v>377</v>
      </c>
      <c r="I150" s="265"/>
      <c r="J150" s="261"/>
      <c r="K150" s="261"/>
      <c r="L150" s="266"/>
      <c r="M150" s="267"/>
      <c r="N150" s="268"/>
      <c r="O150" s="268"/>
      <c r="P150" s="268"/>
      <c r="Q150" s="268"/>
      <c r="R150" s="268"/>
      <c r="S150" s="268"/>
      <c r="T150" s="269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70" t="s">
        <v>257</v>
      </c>
      <c r="AU150" s="270" t="s">
        <v>87</v>
      </c>
      <c r="AV150" s="15" t="s">
        <v>253</v>
      </c>
      <c r="AW150" s="15" t="s">
        <v>34</v>
      </c>
      <c r="AX150" s="15" t="s">
        <v>85</v>
      </c>
      <c r="AY150" s="270" t="s">
        <v>245</v>
      </c>
    </row>
    <row r="151" s="2" customFormat="1" ht="16.5" customHeight="1">
      <c r="A151" s="40"/>
      <c r="B151" s="41"/>
      <c r="C151" s="221" t="s">
        <v>314</v>
      </c>
      <c r="D151" s="221" t="s">
        <v>248</v>
      </c>
      <c r="E151" s="222" t="s">
        <v>1089</v>
      </c>
      <c r="F151" s="223" t="s">
        <v>1090</v>
      </c>
      <c r="G151" s="224" t="s">
        <v>317</v>
      </c>
      <c r="H151" s="225">
        <v>413</v>
      </c>
      <c r="I151" s="226"/>
      <c r="J151" s="227">
        <f>ROUND(I151*H151,2)</f>
        <v>0</v>
      </c>
      <c r="K151" s="223" t="s">
        <v>252</v>
      </c>
      <c r="L151" s="46"/>
      <c r="M151" s="228" t="s">
        <v>1</v>
      </c>
      <c r="N151" s="229" t="s">
        <v>42</v>
      </c>
      <c r="O151" s="93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32" t="s">
        <v>253</v>
      </c>
      <c r="AT151" s="232" t="s">
        <v>248</v>
      </c>
      <c r="AU151" s="232" t="s">
        <v>87</v>
      </c>
      <c r="AY151" s="19" t="s">
        <v>245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9" t="s">
        <v>85</v>
      </c>
      <c r="BK151" s="233">
        <f>ROUND(I151*H151,2)</f>
        <v>0</v>
      </c>
      <c r="BL151" s="19" t="s">
        <v>253</v>
      </c>
      <c r="BM151" s="232" t="s">
        <v>1091</v>
      </c>
    </row>
    <row r="152" s="2" customFormat="1">
      <c r="A152" s="40"/>
      <c r="B152" s="41"/>
      <c r="C152" s="42"/>
      <c r="D152" s="234" t="s">
        <v>255</v>
      </c>
      <c r="E152" s="42"/>
      <c r="F152" s="235" t="s">
        <v>1092</v>
      </c>
      <c r="G152" s="42"/>
      <c r="H152" s="42"/>
      <c r="I152" s="236"/>
      <c r="J152" s="42"/>
      <c r="K152" s="42"/>
      <c r="L152" s="46"/>
      <c r="M152" s="237"/>
      <c r="N152" s="238"/>
      <c r="O152" s="93"/>
      <c r="P152" s="93"/>
      <c r="Q152" s="93"/>
      <c r="R152" s="93"/>
      <c r="S152" s="93"/>
      <c r="T152" s="94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255</v>
      </c>
      <c r="AU152" s="19" t="s">
        <v>87</v>
      </c>
    </row>
    <row r="153" s="13" customFormat="1">
      <c r="A153" s="13"/>
      <c r="B153" s="239"/>
      <c r="C153" s="240"/>
      <c r="D153" s="234" t="s">
        <v>257</v>
      </c>
      <c r="E153" s="241" t="s">
        <v>1</v>
      </c>
      <c r="F153" s="242" t="s">
        <v>1093</v>
      </c>
      <c r="G153" s="240"/>
      <c r="H153" s="241" t="s">
        <v>1</v>
      </c>
      <c r="I153" s="243"/>
      <c r="J153" s="240"/>
      <c r="K153" s="240"/>
      <c r="L153" s="244"/>
      <c r="M153" s="245"/>
      <c r="N153" s="246"/>
      <c r="O153" s="246"/>
      <c r="P153" s="246"/>
      <c r="Q153" s="246"/>
      <c r="R153" s="246"/>
      <c r="S153" s="246"/>
      <c r="T153" s="24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8" t="s">
        <v>257</v>
      </c>
      <c r="AU153" s="248" t="s">
        <v>87</v>
      </c>
      <c r="AV153" s="13" t="s">
        <v>85</v>
      </c>
      <c r="AW153" s="13" t="s">
        <v>34</v>
      </c>
      <c r="AX153" s="13" t="s">
        <v>77</v>
      </c>
      <c r="AY153" s="248" t="s">
        <v>245</v>
      </c>
    </row>
    <row r="154" s="13" customFormat="1">
      <c r="A154" s="13"/>
      <c r="B154" s="239"/>
      <c r="C154" s="240"/>
      <c r="D154" s="234" t="s">
        <v>257</v>
      </c>
      <c r="E154" s="241" t="s">
        <v>1</v>
      </c>
      <c r="F154" s="242" t="s">
        <v>1094</v>
      </c>
      <c r="G154" s="240"/>
      <c r="H154" s="241" t="s">
        <v>1</v>
      </c>
      <c r="I154" s="243"/>
      <c r="J154" s="240"/>
      <c r="K154" s="240"/>
      <c r="L154" s="244"/>
      <c r="M154" s="245"/>
      <c r="N154" s="246"/>
      <c r="O154" s="246"/>
      <c r="P154" s="246"/>
      <c r="Q154" s="246"/>
      <c r="R154" s="246"/>
      <c r="S154" s="246"/>
      <c r="T154" s="24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8" t="s">
        <v>257</v>
      </c>
      <c r="AU154" s="248" t="s">
        <v>87</v>
      </c>
      <c r="AV154" s="13" t="s">
        <v>85</v>
      </c>
      <c r="AW154" s="13" t="s">
        <v>34</v>
      </c>
      <c r="AX154" s="13" t="s">
        <v>77</v>
      </c>
      <c r="AY154" s="248" t="s">
        <v>245</v>
      </c>
    </row>
    <row r="155" s="14" customFormat="1">
      <c r="A155" s="14"/>
      <c r="B155" s="249"/>
      <c r="C155" s="250"/>
      <c r="D155" s="234" t="s">
        <v>257</v>
      </c>
      <c r="E155" s="251" t="s">
        <v>1</v>
      </c>
      <c r="F155" s="252" t="s">
        <v>1095</v>
      </c>
      <c r="G155" s="250"/>
      <c r="H155" s="253">
        <v>35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257</v>
      </c>
      <c r="AU155" s="259" t="s">
        <v>87</v>
      </c>
      <c r="AV155" s="14" t="s">
        <v>87</v>
      </c>
      <c r="AW155" s="14" t="s">
        <v>34</v>
      </c>
      <c r="AX155" s="14" t="s">
        <v>77</v>
      </c>
      <c r="AY155" s="259" t="s">
        <v>245</v>
      </c>
    </row>
    <row r="156" s="14" customFormat="1">
      <c r="A156" s="14"/>
      <c r="B156" s="249"/>
      <c r="C156" s="250"/>
      <c r="D156" s="234" t="s">
        <v>257</v>
      </c>
      <c r="E156" s="251" t="s">
        <v>1</v>
      </c>
      <c r="F156" s="252" t="s">
        <v>1096</v>
      </c>
      <c r="G156" s="250"/>
      <c r="H156" s="253">
        <v>65</v>
      </c>
      <c r="I156" s="254"/>
      <c r="J156" s="250"/>
      <c r="K156" s="250"/>
      <c r="L156" s="255"/>
      <c r="M156" s="256"/>
      <c r="N156" s="257"/>
      <c r="O156" s="257"/>
      <c r="P156" s="257"/>
      <c r="Q156" s="257"/>
      <c r="R156" s="257"/>
      <c r="S156" s="257"/>
      <c r="T156" s="25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9" t="s">
        <v>257</v>
      </c>
      <c r="AU156" s="259" t="s">
        <v>87</v>
      </c>
      <c r="AV156" s="14" t="s">
        <v>87</v>
      </c>
      <c r="AW156" s="14" t="s">
        <v>34</v>
      </c>
      <c r="AX156" s="14" t="s">
        <v>77</v>
      </c>
      <c r="AY156" s="259" t="s">
        <v>245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1097</v>
      </c>
      <c r="G157" s="250"/>
      <c r="H157" s="253">
        <v>70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77</v>
      </c>
      <c r="AY157" s="259" t="s">
        <v>245</v>
      </c>
    </row>
    <row r="158" s="14" customFormat="1">
      <c r="A158" s="14"/>
      <c r="B158" s="249"/>
      <c r="C158" s="250"/>
      <c r="D158" s="234" t="s">
        <v>257</v>
      </c>
      <c r="E158" s="251" t="s">
        <v>1</v>
      </c>
      <c r="F158" s="252" t="s">
        <v>1098</v>
      </c>
      <c r="G158" s="250"/>
      <c r="H158" s="253">
        <v>155</v>
      </c>
      <c r="I158" s="254"/>
      <c r="J158" s="250"/>
      <c r="K158" s="250"/>
      <c r="L158" s="255"/>
      <c r="M158" s="256"/>
      <c r="N158" s="257"/>
      <c r="O158" s="257"/>
      <c r="P158" s="257"/>
      <c r="Q158" s="257"/>
      <c r="R158" s="257"/>
      <c r="S158" s="257"/>
      <c r="T158" s="25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9" t="s">
        <v>257</v>
      </c>
      <c r="AU158" s="259" t="s">
        <v>87</v>
      </c>
      <c r="AV158" s="14" t="s">
        <v>87</v>
      </c>
      <c r="AW158" s="14" t="s">
        <v>34</v>
      </c>
      <c r="AX158" s="14" t="s">
        <v>77</v>
      </c>
      <c r="AY158" s="259" t="s">
        <v>245</v>
      </c>
    </row>
    <row r="159" s="14" customFormat="1">
      <c r="A159" s="14"/>
      <c r="B159" s="249"/>
      <c r="C159" s="250"/>
      <c r="D159" s="234" t="s">
        <v>257</v>
      </c>
      <c r="E159" s="251" t="s">
        <v>1</v>
      </c>
      <c r="F159" s="252" t="s">
        <v>1099</v>
      </c>
      <c r="G159" s="250"/>
      <c r="H159" s="253">
        <v>72</v>
      </c>
      <c r="I159" s="254"/>
      <c r="J159" s="250"/>
      <c r="K159" s="250"/>
      <c r="L159" s="255"/>
      <c r="M159" s="256"/>
      <c r="N159" s="257"/>
      <c r="O159" s="257"/>
      <c r="P159" s="257"/>
      <c r="Q159" s="257"/>
      <c r="R159" s="257"/>
      <c r="S159" s="257"/>
      <c r="T159" s="25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9" t="s">
        <v>257</v>
      </c>
      <c r="AU159" s="259" t="s">
        <v>87</v>
      </c>
      <c r="AV159" s="14" t="s">
        <v>87</v>
      </c>
      <c r="AW159" s="14" t="s">
        <v>34</v>
      </c>
      <c r="AX159" s="14" t="s">
        <v>77</v>
      </c>
      <c r="AY159" s="259" t="s">
        <v>245</v>
      </c>
    </row>
    <row r="160" s="14" customFormat="1">
      <c r="A160" s="14"/>
      <c r="B160" s="249"/>
      <c r="C160" s="250"/>
      <c r="D160" s="234" t="s">
        <v>257</v>
      </c>
      <c r="E160" s="251" t="s">
        <v>1</v>
      </c>
      <c r="F160" s="252" t="s">
        <v>1100</v>
      </c>
      <c r="G160" s="250"/>
      <c r="H160" s="253">
        <v>16</v>
      </c>
      <c r="I160" s="254"/>
      <c r="J160" s="250"/>
      <c r="K160" s="250"/>
      <c r="L160" s="255"/>
      <c r="M160" s="256"/>
      <c r="N160" s="257"/>
      <c r="O160" s="257"/>
      <c r="P160" s="257"/>
      <c r="Q160" s="257"/>
      <c r="R160" s="257"/>
      <c r="S160" s="257"/>
      <c r="T160" s="25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9" t="s">
        <v>257</v>
      </c>
      <c r="AU160" s="259" t="s">
        <v>87</v>
      </c>
      <c r="AV160" s="14" t="s">
        <v>87</v>
      </c>
      <c r="AW160" s="14" t="s">
        <v>34</v>
      </c>
      <c r="AX160" s="14" t="s">
        <v>77</v>
      </c>
      <c r="AY160" s="259" t="s">
        <v>245</v>
      </c>
    </row>
    <row r="161" s="16" customFormat="1">
      <c r="A161" s="16"/>
      <c r="B161" s="271"/>
      <c r="C161" s="272"/>
      <c r="D161" s="234" t="s">
        <v>257</v>
      </c>
      <c r="E161" s="273" t="s">
        <v>1047</v>
      </c>
      <c r="F161" s="274" t="s">
        <v>289</v>
      </c>
      <c r="G161" s="272"/>
      <c r="H161" s="275">
        <v>413</v>
      </c>
      <c r="I161" s="276"/>
      <c r="J161" s="272"/>
      <c r="K161" s="272"/>
      <c r="L161" s="277"/>
      <c r="M161" s="278"/>
      <c r="N161" s="279"/>
      <c r="O161" s="279"/>
      <c r="P161" s="279"/>
      <c r="Q161" s="279"/>
      <c r="R161" s="279"/>
      <c r="S161" s="279"/>
      <c r="T161" s="280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81" t="s">
        <v>257</v>
      </c>
      <c r="AU161" s="281" t="s">
        <v>87</v>
      </c>
      <c r="AV161" s="16" t="s">
        <v>272</v>
      </c>
      <c r="AW161" s="16" t="s">
        <v>34</v>
      </c>
      <c r="AX161" s="16" t="s">
        <v>77</v>
      </c>
      <c r="AY161" s="281" t="s">
        <v>245</v>
      </c>
    </row>
    <row r="162" s="15" customFormat="1">
      <c r="A162" s="15"/>
      <c r="B162" s="260"/>
      <c r="C162" s="261"/>
      <c r="D162" s="234" t="s">
        <v>257</v>
      </c>
      <c r="E162" s="262" t="s">
        <v>1043</v>
      </c>
      <c r="F162" s="263" t="s">
        <v>266</v>
      </c>
      <c r="G162" s="261"/>
      <c r="H162" s="264">
        <v>413</v>
      </c>
      <c r="I162" s="265"/>
      <c r="J162" s="261"/>
      <c r="K162" s="261"/>
      <c r="L162" s="266"/>
      <c r="M162" s="267"/>
      <c r="N162" s="268"/>
      <c r="O162" s="268"/>
      <c r="P162" s="268"/>
      <c r="Q162" s="268"/>
      <c r="R162" s="268"/>
      <c r="S162" s="268"/>
      <c r="T162" s="269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70" t="s">
        <v>257</v>
      </c>
      <c r="AU162" s="270" t="s">
        <v>87</v>
      </c>
      <c r="AV162" s="15" t="s">
        <v>253</v>
      </c>
      <c r="AW162" s="15" t="s">
        <v>34</v>
      </c>
      <c r="AX162" s="15" t="s">
        <v>85</v>
      </c>
      <c r="AY162" s="270" t="s">
        <v>245</v>
      </c>
    </row>
    <row r="163" s="2" customFormat="1" ht="16.5" customHeight="1">
      <c r="A163" s="40"/>
      <c r="B163" s="41"/>
      <c r="C163" s="221" t="s">
        <v>326</v>
      </c>
      <c r="D163" s="221" t="s">
        <v>248</v>
      </c>
      <c r="E163" s="222" t="s">
        <v>1101</v>
      </c>
      <c r="F163" s="223" t="s">
        <v>1102</v>
      </c>
      <c r="G163" s="224" t="s">
        <v>317</v>
      </c>
      <c r="H163" s="225">
        <v>4386</v>
      </c>
      <c r="I163" s="226"/>
      <c r="J163" s="227">
        <f>ROUND(I163*H163,2)</f>
        <v>0</v>
      </c>
      <c r="K163" s="223" t="s">
        <v>252</v>
      </c>
      <c r="L163" s="46"/>
      <c r="M163" s="228" t="s">
        <v>1</v>
      </c>
      <c r="N163" s="229" t="s">
        <v>42</v>
      </c>
      <c r="O163" s="93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32" t="s">
        <v>253</v>
      </c>
      <c r="AT163" s="232" t="s">
        <v>248</v>
      </c>
      <c r="AU163" s="232" t="s">
        <v>87</v>
      </c>
      <c r="AY163" s="19" t="s">
        <v>245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9" t="s">
        <v>85</v>
      </c>
      <c r="BK163" s="233">
        <f>ROUND(I163*H163,2)</f>
        <v>0</v>
      </c>
      <c r="BL163" s="19" t="s">
        <v>253</v>
      </c>
      <c r="BM163" s="232" t="s">
        <v>1103</v>
      </c>
    </row>
    <row r="164" s="2" customFormat="1">
      <c r="A164" s="40"/>
      <c r="B164" s="41"/>
      <c r="C164" s="42"/>
      <c r="D164" s="234" t="s">
        <v>255</v>
      </c>
      <c r="E164" s="42"/>
      <c r="F164" s="235" t="s">
        <v>1104</v>
      </c>
      <c r="G164" s="42"/>
      <c r="H164" s="42"/>
      <c r="I164" s="236"/>
      <c r="J164" s="42"/>
      <c r="K164" s="42"/>
      <c r="L164" s="46"/>
      <c r="M164" s="237"/>
      <c r="N164" s="238"/>
      <c r="O164" s="93"/>
      <c r="P164" s="93"/>
      <c r="Q164" s="93"/>
      <c r="R164" s="93"/>
      <c r="S164" s="93"/>
      <c r="T164" s="94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255</v>
      </c>
      <c r="AU164" s="19" t="s">
        <v>87</v>
      </c>
    </row>
    <row r="165" s="13" customFormat="1">
      <c r="A165" s="13"/>
      <c r="B165" s="239"/>
      <c r="C165" s="240"/>
      <c r="D165" s="234" t="s">
        <v>257</v>
      </c>
      <c r="E165" s="241" t="s">
        <v>1</v>
      </c>
      <c r="F165" s="242" t="s">
        <v>1105</v>
      </c>
      <c r="G165" s="240"/>
      <c r="H165" s="241" t="s">
        <v>1</v>
      </c>
      <c r="I165" s="243"/>
      <c r="J165" s="240"/>
      <c r="K165" s="240"/>
      <c r="L165" s="244"/>
      <c r="M165" s="245"/>
      <c r="N165" s="246"/>
      <c r="O165" s="246"/>
      <c r="P165" s="246"/>
      <c r="Q165" s="246"/>
      <c r="R165" s="246"/>
      <c r="S165" s="246"/>
      <c r="T165" s="24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8" t="s">
        <v>257</v>
      </c>
      <c r="AU165" s="248" t="s">
        <v>87</v>
      </c>
      <c r="AV165" s="13" t="s">
        <v>85</v>
      </c>
      <c r="AW165" s="13" t="s">
        <v>34</v>
      </c>
      <c r="AX165" s="13" t="s">
        <v>77</v>
      </c>
      <c r="AY165" s="248" t="s">
        <v>245</v>
      </c>
    </row>
    <row r="166" s="13" customFormat="1">
      <c r="A166" s="13"/>
      <c r="B166" s="239"/>
      <c r="C166" s="240"/>
      <c r="D166" s="234" t="s">
        <v>257</v>
      </c>
      <c r="E166" s="241" t="s">
        <v>1</v>
      </c>
      <c r="F166" s="242" t="s">
        <v>1106</v>
      </c>
      <c r="G166" s="240"/>
      <c r="H166" s="241" t="s">
        <v>1</v>
      </c>
      <c r="I166" s="243"/>
      <c r="J166" s="240"/>
      <c r="K166" s="240"/>
      <c r="L166" s="244"/>
      <c r="M166" s="245"/>
      <c r="N166" s="246"/>
      <c r="O166" s="246"/>
      <c r="P166" s="246"/>
      <c r="Q166" s="246"/>
      <c r="R166" s="246"/>
      <c r="S166" s="246"/>
      <c r="T166" s="24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8" t="s">
        <v>257</v>
      </c>
      <c r="AU166" s="248" t="s">
        <v>87</v>
      </c>
      <c r="AV166" s="13" t="s">
        <v>85</v>
      </c>
      <c r="AW166" s="13" t="s">
        <v>34</v>
      </c>
      <c r="AX166" s="13" t="s">
        <v>77</v>
      </c>
      <c r="AY166" s="248" t="s">
        <v>245</v>
      </c>
    </row>
    <row r="167" s="14" customFormat="1">
      <c r="A167" s="14"/>
      <c r="B167" s="249"/>
      <c r="C167" s="250"/>
      <c r="D167" s="234" t="s">
        <v>257</v>
      </c>
      <c r="E167" s="251" t="s">
        <v>1</v>
      </c>
      <c r="F167" s="252" t="s">
        <v>1107</v>
      </c>
      <c r="G167" s="250"/>
      <c r="H167" s="253">
        <v>41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87</v>
      </c>
      <c r="AV167" s="14" t="s">
        <v>87</v>
      </c>
      <c r="AW167" s="14" t="s">
        <v>34</v>
      </c>
      <c r="AX167" s="14" t="s">
        <v>77</v>
      </c>
      <c r="AY167" s="259" t="s">
        <v>245</v>
      </c>
    </row>
    <row r="168" s="13" customFormat="1">
      <c r="A168" s="13"/>
      <c r="B168" s="239"/>
      <c r="C168" s="240"/>
      <c r="D168" s="234" t="s">
        <v>257</v>
      </c>
      <c r="E168" s="241" t="s">
        <v>1</v>
      </c>
      <c r="F168" s="242" t="s">
        <v>1108</v>
      </c>
      <c r="G168" s="240"/>
      <c r="H168" s="241" t="s">
        <v>1</v>
      </c>
      <c r="I168" s="243"/>
      <c r="J168" s="240"/>
      <c r="K168" s="240"/>
      <c r="L168" s="244"/>
      <c r="M168" s="245"/>
      <c r="N168" s="246"/>
      <c r="O168" s="246"/>
      <c r="P168" s="246"/>
      <c r="Q168" s="246"/>
      <c r="R168" s="246"/>
      <c r="S168" s="246"/>
      <c r="T168" s="24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8" t="s">
        <v>257</v>
      </c>
      <c r="AU168" s="248" t="s">
        <v>87</v>
      </c>
      <c r="AV168" s="13" t="s">
        <v>85</v>
      </c>
      <c r="AW168" s="13" t="s">
        <v>34</v>
      </c>
      <c r="AX168" s="13" t="s">
        <v>77</v>
      </c>
      <c r="AY168" s="248" t="s">
        <v>245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246</v>
      </c>
      <c r="G169" s="250"/>
      <c r="H169" s="253">
        <v>5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77</v>
      </c>
      <c r="AY169" s="259" t="s">
        <v>245</v>
      </c>
    </row>
    <row r="170" s="16" customFormat="1">
      <c r="A170" s="16"/>
      <c r="B170" s="271"/>
      <c r="C170" s="272"/>
      <c r="D170" s="234" t="s">
        <v>257</v>
      </c>
      <c r="E170" s="273" t="s">
        <v>1038</v>
      </c>
      <c r="F170" s="274" t="s">
        <v>289</v>
      </c>
      <c r="G170" s="272"/>
      <c r="H170" s="275">
        <v>46</v>
      </c>
      <c r="I170" s="276"/>
      <c r="J170" s="272"/>
      <c r="K170" s="272"/>
      <c r="L170" s="277"/>
      <c r="M170" s="278"/>
      <c r="N170" s="279"/>
      <c r="O170" s="279"/>
      <c r="P170" s="279"/>
      <c r="Q170" s="279"/>
      <c r="R170" s="279"/>
      <c r="S170" s="279"/>
      <c r="T170" s="280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81" t="s">
        <v>257</v>
      </c>
      <c r="AU170" s="281" t="s">
        <v>87</v>
      </c>
      <c r="AV170" s="16" t="s">
        <v>272</v>
      </c>
      <c r="AW170" s="16" t="s">
        <v>34</v>
      </c>
      <c r="AX170" s="16" t="s">
        <v>77</v>
      </c>
      <c r="AY170" s="281" t="s">
        <v>245</v>
      </c>
    </row>
    <row r="171" s="13" customFormat="1">
      <c r="A171" s="13"/>
      <c r="B171" s="239"/>
      <c r="C171" s="240"/>
      <c r="D171" s="234" t="s">
        <v>257</v>
      </c>
      <c r="E171" s="241" t="s">
        <v>1</v>
      </c>
      <c r="F171" s="242" t="s">
        <v>1109</v>
      </c>
      <c r="G171" s="240"/>
      <c r="H171" s="241" t="s">
        <v>1</v>
      </c>
      <c r="I171" s="243"/>
      <c r="J171" s="240"/>
      <c r="K171" s="240"/>
      <c r="L171" s="244"/>
      <c r="M171" s="245"/>
      <c r="N171" s="246"/>
      <c r="O171" s="246"/>
      <c r="P171" s="246"/>
      <c r="Q171" s="246"/>
      <c r="R171" s="246"/>
      <c r="S171" s="246"/>
      <c r="T171" s="24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8" t="s">
        <v>257</v>
      </c>
      <c r="AU171" s="248" t="s">
        <v>87</v>
      </c>
      <c r="AV171" s="13" t="s">
        <v>85</v>
      </c>
      <c r="AW171" s="13" t="s">
        <v>34</v>
      </c>
      <c r="AX171" s="13" t="s">
        <v>77</v>
      </c>
      <c r="AY171" s="248" t="s">
        <v>245</v>
      </c>
    </row>
    <row r="172" s="13" customFormat="1">
      <c r="A172" s="13"/>
      <c r="B172" s="239"/>
      <c r="C172" s="240"/>
      <c r="D172" s="234" t="s">
        <v>257</v>
      </c>
      <c r="E172" s="241" t="s">
        <v>1</v>
      </c>
      <c r="F172" s="242" t="s">
        <v>1110</v>
      </c>
      <c r="G172" s="240"/>
      <c r="H172" s="241" t="s">
        <v>1</v>
      </c>
      <c r="I172" s="243"/>
      <c r="J172" s="240"/>
      <c r="K172" s="240"/>
      <c r="L172" s="244"/>
      <c r="M172" s="245"/>
      <c r="N172" s="246"/>
      <c r="O172" s="246"/>
      <c r="P172" s="246"/>
      <c r="Q172" s="246"/>
      <c r="R172" s="246"/>
      <c r="S172" s="246"/>
      <c r="T172" s="24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8" t="s">
        <v>257</v>
      </c>
      <c r="AU172" s="248" t="s">
        <v>87</v>
      </c>
      <c r="AV172" s="13" t="s">
        <v>85</v>
      </c>
      <c r="AW172" s="13" t="s">
        <v>34</v>
      </c>
      <c r="AX172" s="13" t="s">
        <v>77</v>
      </c>
      <c r="AY172" s="248" t="s">
        <v>245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1111</v>
      </c>
      <c r="G173" s="250"/>
      <c r="H173" s="253">
        <v>100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77</v>
      </c>
      <c r="AY173" s="259" t="s">
        <v>245</v>
      </c>
    </row>
    <row r="174" s="14" customFormat="1">
      <c r="A174" s="14"/>
      <c r="B174" s="249"/>
      <c r="C174" s="250"/>
      <c r="D174" s="234" t="s">
        <v>257</v>
      </c>
      <c r="E174" s="251" t="s">
        <v>1</v>
      </c>
      <c r="F174" s="252" t="s">
        <v>1112</v>
      </c>
      <c r="G174" s="250"/>
      <c r="H174" s="253">
        <v>80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257</v>
      </c>
      <c r="AU174" s="259" t="s">
        <v>87</v>
      </c>
      <c r="AV174" s="14" t="s">
        <v>87</v>
      </c>
      <c r="AW174" s="14" t="s">
        <v>34</v>
      </c>
      <c r="AX174" s="14" t="s">
        <v>77</v>
      </c>
      <c r="AY174" s="259" t="s">
        <v>245</v>
      </c>
    </row>
    <row r="175" s="14" customFormat="1">
      <c r="A175" s="14"/>
      <c r="B175" s="249"/>
      <c r="C175" s="250"/>
      <c r="D175" s="234" t="s">
        <v>257</v>
      </c>
      <c r="E175" s="251" t="s">
        <v>1</v>
      </c>
      <c r="F175" s="252" t="s">
        <v>1113</v>
      </c>
      <c r="G175" s="250"/>
      <c r="H175" s="253">
        <v>260</v>
      </c>
      <c r="I175" s="254"/>
      <c r="J175" s="250"/>
      <c r="K175" s="250"/>
      <c r="L175" s="255"/>
      <c r="M175" s="256"/>
      <c r="N175" s="257"/>
      <c r="O175" s="257"/>
      <c r="P175" s="257"/>
      <c r="Q175" s="257"/>
      <c r="R175" s="257"/>
      <c r="S175" s="257"/>
      <c r="T175" s="25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9" t="s">
        <v>257</v>
      </c>
      <c r="AU175" s="259" t="s">
        <v>87</v>
      </c>
      <c r="AV175" s="14" t="s">
        <v>87</v>
      </c>
      <c r="AW175" s="14" t="s">
        <v>34</v>
      </c>
      <c r="AX175" s="14" t="s">
        <v>77</v>
      </c>
      <c r="AY175" s="259" t="s">
        <v>245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1114</v>
      </c>
      <c r="G176" s="250"/>
      <c r="H176" s="253">
        <v>120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77</v>
      </c>
      <c r="AY176" s="259" t="s">
        <v>245</v>
      </c>
    </row>
    <row r="177" s="13" customFormat="1">
      <c r="A177" s="13"/>
      <c r="B177" s="239"/>
      <c r="C177" s="240"/>
      <c r="D177" s="234" t="s">
        <v>257</v>
      </c>
      <c r="E177" s="241" t="s">
        <v>1</v>
      </c>
      <c r="F177" s="242" t="s">
        <v>1106</v>
      </c>
      <c r="G177" s="240"/>
      <c r="H177" s="241" t="s">
        <v>1</v>
      </c>
      <c r="I177" s="243"/>
      <c r="J177" s="240"/>
      <c r="K177" s="240"/>
      <c r="L177" s="244"/>
      <c r="M177" s="245"/>
      <c r="N177" s="246"/>
      <c r="O177" s="246"/>
      <c r="P177" s="246"/>
      <c r="Q177" s="246"/>
      <c r="R177" s="246"/>
      <c r="S177" s="246"/>
      <c r="T177" s="24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8" t="s">
        <v>257</v>
      </c>
      <c r="AU177" s="248" t="s">
        <v>87</v>
      </c>
      <c r="AV177" s="13" t="s">
        <v>85</v>
      </c>
      <c r="AW177" s="13" t="s">
        <v>34</v>
      </c>
      <c r="AX177" s="13" t="s">
        <v>77</v>
      </c>
      <c r="AY177" s="248" t="s">
        <v>245</v>
      </c>
    </row>
    <row r="178" s="14" customFormat="1">
      <c r="A178" s="14"/>
      <c r="B178" s="249"/>
      <c r="C178" s="250"/>
      <c r="D178" s="234" t="s">
        <v>257</v>
      </c>
      <c r="E178" s="251" t="s">
        <v>1</v>
      </c>
      <c r="F178" s="252" t="s">
        <v>1111</v>
      </c>
      <c r="G178" s="250"/>
      <c r="H178" s="253">
        <v>100</v>
      </c>
      <c r="I178" s="254"/>
      <c r="J178" s="250"/>
      <c r="K178" s="250"/>
      <c r="L178" s="255"/>
      <c r="M178" s="256"/>
      <c r="N178" s="257"/>
      <c r="O178" s="257"/>
      <c r="P178" s="257"/>
      <c r="Q178" s="257"/>
      <c r="R178" s="257"/>
      <c r="S178" s="257"/>
      <c r="T178" s="25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9" t="s">
        <v>257</v>
      </c>
      <c r="AU178" s="259" t="s">
        <v>87</v>
      </c>
      <c r="AV178" s="14" t="s">
        <v>87</v>
      </c>
      <c r="AW178" s="14" t="s">
        <v>34</v>
      </c>
      <c r="AX178" s="14" t="s">
        <v>77</v>
      </c>
      <c r="AY178" s="259" t="s">
        <v>245</v>
      </c>
    </row>
    <row r="179" s="14" customFormat="1">
      <c r="A179" s="14"/>
      <c r="B179" s="249"/>
      <c r="C179" s="250"/>
      <c r="D179" s="234" t="s">
        <v>257</v>
      </c>
      <c r="E179" s="251" t="s">
        <v>1</v>
      </c>
      <c r="F179" s="252" t="s">
        <v>1115</v>
      </c>
      <c r="G179" s="250"/>
      <c r="H179" s="253">
        <v>170</v>
      </c>
      <c r="I179" s="254"/>
      <c r="J179" s="250"/>
      <c r="K179" s="250"/>
      <c r="L179" s="255"/>
      <c r="M179" s="256"/>
      <c r="N179" s="257"/>
      <c r="O179" s="257"/>
      <c r="P179" s="257"/>
      <c r="Q179" s="257"/>
      <c r="R179" s="257"/>
      <c r="S179" s="257"/>
      <c r="T179" s="25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9" t="s">
        <v>257</v>
      </c>
      <c r="AU179" s="259" t="s">
        <v>87</v>
      </c>
      <c r="AV179" s="14" t="s">
        <v>87</v>
      </c>
      <c r="AW179" s="14" t="s">
        <v>34</v>
      </c>
      <c r="AX179" s="14" t="s">
        <v>77</v>
      </c>
      <c r="AY179" s="259" t="s">
        <v>245</v>
      </c>
    </row>
    <row r="180" s="14" customFormat="1">
      <c r="A180" s="14"/>
      <c r="B180" s="249"/>
      <c r="C180" s="250"/>
      <c r="D180" s="234" t="s">
        <v>257</v>
      </c>
      <c r="E180" s="251" t="s">
        <v>1</v>
      </c>
      <c r="F180" s="252" t="s">
        <v>1116</v>
      </c>
      <c r="G180" s="250"/>
      <c r="H180" s="253">
        <v>140</v>
      </c>
      <c r="I180" s="254"/>
      <c r="J180" s="250"/>
      <c r="K180" s="250"/>
      <c r="L180" s="255"/>
      <c r="M180" s="256"/>
      <c r="N180" s="257"/>
      <c r="O180" s="257"/>
      <c r="P180" s="257"/>
      <c r="Q180" s="257"/>
      <c r="R180" s="257"/>
      <c r="S180" s="257"/>
      <c r="T180" s="25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9" t="s">
        <v>257</v>
      </c>
      <c r="AU180" s="259" t="s">
        <v>87</v>
      </c>
      <c r="AV180" s="14" t="s">
        <v>87</v>
      </c>
      <c r="AW180" s="14" t="s">
        <v>34</v>
      </c>
      <c r="AX180" s="14" t="s">
        <v>77</v>
      </c>
      <c r="AY180" s="259" t="s">
        <v>245</v>
      </c>
    </row>
    <row r="181" s="14" customFormat="1">
      <c r="A181" s="14"/>
      <c r="B181" s="249"/>
      <c r="C181" s="250"/>
      <c r="D181" s="234" t="s">
        <v>257</v>
      </c>
      <c r="E181" s="251" t="s">
        <v>1</v>
      </c>
      <c r="F181" s="252" t="s">
        <v>1117</v>
      </c>
      <c r="G181" s="250"/>
      <c r="H181" s="253">
        <v>130</v>
      </c>
      <c r="I181" s="254"/>
      <c r="J181" s="250"/>
      <c r="K181" s="250"/>
      <c r="L181" s="255"/>
      <c r="M181" s="256"/>
      <c r="N181" s="257"/>
      <c r="O181" s="257"/>
      <c r="P181" s="257"/>
      <c r="Q181" s="257"/>
      <c r="R181" s="257"/>
      <c r="S181" s="257"/>
      <c r="T181" s="25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9" t="s">
        <v>257</v>
      </c>
      <c r="AU181" s="259" t="s">
        <v>87</v>
      </c>
      <c r="AV181" s="14" t="s">
        <v>87</v>
      </c>
      <c r="AW181" s="14" t="s">
        <v>34</v>
      </c>
      <c r="AX181" s="14" t="s">
        <v>77</v>
      </c>
      <c r="AY181" s="259" t="s">
        <v>245</v>
      </c>
    </row>
    <row r="182" s="14" customFormat="1">
      <c r="A182" s="14"/>
      <c r="B182" s="249"/>
      <c r="C182" s="250"/>
      <c r="D182" s="234" t="s">
        <v>257</v>
      </c>
      <c r="E182" s="251" t="s">
        <v>1</v>
      </c>
      <c r="F182" s="252" t="s">
        <v>1118</v>
      </c>
      <c r="G182" s="250"/>
      <c r="H182" s="253">
        <v>130</v>
      </c>
      <c r="I182" s="254"/>
      <c r="J182" s="250"/>
      <c r="K182" s="250"/>
      <c r="L182" s="255"/>
      <c r="M182" s="256"/>
      <c r="N182" s="257"/>
      <c r="O182" s="257"/>
      <c r="P182" s="257"/>
      <c r="Q182" s="257"/>
      <c r="R182" s="257"/>
      <c r="S182" s="257"/>
      <c r="T182" s="25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9" t="s">
        <v>257</v>
      </c>
      <c r="AU182" s="259" t="s">
        <v>87</v>
      </c>
      <c r="AV182" s="14" t="s">
        <v>87</v>
      </c>
      <c r="AW182" s="14" t="s">
        <v>34</v>
      </c>
      <c r="AX182" s="14" t="s">
        <v>77</v>
      </c>
      <c r="AY182" s="259" t="s">
        <v>245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1119</v>
      </c>
      <c r="G183" s="250"/>
      <c r="H183" s="253">
        <v>145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77</v>
      </c>
      <c r="AY183" s="259" t="s">
        <v>245</v>
      </c>
    </row>
    <row r="184" s="14" customFormat="1">
      <c r="A184" s="14"/>
      <c r="B184" s="249"/>
      <c r="C184" s="250"/>
      <c r="D184" s="234" t="s">
        <v>257</v>
      </c>
      <c r="E184" s="251" t="s">
        <v>1</v>
      </c>
      <c r="F184" s="252" t="s">
        <v>1114</v>
      </c>
      <c r="G184" s="250"/>
      <c r="H184" s="253">
        <v>120</v>
      </c>
      <c r="I184" s="254"/>
      <c r="J184" s="250"/>
      <c r="K184" s="250"/>
      <c r="L184" s="255"/>
      <c r="M184" s="256"/>
      <c r="N184" s="257"/>
      <c r="O184" s="257"/>
      <c r="P184" s="257"/>
      <c r="Q184" s="257"/>
      <c r="R184" s="257"/>
      <c r="S184" s="257"/>
      <c r="T184" s="25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9" t="s">
        <v>257</v>
      </c>
      <c r="AU184" s="259" t="s">
        <v>87</v>
      </c>
      <c r="AV184" s="14" t="s">
        <v>87</v>
      </c>
      <c r="AW184" s="14" t="s">
        <v>34</v>
      </c>
      <c r="AX184" s="14" t="s">
        <v>77</v>
      </c>
      <c r="AY184" s="259" t="s">
        <v>245</v>
      </c>
    </row>
    <row r="185" s="14" customFormat="1">
      <c r="A185" s="14"/>
      <c r="B185" s="249"/>
      <c r="C185" s="250"/>
      <c r="D185" s="234" t="s">
        <v>257</v>
      </c>
      <c r="E185" s="251" t="s">
        <v>1</v>
      </c>
      <c r="F185" s="252" t="s">
        <v>1120</v>
      </c>
      <c r="G185" s="250"/>
      <c r="H185" s="253">
        <v>193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9" t="s">
        <v>257</v>
      </c>
      <c r="AU185" s="259" t="s">
        <v>87</v>
      </c>
      <c r="AV185" s="14" t="s">
        <v>87</v>
      </c>
      <c r="AW185" s="14" t="s">
        <v>34</v>
      </c>
      <c r="AX185" s="14" t="s">
        <v>77</v>
      </c>
      <c r="AY185" s="259" t="s">
        <v>245</v>
      </c>
    </row>
    <row r="186" s="14" customFormat="1">
      <c r="A186" s="14"/>
      <c r="B186" s="249"/>
      <c r="C186" s="250"/>
      <c r="D186" s="234" t="s">
        <v>257</v>
      </c>
      <c r="E186" s="251" t="s">
        <v>1</v>
      </c>
      <c r="F186" s="252" t="s">
        <v>1121</v>
      </c>
      <c r="G186" s="250"/>
      <c r="H186" s="253">
        <v>195</v>
      </c>
      <c r="I186" s="254"/>
      <c r="J186" s="250"/>
      <c r="K186" s="250"/>
      <c r="L186" s="255"/>
      <c r="M186" s="256"/>
      <c r="N186" s="257"/>
      <c r="O186" s="257"/>
      <c r="P186" s="257"/>
      <c r="Q186" s="257"/>
      <c r="R186" s="257"/>
      <c r="S186" s="257"/>
      <c r="T186" s="25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9" t="s">
        <v>257</v>
      </c>
      <c r="AU186" s="259" t="s">
        <v>87</v>
      </c>
      <c r="AV186" s="14" t="s">
        <v>87</v>
      </c>
      <c r="AW186" s="14" t="s">
        <v>34</v>
      </c>
      <c r="AX186" s="14" t="s">
        <v>77</v>
      </c>
      <c r="AY186" s="259" t="s">
        <v>245</v>
      </c>
    </row>
    <row r="187" s="14" customFormat="1">
      <c r="A187" s="14"/>
      <c r="B187" s="249"/>
      <c r="C187" s="250"/>
      <c r="D187" s="234" t="s">
        <v>257</v>
      </c>
      <c r="E187" s="251" t="s">
        <v>1</v>
      </c>
      <c r="F187" s="252" t="s">
        <v>1122</v>
      </c>
      <c r="G187" s="250"/>
      <c r="H187" s="253">
        <v>135</v>
      </c>
      <c r="I187" s="254"/>
      <c r="J187" s="250"/>
      <c r="K187" s="250"/>
      <c r="L187" s="255"/>
      <c r="M187" s="256"/>
      <c r="N187" s="257"/>
      <c r="O187" s="257"/>
      <c r="P187" s="257"/>
      <c r="Q187" s="257"/>
      <c r="R187" s="257"/>
      <c r="S187" s="257"/>
      <c r="T187" s="25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9" t="s">
        <v>257</v>
      </c>
      <c r="AU187" s="259" t="s">
        <v>87</v>
      </c>
      <c r="AV187" s="14" t="s">
        <v>87</v>
      </c>
      <c r="AW187" s="14" t="s">
        <v>34</v>
      </c>
      <c r="AX187" s="14" t="s">
        <v>77</v>
      </c>
      <c r="AY187" s="259" t="s">
        <v>245</v>
      </c>
    </row>
    <row r="188" s="14" customFormat="1">
      <c r="A188" s="14"/>
      <c r="B188" s="249"/>
      <c r="C188" s="250"/>
      <c r="D188" s="234" t="s">
        <v>257</v>
      </c>
      <c r="E188" s="251" t="s">
        <v>1</v>
      </c>
      <c r="F188" s="252" t="s">
        <v>1123</v>
      </c>
      <c r="G188" s="250"/>
      <c r="H188" s="253">
        <v>170</v>
      </c>
      <c r="I188" s="254"/>
      <c r="J188" s="250"/>
      <c r="K188" s="250"/>
      <c r="L188" s="255"/>
      <c r="M188" s="256"/>
      <c r="N188" s="257"/>
      <c r="O188" s="257"/>
      <c r="P188" s="257"/>
      <c r="Q188" s="257"/>
      <c r="R188" s="257"/>
      <c r="S188" s="257"/>
      <c r="T188" s="25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9" t="s">
        <v>257</v>
      </c>
      <c r="AU188" s="259" t="s">
        <v>87</v>
      </c>
      <c r="AV188" s="14" t="s">
        <v>87</v>
      </c>
      <c r="AW188" s="14" t="s">
        <v>34</v>
      </c>
      <c r="AX188" s="14" t="s">
        <v>77</v>
      </c>
      <c r="AY188" s="259" t="s">
        <v>245</v>
      </c>
    </row>
    <row r="189" s="14" customFormat="1">
      <c r="A189" s="14"/>
      <c r="B189" s="249"/>
      <c r="C189" s="250"/>
      <c r="D189" s="234" t="s">
        <v>257</v>
      </c>
      <c r="E189" s="251" t="s">
        <v>1</v>
      </c>
      <c r="F189" s="252" t="s">
        <v>1124</v>
      </c>
      <c r="G189" s="250"/>
      <c r="H189" s="253">
        <v>102</v>
      </c>
      <c r="I189" s="254"/>
      <c r="J189" s="250"/>
      <c r="K189" s="250"/>
      <c r="L189" s="255"/>
      <c r="M189" s="256"/>
      <c r="N189" s="257"/>
      <c r="O189" s="257"/>
      <c r="P189" s="257"/>
      <c r="Q189" s="257"/>
      <c r="R189" s="257"/>
      <c r="S189" s="257"/>
      <c r="T189" s="25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9" t="s">
        <v>257</v>
      </c>
      <c r="AU189" s="259" t="s">
        <v>87</v>
      </c>
      <c r="AV189" s="14" t="s">
        <v>87</v>
      </c>
      <c r="AW189" s="14" t="s">
        <v>34</v>
      </c>
      <c r="AX189" s="14" t="s">
        <v>77</v>
      </c>
      <c r="AY189" s="259" t="s">
        <v>245</v>
      </c>
    </row>
    <row r="190" s="14" customFormat="1">
      <c r="A190" s="14"/>
      <c r="B190" s="249"/>
      <c r="C190" s="250"/>
      <c r="D190" s="234" t="s">
        <v>257</v>
      </c>
      <c r="E190" s="251" t="s">
        <v>1</v>
      </c>
      <c r="F190" s="252" t="s">
        <v>1125</v>
      </c>
      <c r="G190" s="250"/>
      <c r="H190" s="253">
        <v>210</v>
      </c>
      <c r="I190" s="254"/>
      <c r="J190" s="250"/>
      <c r="K190" s="250"/>
      <c r="L190" s="255"/>
      <c r="M190" s="256"/>
      <c r="N190" s="257"/>
      <c r="O190" s="257"/>
      <c r="P190" s="257"/>
      <c r="Q190" s="257"/>
      <c r="R190" s="257"/>
      <c r="S190" s="257"/>
      <c r="T190" s="25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9" t="s">
        <v>257</v>
      </c>
      <c r="AU190" s="259" t="s">
        <v>87</v>
      </c>
      <c r="AV190" s="14" t="s">
        <v>87</v>
      </c>
      <c r="AW190" s="14" t="s">
        <v>34</v>
      </c>
      <c r="AX190" s="14" t="s">
        <v>77</v>
      </c>
      <c r="AY190" s="259" t="s">
        <v>245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1126</v>
      </c>
      <c r="G191" s="250"/>
      <c r="H191" s="253">
        <v>205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87</v>
      </c>
      <c r="AV191" s="14" t="s">
        <v>87</v>
      </c>
      <c r="AW191" s="14" t="s">
        <v>34</v>
      </c>
      <c r="AX191" s="14" t="s">
        <v>77</v>
      </c>
      <c r="AY191" s="259" t="s">
        <v>245</v>
      </c>
    </row>
    <row r="192" s="13" customFormat="1">
      <c r="A192" s="13"/>
      <c r="B192" s="239"/>
      <c r="C192" s="240"/>
      <c r="D192" s="234" t="s">
        <v>257</v>
      </c>
      <c r="E192" s="241" t="s">
        <v>1</v>
      </c>
      <c r="F192" s="242" t="s">
        <v>1127</v>
      </c>
      <c r="G192" s="240"/>
      <c r="H192" s="241" t="s">
        <v>1</v>
      </c>
      <c r="I192" s="243"/>
      <c r="J192" s="240"/>
      <c r="K192" s="240"/>
      <c r="L192" s="244"/>
      <c r="M192" s="245"/>
      <c r="N192" s="246"/>
      <c r="O192" s="246"/>
      <c r="P192" s="246"/>
      <c r="Q192" s="246"/>
      <c r="R192" s="246"/>
      <c r="S192" s="246"/>
      <c r="T192" s="24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8" t="s">
        <v>257</v>
      </c>
      <c r="AU192" s="248" t="s">
        <v>87</v>
      </c>
      <c r="AV192" s="13" t="s">
        <v>85</v>
      </c>
      <c r="AW192" s="13" t="s">
        <v>34</v>
      </c>
      <c r="AX192" s="13" t="s">
        <v>77</v>
      </c>
      <c r="AY192" s="248" t="s">
        <v>245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1128</v>
      </c>
      <c r="G193" s="250"/>
      <c r="H193" s="253">
        <v>25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87</v>
      </c>
      <c r="AV193" s="14" t="s">
        <v>87</v>
      </c>
      <c r="AW193" s="14" t="s">
        <v>34</v>
      </c>
      <c r="AX193" s="14" t="s">
        <v>77</v>
      </c>
      <c r="AY193" s="259" t="s">
        <v>245</v>
      </c>
    </row>
    <row r="194" s="16" customFormat="1">
      <c r="A194" s="16"/>
      <c r="B194" s="271"/>
      <c r="C194" s="272"/>
      <c r="D194" s="234" t="s">
        <v>257</v>
      </c>
      <c r="E194" s="273" t="s">
        <v>1039</v>
      </c>
      <c r="F194" s="274" t="s">
        <v>289</v>
      </c>
      <c r="G194" s="272"/>
      <c r="H194" s="275">
        <v>2730</v>
      </c>
      <c r="I194" s="276"/>
      <c r="J194" s="272"/>
      <c r="K194" s="272"/>
      <c r="L194" s="277"/>
      <c r="M194" s="278"/>
      <c r="N194" s="279"/>
      <c r="O194" s="279"/>
      <c r="P194" s="279"/>
      <c r="Q194" s="279"/>
      <c r="R194" s="279"/>
      <c r="S194" s="279"/>
      <c r="T194" s="280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81" t="s">
        <v>257</v>
      </c>
      <c r="AU194" s="281" t="s">
        <v>87</v>
      </c>
      <c r="AV194" s="16" t="s">
        <v>272</v>
      </c>
      <c r="AW194" s="16" t="s">
        <v>34</v>
      </c>
      <c r="AX194" s="16" t="s">
        <v>77</v>
      </c>
      <c r="AY194" s="281" t="s">
        <v>245</v>
      </c>
    </row>
    <row r="195" s="13" customFormat="1">
      <c r="A195" s="13"/>
      <c r="B195" s="239"/>
      <c r="C195" s="240"/>
      <c r="D195" s="234" t="s">
        <v>257</v>
      </c>
      <c r="E195" s="241" t="s">
        <v>1</v>
      </c>
      <c r="F195" s="242" t="s">
        <v>1129</v>
      </c>
      <c r="G195" s="240"/>
      <c r="H195" s="241" t="s">
        <v>1</v>
      </c>
      <c r="I195" s="243"/>
      <c r="J195" s="240"/>
      <c r="K195" s="240"/>
      <c r="L195" s="244"/>
      <c r="M195" s="245"/>
      <c r="N195" s="246"/>
      <c r="O195" s="246"/>
      <c r="P195" s="246"/>
      <c r="Q195" s="246"/>
      <c r="R195" s="246"/>
      <c r="S195" s="246"/>
      <c r="T195" s="24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8" t="s">
        <v>257</v>
      </c>
      <c r="AU195" s="248" t="s">
        <v>87</v>
      </c>
      <c r="AV195" s="13" t="s">
        <v>85</v>
      </c>
      <c r="AW195" s="13" t="s">
        <v>34</v>
      </c>
      <c r="AX195" s="13" t="s">
        <v>77</v>
      </c>
      <c r="AY195" s="248" t="s">
        <v>245</v>
      </c>
    </row>
    <row r="196" s="13" customFormat="1">
      <c r="A196" s="13"/>
      <c r="B196" s="239"/>
      <c r="C196" s="240"/>
      <c r="D196" s="234" t="s">
        <v>257</v>
      </c>
      <c r="E196" s="241" t="s">
        <v>1</v>
      </c>
      <c r="F196" s="242" t="s">
        <v>1106</v>
      </c>
      <c r="G196" s="240"/>
      <c r="H196" s="241" t="s">
        <v>1</v>
      </c>
      <c r="I196" s="243"/>
      <c r="J196" s="240"/>
      <c r="K196" s="240"/>
      <c r="L196" s="244"/>
      <c r="M196" s="245"/>
      <c r="N196" s="246"/>
      <c r="O196" s="246"/>
      <c r="P196" s="246"/>
      <c r="Q196" s="246"/>
      <c r="R196" s="246"/>
      <c r="S196" s="246"/>
      <c r="T196" s="24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8" t="s">
        <v>257</v>
      </c>
      <c r="AU196" s="248" t="s">
        <v>87</v>
      </c>
      <c r="AV196" s="13" t="s">
        <v>85</v>
      </c>
      <c r="AW196" s="13" t="s">
        <v>34</v>
      </c>
      <c r="AX196" s="13" t="s">
        <v>77</v>
      </c>
      <c r="AY196" s="248" t="s">
        <v>245</v>
      </c>
    </row>
    <row r="197" s="14" customFormat="1">
      <c r="A197" s="14"/>
      <c r="B197" s="249"/>
      <c r="C197" s="250"/>
      <c r="D197" s="234" t="s">
        <v>257</v>
      </c>
      <c r="E197" s="251" t="s">
        <v>1</v>
      </c>
      <c r="F197" s="252" t="s">
        <v>1130</v>
      </c>
      <c r="G197" s="250"/>
      <c r="H197" s="253">
        <v>170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257</v>
      </c>
      <c r="AU197" s="259" t="s">
        <v>87</v>
      </c>
      <c r="AV197" s="14" t="s">
        <v>87</v>
      </c>
      <c r="AW197" s="14" t="s">
        <v>34</v>
      </c>
      <c r="AX197" s="14" t="s">
        <v>77</v>
      </c>
      <c r="AY197" s="259" t="s">
        <v>245</v>
      </c>
    </row>
    <row r="198" s="14" customFormat="1">
      <c r="A198" s="14"/>
      <c r="B198" s="249"/>
      <c r="C198" s="250"/>
      <c r="D198" s="234" t="s">
        <v>257</v>
      </c>
      <c r="E198" s="251" t="s">
        <v>1</v>
      </c>
      <c r="F198" s="252" t="s">
        <v>1131</v>
      </c>
      <c r="G198" s="250"/>
      <c r="H198" s="253">
        <v>230</v>
      </c>
      <c r="I198" s="254"/>
      <c r="J198" s="250"/>
      <c r="K198" s="250"/>
      <c r="L198" s="255"/>
      <c r="M198" s="256"/>
      <c r="N198" s="257"/>
      <c r="O198" s="257"/>
      <c r="P198" s="257"/>
      <c r="Q198" s="257"/>
      <c r="R198" s="257"/>
      <c r="S198" s="257"/>
      <c r="T198" s="25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9" t="s">
        <v>257</v>
      </c>
      <c r="AU198" s="259" t="s">
        <v>87</v>
      </c>
      <c r="AV198" s="14" t="s">
        <v>87</v>
      </c>
      <c r="AW198" s="14" t="s">
        <v>34</v>
      </c>
      <c r="AX198" s="14" t="s">
        <v>77</v>
      </c>
      <c r="AY198" s="259" t="s">
        <v>245</v>
      </c>
    </row>
    <row r="199" s="14" customFormat="1">
      <c r="A199" s="14"/>
      <c r="B199" s="249"/>
      <c r="C199" s="250"/>
      <c r="D199" s="234" t="s">
        <v>257</v>
      </c>
      <c r="E199" s="251" t="s">
        <v>1</v>
      </c>
      <c r="F199" s="252" t="s">
        <v>1132</v>
      </c>
      <c r="G199" s="250"/>
      <c r="H199" s="253">
        <v>130</v>
      </c>
      <c r="I199" s="254"/>
      <c r="J199" s="250"/>
      <c r="K199" s="250"/>
      <c r="L199" s="255"/>
      <c r="M199" s="256"/>
      <c r="N199" s="257"/>
      <c r="O199" s="257"/>
      <c r="P199" s="257"/>
      <c r="Q199" s="257"/>
      <c r="R199" s="257"/>
      <c r="S199" s="257"/>
      <c r="T199" s="25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9" t="s">
        <v>257</v>
      </c>
      <c r="AU199" s="259" t="s">
        <v>87</v>
      </c>
      <c r="AV199" s="14" t="s">
        <v>87</v>
      </c>
      <c r="AW199" s="14" t="s">
        <v>34</v>
      </c>
      <c r="AX199" s="14" t="s">
        <v>77</v>
      </c>
      <c r="AY199" s="259" t="s">
        <v>245</v>
      </c>
    </row>
    <row r="200" s="16" customFormat="1">
      <c r="A200" s="16"/>
      <c r="B200" s="271"/>
      <c r="C200" s="272"/>
      <c r="D200" s="234" t="s">
        <v>257</v>
      </c>
      <c r="E200" s="273" t="s">
        <v>1050</v>
      </c>
      <c r="F200" s="274" t="s">
        <v>289</v>
      </c>
      <c r="G200" s="272"/>
      <c r="H200" s="275">
        <v>530</v>
      </c>
      <c r="I200" s="276"/>
      <c r="J200" s="272"/>
      <c r="K200" s="272"/>
      <c r="L200" s="277"/>
      <c r="M200" s="278"/>
      <c r="N200" s="279"/>
      <c r="O200" s="279"/>
      <c r="P200" s="279"/>
      <c r="Q200" s="279"/>
      <c r="R200" s="279"/>
      <c r="S200" s="279"/>
      <c r="T200" s="280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81" t="s">
        <v>257</v>
      </c>
      <c r="AU200" s="281" t="s">
        <v>87</v>
      </c>
      <c r="AV200" s="16" t="s">
        <v>272</v>
      </c>
      <c r="AW200" s="16" t="s">
        <v>34</v>
      </c>
      <c r="AX200" s="16" t="s">
        <v>77</v>
      </c>
      <c r="AY200" s="281" t="s">
        <v>245</v>
      </c>
    </row>
    <row r="201" s="13" customFormat="1">
      <c r="A201" s="13"/>
      <c r="B201" s="239"/>
      <c r="C201" s="240"/>
      <c r="D201" s="234" t="s">
        <v>257</v>
      </c>
      <c r="E201" s="241" t="s">
        <v>1</v>
      </c>
      <c r="F201" s="242" t="s">
        <v>1133</v>
      </c>
      <c r="G201" s="240"/>
      <c r="H201" s="241" t="s">
        <v>1</v>
      </c>
      <c r="I201" s="243"/>
      <c r="J201" s="240"/>
      <c r="K201" s="240"/>
      <c r="L201" s="244"/>
      <c r="M201" s="245"/>
      <c r="N201" s="246"/>
      <c r="O201" s="246"/>
      <c r="P201" s="246"/>
      <c r="Q201" s="246"/>
      <c r="R201" s="246"/>
      <c r="S201" s="246"/>
      <c r="T201" s="24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8" t="s">
        <v>257</v>
      </c>
      <c r="AU201" s="248" t="s">
        <v>87</v>
      </c>
      <c r="AV201" s="13" t="s">
        <v>85</v>
      </c>
      <c r="AW201" s="13" t="s">
        <v>34</v>
      </c>
      <c r="AX201" s="13" t="s">
        <v>77</v>
      </c>
      <c r="AY201" s="248" t="s">
        <v>245</v>
      </c>
    </row>
    <row r="202" s="13" customFormat="1">
      <c r="A202" s="13"/>
      <c r="B202" s="239"/>
      <c r="C202" s="240"/>
      <c r="D202" s="234" t="s">
        <v>257</v>
      </c>
      <c r="E202" s="241" t="s">
        <v>1</v>
      </c>
      <c r="F202" s="242" t="s">
        <v>1106</v>
      </c>
      <c r="G202" s="240"/>
      <c r="H202" s="241" t="s">
        <v>1</v>
      </c>
      <c r="I202" s="243"/>
      <c r="J202" s="240"/>
      <c r="K202" s="240"/>
      <c r="L202" s="244"/>
      <c r="M202" s="245"/>
      <c r="N202" s="246"/>
      <c r="O202" s="246"/>
      <c r="P202" s="246"/>
      <c r="Q202" s="246"/>
      <c r="R202" s="246"/>
      <c r="S202" s="246"/>
      <c r="T202" s="24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8" t="s">
        <v>257</v>
      </c>
      <c r="AU202" s="248" t="s">
        <v>87</v>
      </c>
      <c r="AV202" s="13" t="s">
        <v>85</v>
      </c>
      <c r="AW202" s="13" t="s">
        <v>34</v>
      </c>
      <c r="AX202" s="13" t="s">
        <v>77</v>
      </c>
      <c r="AY202" s="248" t="s">
        <v>245</v>
      </c>
    </row>
    <row r="203" s="14" customFormat="1">
      <c r="A203" s="14"/>
      <c r="B203" s="249"/>
      <c r="C203" s="250"/>
      <c r="D203" s="234" t="s">
        <v>257</v>
      </c>
      <c r="E203" s="251" t="s">
        <v>1</v>
      </c>
      <c r="F203" s="252" t="s">
        <v>1134</v>
      </c>
      <c r="G203" s="250"/>
      <c r="H203" s="253">
        <v>110</v>
      </c>
      <c r="I203" s="254"/>
      <c r="J203" s="250"/>
      <c r="K203" s="250"/>
      <c r="L203" s="255"/>
      <c r="M203" s="256"/>
      <c r="N203" s="257"/>
      <c r="O203" s="257"/>
      <c r="P203" s="257"/>
      <c r="Q203" s="257"/>
      <c r="R203" s="257"/>
      <c r="S203" s="257"/>
      <c r="T203" s="25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9" t="s">
        <v>257</v>
      </c>
      <c r="AU203" s="259" t="s">
        <v>87</v>
      </c>
      <c r="AV203" s="14" t="s">
        <v>87</v>
      </c>
      <c r="AW203" s="14" t="s">
        <v>34</v>
      </c>
      <c r="AX203" s="14" t="s">
        <v>77</v>
      </c>
      <c r="AY203" s="259" t="s">
        <v>245</v>
      </c>
    </row>
    <row r="204" s="14" customFormat="1">
      <c r="A204" s="14"/>
      <c r="B204" s="249"/>
      <c r="C204" s="250"/>
      <c r="D204" s="234" t="s">
        <v>257</v>
      </c>
      <c r="E204" s="251" t="s">
        <v>1</v>
      </c>
      <c r="F204" s="252" t="s">
        <v>1135</v>
      </c>
      <c r="G204" s="250"/>
      <c r="H204" s="253">
        <v>355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257</v>
      </c>
      <c r="AU204" s="259" t="s">
        <v>87</v>
      </c>
      <c r="AV204" s="14" t="s">
        <v>87</v>
      </c>
      <c r="AW204" s="14" t="s">
        <v>34</v>
      </c>
      <c r="AX204" s="14" t="s">
        <v>77</v>
      </c>
      <c r="AY204" s="259" t="s">
        <v>245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1136</v>
      </c>
      <c r="G205" s="250"/>
      <c r="H205" s="253">
        <v>105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77</v>
      </c>
      <c r="AY205" s="259" t="s">
        <v>245</v>
      </c>
    </row>
    <row r="206" s="14" customFormat="1">
      <c r="A206" s="14"/>
      <c r="B206" s="249"/>
      <c r="C206" s="250"/>
      <c r="D206" s="234" t="s">
        <v>257</v>
      </c>
      <c r="E206" s="251" t="s">
        <v>1</v>
      </c>
      <c r="F206" s="252" t="s">
        <v>1137</v>
      </c>
      <c r="G206" s="250"/>
      <c r="H206" s="253">
        <v>35</v>
      </c>
      <c r="I206" s="254"/>
      <c r="J206" s="250"/>
      <c r="K206" s="250"/>
      <c r="L206" s="255"/>
      <c r="M206" s="256"/>
      <c r="N206" s="257"/>
      <c r="O206" s="257"/>
      <c r="P206" s="257"/>
      <c r="Q206" s="257"/>
      <c r="R206" s="257"/>
      <c r="S206" s="257"/>
      <c r="T206" s="25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9" t="s">
        <v>257</v>
      </c>
      <c r="AU206" s="259" t="s">
        <v>87</v>
      </c>
      <c r="AV206" s="14" t="s">
        <v>87</v>
      </c>
      <c r="AW206" s="14" t="s">
        <v>34</v>
      </c>
      <c r="AX206" s="14" t="s">
        <v>77</v>
      </c>
      <c r="AY206" s="259" t="s">
        <v>245</v>
      </c>
    </row>
    <row r="207" s="14" customFormat="1">
      <c r="A207" s="14"/>
      <c r="B207" s="249"/>
      <c r="C207" s="250"/>
      <c r="D207" s="234" t="s">
        <v>257</v>
      </c>
      <c r="E207" s="251" t="s">
        <v>1</v>
      </c>
      <c r="F207" s="252" t="s">
        <v>1138</v>
      </c>
      <c r="G207" s="250"/>
      <c r="H207" s="253">
        <v>175</v>
      </c>
      <c r="I207" s="254"/>
      <c r="J207" s="250"/>
      <c r="K207" s="250"/>
      <c r="L207" s="255"/>
      <c r="M207" s="256"/>
      <c r="N207" s="257"/>
      <c r="O207" s="257"/>
      <c r="P207" s="257"/>
      <c r="Q207" s="257"/>
      <c r="R207" s="257"/>
      <c r="S207" s="257"/>
      <c r="T207" s="25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9" t="s">
        <v>257</v>
      </c>
      <c r="AU207" s="259" t="s">
        <v>87</v>
      </c>
      <c r="AV207" s="14" t="s">
        <v>87</v>
      </c>
      <c r="AW207" s="14" t="s">
        <v>34</v>
      </c>
      <c r="AX207" s="14" t="s">
        <v>77</v>
      </c>
      <c r="AY207" s="259" t="s">
        <v>245</v>
      </c>
    </row>
    <row r="208" s="14" customFormat="1">
      <c r="A208" s="14"/>
      <c r="B208" s="249"/>
      <c r="C208" s="250"/>
      <c r="D208" s="234" t="s">
        <v>257</v>
      </c>
      <c r="E208" s="251" t="s">
        <v>1</v>
      </c>
      <c r="F208" s="252" t="s">
        <v>1139</v>
      </c>
      <c r="G208" s="250"/>
      <c r="H208" s="253">
        <v>300</v>
      </c>
      <c r="I208" s="254"/>
      <c r="J208" s="250"/>
      <c r="K208" s="250"/>
      <c r="L208" s="255"/>
      <c r="M208" s="256"/>
      <c r="N208" s="257"/>
      <c r="O208" s="257"/>
      <c r="P208" s="257"/>
      <c r="Q208" s="257"/>
      <c r="R208" s="257"/>
      <c r="S208" s="257"/>
      <c r="T208" s="25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9" t="s">
        <v>257</v>
      </c>
      <c r="AU208" s="259" t="s">
        <v>87</v>
      </c>
      <c r="AV208" s="14" t="s">
        <v>87</v>
      </c>
      <c r="AW208" s="14" t="s">
        <v>34</v>
      </c>
      <c r="AX208" s="14" t="s">
        <v>77</v>
      </c>
      <c r="AY208" s="259" t="s">
        <v>245</v>
      </c>
    </row>
    <row r="209" s="16" customFormat="1">
      <c r="A209" s="16"/>
      <c r="B209" s="271"/>
      <c r="C209" s="272"/>
      <c r="D209" s="234" t="s">
        <v>257</v>
      </c>
      <c r="E209" s="273" t="s">
        <v>1048</v>
      </c>
      <c r="F209" s="274" t="s">
        <v>289</v>
      </c>
      <c r="G209" s="272"/>
      <c r="H209" s="275">
        <v>1080</v>
      </c>
      <c r="I209" s="276"/>
      <c r="J209" s="272"/>
      <c r="K209" s="272"/>
      <c r="L209" s="277"/>
      <c r="M209" s="278"/>
      <c r="N209" s="279"/>
      <c r="O209" s="279"/>
      <c r="P209" s="279"/>
      <c r="Q209" s="279"/>
      <c r="R209" s="279"/>
      <c r="S209" s="279"/>
      <c r="T209" s="280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81" t="s">
        <v>257</v>
      </c>
      <c r="AU209" s="281" t="s">
        <v>87</v>
      </c>
      <c r="AV209" s="16" t="s">
        <v>272</v>
      </c>
      <c r="AW209" s="16" t="s">
        <v>34</v>
      </c>
      <c r="AX209" s="16" t="s">
        <v>77</v>
      </c>
      <c r="AY209" s="281" t="s">
        <v>245</v>
      </c>
    </row>
    <row r="210" s="15" customFormat="1">
      <c r="A210" s="15"/>
      <c r="B210" s="260"/>
      <c r="C210" s="261"/>
      <c r="D210" s="234" t="s">
        <v>257</v>
      </c>
      <c r="E210" s="262" t="s">
        <v>1045</v>
      </c>
      <c r="F210" s="263" t="s">
        <v>266</v>
      </c>
      <c r="G210" s="261"/>
      <c r="H210" s="264">
        <v>4386</v>
      </c>
      <c r="I210" s="265"/>
      <c r="J210" s="261"/>
      <c r="K210" s="261"/>
      <c r="L210" s="266"/>
      <c r="M210" s="267"/>
      <c r="N210" s="268"/>
      <c r="O210" s="268"/>
      <c r="P210" s="268"/>
      <c r="Q210" s="268"/>
      <c r="R210" s="268"/>
      <c r="S210" s="268"/>
      <c r="T210" s="269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70" t="s">
        <v>257</v>
      </c>
      <c r="AU210" s="270" t="s">
        <v>87</v>
      </c>
      <c r="AV210" s="15" t="s">
        <v>253</v>
      </c>
      <c r="AW210" s="15" t="s">
        <v>34</v>
      </c>
      <c r="AX210" s="15" t="s">
        <v>85</v>
      </c>
      <c r="AY210" s="270" t="s">
        <v>245</v>
      </c>
    </row>
    <row r="211" s="2" customFormat="1" ht="16.5" customHeight="1">
      <c r="A211" s="40"/>
      <c r="B211" s="41"/>
      <c r="C211" s="221" t="s">
        <v>335</v>
      </c>
      <c r="D211" s="221" t="s">
        <v>248</v>
      </c>
      <c r="E211" s="222" t="s">
        <v>1140</v>
      </c>
      <c r="F211" s="223" t="s">
        <v>1141</v>
      </c>
      <c r="G211" s="224" t="s">
        <v>275</v>
      </c>
      <c r="H211" s="225">
        <v>40</v>
      </c>
      <c r="I211" s="226"/>
      <c r="J211" s="227">
        <f>ROUND(I211*H211,2)</f>
        <v>0</v>
      </c>
      <c r="K211" s="223" t="s">
        <v>1</v>
      </c>
      <c r="L211" s="46"/>
      <c r="M211" s="228" t="s">
        <v>1</v>
      </c>
      <c r="N211" s="229" t="s">
        <v>42</v>
      </c>
      <c r="O211" s="93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32" t="s">
        <v>253</v>
      </c>
      <c r="AT211" s="232" t="s">
        <v>248</v>
      </c>
      <c r="AU211" s="232" t="s">
        <v>87</v>
      </c>
      <c r="AY211" s="19" t="s">
        <v>245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9" t="s">
        <v>85</v>
      </c>
      <c r="BK211" s="233">
        <f>ROUND(I211*H211,2)</f>
        <v>0</v>
      </c>
      <c r="BL211" s="19" t="s">
        <v>253</v>
      </c>
      <c r="BM211" s="232" t="s">
        <v>1142</v>
      </c>
    </row>
    <row r="212" s="2" customFormat="1">
      <c r="A212" s="40"/>
      <c r="B212" s="41"/>
      <c r="C212" s="42"/>
      <c r="D212" s="234" t="s">
        <v>255</v>
      </c>
      <c r="E212" s="42"/>
      <c r="F212" s="235" t="s">
        <v>1143</v>
      </c>
      <c r="G212" s="42"/>
      <c r="H212" s="42"/>
      <c r="I212" s="236"/>
      <c r="J212" s="42"/>
      <c r="K212" s="42"/>
      <c r="L212" s="46"/>
      <c r="M212" s="237"/>
      <c r="N212" s="238"/>
      <c r="O212" s="93"/>
      <c r="P212" s="93"/>
      <c r="Q212" s="93"/>
      <c r="R212" s="93"/>
      <c r="S212" s="93"/>
      <c r="T212" s="94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255</v>
      </c>
      <c r="AU212" s="19" t="s">
        <v>87</v>
      </c>
    </row>
    <row r="213" s="13" customFormat="1">
      <c r="A213" s="13"/>
      <c r="B213" s="239"/>
      <c r="C213" s="240"/>
      <c r="D213" s="234" t="s">
        <v>257</v>
      </c>
      <c r="E213" s="241" t="s">
        <v>1</v>
      </c>
      <c r="F213" s="242" t="s">
        <v>1144</v>
      </c>
      <c r="G213" s="240"/>
      <c r="H213" s="241" t="s">
        <v>1</v>
      </c>
      <c r="I213" s="243"/>
      <c r="J213" s="240"/>
      <c r="K213" s="240"/>
      <c r="L213" s="244"/>
      <c r="M213" s="245"/>
      <c r="N213" s="246"/>
      <c r="O213" s="246"/>
      <c r="P213" s="246"/>
      <c r="Q213" s="246"/>
      <c r="R213" s="246"/>
      <c r="S213" s="246"/>
      <c r="T213" s="24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8" t="s">
        <v>257</v>
      </c>
      <c r="AU213" s="248" t="s">
        <v>87</v>
      </c>
      <c r="AV213" s="13" t="s">
        <v>85</v>
      </c>
      <c r="AW213" s="13" t="s">
        <v>34</v>
      </c>
      <c r="AX213" s="13" t="s">
        <v>77</v>
      </c>
      <c r="AY213" s="248" t="s">
        <v>245</v>
      </c>
    </row>
    <row r="214" s="14" customFormat="1">
      <c r="A214" s="14"/>
      <c r="B214" s="249"/>
      <c r="C214" s="250"/>
      <c r="D214" s="234" t="s">
        <v>257</v>
      </c>
      <c r="E214" s="251" t="s">
        <v>1009</v>
      </c>
      <c r="F214" s="252" t="s">
        <v>1145</v>
      </c>
      <c r="G214" s="250"/>
      <c r="H214" s="253">
        <v>40</v>
      </c>
      <c r="I214" s="254"/>
      <c r="J214" s="250"/>
      <c r="K214" s="250"/>
      <c r="L214" s="255"/>
      <c r="M214" s="256"/>
      <c r="N214" s="257"/>
      <c r="O214" s="257"/>
      <c r="P214" s="257"/>
      <c r="Q214" s="257"/>
      <c r="R214" s="257"/>
      <c r="S214" s="257"/>
      <c r="T214" s="25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9" t="s">
        <v>257</v>
      </c>
      <c r="AU214" s="259" t="s">
        <v>87</v>
      </c>
      <c r="AV214" s="14" t="s">
        <v>87</v>
      </c>
      <c r="AW214" s="14" t="s">
        <v>34</v>
      </c>
      <c r="AX214" s="14" t="s">
        <v>85</v>
      </c>
      <c r="AY214" s="259" t="s">
        <v>245</v>
      </c>
    </row>
    <row r="215" s="2" customFormat="1" ht="16.5" customHeight="1">
      <c r="A215" s="40"/>
      <c r="B215" s="41"/>
      <c r="C215" s="221" t="s">
        <v>341</v>
      </c>
      <c r="D215" s="221" t="s">
        <v>248</v>
      </c>
      <c r="E215" s="222" t="s">
        <v>1146</v>
      </c>
      <c r="F215" s="223" t="s">
        <v>1147</v>
      </c>
      <c r="G215" s="224" t="s">
        <v>317</v>
      </c>
      <c r="H215" s="225">
        <v>10</v>
      </c>
      <c r="I215" s="226"/>
      <c r="J215" s="227">
        <f>ROUND(I215*H215,2)</f>
        <v>0</v>
      </c>
      <c r="K215" s="223" t="s">
        <v>252</v>
      </c>
      <c r="L215" s="46"/>
      <c r="M215" s="228" t="s">
        <v>1</v>
      </c>
      <c r="N215" s="229" t="s">
        <v>42</v>
      </c>
      <c r="O215" s="93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32" t="s">
        <v>253</v>
      </c>
      <c r="AT215" s="232" t="s">
        <v>248</v>
      </c>
      <c r="AU215" s="232" t="s">
        <v>87</v>
      </c>
      <c r="AY215" s="19" t="s">
        <v>245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9" t="s">
        <v>85</v>
      </c>
      <c r="BK215" s="233">
        <f>ROUND(I215*H215,2)</f>
        <v>0</v>
      </c>
      <c r="BL215" s="19" t="s">
        <v>253</v>
      </c>
      <c r="BM215" s="232" t="s">
        <v>1148</v>
      </c>
    </row>
    <row r="216" s="2" customFormat="1">
      <c r="A216" s="40"/>
      <c r="B216" s="41"/>
      <c r="C216" s="42"/>
      <c r="D216" s="234" t="s">
        <v>255</v>
      </c>
      <c r="E216" s="42"/>
      <c r="F216" s="235" t="s">
        <v>1149</v>
      </c>
      <c r="G216" s="42"/>
      <c r="H216" s="42"/>
      <c r="I216" s="236"/>
      <c r="J216" s="42"/>
      <c r="K216" s="42"/>
      <c r="L216" s="46"/>
      <c r="M216" s="237"/>
      <c r="N216" s="238"/>
      <c r="O216" s="93"/>
      <c r="P216" s="93"/>
      <c r="Q216" s="93"/>
      <c r="R216" s="93"/>
      <c r="S216" s="93"/>
      <c r="T216" s="94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255</v>
      </c>
      <c r="AU216" s="19" t="s">
        <v>87</v>
      </c>
    </row>
    <row r="217" s="13" customFormat="1">
      <c r="A217" s="13"/>
      <c r="B217" s="239"/>
      <c r="C217" s="240"/>
      <c r="D217" s="234" t="s">
        <v>257</v>
      </c>
      <c r="E217" s="241" t="s">
        <v>1</v>
      </c>
      <c r="F217" s="242" t="s">
        <v>1150</v>
      </c>
      <c r="G217" s="240"/>
      <c r="H217" s="241" t="s">
        <v>1</v>
      </c>
      <c r="I217" s="243"/>
      <c r="J217" s="240"/>
      <c r="K217" s="240"/>
      <c r="L217" s="244"/>
      <c r="M217" s="245"/>
      <c r="N217" s="246"/>
      <c r="O217" s="246"/>
      <c r="P217" s="246"/>
      <c r="Q217" s="246"/>
      <c r="R217" s="246"/>
      <c r="S217" s="246"/>
      <c r="T217" s="247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8" t="s">
        <v>257</v>
      </c>
      <c r="AU217" s="248" t="s">
        <v>87</v>
      </c>
      <c r="AV217" s="13" t="s">
        <v>85</v>
      </c>
      <c r="AW217" s="13" t="s">
        <v>34</v>
      </c>
      <c r="AX217" s="13" t="s">
        <v>77</v>
      </c>
      <c r="AY217" s="248" t="s">
        <v>245</v>
      </c>
    </row>
    <row r="218" s="14" customFormat="1">
      <c r="A218" s="14"/>
      <c r="B218" s="249"/>
      <c r="C218" s="250"/>
      <c r="D218" s="234" t="s">
        <v>257</v>
      </c>
      <c r="E218" s="251" t="s">
        <v>1</v>
      </c>
      <c r="F218" s="252" t="s">
        <v>341</v>
      </c>
      <c r="G218" s="250"/>
      <c r="H218" s="253">
        <v>10</v>
      </c>
      <c r="I218" s="254"/>
      <c r="J218" s="250"/>
      <c r="K218" s="250"/>
      <c r="L218" s="255"/>
      <c r="M218" s="256"/>
      <c r="N218" s="257"/>
      <c r="O218" s="257"/>
      <c r="P218" s="257"/>
      <c r="Q218" s="257"/>
      <c r="R218" s="257"/>
      <c r="S218" s="257"/>
      <c r="T218" s="25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9" t="s">
        <v>257</v>
      </c>
      <c r="AU218" s="259" t="s">
        <v>87</v>
      </c>
      <c r="AV218" s="14" t="s">
        <v>87</v>
      </c>
      <c r="AW218" s="14" t="s">
        <v>34</v>
      </c>
      <c r="AX218" s="14" t="s">
        <v>85</v>
      </c>
      <c r="AY218" s="259" t="s">
        <v>245</v>
      </c>
    </row>
    <row r="219" s="2" customFormat="1" ht="16.5" customHeight="1">
      <c r="A219" s="40"/>
      <c r="B219" s="41"/>
      <c r="C219" s="221" t="s">
        <v>349</v>
      </c>
      <c r="D219" s="221" t="s">
        <v>248</v>
      </c>
      <c r="E219" s="222" t="s">
        <v>1151</v>
      </c>
      <c r="F219" s="223" t="s">
        <v>1152</v>
      </c>
      <c r="G219" s="224" t="s">
        <v>275</v>
      </c>
      <c r="H219" s="225">
        <v>4575</v>
      </c>
      <c r="I219" s="226"/>
      <c r="J219" s="227">
        <f>ROUND(I219*H219,2)</f>
        <v>0</v>
      </c>
      <c r="K219" s="223" t="s">
        <v>252</v>
      </c>
      <c r="L219" s="46"/>
      <c r="M219" s="228" t="s">
        <v>1</v>
      </c>
      <c r="N219" s="229" t="s">
        <v>42</v>
      </c>
      <c r="O219" s="93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2" t="s">
        <v>253</v>
      </c>
      <c r="AT219" s="232" t="s">
        <v>248</v>
      </c>
      <c r="AU219" s="232" t="s">
        <v>87</v>
      </c>
      <c r="AY219" s="19" t="s">
        <v>245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9" t="s">
        <v>85</v>
      </c>
      <c r="BK219" s="233">
        <f>ROUND(I219*H219,2)</f>
        <v>0</v>
      </c>
      <c r="BL219" s="19" t="s">
        <v>253</v>
      </c>
      <c r="BM219" s="232" t="s">
        <v>1153</v>
      </c>
    </row>
    <row r="220" s="2" customFormat="1">
      <c r="A220" s="40"/>
      <c r="B220" s="41"/>
      <c r="C220" s="42"/>
      <c r="D220" s="234" t="s">
        <v>255</v>
      </c>
      <c r="E220" s="42"/>
      <c r="F220" s="235" t="s">
        <v>1154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255</v>
      </c>
      <c r="AU220" s="19" t="s">
        <v>87</v>
      </c>
    </row>
    <row r="221" s="13" customFormat="1">
      <c r="A221" s="13"/>
      <c r="B221" s="239"/>
      <c r="C221" s="240"/>
      <c r="D221" s="234" t="s">
        <v>257</v>
      </c>
      <c r="E221" s="241" t="s">
        <v>1</v>
      </c>
      <c r="F221" s="242" t="s">
        <v>1155</v>
      </c>
      <c r="G221" s="240"/>
      <c r="H221" s="241" t="s">
        <v>1</v>
      </c>
      <c r="I221" s="243"/>
      <c r="J221" s="240"/>
      <c r="K221" s="240"/>
      <c r="L221" s="244"/>
      <c r="M221" s="245"/>
      <c r="N221" s="246"/>
      <c r="O221" s="246"/>
      <c r="P221" s="246"/>
      <c r="Q221" s="246"/>
      <c r="R221" s="246"/>
      <c r="S221" s="246"/>
      <c r="T221" s="247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8" t="s">
        <v>257</v>
      </c>
      <c r="AU221" s="248" t="s">
        <v>87</v>
      </c>
      <c r="AV221" s="13" t="s">
        <v>85</v>
      </c>
      <c r="AW221" s="13" t="s">
        <v>34</v>
      </c>
      <c r="AX221" s="13" t="s">
        <v>77</v>
      </c>
      <c r="AY221" s="248" t="s">
        <v>245</v>
      </c>
    </row>
    <row r="222" s="14" customFormat="1">
      <c r="A222" s="14"/>
      <c r="B222" s="249"/>
      <c r="C222" s="250"/>
      <c r="D222" s="234" t="s">
        <v>257</v>
      </c>
      <c r="E222" s="251" t="s">
        <v>1</v>
      </c>
      <c r="F222" s="252" t="s">
        <v>1156</v>
      </c>
      <c r="G222" s="250"/>
      <c r="H222" s="253">
        <v>1980</v>
      </c>
      <c r="I222" s="254"/>
      <c r="J222" s="250"/>
      <c r="K222" s="250"/>
      <c r="L222" s="255"/>
      <c r="M222" s="256"/>
      <c r="N222" s="257"/>
      <c r="O222" s="257"/>
      <c r="P222" s="257"/>
      <c r="Q222" s="257"/>
      <c r="R222" s="257"/>
      <c r="S222" s="257"/>
      <c r="T222" s="25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9" t="s">
        <v>257</v>
      </c>
      <c r="AU222" s="259" t="s">
        <v>87</v>
      </c>
      <c r="AV222" s="14" t="s">
        <v>87</v>
      </c>
      <c r="AW222" s="14" t="s">
        <v>34</v>
      </c>
      <c r="AX222" s="14" t="s">
        <v>77</v>
      </c>
      <c r="AY222" s="259" t="s">
        <v>245</v>
      </c>
    </row>
    <row r="223" s="14" customFormat="1">
      <c r="A223" s="14"/>
      <c r="B223" s="249"/>
      <c r="C223" s="250"/>
      <c r="D223" s="234" t="s">
        <v>257</v>
      </c>
      <c r="E223" s="251" t="s">
        <v>1</v>
      </c>
      <c r="F223" s="252" t="s">
        <v>1157</v>
      </c>
      <c r="G223" s="250"/>
      <c r="H223" s="253">
        <v>1485</v>
      </c>
      <c r="I223" s="254"/>
      <c r="J223" s="250"/>
      <c r="K223" s="250"/>
      <c r="L223" s="255"/>
      <c r="M223" s="256"/>
      <c r="N223" s="257"/>
      <c r="O223" s="257"/>
      <c r="P223" s="257"/>
      <c r="Q223" s="257"/>
      <c r="R223" s="257"/>
      <c r="S223" s="257"/>
      <c r="T223" s="25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9" t="s">
        <v>257</v>
      </c>
      <c r="AU223" s="259" t="s">
        <v>87</v>
      </c>
      <c r="AV223" s="14" t="s">
        <v>87</v>
      </c>
      <c r="AW223" s="14" t="s">
        <v>34</v>
      </c>
      <c r="AX223" s="14" t="s">
        <v>77</v>
      </c>
      <c r="AY223" s="259" t="s">
        <v>245</v>
      </c>
    </row>
    <row r="224" s="14" customFormat="1">
      <c r="A224" s="14"/>
      <c r="B224" s="249"/>
      <c r="C224" s="250"/>
      <c r="D224" s="234" t="s">
        <v>257</v>
      </c>
      <c r="E224" s="251" t="s">
        <v>1</v>
      </c>
      <c r="F224" s="252" t="s">
        <v>1158</v>
      </c>
      <c r="G224" s="250"/>
      <c r="H224" s="253">
        <v>1110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9" t="s">
        <v>257</v>
      </c>
      <c r="AU224" s="259" t="s">
        <v>87</v>
      </c>
      <c r="AV224" s="14" t="s">
        <v>87</v>
      </c>
      <c r="AW224" s="14" t="s">
        <v>34</v>
      </c>
      <c r="AX224" s="14" t="s">
        <v>77</v>
      </c>
      <c r="AY224" s="259" t="s">
        <v>245</v>
      </c>
    </row>
    <row r="225" s="15" customFormat="1">
      <c r="A225" s="15"/>
      <c r="B225" s="260"/>
      <c r="C225" s="261"/>
      <c r="D225" s="234" t="s">
        <v>257</v>
      </c>
      <c r="E225" s="262" t="s">
        <v>1041</v>
      </c>
      <c r="F225" s="263" t="s">
        <v>266</v>
      </c>
      <c r="G225" s="261"/>
      <c r="H225" s="264">
        <v>4575</v>
      </c>
      <c r="I225" s="265"/>
      <c r="J225" s="261"/>
      <c r="K225" s="261"/>
      <c r="L225" s="266"/>
      <c r="M225" s="267"/>
      <c r="N225" s="268"/>
      <c r="O225" s="268"/>
      <c r="P225" s="268"/>
      <c r="Q225" s="268"/>
      <c r="R225" s="268"/>
      <c r="S225" s="268"/>
      <c r="T225" s="269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70" t="s">
        <v>257</v>
      </c>
      <c r="AU225" s="270" t="s">
        <v>87</v>
      </c>
      <c r="AV225" s="15" t="s">
        <v>253</v>
      </c>
      <c r="AW225" s="15" t="s">
        <v>34</v>
      </c>
      <c r="AX225" s="15" t="s">
        <v>85</v>
      </c>
      <c r="AY225" s="270" t="s">
        <v>245</v>
      </c>
    </row>
    <row r="226" s="2" customFormat="1" ht="16.5" customHeight="1">
      <c r="A226" s="40"/>
      <c r="B226" s="41"/>
      <c r="C226" s="221" t="s">
        <v>8</v>
      </c>
      <c r="D226" s="221" t="s">
        <v>248</v>
      </c>
      <c r="E226" s="222" t="s">
        <v>1159</v>
      </c>
      <c r="F226" s="223" t="s">
        <v>1160</v>
      </c>
      <c r="G226" s="224" t="s">
        <v>275</v>
      </c>
      <c r="H226" s="225">
        <v>30</v>
      </c>
      <c r="I226" s="226"/>
      <c r="J226" s="227">
        <f>ROUND(I226*H226,2)</f>
        <v>0</v>
      </c>
      <c r="K226" s="223" t="s">
        <v>252</v>
      </c>
      <c r="L226" s="46"/>
      <c r="M226" s="228" t="s">
        <v>1</v>
      </c>
      <c r="N226" s="229" t="s">
        <v>42</v>
      </c>
      <c r="O226" s="93"/>
      <c r="P226" s="230">
        <f>O226*H226</f>
        <v>0</v>
      </c>
      <c r="Q226" s="230">
        <v>0</v>
      </c>
      <c r="R226" s="230">
        <f>Q226*H226</f>
        <v>0</v>
      </c>
      <c r="S226" s="230">
        <v>0</v>
      </c>
      <c r="T226" s="231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32" t="s">
        <v>253</v>
      </c>
      <c r="AT226" s="232" t="s">
        <v>248</v>
      </c>
      <c r="AU226" s="232" t="s">
        <v>87</v>
      </c>
      <c r="AY226" s="19" t="s">
        <v>245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9" t="s">
        <v>85</v>
      </c>
      <c r="BK226" s="233">
        <f>ROUND(I226*H226,2)</f>
        <v>0</v>
      </c>
      <c r="BL226" s="19" t="s">
        <v>253</v>
      </c>
      <c r="BM226" s="232" t="s">
        <v>1161</v>
      </c>
    </row>
    <row r="227" s="2" customFormat="1">
      <c r="A227" s="40"/>
      <c r="B227" s="41"/>
      <c r="C227" s="42"/>
      <c r="D227" s="234" t="s">
        <v>255</v>
      </c>
      <c r="E227" s="42"/>
      <c r="F227" s="235" t="s">
        <v>1162</v>
      </c>
      <c r="G227" s="42"/>
      <c r="H227" s="42"/>
      <c r="I227" s="236"/>
      <c r="J227" s="42"/>
      <c r="K227" s="42"/>
      <c r="L227" s="46"/>
      <c r="M227" s="237"/>
      <c r="N227" s="238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255</v>
      </c>
      <c r="AU227" s="19" t="s">
        <v>87</v>
      </c>
    </row>
    <row r="228" s="13" customFormat="1">
      <c r="A228" s="13"/>
      <c r="B228" s="239"/>
      <c r="C228" s="240"/>
      <c r="D228" s="234" t="s">
        <v>257</v>
      </c>
      <c r="E228" s="241" t="s">
        <v>1</v>
      </c>
      <c r="F228" s="242" t="s">
        <v>1150</v>
      </c>
      <c r="G228" s="240"/>
      <c r="H228" s="241" t="s">
        <v>1</v>
      </c>
      <c r="I228" s="243"/>
      <c r="J228" s="240"/>
      <c r="K228" s="240"/>
      <c r="L228" s="244"/>
      <c r="M228" s="245"/>
      <c r="N228" s="246"/>
      <c r="O228" s="246"/>
      <c r="P228" s="246"/>
      <c r="Q228" s="246"/>
      <c r="R228" s="246"/>
      <c r="S228" s="246"/>
      <c r="T228" s="247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8" t="s">
        <v>257</v>
      </c>
      <c r="AU228" s="248" t="s">
        <v>87</v>
      </c>
      <c r="AV228" s="13" t="s">
        <v>85</v>
      </c>
      <c r="AW228" s="13" t="s">
        <v>34</v>
      </c>
      <c r="AX228" s="13" t="s">
        <v>77</v>
      </c>
      <c r="AY228" s="248" t="s">
        <v>245</v>
      </c>
    </row>
    <row r="229" s="14" customFormat="1">
      <c r="A229" s="14"/>
      <c r="B229" s="249"/>
      <c r="C229" s="250"/>
      <c r="D229" s="234" t="s">
        <v>257</v>
      </c>
      <c r="E229" s="251" t="s">
        <v>1</v>
      </c>
      <c r="F229" s="252" t="s">
        <v>1163</v>
      </c>
      <c r="G229" s="250"/>
      <c r="H229" s="253">
        <v>30</v>
      </c>
      <c r="I229" s="254"/>
      <c r="J229" s="250"/>
      <c r="K229" s="250"/>
      <c r="L229" s="255"/>
      <c r="M229" s="256"/>
      <c r="N229" s="257"/>
      <c r="O229" s="257"/>
      <c r="P229" s="257"/>
      <c r="Q229" s="257"/>
      <c r="R229" s="257"/>
      <c r="S229" s="257"/>
      <c r="T229" s="25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9" t="s">
        <v>257</v>
      </c>
      <c r="AU229" s="259" t="s">
        <v>87</v>
      </c>
      <c r="AV229" s="14" t="s">
        <v>87</v>
      </c>
      <c r="AW229" s="14" t="s">
        <v>34</v>
      </c>
      <c r="AX229" s="14" t="s">
        <v>85</v>
      </c>
      <c r="AY229" s="259" t="s">
        <v>245</v>
      </c>
    </row>
    <row r="230" s="2" customFormat="1" ht="16.5" customHeight="1">
      <c r="A230" s="40"/>
      <c r="B230" s="41"/>
      <c r="C230" s="221" t="s">
        <v>383</v>
      </c>
      <c r="D230" s="221" t="s">
        <v>248</v>
      </c>
      <c r="E230" s="222" t="s">
        <v>1164</v>
      </c>
      <c r="F230" s="223" t="s">
        <v>1165</v>
      </c>
      <c r="G230" s="224" t="s">
        <v>275</v>
      </c>
      <c r="H230" s="225">
        <v>2280</v>
      </c>
      <c r="I230" s="226"/>
      <c r="J230" s="227">
        <f>ROUND(I230*H230,2)</f>
        <v>0</v>
      </c>
      <c r="K230" s="223" t="s">
        <v>252</v>
      </c>
      <c r="L230" s="46"/>
      <c r="M230" s="228" t="s">
        <v>1</v>
      </c>
      <c r="N230" s="229" t="s">
        <v>42</v>
      </c>
      <c r="O230" s="93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2" t="s">
        <v>253</v>
      </c>
      <c r="AT230" s="232" t="s">
        <v>248</v>
      </c>
      <c r="AU230" s="232" t="s">
        <v>87</v>
      </c>
      <c r="AY230" s="19" t="s">
        <v>245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9" t="s">
        <v>85</v>
      </c>
      <c r="BK230" s="233">
        <f>ROUND(I230*H230,2)</f>
        <v>0</v>
      </c>
      <c r="BL230" s="19" t="s">
        <v>253</v>
      </c>
      <c r="BM230" s="232" t="s">
        <v>1166</v>
      </c>
    </row>
    <row r="231" s="2" customFormat="1">
      <c r="A231" s="40"/>
      <c r="B231" s="41"/>
      <c r="C231" s="42"/>
      <c r="D231" s="234" t="s">
        <v>255</v>
      </c>
      <c r="E231" s="42"/>
      <c r="F231" s="235" t="s">
        <v>1167</v>
      </c>
      <c r="G231" s="42"/>
      <c r="H231" s="42"/>
      <c r="I231" s="236"/>
      <c r="J231" s="42"/>
      <c r="K231" s="42"/>
      <c r="L231" s="46"/>
      <c r="M231" s="237"/>
      <c r="N231" s="238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255</v>
      </c>
      <c r="AU231" s="19" t="s">
        <v>87</v>
      </c>
    </row>
    <row r="232" s="14" customFormat="1">
      <c r="A232" s="14"/>
      <c r="B232" s="249"/>
      <c r="C232" s="250"/>
      <c r="D232" s="234" t="s">
        <v>257</v>
      </c>
      <c r="E232" s="251" t="s">
        <v>1</v>
      </c>
      <c r="F232" s="252" t="s">
        <v>995</v>
      </c>
      <c r="G232" s="250"/>
      <c r="H232" s="253">
        <v>2280</v>
      </c>
      <c r="I232" s="254"/>
      <c r="J232" s="250"/>
      <c r="K232" s="250"/>
      <c r="L232" s="255"/>
      <c r="M232" s="256"/>
      <c r="N232" s="257"/>
      <c r="O232" s="257"/>
      <c r="P232" s="257"/>
      <c r="Q232" s="257"/>
      <c r="R232" s="257"/>
      <c r="S232" s="257"/>
      <c r="T232" s="25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9" t="s">
        <v>257</v>
      </c>
      <c r="AU232" s="259" t="s">
        <v>87</v>
      </c>
      <c r="AV232" s="14" t="s">
        <v>87</v>
      </c>
      <c r="AW232" s="14" t="s">
        <v>34</v>
      </c>
      <c r="AX232" s="14" t="s">
        <v>85</v>
      </c>
      <c r="AY232" s="259" t="s">
        <v>245</v>
      </c>
    </row>
    <row r="233" s="2" customFormat="1" ht="16.5" customHeight="1">
      <c r="A233" s="40"/>
      <c r="B233" s="41"/>
      <c r="C233" s="221" t="s">
        <v>390</v>
      </c>
      <c r="D233" s="221" t="s">
        <v>248</v>
      </c>
      <c r="E233" s="222" t="s">
        <v>1168</v>
      </c>
      <c r="F233" s="223" t="s">
        <v>1169</v>
      </c>
      <c r="G233" s="224" t="s">
        <v>251</v>
      </c>
      <c r="H233" s="225">
        <v>2280</v>
      </c>
      <c r="I233" s="226"/>
      <c r="J233" s="227">
        <f>ROUND(I233*H233,2)</f>
        <v>0</v>
      </c>
      <c r="K233" s="223" t="s">
        <v>252</v>
      </c>
      <c r="L233" s="46"/>
      <c r="M233" s="228" t="s">
        <v>1</v>
      </c>
      <c r="N233" s="229" t="s">
        <v>42</v>
      </c>
      <c r="O233" s="93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32" t="s">
        <v>253</v>
      </c>
      <c r="AT233" s="232" t="s">
        <v>248</v>
      </c>
      <c r="AU233" s="232" t="s">
        <v>87</v>
      </c>
      <c r="AY233" s="19" t="s">
        <v>245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9" t="s">
        <v>85</v>
      </c>
      <c r="BK233" s="233">
        <f>ROUND(I233*H233,2)</f>
        <v>0</v>
      </c>
      <c r="BL233" s="19" t="s">
        <v>253</v>
      </c>
      <c r="BM233" s="232" t="s">
        <v>1170</v>
      </c>
    </row>
    <row r="234" s="2" customFormat="1">
      <c r="A234" s="40"/>
      <c r="B234" s="41"/>
      <c r="C234" s="42"/>
      <c r="D234" s="234" t="s">
        <v>255</v>
      </c>
      <c r="E234" s="42"/>
      <c r="F234" s="235" t="s">
        <v>1171</v>
      </c>
      <c r="G234" s="42"/>
      <c r="H234" s="42"/>
      <c r="I234" s="236"/>
      <c r="J234" s="42"/>
      <c r="K234" s="42"/>
      <c r="L234" s="46"/>
      <c r="M234" s="237"/>
      <c r="N234" s="238"/>
      <c r="O234" s="93"/>
      <c r="P234" s="93"/>
      <c r="Q234" s="93"/>
      <c r="R234" s="93"/>
      <c r="S234" s="93"/>
      <c r="T234" s="94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T234" s="19" t="s">
        <v>255</v>
      </c>
      <c r="AU234" s="19" t="s">
        <v>87</v>
      </c>
    </row>
    <row r="235" s="13" customFormat="1">
      <c r="A235" s="13"/>
      <c r="B235" s="239"/>
      <c r="C235" s="240"/>
      <c r="D235" s="234" t="s">
        <v>257</v>
      </c>
      <c r="E235" s="241" t="s">
        <v>1</v>
      </c>
      <c r="F235" s="242" t="s">
        <v>1172</v>
      </c>
      <c r="G235" s="240"/>
      <c r="H235" s="241" t="s">
        <v>1</v>
      </c>
      <c r="I235" s="243"/>
      <c r="J235" s="240"/>
      <c r="K235" s="240"/>
      <c r="L235" s="244"/>
      <c r="M235" s="245"/>
      <c r="N235" s="246"/>
      <c r="O235" s="246"/>
      <c r="P235" s="246"/>
      <c r="Q235" s="246"/>
      <c r="R235" s="246"/>
      <c r="S235" s="246"/>
      <c r="T235" s="247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8" t="s">
        <v>257</v>
      </c>
      <c r="AU235" s="248" t="s">
        <v>87</v>
      </c>
      <c r="AV235" s="13" t="s">
        <v>85</v>
      </c>
      <c r="AW235" s="13" t="s">
        <v>34</v>
      </c>
      <c r="AX235" s="13" t="s">
        <v>77</v>
      </c>
      <c r="AY235" s="248" t="s">
        <v>245</v>
      </c>
    </row>
    <row r="236" s="14" customFormat="1">
      <c r="A236" s="14"/>
      <c r="B236" s="249"/>
      <c r="C236" s="250"/>
      <c r="D236" s="234" t="s">
        <v>257</v>
      </c>
      <c r="E236" s="251" t="s">
        <v>995</v>
      </c>
      <c r="F236" s="252" t="s">
        <v>1173</v>
      </c>
      <c r="G236" s="250"/>
      <c r="H236" s="253">
        <v>2280</v>
      </c>
      <c r="I236" s="254"/>
      <c r="J236" s="250"/>
      <c r="K236" s="250"/>
      <c r="L236" s="255"/>
      <c r="M236" s="256"/>
      <c r="N236" s="257"/>
      <c r="O236" s="257"/>
      <c r="P236" s="257"/>
      <c r="Q236" s="257"/>
      <c r="R236" s="257"/>
      <c r="S236" s="257"/>
      <c r="T236" s="25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9" t="s">
        <v>257</v>
      </c>
      <c r="AU236" s="259" t="s">
        <v>87</v>
      </c>
      <c r="AV236" s="14" t="s">
        <v>87</v>
      </c>
      <c r="AW236" s="14" t="s">
        <v>34</v>
      </c>
      <c r="AX236" s="14" t="s">
        <v>85</v>
      </c>
      <c r="AY236" s="259" t="s">
        <v>245</v>
      </c>
    </row>
    <row r="237" s="2" customFormat="1" ht="16.5" customHeight="1">
      <c r="A237" s="40"/>
      <c r="B237" s="41"/>
      <c r="C237" s="221" t="s">
        <v>395</v>
      </c>
      <c r="D237" s="221" t="s">
        <v>248</v>
      </c>
      <c r="E237" s="222" t="s">
        <v>1174</v>
      </c>
      <c r="F237" s="223" t="s">
        <v>1175</v>
      </c>
      <c r="G237" s="224" t="s">
        <v>275</v>
      </c>
      <c r="H237" s="225">
        <v>30</v>
      </c>
      <c r="I237" s="226"/>
      <c r="J237" s="227">
        <f>ROUND(I237*H237,2)</f>
        <v>0</v>
      </c>
      <c r="K237" s="223" t="s">
        <v>252</v>
      </c>
      <c r="L237" s="46"/>
      <c r="M237" s="228" t="s">
        <v>1</v>
      </c>
      <c r="N237" s="229" t="s">
        <v>42</v>
      </c>
      <c r="O237" s="93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2" t="s">
        <v>253</v>
      </c>
      <c r="AT237" s="232" t="s">
        <v>248</v>
      </c>
      <c r="AU237" s="232" t="s">
        <v>87</v>
      </c>
      <c r="AY237" s="19" t="s">
        <v>245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9" t="s">
        <v>85</v>
      </c>
      <c r="BK237" s="233">
        <f>ROUND(I237*H237,2)</f>
        <v>0</v>
      </c>
      <c r="BL237" s="19" t="s">
        <v>253</v>
      </c>
      <c r="BM237" s="232" t="s">
        <v>1176</v>
      </c>
    </row>
    <row r="238" s="2" customFormat="1">
      <c r="A238" s="40"/>
      <c r="B238" s="41"/>
      <c r="C238" s="42"/>
      <c r="D238" s="234" t="s">
        <v>255</v>
      </c>
      <c r="E238" s="42"/>
      <c r="F238" s="235" t="s">
        <v>1177</v>
      </c>
      <c r="G238" s="42"/>
      <c r="H238" s="42"/>
      <c r="I238" s="236"/>
      <c r="J238" s="42"/>
      <c r="K238" s="42"/>
      <c r="L238" s="46"/>
      <c r="M238" s="237"/>
      <c r="N238" s="238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255</v>
      </c>
      <c r="AU238" s="19" t="s">
        <v>87</v>
      </c>
    </row>
    <row r="239" s="13" customFormat="1">
      <c r="A239" s="13"/>
      <c r="B239" s="239"/>
      <c r="C239" s="240"/>
      <c r="D239" s="234" t="s">
        <v>257</v>
      </c>
      <c r="E239" s="241" t="s">
        <v>1</v>
      </c>
      <c r="F239" s="242" t="s">
        <v>1178</v>
      </c>
      <c r="G239" s="240"/>
      <c r="H239" s="241" t="s">
        <v>1</v>
      </c>
      <c r="I239" s="243"/>
      <c r="J239" s="240"/>
      <c r="K239" s="240"/>
      <c r="L239" s="244"/>
      <c r="M239" s="245"/>
      <c r="N239" s="246"/>
      <c r="O239" s="246"/>
      <c r="P239" s="246"/>
      <c r="Q239" s="246"/>
      <c r="R239" s="246"/>
      <c r="S239" s="246"/>
      <c r="T239" s="24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8" t="s">
        <v>257</v>
      </c>
      <c r="AU239" s="248" t="s">
        <v>87</v>
      </c>
      <c r="AV239" s="13" t="s">
        <v>85</v>
      </c>
      <c r="AW239" s="13" t="s">
        <v>34</v>
      </c>
      <c r="AX239" s="13" t="s">
        <v>77</v>
      </c>
      <c r="AY239" s="248" t="s">
        <v>245</v>
      </c>
    </row>
    <row r="240" s="14" customFormat="1">
      <c r="A240" s="14"/>
      <c r="B240" s="249"/>
      <c r="C240" s="250"/>
      <c r="D240" s="234" t="s">
        <v>257</v>
      </c>
      <c r="E240" s="251" t="s">
        <v>1</v>
      </c>
      <c r="F240" s="252" t="s">
        <v>502</v>
      </c>
      <c r="G240" s="250"/>
      <c r="H240" s="253">
        <v>30</v>
      </c>
      <c r="I240" s="254"/>
      <c r="J240" s="250"/>
      <c r="K240" s="250"/>
      <c r="L240" s="255"/>
      <c r="M240" s="256"/>
      <c r="N240" s="257"/>
      <c r="O240" s="257"/>
      <c r="P240" s="257"/>
      <c r="Q240" s="257"/>
      <c r="R240" s="257"/>
      <c r="S240" s="257"/>
      <c r="T240" s="25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9" t="s">
        <v>257</v>
      </c>
      <c r="AU240" s="259" t="s">
        <v>87</v>
      </c>
      <c r="AV240" s="14" t="s">
        <v>87</v>
      </c>
      <c r="AW240" s="14" t="s">
        <v>34</v>
      </c>
      <c r="AX240" s="14" t="s">
        <v>85</v>
      </c>
      <c r="AY240" s="259" t="s">
        <v>245</v>
      </c>
    </row>
    <row r="241" s="2" customFormat="1" ht="16.5" customHeight="1">
      <c r="A241" s="40"/>
      <c r="B241" s="41"/>
      <c r="C241" s="221" t="s">
        <v>402</v>
      </c>
      <c r="D241" s="221" t="s">
        <v>248</v>
      </c>
      <c r="E241" s="222" t="s">
        <v>1179</v>
      </c>
      <c r="F241" s="223" t="s">
        <v>1180</v>
      </c>
      <c r="G241" s="224" t="s">
        <v>251</v>
      </c>
      <c r="H241" s="225">
        <v>40</v>
      </c>
      <c r="I241" s="226"/>
      <c r="J241" s="227">
        <f>ROUND(I241*H241,2)</f>
        <v>0</v>
      </c>
      <c r="K241" s="223" t="s">
        <v>252</v>
      </c>
      <c r="L241" s="46"/>
      <c r="M241" s="228" t="s">
        <v>1</v>
      </c>
      <c r="N241" s="229" t="s">
        <v>42</v>
      </c>
      <c r="O241" s="93"/>
      <c r="P241" s="230">
        <f>O241*H241</f>
        <v>0</v>
      </c>
      <c r="Q241" s="230">
        <v>0</v>
      </c>
      <c r="R241" s="230">
        <f>Q241*H241</f>
        <v>0</v>
      </c>
      <c r="S241" s="230">
        <v>0</v>
      </c>
      <c r="T241" s="231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32" t="s">
        <v>253</v>
      </c>
      <c r="AT241" s="232" t="s">
        <v>248</v>
      </c>
      <c r="AU241" s="232" t="s">
        <v>87</v>
      </c>
      <c r="AY241" s="19" t="s">
        <v>245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9" t="s">
        <v>85</v>
      </c>
      <c r="BK241" s="233">
        <f>ROUND(I241*H241,2)</f>
        <v>0</v>
      </c>
      <c r="BL241" s="19" t="s">
        <v>253</v>
      </c>
      <c r="BM241" s="232" t="s">
        <v>1181</v>
      </c>
    </row>
    <row r="242" s="2" customFormat="1">
      <c r="A242" s="40"/>
      <c r="B242" s="41"/>
      <c r="C242" s="42"/>
      <c r="D242" s="234" t="s">
        <v>255</v>
      </c>
      <c r="E242" s="42"/>
      <c r="F242" s="235" t="s">
        <v>1182</v>
      </c>
      <c r="G242" s="42"/>
      <c r="H242" s="42"/>
      <c r="I242" s="236"/>
      <c r="J242" s="42"/>
      <c r="K242" s="42"/>
      <c r="L242" s="46"/>
      <c r="M242" s="237"/>
      <c r="N242" s="238"/>
      <c r="O242" s="93"/>
      <c r="P242" s="93"/>
      <c r="Q242" s="93"/>
      <c r="R242" s="93"/>
      <c r="S242" s="93"/>
      <c r="T242" s="94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T242" s="19" t="s">
        <v>255</v>
      </c>
      <c r="AU242" s="19" t="s">
        <v>87</v>
      </c>
    </row>
    <row r="243" s="13" customFormat="1">
      <c r="A243" s="13"/>
      <c r="B243" s="239"/>
      <c r="C243" s="240"/>
      <c r="D243" s="234" t="s">
        <v>257</v>
      </c>
      <c r="E243" s="241" t="s">
        <v>1</v>
      </c>
      <c r="F243" s="242" t="s">
        <v>1183</v>
      </c>
      <c r="G243" s="240"/>
      <c r="H243" s="241" t="s">
        <v>1</v>
      </c>
      <c r="I243" s="243"/>
      <c r="J243" s="240"/>
      <c r="K243" s="240"/>
      <c r="L243" s="244"/>
      <c r="M243" s="245"/>
      <c r="N243" s="246"/>
      <c r="O243" s="246"/>
      <c r="P243" s="246"/>
      <c r="Q243" s="246"/>
      <c r="R243" s="246"/>
      <c r="S243" s="246"/>
      <c r="T243" s="24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8" t="s">
        <v>257</v>
      </c>
      <c r="AU243" s="248" t="s">
        <v>87</v>
      </c>
      <c r="AV243" s="13" t="s">
        <v>85</v>
      </c>
      <c r="AW243" s="13" t="s">
        <v>34</v>
      </c>
      <c r="AX243" s="13" t="s">
        <v>77</v>
      </c>
      <c r="AY243" s="248" t="s">
        <v>245</v>
      </c>
    </row>
    <row r="244" s="14" customFormat="1">
      <c r="A244" s="14"/>
      <c r="B244" s="249"/>
      <c r="C244" s="250"/>
      <c r="D244" s="234" t="s">
        <v>257</v>
      </c>
      <c r="E244" s="251" t="s">
        <v>1</v>
      </c>
      <c r="F244" s="252" t="s">
        <v>1184</v>
      </c>
      <c r="G244" s="250"/>
      <c r="H244" s="253">
        <v>40</v>
      </c>
      <c r="I244" s="254"/>
      <c r="J244" s="250"/>
      <c r="K244" s="250"/>
      <c r="L244" s="255"/>
      <c r="M244" s="256"/>
      <c r="N244" s="257"/>
      <c r="O244" s="257"/>
      <c r="P244" s="257"/>
      <c r="Q244" s="257"/>
      <c r="R244" s="257"/>
      <c r="S244" s="257"/>
      <c r="T244" s="25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9" t="s">
        <v>257</v>
      </c>
      <c r="AU244" s="259" t="s">
        <v>87</v>
      </c>
      <c r="AV244" s="14" t="s">
        <v>87</v>
      </c>
      <c r="AW244" s="14" t="s">
        <v>34</v>
      </c>
      <c r="AX244" s="14" t="s">
        <v>85</v>
      </c>
      <c r="AY244" s="259" t="s">
        <v>245</v>
      </c>
    </row>
    <row r="245" s="2" customFormat="1" ht="16.5" customHeight="1">
      <c r="A245" s="40"/>
      <c r="B245" s="41"/>
      <c r="C245" s="221" t="s">
        <v>410</v>
      </c>
      <c r="D245" s="221" t="s">
        <v>248</v>
      </c>
      <c r="E245" s="222" t="s">
        <v>1185</v>
      </c>
      <c r="F245" s="223" t="s">
        <v>1186</v>
      </c>
      <c r="G245" s="224" t="s">
        <v>251</v>
      </c>
      <c r="H245" s="225">
        <v>3070.1999999999998</v>
      </c>
      <c r="I245" s="226"/>
      <c r="J245" s="227">
        <f>ROUND(I245*H245,2)</f>
        <v>0</v>
      </c>
      <c r="K245" s="223" t="s">
        <v>252</v>
      </c>
      <c r="L245" s="46"/>
      <c r="M245" s="228" t="s">
        <v>1</v>
      </c>
      <c r="N245" s="229" t="s">
        <v>42</v>
      </c>
      <c r="O245" s="93"/>
      <c r="P245" s="230">
        <f>O245*H245</f>
        <v>0</v>
      </c>
      <c r="Q245" s="230">
        <v>0</v>
      </c>
      <c r="R245" s="230">
        <f>Q245*H245</f>
        <v>0</v>
      </c>
      <c r="S245" s="230">
        <v>0</v>
      </c>
      <c r="T245" s="231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232" t="s">
        <v>253</v>
      </c>
      <c r="AT245" s="232" t="s">
        <v>248</v>
      </c>
      <c r="AU245" s="232" t="s">
        <v>87</v>
      </c>
      <c r="AY245" s="19" t="s">
        <v>245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9" t="s">
        <v>85</v>
      </c>
      <c r="BK245" s="233">
        <f>ROUND(I245*H245,2)</f>
        <v>0</v>
      </c>
      <c r="BL245" s="19" t="s">
        <v>253</v>
      </c>
      <c r="BM245" s="232" t="s">
        <v>1187</v>
      </c>
    </row>
    <row r="246" s="2" customFormat="1">
      <c r="A246" s="40"/>
      <c r="B246" s="41"/>
      <c r="C246" s="42"/>
      <c r="D246" s="234" t="s">
        <v>255</v>
      </c>
      <c r="E246" s="42"/>
      <c r="F246" s="235" t="s">
        <v>1188</v>
      </c>
      <c r="G246" s="42"/>
      <c r="H246" s="42"/>
      <c r="I246" s="236"/>
      <c r="J246" s="42"/>
      <c r="K246" s="42"/>
      <c r="L246" s="46"/>
      <c r="M246" s="237"/>
      <c r="N246" s="238"/>
      <c r="O246" s="93"/>
      <c r="P246" s="93"/>
      <c r="Q246" s="93"/>
      <c r="R246" s="93"/>
      <c r="S246" s="93"/>
      <c r="T246" s="94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T246" s="19" t="s">
        <v>255</v>
      </c>
      <c r="AU246" s="19" t="s">
        <v>87</v>
      </c>
    </row>
    <row r="247" s="13" customFormat="1">
      <c r="A247" s="13"/>
      <c r="B247" s="239"/>
      <c r="C247" s="240"/>
      <c r="D247" s="234" t="s">
        <v>257</v>
      </c>
      <c r="E247" s="241" t="s">
        <v>1</v>
      </c>
      <c r="F247" s="242" t="s">
        <v>1189</v>
      </c>
      <c r="G247" s="240"/>
      <c r="H247" s="241" t="s">
        <v>1</v>
      </c>
      <c r="I247" s="243"/>
      <c r="J247" s="240"/>
      <c r="K247" s="240"/>
      <c r="L247" s="244"/>
      <c r="M247" s="245"/>
      <c r="N247" s="246"/>
      <c r="O247" s="246"/>
      <c r="P247" s="246"/>
      <c r="Q247" s="246"/>
      <c r="R247" s="246"/>
      <c r="S247" s="246"/>
      <c r="T247" s="24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8" t="s">
        <v>257</v>
      </c>
      <c r="AU247" s="248" t="s">
        <v>87</v>
      </c>
      <c r="AV247" s="13" t="s">
        <v>85</v>
      </c>
      <c r="AW247" s="13" t="s">
        <v>34</v>
      </c>
      <c r="AX247" s="13" t="s">
        <v>77</v>
      </c>
      <c r="AY247" s="248" t="s">
        <v>245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1190</v>
      </c>
      <c r="G248" s="250"/>
      <c r="H248" s="253">
        <v>3070.1999999999998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77</v>
      </c>
      <c r="AY248" s="259" t="s">
        <v>245</v>
      </c>
    </row>
    <row r="249" s="15" customFormat="1">
      <c r="A249" s="15"/>
      <c r="B249" s="260"/>
      <c r="C249" s="261"/>
      <c r="D249" s="234" t="s">
        <v>257</v>
      </c>
      <c r="E249" s="262" t="s">
        <v>1036</v>
      </c>
      <c r="F249" s="263" t="s">
        <v>266</v>
      </c>
      <c r="G249" s="261"/>
      <c r="H249" s="264">
        <v>3070.1999999999998</v>
      </c>
      <c r="I249" s="265"/>
      <c r="J249" s="261"/>
      <c r="K249" s="261"/>
      <c r="L249" s="266"/>
      <c r="M249" s="267"/>
      <c r="N249" s="268"/>
      <c r="O249" s="268"/>
      <c r="P249" s="268"/>
      <c r="Q249" s="268"/>
      <c r="R249" s="268"/>
      <c r="S249" s="268"/>
      <c r="T249" s="269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70" t="s">
        <v>257</v>
      </c>
      <c r="AU249" s="270" t="s">
        <v>87</v>
      </c>
      <c r="AV249" s="15" t="s">
        <v>253</v>
      </c>
      <c r="AW249" s="15" t="s">
        <v>34</v>
      </c>
      <c r="AX249" s="15" t="s">
        <v>85</v>
      </c>
      <c r="AY249" s="270" t="s">
        <v>245</v>
      </c>
    </row>
    <row r="250" s="2" customFormat="1" ht="16.5" customHeight="1">
      <c r="A250" s="40"/>
      <c r="B250" s="41"/>
      <c r="C250" s="221" t="s">
        <v>419</v>
      </c>
      <c r="D250" s="221" t="s">
        <v>248</v>
      </c>
      <c r="E250" s="222" t="s">
        <v>1191</v>
      </c>
      <c r="F250" s="223" t="s">
        <v>1192</v>
      </c>
      <c r="G250" s="224" t="s">
        <v>251</v>
      </c>
      <c r="H250" s="225">
        <v>2759.3200000000002</v>
      </c>
      <c r="I250" s="226"/>
      <c r="J250" s="227">
        <f>ROUND(I250*H250,2)</f>
        <v>0</v>
      </c>
      <c r="K250" s="223" t="s">
        <v>252</v>
      </c>
      <c r="L250" s="46"/>
      <c r="M250" s="228" t="s">
        <v>1</v>
      </c>
      <c r="N250" s="229" t="s">
        <v>42</v>
      </c>
      <c r="O250" s="93"/>
      <c r="P250" s="230">
        <f>O250*H250</f>
        <v>0</v>
      </c>
      <c r="Q250" s="230">
        <v>0</v>
      </c>
      <c r="R250" s="230">
        <f>Q250*H250</f>
        <v>0</v>
      </c>
      <c r="S250" s="230">
        <v>0</v>
      </c>
      <c r="T250" s="231">
        <f>S250*H250</f>
        <v>0</v>
      </c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R250" s="232" t="s">
        <v>253</v>
      </c>
      <c r="AT250" s="232" t="s">
        <v>248</v>
      </c>
      <c r="AU250" s="232" t="s">
        <v>87</v>
      </c>
      <c r="AY250" s="19" t="s">
        <v>245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9" t="s">
        <v>85</v>
      </c>
      <c r="BK250" s="233">
        <f>ROUND(I250*H250,2)</f>
        <v>0</v>
      </c>
      <c r="BL250" s="19" t="s">
        <v>253</v>
      </c>
      <c r="BM250" s="232" t="s">
        <v>1193</v>
      </c>
    </row>
    <row r="251" s="2" customFormat="1">
      <c r="A251" s="40"/>
      <c r="B251" s="41"/>
      <c r="C251" s="42"/>
      <c r="D251" s="234" t="s">
        <v>255</v>
      </c>
      <c r="E251" s="42"/>
      <c r="F251" s="235" t="s">
        <v>1194</v>
      </c>
      <c r="G251" s="42"/>
      <c r="H251" s="42"/>
      <c r="I251" s="236"/>
      <c r="J251" s="42"/>
      <c r="K251" s="42"/>
      <c r="L251" s="46"/>
      <c r="M251" s="237"/>
      <c r="N251" s="238"/>
      <c r="O251" s="93"/>
      <c r="P251" s="93"/>
      <c r="Q251" s="93"/>
      <c r="R251" s="93"/>
      <c r="S251" s="93"/>
      <c r="T251" s="94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T251" s="19" t="s">
        <v>255</v>
      </c>
      <c r="AU251" s="19" t="s">
        <v>87</v>
      </c>
    </row>
    <row r="252" s="13" customFormat="1">
      <c r="A252" s="13"/>
      <c r="B252" s="239"/>
      <c r="C252" s="240"/>
      <c r="D252" s="234" t="s">
        <v>257</v>
      </c>
      <c r="E252" s="241" t="s">
        <v>1</v>
      </c>
      <c r="F252" s="242" t="s">
        <v>1195</v>
      </c>
      <c r="G252" s="240"/>
      <c r="H252" s="241" t="s">
        <v>1</v>
      </c>
      <c r="I252" s="243"/>
      <c r="J252" s="240"/>
      <c r="K252" s="240"/>
      <c r="L252" s="244"/>
      <c r="M252" s="245"/>
      <c r="N252" s="246"/>
      <c r="O252" s="246"/>
      <c r="P252" s="246"/>
      <c r="Q252" s="246"/>
      <c r="R252" s="246"/>
      <c r="S252" s="246"/>
      <c r="T252" s="247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8" t="s">
        <v>257</v>
      </c>
      <c r="AU252" s="248" t="s">
        <v>87</v>
      </c>
      <c r="AV252" s="13" t="s">
        <v>85</v>
      </c>
      <c r="AW252" s="13" t="s">
        <v>34</v>
      </c>
      <c r="AX252" s="13" t="s">
        <v>77</v>
      </c>
      <c r="AY252" s="248" t="s">
        <v>245</v>
      </c>
    </row>
    <row r="253" s="14" customFormat="1">
      <c r="A253" s="14"/>
      <c r="B253" s="249"/>
      <c r="C253" s="250"/>
      <c r="D253" s="234" t="s">
        <v>257</v>
      </c>
      <c r="E253" s="251" t="s">
        <v>1034</v>
      </c>
      <c r="F253" s="252" t="s">
        <v>1196</v>
      </c>
      <c r="G253" s="250"/>
      <c r="H253" s="253">
        <v>1403.52</v>
      </c>
      <c r="I253" s="254"/>
      <c r="J253" s="250"/>
      <c r="K253" s="250"/>
      <c r="L253" s="255"/>
      <c r="M253" s="256"/>
      <c r="N253" s="257"/>
      <c r="O253" s="257"/>
      <c r="P253" s="257"/>
      <c r="Q253" s="257"/>
      <c r="R253" s="257"/>
      <c r="S253" s="257"/>
      <c r="T253" s="25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9" t="s">
        <v>257</v>
      </c>
      <c r="AU253" s="259" t="s">
        <v>87</v>
      </c>
      <c r="AV253" s="14" t="s">
        <v>87</v>
      </c>
      <c r="AW253" s="14" t="s">
        <v>34</v>
      </c>
      <c r="AX253" s="14" t="s">
        <v>77</v>
      </c>
      <c r="AY253" s="259" t="s">
        <v>245</v>
      </c>
    </row>
    <row r="254" s="13" customFormat="1">
      <c r="A254" s="13"/>
      <c r="B254" s="239"/>
      <c r="C254" s="240"/>
      <c r="D254" s="234" t="s">
        <v>257</v>
      </c>
      <c r="E254" s="241" t="s">
        <v>1</v>
      </c>
      <c r="F254" s="242" t="s">
        <v>1197</v>
      </c>
      <c r="G254" s="240"/>
      <c r="H254" s="241" t="s">
        <v>1</v>
      </c>
      <c r="I254" s="243"/>
      <c r="J254" s="240"/>
      <c r="K254" s="240"/>
      <c r="L254" s="244"/>
      <c r="M254" s="245"/>
      <c r="N254" s="246"/>
      <c r="O254" s="246"/>
      <c r="P254" s="246"/>
      <c r="Q254" s="246"/>
      <c r="R254" s="246"/>
      <c r="S254" s="246"/>
      <c r="T254" s="24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8" t="s">
        <v>257</v>
      </c>
      <c r="AU254" s="248" t="s">
        <v>87</v>
      </c>
      <c r="AV254" s="13" t="s">
        <v>85</v>
      </c>
      <c r="AW254" s="13" t="s">
        <v>34</v>
      </c>
      <c r="AX254" s="13" t="s">
        <v>77</v>
      </c>
      <c r="AY254" s="248" t="s">
        <v>245</v>
      </c>
    </row>
    <row r="255" s="14" customFormat="1">
      <c r="A255" s="14"/>
      <c r="B255" s="249"/>
      <c r="C255" s="250"/>
      <c r="D255" s="234" t="s">
        <v>257</v>
      </c>
      <c r="E255" s="251" t="s">
        <v>1</v>
      </c>
      <c r="F255" s="252" t="s">
        <v>1198</v>
      </c>
      <c r="G255" s="250"/>
      <c r="H255" s="253">
        <v>1315.8</v>
      </c>
      <c r="I255" s="254"/>
      <c r="J255" s="250"/>
      <c r="K255" s="250"/>
      <c r="L255" s="255"/>
      <c r="M255" s="256"/>
      <c r="N255" s="257"/>
      <c r="O255" s="257"/>
      <c r="P255" s="257"/>
      <c r="Q255" s="257"/>
      <c r="R255" s="257"/>
      <c r="S255" s="257"/>
      <c r="T255" s="25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9" t="s">
        <v>257</v>
      </c>
      <c r="AU255" s="259" t="s">
        <v>87</v>
      </c>
      <c r="AV255" s="14" t="s">
        <v>87</v>
      </c>
      <c r="AW255" s="14" t="s">
        <v>34</v>
      </c>
      <c r="AX255" s="14" t="s">
        <v>77</v>
      </c>
      <c r="AY255" s="259" t="s">
        <v>245</v>
      </c>
    </row>
    <row r="256" s="13" customFormat="1">
      <c r="A256" s="13"/>
      <c r="B256" s="239"/>
      <c r="C256" s="240"/>
      <c r="D256" s="234" t="s">
        <v>257</v>
      </c>
      <c r="E256" s="241" t="s">
        <v>1</v>
      </c>
      <c r="F256" s="242" t="s">
        <v>1199</v>
      </c>
      <c r="G256" s="240"/>
      <c r="H256" s="241" t="s">
        <v>1</v>
      </c>
      <c r="I256" s="243"/>
      <c r="J256" s="240"/>
      <c r="K256" s="240"/>
      <c r="L256" s="244"/>
      <c r="M256" s="245"/>
      <c r="N256" s="246"/>
      <c r="O256" s="246"/>
      <c r="P256" s="246"/>
      <c r="Q256" s="246"/>
      <c r="R256" s="246"/>
      <c r="S256" s="246"/>
      <c r="T256" s="24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8" t="s">
        <v>257</v>
      </c>
      <c r="AU256" s="248" t="s">
        <v>87</v>
      </c>
      <c r="AV256" s="13" t="s">
        <v>85</v>
      </c>
      <c r="AW256" s="13" t="s">
        <v>34</v>
      </c>
      <c r="AX256" s="13" t="s">
        <v>77</v>
      </c>
      <c r="AY256" s="248" t="s">
        <v>245</v>
      </c>
    </row>
    <row r="257" s="14" customFormat="1">
      <c r="A257" s="14"/>
      <c r="B257" s="249"/>
      <c r="C257" s="250"/>
      <c r="D257" s="234" t="s">
        <v>257</v>
      </c>
      <c r="E257" s="251" t="s">
        <v>1</v>
      </c>
      <c r="F257" s="252" t="s">
        <v>575</v>
      </c>
      <c r="G257" s="250"/>
      <c r="H257" s="253">
        <v>40</v>
      </c>
      <c r="I257" s="254"/>
      <c r="J257" s="250"/>
      <c r="K257" s="250"/>
      <c r="L257" s="255"/>
      <c r="M257" s="256"/>
      <c r="N257" s="257"/>
      <c r="O257" s="257"/>
      <c r="P257" s="257"/>
      <c r="Q257" s="257"/>
      <c r="R257" s="257"/>
      <c r="S257" s="257"/>
      <c r="T257" s="25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9" t="s">
        <v>257</v>
      </c>
      <c r="AU257" s="259" t="s">
        <v>87</v>
      </c>
      <c r="AV257" s="14" t="s">
        <v>87</v>
      </c>
      <c r="AW257" s="14" t="s">
        <v>34</v>
      </c>
      <c r="AX257" s="14" t="s">
        <v>77</v>
      </c>
      <c r="AY257" s="259" t="s">
        <v>245</v>
      </c>
    </row>
    <row r="258" s="15" customFormat="1">
      <c r="A258" s="15"/>
      <c r="B258" s="260"/>
      <c r="C258" s="261"/>
      <c r="D258" s="234" t="s">
        <v>257</v>
      </c>
      <c r="E258" s="262" t="s">
        <v>1</v>
      </c>
      <c r="F258" s="263" t="s">
        <v>266</v>
      </c>
      <c r="G258" s="261"/>
      <c r="H258" s="264">
        <v>2759.3200000000002</v>
      </c>
      <c r="I258" s="265"/>
      <c r="J258" s="261"/>
      <c r="K258" s="261"/>
      <c r="L258" s="266"/>
      <c r="M258" s="267"/>
      <c r="N258" s="268"/>
      <c r="O258" s="268"/>
      <c r="P258" s="268"/>
      <c r="Q258" s="268"/>
      <c r="R258" s="268"/>
      <c r="S258" s="268"/>
      <c r="T258" s="269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70" t="s">
        <v>257</v>
      </c>
      <c r="AU258" s="270" t="s">
        <v>87</v>
      </c>
      <c r="AV258" s="15" t="s">
        <v>253</v>
      </c>
      <c r="AW258" s="15" t="s">
        <v>34</v>
      </c>
      <c r="AX258" s="15" t="s">
        <v>85</v>
      </c>
      <c r="AY258" s="270" t="s">
        <v>245</v>
      </c>
    </row>
    <row r="259" s="2" customFormat="1" ht="16.5" customHeight="1">
      <c r="A259" s="40"/>
      <c r="B259" s="41"/>
      <c r="C259" s="221" t="s">
        <v>430</v>
      </c>
      <c r="D259" s="221" t="s">
        <v>248</v>
      </c>
      <c r="E259" s="222" t="s">
        <v>1200</v>
      </c>
      <c r="F259" s="223" t="s">
        <v>1201</v>
      </c>
      <c r="G259" s="224" t="s">
        <v>251</v>
      </c>
      <c r="H259" s="225">
        <v>9816.0499999999993</v>
      </c>
      <c r="I259" s="226"/>
      <c r="J259" s="227">
        <f>ROUND(I259*H259,2)</f>
        <v>0</v>
      </c>
      <c r="K259" s="223" t="s">
        <v>252</v>
      </c>
      <c r="L259" s="46"/>
      <c r="M259" s="228" t="s">
        <v>1</v>
      </c>
      <c r="N259" s="229" t="s">
        <v>42</v>
      </c>
      <c r="O259" s="93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2" t="s">
        <v>253</v>
      </c>
      <c r="AT259" s="232" t="s">
        <v>248</v>
      </c>
      <c r="AU259" s="232" t="s">
        <v>87</v>
      </c>
      <c r="AY259" s="19" t="s">
        <v>245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9" t="s">
        <v>85</v>
      </c>
      <c r="BK259" s="233">
        <f>ROUND(I259*H259,2)</f>
        <v>0</v>
      </c>
      <c r="BL259" s="19" t="s">
        <v>253</v>
      </c>
      <c r="BM259" s="232" t="s">
        <v>1202</v>
      </c>
    </row>
    <row r="260" s="2" customFormat="1">
      <c r="A260" s="40"/>
      <c r="B260" s="41"/>
      <c r="C260" s="42"/>
      <c r="D260" s="234" t="s">
        <v>255</v>
      </c>
      <c r="E260" s="42"/>
      <c r="F260" s="235" t="s">
        <v>1203</v>
      </c>
      <c r="G260" s="42"/>
      <c r="H260" s="42"/>
      <c r="I260" s="236"/>
      <c r="J260" s="42"/>
      <c r="K260" s="42"/>
      <c r="L260" s="46"/>
      <c r="M260" s="237"/>
      <c r="N260" s="238"/>
      <c r="O260" s="93"/>
      <c r="P260" s="93"/>
      <c r="Q260" s="93"/>
      <c r="R260" s="93"/>
      <c r="S260" s="93"/>
      <c r="T260" s="94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255</v>
      </c>
      <c r="AU260" s="19" t="s">
        <v>87</v>
      </c>
    </row>
    <row r="261" s="13" customFormat="1">
      <c r="A261" s="13"/>
      <c r="B261" s="239"/>
      <c r="C261" s="240"/>
      <c r="D261" s="234" t="s">
        <v>257</v>
      </c>
      <c r="E261" s="241" t="s">
        <v>1</v>
      </c>
      <c r="F261" s="242" t="s">
        <v>1204</v>
      </c>
      <c r="G261" s="240"/>
      <c r="H261" s="241" t="s">
        <v>1</v>
      </c>
      <c r="I261" s="243"/>
      <c r="J261" s="240"/>
      <c r="K261" s="240"/>
      <c r="L261" s="244"/>
      <c r="M261" s="245"/>
      <c r="N261" s="246"/>
      <c r="O261" s="246"/>
      <c r="P261" s="246"/>
      <c r="Q261" s="246"/>
      <c r="R261" s="246"/>
      <c r="S261" s="246"/>
      <c r="T261" s="247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8" t="s">
        <v>257</v>
      </c>
      <c r="AU261" s="248" t="s">
        <v>87</v>
      </c>
      <c r="AV261" s="13" t="s">
        <v>85</v>
      </c>
      <c r="AW261" s="13" t="s">
        <v>34</v>
      </c>
      <c r="AX261" s="13" t="s">
        <v>77</v>
      </c>
      <c r="AY261" s="248" t="s">
        <v>245</v>
      </c>
    </row>
    <row r="262" s="14" customFormat="1">
      <c r="A262" s="14"/>
      <c r="B262" s="249"/>
      <c r="C262" s="250"/>
      <c r="D262" s="234" t="s">
        <v>257</v>
      </c>
      <c r="E262" s="251" t="s">
        <v>1</v>
      </c>
      <c r="F262" s="252" t="s">
        <v>1205</v>
      </c>
      <c r="G262" s="250"/>
      <c r="H262" s="253">
        <v>784.70000000000005</v>
      </c>
      <c r="I262" s="254"/>
      <c r="J262" s="250"/>
      <c r="K262" s="250"/>
      <c r="L262" s="255"/>
      <c r="M262" s="256"/>
      <c r="N262" s="257"/>
      <c r="O262" s="257"/>
      <c r="P262" s="257"/>
      <c r="Q262" s="257"/>
      <c r="R262" s="257"/>
      <c r="S262" s="257"/>
      <c r="T262" s="25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9" t="s">
        <v>257</v>
      </c>
      <c r="AU262" s="259" t="s">
        <v>87</v>
      </c>
      <c r="AV262" s="14" t="s">
        <v>87</v>
      </c>
      <c r="AW262" s="14" t="s">
        <v>34</v>
      </c>
      <c r="AX262" s="14" t="s">
        <v>77</v>
      </c>
      <c r="AY262" s="259" t="s">
        <v>245</v>
      </c>
    </row>
    <row r="263" s="14" customFormat="1">
      <c r="A263" s="14"/>
      <c r="B263" s="249"/>
      <c r="C263" s="250"/>
      <c r="D263" s="234" t="s">
        <v>257</v>
      </c>
      <c r="E263" s="251" t="s">
        <v>1</v>
      </c>
      <c r="F263" s="252" t="s">
        <v>1206</v>
      </c>
      <c r="G263" s="250"/>
      <c r="H263" s="253">
        <v>58.649999999999999</v>
      </c>
      <c r="I263" s="254"/>
      <c r="J263" s="250"/>
      <c r="K263" s="250"/>
      <c r="L263" s="255"/>
      <c r="M263" s="256"/>
      <c r="N263" s="257"/>
      <c r="O263" s="257"/>
      <c r="P263" s="257"/>
      <c r="Q263" s="257"/>
      <c r="R263" s="257"/>
      <c r="S263" s="257"/>
      <c r="T263" s="25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9" t="s">
        <v>257</v>
      </c>
      <c r="AU263" s="259" t="s">
        <v>87</v>
      </c>
      <c r="AV263" s="14" t="s">
        <v>87</v>
      </c>
      <c r="AW263" s="14" t="s">
        <v>34</v>
      </c>
      <c r="AX263" s="14" t="s">
        <v>77</v>
      </c>
      <c r="AY263" s="259" t="s">
        <v>245</v>
      </c>
    </row>
    <row r="264" s="14" customFormat="1">
      <c r="A264" s="14"/>
      <c r="B264" s="249"/>
      <c r="C264" s="250"/>
      <c r="D264" s="234" t="s">
        <v>257</v>
      </c>
      <c r="E264" s="251" t="s">
        <v>1</v>
      </c>
      <c r="F264" s="252" t="s">
        <v>1207</v>
      </c>
      <c r="G264" s="250"/>
      <c r="H264" s="253">
        <v>6142.5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9" t="s">
        <v>257</v>
      </c>
      <c r="AU264" s="259" t="s">
        <v>87</v>
      </c>
      <c r="AV264" s="14" t="s">
        <v>87</v>
      </c>
      <c r="AW264" s="14" t="s">
        <v>34</v>
      </c>
      <c r="AX264" s="14" t="s">
        <v>77</v>
      </c>
      <c r="AY264" s="259" t="s">
        <v>245</v>
      </c>
    </row>
    <row r="265" s="14" customFormat="1">
      <c r="A265" s="14"/>
      <c r="B265" s="249"/>
      <c r="C265" s="250"/>
      <c r="D265" s="234" t="s">
        <v>257</v>
      </c>
      <c r="E265" s="251" t="s">
        <v>1</v>
      </c>
      <c r="F265" s="252" t="s">
        <v>1208</v>
      </c>
      <c r="G265" s="250"/>
      <c r="H265" s="253">
        <v>745.20000000000005</v>
      </c>
      <c r="I265" s="254"/>
      <c r="J265" s="250"/>
      <c r="K265" s="250"/>
      <c r="L265" s="255"/>
      <c r="M265" s="256"/>
      <c r="N265" s="257"/>
      <c r="O265" s="257"/>
      <c r="P265" s="257"/>
      <c r="Q265" s="257"/>
      <c r="R265" s="257"/>
      <c r="S265" s="257"/>
      <c r="T265" s="25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9" t="s">
        <v>257</v>
      </c>
      <c r="AU265" s="259" t="s">
        <v>87</v>
      </c>
      <c r="AV265" s="14" t="s">
        <v>87</v>
      </c>
      <c r="AW265" s="14" t="s">
        <v>34</v>
      </c>
      <c r="AX265" s="14" t="s">
        <v>77</v>
      </c>
      <c r="AY265" s="259" t="s">
        <v>245</v>
      </c>
    </row>
    <row r="266" s="14" customFormat="1">
      <c r="A266" s="14"/>
      <c r="B266" s="249"/>
      <c r="C266" s="250"/>
      <c r="D266" s="234" t="s">
        <v>257</v>
      </c>
      <c r="E266" s="251" t="s">
        <v>1</v>
      </c>
      <c r="F266" s="252" t="s">
        <v>1209</v>
      </c>
      <c r="G266" s="250"/>
      <c r="H266" s="253">
        <v>556.5</v>
      </c>
      <c r="I266" s="254"/>
      <c r="J266" s="250"/>
      <c r="K266" s="250"/>
      <c r="L266" s="255"/>
      <c r="M266" s="256"/>
      <c r="N266" s="257"/>
      <c r="O266" s="257"/>
      <c r="P266" s="257"/>
      <c r="Q266" s="257"/>
      <c r="R266" s="257"/>
      <c r="S266" s="257"/>
      <c r="T266" s="25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9" t="s">
        <v>257</v>
      </c>
      <c r="AU266" s="259" t="s">
        <v>87</v>
      </c>
      <c r="AV266" s="14" t="s">
        <v>87</v>
      </c>
      <c r="AW266" s="14" t="s">
        <v>34</v>
      </c>
      <c r="AX266" s="14" t="s">
        <v>77</v>
      </c>
      <c r="AY266" s="259" t="s">
        <v>245</v>
      </c>
    </row>
    <row r="267" s="16" customFormat="1">
      <c r="A267" s="16"/>
      <c r="B267" s="271"/>
      <c r="C267" s="272"/>
      <c r="D267" s="234" t="s">
        <v>257</v>
      </c>
      <c r="E267" s="273" t="s">
        <v>1</v>
      </c>
      <c r="F267" s="274" t="s">
        <v>289</v>
      </c>
      <c r="G267" s="272"/>
      <c r="H267" s="275">
        <v>8287.5499999999993</v>
      </c>
      <c r="I267" s="276"/>
      <c r="J267" s="272"/>
      <c r="K267" s="272"/>
      <c r="L267" s="277"/>
      <c r="M267" s="278"/>
      <c r="N267" s="279"/>
      <c r="O267" s="279"/>
      <c r="P267" s="279"/>
      <c r="Q267" s="279"/>
      <c r="R267" s="279"/>
      <c r="S267" s="279"/>
      <c r="T267" s="280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81" t="s">
        <v>257</v>
      </c>
      <c r="AU267" s="281" t="s">
        <v>87</v>
      </c>
      <c r="AV267" s="16" t="s">
        <v>272</v>
      </c>
      <c r="AW267" s="16" t="s">
        <v>34</v>
      </c>
      <c r="AX267" s="16" t="s">
        <v>77</v>
      </c>
      <c r="AY267" s="281" t="s">
        <v>245</v>
      </c>
    </row>
    <row r="268" s="13" customFormat="1">
      <c r="A268" s="13"/>
      <c r="B268" s="239"/>
      <c r="C268" s="240"/>
      <c r="D268" s="234" t="s">
        <v>257</v>
      </c>
      <c r="E268" s="241" t="s">
        <v>1</v>
      </c>
      <c r="F268" s="242" t="s">
        <v>1210</v>
      </c>
      <c r="G268" s="240"/>
      <c r="H268" s="241" t="s">
        <v>1</v>
      </c>
      <c r="I268" s="243"/>
      <c r="J268" s="240"/>
      <c r="K268" s="240"/>
      <c r="L268" s="244"/>
      <c r="M268" s="245"/>
      <c r="N268" s="246"/>
      <c r="O268" s="246"/>
      <c r="P268" s="246"/>
      <c r="Q268" s="246"/>
      <c r="R268" s="246"/>
      <c r="S268" s="246"/>
      <c r="T268" s="247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8" t="s">
        <v>257</v>
      </c>
      <c r="AU268" s="248" t="s">
        <v>87</v>
      </c>
      <c r="AV268" s="13" t="s">
        <v>85</v>
      </c>
      <c r="AW268" s="13" t="s">
        <v>34</v>
      </c>
      <c r="AX268" s="13" t="s">
        <v>77</v>
      </c>
      <c r="AY268" s="248" t="s">
        <v>245</v>
      </c>
    </row>
    <row r="269" s="13" customFormat="1">
      <c r="A269" s="13"/>
      <c r="B269" s="239"/>
      <c r="C269" s="240"/>
      <c r="D269" s="234" t="s">
        <v>257</v>
      </c>
      <c r="E269" s="241" t="s">
        <v>1</v>
      </c>
      <c r="F269" s="242" t="s">
        <v>441</v>
      </c>
      <c r="G269" s="240"/>
      <c r="H269" s="241" t="s">
        <v>1</v>
      </c>
      <c r="I269" s="243"/>
      <c r="J269" s="240"/>
      <c r="K269" s="240"/>
      <c r="L269" s="244"/>
      <c r="M269" s="245"/>
      <c r="N269" s="246"/>
      <c r="O269" s="246"/>
      <c r="P269" s="246"/>
      <c r="Q269" s="246"/>
      <c r="R269" s="246"/>
      <c r="S269" s="246"/>
      <c r="T269" s="24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8" t="s">
        <v>257</v>
      </c>
      <c r="AU269" s="248" t="s">
        <v>87</v>
      </c>
      <c r="AV269" s="13" t="s">
        <v>85</v>
      </c>
      <c r="AW269" s="13" t="s">
        <v>34</v>
      </c>
      <c r="AX269" s="13" t="s">
        <v>77</v>
      </c>
      <c r="AY269" s="248" t="s">
        <v>245</v>
      </c>
    </row>
    <row r="270" s="14" customFormat="1">
      <c r="A270" s="14"/>
      <c r="B270" s="249"/>
      <c r="C270" s="250"/>
      <c r="D270" s="234" t="s">
        <v>257</v>
      </c>
      <c r="E270" s="251" t="s">
        <v>1</v>
      </c>
      <c r="F270" s="252" t="s">
        <v>1211</v>
      </c>
      <c r="G270" s="250"/>
      <c r="H270" s="253">
        <v>135</v>
      </c>
      <c r="I270" s="254"/>
      <c r="J270" s="250"/>
      <c r="K270" s="250"/>
      <c r="L270" s="255"/>
      <c r="M270" s="256"/>
      <c r="N270" s="257"/>
      <c r="O270" s="257"/>
      <c r="P270" s="257"/>
      <c r="Q270" s="257"/>
      <c r="R270" s="257"/>
      <c r="S270" s="257"/>
      <c r="T270" s="25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9" t="s">
        <v>257</v>
      </c>
      <c r="AU270" s="259" t="s">
        <v>87</v>
      </c>
      <c r="AV270" s="14" t="s">
        <v>87</v>
      </c>
      <c r="AW270" s="14" t="s">
        <v>34</v>
      </c>
      <c r="AX270" s="14" t="s">
        <v>77</v>
      </c>
      <c r="AY270" s="259" t="s">
        <v>245</v>
      </c>
    </row>
    <row r="271" s="14" customFormat="1">
      <c r="A271" s="14"/>
      <c r="B271" s="249"/>
      <c r="C271" s="250"/>
      <c r="D271" s="234" t="s">
        <v>257</v>
      </c>
      <c r="E271" s="251" t="s">
        <v>1</v>
      </c>
      <c r="F271" s="252" t="s">
        <v>1212</v>
      </c>
      <c r="G271" s="250"/>
      <c r="H271" s="253">
        <v>72</v>
      </c>
      <c r="I271" s="254"/>
      <c r="J271" s="250"/>
      <c r="K271" s="250"/>
      <c r="L271" s="255"/>
      <c r="M271" s="256"/>
      <c r="N271" s="257"/>
      <c r="O271" s="257"/>
      <c r="P271" s="257"/>
      <c r="Q271" s="257"/>
      <c r="R271" s="257"/>
      <c r="S271" s="257"/>
      <c r="T271" s="25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9" t="s">
        <v>257</v>
      </c>
      <c r="AU271" s="259" t="s">
        <v>87</v>
      </c>
      <c r="AV271" s="14" t="s">
        <v>87</v>
      </c>
      <c r="AW271" s="14" t="s">
        <v>34</v>
      </c>
      <c r="AX271" s="14" t="s">
        <v>77</v>
      </c>
      <c r="AY271" s="259" t="s">
        <v>245</v>
      </c>
    </row>
    <row r="272" s="14" customFormat="1">
      <c r="A272" s="14"/>
      <c r="B272" s="249"/>
      <c r="C272" s="250"/>
      <c r="D272" s="234" t="s">
        <v>257</v>
      </c>
      <c r="E272" s="251" t="s">
        <v>1</v>
      </c>
      <c r="F272" s="252" t="s">
        <v>1213</v>
      </c>
      <c r="G272" s="250"/>
      <c r="H272" s="253">
        <v>98</v>
      </c>
      <c r="I272" s="254"/>
      <c r="J272" s="250"/>
      <c r="K272" s="250"/>
      <c r="L272" s="255"/>
      <c r="M272" s="256"/>
      <c r="N272" s="257"/>
      <c r="O272" s="257"/>
      <c r="P272" s="257"/>
      <c r="Q272" s="257"/>
      <c r="R272" s="257"/>
      <c r="S272" s="257"/>
      <c r="T272" s="25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9" t="s">
        <v>257</v>
      </c>
      <c r="AU272" s="259" t="s">
        <v>87</v>
      </c>
      <c r="AV272" s="14" t="s">
        <v>87</v>
      </c>
      <c r="AW272" s="14" t="s">
        <v>34</v>
      </c>
      <c r="AX272" s="14" t="s">
        <v>77</v>
      </c>
      <c r="AY272" s="259" t="s">
        <v>245</v>
      </c>
    </row>
    <row r="273" s="14" customFormat="1">
      <c r="A273" s="14"/>
      <c r="B273" s="249"/>
      <c r="C273" s="250"/>
      <c r="D273" s="234" t="s">
        <v>257</v>
      </c>
      <c r="E273" s="251" t="s">
        <v>1</v>
      </c>
      <c r="F273" s="252" t="s">
        <v>1214</v>
      </c>
      <c r="G273" s="250"/>
      <c r="H273" s="253">
        <v>100</v>
      </c>
      <c r="I273" s="254"/>
      <c r="J273" s="250"/>
      <c r="K273" s="250"/>
      <c r="L273" s="255"/>
      <c r="M273" s="256"/>
      <c r="N273" s="257"/>
      <c r="O273" s="257"/>
      <c r="P273" s="257"/>
      <c r="Q273" s="257"/>
      <c r="R273" s="257"/>
      <c r="S273" s="257"/>
      <c r="T273" s="25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9" t="s">
        <v>257</v>
      </c>
      <c r="AU273" s="259" t="s">
        <v>87</v>
      </c>
      <c r="AV273" s="14" t="s">
        <v>87</v>
      </c>
      <c r="AW273" s="14" t="s">
        <v>34</v>
      </c>
      <c r="AX273" s="14" t="s">
        <v>77</v>
      </c>
      <c r="AY273" s="259" t="s">
        <v>245</v>
      </c>
    </row>
    <row r="274" s="14" customFormat="1">
      <c r="A274" s="14"/>
      <c r="B274" s="249"/>
      <c r="C274" s="250"/>
      <c r="D274" s="234" t="s">
        <v>257</v>
      </c>
      <c r="E274" s="251" t="s">
        <v>1</v>
      </c>
      <c r="F274" s="252" t="s">
        <v>1215</v>
      </c>
      <c r="G274" s="250"/>
      <c r="H274" s="253">
        <v>366</v>
      </c>
      <c r="I274" s="254"/>
      <c r="J274" s="250"/>
      <c r="K274" s="250"/>
      <c r="L274" s="255"/>
      <c r="M274" s="256"/>
      <c r="N274" s="257"/>
      <c r="O274" s="257"/>
      <c r="P274" s="257"/>
      <c r="Q274" s="257"/>
      <c r="R274" s="257"/>
      <c r="S274" s="257"/>
      <c r="T274" s="25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9" t="s">
        <v>257</v>
      </c>
      <c r="AU274" s="259" t="s">
        <v>87</v>
      </c>
      <c r="AV274" s="14" t="s">
        <v>87</v>
      </c>
      <c r="AW274" s="14" t="s">
        <v>34</v>
      </c>
      <c r="AX274" s="14" t="s">
        <v>77</v>
      </c>
      <c r="AY274" s="259" t="s">
        <v>245</v>
      </c>
    </row>
    <row r="275" s="14" customFormat="1">
      <c r="A275" s="14"/>
      <c r="B275" s="249"/>
      <c r="C275" s="250"/>
      <c r="D275" s="234" t="s">
        <v>257</v>
      </c>
      <c r="E275" s="251" t="s">
        <v>1</v>
      </c>
      <c r="F275" s="252" t="s">
        <v>1216</v>
      </c>
      <c r="G275" s="250"/>
      <c r="H275" s="253">
        <v>36</v>
      </c>
      <c r="I275" s="254"/>
      <c r="J275" s="250"/>
      <c r="K275" s="250"/>
      <c r="L275" s="255"/>
      <c r="M275" s="256"/>
      <c r="N275" s="257"/>
      <c r="O275" s="257"/>
      <c r="P275" s="257"/>
      <c r="Q275" s="257"/>
      <c r="R275" s="257"/>
      <c r="S275" s="257"/>
      <c r="T275" s="25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9" t="s">
        <v>257</v>
      </c>
      <c r="AU275" s="259" t="s">
        <v>87</v>
      </c>
      <c r="AV275" s="14" t="s">
        <v>87</v>
      </c>
      <c r="AW275" s="14" t="s">
        <v>34</v>
      </c>
      <c r="AX275" s="14" t="s">
        <v>77</v>
      </c>
      <c r="AY275" s="259" t="s">
        <v>245</v>
      </c>
    </row>
    <row r="276" s="13" customFormat="1">
      <c r="A276" s="13"/>
      <c r="B276" s="239"/>
      <c r="C276" s="240"/>
      <c r="D276" s="234" t="s">
        <v>257</v>
      </c>
      <c r="E276" s="241" t="s">
        <v>1</v>
      </c>
      <c r="F276" s="242" t="s">
        <v>444</v>
      </c>
      <c r="G276" s="240"/>
      <c r="H276" s="241" t="s">
        <v>1</v>
      </c>
      <c r="I276" s="243"/>
      <c r="J276" s="240"/>
      <c r="K276" s="240"/>
      <c r="L276" s="244"/>
      <c r="M276" s="245"/>
      <c r="N276" s="246"/>
      <c r="O276" s="246"/>
      <c r="P276" s="246"/>
      <c r="Q276" s="246"/>
      <c r="R276" s="246"/>
      <c r="S276" s="246"/>
      <c r="T276" s="24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8" t="s">
        <v>257</v>
      </c>
      <c r="AU276" s="248" t="s">
        <v>87</v>
      </c>
      <c r="AV276" s="13" t="s">
        <v>85</v>
      </c>
      <c r="AW276" s="13" t="s">
        <v>34</v>
      </c>
      <c r="AX276" s="13" t="s">
        <v>77</v>
      </c>
      <c r="AY276" s="248" t="s">
        <v>245</v>
      </c>
    </row>
    <row r="277" s="14" customFormat="1">
      <c r="A277" s="14"/>
      <c r="B277" s="249"/>
      <c r="C277" s="250"/>
      <c r="D277" s="234" t="s">
        <v>257</v>
      </c>
      <c r="E277" s="251" t="s">
        <v>1</v>
      </c>
      <c r="F277" s="252" t="s">
        <v>1217</v>
      </c>
      <c r="G277" s="250"/>
      <c r="H277" s="253">
        <v>594</v>
      </c>
      <c r="I277" s="254"/>
      <c r="J277" s="250"/>
      <c r="K277" s="250"/>
      <c r="L277" s="255"/>
      <c r="M277" s="256"/>
      <c r="N277" s="257"/>
      <c r="O277" s="257"/>
      <c r="P277" s="257"/>
      <c r="Q277" s="257"/>
      <c r="R277" s="257"/>
      <c r="S277" s="257"/>
      <c r="T277" s="25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9" t="s">
        <v>257</v>
      </c>
      <c r="AU277" s="259" t="s">
        <v>87</v>
      </c>
      <c r="AV277" s="14" t="s">
        <v>87</v>
      </c>
      <c r="AW277" s="14" t="s">
        <v>34</v>
      </c>
      <c r="AX277" s="14" t="s">
        <v>77</v>
      </c>
      <c r="AY277" s="259" t="s">
        <v>245</v>
      </c>
    </row>
    <row r="278" s="16" customFormat="1">
      <c r="A278" s="16"/>
      <c r="B278" s="271"/>
      <c r="C278" s="272"/>
      <c r="D278" s="234" t="s">
        <v>257</v>
      </c>
      <c r="E278" s="273" t="s">
        <v>1</v>
      </c>
      <c r="F278" s="274" t="s">
        <v>289</v>
      </c>
      <c r="G278" s="272"/>
      <c r="H278" s="275">
        <v>1401</v>
      </c>
      <c r="I278" s="276"/>
      <c r="J278" s="272"/>
      <c r="K278" s="272"/>
      <c r="L278" s="277"/>
      <c r="M278" s="278"/>
      <c r="N278" s="279"/>
      <c r="O278" s="279"/>
      <c r="P278" s="279"/>
      <c r="Q278" s="279"/>
      <c r="R278" s="279"/>
      <c r="S278" s="279"/>
      <c r="T278" s="280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T278" s="281" t="s">
        <v>257</v>
      </c>
      <c r="AU278" s="281" t="s">
        <v>87</v>
      </c>
      <c r="AV278" s="16" t="s">
        <v>272</v>
      </c>
      <c r="AW278" s="16" t="s">
        <v>34</v>
      </c>
      <c r="AX278" s="16" t="s">
        <v>77</v>
      </c>
      <c r="AY278" s="281" t="s">
        <v>245</v>
      </c>
    </row>
    <row r="279" s="13" customFormat="1">
      <c r="A279" s="13"/>
      <c r="B279" s="239"/>
      <c r="C279" s="240"/>
      <c r="D279" s="234" t="s">
        <v>257</v>
      </c>
      <c r="E279" s="241" t="s">
        <v>1</v>
      </c>
      <c r="F279" s="242" t="s">
        <v>1218</v>
      </c>
      <c r="G279" s="240"/>
      <c r="H279" s="241" t="s">
        <v>1</v>
      </c>
      <c r="I279" s="243"/>
      <c r="J279" s="240"/>
      <c r="K279" s="240"/>
      <c r="L279" s="244"/>
      <c r="M279" s="245"/>
      <c r="N279" s="246"/>
      <c r="O279" s="246"/>
      <c r="P279" s="246"/>
      <c r="Q279" s="246"/>
      <c r="R279" s="246"/>
      <c r="S279" s="246"/>
      <c r="T279" s="247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8" t="s">
        <v>257</v>
      </c>
      <c r="AU279" s="248" t="s">
        <v>87</v>
      </c>
      <c r="AV279" s="13" t="s">
        <v>85</v>
      </c>
      <c r="AW279" s="13" t="s">
        <v>34</v>
      </c>
      <c r="AX279" s="13" t="s">
        <v>77</v>
      </c>
      <c r="AY279" s="248" t="s">
        <v>245</v>
      </c>
    </row>
    <row r="280" s="14" customFormat="1">
      <c r="A280" s="14"/>
      <c r="B280" s="249"/>
      <c r="C280" s="250"/>
      <c r="D280" s="234" t="s">
        <v>257</v>
      </c>
      <c r="E280" s="251" t="s">
        <v>1</v>
      </c>
      <c r="F280" s="252" t="s">
        <v>1219</v>
      </c>
      <c r="G280" s="250"/>
      <c r="H280" s="253">
        <v>127.5</v>
      </c>
      <c r="I280" s="254"/>
      <c r="J280" s="250"/>
      <c r="K280" s="250"/>
      <c r="L280" s="255"/>
      <c r="M280" s="256"/>
      <c r="N280" s="257"/>
      <c r="O280" s="257"/>
      <c r="P280" s="257"/>
      <c r="Q280" s="257"/>
      <c r="R280" s="257"/>
      <c r="S280" s="257"/>
      <c r="T280" s="25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9" t="s">
        <v>257</v>
      </c>
      <c r="AU280" s="259" t="s">
        <v>87</v>
      </c>
      <c r="AV280" s="14" t="s">
        <v>87</v>
      </c>
      <c r="AW280" s="14" t="s">
        <v>34</v>
      </c>
      <c r="AX280" s="14" t="s">
        <v>77</v>
      </c>
      <c r="AY280" s="259" t="s">
        <v>245</v>
      </c>
    </row>
    <row r="281" s="15" customFormat="1">
      <c r="A281" s="15"/>
      <c r="B281" s="260"/>
      <c r="C281" s="261"/>
      <c r="D281" s="234" t="s">
        <v>257</v>
      </c>
      <c r="E281" s="262" t="s">
        <v>1022</v>
      </c>
      <c r="F281" s="263" t="s">
        <v>266</v>
      </c>
      <c r="G281" s="261"/>
      <c r="H281" s="264">
        <v>9816.0499999999993</v>
      </c>
      <c r="I281" s="265"/>
      <c r="J281" s="261"/>
      <c r="K281" s="261"/>
      <c r="L281" s="266"/>
      <c r="M281" s="267"/>
      <c r="N281" s="268"/>
      <c r="O281" s="268"/>
      <c r="P281" s="268"/>
      <c r="Q281" s="268"/>
      <c r="R281" s="268"/>
      <c r="S281" s="268"/>
      <c r="T281" s="269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70" t="s">
        <v>257</v>
      </c>
      <c r="AU281" s="270" t="s">
        <v>87</v>
      </c>
      <c r="AV281" s="15" t="s">
        <v>253</v>
      </c>
      <c r="AW281" s="15" t="s">
        <v>34</v>
      </c>
      <c r="AX281" s="15" t="s">
        <v>85</v>
      </c>
      <c r="AY281" s="270" t="s">
        <v>245</v>
      </c>
    </row>
    <row r="282" s="2" customFormat="1" ht="16.5" customHeight="1">
      <c r="A282" s="40"/>
      <c r="B282" s="41"/>
      <c r="C282" s="221" t="s">
        <v>418</v>
      </c>
      <c r="D282" s="221" t="s">
        <v>248</v>
      </c>
      <c r="E282" s="222" t="s">
        <v>1220</v>
      </c>
      <c r="F282" s="223" t="s">
        <v>1221</v>
      </c>
      <c r="G282" s="224" t="s">
        <v>251</v>
      </c>
      <c r="H282" s="225">
        <v>1163.75</v>
      </c>
      <c r="I282" s="226"/>
      <c r="J282" s="227">
        <f>ROUND(I282*H282,2)</f>
        <v>0</v>
      </c>
      <c r="K282" s="223" t="s">
        <v>252</v>
      </c>
      <c r="L282" s="46"/>
      <c r="M282" s="228" t="s">
        <v>1</v>
      </c>
      <c r="N282" s="229" t="s">
        <v>42</v>
      </c>
      <c r="O282" s="93"/>
      <c r="P282" s="230">
        <f>O282*H282</f>
        <v>0</v>
      </c>
      <c r="Q282" s="230">
        <v>0</v>
      </c>
      <c r="R282" s="230">
        <f>Q282*H282</f>
        <v>0</v>
      </c>
      <c r="S282" s="230">
        <v>0</v>
      </c>
      <c r="T282" s="231">
        <f>S282*H282</f>
        <v>0</v>
      </c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R282" s="232" t="s">
        <v>253</v>
      </c>
      <c r="AT282" s="232" t="s">
        <v>248</v>
      </c>
      <c r="AU282" s="232" t="s">
        <v>87</v>
      </c>
      <c r="AY282" s="19" t="s">
        <v>245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9" t="s">
        <v>85</v>
      </c>
      <c r="BK282" s="233">
        <f>ROUND(I282*H282,2)</f>
        <v>0</v>
      </c>
      <c r="BL282" s="19" t="s">
        <v>253</v>
      </c>
      <c r="BM282" s="232" t="s">
        <v>1222</v>
      </c>
    </row>
    <row r="283" s="2" customFormat="1">
      <c r="A283" s="40"/>
      <c r="B283" s="41"/>
      <c r="C283" s="42"/>
      <c r="D283" s="234" t="s">
        <v>255</v>
      </c>
      <c r="E283" s="42"/>
      <c r="F283" s="235" t="s">
        <v>1223</v>
      </c>
      <c r="G283" s="42"/>
      <c r="H283" s="42"/>
      <c r="I283" s="236"/>
      <c r="J283" s="42"/>
      <c r="K283" s="42"/>
      <c r="L283" s="46"/>
      <c r="M283" s="237"/>
      <c r="N283" s="238"/>
      <c r="O283" s="93"/>
      <c r="P283" s="93"/>
      <c r="Q283" s="93"/>
      <c r="R283" s="93"/>
      <c r="S283" s="93"/>
      <c r="T283" s="94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T283" s="19" t="s">
        <v>255</v>
      </c>
      <c r="AU283" s="19" t="s">
        <v>87</v>
      </c>
    </row>
    <row r="284" s="13" customFormat="1">
      <c r="A284" s="13"/>
      <c r="B284" s="239"/>
      <c r="C284" s="240"/>
      <c r="D284" s="234" t="s">
        <v>257</v>
      </c>
      <c r="E284" s="241" t="s">
        <v>1</v>
      </c>
      <c r="F284" s="242" t="s">
        <v>1224</v>
      </c>
      <c r="G284" s="240"/>
      <c r="H284" s="241" t="s">
        <v>1</v>
      </c>
      <c r="I284" s="243"/>
      <c r="J284" s="240"/>
      <c r="K284" s="240"/>
      <c r="L284" s="244"/>
      <c r="M284" s="245"/>
      <c r="N284" s="246"/>
      <c r="O284" s="246"/>
      <c r="P284" s="246"/>
      <c r="Q284" s="246"/>
      <c r="R284" s="246"/>
      <c r="S284" s="246"/>
      <c r="T284" s="247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8" t="s">
        <v>257</v>
      </c>
      <c r="AU284" s="248" t="s">
        <v>87</v>
      </c>
      <c r="AV284" s="13" t="s">
        <v>85</v>
      </c>
      <c r="AW284" s="13" t="s">
        <v>34</v>
      </c>
      <c r="AX284" s="13" t="s">
        <v>77</v>
      </c>
      <c r="AY284" s="248" t="s">
        <v>245</v>
      </c>
    </row>
    <row r="285" s="14" customFormat="1">
      <c r="A285" s="14"/>
      <c r="B285" s="249"/>
      <c r="C285" s="250"/>
      <c r="D285" s="234" t="s">
        <v>257</v>
      </c>
      <c r="E285" s="251" t="s">
        <v>1</v>
      </c>
      <c r="F285" s="252" t="s">
        <v>1225</v>
      </c>
      <c r="G285" s="250"/>
      <c r="H285" s="253">
        <v>1143.75</v>
      </c>
      <c r="I285" s="254"/>
      <c r="J285" s="250"/>
      <c r="K285" s="250"/>
      <c r="L285" s="255"/>
      <c r="M285" s="256"/>
      <c r="N285" s="257"/>
      <c r="O285" s="257"/>
      <c r="P285" s="257"/>
      <c r="Q285" s="257"/>
      <c r="R285" s="257"/>
      <c r="S285" s="257"/>
      <c r="T285" s="25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9" t="s">
        <v>257</v>
      </c>
      <c r="AU285" s="259" t="s">
        <v>87</v>
      </c>
      <c r="AV285" s="14" t="s">
        <v>87</v>
      </c>
      <c r="AW285" s="14" t="s">
        <v>34</v>
      </c>
      <c r="AX285" s="14" t="s">
        <v>77</v>
      </c>
      <c r="AY285" s="259" t="s">
        <v>245</v>
      </c>
    </row>
    <row r="286" s="13" customFormat="1">
      <c r="A286" s="13"/>
      <c r="B286" s="239"/>
      <c r="C286" s="240"/>
      <c r="D286" s="234" t="s">
        <v>257</v>
      </c>
      <c r="E286" s="241" t="s">
        <v>1</v>
      </c>
      <c r="F286" s="242" t="s">
        <v>1150</v>
      </c>
      <c r="G286" s="240"/>
      <c r="H286" s="241" t="s">
        <v>1</v>
      </c>
      <c r="I286" s="243"/>
      <c r="J286" s="240"/>
      <c r="K286" s="240"/>
      <c r="L286" s="244"/>
      <c r="M286" s="245"/>
      <c r="N286" s="246"/>
      <c r="O286" s="246"/>
      <c r="P286" s="246"/>
      <c r="Q286" s="246"/>
      <c r="R286" s="246"/>
      <c r="S286" s="246"/>
      <c r="T286" s="247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8" t="s">
        <v>257</v>
      </c>
      <c r="AU286" s="248" t="s">
        <v>87</v>
      </c>
      <c r="AV286" s="13" t="s">
        <v>85</v>
      </c>
      <c r="AW286" s="13" t="s">
        <v>34</v>
      </c>
      <c r="AX286" s="13" t="s">
        <v>77</v>
      </c>
      <c r="AY286" s="248" t="s">
        <v>245</v>
      </c>
    </row>
    <row r="287" s="14" customFormat="1">
      <c r="A287" s="14"/>
      <c r="B287" s="249"/>
      <c r="C287" s="250"/>
      <c r="D287" s="234" t="s">
        <v>257</v>
      </c>
      <c r="E287" s="251" t="s">
        <v>1</v>
      </c>
      <c r="F287" s="252" t="s">
        <v>418</v>
      </c>
      <c r="G287" s="250"/>
      <c r="H287" s="253">
        <v>20</v>
      </c>
      <c r="I287" s="254"/>
      <c r="J287" s="250"/>
      <c r="K287" s="250"/>
      <c r="L287" s="255"/>
      <c r="M287" s="256"/>
      <c r="N287" s="257"/>
      <c r="O287" s="257"/>
      <c r="P287" s="257"/>
      <c r="Q287" s="257"/>
      <c r="R287" s="257"/>
      <c r="S287" s="257"/>
      <c r="T287" s="25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9" t="s">
        <v>257</v>
      </c>
      <c r="AU287" s="259" t="s">
        <v>87</v>
      </c>
      <c r="AV287" s="14" t="s">
        <v>87</v>
      </c>
      <c r="AW287" s="14" t="s">
        <v>34</v>
      </c>
      <c r="AX287" s="14" t="s">
        <v>77</v>
      </c>
      <c r="AY287" s="259" t="s">
        <v>245</v>
      </c>
    </row>
    <row r="288" s="15" customFormat="1">
      <c r="A288" s="15"/>
      <c r="B288" s="260"/>
      <c r="C288" s="261"/>
      <c r="D288" s="234" t="s">
        <v>257</v>
      </c>
      <c r="E288" s="262" t="s">
        <v>1024</v>
      </c>
      <c r="F288" s="263" t="s">
        <v>266</v>
      </c>
      <c r="G288" s="261"/>
      <c r="H288" s="264">
        <v>1163.75</v>
      </c>
      <c r="I288" s="265"/>
      <c r="J288" s="261"/>
      <c r="K288" s="261"/>
      <c r="L288" s="266"/>
      <c r="M288" s="267"/>
      <c r="N288" s="268"/>
      <c r="O288" s="268"/>
      <c r="P288" s="268"/>
      <c r="Q288" s="268"/>
      <c r="R288" s="268"/>
      <c r="S288" s="268"/>
      <c r="T288" s="269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70" t="s">
        <v>257</v>
      </c>
      <c r="AU288" s="270" t="s">
        <v>87</v>
      </c>
      <c r="AV288" s="15" t="s">
        <v>253</v>
      </c>
      <c r="AW288" s="15" t="s">
        <v>34</v>
      </c>
      <c r="AX288" s="15" t="s">
        <v>85</v>
      </c>
      <c r="AY288" s="270" t="s">
        <v>245</v>
      </c>
    </row>
    <row r="289" s="2" customFormat="1" ht="16.5" customHeight="1">
      <c r="A289" s="40"/>
      <c r="B289" s="41"/>
      <c r="C289" s="221" t="s">
        <v>7</v>
      </c>
      <c r="D289" s="221" t="s">
        <v>248</v>
      </c>
      <c r="E289" s="222" t="s">
        <v>1226</v>
      </c>
      <c r="F289" s="223" t="s">
        <v>1227</v>
      </c>
      <c r="G289" s="224" t="s">
        <v>251</v>
      </c>
      <c r="H289" s="225">
        <v>2500.9499999999998</v>
      </c>
      <c r="I289" s="226"/>
      <c r="J289" s="227">
        <f>ROUND(I289*H289,2)</f>
        <v>0</v>
      </c>
      <c r="K289" s="223" t="s">
        <v>252</v>
      </c>
      <c r="L289" s="46"/>
      <c r="M289" s="228" t="s">
        <v>1</v>
      </c>
      <c r="N289" s="229" t="s">
        <v>42</v>
      </c>
      <c r="O289" s="93"/>
      <c r="P289" s="230">
        <f>O289*H289</f>
        <v>0</v>
      </c>
      <c r="Q289" s="230">
        <v>0</v>
      </c>
      <c r="R289" s="230">
        <f>Q289*H289</f>
        <v>0</v>
      </c>
      <c r="S289" s="230">
        <v>0</v>
      </c>
      <c r="T289" s="231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32" t="s">
        <v>253</v>
      </c>
      <c r="AT289" s="232" t="s">
        <v>248</v>
      </c>
      <c r="AU289" s="232" t="s">
        <v>87</v>
      </c>
      <c r="AY289" s="19" t="s">
        <v>245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9" t="s">
        <v>85</v>
      </c>
      <c r="BK289" s="233">
        <f>ROUND(I289*H289,2)</f>
        <v>0</v>
      </c>
      <c r="BL289" s="19" t="s">
        <v>253</v>
      </c>
      <c r="BM289" s="232" t="s">
        <v>1228</v>
      </c>
    </row>
    <row r="290" s="2" customFormat="1">
      <c r="A290" s="40"/>
      <c r="B290" s="41"/>
      <c r="C290" s="42"/>
      <c r="D290" s="234" t="s">
        <v>255</v>
      </c>
      <c r="E290" s="42"/>
      <c r="F290" s="235" t="s">
        <v>1229</v>
      </c>
      <c r="G290" s="42"/>
      <c r="H290" s="42"/>
      <c r="I290" s="236"/>
      <c r="J290" s="42"/>
      <c r="K290" s="42"/>
      <c r="L290" s="46"/>
      <c r="M290" s="237"/>
      <c r="N290" s="238"/>
      <c r="O290" s="93"/>
      <c r="P290" s="93"/>
      <c r="Q290" s="93"/>
      <c r="R290" s="93"/>
      <c r="S290" s="93"/>
      <c r="T290" s="94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255</v>
      </c>
      <c r="AU290" s="19" t="s">
        <v>87</v>
      </c>
    </row>
    <row r="291" s="13" customFormat="1">
      <c r="A291" s="13"/>
      <c r="B291" s="239"/>
      <c r="C291" s="240"/>
      <c r="D291" s="234" t="s">
        <v>257</v>
      </c>
      <c r="E291" s="241" t="s">
        <v>1</v>
      </c>
      <c r="F291" s="242" t="s">
        <v>1230</v>
      </c>
      <c r="G291" s="240"/>
      <c r="H291" s="241" t="s">
        <v>1</v>
      </c>
      <c r="I291" s="243"/>
      <c r="J291" s="240"/>
      <c r="K291" s="240"/>
      <c r="L291" s="244"/>
      <c r="M291" s="245"/>
      <c r="N291" s="246"/>
      <c r="O291" s="246"/>
      <c r="P291" s="246"/>
      <c r="Q291" s="246"/>
      <c r="R291" s="246"/>
      <c r="S291" s="246"/>
      <c r="T291" s="24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8" t="s">
        <v>257</v>
      </c>
      <c r="AU291" s="248" t="s">
        <v>87</v>
      </c>
      <c r="AV291" s="13" t="s">
        <v>85</v>
      </c>
      <c r="AW291" s="13" t="s">
        <v>34</v>
      </c>
      <c r="AX291" s="13" t="s">
        <v>77</v>
      </c>
      <c r="AY291" s="248" t="s">
        <v>245</v>
      </c>
    </row>
    <row r="292" s="14" customFormat="1">
      <c r="A292" s="14"/>
      <c r="B292" s="249"/>
      <c r="C292" s="250"/>
      <c r="D292" s="234" t="s">
        <v>257</v>
      </c>
      <c r="E292" s="251" t="s">
        <v>1</v>
      </c>
      <c r="F292" s="252" t="s">
        <v>1231</v>
      </c>
      <c r="G292" s="250"/>
      <c r="H292" s="253">
        <v>19.550000000000001</v>
      </c>
      <c r="I292" s="254"/>
      <c r="J292" s="250"/>
      <c r="K292" s="250"/>
      <c r="L292" s="255"/>
      <c r="M292" s="256"/>
      <c r="N292" s="257"/>
      <c r="O292" s="257"/>
      <c r="P292" s="257"/>
      <c r="Q292" s="257"/>
      <c r="R292" s="257"/>
      <c r="S292" s="257"/>
      <c r="T292" s="25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9" t="s">
        <v>257</v>
      </c>
      <c r="AU292" s="259" t="s">
        <v>87</v>
      </c>
      <c r="AV292" s="14" t="s">
        <v>87</v>
      </c>
      <c r="AW292" s="14" t="s">
        <v>34</v>
      </c>
      <c r="AX292" s="14" t="s">
        <v>77</v>
      </c>
      <c r="AY292" s="259" t="s">
        <v>245</v>
      </c>
    </row>
    <row r="293" s="14" customFormat="1">
      <c r="A293" s="14"/>
      <c r="B293" s="249"/>
      <c r="C293" s="250"/>
      <c r="D293" s="234" t="s">
        <v>257</v>
      </c>
      <c r="E293" s="251" t="s">
        <v>1</v>
      </c>
      <c r="F293" s="252" t="s">
        <v>1232</v>
      </c>
      <c r="G293" s="250"/>
      <c r="H293" s="253">
        <v>2047.5</v>
      </c>
      <c r="I293" s="254"/>
      <c r="J293" s="250"/>
      <c r="K293" s="250"/>
      <c r="L293" s="255"/>
      <c r="M293" s="256"/>
      <c r="N293" s="257"/>
      <c r="O293" s="257"/>
      <c r="P293" s="257"/>
      <c r="Q293" s="257"/>
      <c r="R293" s="257"/>
      <c r="S293" s="257"/>
      <c r="T293" s="25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9" t="s">
        <v>257</v>
      </c>
      <c r="AU293" s="259" t="s">
        <v>87</v>
      </c>
      <c r="AV293" s="14" t="s">
        <v>87</v>
      </c>
      <c r="AW293" s="14" t="s">
        <v>34</v>
      </c>
      <c r="AX293" s="14" t="s">
        <v>77</v>
      </c>
      <c r="AY293" s="259" t="s">
        <v>245</v>
      </c>
    </row>
    <row r="294" s="14" customFormat="1">
      <c r="A294" s="14"/>
      <c r="B294" s="249"/>
      <c r="C294" s="250"/>
      <c r="D294" s="234" t="s">
        <v>257</v>
      </c>
      <c r="E294" s="251" t="s">
        <v>1</v>
      </c>
      <c r="F294" s="252" t="s">
        <v>1233</v>
      </c>
      <c r="G294" s="250"/>
      <c r="H294" s="253">
        <v>248.40000000000001</v>
      </c>
      <c r="I294" s="254"/>
      <c r="J294" s="250"/>
      <c r="K294" s="250"/>
      <c r="L294" s="255"/>
      <c r="M294" s="256"/>
      <c r="N294" s="257"/>
      <c r="O294" s="257"/>
      <c r="P294" s="257"/>
      <c r="Q294" s="257"/>
      <c r="R294" s="257"/>
      <c r="S294" s="257"/>
      <c r="T294" s="25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9" t="s">
        <v>257</v>
      </c>
      <c r="AU294" s="259" t="s">
        <v>87</v>
      </c>
      <c r="AV294" s="14" t="s">
        <v>87</v>
      </c>
      <c r="AW294" s="14" t="s">
        <v>34</v>
      </c>
      <c r="AX294" s="14" t="s">
        <v>77</v>
      </c>
      <c r="AY294" s="259" t="s">
        <v>245</v>
      </c>
    </row>
    <row r="295" s="14" customFormat="1">
      <c r="A295" s="14"/>
      <c r="B295" s="249"/>
      <c r="C295" s="250"/>
      <c r="D295" s="234" t="s">
        <v>257</v>
      </c>
      <c r="E295" s="251" t="s">
        <v>1</v>
      </c>
      <c r="F295" s="252" t="s">
        <v>1234</v>
      </c>
      <c r="G295" s="250"/>
      <c r="H295" s="253">
        <v>185.5</v>
      </c>
      <c r="I295" s="254"/>
      <c r="J295" s="250"/>
      <c r="K295" s="250"/>
      <c r="L295" s="255"/>
      <c r="M295" s="256"/>
      <c r="N295" s="257"/>
      <c r="O295" s="257"/>
      <c r="P295" s="257"/>
      <c r="Q295" s="257"/>
      <c r="R295" s="257"/>
      <c r="S295" s="257"/>
      <c r="T295" s="25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9" t="s">
        <v>257</v>
      </c>
      <c r="AU295" s="259" t="s">
        <v>87</v>
      </c>
      <c r="AV295" s="14" t="s">
        <v>87</v>
      </c>
      <c r="AW295" s="14" t="s">
        <v>34</v>
      </c>
      <c r="AX295" s="14" t="s">
        <v>77</v>
      </c>
      <c r="AY295" s="259" t="s">
        <v>245</v>
      </c>
    </row>
    <row r="296" s="15" customFormat="1">
      <c r="A296" s="15"/>
      <c r="B296" s="260"/>
      <c r="C296" s="261"/>
      <c r="D296" s="234" t="s">
        <v>257</v>
      </c>
      <c r="E296" s="262" t="s">
        <v>1026</v>
      </c>
      <c r="F296" s="263" t="s">
        <v>266</v>
      </c>
      <c r="G296" s="261"/>
      <c r="H296" s="264">
        <v>2500.9499999999998</v>
      </c>
      <c r="I296" s="265"/>
      <c r="J296" s="261"/>
      <c r="K296" s="261"/>
      <c r="L296" s="266"/>
      <c r="M296" s="267"/>
      <c r="N296" s="268"/>
      <c r="O296" s="268"/>
      <c r="P296" s="268"/>
      <c r="Q296" s="268"/>
      <c r="R296" s="268"/>
      <c r="S296" s="268"/>
      <c r="T296" s="269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70" t="s">
        <v>257</v>
      </c>
      <c r="AU296" s="270" t="s">
        <v>87</v>
      </c>
      <c r="AV296" s="15" t="s">
        <v>253</v>
      </c>
      <c r="AW296" s="15" t="s">
        <v>34</v>
      </c>
      <c r="AX296" s="15" t="s">
        <v>85</v>
      </c>
      <c r="AY296" s="270" t="s">
        <v>245</v>
      </c>
    </row>
    <row r="297" s="2" customFormat="1" ht="16.5" customHeight="1">
      <c r="A297" s="40"/>
      <c r="B297" s="41"/>
      <c r="C297" s="221" t="s">
        <v>452</v>
      </c>
      <c r="D297" s="221" t="s">
        <v>248</v>
      </c>
      <c r="E297" s="222" t="s">
        <v>1235</v>
      </c>
      <c r="F297" s="223" t="s">
        <v>1236</v>
      </c>
      <c r="G297" s="224" t="s">
        <v>275</v>
      </c>
      <c r="H297" s="225">
        <v>7859</v>
      </c>
      <c r="I297" s="226"/>
      <c r="J297" s="227">
        <f>ROUND(I297*H297,2)</f>
        <v>0</v>
      </c>
      <c r="K297" s="223" t="s">
        <v>252</v>
      </c>
      <c r="L297" s="46"/>
      <c r="M297" s="228" t="s">
        <v>1</v>
      </c>
      <c r="N297" s="229" t="s">
        <v>42</v>
      </c>
      <c r="O297" s="93"/>
      <c r="P297" s="230">
        <f>O297*H297</f>
        <v>0</v>
      </c>
      <c r="Q297" s="230">
        <v>0</v>
      </c>
      <c r="R297" s="230">
        <f>Q297*H297</f>
        <v>0</v>
      </c>
      <c r="S297" s="230">
        <v>0</v>
      </c>
      <c r="T297" s="231">
        <f>S297*H297</f>
        <v>0</v>
      </c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R297" s="232" t="s">
        <v>253</v>
      </c>
      <c r="AT297" s="232" t="s">
        <v>248</v>
      </c>
      <c r="AU297" s="232" t="s">
        <v>87</v>
      </c>
      <c r="AY297" s="19" t="s">
        <v>245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9" t="s">
        <v>85</v>
      </c>
      <c r="BK297" s="233">
        <f>ROUND(I297*H297,2)</f>
        <v>0</v>
      </c>
      <c r="BL297" s="19" t="s">
        <v>253</v>
      </c>
      <c r="BM297" s="232" t="s">
        <v>1237</v>
      </c>
    </row>
    <row r="298" s="2" customFormat="1">
      <c r="A298" s="40"/>
      <c r="B298" s="41"/>
      <c r="C298" s="42"/>
      <c r="D298" s="234" t="s">
        <v>255</v>
      </c>
      <c r="E298" s="42"/>
      <c r="F298" s="235" t="s">
        <v>1238</v>
      </c>
      <c r="G298" s="42"/>
      <c r="H298" s="42"/>
      <c r="I298" s="236"/>
      <c r="J298" s="42"/>
      <c r="K298" s="42"/>
      <c r="L298" s="46"/>
      <c r="M298" s="237"/>
      <c r="N298" s="238"/>
      <c r="O298" s="93"/>
      <c r="P298" s="93"/>
      <c r="Q298" s="93"/>
      <c r="R298" s="93"/>
      <c r="S298" s="93"/>
      <c r="T298" s="94"/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T298" s="19" t="s">
        <v>255</v>
      </c>
      <c r="AU298" s="19" t="s">
        <v>87</v>
      </c>
    </row>
    <row r="299" s="13" customFormat="1">
      <c r="A299" s="13"/>
      <c r="B299" s="239"/>
      <c r="C299" s="240"/>
      <c r="D299" s="234" t="s">
        <v>257</v>
      </c>
      <c r="E299" s="241" t="s">
        <v>1</v>
      </c>
      <c r="F299" s="242" t="s">
        <v>1239</v>
      </c>
      <c r="G299" s="240"/>
      <c r="H299" s="241" t="s">
        <v>1</v>
      </c>
      <c r="I299" s="243"/>
      <c r="J299" s="240"/>
      <c r="K299" s="240"/>
      <c r="L299" s="244"/>
      <c r="M299" s="245"/>
      <c r="N299" s="246"/>
      <c r="O299" s="246"/>
      <c r="P299" s="246"/>
      <c r="Q299" s="246"/>
      <c r="R299" s="246"/>
      <c r="S299" s="246"/>
      <c r="T299" s="247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8" t="s">
        <v>257</v>
      </c>
      <c r="AU299" s="248" t="s">
        <v>87</v>
      </c>
      <c r="AV299" s="13" t="s">
        <v>85</v>
      </c>
      <c r="AW299" s="13" t="s">
        <v>34</v>
      </c>
      <c r="AX299" s="13" t="s">
        <v>77</v>
      </c>
      <c r="AY299" s="248" t="s">
        <v>245</v>
      </c>
    </row>
    <row r="300" s="14" customFormat="1">
      <c r="A300" s="14"/>
      <c r="B300" s="249"/>
      <c r="C300" s="250"/>
      <c r="D300" s="234" t="s">
        <v>257</v>
      </c>
      <c r="E300" s="251" t="s">
        <v>1</v>
      </c>
      <c r="F300" s="252" t="s">
        <v>1240</v>
      </c>
      <c r="G300" s="250"/>
      <c r="H300" s="253">
        <v>7859</v>
      </c>
      <c r="I300" s="254"/>
      <c r="J300" s="250"/>
      <c r="K300" s="250"/>
      <c r="L300" s="255"/>
      <c r="M300" s="256"/>
      <c r="N300" s="257"/>
      <c r="O300" s="257"/>
      <c r="P300" s="257"/>
      <c r="Q300" s="257"/>
      <c r="R300" s="257"/>
      <c r="S300" s="257"/>
      <c r="T300" s="258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9" t="s">
        <v>257</v>
      </c>
      <c r="AU300" s="259" t="s">
        <v>87</v>
      </c>
      <c r="AV300" s="14" t="s">
        <v>87</v>
      </c>
      <c r="AW300" s="14" t="s">
        <v>34</v>
      </c>
      <c r="AX300" s="14" t="s">
        <v>85</v>
      </c>
      <c r="AY300" s="259" t="s">
        <v>245</v>
      </c>
    </row>
    <row r="301" s="2" customFormat="1" ht="16.5" customHeight="1">
      <c r="A301" s="40"/>
      <c r="B301" s="41"/>
      <c r="C301" s="221" t="s">
        <v>460</v>
      </c>
      <c r="D301" s="221" t="s">
        <v>248</v>
      </c>
      <c r="E301" s="222" t="s">
        <v>1241</v>
      </c>
      <c r="F301" s="223" t="s">
        <v>1242</v>
      </c>
      <c r="G301" s="224" t="s">
        <v>275</v>
      </c>
      <c r="H301" s="225">
        <v>10624.200000000001</v>
      </c>
      <c r="I301" s="226"/>
      <c r="J301" s="227">
        <f>ROUND(I301*H301,2)</f>
        <v>0</v>
      </c>
      <c r="K301" s="223" t="s">
        <v>1</v>
      </c>
      <c r="L301" s="46"/>
      <c r="M301" s="228" t="s">
        <v>1</v>
      </c>
      <c r="N301" s="229" t="s">
        <v>42</v>
      </c>
      <c r="O301" s="93"/>
      <c r="P301" s="230">
        <f>O301*H301</f>
        <v>0</v>
      </c>
      <c r="Q301" s="230">
        <v>0</v>
      </c>
      <c r="R301" s="230">
        <f>Q301*H301</f>
        <v>0</v>
      </c>
      <c r="S301" s="230">
        <v>0</v>
      </c>
      <c r="T301" s="231">
        <f>S301*H301</f>
        <v>0</v>
      </c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R301" s="232" t="s">
        <v>253</v>
      </c>
      <c r="AT301" s="232" t="s">
        <v>248</v>
      </c>
      <c r="AU301" s="232" t="s">
        <v>87</v>
      </c>
      <c r="AY301" s="19" t="s">
        <v>245</v>
      </c>
      <c r="BE301" s="233">
        <f>IF(N301="základní",J301,0)</f>
        <v>0</v>
      </c>
      <c r="BF301" s="233">
        <f>IF(N301="snížená",J301,0)</f>
        <v>0</v>
      </c>
      <c r="BG301" s="233">
        <f>IF(N301="zákl. přenesená",J301,0)</f>
        <v>0</v>
      </c>
      <c r="BH301" s="233">
        <f>IF(N301="sníž. přenesená",J301,0)</f>
        <v>0</v>
      </c>
      <c r="BI301" s="233">
        <f>IF(N301="nulová",J301,0)</f>
        <v>0</v>
      </c>
      <c r="BJ301" s="19" t="s">
        <v>85</v>
      </c>
      <c r="BK301" s="233">
        <f>ROUND(I301*H301,2)</f>
        <v>0</v>
      </c>
      <c r="BL301" s="19" t="s">
        <v>253</v>
      </c>
      <c r="BM301" s="232" t="s">
        <v>1243</v>
      </c>
    </row>
    <row r="302" s="2" customFormat="1">
      <c r="A302" s="40"/>
      <c r="B302" s="41"/>
      <c r="C302" s="42"/>
      <c r="D302" s="234" t="s">
        <v>255</v>
      </c>
      <c r="E302" s="42"/>
      <c r="F302" s="235" t="s">
        <v>1244</v>
      </c>
      <c r="G302" s="42"/>
      <c r="H302" s="42"/>
      <c r="I302" s="236"/>
      <c r="J302" s="42"/>
      <c r="K302" s="42"/>
      <c r="L302" s="46"/>
      <c r="M302" s="237"/>
      <c r="N302" s="238"/>
      <c r="O302" s="93"/>
      <c r="P302" s="93"/>
      <c r="Q302" s="93"/>
      <c r="R302" s="93"/>
      <c r="S302" s="93"/>
      <c r="T302" s="94"/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T302" s="19" t="s">
        <v>255</v>
      </c>
      <c r="AU302" s="19" t="s">
        <v>87</v>
      </c>
    </row>
    <row r="303" s="14" customFormat="1">
      <c r="A303" s="14"/>
      <c r="B303" s="249"/>
      <c r="C303" s="250"/>
      <c r="D303" s="234" t="s">
        <v>257</v>
      </c>
      <c r="E303" s="251" t="s">
        <v>1</v>
      </c>
      <c r="F303" s="252" t="s">
        <v>1245</v>
      </c>
      <c r="G303" s="250"/>
      <c r="H303" s="253">
        <v>55.200000000000003</v>
      </c>
      <c r="I303" s="254"/>
      <c r="J303" s="250"/>
      <c r="K303" s="250"/>
      <c r="L303" s="255"/>
      <c r="M303" s="256"/>
      <c r="N303" s="257"/>
      <c r="O303" s="257"/>
      <c r="P303" s="257"/>
      <c r="Q303" s="257"/>
      <c r="R303" s="257"/>
      <c r="S303" s="257"/>
      <c r="T303" s="25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9" t="s">
        <v>257</v>
      </c>
      <c r="AU303" s="259" t="s">
        <v>87</v>
      </c>
      <c r="AV303" s="14" t="s">
        <v>87</v>
      </c>
      <c r="AW303" s="14" t="s">
        <v>34</v>
      </c>
      <c r="AX303" s="14" t="s">
        <v>77</v>
      </c>
      <c r="AY303" s="259" t="s">
        <v>245</v>
      </c>
    </row>
    <row r="304" s="14" customFormat="1">
      <c r="A304" s="14"/>
      <c r="B304" s="249"/>
      <c r="C304" s="250"/>
      <c r="D304" s="234" t="s">
        <v>257</v>
      </c>
      <c r="E304" s="251" t="s">
        <v>1</v>
      </c>
      <c r="F304" s="252" t="s">
        <v>1246</v>
      </c>
      <c r="G304" s="250"/>
      <c r="H304" s="253">
        <v>6279</v>
      </c>
      <c r="I304" s="254"/>
      <c r="J304" s="250"/>
      <c r="K304" s="250"/>
      <c r="L304" s="255"/>
      <c r="M304" s="256"/>
      <c r="N304" s="257"/>
      <c r="O304" s="257"/>
      <c r="P304" s="257"/>
      <c r="Q304" s="257"/>
      <c r="R304" s="257"/>
      <c r="S304" s="257"/>
      <c r="T304" s="25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9" t="s">
        <v>257</v>
      </c>
      <c r="AU304" s="259" t="s">
        <v>87</v>
      </c>
      <c r="AV304" s="14" t="s">
        <v>87</v>
      </c>
      <c r="AW304" s="14" t="s">
        <v>34</v>
      </c>
      <c r="AX304" s="14" t="s">
        <v>77</v>
      </c>
      <c r="AY304" s="259" t="s">
        <v>245</v>
      </c>
    </row>
    <row r="305" s="14" customFormat="1">
      <c r="A305" s="14"/>
      <c r="B305" s="249"/>
      <c r="C305" s="250"/>
      <c r="D305" s="234" t="s">
        <v>257</v>
      </c>
      <c r="E305" s="251" t="s">
        <v>1</v>
      </c>
      <c r="F305" s="252" t="s">
        <v>1247</v>
      </c>
      <c r="G305" s="250"/>
      <c r="H305" s="253">
        <v>2700</v>
      </c>
      <c r="I305" s="254"/>
      <c r="J305" s="250"/>
      <c r="K305" s="250"/>
      <c r="L305" s="255"/>
      <c r="M305" s="256"/>
      <c r="N305" s="257"/>
      <c r="O305" s="257"/>
      <c r="P305" s="257"/>
      <c r="Q305" s="257"/>
      <c r="R305" s="257"/>
      <c r="S305" s="257"/>
      <c r="T305" s="25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9" t="s">
        <v>257</v>
      </c>
      <c r="AU305" s="259" t="s">
        <v>87</v>
      </c>
      <c r="AV305" s="14" t="s">
        <v>87</v>
      </c>
      <c r="AW305" s="14" t="s">
        <v>34</v>
      </c>
      <c r="AX305" s="14" t="s">
        <v>77</v>
      </c>
      <c r="AY305" s="259" t="s">
        <v>245</v>
      </c>
    </row>
    <row r="306" s="14" customFormat="1">
      <c r="A306" s="14"/>
      <c r="B306" s="249"/>
      <c r="C306" s="250"/>
      <c r="D306" s="234" t="s">
        <v>257</v>
      </c>
      <c r="E306" s="251" t="s">
        <v>1</v>
      </c>
      <c r="F306" s="252" t="s">
        <v>1248</v>
      </c>
      <c r="G306" s="250"/>
      <c r="H306" s="253">
        <v>1590</v>
      </c>
      <c r="I306" s="254"/>
      <c r="J306" s="250"/>
      <c r="K306" s="250"/>
      <c r="L306" s="255"/>
      <c r="M306" s="256"/>
      <c r="N306" s="257"/>
      <c r="O306" s="257"/>
      <c r="P306" s="257"/>
      <c r="Q306" s="257"/>
      <c r="R306" s="257"/>
      <c r="S306" s="257"/>
      <c r="T306" s="25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9" t="s">
        <v>257</v>
      </c>
      <c r="AU306" s="259" t="s">
        <v>87</v>
      </c>
      <c r="AV306" s="14" t="s">
        <v>87</v>
      </c>
      <c r="AW306" s="14" t="s">
        <v>34</v>
      </c>
      <c r="AX306" s="14" t="s">
        <v>77</v>
      </c>
      <c r="AY306" s="259" t="s">
        <v>245</v>
      </c>
    </row>
    <row r="307" s="15" customFormat="1">
      <c r="A307" s="15"/>
      <c r="B307" s="260"/>
      <c r="C307" s="261"/>
      <c r="D307" s="234" t="s">
        <v>257</v>
      </c>
      <c r="E307" s="262" t="s">
        <v>997</v>
      </c>
      <c r="F307" s="263" t="s">
        <v>266</v>
      </c>
      <c r="G307" s="261"/>
      <c r="H307" s="264">
        <v>10624.200000000001</v>
      </c>
      <c r="I307" s="265"/>
      <c r="J307" s="261"/>
      <c r="K307" s="261"/>
      <c r="L307" s="266"/>
      <c r="M307" s="267"/>
      <c r="N307" s="268"/>
      <c r="O307" s="268"/>
      <c r="P307" s="268"/>
      <c r="Q307" s="268"/>
      <c r="R307" s="268"/>
      <c r="S307" s="268"/>
      <c r="T307" s="269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70" t="s">
        <v>257</v>
      </c>
      <c r="AU307" s="270" t="s">
        <v>87</v>
      </c>
      <c r="AV307" s="15" t="s">
        <v>253</v>
      </c>
      <c r="AW307" s="15" t="s">
        <v>34</v>
      </c>
      <c r="AX307" s="15" t="s">
        <v>85</v>
      </c>
      <c r="AY307" s="270" t="s">
        <v>245</v>
      </c>
    </row>
    <row r="308" s="12" customFormat="1" ht="22.8" customHeight="1">
      <c r="A308" s="12"/>
      <c r="B308" s="205"/>
      <c r="C308" s="206"/>
      <c r="D308" s="207" t="s">
        <v>76</v>
      </c>
      <c r="E308" s="219" t="s">
        <v>551</v>
      </c>
      <c r="F308" s="219" t="s">
        <v>552</v>
      </c>
      <c r="G308" s="206"/>
      <c r="H308" s="206"/>
      <c r="I308" s="209"/>
      <c r="J308" s="220">
        <f>BK308</f>
        <v>0</v>
      </c>
      <c r="K308" s="206"/>
      <c r="L308" s="211"/>
      <c r="M308" s="212"/>
      <c r="N308" s="213"/>
      <c r="O308" s="213"/>
      <c r="P308" s="214">
        <f>SUM(P309:P379)</f>
        <v>0</v>
      </c>
      <c r="Q308" s="213"/>
      <c r="R308" s="214">
        <f>SUM(R309:R379)</f>
        <v>9606.0481600000003</v>
      </c>
      <c r="S308" s="213"/>
      <c r="T308" s="215">
        <f>SUM(T309:T379)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16" t="s">
        <v>272</v>
      </c>
      <c r="AT308" s="217" t="s">
        <v>76</v>
      </c>
      <c r="AU308" s="217" t="s">
        <v>85</v>
      </c>
      <c r="AY308" s="216" t="s">
        <v>245</v>
      </c>
      <c r="BK308" s="218">
        <f>SUM(BK309:BK379)</f>
        <v>0</v>
      </c>
    </row>
    <row r="309" s="2" customFormat="1" ht="16.5" customHeight="1">
      <c r="A309" s="40"/>
      <c r="B309" s="41"/>
      <c r="C309" s="283" t="s">
        <v>466</v>
      </c>
      <c r="D309" s="283" t="s">
        <v>551</v>
      </c>
      <c r="E309" s="284" t="s">
        <v>554</v>
      </c>
      <c r="F309" s="285" t="s">
        <v>555</v>
      </c>
      <c r="G309" s="286" t="s">
        <v>545</v>
      </c>
      <c r="H309" s="287">
        <v>536.86000000000001</v>
      </c>
      <c r="I309" s="288"/>
      <c r="J309" s="289">
        <f>ROUND(I309*H309,2)</f>
        <v>0</v>
      </c>
      <c r="K309" s="285" t="s">
        <v>252</v>
      </c>
      <c r="L309" s="290"/>
      <c r="M309" s="291" t="s">
        <v>1</v>
      </c>
      <c r="N309" s="292" t="s">
        <v>42</v>
      </c>
      <c r="O309" s="93"/>
      <c r="P309" s="230">
        <f>O309*H309</f>
        <v>0</v>
      </c>
      <c r="Q309" s="230">
        <v>1</v>
      </c>
      <c r="R309" s="230">
        <f>Q309*H309</f>
        <v>536.86000000000001</v>
      </c>
      <c r="S309" s="230">
        <v>0</v>
      </c>
      <c r="T309" s="231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32" t="s">
        <v>326</v>
      </c>
      <c r="AT309" s="232" t="s">
        <v>551</v>
      </c>
      <c r="AU309" s="232" t="s">
        <v>87</v>
      </c>
      <c r="AY309" s="19" t="s">
        <v>245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9" t="s">
        <v>85</v>
      </c>
      <c r="BK309" s="233">
        <f>ROUND(I309*H309,2)</f>
        <v>0</v>
      </c>
      <c r="BL309" s="19" t="s">
        <v>253</v>
      </c>
      <c r="BM309" s="232" t="s">
        <v>1249</v>
      </c>
    </row>
    <row r="310" s="2" customFormat="1">
      <c r="A310" s="40"/>
      <c r="B310" s="41"/>
      <c r="C310" s="42"/>
      <c r="D310" s="234" t="s">
        <v>255</v>
      </c>
      <c r="E310" s="42"/>
      <c r="F310" s="235" t="s">
        <v>555</v>
      </c>
      <c r="G310" s="42"/>
      <c r="H310" s="42"/>
      <c r="I310" s="236"/>
      <c r="J310" s="42"/>
      <c r="K310" s="42"/>
      <c r="L310" s="46"/>
      <c r="M310" s="237"/>
      <c r="N310" s="238"/>
      <c r="O310" s="93"/>
      <c r="P310" s="93"/>
      <c r="Q310" s="93"/>
      <c r="R310" s="93"/>
      <c r="S310" s="93"/>
      <c r="T310" s="94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255</v>
      </c>
      <c r="AU310" s="19" t="s">
        <v>87</v>
      </c>
    </row>
    <row r="311" s="13" customFormat="1">
      <c r="A311" s="13"/>
      <c r="B311" s="239"/>
      <c r="C311" s="240"/>
      <c r="D311" s="234" t="s">
        <v>257</v>
      </c>
      <c r="E311" s="241" t="s">
        <v>1</v>
      </c>
      <c r="F311" s="242" t="s">
        <v>1250</v>
      </c>
      <c r="G311" s="240"/>
      <c r="H311" s="241" t="s">
        <v>1</v>
      </c>
      <c r="I311" s="243"/>
      <c r="J311" s="240"/>
      <c r="K311" s="240"/>
      <c r="L311" s="244"/>
      <c r="M311" s="245"/>
      <c r="N311" s="246"/>
      <c r="O311" s="246"/>
      <c r="P311" s="246"/>
      <c r="Q311" s="246"/>
      <c r="R311" s="246"/>
      <c r="S311" s="246"/>
      <c r="T311" s="247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8" t="s">
        <v>257</v>
      </c>
      <c r="AU311" s="248" t="s">
        <v>87</v>
      </c>
      <c r="AV311" s="13" t="s">
        <v>85</v>
      </c>
      <c r="AW311" s="13" t="s">
        <v>34</v>
      </c>
      <c r="AX311" s="13" t="s">
        <v>77</v>
      </c>
      <c r="AY311" s="248" t="s">
        <v>245</v>
      </c>
    </row>
    <row r="312" s="14" customFormat="1">
      <c r="A312" s="14"/>
      <c r="B312" s="249"/>
      <c r="C312" s="250"/>
      <c r="D312" s="234" t="s">
        <v>257</v>
      </c>
      <c r="E312" s="251" t="s">
        <v>183</v>
      </c>
      <c r="F312" s="252" t="s">
        <v>1251</v>
      </c>
      <c r="G312" s="250"/>
      <c r="H312" s="253">
        <v>536.86000000000001</v>
      </c>
      <c r="I312" s="254"/>
      <c r="J312" s="250"/>
      <c r="K312" s="250"/>
      <c r="L312" s="255"/>
      <c r="M312" s="256"/>
      <c r="N312" s="257"/>
      <c r="O312" s="257"/>
      <c r="P312" s="257"/>
      <c r="Q312" s="257"/>
      <c r="R312" s="257"/>
      <c r="S312" s="257"/>
      <c r="T312" s="25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9" t="s">
        <v>257</v>
      </c>
      <c r="AU312" s="259" t="s">
        <v>87</v>
      </c>
      <c r="AV312" s="14" t="s">
        <v>87</v>
      </c>
      <c r="AW312" s="14" t="s">
        <v>34</v>
      </c>
      <c r="AX312" s="14" t="s">
        <v>85</v>
      </c>
      <c r="AY312" s="259" t="s">
        <v>245</v>
      </c>
    </row>
    <row r="313" s="2" customFormat="1" ht="16.5" customHeight="1">
      <c r="A313" s="40"/>
      <c r="B313" s="41"/>
      <c r="C313" s="283" t="s">
        <v>471</v>
      </c>
      <c r="D313" s="283" t="s">
        <v>551</v>
      </c>
      <c r="E313" s="284" t="s">
        <v>1252</v>
      </c>
      <c r="F313" s="285" t="s">
        <v>1253</v>
      </c>
      <c r="G313" s="286" t="s">
        <v>545</v>
      </c>
      <c r="H313" s="287">
        <v>21.675000000000001</v>
      </c>
      <c r="I313" s="288"/>
      <c r="J313" s="289">
        <f>ROUND(I313*H313,2)</f>
        <v>0</v>
      </c>
      <c r="K313" s="285" t="s">
        <v>252</v>
      </c>
      <c r="L313" s="290"/>
      <c r="M313" s="291" t="s">
        <v>1</v>
      </c>
      <c r="N313" s="292" t="s">
        <v>42</v>
      </c>
      <c r="O313" s="93"/>
      <c r="P313" s="230">
        <f>O313*H313</f>
        <v>0</v>
      </c>
      <c r="Q313" s="230">
        <v>1</v>
      </c>
      <c r="R313" s="230">
        <f>Q313*H313</f>
        <v>21.675000000000001</v>
      </c>
      <c r="S313" s="230">
        <v>0</v>
      </c>
      <c r="T313" s="231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32" t="s">
        <v>326</v>
      </c>
      <c r="AT313" s="232" t="s">
        <v>551</v>
      </c>
      <c r="AU313" s="232" t="s">
        <v>87</v>
      </c>
      <c r="AY313" s="19" t="s">
        <v>245</v>
      </c>
      <c r="BE313" s="233">
        <f>IF(N313="základní",J313,0)</f>
        <v>0</v>
      </c>
      <c r="BF313" s="233">
        <f>IF(N313="snížená",J313,0)</f>
        <v>0</v>
      </c>
      <c r="BG313" s="233">
        <f>IF(N313="zákl. přenesená",J313,0)</f>
        <v>0</v>
      </c>
      <c r="BH313" s="233">
        <f>IF(N313="sníž. přenesená",J313,0)</f>
        <v>0</v>
      </c>
      <c r="BI313" s="233">
        <f>IF(N313="nulová",J313,0)</f>
        <v>0</v>
      </c>
      <c r="BJ313" s="19" t="s">
        <v>85</v>
      </c>
      <c r="BK313" s="233">
        <f>ROUND(I313*H313,2)</f>
        <v>0</v>
      </c>
      <c r="BL313" s="19" t="s">
        <v>253</v>
      </c>
      <c r="BM313" s="232" t="s">
        <v>1254</v>
      </c>
    </row>
    <row r="314" s="2" customFormat="1">
      <c r="A314" s="40"/>
      <c r="B314" s="41"/>
      <c r="C314" s="42"/>
      <c r="D314" s="234" t="s">
        <v>255</v>
      </c>
      <c r="E314" s="42"/>
      <c r="F314" s="235" t="s">
        <v>1253</v>
      </c>
      <c r="G314" s="42"/>
      <c r="H314" s="42"/>
      <c r="I314" s="236"/>
      <c r="J314" s="42"/>
      <c r="K314" s="42"/>
      <c r="L314" s="46"/>
      <c r="M314" s="237"/>
      <c r="N314" s="238"/>
      <c r="O314" s="93"/>
      <c r="P314" s="93"/>
      <c r="Q314" s="93"/>
      <c r="R314" s="93"/>
      <c r="S314" s="93"/>
      <c r="T314" s="94"/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T314" s="19" t="s">
        <v>255</v>
      </c>
      <c r="AU314" s="19" t="s">
        <v>87</v>
      </c>
    </row>
    <row r="315" s="14" customFormat="1">
      <c r="A315" s="14"/>
      <c r="B315" s="249"/>
      <c r="C315" s="250"/>
      <c r="D315" s="234" t="s">
        <v>257</v>
      </c>
      <c r="E315" s="251" t="s">
        <v>1004</v>
      </c>
      <c r="F315" s="252" t="s">
        <v>1255</v>
      </c>
      <c r="G315" s="250"/>
      <c r="H315" s="253">
        <v>21.675000000000001</v>
      </c>
      <c r="I315" s="254"/>
      <c r="J315" s="250"/>
      <c r="K315" s="250"/>
      <c r="L315" s="255"/>
      <c r="M315" s="256"/>
      <c r="N315" s="257"/>
      <c r="O315" s="257"/>
      <c r="P315" s="257"/>
      <c r="Q315" s="257"/>
      <c r="R315" s="257"/>
      <c r="S315" s="257"/>
      <c r="T315" s="25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9" t="s">
        <v>257</v>
      </c>
      <c r="AU315" s="259" t="s">
        <v>87</v>
      </c>
      <c r="AV315" s="14" t="s">
        <v>87</v>
      </c>
      <c r="AW315" s="14" t="s">
        <v>34</v>
      </c>
      <c r="AX315" s="14" t="s">
        <v>85</v>
      </c>
      <c r="AY315" s="259" t="s">
        <v>245</v>
      </c>
    </row>
    <row r="316" s="2" customFormat="1" ht="16.5" customHeight="1">
      <c r="A316" s="40"/>
      <c r="B316" s="41"/>
      <c r="C316" s="283" t="s">
        <v>218</v>
      </c>
      <c r="D316" s="283" t="s">
        <v>551</v>
      </c>
      <c r="E316" s="284" t="s">
        <v>1256</v>
      </c>
      <c r="F316" s="285" t="s">
        <v>1257</v>
      </c>
      <c r="G316" s="286" t="s">
        <v>545</v>
      </c>
      <c r="H316" s="287">
        <v>1143.75</v>
      </c>
      <c r="I316" s="288"/>
      <c r="J316" s="289">
        <f>ROUND(I316*H316,2)</f>
        <v>0</v>
      </c>
      <c r="K316" s="285" t="s">
        <v>252</v>
      </c>
      <c r="L316" s="290"/>
      <c r="M316" s="291" t="s">
        <v>1</v>
      </c>
      <c r="N316" s="292" t="s">
        <v>42</v>
      </c>
      <c r="O316" s="93"/>
      <c r="P316" s="230">
        <f>O316*H316</f>
        <v>0</v>
      </c>
      <c r="Q316" s="230">
        <v>1</v>
      </c>
      <c r="R316" s="230">
        <f>Q316*H316</f>
        <v>1143.75</v>
      </c>
      <c r="S316" s="230">
        <v>0</v>
      </c>
      <c r="T316" s="231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32" t="s">
        <v>326</v>
      </c>
      <c r="AT316" s="232" t="s">
        <v>551</v>
      </c>
      <c r="AU316" s="232" t="s">
        <v>87</v>
      </c>
      <c r="AY316" s="19" t="s">
        <v>245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9" t="s">
        <v>85</v>
      </c>
      <c r="BK316" s="233">
        <f>ROUND(I316*H316,2)</f>
        <v>0</v>
      </c>
      <c r="BL316" s="19" t="s">
        <v>253</v>
      </c>
      <c r="BM316" s="232" t="s">
        <v>1258</v>
      </c>
    </row>
    <row r="317" s="2" customFormat="1">
      <c r="A317" s="40"/>
      <c r="B317" s="41"/>
      <c r="C317" s="42"/>
      <c r="D317" s="234" t="s">
        <v>255</v>
      </c>
      <c r="E317" s="42"/>
      <c r="F317" s="235" t="s">
        <v>1257</v>
      </c>
      <c r="G317" s="42"/>
      <c r="H317" s="42"/>
      <c r="I317" s="236"/>
      <c r="J317" s="42"/>
      <c r="K317" s="42"/>
      <c r="L317" s="46"/>
      <c r="M317" s="237"/>
      <c r="N317" s="238"/>
      <c r="O317" s="93"/>
      <c r="P317" s="93"/>
      <c r="Q317" s="93"/>
      <c r="R317" s="93"/>
      <c r="S317" s="93"/>
      <c r="T317" s="94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255</v>
      </c>
      <c r="AU317" s="19" t="s">
        <v>87</v>
      </c>
    </row>
    <row r="318" s="14" customFormat="1">
      <c r="A318" s="14"/>
      <c r="B318" s="249"/>
      <c r="C318" s="250"/>
      <c r="D318" s="234" t="s">
        <v>257</v>
      </c>
      <c r="E318" s="251" t="s">
        <v>1020</v>
      </c>
      <c r="F318" s="252" t="s">
        <v>1225</v>
      </c>
      <c r="G318" s="250"/>
      <c r="H318" s="253">
        <v>1143.75</v>
      </c>
      <c r="I318" s="254"/>
      <c r="J318" s="250"/>
      <c r="K318" s="250"/>
      <c r="L318" s="255"/>
      <c r="M318" s="256"/>
      <c r="N318" s="257"/>
      <c r="O318" s="257"/>
      <c r="P318" s="257"/>
      <c r="Q318" s="257"/>
      <c r="R318" s="257"/>
      <c r="S318" s="257"/>
      <c r="T318" s="25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9" t="s">
        <v>257</v>
      </c>
      <c r="AU318" s="259" t="s">
        <v>87</v>
      </c>
      <c r="AV318" s="14" t="s">
        <v>87</v>
      </c>
      <c r="AW318" s="14" t="s">
        <v>34</v>
      </c>
      <c r="AX318" s="14" t="s">
        <v>85</v>
      </c>
      <c r="AY318" s="259" t="s">
        <v>245</v>
      </c>
    </row>
    <row r="319" s="2" customFormat="1" ht="16.5" customHeight="1">
      <c r="A319" s="40"/>
      <c r="B319" s="41"/>
      <c r="C319" s="283" t="s">
        <v>482</v>
      </c>
      <c r="D319" s="283" t="s">
        <v>551</v>
      </c>
      <c r="E319" s="284" t="s">
        <v>1259</v>
      </c>
      <c r="F319" s="285" t="s">
        <v>1260</v>
      </c>
      <c r="G319" s="286" t="s">
        <v>545</v>
      </c>
      <c r="H319" s="287">
        <v>247.15000000000001</v>
      </c>
      <c r="I319" s="288"/>
      <c r="J319" s="289">
        <f>ROUND(I319*H319,2)</f>
        <v>0</v>
      </c>
      <c r="K319" s="285" t="s">
        <v>252</v>
      </c>
      <c r="L319" s="290"/>
      <c r="M319" s="291" t="s">
        <v>1</v>
      </c>
      <c r="N319" s="292" t="s">
        <v>42</v>
      </c>
      <c r="O319" s="93"/>
      <c r="P319" s="230">
        <f>O319*H319</f>
        <v>0</v>
      </c>
      <c r="Q319" s="230">
        <v>1</v>
      </c>
      <c r="R319" s="230">
        <f>Q319*H319</f>
        <v>247.15000000000001</v>
      </c>
      <c r="S319" s="230">
        <v>0</v>
      </c>
      <c r="T319" s="231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32" t="s">
        <v>326</v>
      </c>
      <c r="AT319" s="232" t="s">
        <v>551</v>
      </c>
      <c r="AU319" s="232" t="s">
        <v>87</v>
      </c>
      <c r="AY319" s="19" t="s">
        <v>245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9" t="s">
        <v>85</v>
      </c>
      <c r="BK319" s="233">
        <f>ROUND(I319*H319,2)</f>
        <v>0</v>
      </c>
      <c r="BL319" s="19" t="s">
        <v>253</v>
      </c>
      <c r="BM319" s="232" t="s">
        <v>1261</v>
      </c>
    </row>
    <row r="320" s="2" customFormat="1">
      <c r="A320" s="40"/>
      <c r="B320" s="41"/>
      <c r="C320" s="42"/>
      <c r="D320" s="234" t="s">
        <v>255</v>
      </c>
      <c r="E320" s="42"/>
      <c r="F320" s="235" t="s">
        <v>1260</v>
      </c>
      <c r="G320" s="42"/>
      <c r="H320" s="42"/>
      <c r="I320" s="236"/>
      <c r="J320" s="42"/>
      <c r="K320" s="42"/>
      <c r="L320" s="46"/>
      <c r="M320" s="237"/>
      <c r="N320" s="238"/>
      <c r="O320" s="93"/>
      <c r="P320" s="93"/>
      <c r="Q320" s="93"/>
      <c r="R320" s="93"/>
      <c r="S320" s="93"/>
      <c r="T320" s="94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255</v>
      </c>
      <c r="AU320" s="19" t="s">
        <v>87</v>
      </c>
    </row>
    <row r="321" s="14" customFormat="1">
      <c r="A321" s="14"/>
      <c r="B321" s="249"/>
      <c r="C321" s="250"/>
      <c r="D321" s="234" t="s">
        <v>257</v>
      </c>
      <c r="E321" s="251" t="s">
        <v>1006</v>
      </c>
      <c r="F321" s="252" t="s">
        <v>1262</v>
      </c>
      <c r="G321" s="250"/>
      <c r="H321" s="253">
        <v>247.15000000000001</v>
      </c>
      <c r="I321" s="254"/>
      <c r="J321" s="250"/>
      <c r="K321" s="250"/>
      <c r="L321" s="255"/>
      <c r="M321" s="256"/>
      <c r="N321" s="257"/>
      <c r="O321" s="257"/>
      <c r="P321" s="257"/>
      <c r="Q321" s="257"/>
      <c r="R321" s="257"/>
      <c r="S321" s="257"/>
      <c r="T321" s="25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9" t="s">
        <v>257</v>
      </c>
      <c r="AU321" s="259" t="s">
        <v>87</v>
      </c>
      <c r="AV321" s="14" t="s">
        <v>87</v>
      </c>
      <c r="AW321" s="14" t="s">
        <v>34</v>
      </c>
      <c r="AX321" s="14" t="s">
        <v>85</v>
      </c>
      <c r="AY321" s="259" t="s">
        <v>245</v>
      </c>
    </row>
    <row r="322" s="2" customFormat="1" ht="16.5" customHeight="1">
      <c r="A322" s="40"/>
      <c r="B322" s="41"/>
      <c r="C322" s="283" t="s">
        <v>487</v>
      </c>
      <c r="D322" s="283" t="s">
        <v>551</v>
      </c>
      <c r="E322" s="284" t="s">
        <v>1263</v>
      </c>
      <c r="F322" s="285" t="s">
        <v>1264</v>
      </c>
      <c r="G322" s="286" t="s">
        <v>545</v>
      </c>
      <c r="H322" s="287">
        <v>17</v>
      </c>
      <c r="I322" s="288"/>
      <c r="J322" s="289">
        <f>ROUND(I322*H322,2)</f>
        <v>0</v>
      </c>
      <c r="K322" s="285" t="s">
        <v>252</v>
      </c>
      <c r="L322" s="290"/>
      <c r="M322" s="291" t="s">
        <v>1</v>
      </c>
      <c r="N322" s="292" t="s">
        <v>42</v>
      </c>
      <c r="O322" s="93"/>
      <c r="P322" s="230">
        <f>O322*H322</f>
        <v>0</v>
      </c>
      <c r="Q322" s="230">
        <v>1</v>
      </c>
      <c r="R322" s="230">
        <f>Q322*H322</f>
        <v>17</v>
      </c>
      <c r="S322" s="230">
        <v>0</v>
      </c>
      <c r="T322" s="231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32" t="s">
        <v>326</v>
      </c>
      <c r="AT322" s="232" t="s">
        <v>551</v>
      </c>
      <c r="AU322" s="232" t="s">
        <v>87</v>
      </c>
      <c r="AY322" s="19" t="s">
        <v>245</v>
      </c>
      <c r="BE322" s="233">
        <f>IF(N322="základní",J322,0)</f>
        <v>0</v>
      </c>
      <c r="BF322" s="233">
        <f>IF(N322="snížená",J322,0)</f>
        <v>0</v>
      </c>
      <c r="BG322" s="233">
        <f>IF(N322="zákl. přenesená",J322,0)</f>
        <v>0</v>
      </c>
      <c r="BH322" s="233">
        <f>IF(N322="sníž. přenesená",J322,0)</f>
        <v>0</v>
      </c>
      <c r="BI322" s="233">
        <f>IF(N322="nulová",J322,0)</f>
        <v>0</v>
      </c>
      <c r="BJ322" s="19" t="s">
        <v>85</v>
      </c>
      <c r="BK322" s="233">
        <f>ROUND(I322*H322,2)</f>
        <v>0</v>
      </c>
      <c r="BL322" s="19" t="s">
        <v>253</v>
      </c>
      <c r="BM322" s="232" t="s">
        <v>1265</v>
      </c>
    </row>
    <row r="323" s="2" customFormat="1">
      <c r="A323" s="40"/>
      <c r="B323" s="41"/>
      <c r="C323" s="42"/>
      <c r="D323" s="234" t="s">
        <v>255</v>
      </c>
      <c r="E323" s="42"/>
      <c r="F323" s="235" t="s">
        <v>1264</v>
      </c>
      <c r="G323" s="42"/>
      <c r="H323" s="42"/>
      <c r="I323" s="236"/>
      <c r="J323" s="42"/>
      <c r="K323" s="42"/>
      <c r="L323" s="46"/>
      <c r="M323" s="237"/>
      <c r="N323" s="238"/>
      <c r="O323" s="93"/>
      <c r="P323" s="93"/>
      <c r="Q323" s="93"/>
      <c r="R323" s="93"/>
      <c r="S323" s="93"/>
      <c r="T323" s="94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9" t="s">
        <v>255</v>
      </c>
      <c r="AU323" s="19" t="s">
        <v>87</v>
      </c>
    </row>
    <row r="324" s="13" customFormat="1">
      <c r="A324" s="13"/>
      <c r="B324" s="239"/>
      <c r="C324" s="240"/>
      <c r="D324" s="234" t="s">
        <v>257</v>
      </c>
      <c r="E324" s="241" t="s">
        <v>1</v>
      </c>
      <c r="F324" s="242" t="s">
        <v>1150</v>
      </c>
      <c r="G324" s="240"/>
      <c r="H324" s="241" t="s">
        <v>1</v>
      </c>
      <c r="I324" s="243"/>
      <c r="J324" s="240"/>
      <c r="K324" s="240"/>
      <c r="L324" s="244"/>
      <c r="M324" s="245"/>
      <c r="N324" s="246"/>
      <c r="O324" s="246"/>
      <c r="P324" s="246"/>
      <c r="Q324" s="246"/>
      <c r="R324" s="246"/>
      <c r="S324" s="246"/>
      <c r="T324" s="247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8" t="s">
        <v>257</v>
      </c>
      <c r="AU324" s="248" t="s">
        <v>87</v>
      </c>
      <c r="AV324" s="13" t="s">
        <v>85</v>
      </c>
      <c r="AW324" s="13" t="s">
        <v>34</v>
      </c>
      <c r="AX324" s="13" t="s">
        <v>77</v>
      </c>
      <c r="AY324" s="248" t="s">
        <v>245</v>
      </c>
    </row>
    <row r="325" s="14" customFormat="1">
      <c r="A325" s="14"/>
      <c r="B325" s="249"/>
      <c r="C325" s="250"/>
      <c r="D325" s="234" t="s">
        <v>257</v>
      </c>
      <c r="E325" s="251" t="s">
        <v>1008</v>
      </c>
      <c r="F325" s="252" t="s">
        <v>1266</v>
      </c>
      <c r="G325" s="250"/>
      <c r="H325" s="253">
        <v>17</v>
      </c>
      <c r="I325" s="254"/>
      <c r="J325" s="250"/>
      <c r="K325" s="250"/>
      <c r="L325" s="255"/>
      <c r="M325" s="256"/>
      <c r="N325" s="257"/>
      <c r="O325" s="257"/>
      <c r="P325" s="257"/>
      <c r="Q325" s="257"/>
      <c r="R325" s="257"/>
      <c r="S325" s="257"/>
      <c r="T325" s="258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9" t="s">
        <v>257</v>
      </c>
      <c r="AU325" s="259" t="s">
        <v>87</v>
      </c>
      <c r="AV325" s="14" t="s">
        <v>87</v>
      </c>
      <c r="AW325" s="14" t="s">
        <v>34</v>
      </c>
      <c r="AX325" s="14" t="s">
        <v>85</v>
      </c>
      <c r="AY325" s="259" t="s">
        <v>245</v>
      </c>
    </row>
    <row r="326" s="2" customFormat="1" ht="16.5" customHeight="1">
      <c r="A326" s="40"/>
      <c r="B326" s="41"/>
      <c r="C326" s="283" t="s">
        <v>497</v>
      </c>
      <c r="D326" s="283" t="s">
        <v>551</v>
      </c>
      <c r="E326" s="284" t="s">
        <v>1267</v>
      </c>
      <c r="F326" s="285" t="s">
        <v>1268</v>
      </c>
      <c r="G326" s="286" t="s">
        <v>793</v>
      </c>
      <c r="H326" s="287">
        <v>3187.2600000000002</v>
      </c>
      <c r="I326" s="288"/>
      <c r="J326" s="289">
        <f>ROUND(I326*H326,2)</f>
        <v>0</v>
      </c>
      <c r="K326" s="285" t="s">
        <v>1</v>
      </c>
      <c r="L326" s="290"/>
      <c r="M326" s="291" t="s">
        <v>1</v>
      </c>
      <c r="N326" s="292" t="s">
        <v>42</v>
      </c>
      <c r="O326" s="93"/>
      <c r="P326" s="230">
        <f>O326*H326</f>
        <v>0</v>
      </c>
      <c r="Q326" s="230">
        <v>0</v>
      </c>
      <c r="R326" s="230">
        <f>Q326*H326</f>
        <v>0</v>
      </c>
      <c r="S326" s="230">
        <v>0</v>
      </c>
      <c r="T326" s="231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32" t="s">
        <v>326</v>
      </c>
      <c r="AT326" s="232" t="s">
        <v>551</v>
      </c>
      <c r="AU326" s="232" t="s">
        <v>87</v>
      </c>
      <c r="AY326" s="19" t="s">
        <v>245</v>
      </c>
      <c r="BE326" s="233">
        <f>IF(N326="základní",J326,0)</f>
        <v>0</v>
      </c>
      <c r="BF326" s="233">
        <f>IF(N326="snížená",J326,0)</f>
        <v>0</v>
      </c>
      <c r="BG326" s="233">
        <f>IF(N326="zákl. přenesená",J326,0)</f>
        <v>0</v>
      </c>
      <c r="BH326" s="233">
        <f>IF(N326="sníž. přenesená",J326,0)</f>
        <v>0</v>
      </c>
      <c r="BI326" s="233">
        <f>IF(N326="nulová",J326,0)</f>
        <v>0</v>
      </c>
      <c r="BJ326" s="19" t="s">
        <v>85</v>
      </c>
      <c r="BK326" s="233">
        <f>ROUND(I326*H326,2)</f>
        <v>0</v>
      </c>
      <c r="BL326" s="19" t="s">
        <v>253</v>
      </c>
      <c r="BM326" s="232" t="s">
        <v>1269</v>
      </c>
    </row>
    <row r="327" s="2" customFormat="1">
      <c r="A327" s="40"/>
      <c r="B327" s="41"/>
      <c r="C327" s="42"/>
      <c r="D327" s="234" t="s">
        <v>255</v>
      </c>
      <c r="E327" s="42"/>
      <c r="F327" s="235" t="s">
        <v>1268</v>
      </c>
      <c r="G327" s="42"/>
      <c r="H327" s="42"/>
      <c r="I327" s="236"/>
      <c r="J327" s="42"/>
      <c r="K327" s="42"/>
      <c r="L327" s="46"/>
      <c r="M327" s="237"/>
      <c r="N327" s="238"/>
      <c r="O327" s="93"/>
      <c r="P327" s="93"/>
      <c r="Q327" s="93"/>
      <c r="R327" s="93"/>
      <c r="S327" s="93"/>
      <c r="T327" s="94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255</v>
      </c>
      <c r="AU327" s="19" t="s">
        <v>87</v>
      </c>
    </row>
    <row r="328" s="14" customFormat="1">
      <c r="A328" s="14"/>
      <c r="B328" s="249"/>
      <c r="C328" s="250"/>
      <c r="D328" s="234" t="s">
        <v>257</v>
      </c>
      <c r="E328" s="251" t="s">
        <v>1</v>
      </c>
      <c r="F328" s="252" t="s">
        <v>1270</v>
      </c>
      <c r="G328" s="250"/>
      <c r="H328" s="253">
        <v>3187.2600000000002</v>
      </c>
      <c r="I328" s="254"/>
      <c r="J328" s="250"/>
      <c r="K328" s="250"/>
      <c r="L328" s="255"/>
      <c r="M328" s="256"/>
      <c r="N328" s="257"/>
      <c r="O328" s="257"/>
      <c r="P328" s="257"/>
      <c r="Q328" s="257"/>
      <c r="R328" s="257"/>
      <c r="S328" s="257"/>
      <c r="T328" s="25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9" t="s">
        <v>257</v>
      </c>
      <c r="AU328" s="259" t="s">
        <v>87</v>
      </c>
      <c r="AV328" s="14" t="s">
        <v>87</v>
      </c>
      <c r="AW328" s="14" t="s">
        <v>34</v>
      </c>
      <c r="AX328" s="14" t="s">
        <v>85</v>
      </c>
      <c r="AY328" s="259" t="s">
        <v>245</v>
      </c>
    </row>
    <row r="329" s="2" customFormat="1" ht="16.5" customHeight="1">
      <c r="A329" s="40"/>
      <c r="B329" s="41"/>
      <c r="C329" s="283" t="s">
        <v>502</v>
      </c>
      <c r="D329" s="283" t="s">
        <v>551</v>
      </c>
      <c r="E329" s="284" t="s">
        <v>1271</v>
      </c>
      <c r="F329" s="285" t="s">
        <v>1272</v>
      </c>
      <c r="G329" s="286" t="s">
        <v>329</v>
      </c>
      <c r="H329" s="287">
        <v>255</v>
      </c>
      <c r="I329" s="288"/>
      <c r="J329" s="289">
        <f>ROUND(I329*H329,2)</f>
        <v>0</v>
      </c>
      <c r="K329" s="285" t="s">
        <v>252</v>
      </c>
      <c r="L329" s="290"/>
      <c r="M329" s="291" t="s">
        <v>1</v>
      </c>
      <c r="N329" s="292" t="s">
        <v>42</v>
      </c>
      <c r="O329" s="93"/>
      <c r="P329" s="230">
        <f>O329*H329</f>
        <v>0</v>
      </c>
      <c r="Q329" s="230">
        <v>0</v>
      </c>
      <c r="R329" s="230">
        <f>Q329*H329</f>
        <v>0</v>
      </c>
      <c r="S329" s="230">
        <v>0</v>
      </c>
      <c r="T329" s="231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32" t="s">
        <v>326</v>
      </c>
      <c r="AT329" s="232" t="s">
        <v>551</v>
      </c>
      <c r="AU329" s="232" t="s">
        <v>87</v>
      </c>
      <c r="AY329" s="19" t="s">
        <v>245</v>
      </c>
      <c r="BE329" s="233">
        <f>IF(N329="základní",J329,0)</f>
        <v>0</v>
      </c>
      <c r="BF329" s="233">
        <f>IF(N329="snížená",J329,0)</f>
        <v>0</v>
      </c>
      <c r="BG329" s="233">
        <f>IF(N329="zákl. přenesená",J329,0)</f>
        <v>0</v>
      </c>
      <c r="BH329" s="233">
        <f>IF(N329="sníž. přenesená",J329,0)</f>
        <v>0</v>
      </c>
      <c r="BI329" s="233">
        <f>IF(N329="nulová",J329,0)</f>
        <v>0</v>
      </c>
      <c r="BJ329" s="19" t="s">
        <v>85</v>
      </c>
      <c r="BK329" s="233">
        <f>ROUND(I329*H329,2)</f>
        <v>0</v>
      </c>
      <c r="BL329" s="19" t="s">
        <v>253</v>
      </c>
      <c r="BM329" s="232" t="s">
        <v>1273</v>
      </c>
    </row>
    <row r="330" s="2" customFormat="1">
      <c r="A330" s="40"/>
      <c r="B330" s="41"/>
      <c r="C330" s="42"/>
      <c r="D330" s="234" t="s">
        <v>255</v>
      </c>
      <c r="E330" s="42"/>
      <c r="F330" s="235" t="s">
        <v>1272</v>
      </c>
      <c r="G330" s="42"/>
      <c r="H330" s="42"/>
      <c r="I330" s="236"/>
      <c r="J330" s="42"/>
      <c r="K330" s="42"/>
      <c r="L330" s="46"/>
      <c r="M330" s="237"/>
      <c r="N330" s="238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255</v>
      </c>
      <c r="AU330" s="19" t="s">
        <v>87</v>
      </c>
    </row>
    <row r="331" s="14" customFormat="1">
      <c r="A331" s="14"/>
      <c r="B331" s="249"/>
      <c r="C331" s="250"/>
      <c r="D331" s="234" t="s">
        <v>257</v>
      </c>
      <c r="E331" s="251" t="s">
        <v>1</v>
      </c>
      <c r="F331" s="252" t="s">
        <v>1274</v>
      </c>
      <c r="G331" s="250"/>
      <c r="H331" s="253">
        <v>255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257</v>
      </c>
      <c r="AU331" s="259" t="s">
        <v>87</v>
      </c>
      <c r="AV331" s="14" t="s">
        <v>87</v>
      </c>
      <c r="AW331" s="14" t="s">
        <v>34</v>
      </c>
      <c r="AX331" s="14" t="s">
        <v>85</v>
      </c>
      <c r="AY331" s="259" t="s">
        <v>245</v>
      </c>
    </row>
    <row r="332" s="2" customFormat="1" ht="16.5" customHeight="1">
      <c r="A332" s="40"/>
      <c r="B332" s="41"/>
      <c r="C332" s="283" t="s">
        <v>516</v>
      </c>
      <c r="D332" s="283" t="s">
        <v>551</v>
      </c>
      <c r="E332" s="284" t="s">
        <v>1275</v>
      </c>
      <c r="F332" s="285" t="s">
        <v>1276</v>
      </c>
      <c r="G332" s="286" t="s">
        <v>329</v>
      </c>
      <c r="H332" s="287">
        <v>46</v>
      </c>
      <c r="I332" s="288"/>
      <c r="J332" s="289">
        <f>ROUND(I332*H332,2)</f>
        <v>0</v>
      </c>
      <c r="K332" s="285" t="s">
        <v>252</v>
      </c>
      <c r="L332" s="290"/>
      <c r="M332" s="291" t="s">
        <v>1</v>
      </c>
      <c r="N332" s="292" t="s">
        <v>42</v>
      </c>
      <c r="O332" s="93"/>
      <c r="P332" s="230">
        <f>O332*H332</f>
        <v>0</v>
      </c>
      <c r="Q332" s="230">
        <v>0.39000000000000001</v>
      </c>
      <c r="R332" s="230">
        <f>Q332*H332</f>
        <v>17.940000000000001</v>
      </c>
      <c r="S332" s="230">
        <v>0</v>
      </c>
      <c r="T332" s="231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32" t="s">
        <v>326</v>
      </c>
      <c r="AT332" s="232" t="s">
        <v>551</v>
      </c>
      <c r="AU332" s="232" t="s">
        <v>87</v>
      </c>
      <c r="AY332" s="19" t="s">
        <v>245</v>
      </c>
      <c r="BE332" s="233">
        <f>IF(N332="základní",J332,0)</f>
        <v>0</v>
      </c>
      <c r="BF332" s="233">
        <f>IF(N332="snížená",J332,0)</f>
        <v>0</v>
      </c>
      <c r="BG332" s="233">
        <f>IF(N332="zákl. přenesená",J332,0)</f>
        <v>0</v>
      </c>
      <c r="BH332" s="233">
        <f>IF(N332="sníž. přenesená",J332,0)</f>
        <v>0</v>
      </c>
      <c r="BI332" s="233">
        <f>IF(N332="nulová",J332,0)</f>
        <v>0</v>
      </c>
      <c r="BJ332" s="19" t="s">
        <v>85</v>
      </c>
      <c r="BK332" s="233">
        <f>ROUND(I332*H332,2)</f>
        <v>0</v>
      </c>
      <c r="BL332" s="19" t="s">
        <v>253</v>
      </c>
      <c r="BM332" s="232" t="s">
        <v>1277</v>
      </c>
    </row>
    <row r="333" s="2" customFormat="1">
      <c r="A333" s="40"/>
      <c r="B333" s="41"/>
      <c r="C333" s="42"/>
      <c r="D333" s="234" t="s">
        <v>255</v>
      </c>
      <c r="E333" s="42"/>
      <c r="F333" s="235" t="s">
        <v>1276</v>
      </c>
      <c r="G333" s="42"/>
      <c r="H333" s="42"/>
      <c r="I333" s="236"/>
      <c r="J333" s="42"/>
      <c r="K333" s="42"/>
      <c r="L333" s="46"/>
      <c r="M333" s="237"/>
      <c r="N333" s="238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255</v>
      </c>
      <c r="AU333" s="19" t="s">
        <v>87</v>
      </c>
    </row>
    <row r="334" s="14" customFormat="1">
      <c r="A334" s="14"/>
      <c r="B334" s="249"/>
      <c r="C334" s="250"/>
      <c r="D334" s="234" t="s">
        <v>257</v>
      </c>
      <c r="E334" s="251" t="s">
        <v>999</v>
      </c>
      <c r="F334" s="252" t="s">
        <v>1278</v>
      </c>
      <c r="G334" s="250"/>
      <c r="H334" s="253">
        <v>46</v>
      </c>
      <c r="I334" s="254"/>
      <c r="J334" s="250"/>
      <c r="K334" s="250"/>
      <c r="L334" s="255"/>
      <c r="M334" s="256"/>
      <c r="N334" s="257"/>
      <c r="O334" s="257"/>
      <c r="P334" s="257"/>
      <c r="Q334" s="257"/>
      <c r="R334" s="257"/>
      <c r="S334" s="257"/>
      <c r="T334" s="25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9" t="s">
        <v>257</v>
      </c>
      <c r="AU334" s="259" t="s">
        <v>87</v>
      </c>
      <c r="AV334" s="14" t="s">
        <v>87</v>
      </c>
      <c r="AW334" s="14" t="s">
        <v>34</v>
      </c>
      <c r="AX334" s="14" t="s">
        <v>85</v>
      </c>
      <c r="AY334" s="259" t="s">
        <v>245</v>
      </c>
    </row>
    <row r="335" s="2" customFormat="1" ht="16.5" customHeight="1">
      <c r="A335" s="40"/>
      <c r="B335" s="41"/>
      <c r="C335" s="283" t="s">
        <v>522</v>
      </c>
      <c r="D335" s="283" t="s">
        <v>551</v>
      </c>
      <c r="E335" s="284" t="s">
        <v>1279</v>
      </c>
      <c r="F335" s="285" t="s">
        <v>1280</v>
      </c>
      <c r="G335" s="286" t="s">
        <v>329</v>
      </c>
      <c r="H335" s="287">
        <v>1092</v>
      </c>
      <c r="I335" s="288"/>
      <c r="J335" s="289">
        <f>ROUND(I335*H335,2)</f>
        <v>0</v>
      </c>
      <c r="K335" s="285" t="s">
        <v>252</v>
      </c>
      <c r="L335" s="290"/>
      <c r="M335" s="291" t="s">
        <v>1</v>
      </c>
      <c r="N335" s="292" t="s">
        <v>42</v>
      </c>
      <c r="O335" s="93"/>
      <c r="P335" s="230">
        <f>O335*H335</f>
        <v>0</v>
      </c>
      <c r="Q335" s="230">
        <v>1.79</v>
      </c>
      <c r="R335" s="230">
        <f>Q335*H335</f>
        <v>1954.6800000000001</v>
      </c>
      <c r="S335" s="230">
        <v>0</v>
      </c>
      <c r="T335" s="231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32" t="s">
        <v>326</v>
      </c>
      <c r="AT335" s="232" t="s">
        <v>551</v>
      </c>
      <c r="AU335" s="232" t="s">
        <v>87</v>
      </c>
      <c r="AY335" s="19" t="s">
        <v>245</v>
      </c>
      <c r="BE335" s="233">
        <f>IF(N335="základní",J335,0)</f>
        <v>0</v>
      </c>
      <c r="BF335" s="233">
        <f>IF(N335="snížená",J335,0)</f>
        <v>0</v>
      </c>
      <c r="BG335" s="233">
        <f>IF(N335="zákl. přenesená",J335,0)</f>
        <v>0</v>
      </c>
      <c r="BH335" s="233">
        <f>IF(N335="sníž. přenesená",J335,0)</f>
        <v>0</v>
      </c>
      <c r="BI335" s="233">
        <f>IF(N335="nulová",J335,0)</f>
        <v>0</v>
      </c>
      <c r="BJ335" s="19" t="s">
        <v>85</v>
      </c>
      <c r="BK335" s="233">
        <f>ROUND(I335*H335,2)</f>
        <v>0</v>
      </c>
      <c r="BL335" s="19" t="s">
        <v>253</v>
      </c>
      <c r="BM335" s="232" t="s">
        <v>1281</v>
      </c>
    </row>
    <row r="336" s="2" customFormat="1">
      <c r="A336" s="40"/>
      <c r="B336" s="41"/>
      <c r="C336" s="42"/>
      <c r="D336" s="234" t="s">
        <v>255</v>
      </c>
      <c r="E336" s="42"/>
      <c r="F336" s="235" t="s">
        <v>1280</v>
      </c>
      <c r="G336" s="42"/>
      <c r="H336" s="42"/>
      <c r="I336" s="236"/>
      <c r="J336" s="42"/>
      <c r="K336" s="42"/>
      <c r="L336" s="46"/>
      <c r="M336" s="237"/>
      <c r="N336" s="238"/>
      <c r="O336" s="93"/>
      <c r="P336" s="93"/>
      <c r="Q336" s="93"/>
      <c r="R336" s="93"/>
      <c r="S336" s="93"/>
      <c r="T336" s="94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255</v>
      </c>
      <c r="AU336" s="19" t="s">
        <v>87</v>
      </c>
    </row>
    <row r="337" s="14" customFormat="1">
      <c r="A337" s="14"/>
      <c r="B337" s="249"/>
      <c r="C337" s="250"/>
      <c r="D337" s="234" t="s">
        <v>257</v>
      </c>
      <c r="E337" s="251" t="s">
        <v>1000</v>
      </c>
      <c r="F337" s="252" t="s">
        <v>1282</v>
      </c>
      <c r="G337" s="250"/>
      <c r="H337" s="253">
        <v>1092</v>
      </c>
      <c r="I337" s="254"/>
      <c r="J337" s="250"/>
      <c r="K337" s="250"/>
      <c r="L337" s="255"/>
      <c r="M337" s="256"/>
      <c r="N337" s="257"/>
      <c r="O337" s="257"/>
      <c r="P337" s="257"/>
      <c r="Q337" s="257"/>
      <c r="R337" s="257"/>
      <c r="S337" s="257"/>
      <c r="T337" s="258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9" t="s">
        <v>257</v>
      </c>
      <c r="AU337" s="259" t="s">
        <v>87</v>
      </c>
      <c r="AV337" s="14" t="s">
        <v>87</v>
      </c>
      <c r="AW337" s="14" t="s">
        <v>34</v>
      </c>
      <c r="AX337" s="14" t="s">
        <v>85</v>
      </c>
      <c r="AY337" s="259" t="s">
        <v>245</v>
      </c>
    </row>
    <row r="338" s="2" customFormat="1" ht="16.5" customHeight="1">
      <c r="A338" s="40"/>
      <c r="B338" s="41"/>
      <c r="C338" s="283" t="s">
        <v>528</v>
      </c>
      <c r="D338" s="283" t="s">
        <v>551</v>
      </c>
      <c r="E338" s="284" t="s">
        <v>1283</v>
      </c>
      <c r="F338" s="285" t="s">
        <v>1284</v>
      </c>
      <c r="G338" s="286" t="s">
        <v>329</v>
      </c>
      <c r="H338" s="287">
        <v>432</v>
      </c>
      <c r="I338" s="288"/>
      <c r="J338" s="289">
        <f>ROUND(I338*H338,2)</f>
        <v>0</v>
      </c>
      <c r="K338" s="285" t="s">
        <v>252</v>
      </c>
      <c r="L338" s="290"/>
      <c r="M338" s="291" t="s">
        <v>1</v>
      </c>
      <c r="N338" s="292" t="s">
        <v>42</v>
      </c>
      <c r="O338" s="93"/>
      <c r="P338" s="230">
        <f>O338*H338</f>
        <v>0</v>
      </c>
      <c r="Q338" s="230">
        <v>3.8199999999999998</v>
      </c>
      <c r="R338" s="230">
        <f>Q338*H338</f>
        <v>1650.24</v>
      </c>
      <c r="S338" s="230">
        <v>0</v>
      </c>
      <c r="T338" s="231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32" t="s">
        <v>326</v>
      </c>
      <c r="AT338" s="232" t="s">
        <v>551</v>
      </c>
      <c r="AU338" s="232" t="s">
        <v>87</v>
      </c>
      <c r="AY338" s="19" t="s">
        <v>245</v>
      </c>
      <c r="BE338" s="233">
        <f>IF(N338="základní",J338,0)</f>
        <v>0</v>
      </c>
      <c r="BF338" s="233">
        <f>IF(N338="snížená",J338,0)</f>
        <v>0</v>
      </c>
      <c r="BG338" s="233">
        <f>IF(N338="zákl. přenesená",J338,0)</f>
        <v>0</v>
      </c>
      <c r="BH338" s="233">
        <f>IF(N338="sníž. přenesená",J338,0)</f>
        <v>0</v>
      </c>
      <c r="BI338" s="233">
        <f>IF(N338="nulová",J338,0)</f>
        <v>0</v>
      </c>
      <c r="BJ338" s="19" t="s">
        <v>85</v>
      </c>
      <c r="BK338" s="233">
        <f>ROUND(I338*H338,2)</f>
        <v>0</v>
      </c>
      <c r="BL338" s="19" t="s">
        <v>253</v>
      </c>
      <c r="BM338" s="232" t="s">
        <v>1285</v>
      </c>
    </row>
    <row r="339" s="2" customFormat="1">
      <c r="A339" s="40"/>
      <c r="B339" s="41"/>
      <c r="C339" s="42"/>
      <c r="D339" s="234" t="s">
        <v>255</v>
      </c>
      <c r="E339" s="42"/>
      <c r="F339" s="235" t="s">
        <v>1284</v>
      </c>
      <c r="G339" s="42"/>
      <c r="H339" s="42"/>
      <c r="I339" s="236"/>
      <c r="J339" s="42"/>
      <c r="K339" s="42"/>
      <c r="L339" s="46"/>
      <c r="M339" s="237"/>
      <c r="N339" s="238"/>
      <c r="O339" s="93"/>
      <c r="P339" s="93"/>
      <c r="Q339" s="93"/>
      <c r="R339" s="93"/>
      <c r="S339" s="93"/>
      <c r="T339" s="94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255</v>
      </c>
      <c r="AU339" s="19" t="s">
        <v>87</v>
      </c>
    </row>
    <row r="340" s="14" customFormat="1">
      <c r="A340" s="14"/>
      <c r="B340" s="249"/>
      <c r="C340" s="250"/>
      <c r="D340" s="234" t="s">
        <v>257</v>
      </c>
      <c r="E340" s="251" t="s">
        <v>1030</v>
      </c>
      <c r="F340" s="252" t="s">
        <v>1286</v>
      </c>
      <c r="G340" s="250"/>
      <c r="H340" s="253">
        <v>432</v>
      </c>
      <c r="I340" s="254"/>
      <c r="J340" s="250"/>
      <c r="K340" s="250"/>
      <c r="L340" s="255"/>
      <c r="M340" s="256"/>
      <c r="N340" s="257"/>
      <c r="O340" s="257"/>
      <c r="P340" s="257"/>
      <c r="Q340" s="257"/>
      <c r="R340" s="257"/>
      <c r="S340" s="257"/>
      <c r="T340" s="25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9" t="s">
        <v>257</v>
      </c>
      <c r="AU340" s="259" t="s">
        <v>87</v>
      </c>
      <c r="AV340" s="14" t="s">
        <v>87</v>
      </c>
      <c r="AW340" s="14" t="s">
        <v>34</v>
      </c>
      <c r="AX340" s="14" t="s">
        <v>85</v>
      </c>
      <c r="AY340" s="259" t="s">
        <v>245</v>
      </c>
    </row>
    <row r="341" s="2" customFormat="1" ht="16.5" customHeight="1">
      <c r="A341" s="40"/>
      <c r="B341" s="41"/>
      <c r="C341" s="283" t="s">
        <v>535</v>
      </c>
      <c r="D341" s="283" t="s">
        <v>551</v>
      </c>
      <c r="E341" s="284" t="s">
        <v>1287</v>
      </c>
      <c r="F341" s="285" t="s">
        <v>1288</v>
      </c>
      <c r="G341" s="286" t="s">
        <v>329</v>
      </c>
      <c r="H341" s="287">
        <v>212</v>
      </c>
      <c r="I341" s="288"/>
      <c r="J341" s="289">
        <f>ROUND(I341*H341,2)</f>
        <v>0</v>
      </c>
      <c r="K341" s="285" t="s">
        <v>252</v>
      </c>
      <c r="L341" s="290"/>
      <c r="M341" s="291" t="s">
        <v>1</v>
      </c>
      <c r="N341" s="292" t="s">
        <v>42</v>
      </c>
      <c r="O341" s="93"/>
      <c r="P341" s="230">
        <f>O341*H341</f>
        <v>0</v>
      </c>
      <c r="Q341" s="230">
        <v>4.29</v>
      </c>
      <c r="R341" s="230">
        <f>Q341*H341</f>
        <v>909.48000000000002</v>
      </c>
      <c r="S341" s="230">
        <v>0</v>
      </c>
      <c r="T341" s="231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32" t="s">
        <v>326</v>
      </c>
      <c r="AT341" s="232" t="s">
        <v>551</v>
      </c>
      <c r="AU341" s="232" t="s">
        <v>87</v>
      </c>
      <c r="AY341" s="19" t="s">
        <v>245</v>
      </c>
      <c r="BE341" s="233">
        <f>IF(N341="základní",J341,0)</f>
        <v>0</v>
      </c>
      <c r="BF341" s="233">
        <f>IF(N341="snížená",J341,0)</f>
        <v>0</v>
      </c>
      <c r="BG341" s="233">
        <f>IF(N341="zákl. přenesená",J341,0)</f>
        <v>0</v>
      </c>
      <c r="BH341" s="233">
        <f>IF(N341="sníž. přenesená",J341,0)</f>
        <v>0</v>
      </c>
      <c r="BI341" s="233">
        <f>IF(N341="nulová",J341,0)</f>
        <v>0</v>
      </c>
      <c r="BJ341" s="19" t="s">
        <v>85</v>
      </c>
      <c r="BK341" s="233">
        <f>ROUND(I341*H341,2)</f>
        <v>0</v>
      </c>
      <c r="BL341" s="19" t="s">
        <v>253</v>
      </c>
      <c r="BM341" s="232" t="s">
        <v>1289</v>
      </c>
    </row>
    <row r="342" s="2" customFormat="1">
      <c r="A342" s="40"/>
      <c r="B342" s="41"/>
      <c r="C342" s="42"/>
      <c r="D342" s="234" t="s">
        <v>255</v>
      </c>
      <c r="E342" s="42"/>
      <c r="F342" s="235" t="s">
        <v>1288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255</v>
      </c>
      <c r="AU342" s="19" t="s">
        <v>87</v>
      </c>
    </row>
    <row r="343" s="14" customFormat="1">
      <c r="A343" s="14"/>
      <c r="B343" s="249"/>
      <c r="C343" s="250"/>
      <c r="D343" s="234" t="s">
        <v>257</v>
      </c>
      <c r="E343" s="251" t="s">
        <v>1032</v>
      </c>
      <c r="F343" s="252" t="s">
        <v>1290</v>
      </c>
      <c r="G343" s="250"/>
      <c r="H343" s="253">
        <v>212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85</v>
      </c>
      <c r="AY343" s="259" t="s">
        <v>245</v>
      </c>
    </row>
    <row r="344" s="2" customFormat="1" ht="16.5" customHeight="1">
      <c r="A344" s="40"/>
      <c r="B344" s="41"/>
      <c r="C344" s="283" t="s">
        <v>542</v>
      </c>
      <c r="D344" s="283" t="s">
        <v>551</v>
      </c>
      <c r="E344" s="284" t="s">
        <v>1291</v>
      </c>
      <c r="F344" s="285" t="s">
        <v>1292</v>
      </c>
      <c r="G344" s="286" t="s">
        <v>329</v>
      </c>
      <c r="H344" s="287">
        <v>8818</v>
      </c>
      <c r="I344" s="288"/>
      <c r="J344" s="289">
        <f>ROUND(I344*H344,2)</f>
        <v>0</v>
      </c>
      <c r="K344" s="285" t="s">
        <v>252</v>
      </c>
      <c r="L344" s="290"/>
      <c r="M344" s="291" t="s">
        <v>1</v>
      </c>
      <c r="N344" s="292" t="s">
        <v>42</v>
      </c>
      <c r="O344" s="93"/>
      <c r="P344" s="230">
        <f>O344*H344</f>
        <v>0</v>
      </c>
      <c r="Q344" s="230">
        <v>0.032000000000000001</v>
      </c>
      <c r="R344" s="230">
        <f>Q344*H344</f>
        <v>282.17599999999999</v>
      </c>
      <c r="S344" s="230">
        <v>0</v>
      </c>
      <c r="T344" s="231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32" t="s">
        <v>326</v>
      </c>
      <c r="AT344" s="232" t="s">
        <v>551</v>
      </c>
      <c r="AU344" s="232" t="s">
        <v>87</v>
      </c>
      <c r="AY344" s="19" t="s">
        <v>245</v>
      </c>
      <c r="BE344" s="233">
        <f>IF(N344="základní",J344,0)</f>
        <v>0</v>
      </c>
      <c r="BF344" s="233">
        <f>IF(N344="snížená",J344,0)</f>
        <v>0</v>
      </c>
      <c r="BG344" s="233">
        <f>IF(N344="zákl. přenesená",J344,0)</f>
        <v>0</v>
      </c>
      <c r="BH344" s="233">
        <f>IF(N344="sníž. přenesená",J344,0)</f>
        <v>0</v>
      </c>
      <c r="BI344" s="233">
        <f>IF(N344="nulová",J344,0)</f>
        <v>0</v>
      </c>
      <c r="BJ344" s="19" t="s">
        <v>85</v>
      </c>
      <c r="BK344" s="233">
        <f>ROUND(I344*H344,2)</f>
        <v>0</v>
      </c>
      <c r="BL344" s="19" t="s">
        <v>253</v>
      </c>
      <c r="BM344" s="232" t="s">
        <v>1293</v>
      </c>
    </row>
    <row r="345" s="2" customFormat="1">
      <c r="A345" s="40"/>
      <c r="B345" s="41"/>
      <c r="C345" s="42"/>
      <c r="D345" s="234" t="s">
        <v>255</v>
      </c>
      <c r="E345" s="42"/>
      <c r="F345" s="235" t="s">
        <v>1292</v>
      </c>
      <c r="G345" s="42"/>
      <c r="H345" s="42"/>
      <c r="I345" s="236"/>
      <c r="J345" s="42"/>
      <c r="K345" s="42"/>
      <c r="L345" s="46"/>
      <c r="M345" s="237"/>
      <c r="N345" s="238"/>
      <c r="O345" s="93"/>
      <c r="P345" s="93"/>
      <c r="Q345" s="93"/>
      <c r="R345" s="93"/>
      <c r="S345" s="93"/>
      <c r="T345" s="94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255</v>
      </c>
      <c r="AU345" s="19" t="s">
        <v>87</v>
      </c>
    </row>
    <row r="346" s="14" customFormat="1">
      <c r="A346" s="14"/>
      <c r="B346" s="249"/>
      <c r="C346" s="250"/>
      <c r="D346" s="234" t="s">
        <v>257</v>
      </c>
      <c r="E346" s="251" t="s">
        <v>1012</v>
      </c>
      <c r="F346" s="252" t="s">
        <v>1294</v>
      </c>
      <c r="G346" s="250"/>
      <c r="H346" s="253">
        <v>8818</v>
      </c>
      <c r="I346" s="254"/>
      <c r="J346" s="250"/>
      <c r="K346" s="250"/>
      <c r="L346" s="255"/>
      <c r="M346" s="256"/>
      <c r="N346" s="257"/>
      <c r="O346" s="257"/>
      <c r="P346" s="257"/>
      <c r="Q346" s="257"/>
      <c r="R346" s="257"/>
      <c r="S346" s="257"/>
      <c r="T346" s="25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9" t="s">
        <v>257</v>
      </c>
      <c r="AU346" s="259" t="s">
        <v>87</v>
      </c>
      <c r="AV346" s="14" t="s">
        <v>87</v>
      </c>
      <c r="AW346" s="14" t="s">
        <v>34</v>
      </c>
      <c r="AX346" s="14" t="s">
        <v>85</v>
      </c>
      <c r="AY346" s="259" t="s">
        <v>245</v>
      </c>
    </row>
    <row r="347" s="2" customFormat="1" ht="16.5" customHeight="1">
      <c r="A347" s="40"/>
      <c r="B347" s="41"/>
      <c r="C347" s="283" t="s">
        <v>553</v>
      </c>
      <c r="D347" s="283" t="s">
        <v>551</v>
      </c>
      <c r="E347" s="284" t="s">
        <v>1295</v>
      </c>
      <c r="F347" s="285" t="s">
        <v>1296</v>
      </c>
      <c r="G347" s="286" t="s">
        <v>329</v>
      </c>
      <c r="H347" s="287">
        <v>125</v>
      </c>
      <c r="I347" s="288"/>
      <c r="J347" s="289">
        <f>ROUND(I347*H347,2)</f>
        <v>0</v>
      </c>
      <c r="K347" s="285" t="s">
        <v>252</v>
      </c>
      <c r="L347" s="290"/>
      <c r="M347" s="291" t="s">
        <v>1</v>
      </c>
      <c r="N347" s="292" t="s">
        <v>42</v>
      </c>
      <c r="O347" s="93"/>
      <c r="P347" s="230">
        <f>O347*H347</f>
        <v>0</v>
      </c>
      <c r="Q347" s="230">
        <v>0</v>
      </c>
      <c r="R347" s="230">
        <f>Q347*H347</f>
        <v>0</v>
      </c>
      <c r="S347" s="230">
        <v>0</v>
      </c>
      <c r="T347" s="231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32" t="s">
        <v>326</v>
      </c>
      <c r="AT347" s="232" t="s">
        <v>551</v>
      </c>
      <c r="AU347" s="232" t="s">
        <v>87</v>
      </c>
      <c r="AY347" s="19" t="s">
        <v>245</v>
      </c>
      <c r="BE347" s="233">
        <f>IF(N347="základní",J347,0)</f>
        <v>0</v>
      </c>
      <c r="BF347" s="233">
        <f>IF(N347="snížená",J347,0)</f>
        <v>0</v>
      </c>
      <c r="BG347" s="233">
        <f>IF(N347="zákl. přenesená",J347,0)</f>
        <v>0</v>
      </c>
      <c r="BH347" s="233">
        <f>IF(N347="sníž. přenesená",J347,0)</f>
        <v>0</v>
      </c>
      <c r="BI347" s="233">
        <f>IF(N347="nulová",J347,0)</f>
        <v>0</v>
      </c>
      <c r="BJ347" s="19" t="s">
        <v>85</v>
      </c>
      <c r="BK347" s="233">
        <f>ROUND(I347*H347,2)</f>
        <v>0</v>
      </c>
      <c r="BL347" s="19" t="s">
        <v>253</v>
      </c>
      <c r="BM347" s="232" t="s">
        <v>1297</v>
      </c>
    </row>
    <row r="348" s="2" customFormat="1">
      <c r="A348" s="40"/>
      <c r="B348" s="41"/>
      <c r="C348" s="42"/>
      <c r="D348" s="234" t="s">
        <v>255</v>
      </c>
      <c r="E348" s="42"/>
      <c r="F348" s="235" t="s">
        <v>1296</v>
      </c>
      <c r="G348" s="42"/>
      <c r="H348" s="42"/>
      <c r="I348" s="236"/>
      <c r="J348" s="42"/>
      <c r="K348" s="42"/>
      <c r="L348" s="46"/>
      <c r="M348" s="237"/>
      <c r="N348" s="238"/>
      <c r="O348" s="93"/>
      <c r="P348" s="93"/>
      <c r="Q348" s="93"/>
      <c r="R348" s="93"/>
      <c r="S348" s="93"/>
      <c r="T348" s="94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19" t="s">
        <v>255</v>
      </c>
      <c r="AU348" s="19" t="s">
        <v>87</v>
      </c>
    </row>
    <row r="349" s="13" customFormat="1">
      <c r="A349" s="13"/>
      <c r="B349" s="239"/>
      <c r="C349" s="240"/>
      <c r="D349" s="234" t="s">
        <v>257</v>
      </c>
      <c r="E349" s="241" t="s">
        <v>1</v>
      </c>
      <c r="F349" s="242" t="s">
        <v>1150</v>
      </c>
      <c r="G349" s="240"/>
      <c r="H349" s="241" t="s">
        <v>1</v>
      </c>
      <c r="I349" s="243"/>
      <c r="J349" s="240"/>
      <c r="K349" s="240"/>
      <c r="L349" s="244"/>
      <c r="M349" s="245"/>
      <c r="N349" s="246"/>
      <c r="O349" s="246"/>
      <c r="P349" s="246"/>
      <c r="Q349" s="246"/>
      <c r="R349" s="246"/>
      <c r="S349" s="246"/>
      <c r="T349" s="247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8" t="s">
        <v>257</v>
      </c>
      <c r="AU349" s="248" t="s">
        <v>87</v>
      </c>
      <c r="AV349" s="13" t="s">
        <v>85</v>
      </c>
      <c r="AW349" s="13" t="s">
        <v>34</v>
      </c>
      <c r="AX349" s="13" t="s">
        <v>77</v>
      </c>
      <c r="AY349" s="248" t="s">
        <v>245</v>
      </c>
    </row>
    <row r="350" s="14" customFormat="1">
      <c r="A350" s="14"/>
      <c r="B350" s="249"/>
      <c r="C350" s="250"/>
      <c r="D350" s="234" t="s">
        <v>257</v>
      </c>
      <c r="E350" s="251" t="s">
        <v>1</v>
      </c>
      <c r="F350" s="252" t="s">
        <v>1298</v>
      </c>
      <c r="G350" s="250"/>
      <c r="H350" s="253">
        <v>125</v>
      </c>
      <c r="I350" s="254"/>
      <c r="J350" s="250"/>
      <c r="K350" s="250"/>
      <c r="L350" s="255"/>
      <c r="M350" s="256"/>
      <c r="N350" s="257"/>
      <c r="O350" s="257"/>
      <c r="P350" s="257"/>
      <c r="Q350" s="257"/>
      <c r="R350" s="257"/>
      <c r="S350" s="257"/>
      <c r="T350" s="258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9" t="s">
        <v>257</v>
      </c>
      <c r="AU350" s="259" t="s">
        <v>87</v>
      </c>
      <c r="AV350" s="14" t="s">
        <v>87</v>
      </c>
      <c r="AW350" s="14" t="s">
        <v>34</v>
      </c>
      <c r="AX350" s="14" t="s">
        <v>85</v>
      </c>
      <c r="AY350" s="259" t="s">
        <v>245</v>
      </c>
    </row>
    <row r="351" s="2" customFormat="1" ht="16.5" customHeight="1">
      <c r="A351" s="40"/>
      <c r="B351" s="41"/>
      <c r="C351" s="283" t="s">
        <v>561</v>
      </c>
      <c r="D351" s="283" t="s">
        <v>551</v>
      </c>
      <c r="E351" s="284" t="s">
        <v>1299</v>
      </c>
      <c r="F351" s="285" t="s">
        <v>1300</v>
      </c>
      <c r="G351" s="286" t="s">
        <v>329</v>
      </c>
      <c r="H351" s="287">
        <v>5201</v>
      </c>
      <c r="I351" s="288"/>
      <c r="J351" s="289">
        <f>ROUND(I351*H351,2)</f>
        <v>0</v>
      </c>
      <c r="K351" s="285" t="s">
        <v>252</v>
      </c>
      <c r="L351" s="290"/>
      <c r="M351" s="291" t="s">
        <v>1</v>
      </c>
      <c r="N351" s="292" t="s">
        <v>42</v>
      </c>
      <c r="O351" s="93"/>
      <c r="P351" s="230">
        <f>O351*H351</f>
        <v>0</v>
      </c>
      <c r="Q351" s="230">
        <v>0.031</v>
      </c>
      <c r="R351" s="230">
        <f>Q351*H351</f>
        <v>161.231</v>
      </c>
      <c r="S351" s="230">
        <v>0</v>
      </c>
      <c r="T351" s="231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32" t="s">
        <v>326</v>
      </c>
      <c r="AT351" s="232" t="s">
        <v>551</v>
      </c>
      <c r="AU351" s="232" t="s">
        <v>87</v>
      </c>
      <c r="AY351" s="19" t="s">
        <v>245</v>
      </c>
      <c r="BE351" s="233">
        <f>IF(N351="základní",J351,0)</f>
        <v>0</v>
      </c>
      <c r="BF351" s="233">
        <f>IF(N351="snížená",J351,0)</f>
        <v>0</v>
      </c>
      <c r="BG351" s="233">
        <f>IF(N351="zákl. přenesená",J351,0)</f>
        <v>0</v>
      </c>
      <c r="BH351" s="233">
        <f>IF(N351="sníž. přenesená",J351,0)</f>
        <v>0</v>
      </c>
      <c r="BI351" s="233">
        <f>IF(N351="nulová",J351,0)</f>
        <v>0</v>
      </c>
      <c r="BJ351" s="19" t="s">
        <v>85</v>
      </c>
      <c r="BK351" s="233">
        <f>ROUND(I351*H351,2)</f>
        <v>0</v>
      </c>
      <c r="BL351" s="19" t="s">
        <v>253</v>
      </c>
      <c r="BM351" s="232" t="s">
        <v>1301</v>
      </c>
    </row>
    <row r="352" s="2" customFormat="1">
      <c r="A352" s="40"/>
      <c r="B352" s="41"/>
      <c r="C352" s="42"/>
      <c r="D352" s="234" t="s">
        <v>255</v>
      </c>
      <c r="E352" s="42"/>
      <c r="F352" s="235" t="s">
        <v>1300</v>
      </c>
      <c r="G352" s="42"/>
      <c r="H352" s="42"/>
      <c r="I352" s="236"/>
      <c r="J352" s="42"/>
      <c r="K352" s="42"/>
      <c r="L352" s="46"/>
      <c r="M352" s="237"/>
      <c r="N352" s="238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255</v>
      </c>
      <c r="AU352" s="19" t="s">
        <v>87</v>
      </c>
    </row>
    <row r="353" s="14" customFormat="1">
      <c r="A353" s="14"/>
      <c r="B353" s="249"/>
      <c r="C353" s="250"/>
      <c r="D353" s="234" t="s">
        <v>257</v>
      </c>
      <c r="E353" s="251" t="s">
        <v>1014</v>
      </c>
      <c r="F353" s="252" t="s">
        <v>1302</v>
      </c>
      <c r="G353" s="250"/>
      <c r="H353" s="253">
        <v>5201</v>
      </c>
      <c r="I353" s="254"/>
      <c r="J353" s="250"/>
      <c r="K353" s="250"/>
      <c r="L353" s="255"/>
      <c r="M353" s="256"/>
      <c r="N353" s="257"/>
      <c r="O353" s="257"/>
      <c r="P353" s="257"/>
      <c r="Q353" s="257"/>
      <c r="R353" s="257"/>
      <c r="S353" s="257"/>
      <c r="T353" s="258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9" t="s">
        <v>257</v>
      </c>
      <c r="AU353" s="259" t="s">
        <v>87</v>
      </c>
      <c r="AV353" s="14" t="s">
        <v>87</v>
      </c>
      <c r="AW353" s="14" t="s">
        <v>34</v>
      </c>
      <c r="AX353" s="14" t="s">
        <v>85</v>
      </c>
      <c r="AY353" s="259" t="s">
        <v>245</v>
      </c>
    </row>
    <row r="354" s="2" customFormat="1" ht="16.5" customHeight="1">
      <c r="A354" s="40"/>
      <c r="B354" s="41"/>
      <c r="C354" s="283" t="s">
        <v>566</v>
      </c>
      <c r="D354" s="283" t="s">
        <v>551</v>
      </c>
      <c r="E354" s="284" t="s">
        <v>1303</v>
      </c>
      <c r="F354" s="285" t="s">
        <v>1304</v>
      </c>
      <c r="G354" s="286" t="s">
        <v>329</v>
      </c>
      <c r="H354" s="287">
        <v>1380</v>
      </c>
      <c r="I354" s="288"/>
      <c r="J354" s="289">
        <f>ROUND(I354*H354,2)</f>
        <v>0</v>
      </c>
      <c r="K354" s="285" t="s">
        <v>252</v>
      </c>
      <c r="L354" s="290"/>
      <c r="M354" s="291" t="s">
        <v>1</v>
      </c>
      <c r="N354" s="292" t="s">
        <v>42</v>
      </c>
      <c r="O354" s="93"/>
      <c r="P354" s="230">
        <f>O354*H354</f>
        <v>0</v>
      </c>
      <c r="Q354" s="230">
        <v>0.043999999999999997</v>
      </c>
      <c r="R354" s="230">
        <f>Q354*H354</f>
        <v>60.719999999999999</v>
      </c>
      <c r="S354" s="230">
        <v>0</v>
      </c>
      <c r="T354" s="231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32" t="s">
        <v>326</v>
      </c>
      <c r="AT354" s="232" t="s">
        <v>551</v>
      </c>
      <c r="AU354" s="232" t="s">
        <v>87</v>
      </c>
      <c r="AY354" s="19" t="s">
        <v>245</v>
      </c>
      <c r="BE354" s="233">
        <f>IF(N354="základní",J354,0)</f>
        <v>0</v>
      </c>
      <c r="BF354" s="233">
        <f>IF(N354="snížená",J354,0)</f>
        <v>0</v>
      </c>
      <c r="BG354" s="233">
        <f>IF(N354="zákl. přenesená",J354,0)</f>
        <v>0</v>
      </c>
      <c r="BH354" s="233">
        <f>IF(N354="sníž. přenesená",J354,0)</f>
        <v>0</v>
      </c>
      <c r="BI354" s="233">
        <f>IF(N354="nulová",J354,0)</f>
        <v>0</v>
      </c>
      <c r="BJ354" s="19" t="s">
        <v>85</v>
      </c>
      <c r="BK354" s="233">
        <f>ROUND(I354*H354,2)</f>
        <v>0</v>
      </c>
      <c r="BL354" s="19" t="s">
        <v>253</v>
      </c>
      <c r="BM354" s="232" t="s">
        <v>1305</v>
      </c>
    </row>
    <row r="355" s="2" customFormat="1">
      <c r="A355" s="40"/>
      <c r="B355" s="41"/>
      <c r="C355" s="42"/>
      <c r="D355" s="234" t="s">
        <v>255</v>
      </c>
      <c r="E355" s="42"/>
      <c r="F355" s="235" t="s">
        <v>1304</v>
      </c>
      <c r="G355" s="42"/>
      <c r="H355" s="42"/>
      <c r="I355" s="236"/>
      <c r="J355" s="42"/>
      <c r="K355" s="42"/>
      <c r="L355" s="46"/>
      <c r="M355" s="237"/>
      <c r="N355" s="238"/>
      <c r="O355" s="93"/>
      <c r="P355" s="93"/>
      <c r="Q355" s="93"/>
      <c r="R355" s="93"/>
      <c r="S355" s="93"/>
      <c r="T355" s="94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255</v>
      </c>
      <c r="AU355" s="19" t="s">
        <v>87</v>
      </c>
    </row>
    <row r="356" s="14" customFormat="1">
      <c r="A356" s="14"/>
      <c r="B356" s="249"/>
      <c r="C356" s="250"/>
      <c r="D356" s="234" t="s">
        <v>257</v>
      </c>
      <c r="E356" s="251" t="s">
        <v>1028</v>
      </c>
      <c r="F356" s="252" t="s">
        <v>1306</v>
      </c>
      <c r="G356" s="250"/>
      <c r="H356" s="253">
        <v>1380</v>
      </c>
      <c r="I356" s="254"/>
      <c r="J356" s="250"/>
      <c r="K356" s="250"/>
      <c r="L356" s="255"/>
      <c r="M356" s="256"/>
      <c r="N356" s="257"/>
      <c r="O356" s="257"/>
      <c r="P356" s="257"/>
      <c r="Q356" s="257"/>
      <c r="R356" s="257"/>
      <c r="S356" s="257"/>
      <c r="T356" s="25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9" t="s">
        <v>257</v>
      </c>
      <c r="AU356" s="259" t="s">
        <v>87</v>
      </c>
      <c r="AV356" s="14" t="s">
        <v>87</v>
      </c>
      <c r="AW356" s="14" t="s">
        <v>34</v>
      </c>
      <c r="AX356" s="14" t="s">
        <v>85</v>
      </c>
      <c r="AY356" s="259" t="s">
        <v>245</v>
      </c>
    </row>
    <row r="357" s="2" customFormat="1" ht="16.5" customHeight="1">
      <c r="A357" s="40"/>
      <c r="B357" s="41"/>
      <c r="C357" s="283" t="s">
        <v>570</v>
      </c>
      <c r="D357" s="283" t="s">
        <v>551</v>
      </c>
      <c r="E357" s="284" t="s">
        <v>1307</v>
      </c>
      <c r="F357" s="285" t="s">
        <v>1308</v>
      </c>
      <c r="G357" s="286" t="s">
        <v>275</v>
      </c>
      <c r="H357" s="287">
        <v>1070</v>
      </c>
      <c r="I357" s="288"/>
      <c r="J357" s="289">
        <f>ROUND(I357*H357,2)</f>
        <v>0</v>
      </c>
      <c r="K357" s="285" t="s">
        <v>252</v>
      </c>
      <c r="L357" s="290"/>
      <c r="M357" s="291" t="s">
        <v>1</v>
      </c>
      <c r="N357" s="292" t="s">
        <v>42</v>
      </c>
      <c r="O357" s="93"/>
      <c r="P357" s="230">
        <f>O357*H357</f>
        <v>0</v>
      </c>
      <c r="Q357" s="230">
        <v>0</v>
      </c>
      <c r="R357" s="230">
        <f>Q357*H357</f>
        <v>0</v>
      </c>
      <c r="S357" s="230">
        <v>0</v>
      </c>
      <c r="T357" s="231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32" t="s">
        <v>326</v>
      </c>
      <c r="AT357" s="232" t="s">
        <v>551</v>
      </c>
      <c r="AU357" s="232" t="s">
        <v>87</v>
      </c>
      <c r="AY357" s="19" t="s">
        <v>245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9" t="s">
        <v>85</v>
      </c>
      <c r="BK357" s="233">
        <f>ROUND(I357*H357,2)</f>
        <v>0</v>
      </c>
      <c r="BL357" s="19" t="s">
        <v>253</v>
      </c>
      <c r="BM357" s="232" t="s">
        <v>1309</v>
      </c>
    </row>
    <row r="358" s="2" customFormat="1">
      <c r="A358" s="40"/>
      <c r="B358" s="41"/>
      <c r="C358" s="42"/>
      <c r="D358" s="234" t="s">
        <v>255</v>
      </c>
      <c r="E358" s="42"/>
      <c r="F358" s="235" t="s">
        <v>1308</v>
      </c>
      <c r="G358" s="42"/>
      <c r="H358" s="42"/>
      <c r="I358" s="236"/>
      <c r="J358" s="42"/>
      <c r="K358" s="42"/>
      <c r="L358" s="46"/>
      <c r="M358" s="237"/>
      <c r="N358" s="238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255</v>
      </c>
      <c r="AU358" s="19" t="s">
        <v>87</v>
      </c>
    </row>
    <row r="359" s="13" customFormat="1">
      <c r="A359" s="13"/>
      <c r="B359" s="239"/>
      <c r="C359" s="240"/>
      <c r="D359" s="234" t="s">
        <v>257</v>
      </c>
      <c r="E359" s="241" t="s">
        <v>1</v>
      </c>
      <c r="F359" s="242" t="s">
        <v>1073</v>
      </c>
      <c r="G359" s="240"/>
      <c r="H359" s="241" t="s">
        <v>1</v>
      </c>
      <c r="I359" s="243"/>
      <c r="J359" s="240"/>
      <c r="K359" s="240"/>
      <c r="L359" s="244"/>
      <c r="M359" s="245"/>
      <c r="N359" s="246"/>
      <c r="O359" s="246"/>
      <c r="P359" s="246"/>
      <c r="Q359" s="246"/>
      <c r="R359" s="246"/>
      <c r="S359" s="246"/>
      <c r="T359" s="247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8" t="s">
        <v>257</v>
      </c>
      <c r="AU359" s="248" t="s">
        <v>87</v>
      </c>
      <c r="AV359" s="13" t="s">
        <v>85</v>
      </c>
      <c r="AW359" s="13" t="s">
        <v>34</v>
      </c>
      <c r="AX359" s="13" t="s">
        <v>77</v>
      </c>
      <c r="AY359" s="248" t="s">
        <v>245</v>
      </c>
    </row>
    <row r="360" s="14" customFormat="1">
      <c r="A360" s="14"/>
      <c r="B360" s="249"/>
      <c r="C360" s="250"/>
      <c r="D360" s="234" t="s">
        <v>257</v>
      </c>
      <c r="E360" s="251" t="s">
        <v>1</v>
      </c>
      <c r="F360" s="252" t="s">
        <v>1310</v>
      </c>
      <c r="G360" s="250"/>
      <c r="H360" s="253">
        <v>1020</v>
      </c>
      <c r="I360" s="254"/>
      <c r="J360" s="250"/>
      <c r="K360" s="250"/>
      <c r="L360" s="255"/>
      <c r="M360" s="256"/>
      <c r="N360" s="257"/>
      <c r="O360" s="257"/>
      <c r="P360" s="257"/>
      <c r="Q360" s="257"/>
      <c r="R360" s="257"/>
      <c r="S360" s="257"/>
      <c r="T360" s="25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9" t="s">
        <v>257</v>
      </c>
      <c r="AU360" s="259" t="s">
        <v>87</v>
      </c>
      <c r="AV360" s="14" t="s">
        <v>87</v>
      </c>
      <c r="AW360" s="14" t="s">
        <v>34</v>
      </c>
      <c r="AX360" s="14" t="s">
        <v>77</v>
      </c>
      <c r="AY360" s="259" t="s">
        <v>245</v>
      </c>
    </row>
    <row r="361" s="13" customFormat="1">
      <c r="A361" s="13"/>
      <c r="B361" s="239"/>
      <c r="C361" s="240"/>
      <c r="D361" s="234" t="s">
        <v>257</v>
      </c>
      <c r="E361" s="241" t="s">
        <v>1</v>
      </c>
      <c r="F361" s="242" t="s">
        <v>1150</v>
      </c>
      <c r="G361" s="240"/>
      <c r="H361" s="241" t="s">
        <v>1</v>
      </c>
      <c r="I361" s="243"/>
      <c r="J361" s="240"/>
      <c r="K361" s="240"/>
      <c r="L361" s="244"/>
      <c r="M361" s="245"/>
      <c r="N361" s="246"/>
      <c r="O361" s="246"/>
      <c r="P361" s="246"/>
      <c r="Q361" s="246"/>
      <c r="R361" s="246"/>
      <c r="S361" s="246"/>
      <c r="T361" s="247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8" t="s">
        <v>257</v>
      </c>
      <c r="AU361" s="248" t="s">
        <v>87</v>
      </c>
      <c r="AV361" s="13" t="s">
        <v>85</v>
      </c>
      <c r="AW361" s="13" t="s">
        <v>34</v>
      </c>
      <c r="AX361" s="13" t="s">
        <v>77</v>
      </c>
      <c r="AY361" s="248" t="s">
        <v>245</v>
      </c>
    </row>
    <row r="362" s="14" customFormat="1">
      <c r="A362" s="14"/>
      <c r="B362" s="249"/>
      <c r="C362" s="250"/>
      <c r="D362" s="234" t="s">
        <v>257</v>
      </c>
      <c r="E362" s="251" t="s">
        <v>1</v>
      </c>
      <c r="F362" s="252" t="s">
        <v>1311</v>
      </c>
      <c r="G362" s="250"/>
      <c r="H362" s="253">
        <v>50</v>
      </c>
      <c r="I362" s="254"/>
      <c r="J362" s="250"/>
      <c r="K362" s="250"/>
      <c r="L362" s="255"/>
      <c r="M362" s="256"/>
      <c r="N362" s="257"/>
      <c r="O362" s="257"/>
      <c r="P362" s="257"/>
      <c r="Q362" s="257"/>
      <c r="R362" s="257"/>
      <c r="S362" s="257"/>
      <c r="T362" s="25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9" t="s">
        <v>257</v>
      </c>
      <c r="AU362" s="259" t="s">
        <v>87</v>
      </c>
      <c r="AV362" s="14" t="s">
        <v>87</v>
      </c>
      <c r="AW362" s="14" t="s">
        <v>34</v>
      </c>
      <c r="AX362" s="14" t="s">
        <v>77</v>
      </c>
      <c r="AY362" s="259" t="s">
        <v>245</v>
      </c>
    </row>
    <row r="363" s="15" customFormat="1">
      <c r="A363" s="15"/>
      <c r="B363" s="260"/>
      <c r="C363" s="261"/>
      <c r="D363" s="234" t="s">
        <v>257</v>
      </c>
      <c r="E363" s="262" t="s">
        <v>1</v>
      </c>
      <c r="F363" s="263" t="s">
        <v>266</v>
      </c>
      <c r="G363" s="261"/>
      <c r="H363" s="264">
        <v>1070</v>
      </c>
      <c r="I363" s="265"/>
      <c r="J363" s="261"/>
      <c r="K363" s="261"/>
      <c r="L363" s="266"/>
      <c r="M363" s="267"/>
      <c r="N363" s="268"/>
      <c r="O363" s="268"/>
      <c r="P363" s="268"/>
      <c r="Q363" s="268"/>
      <c r="R363" s="268"/>
      <c r="S363" s="268"/>
      <c r="T363" s="269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70" t="s">
        <v>257</v>
      </c>
      <c r="AU363" s="270" t="s">
        <v>87</v>
      </c>
      <c r="AV363" s="15" t="s">
        <v>253</v>
      </c>
      <c r="AW363" s="15" t="s">
        <v>34</v>
      </c>
      <c r="AX363" s="15" t="s">
        <v>85</v>
      </c>
      <c r="AY363" s="270" t="s">
        <v>245</v>
      </c>
    </row>
    <row r="364" s="2" customFormat="1" ht="16.5" customHeight="1">
      <c r="A364" s="40"/>
      <c r="B364" s="41"/>
      <c r="C364" s="283" t="s">
        <v>575</v>
      </c>
      <c r="D364" s="283" t="s">
        <v>551</v>
      </c>
      <c r="E364" s="284" t="s">
        <v>1312</v>
      </c>
      <c r="F364" s="285" t="s">
        <v>1313</v>
      </c>
      <c r="G364" s="286" t="s">
        <v>251</v>
      </c>
      <c r="H364" s="287">
        <v>1165.24</v>
      </c>
      <c r="I364" s="288"/>
      <c r="J364" s="289">
        <f>ROUND(I364*H364,2)</f>
        <v>0</v>
      </c>
      <c r="K364" s="285" t="s">
        <v>252</v>
      </c>
      <c r="L364" s="290"/>
      <c r="M364" s="291" t="s">
        <v>1</v>
      </c>
      <c r="N364" s="292" t="s">
        <v>42</v>
      </c>
      <c r="O364" s="93"/>
      <c r="P364" s="230">
        <f>O364*H364</f>
        <v>0</v>
      </c>
      <c r="Q364" s="230">
        <v>2.234</v>
      </c>
      <c r="R364" s="230">
        <f>Q364*H364</f>
        <v>2603.1461599999998</v>
      </c>
      <c r="S364" s="230">
        <v>0</v>
      </c>
      <c r="T364" s="231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32" t="s">
        <v>326</v>
      </c>
      <c r="AT364" s="232" t="s">
        <v>551</v>
      </c>
      <c r="AU364" s="232" t="s">
        <v>87</v>
      </c>
      <c r="AY364" s="19" t="s">
        <v>245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9" t="s">
        <v>85</v>
      </c>
      <c r="BK364" s="233">
        <f>ROUND(I364*H364,2)</f>
        <v>0</v>
      </c>
      <c r="BL364" s="19" t="s">
        <v>253</v>
      </c>
      <c r="BM364" s="232" t="s">
        <v>1314</v>
      </c>
    </row>
    <row r="365" s="2" customFormat="1">
      <c r="A365" s="40"/>
      <c r="B365" s="41"/>
      <c r="C365" s="42"/>
      <c r="D365" s="234" t="s">
        <v>255</v>
      </c>
      <c r="E365" s="42"/>
      <c r="F365" s="235" t="s">
        <v>1313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255</v>
      </c>
      <c r="AU365" s="19" t="s">
        <v>87</v>
      </c>
    </row>
    <row r="366" s="14" customFormat="1">
      <c r="A366" s="14"/>
      <c r="B366" s="249"/>
      <c r="C366" s="250"/>
      <c r="D366" s="234" t="s">
        <v>257</v>
      </c>
      <c r="E366" s="251" t="s">
        <v>1</v>
      </c>
      <c r="F366" s="252" t="s">
        <v>1315</v>
      </c>
      <c r="G366" s="250"/>
      <c r="H366" s="253">
        <v>402.5</v>
      </c>
      <c r="I366" s="254"/>
      <c r="J366" s="250"/>
      <c r="K366" s="250"/>
      <c r="L366" s="255"/>
      <c r="M366" s="256"/>
      <c r="N366" s="257"/>
      <c r="O366" s="257"/>
      <c r="P366" s="257"/>
      <c r="Q366" s="257"/>
      <c r="R366" s="257"/>
      <c r="S366" s="257"/>
      <c r="T366" s="258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9" t="s">
        <v>257</v>
      </c>
      <c r="AU366" s="259" t="s">
        <v>87</v>
      </c>
      <c r="AV366" s="14" t="s">
        <v>87</v>
      </c>
      <c r="AW366" s="14" t="s">
        <v>34</v>
      </c>
      <c r="AX366" s="14" t="s">
        <v>77</v>
      </c>
      <c r="AY366" s="259" t="s">
        <v>245</v>
      </c>
    </row>
    <row r="367" s="14" customFormat="1">
      <c r="A367" s="14"/>
      <c r="B367" s="249"/>
      <c r="C367" s="250"/>
      <c r="D367" s="234" t="s">
        <v>257</v>
      </c>
      <c r="E367" s="251" t="s">
        <v>1</v>
      </c>
      <c r="F367" s="252" t="s">
        <v>1316</v>
      </c>
      <c r="G367" s="250"/>
      <c r="H367" s="253">
        <v>682.5</v>
      </c>
      <c r="I367" s="254"/>
      <c r="J367" s="250"/>
      <c r="K367" s="250"/>
      <c r="L367" s="255"/>
      <c r="M367" s="256"/>
      <c r="N367" s="257"/>
      <c r="O367" s="257"/>
      <c r="P367" s="257"/>
      <c r="Q367" s="257"/>
      <c r="R367" s="257"/>
      <c r="S367" s="257"/>
      <c r="T367" s="258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9" t="s">
        <v>257</v>
      </c>
      <c r="AU367" s="259" t="s">
        <v>87</v>
      </c>
      <c r="AV367" s="14" t="s">
        <v>87</v>
      </c>
      <c r="AW367" s="14" t="s">
        <v>34</v>
      </c>
      <c r="AX367" s="14" t="s">
        <v>77</v>
      </c>
      <c r="AY367" s="259" t="s">
        <v>245</v>
      </c>
    </row>
    <row r="368" s="14" customFormat="1">
      <c r="A368" s="14"/>
      <c r="B368" s="249"/>
      <c r="C368" s="250"/>
      <c r="D368" s="234" t="s">
        <v>257</v>
      </c>
      <c r="E368" s="251" t="s">
        <v>1</v>
      </c>
      <c r="F368" s="252" t="s">
        <v>1317</v>
      </c>
      <c r="G368" s="250"/>
      <c r="H368" s="253">
        <v>9.1999999999999993</v>
      </c>
      <c r="I368" s="254"/>
      <c r="J368" s="250"/>
      <c r="K368" s="250"/>
      <c r="L368" s="255"/>
      <c r="M368" s="256"/>
      <c r="N368" s="257"/>
      <c r="O368" s="257"/>
      <c r="P368" s="257"/>
      <c r="Q368" s="257"/>
      <c r="R368" s="257"/>
      <c r="S368" s="257"/>
      <c r="T368" s="258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9" t="s">
        <v>257</v>
      </c>
      <c r="AU368" s="259" t="s">
        <v>87</v>
      </c>
      <c r="AV368" s="14" t="s">
        <v>87</v>
      </c>
      <c r="AW368" s="14" t="s">
        <v>34</v>
      </c>
      <c r="AX368" s="14" t="s">
        <v>77</v>
      </c>
      <c r="AY368" s="259" t="s">
        <v>245</v>
      </c>
    </row>
    <row r="369" s="14" customFormat="1">
      <c r="A369" s="14"/>
      <c r="B369" s="249"/>
      <c r="C369" s="250"/>
      <c r="D369" s="234" t="s">
        <v>257</v>
      </c>
      <c r="E369" s="251" t="s">
        <v>1</v>
      </c>
      <c r="F369" s="252" t="s">
        <v>1318</v>
      </c>
      <c r="G369" s="250"/>
      <c r="H369" s="253">
        <v>33.039999999999999</v>
      </c>
      <c r="I369" s="254"/>
      <c r="J369" s="250"/>
      <c r="K369" s="250"/>
      <c r="L369" s="255"/>
      <c r="M369" s="256"/>
      <c r="N369" s="257"/>
      <c r="O369" s="257"/>
      <c r="P369" s="257"/>
      <c r="Q369" s="257"/>
      <c r="R369" s="257"/>
      <c r="S369" s="257"/>
      <c r="T369" s="25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9" t="s">
        <v>257</v>
      </c>
      <c r="AU369" s="259" t="s">
        <v>87</v>
      </c>
      <c r="AV369" s="14" t="s">
        <v>87</v>
      </c>
      <c r="AW369" s="14" t="s">
        <v>34</v>
      </c>
      <c r="AX369" s="14" t="s">
        <v>77</v>
      </c>
      <c r="AY369" s="259" t="s">
        <v>245</v>
      </c>
    </row>
    <row r="370" s="14" customFormat="1">
      <c r="A370" s="14"/>
      <c r="B370" s="249"/>
      <c r="C370" s="250"/>
      <c r="D370" s="234" t="s">
        <v>257</v>
      </c>
      <c r="E370" s="251" t="s">
        <v>1</v>
      </c>
      <c r="F370" s="252" t="s">
        <v>1319</v>
      </c>
      <c r="G370" s="250"/>
      <c r="H370" s="253">
        <v>8</v>
      </c>
      <c r="I370" s="254"/>
      <c r="J370" s="250"/>
      <c r="K370" s="250"/>
      <c r="L370" s="255"/>
      <c r="M370" s="256"/>
      <c r="N370" s="257"/>
      <c r="O370" s="257"/>
      <c r="P370" s="257"/>
      <c r="Q370" s="257"/>
      <c r="R370" s="257"/>
      <c r="S370" s="257"/>
      <c r="T370" s="258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9" t="s">
        <v>257</v>
      </c>
      <c r="AU370" s="259" t="s">
        <v>87</v>
      </c>
      <c r="AV370" s="14" t="s">
        <v>87</v>
      </c>
      <c r="AW370" s="14" t="s">
        <v>34</v>
      </c>
      <c r="AX370" s="14" t="s">
        <v>77</v>
      </c>
      <c r="AY370" s="259" t="s">
        <v>245</v>
      </c>
    </row>
    <row r="371" s="13" customFormat="1">
      <c r="A371" s="13"/>
      <c r="B371" s="239"/>
      <c r="C371" s="240"/>
      <c r="D371" s="234" t="s">
        <v>257</v>
      </c>
      <c r="E371" s="241" t="s">
        <v>1</v>
      </c>
      <c r="F371" s="242" t="s">
        <v>429</v>
      </c>
      <c r="G371" s="240"/>
      <c r="H371" s="241" t="s">
        <v>1</v>
      </c>
      <c r="I371" s="243"/>
      <c r="J371" s="240"/>
      <c r="K371" s="240"/>
      <c r="L371" s="244"/>
      <c r="M371" s="245"/>
      <c r="N371" s="246"/>
      <c r="O371" s="246"/>
      <c r="P371" s="246"/>
      <c r="Q371" s="246"/>
      <c r="R371" s="246"/>
      <c r="S371" s="246"/>
      <c r="T371" s="247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8" t="s">
        <v>257</v>
      </c>
      <c r="AU371" s="248" t="s">
        <v>87</v>
      </c>
      <c r="AV371" s="13" t="s">
        <v>85</v>
      </c>
      <c r="AW371" s="13" t="s">
        <v>34</v>
      </c>
      <c r="AX371" s="13" t="s">
        <v>77</v>
      </c>
      <c r="AY371" s="248" t="s">
        <v>245</v>
      </c>
    </row>
    <row r="372" s="14" customFormat="1">
      <c r="A372" s="14"/>
      <c r="B372" s="249"/>
      <c r="C372" s="250"/>
      <c r="D372" s="234" t="s">
        <v>257</v>
      </c>
      <c r="E372" s="251" t="s">
        <v>1</v>
      </c>
      <c r="F372" s="252" t="s">
        <v>502</v>
      </c>
      <c r="G372" s="250"/>
      <c r="H372" s="253">
        <v>30</v>
      </c>
      <c r="I372" s="254"/>
      <c r="J372" s="250"/>
      <c r="K372" s="250"/>
      <c r="L372" s="255"/>
      <c r="M372" s="256"/>
      <c r="N372" s="257"/>
      <c r="O372" s="257"/>
      <c r="P372" s="257"/>
      <c r="Q372" s="257"/>
      <c r="R372" s="257"/>
      <c r="S372" s="257"/>
      <c r="T372" s="25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9" t="s">
        <v>257</v>
      </c>
      <c r="AU372" s="259" t="s">
        <v>87</v>
      </c>
      <c r="AV372" s="14" t="s">
        <v>87</v>
      </c>
      <c r="AW372" s="14" t="s">
        <v>34</v>
      </c>
      <c r="AX372" s="14" t="s">
        <v>77</v>
      </c>
      <c r="AY372" s="259" t="s">
        <v>245</v>
      </c>
    </row>
    <row r="373" s="15" customFormat="1">
      <c r="A373" s="15"/>
      <c r="B373" s="260"/>
      <c r="C373" s="261"/>
      <c r="D373" s="234" t="s">
        <v>257</v>
      </c>
      <c r="E373" s="262" t="s">
        <v>991</v>
      </c>
      <c r="F373" s="263" t="s">
        <v>266</v>
      </c>
      <c r="G373" s="261"/>
      <c r="H373" s="264">
        <v>1165.24</v>
      </c>
      <c r="I373" s="265"/>
      <c r="J373" s="261"/>
      <c r="K373" s="261"/>
      <c r="L373" s="266"/>
      <c r="M373" s="267"/>
      <c r="N373" s="268"/>
      <c r="O373" s="268"/>
      <c r="P373" s="268"/>
      <c r="Q373" s="268"/>
      <c r="R373" s="268"/>
      <c r="S373" s="268"/>
      <c r="T373" s="269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70" t="s">
        <v>257</v>
      </c>
      <c r="AU373" s="270" t="s">
        <v>87</v>
      </c>
      <c r="AV373" s="15" t="s">
        <v>253</v>
      </c>
      <c r="AW373" s="15" t="s">
        <v>34</v>
      </c>
      <c r="AX373" s="15" t="s">
        <v>85</v>
      </c>
      <c r="AY373" s="270" t="s">
        <v>245</v>
      </c>
    </row>
    <row r="374" s="2" customFormat="1" ht="21.75" customHeight="1">
      <c r="A374" s="40"/>
      <c r="B374" s="41"/>
      <c r="C374" s="283" t="s">
        <v>579</v>
      </c>
      <c r="D374" s="283" t="s">
        <v>551</v>
      </c>
      <c r="E374" s="284" t="s">
        <v>1320</v>
      </c>
      <c r="F374" s="285" t="s">
        <v>1321</v>
      </c>
      <c r="G374" s="286" t="s">
        <v>317</v>
      </c>
      <c r="H374" s="287">
        <v>80</v>
      </c>
      <c r="I374" s="288"/>
      <c r="J374" s="289">
        <f>ROUND(I374*H374,2)</f>
        <v>0</v>
      </c>
      <c r="K374" s="285" t="s">
        <v>252</v>
      </c>
      <c r="L374" s="290"/>
      <c r="M374" s="291" t="s">
        <v>1</v>
      </c>
      <c r="N374" s="292" t="s">
        <v>42</v>
      </c>
      <c r="O374" s="93"/>
      <c r="P374" s="230">
        <f>O374*H374</f>
        <v>0</v>
      </c>
      <c r="Q374" s="230">
        <v>0</v>
      </c>
      <c r="R374" s="230">
        <f>Q374*H374</f>
        <v>0</v>
      </c>
      <c r="S374" s="230">
        <v>0</v>
      </c>
      <c r="T374" s="231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32" t="s">
        <v>326</v>
      </c>
      <c r="AT374" s="232" t="s">
        <v>551</v>
      </c>
      <c r="AU374" s="232" t="s">
        <v>87</v>
      </c>
      <c r="AY374" s="19" t="s">
        <v>245</v>
      </c>
      <c r="BE374" s="233">
        <f>IF(N374="základní",J374,0)</f>
        <v>0</v>
      </c>
      <c r="BF374" s="233">
        <f>IF(N374="snížená",J374,0)</f>
        <v>0</v>
      </c>
      <c r="BG374" s="233">
        <f>IF(N374="zákl. přenesená",J374,0)</f>
        <v>0</v>
      </c>
      <c r="BH374" s="233">
        <f>IF(N374="sníž. přenesená",J374,0)</f>
        <v>0</v>
      </c>
      <c r="BI374" s="233">
        <f>IF(N374="nulová",J374,0)</f>
        <v>0</v>
      </c>
      <c r="BJ374" s="19" t="s">
        <v>85</v>
      </c>
      <c r="BK374" s="233">
        <f>ROUND(I374*H374,2)</f>
        <v>0</v>
      </c>
      <c r="BL374" s="19" t="s">
        <v>253</v>
      </c>
      <c r="BM374" s="232" t="s">
        <v>1322</v>
      </c>
    </row>
    <row r="375" s="2" customFormat="1">
      <c r="A375" s="40"/>
      <c r="B375" s="41"/>
      <c r="C375" s="42"/>
      <c r="D375" s="234" t="s">
        <v>255</v>
      </c>
      <c r="E375" s="42"/>
      <c r="F375" s="235" t="s">
        <v>1321</v>
      </c>
      <c r="G375" s="42"/>
      <c r="H375" s="42"/>
      <c r="I375" s="236"/>
      <c r="J375" s="42"/>
      <c r="K375" s="42"/>
      <c r="L375" s="46"/>
      <c r="M375" s="237"/>
      <c r="N375" s="238"/>
      <c r="O375" s="93"/>
      <c r="P375" s="93"/>
      <c r="Q375" s="93"/>
      <c r="R375" s="93"/>
      <c r="S375" s="93"/>
      <c r="T375" s="94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255</v>
      </c>
      <c r="AU375" s="19" t="s">
        <v>87</v>
      </c>
    </row>
    <row r="376" s="2" customFormat="1" ht="24.15" customHeight="1">
      <c r="A376" s="40"/>
      <c r="B376" s="41"/>
      <c r="C376" s="283" t="s">
        <v>583</v>
      </c>
      <c r="D376" s="283" t="s">
        <v>551</v>
      </c>
      <c r="E376" s="284" t="s">
        <v>1323</v>
      </c>
      <c r="F376" s="285" t="s">
        <v>1324</v>
      </c>
      <c r="G376" s="286" t="s">
        <v>329</v>
      </c>
      <c r="H376" s="287">
        <v>4</v>
      </c>
      <c r="I376" s="288"/>
      <c r="J376" s="289">
        <f>ROUND(I376*H376,2)</f>
        <v>0</v>
      </c>
      <c r="K376" s="285" t="s">
        <v>1</v>
      </c>
      <c r="L376" s="290"/>
      <c r="M376" s="291" t="s">
        <v>1</v>
      </c>
      <c r="N376" s="292" t="s">
        <v>42</v>
      </c>
      <c r="O376" s="93"/>
      <c r="P376" s="230">
        <f>O376*H376</f>
        <v>0</v>
      </c>
      <c r="Q376" s="230">
        <v>0</v>
      </c>
      <c r="R376" s="230">
        <f>Q376*H376</f>
        <v>0</v>
      </c>
      <c r="S376" s="230">
        <v>0</v>
      </c>
      <c r="T376" s="231">
        <f>S376*H376</f>
        <v>0</v>
      </c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R376" s="232" t="s">
        <v>594</v>
      </c>
      <c r="AT376" s="232" t="s">
        <v>551</v>
      </c>
      <c r="AU376" s="232" t="s">
        <v>87</v>
      </c>
      <c r="AY376" s="19" t="s">
        <v>245</v>
      </c>
      <c r="BE376" s="233">
        <f>IF(N376="základní",J376,0)</f>
        <v>0</v>
      </c>
      <c r="BF376" s="233">
        <f>IF(N376="snížená",J376,0)</f>
        <v>0</v>
      </c>
      <c r="BG376" s="233">
        <f>IF(N376="zákl. přenesená",J376,0)</f>
        <v>0</v>
      </c>
      <c r="BH376" s="233">
        <f>IF(N376="sníž. přenesená",J376,0)</f>
        <v>0</v>
      </c>
      <c r="BI376" s="233">
        <f>IF(N376="nulová",J376,0)</f>
        <v>0</v>
      </c>
      <c r="BJ376" s="19" t="s">
        <v>85</v>
      </c>
      <c r="BK376" s="233">
        <f>ROUND(I376*H376,2)</f>
        <v>0</v>
      </c>
      <c r="BL376" s="19" t="s">
        <v>594</v>
      </c>
      <c r="BM376" s="232" t="s">
        <v>1325</v>
      </c>
    </row>
    <row r="377" s="2" customFormat="1">
      <c r="A377" s="40"/>
      <c r="B377" s="41"/>
      <c r="C377" s="42"/>
      <c r="D377" s="234" t="s">
        <v>255</v>
      </c>
      <c r="E377" s="42"/>
      <c r="F377" s="235" t="s">
        <v>1324</v>
      </c>
      <c r="G377" s="42"/>
      <c r="H377" s="42"/>
      <c r="I377" s="236"/>
      <c r="J377" s="42"/>
      <c r="K377" s="42"/>
      <c r="L377" s="46"/>
      <c r="M377" s="237"/>
      <c r="N377" s="238"/>
      <c r="O377" s="93"/>
      <c r="P377" s="93"/>
      <c r="Q377" s="93"/>
      <c r="R377" s="93"/>
      <c r="S377" s="93"/>
      <c r="T377" s="94"/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T377" s="19" t="s">
        <v>255</v>
      </c>
      <c r="AU377" s="19" t="s">
        <v>87</v>
      </c>
    </row>
    <row r="378" s="2" customFormat="1" ht="16.5" customHeight="1">
      <c r="A378" s="40"/>
      <c r="B378" s="41"/>
      <c r="C378" s="283" t="s">
        <v>587</v>
      </c>
      <c r="D378" s="283" t="s">
        <v>551</v>
      </c>
      <c r="E378" s="284" t="s">
        <v>1326</v>
      </c>
      <c r="F378" s="285" t="s">
        <v>1327</v>
      </c>
      <c r="G378" s="286" t="s">
        <v>317</v>
      </c>
      <c r="H378" s="287">
        <v>80</v>
      </c>
      <c r="I378" s="288"/>
      <c r="J378" s="289">
        <f>ROUND(I378*H378,2)</f>
        <v>0</v>
      </c>
      <c r="K378" s="285" t="s">
        <v>252</v>
      </c>
      <c r="L378" s="290"/>
      <c r="M378" s="291" t="s">
        <v>1</v>
      </c>
      <c r="N378" s="292" t="s">
        <v>42</v>
      </c>
      <c r="O378" s="93"/>
      <c r="P378" s="230">
        <f>O378*H378</f>
        <v>0</v>
      </c>
      <c r="Q378" s="230">
        <v>0</v>
      </c>
      <c r="R378" s="230">
        <f>Q378*H378</f>
        <v>0</v>
      </c>
      <c r="S378" s="230">
        <v>0</v>
      </c>
      <c r="T378" s="231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32" t="s">
        <v>594</v>
      </c>
      <c r="AT378" s="232" t="s">
        <v>551</v>
      </c>
      <c r="AU378" s="232" t="s">
        <v>87</v>
      </c>
      <c r="AY378" s="19" t="s">
        <v>245</v>
      </c>
      <c r="BE378" s="233">
        <f>IF(N378="základní",J378,0)</f>
        <v>0</v>
      </c>
      <c r="BF378" s="233">
        <f>IF(N378="snížená",J378,0)</f>
        <v>0</v>
      </c>
      <c r="BG378" s="233">
        <f>IF(N378="zákl. přenesená",J378,0)</f>
        <v>0</v>
      </c>
      <c r="BH378" s="233">
        <f>IF(N378="sníž. přenesená",J378,0)</f>
        <v>0</v>
      </c>
      <c r="BI378" s="233">
        <f>IF(N378="nulová",J378,0)</f>
        <v>0</v>
      </c>
      <c r="BJ378" s="19" t="s">
        <v>85</v>
      </c>
      <c r="BK378" s="233">
        <f>ROUND(I378*H378,2)</f>
        <v>0</v>
      </c>
      <c r="BL378" s="19" t="s">
        <v>594</v>
      </c>
      <c r="BM378" s="232" t="s">
        <v>1328</v>
      </c>
    </row>
    <row r="379" s="2" customFormat="1">
      <c r="A379" s="40"/>
      <c r="B379" s="41"/>
      <c r="C379" s="42"/>
      <c r="D379" s="234" t="s">
        <v>255</v>
      </c>
      <c r="E379" s="42"/>
      <c r="F379" s="235" t="s">
        <v>1327</v>
      </c>
      <c r="G379" s="42"/>
      <c r="H379" s="42"/>
      <c r="I379" s="236"/>
      <c r="J379" s="42"/>
      <c r="K379" s="42"/>
      <c r="L379" s="46"/>
      <c r="M379" s="237"/>
      <c r="N379" s="238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255</v>
      </c>
      <c r="AU379" s="19" t="s">
        <v>87</v>
      </c>
    </row>
    <row r="380" s="12" customFormat="1" ht="25.92" customHeight="1">
      <c r="A380" s="12"/>
      <c r="B380" s="205"/>
      <c r="C380" s="206"/>
      <c r="D380" s="207" t="s">
        <v>76</v>
      </c>
      <c r="E380" s="208" t="s">
        <v>600</v>
      </c>
      <c r="F380" s="208" t="s">
        <v>601</v>
      </c>
      <c r="G380" s="206"/>
      <c r="H380" s="206"/>
      <c r="I380" s="209"/>
      <c r="J380" s="210">
        <f>BK380</f>
        <v>0</v>
      </c>
      <c r="K380" s="206"/>
      <c r="L380" s="211"/>
      <c r="M380" s="212"/>
      <c r="N380" s="213"/>
      <c r="O380" s="213"/>
      <c r="P380" s="214">
        <f>SUM(P381:P468)</f>
        <v>0</v>
      </c>
      <c r="Q380" s="213"/>
      <c r="R380" s="214">
        <f>SUM(R381:R468)</f>
        <v>0</v>
      </c>
      <c r="S380" s="213"/>
      <c r="T380" s="215">
        <f>SUM(T381:T468)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16" t="s">
        <v>253</v>
      </c>
      <c r="AT380" s="217" t="s">
        <v>76</v>
      </c>
      <c r="AU380" s="217" t="s">
        <v>77</v>
      </c>
      <c r="AY380" s="216" t="s">
        <v>245</v>
      </c>
      <c r="BK380" s="218">
        <f>SUM(BK381:BK468)</f>
        <v>0</v>
      </c>
    </row>
    <row r="381" s="2" customFormat="1" ht="16.5" customHeight="1">
      <c r="A381" s="40"/>
      <c r="B381" s="41"/>
      <c r="C381" s="221" t="s">
        <v>591</v>
      </c>
      <c r="D381" s="221" t="s">
        <v>248</v>
      </c>
      <c r="E381" s="222" t="s">
        <v>1329</v>
      </c>
      <c r="F381" s="223" t="s">
        <v>1330</v>
      </c>
      <c r="G381" s="224" t="s">
        <v>317</v>
      </c>
      <c r="H381" s="225">
        <v>80</v>
      </c>
      <c r="I381" s="226"/>
      <c r="J381" s="227">
        <f>ROUND(I381*H381,2)</f>
        <v>0</v>
      </c>
      <c r="K381" s="223" t="s">
        <v>252</v>
      </c>
      <c r="L381" s="46"/>
      <c r="M381" s="228" t="s">
        <v>1</v>
      </c>
      <c r="N381" s="229" t="s">
        <v>42</v>
      </c>
      <c r="O381" s="93"/>
      <c r="P381" s="230">
        <f>O381*H381</f>
        <v>0</v>
      </c>
      <c r="Q381" s="230">
        <v>0</v>
      </c>
      <c r="R381" s="230">
        <f>Q381*H381</f>
        <v>0</v>
      </c>
      <c r="S381" s="230">
        <v>0</v>
      </c>
      <c r="T381" s="231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32" t="s">
        <v>594</v>
      </c>
      <c r="AT381" s="232" t="s">
        <v>248</v>
      </c>
      <c r="AU381" s="232" t="s">
        <v>85</v>
      </c>
      <c r="AY381" s="19" t="s">
        <v>245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9" t="s">
        <v>85</v>
      </c>
      <c r="BK381" s="233">
        <f>ROUND(I381*H381,2)</f>
        <v>0</v>
      </c>
      <c r="BL381" s="19" t="s">
        <v>594</v>
      </c>
      <c r="BM381" s="232" t="s">
        <v>1331</v>
      </c>
    </row>
    <row r="382" s="2" customFormat="1">
      <c r="A382" s="40"/>
      <c r="B382" s="41"/>
      <c r="C382" s="42"/>
      <c r="D382" s="234" t="s">
        <v>255</v>
      </c>
      <c r="E382" s="42"/>
      <c r="F382" s="235" t="s">
        <v>1332</v>
      </c>
      <c r="G382" s="42"/>
      <c r="H382" s="42"/>
      <c r="I382" s="236"/>
      <c r="J382" s="42"/>
      <c r="K382" s="42"/>
      <c r="L382" s="46"/>
      <c r="M382" s="237"/>
      <c r="N382" s="238"/>
      <c r="O382" s="93"/>
      <c r="P382" s="93"/>
      <c r="Q382" s="93"/>
      <c r="R382" s="93"/>
      <c r="S382" s="93"/>
      <c r="T382" s="94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255</v>
      </c>
      <c r="AU382" s="19" t="s">
        <v>85</v>
      </c>
    </row>
    <row r="383" s="2" customFormat="1" ht="16.5" customHeight="1">
      <c r="A383" s="40"/>
      <c r="B383" s="41"/>
      <c r="C383" s="221" t="s">
        <v>596</v>
      </c>
      <c r="D383" s="221" t="s">
        <v>248</v>
      </c>
      <c r="E383" s="222" t="s">
        <v>1333</v>
      </c>
      <c r="F383" s="223" t="s">
        <v>1334</v>
      </c>
      <c r="G383" s="224" t="s">
        <v>329</v>
      </c>
      <c r="H383" s="225">
        <v>4</v>
      </c>
      <c r="I383" s="226"/>
      <c r="J383" s="227">
        <f>ROUND(I383*H383,2)</f>
        <v>0</v>
      </c>
      <c r="K383" s="223" t="s">
        <v>252</v>
      </c>
      <c r="L383" s="46"/>
      <c r="M383" s="228" t="s">
        <v>1</v>
      </c>
      <c r="N383" s="229" t="s">
        <v>42</v>
      </c>
      <c r="O383" s="93"/>
      <c r="P383" s="230">
        <f>O383*H383</f>
        <v>0</v>
      </c>
      <c r="Q383" s="230">
        <v>0</v>
      </c>
      <c r="R383" s="230">
        <f>Q383*H383</f>
        <v>0</v>
      </c>
      <c r="S383" s="230">
        <v>0</v>
      </c>
      <c r="T383" s="231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32" t="s">
        <v>594</v>
      </c>
      <c r="AT383" s="232" t="s">
        <v>248</v>
      </c>
      <c r="AU383" s="232" t="s">
        <v>85</v>
      </c>
      <c r="AY383" s="19" t="s">
        <v>245</v>
      </c>
      <c r="BE383" s="233">
        <f>IF(N383="základní",J383,0)</f>
        <v>0</v>
      </c>
      <c r="BF383" s="233">
        <f>IF(N383="snížená",J383,0)</f>
        <v>0</v>
      </c>
      <c r="BG383" s="233">
        <f>IF(N383="zákl. přenesená",J383,0)</f>
        <v>0</v>
      </c>
      <c r="BH383" s="233">
        <f>IF(N383="sníž. přenesená",J383,0)</f>
        <v>0</v>
      </c>
      <c r="BI383" s="233">
        <f>IF(N383="nulová",J383,0)</f>
        <v>0</v>
      </c>
      <c r="BJ383" s="19" t="s">
        <v>85</v>
      </c>
      <c r="BK383" s="233">
        <f>ROUND(I383*H383,2)</f>
        <v>0</v>
      </c>
      <c r="BL383" s="19" t="s">
        <v>594</v>
      </c>
      <c r="BM383" s="232" t="s">
        <v>1335</v>
      </c>
    </row>
    <row r="384" s="2" customFormat="1">
      <c r="A384" s="40"/>
      <c r="B384" s="41"/>
      <c r="C384" s="42"/>
      <c r="D384" s="234" t="s">
        <v>255</v>
      </c>
      <c r="E384" s="42"/>
      <c r="F384" s="235" t="s">
        <v>1336</v>
      </c>
      <c r="G384" s="42"/>
      <c r="H384" s="42"/>
      <c r="I384" s="236"/>
      <c r="J384" s="42"/>
      <c r="K384" s="42"/>
      <c r="L384" s="46"/>
      <c r="M384" s="237"/>
      <c r="N384" s="238"/>
      <c r="O384" s="93"/>
      <c r="P384" s="93"/>
      <c r="Q384" s="93"/>
      <c r="R384" s="93"/>
      <c r="S384" s="93"/>
      <c r="T384" s="94"/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T384" s="19" t="s">
        <v>255</v>
      </c>
      <c r="AU384" s="19" t="s">
        <v>85</v>
      </c>
    </row>
    <row r="385" s="2" customFormat="1" ht="16.5" customHeight="1">
      <c r="A385" s="40"/>
      <c r="B385" s="41"/>
      <c r="C385" s="221" t="s">
        <v>602</v>
      </c>
      <c r="D385" s="221" t="s">
        <v>248</v>
      </c>
      <c r="E385" s="222" t="s">
        <v>1337</v>
      </c>
      <c r="F385" s="223" t="s">
        <v>1338</v>
      </c>
      <c r="G385" s="224" t="s">
        <v>329</v>
      </c>
      <c r="H385" s="225">
        <v>2</v>
      </c>
      <c r="I385" s="226"/>
      <c r="J385" s="227">
        <f>ROUND(I385*H385,2)</f>
        <v>0</v>
      </c>
      <c r="K385" s="223" t="s">
        <v>252</v>
      </c>
      <c r="L385" s="46"/>
      <c r="M385" s="228" t="s">
        <v>1</v>
      </c>
      <c r="N385" s="229" t="s">
        <v>42</v>
      </c>
      <c r="O385" s="93"/>
      <c r="P385" s="230">
        <f>O385*H385</f>
        <v>0</v>
      </c>
      <c r="Q385" s="230">
        <v>0</v>
      </c>
      <c r="R385" s="230">
        <f>Q385*H385</f>
        <v>0</v>
      </c>
      <c r="S385" s="230">
        <v>0</v>
      </c>
      <c r="T385" s="231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32" t="s">
        <v>594</v>
      </c>
      <c r="AT385" s="232" t="s">
        <v>248</v>
      </c>
      <c r="AU385" s="232" t="s">
        <v>85</v>
      </c>
      <c r="AY385" s="19" t="s">
        <v>245</v>
      </c>
      <c r="BE385" s="233">
        <f>IF(N385="základní",J385,0)</f>
        <v>0</v>
      </c>
      <c r="BF385" s="233">
        <f>IF(N385="snížená",J385,0)</f>
        <v>0</v>
      </c>
      <c r="BG385" s="233">
        <f>IF(N385="zákl. přenesená",J385,0)</f>
        <v>0</v>
      </c>
      <c r="BH385" s="233">
        <f>IF(N385="sníž. přenesená",J385,0)</f>
        <v>0</v>
      </c>
      <c r="BI385" s="233">
        <f>IF(N385="nulová",J385,0)</f>
        <v>0</v>
      </c>
      <c r="BJ385" s="19" t="s">
        <v>85</v>
      </c>
      <c r="BK385" s="233">
        <f>ROUND(I385*H385,2)</f>
        <v>0</v>
      </c>
      <c r="BL385" s="19" t="s">
        <v>594</v>
      </c>
      <c r="BM385" s="232" t="s">
        <v>1339</v>
      </c>
    </row>
    <row r="386" s="2" customFormat="1">
      <c r="A386" s="40"/>
      <c r="B386" s="41"/>
      <c r="C386" s="42"/>
      <c r="D386" s="234" t="s">
        <v>255</v>
      </c>
      <c r="E386" s="42"/>
      <c r="F386" s="235" t="s">
        <v>1340</v>
      </c>
      <c r="G386" s="42"/>
      <c r="H386" s="42"/>
      <c r="I386" s="236"/>
      <c r="J386" s="42"/>
      <c r="K386" s="42"/>
      <c r="L386" s="46"/>
      <c r="M386" s="237"/>
      <c r="N386" s="238"/>
      <c r="O386" s="93"/>
      <c r="P386" s="93"/>
      <c r="Q386" s="93"/>
      <c r="R386" s="93"/>
      <c r="S386" s="93"/>
      <c r="T386" s="94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255</v>
      </c>
      <c r="AU386" s="19" t="s">
        <v>85</v>
      </c>
    </row>
    <row r="387" s="2" customFormat="1" ht="16.5" customHeight="1">
      <c r="A387" s="40"/>
      <c r="B387" s="41"/>
      <c r="C387" s="221" t="s">
        <v>606</v>
      </c>
      <c r="D387" s="221" t="s">
        <v>248</v>
      </c>
      <c r="E387" s="222" t="s">
        <v>1341</v>
      </c>
      <c r="F387" s="223" t="s">
        <v>1342</v>
      </c>
      <c r="G387" s="224" t="s">
        <v>251</v>
      </c>
      <c r="H387" s="225">
        <v>1</v>
      </c>
      <c r="I387" s="226"/>
      <c r="J387" s="227">
        <f>ROUND(I387*H387,2)</f>
        <v>0</v>
      </c>
      <c r="K387" s="223" t="s">
        <v>252</v>
      </c>
      <c r="L387" s="46"/>
      <c r="M387" s="228" t="s">
        <v>1</v>
      </c>
      <c r="N387" s="229" t="s">
        <v>42</v>
      </c>
      <c r="O387" s="93"/>
      <c r="P387" s="230">
        <f>O387*H387</f>
        <v>0</v>
      </c>
      <c r="Q387" s="230">
        <v>0</v>
      </c>
      <c r="R387" s="230">
        <f>Q387*H387</f>
        <v>0</v>
      </c>
      <c r="S387" s="230">
        <v>0</v>
      </c>
      <c r="T387" s="231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32" t="s">
        <v>594</v>
      </c>
      <c r="AT387" s="232" t="s">
        <v>248</v>
      </c>
      <c r="AU387" s="232" t="s">
        <v>85</v>
      </c>
      <c r="AY387" s="19" t="s">
        <v>245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9" t="s">
        <v>85</v>
      </c>
      <c r="BK387" s="233">
        <f>ROUND(I387*H387,2)</f>
        <v>0</v>
      </c>
      <c r="BL387" s="19" t="s">
        <v>594</v>
      </c>
      <c r="BM387" s="232" t="s">
        <v>1343</v>
      </c>
    </row>
    <row r="388" s="2" customFormat="1">
      <c r="A388" s="40"/>
      <c r="B388" s="41"/>
      <c r="C388" s="42"/>
      <c r="D388" s="234" t="s">
        <v>255</v>
      </c>
      <c r="E388" s="42"/>
      <c r="F388" s="235" t="s">
        <v>1344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255</v>
      </c>
      <c r="AU388" s="19" t="s">
        <v>85</v>
      </c>
    </row>
    <row r="389" s="2" customFormat="1">
      <c r="A389" s="40"/>
      <c r="B389" s="41"/>
      <c r="C389" s="42"/>
      <c r="D389" s="234" t="s">
        <v>540</v>
      </c>
      <c r="E389" s="42"/>
      <c r="F389" s="282" t="s">
        <v>1345</v>
      </c>
      <c r="G389" s="42"/>
      <c r="H389" s="42"/>
      <c r="I389" s="236"/>
      <c r="J389" s="42"/>
      <c r="K389" s="42"/>
      <c r="L389" s="46"/>
      <c r="M389" s="237"/>
      <c r="N389" s="238"/>
      <c r="O389" s="93"/>
      <c r="P389" s="93"/>
      <c r="Q389" s="93"/>
      <c r="R389" s="93"/>
      <c r="S389" s="93"/>
      <c r="T389" s="94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540</v>
      </c>
      <c r="AU389" s="19" t="s">
        <v>85</v>
      </c>
    </row>
    <row r="390" s="2" customFormat="1" ht="21.75" customHeight="1">
      <c r="A390" s="40"/>
      <c r="B390" s="41"/>
      <c r="C390" s="221" t="s">
        <v>610</v>
      </c>
      <c r="D390" s="221" t="s">
        <v>248</v>
      </c>
      <c r="E390" s="222" t="s">
        <v>1346</v>
      </c>
      <c r="F390" s="223" t="s">
        <v>1347</v>
      </c>
      <c r="G390" s="224" t="s">
        <v>329</v>
      </c>
      <c r="H390" s="225">
        <v>24</v>
      </c>
      <c r="I390" s="226"/>
      <c r="J390" s="227">
        <f>ROUND(I390*H390,2)</f>
        <v>0</v>
      </c>
      <c r="K390" s="223" t="s">
        <v>252</v>
      </c>
      <c r="L390" s="46"/>
      <c r="M390" s="228" t="s">
        <v>1</v>
      </c>
      <c r="N390" s="229" t="s">
        <v>42</v>
      </c>
      <c r="O390" s="93"/>
      <c r="P390" s="230">
        <f>O390*H390</f>
        <v>0</v>
      </c>
      <c r="Q390" s="230">
        <v>0</v>
      </c>
      <c r="R390" s="230">
        <f>Q390*H390</f>
        <v>0</v>
      </c>
      <c r="S390" s="230">
        <v>0</v>
      </c>
      <c r="T390" s="231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32" t="s">
        <v>594</v>
      </c>
      <c r="AT390" s="232" t="s">
        <v>248</v>
      </c>
      <c r="AU390" s="232" t="s">
        <v>85</v>
      </c>
      <c r="AY390" s="19" t="s">
        <v>245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9" t="s">
        <v>85</v>
      </c>
      <c r="BK390" s="233">
        <f>ROUND(I390*H390,2)</f>
        <v>0</v>
      </c>
      <c r="BL390" s="19" t="s">
        <v>594</v>
      </c>
      <c r="BM390" s="232" t="s">
        <v>1348</v>
      </c>
    </row>
    <row r="391" s="2" customFormat="1">
      <c r="A391" s="40"/>
      <c r="B391" s="41"/>
      <c r="C391" s="42"/>
      <c r="D391" s="234" t="s">
        <v>255</v>
      </c>
      <c r="E391" s="42"/>
      <c r="F391" s="235" t="s">
        <v>1349</v>
      </c>
      <c r="G391" s="42"/>
      <c r="H391" s="42"/>
      <c r="I391" s="236"/>
      <c r="J391" s="42"/>
      <c r="K391" s="42"/>
      <c r="L391" s="46"/>
      <c r="M391" s="237"/>
      <c r="N391" s="238"/>
      <c r="O391" s="93"/>
      <c r="P391" s="93"/>
      <c r="Q391" s="93"/>
      <c r="R391" s="93"/>
      <c r="S391" s="93"/>
      <c r="T391" s="94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255</v>
      </c>
      <c r="AU391" s="19" t="s">
        <v>85</v>
      </c>
    </row>
    <row r="392" s="2" customFormat="1" ht="16.5" customHeight="1">
      <c r="A392" s="40"/>
      <c r="B392" s="41"/>
      <c r="C392" s="221" t="s">
        <v>614</v>
      </c>
      <c r="D392" s="221" t="s">
        <v>248</v>
      </c>
      <c r="E392" s="222" t="s">
        <v>1350</v>
      </c>
      <c r="F392" s="223" t="s">
        <v>1351</v>
      </c>
      <c r="G392" s="224" t="s">
        <v>317</v>
      </c>
      <c r="H392" s="225">
        <v>80</v>
      </c>
      <c r="I392" s="226"/>
      <c r="J392" s="227">
        <f>ROUND(I392*H392,2)</f>
        <v>0</v>
      </c>
      <c r="K392" s="223" t="s">
        <v>1</v>
      </c>
      <c r="L392" s="46"/>
      <c r="M392" s="228" t="s">
        <v>1</v>
      </c>
      <c r="N392" s="229" t="s">
        <v>42</v>
      </c>
      <c r="O392" s="93"/>
      <c r="P392" s="230">
        <f>O392*H392</f>
        <v>0</v>
      </c>
      <c r="Q392" s="230">
        <v>0</v>
      </c>
      <c r="R392" s="230">
        <f>Q392*H392</f>
        <v>0</v>
      </c>
      <c r="S392" s="230">
        <v>0</v>
      </c>
      <c r="T392" s="231">
        <f>S392*H392</f>
        <v>0</v>
      </c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R392" s="232" t="s">
        <v>594</v>
      </c>
      <c r="AT392" s="232" t="s">
        <v>248</v>
      </c>
      <c r="AU392" s="232" t="s">
        <v>85</v>
      </c>
      <c r="AY392" s="19" t="s">
        <v>245</v>
      </c>
      <c r="BE392" s="233">
        <f>IF(N392="základní",J392,0)</f>
        <v>0</v>
      </c>
      <c r="BF392" s="233">
        <f>IF(N392="snížená",J392,0)</f>
        <v>0</v>
      </c>
      <c r="BG392" s="233">
        <f>IF(N392="zákl. přenesená",J392,0)</f>
        <v>0</v>
      </c>
      <c r="BH392" s="233">
        <f>IF(N392="sníž. přenesená",J392,0)</f>
        <v>0</v>
      </c>
      <c r="BI392" s="233">
        <f>IF(N392="nulová",J392,0)</f>
        <v>0</v>
      </c>
      <c r="BJ392" s="19" t="s">
        <v>85</v>
      </c>
      <c r="BK392" s="233">
        <f>ROUND(I392*H392,2)</f>
        <v>0</v>
      </c>
      <c r="BL392" s="19" t="s">
        <v>594</v>
      </c>
      <c r="BM392" s="232" t="s">
        <v>1352</v>
      </c>
    </row>
    <row r="393" s="2" customFormat="1">
      <c r="A393" s="40"/>
      <c r="B393" s="41"/>
      <c r="C393" s="42"/>
      <c r="D393" s="234" t="s">
        <v>255</v>
      </c>
      <c r="E393" s="42"/>
      <c r="F393" s="235" t="s">
        <v>1351</v>
      </c>
      <c r="G393" s="42"/>
      <c r="H393" s="42"/>
      <c r="I393" s="236"/>
      <c r="J393" s="42"/>
      <c r="K393" s="42"/>
      <c r="L393" s="46"/>
      <c r="M393" s="237"/>
      <c r="N393" s="238"/>
      <c r="O393" s="93"/>
      <c r="P393" s="93"/>
      <c r="Q393" s="93"/>
      <c r="R393" s="93"/>
      <c r="S393" s="93"/>
      <c r="T393" s="94"/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T393" s="19" t="s">
        <v>255</v>
      </c>
      <c r="AU393" s="19" t="s">
        <v>85</v>
      </c>
    </row>
    <row r="394" s="2" customFormat="1">
      <c r="A394" s="40"/>
      <c r="B394" s="41"/>
      <c r="C394" s="42"/>
      <c r="D394" s="234" t="s">
        <v>540</v>
      </c>
      <c r="E394" s="42"/>
      <c r="F394" s="282" t="s">
        <v>1353</v>
      </c>
      <c r="G394" s="42"/>
      <c r="H394" s="42"/>
      <c r="I394" s="236"/>
      <c r="J394" s="42"/>
      <c r="K394" s="42"/>
      <c r="L394" s="46"/>
      <c r="M394" s="237"/>
      <c r="N394" s="238"/>
      <c r="O394" s="93"/>
      <c r="P394" s="93"/>
      <c r="Q394" s="93"/>
      <c r="R394" s="93"/>
      <c r="S394" s="93"/>
      <c r="T394" s="94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540</v>
      </c>
      <c r="AU394" s="19" t="s">
        <v>85</v>
      </c>
    </row>
    <row r="395" s="2" customFormat="1" ht="21.75" customHeight="1">
      <c r="A395" s="40"/>
      <c r="B395" s="41"/>
      <c r="C395" s="221" t="s">
        <v>389</v>
      </c>
      <c r="D395" s="221" t="s">
        <v>248</v>
      </c>
      <c r="E395" s="222" t="s">
        <v>1354</v>
      </c>
      <c r="F395" s="223" t="s">
        <v>1355</v>
      </c>
      <c r="G395" s="224" t="s">
        <v>329</v>
      </c>
      <c r="H395" s="225">
        <v>4</v>
      </c>
      <c r="I395" s="226"/>
      <c r="J395" s="227">
        <f>ROUND(I395*H395,2)</f>
        <v>0</v>
      </c>
      <c r="K395" s="223" t="s">
        <v>252</v>
      </c>
      <c r="L395" s="46"/>
      <c r="M395" s="228" t="s">
        <v>1</v>
      </c>
      <c r="N395" s="229" t="s">
        <v>42</v>
      </c>
      <c r="O395" s="93"/>
      <c r="P395" s="230">
        <f>O395*H395</f>
        <v>0</v>
      </c>
      <c r="Q395" s="230">
        <v>0</v>
      </c>
      <c r="R395" s="230">
        <f>Q395*H395</f>
        <v>0</v>
      </c>
      <c r="S395" s="230">
        <v>0</v>
      </c>
      <c r="T395" s="231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32" t="s">
        <v>253</v>
      </c>
      <c r="AT395" s="232" t="s">
        <v>248</v>
      </c>
      <c r="AU395" s="232" t="s">
        <v>85</v>
      </c>
      <c r="AY395" s="19" t="s">
        <v>245</v>
      </c>
      <c r="BE395" s="233">
        <f>IF(N395="základní",J395,0)</f>
        <v>0</v>
      </c>
      <c r="BF395" s="233">
        <f>IF(N395="snížená",J395,0)</f>
        <v>0</v>
      </c>
      <c r="BG395" s="233">
        <f>IF(N395="zákl. přenesená",J395,0)</f>
        <v>0</v>
      </c>
      <c r="BH395" s="233">
        <f>IF(N395="sníž. přenesená",J395,0)</f>
        <v>0</v>
      </c>
      <c r="BI395" s="233">
        <f>IF(N395="nulová",J395,0)</f>
        <v>0</v>
      </c>
      <c r="BJ395" s="19" t="s">
        <v>85</v>
      </c>
      <c r="BK395" s="233">
        <f>ROUND(I395*H395,2)</f>
        <v>0</v>
      </c>
      <c r="BL395" s="19" t="s">
        <v>253</v>
      </c>
      <c r="BM395" s="232" t="s">
        <v>1356</v>
      </c>
    </row>
    <row r="396" s="2" customFormat="1">
      <c r="A396" s="40"/>
      <c r="B396" s="41"/>
      <c r="C396" s="42"/>
      <c r="D396" s="234" t="s">
        <v>255</v>
      </c>
      <c r="E396" s="42"/>
      <c r="F396" s="235" t="s">
        <v>1357</v>
      </c>
      <c r="G396" s="42"/>
      <c r="H396" s="42"/>
      <c r="I396" s="236"/>
      <c r="J396" s="42"/>
      <c r="K396" s="42"/>
      <c r="L396" s="46"/>
      <c r="M396" s="237"/>
      <c r="N396" s="238"/>
      <c r="O396" s="93"/>
      <c r="P396" s="93"/>
      <c r="Q396" s="93"/>
      <c r="R396" s="93"/>
      <c r="S396" s="93"/>
      <c r="T396" s="94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255</v>
      </c>
      <c r="AU396" s="19" t="s">
        <v>85</v>
      </c>
    </row>
    <row r="397" s="2" customFormat="1" ht="21.75" customHeight="1">
      <c r="A397" s="40"/>
      <c r="B397" s="41"/>
      <c r="C397" s="221" t="s">
        <v>622</v>
      </c>
      <c r="D397" s="221" t="s">
        <v>248</v>
      </c>
      <c r="E397" s="222" t="s">
        <v>1358</v>
      </c>
      <c r="F397" s="223" t="s">
        <v>1359</v>
      </c>
      <c r="G397" s="224" t="s">
        <v>329</v>
      </c>
      <c r="H397" s="225">
        <v>4</v>
      </c>
      <c r="I397" s="226"/>
      <c r="J397" s="227">
        <f>ROUND(I397*H397,2)</f>
        <v>0</v>
      </c>
      <c r="K397" s="223" t="s">
        <v>252</v>
      </c>
      <c r="L397" s="46"/>
      <c r="M397" s="228" t="s">
        <v>1</v>
      </c>
      <c r="N397" s="229" t="s">
        <v>42</v>
      </c>
      <c r="O397" s="93"/>
      <c r="P397" s="230">
        <f>O397*H397</f>
        <v>0</v>
      </c>
      <c r="Q397" s="230">
        <v>0</v>
      </c>
      <c r="R397" s="230">
        <f>Q397*H397</f>
        <v>0</v>
      </c>
      <c r="S397" s="230">
        <v>0</v>
      </c>
      <c r="T397" s="231">
        <f>S397*H397</f>
        <v>0</v>
      </c>
      <c r="U397" s="40"/>
      <c r="V397" s="40"/>
      <c r="W397" s="40"/>
      <c r="X397" s="40"/>
      <c r="Y397" s="40"/>
      <c r="Z397" s="40"/>
      <c r="AA397" s="40"/>
      <c r="AB397" s="40"/>
      <c r="AC397" s="40"/>
      <c r="AD397" s="40"/>
      <c r="AE397" s="40"/>
      <c r="AR397" s="232" t="s">
        <v>594</v>
      </c>
      <c r="AT397" s="232" t="s">
        <v>248</v>
      </c>
      <c r="AU397" s="232" t="s">
        <v>85</v>
      </c>
      <c r="AY397" s="19" t="s">
        <v>245</v>
      </c>
      <c r="BE397" s="233">
        <f>IF(N397="základní",J397,0)</f>
        <v>0</v>
      </c>
      <c r="BF397" s="233">
        <f>IF(N397="snížená",J397,0)</f>
        <v>0</v>
      </c>
      <c r="BG397" s="233">
        <f>IF(N397="zákl. přenesená",J397,0)</f>
        <v>0</v>
      </c>
      <c r="BH397" s="233">
        <f>IF(N397="sníž. přenesená",J397,0)</f>
        <v>0</v>
      </c>
      <c r="BI397" s="233">
        <f>IF(N397="nulová",J397,0)</f>
        <v>0</v>
      </c>
      <c r="BJ397" s="19" t="s">
        <v>85</v>
      </c>
      <c r="BK397" s="233">
        <f>ROUND(I397*H397,2)</f>
        <v>0</v>
      </c>
      <c r="BL397" s="19" t="s">
        <v>594</v>
      </c>
      <c r="BM397" s="232" t="s">
        <v>1360</v>
      </c>
    </row>
    <row r="398" s="2" customFormat="1">
      <c r="A398" s="40"/>
      <c r="B398" s="41"/>
      <c r="C398" s="42"/>
      <c r="D398" s="234" t="s">
        <v>255</v>
      </c>
      <c r="E398" s="42"/>
      <c r="F398" s="235" t="s">
        <v>1361</v>
      </c>
      <c r="G398" s="42"/>
      <c r="H398" s="42"/>
      <c r="I398" s="236"/>
      <c r="J398" s="42"/>
      <c r="K398" s="42"/>
      <c r="L398" s="46"/>
      <c r="M398" s="237"/>
      <c r="N398" s="238"/>
      <c r="O398" s="93"/>
      <c r="P398" s="93"/>
      <c r="Q398" s="93"/>
      <c r="R398" s="93"/>
      <c r="S398" s="93"/>
      <c r="T398" s="94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T398" s="19" t="s">
        <v>255</v>
      </c>
      <c r="AU398" s="19" t="s">
        <v>85</v>
      </c>
    </row>
    <row r="399" s="2" customFormat="1" ht="21.75" customHeight="1">
      <c r="A399" s="40"/>
      <c r="B399" s="41"/>
      <c r="C399" s="221" t="s">
        <v>626</v>
      </c>
      <c r="D399" s="221" t="s">
        <v>248</v>
      </c>
      <c r="E399" s="222" t="s">
        <v>1362</v>
      </c>
      <c r="F399" s="223" t="s">
        <v>1363</v>
      </c>
      <c r="G399" s="224" t="s">
        <v>329</v>
      </c>
      <c r="H399" s="225">
        <v>1</v>
      </c>
      <c r="I399" s="226"/>
      <c r="J399" s="227">
        <f>ROUND(I399*H399,2)</f>
        <v>0</v>
      </c>
      <c r="K399" s="223" t="s">
        <v>252</v>
      </c>
      <c r="L399" s="46"/>
      <c r="M399" s="228" t="s">
        <v>1</v>
      </c>
      <c r="N399" s="229" t="s">
        <v>42</v>
      </c>
      <c r="O399" s="93"/>
      <c r="P399" s="230">
        <f>O399*H399</f>
        <v>0</v>
      </c>
      <c r="Q399" s="230">
        <v>0</v>
      </c>
      <c r="R399" s="230">
        <f>Q399*H399</f>
        <v>0</v>
      </c>
      <c r="S399" s="230">
        <v>0</v>
      </c>
      <c r="T399" s="231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232" t="s">
        <v>594</v>
      </c>
      <c r="AT399" s="232" t="s">
        <v>248</v>
      </c>
      <c r="AU399" s="232" t="s">
        <v>85</v>
      </c>
      <c r="AY399" s="19" t="s">
        <v>245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9" t="s">
        <v>85</v>
      </c>
      <c r="BK399" s="233">
        <f>ROUND(I399*H399,2)</f>
        <v>0</v>
      </c>
      <c r="BL399" s="19" t="s">
        <v>594</v>
      </c>
      <c r="BM399" s="232" t="s">
        <v>1364</v>
      </c>
    </row>
    <row r="400" s="2" customFormat="1">
      <c r="A400" s="40"/>
      <c r="B400" s="41"/>
      <c r="C400" s="42"/>
      <c r="D400" s="234" t="s">
        <v>255</v>
      </c>
      <c r="E400" s="42"/>
      <c r="F400" s="235" t="s">
        <v>1365</v>
      </c>
      <c r="G400" s="42"/>
      <c r="H400" s="42"/>
      <c r="I400" s="236"/>
      <c r="J400" s="42"/>
      <c r="K400" s="42"/>
      <c r="L400" s="46"/>
      <c r="M400" s="237"/>
      <c r="N400" s="238"/>
      <c r="O400" s="93"/>
      <c r="P400" s="93"/>
      <c r="Q400" s="93"/>
      <c r="R400" s="93"/>
      <c r="S400" s="93"/>
      <c r="T400" s="94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19" t="s">
        <v>255</v>
      </c>
      <c r="AU400" s="19" t="s">
        <v>85</v>
      </c>
    </row>
    <row r="401" s="2" customFormat="1" ht="21.75" customHeight="1">
      <c r="A401" s="40"/>
      <c r="B401" s="41"/>
      <c r="C401" s="221" t="s">
        <v>630</v>
      </c>
      <c r="D401" s="221" t="s">
        <v>248</v>
      </c>
      <c r="E401" s="222" t="s">
        <v>1366</v>
      </c>
      <c r="F401" s="223" t="s">
        <v>1367</v>
      </c>
      <c r="G401" s="224" t="s">
        <v>329</v>
      </c>
      <c r="H401" s="225">
        <v>4</v>
      </c>
      <c r="I401" s="226"/>
      <c r="J401" s="227">
        <f>ROUND(I401*H401,2)</f>
        <v>0</v>
      </c>
      <c r="K401" s="223" t="s">
        <v>252</v>
      </c>
      <c r="L401" s="46"/>
      <c r="M401" s="228" t="s">
        <v>1</v>
      </c>
      <c r="N401" s="229" t="s">
        <v>42</v>
      </c>
      <c r="O401" s="93"/>
      <c r="P401" s="230">
        <f>O401*H401</f>
        <v>0</v>
      </c>
      <c r="Q401" s="230">
        <v>0</v>
      </c>
      <c r="R401" s="230">
        <f>Q401*H401</f>
        <v>0</v>
      </c>
      <c r="S401" s="230">
        <v>0</v>
      </c>
      <c r="T401" s="231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32" t="s">
        <v>594</v>
      </c>
      <c r="AT401" s="232" t="s">
        <v>248</v>
      </c>
      <c r="AU401" s="232" t="s">
        <v>85</v>
      </c>
      <c r="AY401" s="19" t="s">
        <v>245</v>
      </c>
      <c r="BE401" s="233">
        <f>IF(N401="základní",J401,0)</f>
        <v>0</v>
      </c>
      <c r="BF401" s="233">
        <f>IF(N401="snížená",J401,0)</f>
        <v>0</v>
      </c>
      <c r="BG401" s="233">
        <f>IF(N401="zákl. přenesená",J401,0)</f>
        <v>0</v>
      </c>
      <c r="BH401" s="233">
        <f>IF(N401="sníž. přenesená",J401,0)</f>
        <v>0</v>
      </c>
      <c r="BI401" s="233">
        <f>IF(N401="nulová",J401,0)</f>
        <v>0</v>
      </c>
      <c r="BJ401" s="19" t="s">
        <v>85</v>
      </c>
      <c r="BK401" s="233">
        <f>ROUND(I401*H401,2)</f>
        <v>0</v>
      </c>
      <c r="BL401" s="19" t="s">
        <v>594</v>
      </c>
      <c r="BM401" s="232" t="s">
        <v>1368</v>
      </c>
    </row>
    <row r="402" s="2" customFormat="1">
      <c r="A402" s="40"/>
      <c r="B402" s="41"/>
      <c r="C402" s="42"/>
      <c r="D402" s="234" t="s">
        <v>255</v>
      </c>
      <c r="E402" s="42"/>
      <c r="F402" s="235" t="s">
        <v>1369</v>
      </c>
      <c r="G402" s="42"/>
      <c r="H402" s="42"/>
      <c r="I402" s="236"/>
      <c r="J402" s="42"/>
      <c r="K402" s="42"/>
      <c r="L402" s="46"/>
      <c r="M402" s="237"/>
      <c r="N402" s="238"/>
      <c r="O402" s="93"/>
      <c r="P402" s="93"/>
      <c r="Q402" s="93"/>
      <c r="R402" s="93"/>
      <c r="S402" s="93"/>
      <c r="T402" s="94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T402" s="19" t="s">
        <v>255</v>
      </c>
      <c r="AU402" s="19" t="s">
        <v>85</v>
      </c>
    </row>
    <row r="403" s="2" customFormat="1" ht="21.75" customHeight="1">
      <c r="A403" s="40"/>
      <c r="B403" s="41"/>
      <c r="C403" s="221" t="s">
        <v>634</v>
      </c>
      <c r="D403" s="221" t="s">
        <v>248</v>
      </c>
      <c r="E403" s="222" t="s">
        <v>1370</v>
      </c>
      <c r="F403" s="223" t="s">
        <v>1371</v>
      </c>
      <c r="G403" s="224" t="s">
        <v>329</v>
      </c>
      <c r="H403" s="225">
        <v>2</v>
      </c>
      <c r="I403" s="226"/>
      <c r="J403" s="227">
        <f>ROUND(I403*H403,2)</f>
        <v>0</v>
      </c>
      <c r="K403" s="223" t="s">
        <v>252</v>
      </c>
      <c r="L403" s="46"/>
      <c r="M403" s="228" t="s">
        <v>1</v>
      </c>
      <c r="N403" s="229" t="s">
        <v>42</v>
      </c>
      <c r="O403" s="93"/>
      <c r="P403" s="230">
        <f>O403*H403</f>
        <v>0</v>
      </c>
      <c r="Q403" s="230">
        <v>0</v>
      </c>
      <c r="R403" s="230">
        <f>Q403*H403</f>
        <v>0</v>
      </c>
      <c r="S403" s="230">
        <v>0</v>
      </c>
      <c r="T403" s="231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32" t="s">
        <v>594</v>
      </c>
      <c r="AT403" s="232" t="s">
        <v>248</v>
      </c>
      <c r="AU403" s="232" t="s">
        <v>85</v>
      </c>
      <c r="AY403" s="19" t="s">
        <v>245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9" t="s">
        <v>85</v>
      </c>
      <c r="BK403" s="233">
        <f>ROUND(I403*H403,2)</f>
        <v>0</v>
      </c>
      <c r="BL403" s="19" t="s">
        <v>594</v>
      </c>
      <c r="BM403" s="232" t="s">
        <v>1372</v>
      </c>
    </row>
    <row r="404" s="2" customFormat="1">
      <c r="A404" s="40"/>
      <c r="B404" s="41"/>
      <c r="C404" s="42"/>
      <c r="D404" s="234" t="s">
        <v>255</v>
      </c>
      <c r="E404" s="42"/>
      <c r="F404" s="235" t="s">
        <v>1373</v>
      </c>
      <c r="G404" s="42"/>
      <c r="H404" s="42"/>
      <c r="I404" s="236"/>
      <c r="J404" s="42"/>
      <c r="K404" s="42"/>
      <c r="L404" s="46"/>
      <c r="M404" s="237"/>
      <c r="N404" s="238"/>
      <c r="O404" s="93"/>
      <c r="P404" s="93"/>
      <c r="Q404" s="93"/>
      <c r="R404" s="93"/>
      <c r="S404" s="93"/>
      <c r="T404" s="94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255</v>
      </c>
      <c r="AU404" s="19" t="s">
        <v>85</v>
      </c>
    </row>
    <row r="405" s="2" customFormat="1" ht="16.5" customHeight="1">
      <c r="A405" s="40"/>
      <c r="B405" s="41"/>
      <c r="C405" s="221" t="s">
        <v>638</v>
      </c>
      <c r="D405" s="221" t="s">
        <v>248</v>
      </c>
      <c r="E405" s="222" t="s">
        <v>1374</v>
      </c>
      <c r="F405" s="223" t="s">
        <v>1375</v>
      </c>
      <c r="G405" s="224" t="s">
        <v>329</v>
      </c>
      <c r="H405" s="225">
        <v>1</v>
      </c>
      <c r="I405" s="226"/>
      <c r="J405" s="227">
        <f>ROUND(I405*H405,2)</f>
        <v>0</v>
      </c>
      <c r="K405" s="223" t="s">
        <v>252</v>
      </c>
      <c r="L405" s="46"/>
      <c r="M405" s="228" t="s">
        <v>1</v>
      </c>
      <c r="N405" s="229" t="s">
        <v>42</v>
      </c>
      <c r="O405" s="93"/>
      <c r="P405" s="230">
        <f>O405*H405</f>
        <v>0</v>
      </c>
      <c r="Q405" s="230">
        <v>0</v>
      </c>
      <c r="R405" s="230">
        <f>Q405*H405</f>
        <v>0</v>
      </c>
      <c r="S405" s="230">
        <v>0</v>
      </c>
      <c r="T405" s="231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32" t="s">
        <v>594</v>
      </c>
      <c r="AT405" s="232" t="s">
        <v>248</v>
      </c>
      <c r="AU405" s="232" t="s">
        <v>85</v>
      </c>
      <c r="AY405" s="19" t="s">
        <v>245</v>
      </c>
      <c r="BE405" s="233">
        <f>IF(N405="základní",J405,0)</f>
        <v>0</v>
      </c>
      <c r="BF405" s="233">
        <f>IF(N405="snížená",J405,0)</f>
        <v>0</v>
      </c>
      <c r="BG405" s="233">
        <f>IF(N405="zákl. přenesená",J405,0)</f>
        <v>0</v>
      </c>
      <c r="BH405" s="233">
        <f>IF(N405="sníž. přenesená",J405,0)</f>
        <v>0</v>
      </c>
      <c r="BI405" s="233">
        <f>IF(N405="nulová",J405,0)</f>
        <v>0</v>
      </c>
      <c r="BJ405" s="19" t="s">
        <v>85</v>
      </c>
      <c r="BK405" s="233">
        <f>ROUND(I405*H405,2)</f>
        <v>0</v>
      </c>
      <c r="BL405" s="19" t="s">
        <v>594</v>
      </c>
      <c r="BM405" s="232" t="s">
        <v>1376</v>
      </c>
    </row>
    <row r="406" s="2" customFormat="1">
      <c r="A406" s="40"/>
      <c r="B406" s="41"/>
      <c r="C406" s="42"/>
      <c r="D406" s="234" t="s">
        <v>255</v>
      </c>
      <c r="E406" s="42"/>
      <c r="F406" s="235" t="s">
        <v>1377</v>
      </c>
      <c r="G406" s="42"/>
      <c r="H406" s="42"/>
      <c r="I406" s="236"/>
      <c r="J406" s="42"/>
      <c r="K406" s="42"/>
      <c r="L406" s="46"/>
      <c r="M406" s="237"/>
      <c r="N406" s="238"/>
      <c r="O406" s="93"/>
      <c r="P406" s="93"/>
      <c r="Q406" s="93"/>
      <c r="R406" s="93"/>
      <c r="S406" s="93"/>
      <c r="T406" s="94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255</v>
      </c>
      <c r="AU406" s="19" t="s">
        <v>85</v>
      </c>
    </row>
    <row r="407" s="2" customFormat="1" ht="16.5" customHeight="1">
      <c r="A407" s="40"/>
      <c r="B407" s="41"/>
      <c r="C407" s="221" t="s">
        <v>642</v>
      </c>
      <c r="D407" s="221" t="s">
        <v>248</v>
      </c>
      <c r="E407" s="222" t="s">
        <v>1378</v>
      </c>
      <c r="F407" s="223" t="s">
        <v>1379</v>
      </c>
      <c r="G407" s="224" t="s">
        <v>329</v>
      </c>
      <c r="H407" s="225">
        <v>4</v>
      </c>
      <c r="I407" s="226"/>
      <c r="J407" s="227">
        <f>ROUND(I407*H407,2)</f>
        <v>0</v>
      </c>
      <c r="K407" s="223" t="s">
        <v>252</v>
      </c>
      <c r="L407" s="46"/>
      <c r="M407" s="228" t="s">
        <v>1</v>
      </c>
      <c r="N407" s="229" t="s">
        <v>42</v>
      </c>
      <c r="O407" s="93"/>
      <c r="P407" s="230">
        <f>O407*H407</f>
        <v>0</v>
      </c>
      <c r="Q407" s="230">
        <v>0</v>
      </c>
      <c r="R407" s="230">
        <f>Q407*H407</f>
        <v>0</v>
      </c>
      <c r="S407" s="230">
        <v>0</v>
      </c>
      <c r="T407" s="231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32" t="s">
        <v>594</v>
      </c>
      <c r="AT407" s="232" t="s">
        <v>248</v>
      </c>
      <c r="AU407" s="232" t="s">
        <v>85</v>
      </c>
      <c r="AY407" s="19" t="s">
        <v>245</v>
      </c>
      <c r="BE407" s="233">
        <f>IF(N407="základní",J407,0)</f>
        <v>0</v>
      </c>
      <c r="BF407" s="233">
        <f>IF(N407="snížená",J407,0)</f>
        <v>0</v>
      </c>
      <c r="BG407" s="233">
        <f>IF(N407="zákl. přenesená",J407,0)</f>
        <v>0</v>
      </c>
      <c r="BH407" s="233">
        <f>IF(N407="sníž. přenesená",J407,0)</f>
        <v>0</v>
      </c>
      <c r="BI407" s="233">
        <f>IF(N407="nulová",J407,0)</f>
        <v>0</v>
      </c>
      <c r="BJ407" s="19" t="s">
        <v>85</v>
      </c>
      <c r="BK407" s="233">
        <f>ROUND(I407*H407,2)</f>
        <v>0</v>
      </c>
      <c r="BL407" s="19" t="s">
        <v>594</v>
      </c>
      <c r="BM407" s="232" t="s">
        <v>1380</v>
      </c>
    </row>
    <row r="408" s="2" customFormat="1">
      <c r="A408" s="40"/>
      <c r="B408" s="41"/>
      <c r="C408" s="42"/>
      <c r="D408" s="234" t="s">
        <v>255</v>
      </c>
      <c r="E408" s="42"/>
      <c r="F408" s="235" t="s">
        <v>1381</v>
      </c>
      <c r="G408" s="42"/>
      <c r="H408" s="42"/>
      <c r="I408" s="236"/>
      <c r="J408" s="42"/>
      <c r="K408" s="42"/>
      <c r="L408" s="46"/>
      <c r="M408" s="237"/>
      <c r="N408" s="238"/>
      <c r="O408" s="93"/>
      <c r="P408" s="93"/>
      <c r="Q408" s="93"/>
      <c r="R408" s="93"/>
      <c r="S408" s="93"/>
      <c r="T408" s="94"/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T408" s="19" t="s">
        <v>255</v>
      </c>
      <c r="AU408" s="19" t="s">
        <v>85</v>
      </c>
    </row>
    <row r="409" s="2" customFormat="1" ht="16.5" customHeight="1">
      <c r="A409" s="40"/>
      <c r="B409" s="41"/>
      <c r="C409" s="221" t="s">
        <v>646</v>
      </c>
      <c r="D409" s="221" t="s">
        <v>248</v>
      </c>
      <c r="E409" s="222" t="s">
        <v>1382</v>
      </c>
      <c r="F409" s="223" t="s">
        <v>1383</v>
      </c>
      <c r="G409" s="224" t="s">
        <v>329</v>
      </c>
      <c r="H409" s="225">
        <v>2</v>
      </c>
      <c r="I409" s="226"/>
      <c r="J409" s="227">
        <f>ROUND(I409*H409,2)</f>
        <v>0</v>
      </c>
      <c r="K409" s="223" t="s">
        <v>252</v>
      </c>
      <c r="L409" s="46"/>
      <c r="M409" s="228" t="s">
        <v>1</v>
      </c>
      <c r="N409" s="229" t="s">
        <v>42</v>
      </c>
      <c r="O409" s="93"/>
      <c r="P409" s="230">
        <f>O409*H409</f>
        <v>0</v>
      </c>
      <c r="Q409" s="230">
        <v>0</v>
      </c>
      <c r="R409" s="230">
        <f>Q409*H409</f>
        <v>0</v>
      </c>
      <c r="S409" s="230">
        <v>0</v>
      </c>
      <c r="T409" s="231">
        <f>S409*H409</f>
        <v>0</v>
      </c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R409" s="232" t="s">
        <v>594</v>
      </c>
      <c r="AT409" s="232" t="s">
        <v>248</v>
      </c>
      <c r="AU409" s="232" t="s">
        <v>85</v>
      </c>
      <c r="AY409" s="19" t="s">
        <v>245</v>
      </c>
      <c r="BE409" s="233">
        <f>IF(N409="základní",J409,0)</f>
        <v>0</v>
      </c>
      <c r="BF409" s="233">
        <f>IF(N409="snížená",J409,0)</f>
        <v>0</v>
      </c>
      <c r="BG409" s="233">
        <f>IF(N409="zákl. přenesená",J409,0)</f>
        <v>0</v>
      </c>
      <c r="BH409" s="233">
        <f>IF(N409="sníž. přenesená",J409,0)</f>
        <v>0</v>
      </c>
      <c r="BI409" s="233">
        <f>IF(N409="nulová",J409,0)</f>
        <v>0</v>
      </c>
      <c r="BJ409" s="19" t="s">
        <v>85</v>
      </c>
      <c r="BK409" s="233">
        <f>ROUND(I409*H409,2)</f>
        <v>0</v>
      </c>
      <c r="BL409" s="19" t="s">
        <v>594</v>
      </c>
      <c r="BM409" s="232" t="s">
        <v>1384</v>
      </c>
    </row>
    <row r="410" s="2" customFormat="1">
      <c r="A410" s="40"/>
      <c r="B410" s="41"/>
      <c r="C410" s="42"/>
      <c r="D410" s="234" t="s">
        <v>255</v>
      </c>
      <c r="E410" s="42"/>
      <c r="F410" s="235" t="s">
        <v>1385</v>
      </c>
      <c r="G410" s="42"/>
      <c r="H410" s="42"/>
      <c r="I410" s="236"/>
      <c r="J410" s="42"/>
      <c r="K410" s="42"/>
      <c r="L410" s="46"/>
      <c r="M410" s="237"/>
      <c r="N410" s="238"/>
      <c r="O410" s="93"/>
      <c r="P410" s="93"/>
      <c r="Q410" s="93"/>
      <c r="R410" s="93"/>
      <c r="S410" s="93"/>
      <c r="T410" s="94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T410" s="19" t="s">
        <v>255</v>
      </c>
      <c r="AU410" s="19" t="s">
        <v>85</v>
      </c>
    </row>
    <row r="411" s="2" customFormat="1" ht="24.15" customHeight="1">
      <c r="A411" s="40"/>
      <c r="B411" s="41"/>
      <c r="C411" s="221" t="s">
        <v>650</v>
      </c>
      <c r="D411" s="221" t="s">
        <v>248</v>
      </c>
      <c r="E411" s="222" t="s">
        <v>659</v>
      </c>
      <c r="F411" s="223" t="s">
        <v>660</v>
      </c>
      <c r="G411" s="224" t="s">
        <v>545</v>
      </c>
      <c r="H411" s="225">
        <v>22088.544000000002</v>
      </c>
      <c r="I411" s="226"/>
      <c r="J411" s="227">
        <f>ROUND(I411*H411,2)</f>
        <v>0</v>
      </c>
      <c r="K411" s="223" t="s">
        <v>252</v>
      </c>
      <c r="L411" s="46"/>
      <c r="M411" s="228" t="s">
        <v>1</v>
      </c>
      <c r="N411" s="229" t="s">
        <v>42</v>
      </c>
      <c r="O411" s="93"/>
      <c r="P411" s="230">
        <f>O411*H411</f>
        <v>0</v>
      </c>
      <c r="Q411" s="230">
        <v>0</v>
      </c>
      <c r="R411" s="230">
        <f>Q411*H411</f>
        <v>0</v>
      </c>
      <c r="S411" s="230">
        <v>0</v>
      </c>
      <c r="T411" s="231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32" t="s">
        <v>594</v>
      </c>
      <c r="AT411" s="232" t="s">
        <v>248</v>
      </c>
      <c r="AU411" s="232" t="s">
        <v>85</v>
      </c>
      <c r="AY411" s="19" t="s">
        <v>245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9" t="s">
        <v>85</v>
      </c>
      <c r="BK411" s="233">
        <f>ROUND(I411*H411,2)</f>
        <v>0</v>
      </c>
      <c r="BL411" s="19" t="s">
        <v>594</v>
      </c>
      <c r="BM411" s="232" t="s">
        <v>1386</v>
      </c>
    </row>
    <row r="412" s="2" customFormat="1">
      <c r="A412" s="40"/>
      <c r="B412" s="41"/>
      <c r="C412" s="42"/>
      <c r="D412" s="234" t="s">
        <v>255</v>
      </c>
      <c r="E412" s="42"/>
      <c r="F412" s="235" t="s">
        <v>662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255</v>
      </c>
      <c r="AU412" s="19" t="s">
        <v>85</v>
      </c>
    </row>
    <row r="413" s="13" customFormat="1">
      <c r="A413" s="13"/>
      <c r="B413" s="239"/>
      <c r="C413" s="240"/>
      <c r="D413" s="234" t="s">
        <v>257</v>
      </c>
      <c r="E413" s="241" t="s">
        <v>1</v>
      </c>
      <c r="F413" s="242" t="s">
        <v>1387</v>
      </c>
      <c r="G413" s="240"/>
      <c r="H413" s="241" t="s">
        <v>1</v>
      </c>
      <c r="I413" s="243"/>
      <c r="J413" s="240"/>
      <c r="K413" s="240"/>
      <c r="L413" s="244"/>
      <c r="M413" s="245"/>
      <c r="N413" s="246"/>
      <c r="O413" s="246"/>
      <c r="P413" s="246"/>
      <c r="Q413" s="246"/>
      <c r="R413" s="246"/>
      <c r="S413" s="246"/>
      <c r="T413" s="247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8" t="s">
        <v>257</v>
      </c>
      <c r="AU413" s="248" t="s">
        <v>85</v>
      </c>
      <c r="AV413" s="13" t="s">
        <v>85</v>
      </c>
      <c r="AW413" s="13" t="s">
        <v>34</v>
      </c>
      <c r="AX413" s="13" t="s">
        <v>77</v>
      </c>
      <c r="AY413" s="248" t="s">
        <v>245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1388</v>
      </c>
      <c r="G414" s="250"/>
      <c r="H414" s="253">
        <v>2680.0520000000001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85</v>
      </c>
      <c r="AV414" s="14" t="s">
        <v>87</v>
      </c>
      <c r="AW414" s="14" t="s">
        <v>34</v>
      </c>
      <c r="AX414" s="14" t="s">
        <v>77</v>
      </c>
      <c r="AY414" s="259" t="s">
        <v>245</v>
      </c>
    </row>
    <row r="415" s="13" customFormat="1">
      <c r="A415" s="13"/>
      <c r="B415" s="239"/>
      <c r="C415" s="240"/>
      <c r="D415" s="234" t="s">
        <v>257</v>
      </c>
      <c r="E415" s="241" t="s">
        <v>1</v>
      </c>
      <c r="F415" s="242" t="s">
        <v>1389</v>
      </c>
      <c r="G415" s="240"/>
      <c r="H415" s="241" t="s">
        <v>1</v>
      </c>
      <c r="I415" s="243"/>
      <c r="J415" s="240"/>
      <c r="K415" s="240"/>
      <c r="L415" s="244"/>
      <c r="M415" s="245"/>
      <c r="N415" s="246"/>
      <c r="O415" s="246"/>
      <c r="P415" s="246"/>
      <c r="Q415" s="246"/>
      <c r="R415" s="246"/>
      <c r="S415" s="246"/>
      <c r="T415" s="247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8" t="s">
        <v>257</v>
      </c>
      <c r="AU415" s="248" t="s">
        <v>85</v>
      </c>
      <c r="AV415" s="13" t="s">
        <v>85</v>
      </c>
      <c r="AW415" s="13" t="s">
        <v>34</v>
      </c>
      <c r="AX415" s="13" t="s">
        <v>77</v>
      </c>
      <c r="AY415" s="248" t="s">
        <v>245</v>
      </c>
    </row>
    <row r="416" s="14" customFormat="1">
      <c r="A416" s="14"/>
      <c r="B416" s="249"/>
      <c r="C416" s="250"/>
      <c r="D416" s="234" t="s">
        <v>257</v>
      </c>
      <c r="E416" s="251" t="s">
        <v>1</v>
      </c>
      <c r="F416" s="252" t="s">
        <v>183</v>
      </c>
      <c r="G416" s="250"/>
      <c r="H416" s="253">
        <v>536.86000000000001</v>
      </c>
      <c r="I416" s="254"/>
      <c r="J416" s="250"/>
      <c r="K416" s="250"/>
      <c r="L416" s="255"/>
      <c r="M416" s="256"/>
      <c r="N416" s="257"/>
      <c r="O416" s="257"/>
      <c r="P416" s="257"/>
      <c r="Q416" s="257"/>
      <c r="R416" s="257"/>
      <c r="S416" s="257"/>
      <c r="T416" s="258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9" t="s">
        <v>257</v>
      </c>
      <c r="AU416" s="259" t="s">
        <v>85</v>
      </c>
      <c r="AV416" s="14" t="s">
        <v>87</v>
      </c>
      <c r="AW416" s="14" t="s">
        <v>34</v>
      </c>
      <c r="AX416" s="14" t="s">
        <v>77</v>
      </c>
      <c r="AY416" s="259" t="s">
        <v>245</v>
      </c>
    </row>
    <row r="417" s="14" customFormat="1">
      <c r="A417" s="14"/>
      <c r="B417" s="249"/>
      <c r="C417" s="250"/>
      <c r="D417" s="234" t="s">
        <v>257</v>
      </c>
      <c r="E417" s="251" t="s">
        <v>1</v>
      </c>
      <c r="F417" s="252" t="s">
        <v>1006</v>
      </c>
      <c r="G417" s="250"/>
      <c r="H417" s="253">
        <v>247.15000000000001</v>
      </c>
      <c r="I417" s="254"/>
      <c r="J417" s="250"/>
      <c r="K417" s="250"/>
      <c r="L417" s="255"/>
      <c r="M417" s="256"/>
      <c r="N417" s="257"/>
      <c r="O417" s="257"/>
      <c r="P417" s="257"/>
      <c r="Q417" s="257"/>
      <c r="R417" s="257"/>
      <c r="S417" s="257"/>
      <c r="T417" s="258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9" t="s">
        <v>257</v>
      </c>
      <c r="AU417" s="259" t="s">
        <v>85</v>
      </c>
      <c r="AV417" s="14" t="s">
        <v>87</v>
      </c>
      <c r="AW417" s="14" t="s">
        <v>34</v>
      </c>
      <c r="AX417" s="14" t="s">
        <v>77</v>
      </c>
      <c r="AY417" s="259" t="s">
        <v>245</v>
      </c>
    </row>
    <row r="418" s="14" customFormat="1">
      <c r="A418" s="14"/>
      <c r="B418" s="249"/>
      <c r="C418" s="250"/>
      <c r="D418" s="234" t="s">
        <v>257</v>
      </c>
      <c r="E418" s="251" t="s">
        <v>1</v>
      </c>
      <c r="F418" s="252" t="s">
        <v>1008</v>
      </c>
      <c r="G418" s="250"/>
      <c r="H418" s="253">
        <v>17</v>
      </c>
      <c r="I418" s="254"/>
      <c r="J418" s="250"/>
      <c r="K418" s="250"/>
      <c r="L418" s="255"/>
      <c r="M418" s="256"/>
      <c r="N418" s="257"/>
      <c r="O418" s="257"/>
      <c r="P418" s="257"/>
      <c r="Q418" s="257"/>
      <c r="R418" s="257"/>
      <c r="S418" s="257"/>
      <c r="T418" s="25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9" t="s">
        <v>257</v>
      </c>
      <c r="AU418" s="259" t="s">
        <v>85</v>
      </c>
      <c r="AV418" s="14" t="s">
        <v>87</v>
      </c>
      <c r="AW418" s="14" t="s">
        <v>34</v>
      </c>
      <c r="AX418" s="14" t="s">
        <v>77</v>
      </c>
      <c r="AY418" s="259" t="s">
        <v>245</v>
      </c>
    </row>
    <row r="419" s="14" customFormat="1">
      <c r="A419" s="14"/>
      <c r="B419" s="249"/>
      <c r="C419" s="250"/>
      <c r="D419" s="234" t="s">
        <v>257</v>
      </c>
      <c r="E419" s="251" t="s">
        <v>1</v>
      </c>
      <c r="F419" s="252" t="s">
        <v>1020</v>
      </c>
      <c r="G419" s="250"/>
      <c r="H419" s="253">
        <v>1143.75</v>
      </c>
      <c r="I419" s="254"/>
      <c r="J419" s="250"/>
      <c r="K419" s="250"/>
      <c r="L419" s="255"/>
      <c r="M419" s="256"/>
      <c r="N419" s="257"/>
      <c r="O419" s="257"/>
      <c r="P419" s="257"/>
      <c r="Q419" s="257"/>
      <c r="R419" s="257"/>
      <c r="S419" s="257"/>
      <c r="T419" s="25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9" t="s">
        <v>257</v>
      </c>
      <c r="AU419" s="259" t="s">
        <v>85</v>
      </c>
      <c r="AV419" s="14" t="s">
        <v>87</v>
      </c>
      <c r="AW419" s="14" t="s">
        <v>34</v>
      </c>
      <c r="AX419" s="14" t="s">
        <v>77</v>
      </c>
      <c r="AY419" s="259" t="s">
        <v>245</v>
      </c>
    </row>
    <row r="420" s="14" customFormat="1">
      <c r="A420" s="14"/>
      <c r="B420" s="249"/>
      <c r="C420" s="250"/>
      <c r="D420" s="234" t="s">
        <v>257</v>
      </c>
      <c r="E420" s="251" t="s">
        <v>1</v>
      </c>
      <c r="F420" s="252" t="s">
        <v>1004</v>
      </c>
      <c r="G420" s="250"/>
      <c r="H420" s="253">
        <v>21.675000000000001</v>
      </c>
      <c r="I420" s="254"/>
      <c r="J420" s="250"/>
      <c r="K420" s="250"/>
      <c r="L420" s="255"/>
      <c r="M420" s="256"/>
      <c r="N420" s="257"/>
      <c r="O420" s="257"/>
      <c r="P420" s="257"/>
      <c r="Q420" s="257"/>
      <c r="R420" s="257"/>
      <c r="S420" s="257"/>
      <c r="T420" s="258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9" t="s">
        <v>257</v>
      </c>
      <c r="AU420" s="259" t="s">
        <v>85</v>
      </c>
      <c r="AV420" s="14" t="s">
        <v>87</v>
      </c>
      <c r="AW420" s="14" t="s">
        <v>34</v>
      </c>
      <c r="AX420" s="14" t="s">
        <v>77</v>
      </c>
      <c r="AY420" s="259" t="s">
        <v>245</v>
      </c>
    </row>
    <row r="421" s="13" customFormat="1">
      <c r="A421" s="13"/>
      <c r="B421" s="239"/>
      <c r="C421" s="240"/>
      <c r="D421" s="234" t="s">
        <v>257</v>
      </c>
      <c r="E421" s="241" t="s">
        <v>1</v>
      </c>
      <c r="F421" s="242" t="s">
        <v>1390</v>
      </c>
      <c r="G421" s="240"/>
      <c r="H421" s="241" t="s">
        <v>1</v>
      </c>
      <c r="I421" s="243"/>
      <c r="J421" s="240"/>
      <c r="K421" s="240"/>
      <c r="L421" s="244"/>
      <c r="M421" s="245"/>
      <c r="N421" s="246"/>
      <c r="O421" s="246"/>
      <c r="P421" s="246"/>
      <c r="Q421" s="246"/>
      <c r="R421" s="246"/>
      <c r="S421" s="246"/>
      <c r="T421" s="247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8" t="s">
        <v>257</v>
      </c>
      <c r="AU421" s="248" t="s">
        <v>85</v>
      </c>
      <c r="AV421" s="13" t="s">
        <v>85</v>
      </c>
      <c r="AW421" s="13" t="s">
        <v>34</v>
      </c>
      <c r="AX421" s="13" t="s">
        <v>77</v>
      </c>
      <c r="AY421" s="248" t="s">
        <v>245</v>
      </c>
    </row>
    <row r="422" s="14" customFormat="1">
      <c r="A422" s="14"/>
      <c r="B422" s="249"/>
      <c r="C422" s="250"/>
      <c r="D422" s="234" t="s">
        <v>257</v>
      </c>
      <c r="E422" s="251" t="s">
        <v>1</v>
      </c>
      <c r="F422" s="252" t="s">
        <v>1010</v>
      </c>
      <c r="G422" s="250"/>
      <c r="H422" s="253">
        <v>17442.057000000001</v>
      </c>
      <c r="I422" s="254"/>
      <c r="J422" s="250"/>
      <c r="K422" s="250"/>
      <c r="L422" s="255"/>
      <c r="M422" s="256"/>
      <c r="N422" s="257"/>
      <c r="O422" s="257"/>
      <c r="P422" s="257"/>
      <c r="Q422" s="257"/>
      <c r="R422" s="257"/>
      <c r="S422" s="257"/>
      <c r="T422" s="258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9" t="s">
        <v>257</v>
      </c>
      <c r="AU422" s="259" t="s">
        <v>85</v>
      </c>
      <c r="AV422" s="14" t="s">
        <v>87</v>
      </c>
      <c r="AW422" s="14" t="s">
        <v>34</v>
      </c>
      <c r="AX422" s="14" t="s">
        <v>77</v>
      </c>
      <c r="AY422" s="259" t="s">
        <v>245</v>
      </c>
    </row>
    <row r="423" s="15" customFormat="1">
      <c r="A423" s="15"/>
      <c r="B423" s="260"/>
      <c r="C423" s="261"/>
      <c r="D423" s="234" t="s">
        <v>257</v>
      </c>
      <c r="E423" s="262" t="s">
        <v>1</v>
      </c>
      <c r="F423" s="263" t="s">
        <v>266</v>
      </c>
      <c r="G423" s="261"/>
      <c r="H423" s="264">
        <v>22088.544000000002</v>
      </c>
      <c r="I423" s="265"/>
      <c r="J423" s="261"/>
      <c r="K423" s="261"/>
      <c r="L423" s="266"/>
      <c r="M423" s="267"/>
      <c r="N423" s="268"/>
      <c r="O423" s="268"/>
      <c r="P423" s="268"/>
      <c r="Q423" s="268"/>
      <c r="R423" s="268"/>
      <c r="S423" s="268"/>
      <c r="T423" s="269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70" t="s">
        <v>257</v>
      </c>
      <c r="AU423" s="270" t="s">
        <v>85</v>
      </c>
      <c r="AV423" s="15" t="s">
        <v>253</v>
      </c>
      <c r="AW423" s="15" t="s">
        <v>34</v>
      </c>
      <c r="AX423" s="15" t="s">
        <v>85</v>
      </c>
      <c r="AY423" s="270" t="s">
        <v>245</v>
      </c>
    </row>
    <row r="424" s="2" customFormat="1" ht="24.15" customHeight="1">
      <c r="A424" s="40"/>
      <c r="B424" s="41"/>
      <c r="C424" s="221" t="s">
        <v>654</v>
      </c>
      <c r="D424" s="221" t="s">
        <v>248</v>
      </c>
      <c r="E424" s="222" t="s">
        <v>667</v>
      </c>
      <c r="F424" s="223" t="s">
        <v>668</v>
      </c>
      <c r="G424" s="224" t="s">
        <v>545</v>
      </c>
      <c r="H424" s="225">
        <v>99722.512000000002</v>
      </c>
      <c r="I424" s="226"/>
      <c r="J424" s="227">
        <f>ROUND(I424*H424,2)</f>
        <v>0</v>
      </c>
      <c r="K424" s="223" t="s">
        <v>252</v>
      </c>
      <c r="L424" s="46"/>
      <c r="M424" s="228" t="s">
        <v>1</v>
      </c>
      <c r="N424" s="229" t="s">
        <v>42</v>
      </c>
      <c r="O424" s="93"/>
      <c r="P424" s="230">
        <f>O424*H424</f>
        <v>0</v>
      </c>
      <c r="Q424" s="230">
        <v>0</v>
      </c>
      <c r="R424" s="230">
        <f>Q424*H424</f>
        <v>0</v>
      </c>
      <c r="S424" s="230">
        <v>0</v>
      </c>
      <c r="T424" s="231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32" t="s">
        <v>594</v>
      </c>
      <c r="AT424" s="232" t="s">
        <v>248</v>
      </c>
      <c r="AU424" s="232" t="s">
        <v>85</v>
      </c>
      <c r="AY424" s="19" t="s">
        <v>245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9" t="s">
        <v>85</v>
      </c>
      <c r="BK424" s="233">
        <f>ROUND(I424*H424,2)</f>
        <v>0</v>
      </c>
      <c r="BL424" s="19" t="s">
        <v>594</v>
      </c>
      <c r="BM424" s="232" t="s">
        <v>1391</v>
      </c>
    </row>
    <row r="425" s="2" customFormat="1">
      <c r="A425" s="40"/>
      <c r="B425" s="41"/>
      <c r="C425" s="42"/>
      <c r="D425" s="234" t="s">
        <v>255</v>
      </c>
      <c r="E425" s="42"/>
      <c r="F425" s="235" t="s">
        <v>670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255</v>
      </c>
      <c r="AU425" s="19" t="s">
        <v>85</v>
      </c>
    </row>
    <row r="426" s="13" customFormat="1">
      <c r="A426" s="13"/>
      <c r="B426" s="239"/>
      <c r="C426" s="240"/>
      <c r="D426" s="234" t="s">
        <v>257</v>
      </c>
      <c r="E426" s="241" t="s">
        <v>1</v>
      </c>
      <c r="F426" s="242" t="s">
        <v>1392</v>
      </c>
      <c r="G426" s="240"/>
      <c r="H426" s="241" t="s">
        <v>1</v>
      </c>
      <c r="I426" s="243"/>
      <c r="J426" s="240"/>
      <c r="K426" s="240"/>
      <c r="L426" s="244"/>
      <c r="M426" s="245"/>
      <c r="N426" s="246"/>
      <c r="O426" s="246"/>
      <c r="P426" s="246"/>
      <c r="Q426" s="246"/>
      <c r="R426" s="246"/>
      <c r="S426" s="246"/>
      <c r="T426" s="247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8" t="s">
        <v>257</v>
      </c>
      <c r="AU426" s="248" t="s">
        <v>85</v>
      </c>
      <c r="AV426" s="13" t="s">
        <v>85</v>
      </c>
      <c r="AW426" s="13" t="s">
        <v>34</v>
      </c>
      <c r="AX426" s="13" t="s">
        <v>77</v>
      </c>
      <c r="AY426" s="248" t="s">
        <v>245</v>
      </c>
    </row>
    <row r="427" s="14" customFormat="1">
      <c r="A427" s="14"/>
      <c r="B427" s="249"/>
      <c r="C427" s="250"/>
      <c r="D427" s="234" t="s">
        <v>257</v>
      </c>
      <c r="E427" s="251" t="s">
        <v>1</v>
      </c>
      <c r="F427" s="252" t="s">
        <v>1393</v>
      </c>
      <c r="G427" s="250"/>
      <c r="H427" s="253">
        <v>2680.0520000000001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257</v>
      </c>
      <c r="AU427" s="259" t="s">
        <v>85</v>
      </c>
      <c r="AV427" s="14" t="s">
        <v>87</v>
      </c>
      <c r="AW427" s="14" t="s">
        <v>34</v>
      </c>
      <c r="AX427" s="14" t="s">
        <v>77</v>
      </c>
      <c r="AY427" s="259" t="s">
        <v>245</v>
      </c>
    </row>
    <row r="428" s="13" customFormat="1">
      <c r="A428" s="13"/>
      <c r="B428" s="239"/>
      <c r="C428" s="240"/>
      <c r="D428" s="234" t="s">
        <v>257</v>
      </c>
      <c r="E428" s="241" t="s">
        <v>1</v>
      </c>
      <c r="F428" s="242" t="s">
        <v>1394</v>
      </c>
      <c r="G428" s="240"/>
      <c r="H428" s="241" t="s">
        <v>1</v>
      </c>
      <c r="I428" s="243"/>
      <c r="J428" s="240"/>
      <c r="K428" s="240"/>
      <c r="L428" s="244"/>
      <c r="M428" s="245"/>
      <c r="N428" s="246"/>
      <c r="O428" s="246"/>
      <c r="P428" s="246"/>
      <c r="Q428" s="246"/>
      <c r="R428" s="246"/>
      <c r="S428" s="246"/>
      <c r="T428" s="247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8" t="s">
        <v>257</v>
      </c>
      <c r="AU428" s="248" t="s">
        <v>85</v>
      </c>
      <c r="AV428" s="13" t="s">
        <v>85</v>
      </c>
      <c r="AW428" s="13" t="s">
        <v>34</v>
      </c>
      <c r="AX428" s="13" t="s">
        <v>77</v>
      </c>
      <c r="AY428" s="248" t="s">
        <v>245</v>
      </c>
    </row>
    <row r="429" s="14" customFormat="1">
      <c r="A429" s="14"/>
      <c r="B429" s="249"/>
      <c r="C429" s="250"/>
      <c r="D429" s="234" t="s">
        <v>257</v>
      </c>
      <c r="E429" s="251" t="s">
        <v>1</v>
      </c>
      <c r="F429" s="252" t="s">
        <v>1395</v>
      </c>
      <c r="G429" s="250"/>
      <c r="H429" s="253">
        <v>2684.3000000000002</v>
      </c>
      <c r="I429" s="254"/>
      <c r="J429" s="250"/>
      <c r="K429" s="250"/>
      <c r="L429" s="255"/>
      <c r="M429" s="256"/>
      <c r="N429" s="257"/>
      <c r="O429" s="257"/>
      <c r="P429" s="257"/>
      <c r="Q429" s="257"/>
      <c r="R429" s="257"/>
      <c r="S429" s="257"/>
      <c r="T429" s="25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9" t="s">
        <v>257</v>
      </c>
      <c r="AU429" s="259" t="s">
        <v>85</v>
      </c>
      <c r="AV429" s="14" t="s">
        <v>87</v>
      </c>
      <c r="AW429" s="14" t="s">
        <v>34</v>
      </c>
      <c r="AX429" s="14" t="s">
        <v>77</v>
      </c>
      <c r="AY429" s="259" t="s">
        <v>245</v>
      </c>
    </row>
    <row r="430" s="14" customFormat="1">
      <c r="A430" s="14"/>
      <c r="B430" s="249"/>
      <c r="C430" s="250"/>
      <c r="D430" s="234" t="s">
        <v>257</v>
      </c>
      <c r="E430" s="251" t="s">
        <v>1</v>
      </c>
      <c r="F430" s="252" t="s">
        <v>1396</v>
      </c>
      <c r="G430" s="250"/>
      <c r="H430" s="253">
        <v>1235.75</v>
      </c>
      <c r="I430" s="254"/>
      <c r="J430" s="250"/>
      <c r="K430" s="250"/>
      <c r="L430" s="255"/>
      <c r="M430" s="256"/>
      <c r="N430" s="257"/>
      <c r="O430" s="257"/>
      <c r="P430" s="257"/>
      <c r="Q430" s="257"/>
      <c r="R430" s="257"/>
      <c r="S430" s="257"/>
      <c r="T430" s="258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9" t="s">
        <v>257</v>
      </c>
      <c r="AU430" s="259" t="s">
        <v>85</v>
      </c>
      <c r="AV430" s="14" t="s">
        <v>87</v>
      </c>
      <c r="AW430" s="14" t="s">
        <v>34</v>
      </c>
      <c r="AX430" s="14" t="s">
        <v>77</v>
      </c>
      <c r="AY430" s="259" t="s">
        <v>245</v>
      </c>
    </row>
    <row r="431" s="14" customFormat="1">
      <c r="A431" s="14"/>
      <c r="B431" s="249"/>
      <c r="C431" s="250"/>
      <c r="D431" s="234" t="s">
        <v>257</v>
      </c>
      <c r="E431" s="251" t="s">
        <v>1</v>
      </c>
      <c r="F431" s="252" t="s">
        <v>1397</v>
      </c>
      <c r="G431" s="250"/>
      <c r="H431" s="253">
        <v>85</v>
      </c>
      <c r="I431" s="254"/>
      <c r="J431" s="250"/>
      <c r="K431" s="250"/>
      <c r="L431" s="255"/>
      <c r="M431" s="256"/>
      <c r="N431" s="257"/>
      <c r="O431" s="257"/>
      <c r="P431" s="257"/>
      <c r="Q431" s="257"/>
      <c r="R431" s="257"/>
      <c r="S431" s="257"/>
      <c r="T431" s="25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9" t="s">
        <v>257</v>
      </c>
      <c r="AU431" s="259" t="s">
        <v>85</v>
      </c>
      <c r="AV431" s="14" t="s">
        <v>87</v>
      </c>
      <c r="AW431" s="14" t="s">
        <v>34</v>
      </c>
      <c r="AX431" s="14" t="s">
        <v>77</v>
      </c>
      <c r="AY431" s="259" t="s">
        <v>245</v>
      </c>
    </row>
    <row r="432" s="14" customFormat="1">
      <c r="A432" s="14"/>
      <c r="B432" s="249"/>
      <c r="C432" s="250"/>
      <c r="D432" s="234" t="s">
        <v>257</v>
      </c>
      <c r="E432" s="251" t="s">
        <v>1</v>
      </c>
      <c r="F432" s="252" t="s">
        <v>1398</v>
      </c>
      <c r="G432" s="250"/>
      <c r="H432" s="253">
        <v>5718.75</v>
      </c>
      <c r="I432" s="254"/>
      <c r="J432" s="250"/>
      <c r="K432" s="250"/>
      <c r="L432" s="255"/>
      <c r="M432" s="256"/>
      <c r="N432" s="257"/>
      <c r="O432" s="257"/>
      <c r="P432" s="257"/>
      <c r="Q432" s="257"/>
      <c r="R432" s="257"/>
      <c r="S432" s="257"/>
      <c r="T432" s="258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9" t="s">
        <v>257</v>
      </c>
      <c r="AU432" s="259" t="s">
        <v>85</v>
      </c>
      <c r="AV432" s="14" t="s">
        <v>87</v>
      </c>
      <c r="AW432" s="14" t="s">
        <v>34</v>
      </c>
      <c r="AX432" s="14" t="s">
        <v>77</v>
      </c>
      <c r="AY432" s="259" t="s">
        <v>245</v>
      </c>
    </row>
    <row r="433" s="14" customFormat="1">
      <c r="A433" s="14"/>
      <c r="B433" s="249"/>
      <c r="C433" s="250"/>
      <c r="D433" s="234" t="s">
        <v>257</v>
      </c>
      <c r="E433" s="251" t="s">
        <v>1</v>
      </c>
      <c r="F433" s="252" t="s">
        <v>1399</v>
      </c>
      <c r="G433" s="250"/>
      <c r="H433" s="253">
        <v>108.375</v>
      </c>
      <c r="I433" s="254"/>
      <c r="J433" s="250"/>
      <c r="K433" s="250"/>
      <c r="L433" s="255"/>
      <c r="M433" s="256"/>
      <c r="N433" s="257"/>
      <c r="O433" s="257"/>
      <c r="P433" s="257"/>
      <c r="Q433" s="257"/>
      <c r="R433" s="257"/>
      <c r="S433" s="257"/>
      <c r="T433" s="258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9" t="s">
        <v>257</v>
      </c>
      <c r="AU433" s="259" t="s">
        <v>85</v>
      </c>
      <c r="AV433" s="14" t="s">
        <v>87</v>
      </c>
      <c r="AW433" s="14" t="s">
        <v>34</v>
      </c>
      <c r="AX433" s="14" t="s">
        <v>77</v>
      </c>
      <c r="AY433" s="259" t="s">
        <v>245</v>
      </c>
    </row>
    <row r="434" s="13" customFormat="1">
      <c r="A434" s="13"/>
      <c r="B434" s="239"/>
      <c r="C434" s="240"/>
      <c r="D434" s="234" t="s">
        <v>257</v>
      </c>
      <c r="E434" s="241" t="s">
        <v>1</v>
      </c>
      <c r="F434" s="242" t="s">
        <v>1400</v>
      </c>
      <c r="G434" s="240"/>
      <c r="H434" s="241" t="s">
        <v>1</v>
      </c>
      <c r="I434" s="243"/>
      <c r="J434" s="240"/>
      <c r="K434" s="240"/>
      <c r="L434" s="244"/>
      <c r="M434" s="245"/>
      <c r="N434" s="246"/>
      <c r="O434" s="246"/>
      <c r="P434" s="246"/>
      <c r="Q434" s="246"/>
      <c r="R434" s="246"/>
      <c r="S434" s="246"/>
      <c r="T434" s="247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8" t="s">
        <v>257</v>
      </c>
      <c r="AU434" s="248" t="s">
        <v>85</v>
      </c>
      <c r="AV434" s="13" t="s">
        <v>85</v>
      </c>
      <c r="AW434" s="13" t="s">
        <v>34</v>
      </c>
      <c r="AX434" s="13" t="s">
        <v>77</v>
      </c>
      <c r="AY434" s="248" t="s">
        <v>245</v>
      </c>
    </row>
    <row r="435" s="14" customFormat="1">
      <c r="A435" s="14"/>
      <c r="B435" s="249"/>
      <c r="C435" s="250"/>
      <c r="D435" s="234" t="s">
        <v>257</v>
      </c>
      <c r="E435" s="251" t="s">
        <v>1</v>
      </c>
      <c r="F435" s="252" t="s">
        <v>1401</v>
      </c>
      <c r="G435" s="250"/>
      <c r="H435" s="253">
        <v>87210.285000000003</v>
      </c>
      <c r="I435" s="254"/>
      <c r="J435" s="250"/>
      <c r="K435" s="250"/>
      <c r="L435" s="255"/>
      <c r="M435" s="256"/>
      <c r="N435" s="257"/>
      <c r="O435" s="257"/>
      <c r="P435" s="257"/>
      <c r="Q435" s="257"/>
      <c r="R435" s="257"/>
      <c r="S435" s="257"/>
      <c r="T435" s="258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9" t="s">
        <v>257</v>
      </c>
      <c r="AU435" s="259" t="s">
        <v>85</v>
      </c>
      <c r="AV435" s="14" t="s">
        <v>87</v>
      </c>
      <c r="AW435" s="14" t="s">
        <v>34</v>
      </c>
      <c r="AX435" s="14" t="s">
        <v>77</v>
      </c>
      <c r="AY435" s="259" t="s">
        <v>245</v>
      </c>
    </row>
    <row r="436" s="15" customFormat="1">
      <c r="A436" s="15"/>
      <c r="B436" s="260"/>
      <c r="C436" s="261"/>
      <c r="D436" s="234" t="s">
        <v>257</v>
      </c>
      <c r="E436" s="262" t="s">
        <v>1</v>
      </c>
      <c r="F436" s="263" t="s">
        <v>266</v>
      </c>
      <c r="G436" s="261"/>
      <c r="H436" s="264">
        <v>99722.512000000002</v>
      </c>
      <c r="I436" s="265"/>
      <c r="J436" s="261"/>
      <c r="K436" s="261"/>
      <c r="L436" s="266"/>
      <c r="M436" s="267"/>
      <c r="N436" s="268"/>
      <c r="O436" s="268"/>
      <c r="P436" s="268"/>
      <c r="Q436" s="268"/>
      <c r="R436" s="268"/>
      <c r="S436" s="268"/>
      <c r="T436" s="269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70" t="s">
        <v>257</v>
      </c>
      <c r="AU436" s="270" t="s">
        <v>85</v>
      </c>
      <c r="AV436" s="15" t="s">
        <v>253</v>
      </c>
      <c r="AW436" s="15" t="s">
        <v>34</v>
      </c>
      <c r="AX436" s="15" t="s">
        <v>85</v>
      </c>
      <c r="AY436" s="270" t="s">
        <v>245</v>
      </c>
    </row>
    <row r="437" s="2" customFormat="1" ht="24.15" customHeight="1">
      <c r="A437" s="40"/>
      <c r="B437" s="41"/>
      <c r="C437" s="221" t="s">
        <v>658</v>
      </c>
      <c r="D437" s="221" t="s">
        <v>248</v>
      </c>
      <c r="E437" s="222" t="s">
        <v>676</v>
      </c>
      <c r="F437" s="223" t="s">
        <v>677</v>
      </c>
      <c r="G437" s="224" t="s">
        <v>545</v>
      </c>
      <c r="H437" s="225">
        <v>5056.4669999999996</v>
      </c>
      <c r="I437" s="226"/>
      <c r="J437" s="227">
        <f>ROUND(I437*H437,2)</f>
        <v>0</v>
      </c>
      <c r="K437" s="223" t="s">
        <v>252</v>
      </c>
      <c r="L437" s="46"/>
      <c r="M437" s="228" t="s">
        <v>1</v>
      </c>
      <c r="N437" s="229" t="s">
        <v>42</v>
      </c>
      <c r="O437" s="93"/>
      <c r="P437" s="230">
        <f>O437*H437</f>
        <v>0</v>
      </c>
      <c r="Q437" s="230">
        <v>0</v>
      </c>
      <c r="R437" s="230">
        <f>Q437*H437</f>
        <v>0</v>
      </c>
      <c r="S437" s="230">
        <v>0</v>
      </c>
      <c r="T437" s="231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32" t="s">
        <v>594</v>
      </c>
      <c r="AT437" s="232" t="s">
        <v>248</v>
      </c>
      <c r="AU437" s="232" t="s">
        <v>85</v>
      </c>
      <c r="AY437" s="19" t="s">
        <v>245</v>
      </c>
      <c r="BE437" s="233">
        <f>IF(N437="základní",J437,0)</f>
        <v>0</v>
      </c>
      <c r="BF437" s="233">
        <f>IF(N437="snížená",J437,0)</f>
        <v>0</v>
      </c>
      <c r="BG437" s="233">
        <f>IF(N437="zákl. přenesená",J437,0)</f>
        <v>0</v>
      </c>
      <c r="BH437" s="233">
        <f>IF(N437="sníž. přenesená",J437,0)</f>
        <v>0</v>
      </c>
      <c r="BI437" s="233">
        <f>IF(N437="nulová",J437,0)</f>
        <v>0</v>
      </c>
      <c r="BJ437" s="19" t="s">
        <v>85</v>
      </c>
      <c r="BK437" s="233">
        <f>ROUND(I437*H437,2)</f>
        <v>0</v>
      </c>
      <c r="BL437" s="19" t="s">
        <v>594</v>
      </c>
      <c r="BM437" s="232" t="s">
        <v>1402</v>
      </c>
    </row>
    <row r="438" s="2" customFormat="1">
      <c r="A438" s="40"/>
      <c r="B438" s="41"/>
      <c r="C438" s="42"/>
      <c r="D438" s="234" t="s">
        <v>255</v>
      </c>
      <c r="E438" s="42"/>
      <c r="F438" s="235" t="s">
        <v>679</v>
      </c>
      <c r="G438" s="42"/>
      <c r="H438" s="42"/>
      <c r="I438" s="236"/>
      <c r="J438" s="42"/>
      <c r="K438" s="42"/>
      <c r="L438" s="46"/>
      <c r="M438" s="237"/>
      <c r="N438" s="238"/>
      <c r="O438" s="93"/>
      <c r="P438" s="93"/>
      <c r="Q438" s="93"/>
      <c r="R438" s="93"/>
      <c r="S438" s="93"/>
      <c r="T438" s="94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255</v>
      </c>
      <c r="AU438" s="19" t="s">
        <v>85</v>
      </c>
    </row>
    <row r="439" s="13" customFormat="1">
      <c r="A439" s="13"/>
      <c r="B439" s="239"/>
      <c r="C439" s="240"/>
      <c r="D439" s="234" t="s">
        <v>257</v>
      </c>
      <c r="E439" s="241" t="s">
        <v>1</v>
      </c>
      <c r="F439" s="242" t="s">
        <v>1403</v>
      </c>
      <c r="G439" s="240"/>
      <c r="H439" s="241" t="s">
        <v>1</v>
      </c>
      <c r="I439" s="243"/>
      <c r="J439" s="240"/>
      <c r="K439" s="240"/>
      <c r="L439" s="244"/>
      <c r="M439" s="245"/>
      <c r="N439" s="246"/>
      <c r="O439" s="246"/>
      <c r="P439" s="246"/>
      <c r="Q439" s="246"/>
      <c r="R439" s="246"/>
      <c r="S439" s="246"/>
      <c r="T439" s="247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8" t="s">
        <v>257</v>
      </c>
      <c r="AU439" s="248" t="s">
        <v>85</v>
      </c>
      <c r="AV439" s="13" t="s">
        <v>85</v>
      </c>
      <c r="AW439" s="13" t="s">
        <v>34</v>
      </c>
      <c r="AX439" s="13" t="s">
        <v>77</v>
      </c>
      <c r="AY439" s="248" t="s">
        <v>245</v>
      </c>
    </row>
    <row r="440" s="14" customFormat="1">
      <c r="A440" s="14"/>
      <c r="B440" s="249"/>
      <c r="C440" s="250"/>
      <c r="D440" s="234" t="s">
        <v>257</v>
      </c>
      <c r="E440" s="251" t="s">
        <v>1</v>
      </c>
      <c r="F440" s="252" t="s">
        <v>1404</v>
      </c>
      <c r="G440" s="250"/>
      <c r="H440" s="253">
        <v>60.719999999999999</v>
      </c>
      <c r="I440" s="254"/>
      <c r="J440" s="250"/>
      <c r="K440" s="250"/>
      <c r="L440" s="255"/>
      <c r="M440" s="256"/>
      <c r="N440" s="257"/>
      <c r="O440" s="257"/>
      <c r="P440" s="257"/>
      <c r="Q440" s="257"/>
      <c r="R440" s="257"/>
      <c r="S440" s="257"/>
      <c r="T440" s="258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9" t="s">
        <v>257</v>
      </c>
      <c r="AU440" s="259" t="s">
        <v>85</v>
      </c>
      <c r="AV440" s="14" t="s">
        <v>87</v>
      </c>
      <c r="AW440" s="14" t="s">
        <v>34</v>
      </c>
      <c r="AX440" s="14" t="s">
        <v>77</v>
      </c>
      <c r="AY440" s="259" t="s">
        <v>245</v>
      </c>
    </row>
    <row r="441" s="14" customFormat="1">
      <c r="A441" s="14"/>
      <c r="B441" s="249"/>
      <c r="C441" s="250"/>
      <c r="D441" s="234" t="s">
        <v>257</v>
      </c>
      <c r="E441" s="251" t="s">
        <v>1</v>
      </c>
      <c r="F441" s="252" t="s">
        <v>1405</v>
      </c>
      <c r="G441" s="250"/>
      <c r="H441" s="253">
        <v>1954.6800000000001</v>
      </c>
      <c r="I441" s="254"/>
      <c r="J441" s="250"/>
      <c r="K441" s="250"/>
      <c r="L441" s="255"/>
      <c r="M441" s="256"/>
      <c r="N441" s="257"/>
      <c r="O441" s="257"/>
      <c r="P441" s="257"/>
      <c r="Q441" s="257"/>
      <c r="R441" s="257"/>
      <c r="S441" s="257"/>
      <c r="T441" s="258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9" t="s">
        <v>257</v>
      </c>
      <c r="AU441" s="259" t="s">
        <v>85</v>
      </c>
      <c r="AV441" s="14" t="s">
        <v>87</v>
      </c>
      <c r="AW441" s="14" t="s">
        <v>34</v>
      </c>
      <c r="AX441" s="14" t="s">
        <v>77</v>
      </c>
      <c r="AY441" s="259" t="s">
        <v>245</v>
      </c>
    </row>
    <row r="442" s="14" customFormat="1">
      <c r="A442" s="14"/>
      <c r="B442" s="249"/>
      <c r="C442" s="250"/>
      <c r="D442" s="234" t="s">
        <v>257</v>
      </c>
      <c r="E442" s="251" t="s">
        <v>1</v>
      </c>
      <c r="F442" s="252" t="s">
        <v>1406</v>
      </c>
      <c r="G442" s="250"/>
      <c r="H442" s="253">
        <v>17.940000000000001</v>
      </c>
      <c r="I442" s="254"/>
      <c r="J442" s="250"/>
      <c r="K442" s="250"/>
      <c r="L442" s="255"/>
      <c r="M442" s="256"/>
      <c r="N442" s="257"/>
      <c r="O442" s="257"/>
      <c r="P442" s="257"/>
      <c r="Q442" s="257"/>
      <c r="R442" s="257"/>
      <c r="S442" s="257"/>
      <c r="T442" s="258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9" t="s">
        <v>257</v>
      </c>
      <c r="AU442" s="259" t="s">
        <v>85</v>
      </c>
      <c r="AV442" s="14" t="s">
        <v>87</v>
      </c>
      <c r="AW442" s="14" t="s">
        <v>34</v>
      </c>
      <c r="AX442" s="14" t="s">
        <v>77</v>
      </c>
      <c r="AY442" s="259" t="s">
        <v>245</v>
      </c>
    </row>
    <row r="443" s="14" customFormat="1">
      <c r="A443" s="14"/>
      <c r="B443" s="249"/>
      <c r="C443" s="250"/>
      <c r="D443" s="234" t="s">
        <v>257</v>
      </c>
      <c r="E443" s="251" t="s">
        <v>1</v>
      </c>
      <c r="F443" s="252" t="s">
        <v>1407</v>
      </c>
      <c r="G443" s="250"/>
      <c r="H443" s="253">
        <v>1650.24</v>
      </c>
      <c r="I443" s="254"/>
      <c r="J443" s="250"/>
      <c r="K443" s="250"/>
      <c r="L443" s="255"/>
      <c r="M443" s="256"/>
      <c r="N443" s="257"/>
      <c r="O443" s="257"/>
      <c r="P443" s="257"/>
      <c r="Q443" s="257"/>
      <c r="R443" s="257"/>
      <c r="S443" s="257"/>
      <c r="T443" s="258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9" t="s">
        <v>257</v>
      </c>
      <c r="AU443" s="259" t="s">
        <v>85</v>
      </c>
      <c r="AV443" s="14" t="s">
        <v>87</v>
      </c>
      <c r="AW443" s="14" t="s">
        <v>34</v>
      </c>
      <c r="AX443" s="14" t="s">
        <v>77</v>
      </c>
      <c r="AY443" s="259" t="s">
        <v>245</v>
      </c>
    </row>
    <row r="444" s="14" customFormat="1">
      <c r="A444" s="14"/>
      <c r="B444" s="249"/>
      <c r="C444" s="250"/>
      <c r="D444" s="234" t="s">
        <v>257</v>
      </c>
      <c r="E444" s="251" t="s">
        <v>1</v>
      </c>
      <c r="F444" s="252" t="s">
        <v>1408</v>
      </c>
      <c r="G444" s="250"/>
      <c r="H444" s="253">
        <v>909.48000000000002</v>
      </c>
      <c r="I444" s="254"/>
      <c r="J444" s="250"/>
      <c r="K444" s="250"/>
      <c r="L444" s="255"/>
      <c r="M444" s="256"/>
      <c r="N444" s="257"/>
      <c r="O444" s="257"/>
      <c r="P444" s="257"/>
      <c r="Q444" s="257"/>
      <c r="R444" s="257"/>
      <c r="S444" s="257"/>
      <c r="T444" s="258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9" t="s">
        <v>257</v>
      </c>
      <c r="AU444" s="259" t="s">
        <v>85</v>
      </c>
      <c r="AV444" s="14" t="s">
        <v>87</v>
      </c>
      <c r="AW444" s="14" t="s">
        <v>34</v>
      </c>
      <c r="AX444" s="14" t="s">
        <v>77</v>
      </c>
      <c r="AY444" s="259" t="s">
        <v>245</v>
      </c>
    </row>
    <row r="445" s="14" customFormat="1">
      <c r="A445" s="14"/>
      <c r="B445" s="249"/>
      <c r="C445" s="250"/>
      <c r="D445" s="234" t="s">
        <v>257</v>
      </c>
      <c r="E445" s="251" t="s">
        <v>1</v>
      </c>
      <c r="F445" s="252" t="s">
        <v>1409</v>
      </c>
      <c r="G445" s="250"/>
      <c r="H445" s="253">
        <v>282.17599999999999</v>
      </c>
      <c r="I445" s="254"/>
      <c r="J445" s="250"/>
      <c r="K445" s="250"/>
      <c r="L445" s="255"/>
      <c r="M445" s="256"/>
      <c r="N445" s="257"/>
      <c r="O445" s="257"/>
      <c r="P445" s="257"/>
      <c r="Q445" s="257"/>
      <c r="R445" s="257"/>
      <c r="S445" s="257"/>
      <c r="T445" s="258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9" t="s">
        <v>257</v>
      </c>
      <c r="AU445" s="259" t="s">
        <v>85</v>
      </c>
      <c r="AV445" s="14" t="s">
        <v>87</v>
      </c>
      <c r="AW445" s="14" t="s">
        <v>34</v>
      </c>
      <c r="AX445" s="14" t="s">
        <v>77</v>
      </c>
      <c r="AY445" s="259" t="s">
        <v>245</v>
      </c>
    </row>
    <row r="446" s="14" customFormat="1">
      <c r="A446" s="14"/>
      <c r="B446" s="249"/>
      <c r="C446" s="250"/>
      <c r="D446" s="234" t="s">
        <v>257</v>
      </c>
      <c r="E446" s="251" t="s">
        <v>1</v>
      </c>
      <c r="F446" s="252" t="s">
        <v>1410</v>
      </c>
      <c r="G446" s="250"/>
      <c r="H446" s="253">
        <v>161.231</v>
      </c>
      <c r="I446" s="254"/>
      <c r="J446" s="250"/>
      <c r="K446" s="250"/>
      <c r="L446" s="255"/>
      <c r="M446" s="256"/>
      <c r="N446" s="257"/>
      <c r="O446" s="257"/>
      <c r="P446" s="257"/>
      <c r="Q446" s="257"/>
      <c r="R446" s="257"/>
      <c r="S446" s="257"/>
      <c r="T446" s="258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9" t="s">
        <v>257</v>
      </c>
      <c r="AU446" s="259" t="s">
        <v>85</v>
      </c>
      <c r="AV446" s="14" t="s">
        <v>87</v>
      </c>
      <c r="AW446" s="14" t="s">
        <v>34</v>
      </c>
      <c r="AX446" s="14" t="s">
        <v>77</v>
      </c>
      <c r="AY446" s="259" t="s">
        <v>245</v>
      </c>
    </row>
    <row r="447" s="16" customFormat="1">
      <c r="A447" s="16"/>
      <c r="B447" s="271"/>
      <c r="C447" s="272"/>
      <c r="D447" s="234" t="s">
        <v>257</v>
      </c>
      <c r="E447" s="273" t="s">
        <v>1016</v>
      </c>
      <c r="F447" s="274" t="s">
        <v>289</v>
      </c>
      <c r="G447" s="272"/>
      <c r="H447" s="275">
        <v>5036.4669999999996</v>
      </c>
      <c r="I447" s="276"/>
      <c r="J447" s="272"/>
      <c r="K447" s="272"/>
      <c r="L447" s="277"/>
      <c r="M447" s="278"/>
      <c r="N447" s="279"/>
      <c r="O447" s="279"/>
      <c r="P447" s="279"/>
      <c r="Q447" s="279"/>
      <c r="R447" s="279"/>
      <c r="S447" s="279"/>
      <c r="T447" s="280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T447" s="281" t="s">
        <v>257</v>
      </c>
      <c r="AU447" s="281" t="s">
        <v>85</v>
      </c>
      <c r="AV447" s="16" t="s">
        <v>272</v>
      </c>
      <c r="AW447" s="16" t="s">
        <v>34</v>
      </c>
      <c r="AX447" s="16" t="s">
        <v>77</v>
      </c>
      <c r="AY447" s="281" t="s">
        <v>245</v>
      </c>
    </row>
    <row r="448" s="13" customFormat="1">
      <c r="A448" s="13"/>
      <c r="B448" s="239"/>
      <c r="C448" s="240"/>
      <c r="D448" s="234" t="s">
        <v>257</v>
      </c>
      <c r="E448" s="241" t="s">
        <v>1</v>
      </c>
      <c r="F448" s="242" t="s">
        <v>1411</v>
      </c>
      <c r="G448" s="240"/>
      <c r="H448" s="241" t="s">
        <v>1</v>
      </c>
      <c r="I448" s="243"/>
      <c r="J448" s="240"/>
      <c r="K448" s="240"/>
      <c r="L448" s="244"/>
      <c r="M448" s="245"/>
      <c r="N448" s="246"/>
      <c r="O448" s="246"/>
      <c r="P448" s="246"/>
      <c r="Q448" s="246"/>
      <c r="R448" s="246"/>
      <c r="S448" s="246"/>
      <c r="T448" s="247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8" t="s">
        <v>257</v>
      </c>
      <c r="AU448" s="248" t="s">
        <v>85</v>
      </c>
      <c r="AV448" s="13" t="s">
        <v>85</v>
      </c>
      <c r="AW448" s="13" t="s">
        <v>34</v>
      </c>
      <c r="AX448" s="13" t="s">
        <v>77</v>
      </c>
      <c r="AY448" s="248" t="s">
        <v>245</v>
      </c>
    </row>
    <row r="449" s="14" customFormat="1">
      <c r="A449" s="14"/>
      <c r="B449" s="249"/>
      <c r="C449" s="250"/>
      <c r="D449" s="234" t="s">
        <v>257</v>
      </c>
      <c r="E449" s="251" t="s">
        <v>1</v>
      </c>
      <c r="F449" s="252" t="s">
        <v>418</v>
      </c>
      <c r="G449" s="250"/>
      <c r="H449" s="253">
        <v>20</v>
      </c>
      <c r="I449" s="254"/>
      <c r="J449" s="250"/>
      <c r="K449" s="250"/>
      <c r="L449" s="255"/>
      <c r="M449" s="256"/>
      <c r="N449" s="257"/>
      <c r="O449" s="257"/>
      <c r="P449" s="257"/>
      <c r="Q449" s="257"/>
      <c r="R449" s="257"/>
      <c r="S449" s="257"/>
      <c r="T449" s="258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9" t="s">
        <v>257</v>
      </c>
      <c r="AU449" s="259" t="s">
        <v>85</v>
      </c>
      <c r="AV449" s="14" t="s">
        <v>87</v>
      </c>
      <c r="AW449" s="14" t="s">
        <v>34</v>
      </c>
      <c r="AX449" s="14" t="s">
        <v>77</v>
      </c>
      <c r="AY449" s="259" t="s">
        <v>245</v>
      </c>
    </row>
    <row r="450" s="15" customFormat="1">
      <c r="A450" s="15"/>
      <c r="B450" s="260"/>
      <c r="C450" s="261"/>
      <c r="D450" s="234" t="s">
        <v>257</v>
      </c>
      <c r="E450" s="262" t="s">
        <v>1</v>
      </c>
      <c r="F450" s="263" t="s">
        <v>266</v>
      </c>
      <c r="G450" s="261"/>
      <c r="H450" s="264">
        <v>5056.4669999999996</v>
      </c>
      <c r="I450" s="265"/>
      <c r="J450" s="261"/>
      <c r="K450" s="261"/>
      <c r="L450" s="266"/>
      <c r="M450" s="267"/>
      <c r="N450" s="268"/>
      <c r="O450" s="268"/>
      <c r="P450" s="268"/>
      <c r="Q450" s="268"/>
      <c r="R450" s="268"/>
      <c r="S450" s="268"/>
      <c r="T450" s="269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70" t="s">
        <v>257</v>
      </c>
      <c r="AU450" s="270" t="s">
        <v>85</v>
      </c>
      <c r="AV450" s="15" t="s">
        <v>253</v>
      </c>
      <c r="AW450" s="15" t="s">
        <v>34</v>
      </c>
      <c r="AX450" s="15" t="s">
        <v>85</v>
      </c>
      <c r="AY450" s="270" t="s">
        <v>245</v>
      </c>
    </row>
    <row r="451" s="2" customFormat="1" ht="33" customHeight="1">
      <c r="A451" s="40"/>
      <c r="B451" s="41"/>
      <c r="C451" s="221" t="s">
        <v>666</v>
      </c>
      <c r="D451" s="221" t="s">
        <v>248</v>
      </c>
      <c r="E451" s="222" t="s">
        <v>691</v>
      </c>
      <c r="F451" s="223" t="s">
        <v>692</v>
      </c>
      <c r="G451" s="224" t="s">
        <v>545</v>
      </c>
      <c r="H451" s="225">
        <v>35355.269</v>
      </c>
      <c r="I451" s="226"/>
      <c r="J451" s="227">
        <f>ROUND(I451*H451,2)</f>
        <v>0</v>
      </c>
      <c r="K451" s="223" t="s">
        <v>252</v>
      </c>
      <c r="L451" s="46"/>
      <c r="M451" s="228" t="s">
        <v>1</v>
      </c>
      <c r="N451" s="229" t="s">
        <v>42</v>
      </c>
      <c r="O451" s="93"/>
      <c r="P451" s="230">
        <f>O451*H451</f>
        <v>0</v>
      </c>
      <c r="Q451" s="230">
        <v>0</v>
      </c>
      <c r="R451" s="230">
        <f>Q451*H451</f>
        <v>0</v>
      </c>
      <c r="S451" s="230">
        <v>0</v>
      </c>
      <c r="T451" s="231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32" t="s">
        <v>594</v>
      </c>
      <c r="AT451" s="232" t="s">
        <v>248</v>
      </c>
      <c r="AU451" s="232" t="s">
        <v>85</v>
      </c>
      <c r="AY451" s="19" t="s">
        <v>245</v>
      </c>
      <c r="BE451" s="233">
        <f>IF(N451="základní",J451,0)</f>
        <v>0</v>
      </c>
      <c r="BF451" s="233">
        <f>IF(N451="snížená",J451,0)</f>
        <v>0</v>
      </c>
      <c r="BG451" s="233">
        <f>IF(N451="zákl. přenesená",J451,0)</f>
        <v>0</v>
      </c>
      <c r="BH451" s="233">
        <f>IF(N451="sníž. přenesená",J451,0)</f>
        <v>0</v>
      </c>
      <c r="BI451" s="233">
        <f>IF(N451="nulová",J451,0)</f>
        <v>0</v>
      </c>
      <c r="BJ451" s="19" t="s">
        <v>85</v>
      </c>
      <c r="BK451" s="233">
        <f>ROUND(I451*H451,2)</f>
        <v>0</v>
      </c>
      <c r="BL451" s="19" t="s">
        <v>594</v>
      </c>
      <c r="BM451" s="232" t="s">
        <v>1412</v>
      </c>
    </row>
    <row r="452" s="2" customFormat="1">
      <c r="A452" s="40"/>
      <c r="B452" s="41"/>
      <c r="C452" s="42"/>
      <c r="D452" s="234" t="s">
        <v>255</v>
      </c>
      <c r="E452" s="42"/>
      <c r="F452" s="235" t="s">
        <v>694</v>
      </c>
      <c r="G452" s="42"/>
      <c r="H452" s="42"/>
      <c r="I452" s="236"/>
      <c r="J452" s="42"/>
      <c r="K452" s="42"/>
      <c r="L452" s="46"/>
      <c r="M452" s="237"/>
      <c r="N452" s="238"/>
      <c r="O452" s="93"/>
      <c r="P452" s="93"/>
      <c r="Q452" s="93"/>
      <c r="R452" s="93"/>
      <c r="S452" s="93"/>
      <c r="T452" s="94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T452" s="19" t="s">
        <v>255</v>
      </c>
      <c r="AU452" s="19" t="s">
        <v>85</v>
      </c>
    </row>
    <row r="453" s="13" customFormat="1">
      <c r="A453" s="13"/>
      <c r="B453" s="239"/>
      <c r="C453" s="240"/>
      <c r="D453" s="234" t="s">
        <v>257</v>
      </c>
      <c r="E453" s="241" t="s">
        <v>1</v>
      </c>
      <c r="F453" s="242" t="s">
        <v>1413</v>
      </c>
      <c r="G453" s="240"/>
      <c r="H453" s="241" t="s">
        <v>1</v>
      </c>
      <c r="I453" s="243"/>
      <c r="J453" s="240"/>
      <c r="K453" s="240"/>
      <c r="L453" s="244"/>
      <c r="M453" s="245"/>
      <c r="N453" s="246"/>
      <c r="O453" s="246"/>
      <c r="P453" s="246"/>
      <c r="Q453" s="246"/>
      <c r="R453" s="246"/>
      <c r="S453" s="246"/>
      <c r="T453" s="247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8" t="s">
        <v>257</v>
      </c>
      <c r="AU453" s="248" t="s">
        <v>85</v>
      </c>
      <c r="AV453" s="13" t="s">
        <v>85</v>
      </c>
      <c r="AW453" s="13" t="s">
        <v>34</v>
      </c>
      <c r="AX453" s="13" t="s">
        <v>77</v>
      </c>
      <c r="AY453" s="248" t="s">
        <v>245</v>
      </c>
    </row>
    <row r="454" s="14" customFormat="1">
      <c r="A454" s="14"/>
      <c r="B454" s="249"/>
      <c r="C454" s="250"/>
      <c r="D454" s="234" t="s">
        <v>257</v>
      </c>
      <c r="E454" s="251" t="s">
        <v>1</v>
      </c>
      <c r="F454" s="252" t="s">
        <v>1414</v>
      </c>
      <c r="G454" s="250"/>
      <c r="H454" s="253">
        <v>35255.269</v>
      </c>
      <c r="I454" s="254"/>
      <c r="J454" s="250"/>
      <c r="K454" s="250"/>
      <c r="L454" s="255"/>
      <c r="M454" s="256"/>
      <c r="N454" s="257"/>
      <c r="O454" s="257"/>
      <c r="P454" s="257"/>
      <c r="Q454" s="257"/>
      <c r="R454" s="257"/>
      <c r="S454" s="257"/>
      <c r="T454" s="258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9" t="s">
        <v>257</v>
      </c>
      <c r="AU454" s="259" t="s">
        <v>85</v>
      </c>
      <c r="AV454" s="14" t="s">
        <v>87</v>
      </c>
      <c r="AW454" s="14" t="s">
        <v>34</v>
      </c>
      <c r="AX454" s="14" t="s">
        <v>77</v>
      </c>
      <c r="AY454" s="259" t="s">
        <v>245</v>
      </c>
    </row>
    <row r="455" s="13" customFormat="1">
      <c r="A455" s="13"/>
      <c r="B455" s="239"/>
      <c r="C455" s="240"/>
      <c r="D455" s="234" t="s">
        <v>257</v>
      </c>
      <c r="E455" s="241" t="s">
        <v>1</v>
      </c>
      <c r="F455" s="242" t="s">
        <v>1415</v>
      </c>
      <c r="G455" s="240"/>
      <c r="H455" s="241" t="s">
        <v>1</v>
      </c>
      <c r="I455" s="243"/>
      <c r="J455" s="240"/>
      <c r="K455" s="240"/>
      <c r="L455" s="244"/>
      <c r="M455" s="245"/>
      <c r="N455" s="246"/>
      <c r="O455" s="246"/>
      <c r="P455" s="246"/>
      <c r="Q455" s="246"/>
      <c r="R455" s="246"/>
      <c r="S455" s="246"/>
      <c r="T455" s="247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8" t="s">
        <v>257</v>
      </c>
      <c r="AU455" s="248" t="s">
        <v>85</v>
      </c>
      <c r="AV455" s="13" t="s">
        <v>85</v>
      </c>
      <c r="AW455" s="13" t="s">
        <v>34</v>
      </c>
      <c r="AX455" s="13" t="s">
        <v>77</v>
      </c>
      <c r="AY455" s="248" t="s">
        <v>245</v>
      </c>
    </row>
    <row r="456" s="14" customFormat="1">
      <c r="A456" s="14"/>
      <c r="B456" s="249"/>
      <c r="C456" s="250"/>
      <c r="D456" s="234" t="s">
        <v>257</v>
      </c>
      <c r="E456" s="251" t="s">
        <v>1</v>
      </c>
      <c r="F456" s="252" t="s">
        <v>1416</v>
      </c>
      <c r="G456" s="250"/>
      <c r="H456" s="253">
        <v>100</v>
      </c>
      <c r="I456" s="254"/>
      <c r="J456" s="250"/>
      <c r="K456" s="250"/>
      <c r="L456" s="255"/>
      <c r="M456" s="256"/>
      <c r="N456" s="257"/>
      <c r="O456" s="257"/>
      <c r="P456" s="257"/>
      <c r="Q456" s="257"/>
      <c r="R456" s="257"/>
      <c r="S456" s="257"/>
      <c r="T456" s="258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9" t="s">
        <v>257</v>
      </c>
      <c r="AU456" s="259" t="s">
        <v>85</v>
      </c>
      <c r="AV456" s="14" t="s">
        <v>87</v>
      </c>
      <c r="AW456" s="14" t="s">
        <v>34</v>
      </c>
      <c r="AX456" s="14" t="s">
        <v>77</v>
      </c>
      <c r="AY456" s="259" t="s">
        <v>245</v>
      </c>
    </row>
    <row r="457" s="15" customFormat="1">
      <c r="A457" s="15"/>
      <c r="B457" s="260"/>
      <c r="C457" s="261"/>
      <c r="D457" s="234" t="s">
        <v>257</v>
      </c>
      <c r="E457" s="262" t="s">
        <v>1</v>
      </c>
      <c r="F457" s="263" t="s">
        <v>266</v>
      </c>
      <c r="G457" s="261"/>
      <c r="H457" s="264">
        <v>35355.269</v>
      </c>
      <c r="I457" s="265"/>
      <c r="J457" s="261"/>
      <c r="K457" s="261"/>
      <c r="L457" s="266"/>
      <c r="M457" s="267"/>
      <c r="N457" s="268"/>
      <c r="O457" s="268"/>
      <c r="P457" s="268"/>
      <c r="Q457" s="268"/>
      <c r="R457" s="268"/>
      <c r="S457" s="268"/>
      <c r="T457" s="269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70" t="s">
        <v>257</v>
      </c>
      <c r="AU457" s="270" t="s">
        <v>85</v>
      </c>
      <c r="AV457" s="15" t="s">
        <v>253</v>
      </c>
      <c r="AW457" s="15" t="s">
        <v>34</v>
      </c>
      <c r="AX457" s="15" t="s">
        <v>85</v>
      </c>
      <c r="AY457" s="270" t="s">
        <v>245</v>
      </c>
    </row>
    <row r="458" s="2" customFormat="1" ht="16.5" customHeight="1">
      <c r="A458" s="40"/>
      <c r="B458" s="41"/>
      <c r="C458" s="221" t="s">
        <v>675</v>
      </c>
      <c r="D458" s="221" t="s">
        <v>248</v>
      </c>
      <c r="E458" s="222" t="s">
        <v>718</v>
      </c>
      <c r="F458" s="223" t="s">
        <v>719</v>
      </c>
      <c r="G458" s="224" t="s">
        <v>329</v>
      </c>
      <c r="H458" s="225">
        <v>3</v>
      </c>
      <c r="I458" s="226"/>
      <c r="J458" s="227">
        <f>ROUND(I458*H458,2)</f>
        <v>0</v>
      </c>
      <c r="K458" s="223" t="s">
        <v>252</v>
      </c>
      <c r="L458" s="46"/>
      <c r="M458" s="228" t="s">
        <v>1</v>
      </c>
      <c r="N458" s="229" t="s">
        <v>42</v>
      </c>
      <c r="O458" s="93"/>
      <c r="P458" s="230">
        <f>O458*H458</f>
        <v>0</v>
      </c>
      <c r="Q458" s="230">
        <v>0</v>
      </c>
      <c r="R458" s="230">
        <f>Q458*H458</f>
        <v>0</v>
      </c>
      <c r="S458" s="230">
        <v>0</v>
      </c>
      <c r="T458" s="231">
        <f>S458*H458</f>
        <v>0</v>
      </c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R458" s="232" t="s">
        <v>594</v>
      </c>
      <c r="AT458" s="232" t="s">
        <v>248</v>
      </c>
      <c r="AU458" s="232" t="s">
        <v>85</v>
      </c>
      <c r="AY458" s="19" t="s">
        <v>245</v>
      </c>
      <c r="BE458" s="233">
        <f>IF(N458="základní",J458,0)</f>
        <v>0</v>
      </c>
      <c r="BF458" s="233">
        <f>IF(N458="snížená",J458,0)</f>
        <v>0</v>
      </c>
      <c r="BG458" s="233">
        <f>IF(N458="zákl. přenesená",J458,0)</f>
        <v>0</v>
      </c>
      <c r="BH458" s="233">
        <f>IF(N458="sníž. přenesená",J458,0)</f>
        <v>0</v>
      </c>
      <c r="BI458" s="233">
        <f>IF(N458="nulová",J458,0)</f>
        <v>0</v>
      </c>
      <c r="BJ458" s="19" t="s">
        <v>85</v>
      </c>
      <c r="BK458" s="233">
        <f>ROUND(I458*H458,2)</f>
        <v>0</v>
      </c>
      <c r="BL458" s="19" t="s">
        <v>594</v>
      </c>
      <c r="BM458" s="232" t="s">
        <v>1417</v>
      </c>
    </row>
    <row r="459" s="2" customFormat="1">
      <c r="A459" s="40"/>
      <c r="B459" s="41"/>
      <c r="C459" s="42"/>
      <c r="D459" s="234" t="s">
        <v>255</v>
      </c>
      <c r="E459" s="42"/>
      <c r="F459" s="235" t="s">
        <v>721</v>
      </c>
      <c r="G459" s="42"/>
      <c r="H459" s="42"/>
      <c r="I459" s="236"/>
      <c r="J459" s="42"/>
      <c r="K459" s="42"/>
      <c r="L459" s="46"/>
      <c r="M459" s="237"/>
      <c r="N459" s="238"/>
      <c r="O459" s="93"/>
      <c r="P459" s="93"/>
      <c r="Q459" s="93"/>
      <c r="R459" s="93"/>
      <c r="S459" s="93"/>
      <c r="T459" s="94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19" t="s">
        <v>255</v>
      </c>
      <c r="AU459" s="19" t="s">
        <v>85</v>
      </c>
    </row>
    <row r="460" s="13" customFormat="1">
      <c r="A460" s="13"/>
      <c r="B460" s="239"/>
      <c r="C460" s="240"/>
      <c r="D460" s="234" t="s">
        <v>257</v>
      </c>
      <c r="E460" s="241" t="s">
        <v>1</v>
      </c>
      <c r="F460" s="242" t="s">
        <v>723</v>
      </c>
      <c r="G460" s="240"/>
      <c r="H460" s="241" t="s">
        <v>1</v>
      </c>
      <c r="I460" s="243"/>
      <c r="J460" s="240"/>
      <c r="K460" s="240"/>
      <c r="L460" s="244"/>
      <c r="M460" s="245"/>
      <c r="N460" s="246"/>
      <c r="O460" s="246"/>
      <c r="P460" s="246"/>
      <c r="Q460" s="246"/>
      <c r="R460" s="246"/>
      <c r="S460" s="246"/>
      <c r="T460" s="247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8" t="s">
        <v>257</v>
      </c>
      <c r="AU460" s="248" t="s">
        <v>85</v>
      </c>
      <c r="AV460" s="13" t="s">
        <v>85</v>
      </c>
      <c r="AW460" s="13" t="s">
        <v>34</v>
      </c>
      <c r="AX460" s="13" t="s">
        <v>77</v>
      </c>
      <c r="AY460" s="248" t="s">
        <v>245</v>
      </c>
    </row>
    <row r="461" s="14" customFormat="1">
      <c r="A461" s="14"/>
      <c r="B461" s="249"/>
      <c r="C461" s="250"/>
      <c r="D461" s="234" t="s">
        <v>257</v>
      </c>
      <c r="E461" s="251" t="s">
        <v>1</v>
      </c>
      <c r="F461" s="252" t="s">
        <v>272</v>
      </c>
      <c r="G461" s="250"/>
      <c r="H461" s="253">
        <v>3</v>
      </c>
      <c r="I461" s="254"/>
      <c r="J461" s="250"/>
      <c r="K461" s="250"/>
      <c r="L461" s="255"/>
      <c r="M461" s="256"/>
      <c r="N461" s="257"/>
      <c r="O461" s="257"/>
      <c r="P461" s="257"/>
      <c r="Q461" s="257"/>
      <c r="R461" s="257"/>
      <c r="S461" s="257"/>
      <c r="T461" s="258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9" t="s">
        <v>257</v>
      </c>
      <c r="AU461" s="259" t="s">
        <v>85</v>
      </c>
      <c r="AV461" s="14" t="s">
        <v>87</v>
      </c>
      <c r="AW461" s="14" t="s">
        <v>34</v>
      </c>
      <c r="AX461" s="14" t="s">
        <v>85</v>
      </c>
      <c r="AY461" s="259" t="s">
        <v>245</v>
      </c>
    </row>
    <row r="462" s="2" customFormat="1" ht="16.5" customHeight="1">
      <c r="A462" s="40"/>
      <c r="B462" s="41"/>
      <c r="C462" s="221" t="s">
        <v>690</v>
      </c>
      <c r="D462" s="221" t="s">
        <v>248</v>
      </c>
      <c r="E462" s="222" t="s">
        <v>1418</v>
      </c>
      <c r="F462" s="223" t="s">
        <v>1419</v>
      </c>
      <c r="G462" s="224" t="s">
        <v>545</v>
      </c>
      <c r="H462" s="225">
        <v>17442.057000000001</v>
      </c>
      <c r="I462" s="226"/>
      <c r="J462" s="227">
        <f>ROUND(I462*H462,2)</f>
        <v>0</v>
      </c>
      <c r="K462" s="223" t="s">
        <v>252</v>
      </c>
      <c r="L462" s="46"/>
      <c r="M462" s="228" t="s">
        <v>1</v>
      </c>
      <c r="N462" s="229" t="s">
        <v>42</v>
      </c>
      <c r="O462" s="93"/>
      <c r="P462" s="230">
        <f>O462*H462</f>
        <v>0</v>
      </c>
      <c r="Q462" s="230">
        <v>0</v>
      </c>
      <c r="R462" s="230">
        <f>Q462*H462</f>
        <v>0</v>
      </c>
      <c r="S462" s="230">
        <v>0</v>
      </c>
      <c r="T462" s="231">
        <f>S462*H462</f>
        <v>0</v>
      </c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R462" s="232" t="s">
        <v>594</v>
      </c>
      <c r="AT462" s="232" t="s">
        <v>248</v>
      </c>
      <c r="AU462" s="232" t="s">
        <v>85</v>
      </c>
      <c r="AY462" s="19" t="s">
        <v>245</v>
      </c>
      <c r="BE462" s="233">
        <f>IF(N462="základní",J462,0)</f>
        <v>0</v>
      </c>
      <c r="BF462" s="233">
        <f>IF(N462="snížená",J462,0)</f>
        <v>0</v>
      </c>
      <c r="BG462" s="233">
        <f>IF(N462="zákl. přenesená",J462,0)</f>
        <v>0</v>
      </c>
      <c r="BH462" s="233">
        <f>IF(N462="sníž. přenesená",J462,0)</f>
        <v>0</v>
      </c>
      <c r="BI462" s="233">
        <f>IF(N462="nulová",J462,0)</f>
        <v>0</v>
      </c>
      <c r="BJ462" s="19" t="s">
        <v>85</v>
      </c>
      <c r="BK462" s="233">
        <f>ROUND(I462*H462,2)</f>
        <v>0</v>
      </c>
      <c r="BL462" s="19" t="s">
        <v>594</v>
      </c>
      <c r="BM462" s="232" t="s">
        <v>1420</v>
      </c>
    </row>
    <row r="463" s="2" customFormat="1">
      <c r="A463" s="40"/>
      <c r="B463" s="41"/>
      <c r="C463" s="42"/>
      <c r="D463" s="234" t="s">
        <v>255</v>
      </c>
      <c r="E463" s="42"/>
      <c r="F463" s="235" t="s">
        <v>1421</v>
      </c>
      <c r="G463" s="42"/>
      <c r="H463" s="42"/>
      <c r="I463" s="236"/>
      <c r="J463" s="42"/>
      <c r="K463" s="42"/>
      <c r="L463" s="46"/>
      <c r="M463" s="237"/>
      <c r="N463" s="238"/>
      <c r="O463" s="93"/>
      <c r="P463" s="93"/>
      <c r="Q463" s="93"/>
      <c r="R463" s="93"/>
      <c r="S463" s="93"/>
      <c r="T463" s="94"/>
      <c r="U463" s="40"/>
      <c r="V463" s="40"/>
      <c r="W463" s="40"/>
      <c r="X463" s="40"/>
      <c r="Y463" s="40"/>
      <c r="Z463" s="40"/>
      <c r="AA463" s="40"/>
      <c r="AB463" s="40"/>
      <c r="AC463" s="40"/>
      <c r="AD463" s="40"/>
      <c r="AE463" s="40"/>
      <c r="AT463" s="19" t="s">
        <v>255</v>
      </c>
      <c r="AU463" s="19" t="s">
        <v>85</v>
      </c>
    </row>
    <row r="464" s="13" customFormat="1">
      <c r="A464" s="13"/>
      <c r="B464" s="239"/>
      <c r="C464" s="240"/>
      <c r="D464" s="234" t="s">
        <v>257</v>
      </c>
      <c r="E464" s="241" t="s">
        <v>1</v>
      </c>
      <c r="F464" s="242" t="s">
        <v>1422</v>
      </c>
      <c r="G464" s="240"/>
      <c r="H464" s="241" t="s">
        <v>1</v>
      </c>
      <c r="I464" s="243"/>
      <c r="J464" s="240"/>
      <c r="K464" s="240"/>
      <c r="L464" s="244"/>
      <c r="M464" s="245"/>
      <c r="N464" s="246"/>
      <c r="O464" s="246"/>
      <c r="P464" s="246"/>
      <c r="Q464" s="246"/>
      <c r="R464" s="246"/>
      <c r="S464" s="246"/>
      <c r="T464" s="247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8" t="s">
        <v>257</v>
      </c>
      <c r="AU464" s="248" t="s">
        <v>85</v>
      </c>
      <c r="AV464" s="13" t="s">
        <v>85</v>
      </c>
      <c r="AW464" s="13" t="s">
        <v>34</v>
      </c>
      <c r="AX464" s="13" t="s">
        <v>77</v>
      </c>
      <c r="AY464" s="248" t="s">
        <v>245</v>
      </c>
    </row>
    <row r="465" s="14" customFormat="1">
      <c r="A465" s="14"/>
      <c r="B465" s="249"/>
      <c r="C465" s="250"/>
      <c r="D465" s="234" t="s">
        <v>257</v>
      </c>
      <c r="E465" s="251" t="s">
        <v>1</v>
      </c>
      <c r="F465" s="252" t="s">
        <v>1423</v>
      </c>
      <c r="G465" s="250"/>
      <c r="H465" s="253">
        <v>26329.724999999999</v>
      </c>
      <c r="I465" s="254"/>
      <c r="J465" s="250"/>
      <c r="K465" s="250"/>
      <c r="L465" s="255"/>
      <c r="M465" s="256"/>
      <c r="N465" s="257"/>
      <c r="O465" s="257"/>
      <c r="P465" s="257"/>
      <c r="Q465" s="257"/>
      <c r="R465" s="257"/>
      <c r="S465" s="257"/>
      <c r="T465" s="258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9" t="s">
        <v>257</v>
      </c>
      <c r="AU465" s="259" t="s">
        <v>85</v>
      </c>
      <c r="AV465" s="14" t="s">
        <v>87</v>
      </c>
      <c r="AW465" s="14" t="s">
        <v>34</v>
      </c>
      <c r="AX465" s="14" t="s">
        <v>77</v>
      </c>
      <c r="AY465" s="259" t="s">
        <v>245</v>
      </c>
    </row>
    <row r="466" s="13" customFormat="1">
      <c r="A466" s="13"/>
      <c r="B466" s="239"/>
      <c r="C466" s="240"/>
      <c r="D466" s="234" t="s">
        <v>257</v>
      </c>
      <c r="E466" s="241" t="s">
        <v>1</v>
      </c>
      <c r="F466" s="242" t="s">
        <v>1424</v>
      </c>
      <c r="G466" s="240"/>
      <c r="H466" s="241" t="s">
        <v>1</v>
      </c>
      <c r="I466" s="243"/>
      <c r="J466" s="240"/>
      <c r="K466" s="240"/>
      <c r="L466" s="244"/>
      <c r="M466" s="245"/>
      <c r="N466" s="246"/>
      <c r="O466" s="246"/>
      <c r="P466" s="246"/>
      <c r="Q466" s="246"/>
      <c r="R466" s="246"/>
      <c r="S466" s="246"/>
      <c r="T466" s="247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8" t="s">
        <v>257</v>
      </c>
      <c r="AU466" s="248" t="s">
        <v>85</v>
      </c>
      <c r="AV466" s="13" t="s">
        <v>85</v>
      </c>
      <c r="AW466" s="13" t="s">
        <v>34</v>
      </c>
      <c r="AX466" s="13" t="s">
        <v>77</v>
      </c>
      <c r="AY466" s="248" t="s">
        <v>245</v>
      </c>
    </row>
    <row r="467" s="14" customFormat="1">
      <c r="A467" s="14"/>
      <c r="B467" s="249"/>
      <c r="C467" s="250"/>
      <c r="D467" s="234" t="s">
        <v>257</v>
      </c>
      <c r="E467" s="251" t="s">
        <v>1</v>
      </c>
      <c r="F467" s="252" t="s">
        <v>1425</v>
      </c>
      <c r="G467" s="250"/>
      <c r="H467" s="253">
        <v>-8887.6679999999997</v>
      </c>
      <c r="I467" s="254"/>
      <c r="J467" s="250"/>
      <c r="K467" s="250"/>
      <c r="L467" s="255"/>
      <c r="M467" s="256"/>
      <c r="N467" s="257"/>
      <c r="O467" s="257"/>
      <c r="P467" s="257"/>
      <c r="Q467" s="257"/>
      <c r="R467" s="257"/>
      <c r="S467" s="257"/>
      <c r="T467" s="258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9" t="s">
        <v>257</v>
      </c>
      <c r="AU467" s="259" t="s">
        <v>85</v>
      </c>
      <c r="AV467" s="14" t="s">
        <v>87</v>
      </c>
      <c r="AW467" s="14" t="s">
        <v>34</v>
      </c>
      <c r="AX467" s="14" t="s">
        <v>77</v>
      </c>
      <c r="AY467" s="259" t="s">
        <v>245</v>
      </c>
    </row>
    <row r="468" s="15" customFormat="1">
      <c r="A468" s="15"/>
      <c r="B468" s="260"/>
      <c r="C468" s="261"/>
      <c r="D468" s="234" t="s">
        <v>257</v>
      </c>
      <c r="E468" s="262" t="s">
        <v>1010</v>
      </c>
      <c r="F468" s="263" t="s">
        <v>266</v>
      </c>
      <c r="G468" s="261"/>
      <c r="H468" s="264">
        <v>17442.057000000001</v>
      </c>
      <c r="I468" s="265"/>
      <c r="J468" s="261"/>
      <c r="K468" s="261"/>
      <c r="L468" s="266"/>
      <c r="M468" s="293"/>
      <c r="N468" s="294"/>
      <c r="O468" s="294"/>
      <c r="P468" s="294"/>
      <c r="Q468" s="294"/>
      <c r="R468" s="294"/>
      <c r="S468" s="294"/>
      <c r="T468" s="29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70" t="s">
        <v>257</v>
      </c>
      <c r="AU468" s="270" t="s">
        <v>85</v>
      </c>
      <c r="AV468" s="15" t="s">
        <v>253</v>
      </c>
      <c r="AW468" s="15" t="s">
        <v>34</v>
      </c>
      <c r="AX468" s="15" t="s">
        <v>85</v>
      </c>
      <c r="AY468" s="270" t="s">
        <v>245</v>
      </c>
    </row>
    <row r="469" s="2" customFormat="1" ht="6.96" customHeight="1">
      <c r="A469" s="40"/>
      <c r="B469" s="68"/>
      <c r="C469" s="69"/>
      <c r="D469" s="69"/>
      <c r="E469" s="69"/>
      <c r="F469" s="69"/>
      <c r="G469" s="69"/>
      <c r="H469" s="69"/>
      <c r="I469" s="69"/>
      <c r="J469" s="69"/>
      <c r="K469" s="69"/>
      <c r="L469" s="46"/>
      <c r="M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  <c r="AC469" s="40"/>
      <c r="AD469" s="40"/>
      <c r="AE469" s="40"/>
    </row>
  </sheetData>
  <sheetProtection sheet="1" autoFilter="0" formatColumns="0" formatRows="0" objects="1" scenarios="1" spinCount="100000" saltValue="khHr9vyegKydj9RP7e8DLe6dAWMFwDLrZfrssJU8ZfMCv5dotpR80Obe9vWI5OJQsqu7QaDEuaCFHSVTi7xGQQ==" hashValue="jIkqUNi+78FvPTmrBJYq26/J69XslI6NQ6s0taIvlbBnJOcFnVmyHiqf8mSSy+WHMk2Rn5oKHHMpF+Vsv8oNPA==" algorithmName="SHA-512" password="CC35"/>
  <autoFilter ref="C119:K468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95</v>
      </c>
      <c r="AZ2" s="138" t="s">
        <v>173</v>
      </c>
      <c r="BA2" s="138" t="s">
        <v>174</v>
      </c>
      <c r="BB2" s="138" t="s">
        <v>1</v>
      </c>
      <c r="BC2" s="138" t="s">
        <v>1426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176</v>
      </c>
      <c r="BA3" s="138" t="s">
        <v>177</v>
      </c>
      <c r="BB3" s="138" t="s">
        <v>1</v>
      </c>
      <c r="BC3" s="138" t="s">
        <v>1427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1428</v>
      </c>
      <c r="BA4" s="138" t="s">
        <v>1</v>
      </c>
      <c r="BB4" s="138" t="s">
        <v>1</v>
      </c>
      <c r="BC4" s="138" t="s">
        <v>1429</v>
      </c>
      <c r="BD4" s="138" t="s">
        <v>87</v>
      </c>
    </row>
    <row r="5" hidden="1" s="1" customFormat="1" ht="6.96" customHeight="1">
      <c r="B5" s="22"/>
      <c r="L5" s="22"/>
      <c r="AZ5" s="138" t="s">
        <v>180</v>
      </c>
      <c r="BA5" s="138" t="s">
        <v>181</v>
      </c>
      <c r="BB5" s="138" t="s">
        <v>1</v>
      </c>
      <c r="BC5" s="138" t="s">
        <v>1430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1431</v>
      </c>
      <c r="BA6" s="138" t="s">
        <v>1</v>
      </c>
      <c r="BB6" s="138" t="s">
        <v>1</v>
      </c>
      <c r="BC6" s="138" t="s">
        <v>1432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  <c r="AZ7" s="138" t="s">
        <v>183</v>
      </c>
      <c r="BA7" s="138" t="s">
        <v>1</v>
      </c>
      <c r="BB7" s="138" t="s">
        <v>1</v>
      </c>
      <c r="BC7" s="138" t="s">
        <v>1433</v>
      </c>
      <c r="BD7" s="138" t="s">
        <v>87</v>
      </c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38" t="s">
        <v>185</v>
      </c>
      <c r="BA8" s="138" t="s">
        <v>186</v>
      </c>
      <c r="BB8" s="138" t="s">
        <v>1</v>
      </c>
      <c r="BC8" s="138" t="s">
        <v>1434</v>
      </c>
      <c r="BD8" s="138" t="s">
        <v>87</v>
      </c>
    </row>
    <row r="9" hidden="1" s="2" customFormat="1" ht="16.5" customHeight="1">
      <c r="A9" s="40"/>
      <c r="B9" s="46"/>
      <c r="C9" s="40"/>
      <c r="D9" s="40"/>
      <c r="E9" s="145" t="s">
        <v>1435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38" t="s">
        <v>198</v>
      </c>
      <c r="BA9" s="138" t="s">
        <v>1</v>
      </c>
      <c r="BB9" s="138" t="s">
        <v>1</v>
      </c>
      <c r="BC9" s="138" t="s">
        <v>1436</v>
      </c>
      <c r="BD9" s="138" t="s">
        <v>87</v>
      </c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38" t="s">
        <v>1437</v>
      </c>
      <c r="BA10" s="138" t="s">
        <v>1</v>
      </c>
      <c r="BB10" s="138" t="s">
        <v>1</v>
      </c>
      <c r="BC10" s="138" t="s">
        <v>1438</v>
      </c>
      <c r="BD10" s="138" t="s">
        <v>87</v>
      </c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138" t="s">
        <v>1439</v>
      </c>
      <c r="BA11" s="138" t="s">
        <v>1</v>
      </c>
      <c r="BB11" s="138" t="s">
        <v>1</v>
      </c>
      <c r="BC11" s="138" t="s">
        <v>1440</v>
      </c>
      <c r="BD11" s="138" t="s">
        <v>87</v>
      </c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138" t="s">
        <v>203</v>
      </c>
      <c r="BA12" s="138" t="s">
        <v>204</v>
      </c>
      <c r="BB12" s="138" t="s">
        <v>1</v>
      </c>
      <c r="BC12" s="138" t="s">
        <v>419</v>
      </c>
      <c r="BD12" s="138" t="s">
        <v>87</v>
      </c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138" t="s">
        <v>206</v>
      </c>
      <c r="BA13" s="138" t="s">
        <v>207</v>
      </c>
      <c r="BB13" s="138" t="s">
        <v>1</v>
      </c>
      <c r="BC13" s="138" t="s">
        <v>1434</v>
      </c>
      <c r="BD13" s="138" t="s">
        <v>87</v>
      </c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138" t="s">
        <v>209</v>
      </c>
      <c r="BA14" s="138" t="s">
        <v>210</v>
      </c>
      <c r="BB14" s="138" t="s">
        <v>1</v>
      </c>
      <c r="BC14" s="138" t="s">
        <v>1441</v>
      </c>
      <c r="BD14" s="138" t="s">
        <v>87</v>
      </c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138" t="s">
        <v>216</v>
      </c>
      <c r="BA15" s="138" t="s">
        <v>217</v>
      </c>
      <c r="BB15" s="138" t="s">
        <v>1</v>
      </c>
      <c r="BC15" s="138" t="s">
        <v>253</v>
      </c>
      <c r="BD15" s="138" t="s">
        <v>87</v>
      </c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ROUND((SUM(BE120:BE433)),  2)</f>
        <v>0</v>
      </c>
      <c r="G33" s="40"/>
      <c r="H33" s="40"/>
      <c r="I33" s="158">
        <v>0.20999999999999999</v>
      </c>
      <c r="J33" s="157">
        <f>ROUND(((SUM(BE120:BE433))*I33),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ROUND((SUM(BF120:BF433)),  2)</f>
        <v>0</v>
      </c>
      <c r="G34" s="40"/>
      <c r="H34" s="40"/>
      <c r="I34" s="158">
        <v>0.12</v>
      </c>
      <c r="J34" s="157">
        <f>ROUND(((SUM(BF120:BF433))*I34),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ROUND((SUM(BG120:BG433)),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ROUND((SUM(BH120:BH433)),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ROUND((SUM(BI120:BI433)),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SO111.12.01 - ŽST Valašská Polanka, kolejový svršek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J121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227</v>
      </c>
      <c r="E98" s="191"/>
      <c r="F98" s="191"/>
      <c r="G98" s="191"/>
      <c r="H98" s="191"/>
      <c r="I98" s="191"/>
      <c r="J98" s="192">
        <f>J122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228</v>
      </c>
      <c r="E99" s="191"/>
      <c r="F99" s="191"/>
      <c r="G99" s="191"/>
      <c r="H99" s="191"/>
      <c r="I99" s="191"/>
      <c r="J99" s="192">
        <f>J347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2"/>
      <c r="C100" s="183"/>
      <c r="D100" s="184" t="s">
        <v>229</v>
      </c>
      <c r="E100" s="185"/>
      <c r="F100" s="185"/>
      <c r="G100" s="185"/>
      <c r="H100" s="185"/>
      <c r="I100" s="185"/>
      <c r="J100" s="186">
        <f>J356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hidden="1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/>
    <row r="104" hidden="1"/>
    <row r="105" hidden="1"/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5" t="s">
        <v>230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4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77" t="str">
        <f>E7</f>
        <v>Cyklická obnova trati v úseku Vsetín – Horní Lideč</v>
      </c>
      <c r="F110" s="34"/>
      <c r="G110" s="34"/>
      <c r="H110" s="34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191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SO111.12.01 - ŽST Valašská Polanka, kolejový svršek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20</v>
      </c>
      <c r="D114" s="42"/>
      <c r="E114" s="42"/>
      <c r="F114" s="29" t="str">
        <f>F12</f>
        <v>Vsetín - Horní Lideč</v>
      </c>
      <c r="G114" s="42"/>
      <c r="H114" s="42"/>
      <c r="I114" s="34" t="s">
        <v>22</v>
      </c>
      <c r="J114" s="81" t="str">
        <f>IF(J12="","",J12)</f>
        <v>20. 11. 2025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4" t="s">
        <v>24</v>
      </c>
      <c r="D116" s="42"/>
      <c r="E116" s="42"/>
      <c r="F116" s="29" t="str">
        <f>E15</f>
        <v>Správa železnic s.o.</v>
      </c>
      <c r="G116" s="42"/>
      <c r="H116" s="42"/>
      <c r="I116" s="34" t="s">
        <v>32</v>
      </c>
      <c r="J116" s="38" t="str">
        <f>E21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30</v>
      </c>
      <c r="D117" s="42"/>
      <c r="E117" s="42"/>
      <c r="F117" s="29" t="str">
        <f>IF(E18="","",E18)</f>
        <v>Vyplň údaj</v>
      </c>
      <c r="G117" s="42"/>
      <c r="H117" s="42"/>
      <c r="I117" s="34" t="s">
        <v>35</v>
      </c>
      <c r="J117" s="38" t="str">
        <f>E24</f>
        <v>Správa železnic s.o.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194"/>
      <c r="B119" s="195"/>
      <c r="C119" s="196" t="s">
        <v>231</v>
      </c>
      <c r="D119" s="197" t="s">
        <v>62</v>
      </c>
      <c r="E119" s="197" t="s">
        <v>58</v>
      </c>
      <c r="F119" s="197" t="s">
        <v>59</v>
      </c>
      <c r="G119" s="197" t="s">
        <v>232</v>
      </c>
      <c r="H119" s="197" t="s">
        <v>233</v>
      </c>
      <c r="I119" s="197" t="s">
        <v>234</v>
      </c>
      <c r="J119" s="197" t="s">
        <v>223</v>
      </c>
      <c r="K119" s="198" t="s">
        <v>235</v>
      </c>
      <c r="L119" s="199"/>
      <c r="M119" s="102" t="s">
        <v>1</v>
      </c>
      <c r="N119" s="103" t="s">
        <v>41</v>
      </c>
      <c r="O119" s="103" t="s">
        <v>236</v>
      </c>
      <c r="P119" s="103" t="s">
        <v>237</v>
      </c>
      <c r="Q119" s="103" t="s">
        <v>238</v>
      </c>
      <c r="R119" s="103" t="s">
        <v>239</v>
      </c>
      <c r="S119" s="103" t="s">
        <v>240</v>
      </c>
      <c r="T119" s="104" t="s">
        <v>241</v>
      </c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</row>
    <row r="120" s="2" customFormat="1" ht="22.8" customHeight="1">
      <c r="A120" s="40"/>
      <c r="B120" s="41"/>
      <c r="C120" s="109" t="s">
        <v>242</v>
      </c>
      <c r="D120" s="42"/>
      <c r="E120" s="42"/>
      <c r="F120" s="42"/>
      <c r="G120" s="42"/>
      <c r="H120" s="42"/>
      <c r="I120" s="42"/>
      <c r="J120" s="200">
        <f>BK120</f>
        <v>0</v>
      </c>
      <c r="K120" s="42"/>
      <c r="L120" s="46"/>
      <c r="M120" s="105"/>
      <c r="N120" s="201"/>
      <c r="O120" s="106"/>
      <c r="P120" s="202">
        <f>P121+P356</f>
        <v>0</v>
      </c>
      <c r="Q120" s="106"/>
      <c r="R120" s="202">
        <f>R121+R356</f>
        <v>2814.9568000000004</v>
      </c>
      <c r="S120" s="106"/>
      <c r="T120" s="203">
        <f>T121+T356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76</v>
      </c>
      <c r="AU120" s="19" t="s">
        <v>225</v>
      </c>
      <c r="BK120" s="204">
        <f>BK121+BK356</f>
        <v>0</v>
      </c>
    </row>
    <row r="121" s="12" customFormat="1" ht="25.92" customHeight="1">
      <c r="A121" s="12"/>
      <c r="B121" s="205"/>
      <c r="C121" s="206"/>
      <c r="D121" s="207" t="s">
        <v>76</v>
      </c>
      <c r="E121" s="208" t="s">
        <v>243</v>
      </c>
      <c r="F121" s="208" t="s">
        <v>244</v>
      </c>
      <c r="G121" s="206"/>
      <c r="H121" s="206"/>
      <c r="I121" s="209"/>
      <c r="J121" s="210">
        <f>BK121</f>
        <v>0</v>
      </c>
      <c r="K121" s="206"/>
      <c r="L121" s="211"/>
      <c r="M121" s="212"/>
      <c r="N121" s="213"/>
      <c r="O121" s="213"/>
      <c r="P121" s="214">
        <f>P122+P347</f>
        <v>0</v>
      </c>
      <c r="Q121" s="213"/>
      <c r="R121" s="214">
        <f>R122+R347</f>
        <v>2814.9568000000004</v>
      </c>
      <c r="S121" s="213"/>
      <c r="T121" s="215">
        <f>T122+T347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6" t="s">
        <v>85</v>
      </c>
      <c r="AT121" s="217" t="s">
        <v>76</v>
      </c>
      <c r="AU121" s="217" t="s">
        <v>77</v>
      </c>
      <c r="AY121" s="216" t="s">
        <v>245</v>
      </c>
      <c r="BK121" s="218">
        <f>BK122+BK347</f>
        <v>0</v>
      </c>
    </row>
    <row r="122" s="12" customFormat="1" ht="22.8" customHeight="1">
      <c r="A122" s="12"/>
      <c r="B122" s="205"/>
      <c r="C122" s="206"/>
      <c r="D122" s="207" t="s">
        <v>76</v>
      </c>
      <c r="E122" s="219" t="s">
        <v>246</v>
      </c>
      <c r="F122" s="219" t="s">
        <v>247</v>
      </c>
      <c r="G122" s="206"/>
      <c r="H122" s="206"/>
      <c r="I122" s="209"/>
      <c r="J122" s="220">
        <f>BK122</f>
        <v>0</v>
      </c>
      <c r="K122" s="206"/>
      <c r="L122" s="211"/>
      <c r="M122" s="212"/>
      <c r="N122" s="213"/>
      <c r="O122" s="213"/>
      <c r="P122" s="214">
        <f>SUM(P123:P346)</f>
        <v>0</v>
      </c>
      <c r="Q122" s="213"/>
      <c r="R122" s="214">
        <f>SUM(R123:R346)</f>
        <v>0</v>
      </c>
      <c r="S122" s="213"/>
      <c r="T122" s="215">
        <f>SUM(T123:T346)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85</v>
      </c>
      <c r="AY122" s="216" t="s">
        <v>245</v>
      </c>
      <c r="BK122" s="218">
        <f>SUM(BK123:BK346)</f>
        <v>0</v>
      </c>
    </row>
    <row r="123" s="2" customFormat="1" ht="16.5" customHeight="1">
      <c r="A123" s="40"/>
      <c r="B123" s="41"/>
      <c r="C123" s="221" t="s">
        <v>85</v>
      </c>
      <c r="D123" s="221" t="s">
        <v>248</v>
      </c>
      <c r="E123" s="222" t="s">
        <v>1442</v>
      </c>
      <c r="F123" s="223" t="s">
        <v>1443</v>
      </c>
      <c r="G123" s="224" t="s">
        <v>275</v>
      </c>
      <c r="H123" s="225">
        <v>1806</v>
      </c>
      <c r="I123" s="226"/>
      <c r="J123" s="227">
        <f>ROUND(I123*H123,2)</f>
        <v>0</v>
      </c>
      <c r="K123" s="223" t="s">
        <v>252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87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1444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1445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87</v>
      </c>
    </row>
    <row r="125" s="13" customFormat="1">
      <c r="A125" s="13"/>
      <c r="B125" s="239"/>
      <c r="C125" s="240"/>
      <c r="D125" s="234" t="s">
        <v>257</v>
      </c>
      <c r="E125" s="241" t="s">
        <v>1</v>
      </c>
      <c r="F125" s="242" t="s">
        <v>1446</v>
      </c>
      <c r="G125" s="240"/>
      <c r="H125" s="241" t="s">
        <v>1</v>
      </c>
      <c r="I125" s="243"/>
      <c r="J125" s="240"/>
      <c r="K125" s="240"/>
      <c r="L125" s="244"/>
      <c r="M125" s="245"/>
      <c r="N125" s="246"/>
      <c r="O125" s="246"/>
      <c r="P125" s="246"/>
      <c r="Q125" s="246"/>
      <c r="R125" s="246"/>
      <c r="S125" s="246"/>
      <c r="T125" s="24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8" t="s">
        <v>257</v>
      </c>
      <c r="AU125" s="248" t="s">
        <v>87</v>
      </c>
      <c r="AV125" s="13" t="s">
        <v>85</v>
      </c>
      <c r="AW125" s="13" t="s">
        <v>34</v>
      </c>
      <c r="AX125" s="13" t="s">
        <v>77</v>
      </c>
      <c r="AY125" s="248" t="s">
        <v>245</v>
      </c>
    </row>
    <row r="126" s="14" customFormat="1">
      <c r="A126" s="14"/>
      <c r="B126" s="249"/>
      <c r="C126" s="250"/>
      <c r="D126" s="234" t="s">
        <v>257</v>
      </c>
      <c r="E126" s="251" t="s">
        <v>1</v>
      </c>
      <c r="F126" s="252" t="s">
        <v>1447</v>
      </c>
      <c r="G126" s="250"/>
      <c r="H126" s="253">
        <v>1251.5999999999999</v>
      </c>
      <c r="I126" s="254"/>
      <c r="J126" s="250"/>
      <c r="K126" s="250"/>
      <c r="L126" s="255"/>
      <c r="M126" s="256"/>
      <c r="N126" s="257"/>
      <c r="O126" s="257"/>
      <c r="P126" s="257"/>
      <c r="Q126" s="257"/>
      <c r="R126" s="257"/>
      <c r="S126" s="257"/>
      <c r="T126" s="25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9" t="s">
        <v>257</v>
      </c>
      <c r="AU126" s="259" t="s">
        <v>87</v>
      </c>
      <c r="AV126" s="14" t="s">
        <v>87</v>
      </c>
      <c r="AW126" s="14" t="s">
        <v>34</v>
      </c>
      <c r="AX126" s="14" t="s">
        <v>77</v>
      </c>
      <c r="AY126" s="259" t="s">
        <v>245</v>
      </c>
    </row>
    <row r="127" s="14" customFormat="1">
      <c r="A127" s="14"/>
      <c r="B127" s="249"/>
      <c r="C127" s="250"/>
      <c r="D127" s="234" t="s">
        <v>257</v>
      </c>
      <c r="E127" s="251" t="s">
        <v>1</v>
      </c>
      <c r="F127" s="252" t="s">
        <v>1448</v>
      </c>
      <c r="G127" s="250"/>
      <c r="H127" s="253">
        <v>554.39999999999998</v>
      </c>
      <c r="I127" s="254"/>
      <c r="J127" s="250"/>
      <c r="K127" s="250"/>
      <c r="L127" s="255"/>
      <c r="M127" s="256"/>
      <c r="N127" s="257"/>
      <c r="O127" s="257"/>
      <c r="P127" s="257"/>
      <c r="Q127" s="257"/>
      <c r="R127" s="257"/>
      <c r="S127" s="257"/>
      <c r="T127" s="258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9" t="s">
        <v>257</v>
      </c>
      <c r="AU127" s="259" t="s">
        <v>87</v>
      </c>
      <c r="AV127" s="14" t="s">
        <v>87</v>
      </c>
      <c r="AW127" s="14" t="s">
        <v>34</v>
      </c>
      <c r="AX127" s="14" t="s">
        <v>77</v>
      </c>
      <c r="AY127" s="259" t="s">
        <v>245</v>
      </c>
    </row>
    <row r="128" s="15" customFormat="1">
      <c r="A128" s="15"/>
      <c r="B128" s="260"/>
      <c r="C128" s="261"/>
      <c r="D128" s="234" t="s">
        <v>257</v>
      </c>
      <c r="E128" s="262" t="s">
        <v>1439</v>
      </c>
      <c r="F128" s="263" t="s">
        <v>266</v>
      </c>
      <c r="G128" s="261"/>
      <c r="H128" s="264">
        <v>1806</v>
      </c>
      <c r="I128" s="265"/>
      <c r="J128" s="261"/>
      <c r="K128" s="261"/>
      <c r="L128" s="266"/>
      <c r="M128" s="267"/>
      <c r="N128" s="268"/>
      <c r="O128" s="268"/>
      <c r="P128" s="268"/>
      <c r="Q128" s="268"/>
      <c r="R128" s="268"/>
      <c r="S128" s="268"/>
      <c r="T128" s="269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70" t="s">
        <v>257</v>
      </c>
      <c r="AU128" s="270" t="s">
        <v>87</v>
      </c>
      <c r="AV128" s="15" t="s">
        <v>253</v>
      </c>
      <c r="AW128" s="15" t="s">
        <v>34</v>
      </c>
      <c r="AX128" s="15" t="s">
        <v>85</v>
      </c>
      <c r="AY128" s="270" t="s">
        <v>245</v>
      </c>
    </row>
    <row r="129" s="2" customFormat="1" ht="16.5" customHeight="1">
      <c r="A129" s="40"/>
      <c r="B129" s="41"/>
      <c r="C129" s="221" t="s">
        <v>87</v>
      </c>
      <c r="D129" s="221" t="s">
        <v>248</v>
      </c>
      <c r="E129" s="222" t="s">
        <v>1449</v>
      </c>
      <c r="F129" s="223" t="s">
        <v>1450</v>
      </c>
      <c r="G129" s="224" t="s">
        <v>251</v>
      </c>
      <c r="H129" s="225">
        <v>180.59999999999999</v>
      </c>
      <c r="I129" s="226"/>
      <c r="J129" s="227">
        <f>ROUND(I129*H129,2)</f>
        <v>0</v>
      </c>
      <c r="K129" s="223" t="s">
        <v>252</v>
      </c>
      <c r="L129" s="46"/>
      <c r="M129" s="228" t="s">
        <v>1</v>
      </c>
      <c r="N129" s="229" t="s">
        <v>42</v>
      </c>
      <c r="O129" s="93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2" t="s">
        <v>253</v>
      </c>
      <c r="AT129" s="232" t="s">
        <v>248</v>
      </c>
      <c r="AU129" s="232" t="s">
        <v>87</v>
      </c>
      <c r="AY129" s="19" t="s">
        <v>245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9" t="s">
        <v>85</v>
      </c>
      <c r="BK129" s="233">
        <f>ROUND(I129*H129,2)</f>
        <v>0</v>
      </c>
      <c r="BL129" s="19" t="s">
        <v>253</v>
      </c>
      <c r="BM129" s="232" t="s">
        <v>1451</v>
      </c>
    </row>
    <row r="130" s="2" customFormat="1">
      <c r="A130" s="40"/>
      <c r="B130" s="41"/>
      <c r="C130" s="42"/>
      <c r="D130" s="234" t="s">
        <v>255</v>
      </c>
      <c r="E130" s="42"/>
      <c r="F130" s="235" t="s">
        <v>1452</v>
      </c>
      <c r="G130" s="42"/>
      <c r="H130" s="42"/>
      <c r="I130" s="236"/>
      <c r="J130" s="42"/>
      <c r="K130" s="42"/>
      <c r="L130" s="46"/>
      <c r="M130" s="237"/>
      <c r="N130" s="238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255</v>
      </c>
      <c r="AU130" s="19" t="s">
        <v>87</v>
      </c>
    </row>
    <row r="131" s="14" customFormat="1">
      <c r="A131" s="14"/>
      <c r="B131" s="249"/>
      <c r="C131" s="250"/>
      <c r="D131" s="234" t="s">
        <v>257</v>
      </c>
      <c r="E131" s="251" t="s">
        <v>1431</v>
      </c>
      <c r="F131" s="252" t="s">
        <v>1453</v>
      </c>
      <c r="G131" s="250"/>
      <c r="H131" s="253">
        <v>180.59999999999999</v>
      </c>
      <c r="I131" s="254"/>
      <c r="J131" s="250"/>
      <c r="K131" s="250"/>
      <c r="L131" s="255"/>
      <c r="M131" s="256"/>
      <c r="N131" s="257"/>
      <c r="O131" s="257"/>
      <c r="P131" s="257"/>
      <c r="Q131" s="257"/>
      <c r="R131" s="257"/>
      <c r="S131" s="257"/>
      <c r="T131" s="25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9" t="s">
        <v>257</v>
      </c>
      <c r="AU131" s="259" t="s">
        <v>87</v>
      </c>
      <c r="AV131" s="14" t="s">
        <v>87</v>
      </c>
      <c r="AW131" s="14" t="s">
        <v>34</v>
      </c>
      <c r="AX131" s="14" t="s">
        <v>85</v>
      </c>
      <c r="AY131" s="259" t="s">
        <v>245</v>
      </c>
    </row>
    <row r="132" s="2" customFormat="1" ht="16.5" customHeight="1">
      <c r="A132" s="40"/>
      <c r="B132" s="41"/>
      <c r="C132" s="221" t="s">
        <v>272</v>
      </c>
      <c r="D132" s="221" t="s">
        <v>248</v>
      </c>
      <c r="E132" s="222" t="s">
        <v>1454</v>
      </c>
      <c r="F132" s="223" t="s">
        <v>1455</v>
      </c>
      <c r="G132" s="224" t="s">
        <v>251</v>
      </c>
      <c r="H132" s="225">
        <v>26</v>
      </c>
      <c r="I132" s="226"/>
      <c r="J132" s="227">
        <f>ROUND(I132*H132,2)</f>
        <v>0</v>
      </c>
      <c r="K132" s="223" t="s">
        <v>252</v>
      </c>
      <c r="L132" s="46"/>
      <c r="M132" s="228" t="s">
        <v>1</v>
      </c>
      <c r="N132" s="229" t="s">
        <v>42</v>
      </c>
      <c r="O132" s="93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2" t="s">
        <v>253</v>
      </c>
      <c r="AT132" s="232" t="s">
        <v>248</v>
      </c>
      <c r="AU132" s="232" t="s">
        <v>87</v>
      </c>
      <c r="AY132" s="19" t="s">
        <v>245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9" t="s">
        <v>85</v>
      </c>
      <c r="BK132" s="233">
        <f>ROUND(I132*H132,2)</f>
        <v>0</v>
      </c>
      <c r="BL132" s="19" t="s">
        <v>253</v>
      </c>
      <c r="BM132" s="232" t="s">
        <v>1456</v>
      </c>
    </row>
    <row r="133" s="2" customFormat="1">
      <c r="A133" s="40"/>
      <c r="B133" s="41"/>
      <c r="C133" s="42"/>
      <c r="D133" s="234" t="s">
        <v>255</v>
      </c>
      <c r="E133" s="42"/>
      <c r="F133" s="235" t="s">
        <v>1457</v>
      </c>
      <c r="G133" s="42"/>
      <c r="H133" s="42"/>
      <c r="I133" s="236"/>
      <c r="J133" s="42"/>
      <c r="K133" s="42"/>
      <c r="L133" s="46"/>
      <c r="M133" s="237"/>
      <c r="N133" s="238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255</v>
      </c>
      <c r="AU133" s="19" t="s">
        <v>87</v>
      </c>
    </row>
    <row r="134" s="13" customFormat="1">
      <c r="A134" s="13"/>
      <c r="B134" s="239"/>
      <c r="C134" s="240"/>
      <c r="D134" s="234" t="s">
        <v>257</v>
      </c>
      <c r="E134" s="241" t="s">
        <v>1</v>
      </c>
      <c r="F134" s="242" t="s">
        <v>1458</v>
      </c>
      <c r="G134" s="240"/>
      <c r="H134" s="241" t="s">
        <v>1</v>
      </c>
      <c r="I134" s="243"/>
      <c r="J134" s="240"/>
      <c r="K134" s="240"/>
      <c r="L134" s="244"/>
      <c r="M134" s="245"/>
      <c r="N134" s="246"/>
      <c r="O134" s="246"/>
      <c r="P134" s="246"/>
      <c r="Q134" s="246"/>
      <c r="R134" s="246"/>
      <c r="S134" s="246"/>
      <c r="T134" s="24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8" t="s">
        <v>257</v>
      </c>
      <c r="AU134" s="248" t="s">
        <v>87</v>
      </c>
      <c r="AV134" s="13" t="s">
        <v>85</v>
      </c>
      <c r="AW134" s="13" t="s">
        <v>34</v>
      </c>
      <c r="AX134" s="13" t="s">
        <v>77</v>
      </c>
      <c r="AY134" s="248" t="s">
        <v>245</v>
      </c>
    </row>
    <row r="135" s="14" customFormat="1">
      <c r="A135" s="14"/>
      <c r="B135" s="249"/>
      <c r="C135" s="250"/>
      <c r="D135" s="234" t="s">
        <v>257</v>
      </c>
      <c r="E135" s="251" t="s">
        <v>1</v>
      </c>
      <c r="F135" s="252" t="s">
        <v>1459</v>
      </c>
      <c r="G135" s="250"/>
      <c r="H135" s="253">
        <v>26</v>
      </c>
      <c r="I135" s="254"/>
      <c r="J135" s="250"/>
      <c r="K135" s="250"/>
      <c r="L135" s="255"/>
      <c r="M135" s="256"/>
      <c r="N135" s="257"/>
      <c r="O135" s="257"/>
      <c r="P135" s="257"/>
      <c r="Q135" s="257"/>
      <c r="R135" s="257"/>
      <c r="S135" s="257"/>
      <c r="T135" s="25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9" t="s">
        <v>257</v>
      </c>
      <c r="AU135" s="259" t="s">
        <v>87</v>
      </c>
      <c r="AV135" s="14" t="s">
        <v>87</v>
      </c>
      <c r="AW135" s="14" t="s">
        <v>34</v>
      </c>
      <c r="AX135" s="14" t="s">
        <v>77</v>
      </c>
      <c r="AY135" s="259" t="s">
        <v>245</v>
      </c>
    </row>
    <row r="136" s="15" customFormat="1">
      <c r="A136" s="15"/>
      <c r="B136" s="260"/>
      <c r="C136" s="261"/>
      <c r="D136" s="234" t="s">
        <v>257</v>
      </c>
      <c r="E136" s="262" t="s">
        <v>1</v>
      </c>
      <c r="F136" s="263" t="s">
        <v>266</v>
      </c>
      <c r="G136" s="261"/>
      <c r="H136" s="264">
        <v>26</v>
      </c>
      <c r="I136" s="265"/>
      <c r="J136" s="261"/>
      <c r="K136" s="261"/>
      <c r="L136" s="266"/>
      <c r="M136" s="267"/>
      <c r="N136" s="268"/>
      <c r="O136" s="268"/>
      <c r="P136" s="268"/>
      <c r="Q136" s="268"/>
      <c r="R136" s="268"/>
      <c r="S136" s="268"/>
      <c r="T136" s="269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0" t="s">
        <v>257</v>
      </c>
      <c r="AU136" s="270" t="s">
        <v>87</v>
      </c>
      <c r="AV136" s="15" t="s">
        <v>253</v>
      </c>
      <c r="AW136" s="15" t="s">
        <v>34</v>
      </c>
      <c r="AX136" s="15" t="s">
        <v>85</v>
      </c>
      <c r="AY136" s="270" t="s">
        <v>245</v>
      </c>
    </row>
    <row r="137" s="2" customFormat="1" ht="16.5" customHeight="1">
      <c r="A137" s="40"/>
      <c r="B137" s="41"/>
      <c r="C137" s="221" t="s">
        <v>253</v>
      </c>
      <c r="D137" s="221" t="s">
        <v>248</v>
      </c>
      <c r="E137" s="222" t="s">
        <v>267</v>
      </c>
      <c r="F137" s="223" t="s">
        <v>268</v>
      </c>
      <c r="G137" s="224" t="s">
        <v>251</v>
      </c>
      <c r="H137" s="225">
        <v>26</v>
      </c>
      <c r="I137" s="226"/>
      <c r="J137" s="227">
        <f>ROUND(I137*H137,2)</f>
        <v>0</v>
      </c>
      <c r="K137" s="223" t="s">
        <v>252</v>
      </c>
      <c r="L137" s="46"/>
      <c r="M137" s="228" t="s">
        <v>1</v>
      </c>
      <c r="N137" s="229" t="s">
        <v>42</v>
      </c>
      <c r="O137" s="93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32" t="s">
        <v>253</v>
      </c>
      <c r="AT137" s="232" t="s">
        <v>248</v>
      </c>
      <c r="AU137" s="232" t="s">
        <v>87</v>
      </c>
      <c r="AY137" s="19" t="s">
        <v>245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9" t="s">
        <v>85</v>
      </c>
      <c r="BK137" s="233">
        <f>ROUND(I137*H137,2)</f>
        <v>0</v>
      </c>
      <c r="BL137" s="19" t="s">
        <v>253</v>
      </c>
      <c r="BM137" s="232" t="s">
        <v>1460</v>
      </c>
    </row>
    <row r="138" s="2" customFormat="1">
      <c r="A138" s="40"/>
      <c r="B138" s="41"/>
      <c r="C138" s="42"/>
      <c r="D138" s="234" t="s">
        <v>255</v>
      </c>
      <c r="E138" s="42"/>
      <c r="F138" s="235" t="s">
        <v>270</v>
      </c>
      <c r="G138" s="42"/>
      <c r="H138" s="42"/>
      <c r="I138" s="236"/>
      <c r="J138" s="42"/>
      <c r="K138" s="42"/>
      <c r="L138" s="46"/>
      <c r="M138" s="237"/>
      <c r="N138" s="238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255</v>
      </c>
      <c r="AU138" s="19" t="s">
        <v>87</v>
      </c>
    </row>
    <row r="139" s="13" customFormat="1">
      <c r="A139" s="13"/>
      <c r="B139" s="239"/>
      <c r="C139" s="240"/>
      <c r="D139" s="234" t="s">
        <v>257</v>
      </c>
      <c r="E139" s="241" t="s">
        <v>1</v>
      </c>
      <c r="F139" s="242" t="s">
        <v>1461</v>
      </c>
      <c r="G139" s="240"/>
      <c r="H139" s="241" t="s">
        <v>1</v>
      </c>
      <c r="I139" s="243"/>
      <c r="J139" s="240"/>
      <c r="K139" s="240"/>
      <c r="L139" s="244"/>
      <c r="M139" s="245"/>
      <c r="N139" s="246"/>
      <c r="O139" s="246"/>
      <c r="P139" s="246"/>
      <c r="Q139" s="246"/>
      <c r="R139" s="246"/>
      <c r="S139" s="246"/>
      <c r="T139" s="24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8" t="s">
        <v>257</v>
      </c>
      <c r="AU139" s="248" t="s">
        <v>87</v>
      </c>
      <c r="AV139" s="13" t="s">
        <v>85</v>
      </c>
      <c r="AW139" s="13" t="s">
        <v>34</v>
      </c>
      <c r="AX139" s="13" t="s">
        <v>77</v>
      </c>
      <c r="AY139" s="248" t="s">
        <v>245</v>
      </c>
    </row>
    <row r="140" s="14" customFormat="1">
      <c r="A140" s="14"/>
      <c r="B140" s="249"/>
      <c r="C140" s="250"/>
      <c r="D140" s="234" t="s">
        <v>257</v>
      </c>
      <c r="E140" s="251" t="s">
        <v>1</v>
      </c>
      <c r="F140" s="252" t="s">
        <v>1462</v>
      </c>
      <c r="G140" s="250"/>
      <c r="H140" s="253">
        <v>26</v>
      </c>
      <c r="I140" s="254"/>
      <c r="J140" s="250"/>
      <c r="K140" s="250"/>
      <c r="L140" s="255"/>
      <c r="M140" s="256"/>
      <c r="N140" s="257"/>
      <c r="O140" s="257"/>
      <c r="P140" s="257"/>
      <c r="Q140" s="257"/>
      <c r="R140" s="257"/>
      <c r="S140" s="257"/>
      <c r="T140" s="25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9" t="s">
        <v>257</v>
      </c>
      <c r="AU140" s="259" t="s">
        <v>87</v>
      </c>
      <c r="AV140" s="14" t="s">
        <v>87</v>
      </c>
      <c r="AW140" s="14" t="s">
        <v>34</v>
      </c>
      <c r="AX140" s="14" t="s">
        <v>85</v>
      </c>
      <c r="AY140" s="259" t="s">
        <v>245</v>
      </c>
    </row>
    <row r="141" s="2" customFormat="1" ht="16.5" customHeight="1">
      <c r="A141" s="40"/>
      <c r="B141" s="41"/>
      <c r="C141" s="221" t="s">
        <v>246</v>
      </c>
      <c r="D141" s="221" t="s">
        <v>248</v>
      </c>
      <c r="E141" s="222" t="s">
        <v>273</v>
      </c>
      <c r="F141" s="223" t="s">
        <v>274</v>
      </c>
      <c r="G141" s="224" t="s">
        <v>275</v>
      </c>
      <c r="H141" s="225">
        <v>5360</v>
      </c>
      <c r="I141" s="226"/>
      <c r="J141" s="227">
        <f>ROUND(I141*H141,2)</f>
        <v>0</v>
      </c>
      <c r="K141" s="223" t="s">
        <v>252</v>
      </c>
      <c r="L141" s="46"/>
      <c r="M141" s="228" t="s">
        <v>1</v>
      </c>
      <c r="N141" s="229" t="s">
        <v>42</v>
      </c>
      <c r="O141" s="93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32" t="s">
        <v>253</v>
      </c>
      <c r="AT141" s="232" t="s">
        <v>248</v>
      </c>
      <c r="AU141" s="232" t="s">
        <v>87</v>
      </c>
      <c r="AY141" s="19" t="s">
        <v>245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9" t="s">
        <v>85</v>
      </c>
      <c r="BK141" s="233">
        <f>ROUND(I141*H141,2)</f>
        <v>0</v>
      </c>
      <c r="BL141" s="19" t="s">
        <v>253</v>
      </c>
      <c r="BM141" s="232" t="s">
        <v>1463</v>
      </c>
    </row>
    <row r="142" s="2" customFormat="1">
      <c r="A142" s="40"/>
      <c r="B142" s="41"/>
      <c r="C142" s="42"/>
      <c r="D142" s="234" t="s">
        <v>255</v>
      </c>
      <c r="E142" s="42"/>
      <c r="F142" s="235" t="s">
        <v>277</v>
      </c>
      <c r="G142" s="42"/>
      <c r="H142" s="42"/>
      <c r="I142" s="236"/>
      <c r="J142" s="42"/>
      <c r="K142" s="42"/>
      <c r="L142" s="46"/>
      <c r="M142" s="237"/>
      <c r="N142" s="238"/>
      <c r="O142" s="93"/>
      <c r="P142" s="93"/>
      <c r="Q142" s="93"/>
      <c r="R142" s="93"/>
      <c r="S142" s="93"/>
      <c r="T142" s="94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T142" s="19" t="s">
        <v>255</v>
      </c>
      <c r="AU142" s="19" t="s">
        <v>87</v>
      </c>
    </row>
    <row r="143" s="14" customFormat="1">
      <c r="A143" s="14"/>
      <c r="B143" s="249"/>
      <c r="C143" s="250"/>
      <c r="D143" s="234" t="s">
        <v>257</v>
      </c>
      <c r="E143" s="251" t="s">
        <v>1</v>
      </c>
      <c r="F143" s="252" t="s">
        <v>1464</v>
      </c>
      <c r="G143" s="250"/>
      <c r="H143" s="253">
        <v>5360</v>
      </c>
      <c r="I143" s="254"/>
      <c r="J143" s="250"/>
      <c r="K143" s="250"/>
      <c r="L143" s="255"/>
      <c r="M143" s="256"/>
      <c r="N143" s="257"/>
      <c r="O143" s="257"/>
      <c r="P143" s="257"/>
      <c r="Q143" s="257"/>
      <c r="R143" s="257"/>
      <c r="S143" s="257"/>
      <c r="T143" s="25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9" t="s">
        <v>257</v>
      </c>
      <c r="AU143" s="259" t="s">
        <v>87</v>
      </c>
      <c r="AV143" s="14" t="s">
        <v>87</v>
      </c>
      <c r="AW143" s="14" t="s">
        <v>34</v>
      </c>
      <c r="AX143" s="14" t="s">
        <v>77</v>
      </c>
      <c r="AY143" s="259" t="s">
        <v>245</v>
      </c>
    </row>
    <row r="144" s="15" customFormat="1">
      <c r="A144" s="15"/>
      <c r="B144" s="260"/>
      <c r="C144" s="261"/>
      <c r="D144" s="234" t="s">
        <v>257</v>
      </c>
      <c r="E144" s="262" t="s">
        <v>1</v>
      </c>
      <c r="F144" s="263" t="s">
        <v>266</v>
      </c>
      <c r="G144" s="261"/>
      <c r="H144" s="264">
        <v>5360</v>
      </c>
      <c r="I144" s="265"/>
      <c r="J144" s="261"/>
      <c r="K144" s="261"/>
      <c r="L144" s="266"/>
      <c r="M144" s="267"/>
      <c r="N144" s="268"/>
      <c r="O144" s="268"/>
      <c r="P144" s="268"/>
      <c r="Q144" s="268"/>
      <c r="R144" s="268"/>
      <c r="S144" s="268"/>
      <c r="T144" s="269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0" t="s">
        <v>257</v>
      </c>
      <c r="AU144" s="270" t="s">
        <v>87</v>
      </c>
      <c r="AV144" s="15" t="s">
        <v>253</v>
      </c>
      <c r="AW144" s="15" t="s">
        <v>34</v>
      </c>
      <c r="AX144" s="15" t="s">
        <v>85</v>
      </c>
      <c r="AY144" s="270" t="s">
        <v>245</v>
      </c>
    </row>
    <row r="145" s="2" customFormat="1" ht="16.5" customHeight="1">
      <c r="A145" s="40"/>
      <c r="B145" s="41"/>
      <c r="C145" s="221" t="s">
        <v>305</v>
      </c>
      <c r="D145" s="221" t="s">
        <v>248</v>
      </c>
      <c r="E145" s="222" t="s">
        <v>279</v>
      </c>
      <c r="F145" s="223" t="s">
        <v>280</v>
      </c>
      <c r="G145" s="224" t="s">
        <v>281</v>
      </c>
      <c r="H145" s="225">
        <v>1.3400000000000001</v>
      </c>
      <c r="I145" s="226"/>
      <c r="J145" s="227">
        <f>ROUND(I145*H145,2)</f>
        <v>0</v>
      </c>
      <c r="K145" s="223" t="s">
        <v>252</v>
      </c>
      <c r="L145" s="46"/>
      <c r="M145" s="228" t="s">
        <v>1</v>
      </c>
      <c r="N145" s="229" t="s">
        <v>42</v>
      </c>
      <c r="O145" s="93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32" t="s">
        <v>253</v>
      </c>
      <c r="AT145" s="232" t="s">
        <v>248</v>
      </c>
      <c r="AU145" s="232" t="s">
        <v>87</v>
      </c>
      <c r="AY145" s="19" t="s">
        <v>245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9" t="s">
        <v>85</v>
      </c>
      <c r="BK145" s="233">
        <f>ROUND(I145*H145,2)</f>
        <v>0</v>
      </c>
      <c r="BL145" s="19" t="s">
        <v>253</v>
      </c>
      <c r="BM145" s="232" t="s">
        <v>1465</v>
      </c>
    </row>
    <row r="146" s="2" customFormat="1">
      <c r="A146" s="40"/>
      <c r="B146" s="41"/>
      <c r="C146" s="42"/>
      <c r="D146" s="234" t="s">
        <v>255</v>
      </c>
      <c r="E146" s="42"/>
      <c r="F146" s="235" t="s">
        <v>283</v>
      </c>
      <c r="G146" s="42"/>
      <c r="H146" s="42"/>
      <c r="I146" s="236"/>
      <c r="J146" s="42"/>
      <c r="K146" s="42"/>
      <c r="L146" s="46"/>
      <c r="M146" s="237"/>
      <c r="N146" s="238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255</v>
      </c>
      <c r="AU146" s="19" t="s">
        <v>87</v>
      </c>
    </row>
    <row r="147" s="13" customFormat="1">
      <c r="A147" s="13"/>
      <c r="B147" s="239"/>
      <c r="C147" s="240"/>
      <c r="D147" s="234" t="s">
        <v>257</v>
      </c>
      <c r="E147" s="241" t="s">
        <v>1</v>
      </c>
      <c r="F147" s="242" t="s">
        <v>284</v>
      </c>
      <c r="G147" s="240"/>
      <c r="H147" s="241" t="s">
        <v>1</v>
      </c>
      <c r="I147" s="243"/>
      <c r="J147" s="240"/>
      <c r="K147" s="240"/>
      <c r="L147" s="244"/>
      <c r="M147" s="245"/>
      <c r="N147" s="246"/>
      <c r="O147" s="246"/>
      <c r="P147" s="246"/>
      <c r="Q147" s="246"/>
      <c r="R147" s="246"/>
      <c r="S147" s="246"/>
      <c r="T147" s="24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8" t="s">
        <v>257</v>
      </c>
      <c r="AU147" s="248" t="s">
        <v>87</v>
      </c>
      <c r="AV147" s="13" t="s">
        <v>85</v>
      </c>
      <c r="AW147" s="13" t="s">
        <v>34</v>
      </c>
      <c r="AX147" s="13" t="s">
        <v>77</v>
      </c>
      <c r="AY147" s="248" t="s">
        <v>245</v>
      </c>
    </row>
    <row r="148" s="14" customFormat="1">
      <c r="A148" s="14"/>
      <c r="B148" s="249"/>
      <c r="C148" s="250"/>
      <c r="D148" s="234" t="s">
        <v>257</v>
      </c>
      <c r="E148" s="251" t="s">
        <v>1</v>
      </c>
      <c r="F148" s="252" t="s">
        <v>1466</v>
      </c>
      <c r="G148" s="250"/>
      <c r="H148" s="253">
        <v>0.67000000000000004</v>
      </c>
      <c r="I148" s="254"/>
      <c r="J148" s="250"/>
      <c r="K148" s="250"/>
      <c r="L148" s="255"/>
      <c r="M148" s="256"/>
      <c r="N148" s="257"/>
      <c r="O148" s="257"/>
      <c r="P148" s="257"/>
      <c r="Q148" s="257"/>
      <c r="R148" s="257"/>
      <c r="S148" s="257"/>
      <c r="T148" s="25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9" t="s">
        <v>257</v>
      </c>
      <c r="AU148" s="259" t="s">
        <v>87</v>
      </c>
      <c r="AV148" s="14" t="s">
        <v>87</v>
      </c>
      <c r="AW148" s="14" t="s">
        <v>34</v>
      </c>
      <c r="AX148" s="14" t="s">
        <v>77</v>
      </c>
      <c r="AY148" s="259" t="s">
        <v>245</v>
      </c>
    </row>
    <row r="149" s="16" customFormat="1">
      <c r="A149" s="16"/>
      <c r="B149" s="271"/>
      <c r="C149" s="272"/>
      <c r="D149" s="234" t="s">
        <v>257</v>
      </c>
      <c r="E149" s="273" t="s">
        <v>1</v>
      </c>
      <c r="F149" s="274" t="s">
        <v>289</v>
      </c>
      <c r="G149" s="272"/>
      <c r="H149" s="275">
        <v>0.67000000000000004</v>
      </c>
      <c r="I149" s="276"/>
      <c r="J149" s="272"/>
      <c r="K149" s="272"/>
      <c r="L149" s="277"/>
      <c r="M149" s="278"/>
      <c r="N149" s="279"/>
      <c r="O149" s="279"/>
      <c r="P149" s="279"/>
      <c r="Q149" s="279"/>
      <c r="R149" s="279"/>
      <c r="S149" s="279"/>
      <c r="T149" s="280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81" t="s">
        <v>257</v>
      </c>
      <c r="AU149" s="281" t="s">
        <v>87</v>
      </c>
      <c r="AV149" s="16" t="s">
        <v>272</v>
      </c>
      <c r="AW149" s="16" t="s">
        <v>34</v>
      </c>
      <c r="AX149" s="16" t="s">
        <v>77</v>
      </c>
      <c r="AY149" s="281" t="s">
        <v>245</v>
      </c>
    </row>
    <row r="150" s="13" customFormat="1">
      <c r="A150" s="13"/>
      <c r="B150" s="239"/>
      <c r="C150" s="240"/>
      <c r="D150" s="234" t="s">
        <v>257</v>
      </c>
      <c r="E150" s="241" t="s">
        <v>1</v>
      </c>
      <c r="F150" s="242" t="s">
        <v>290</v>
      </c>
      <c r="G150" s="240"/>
      <c r="H150" s="241" t="s">
        <v>1</v>
      </c>
      <c r="I150" s="243"/>
      <c r="J150" s="240"/>
      <c r="K150" s="240"/>
      <c r="L150" s="244"/>
      <c r="M150" s="245"/>
      <c r="N150" s="246"/>
      <c r="O150" s="246"/>
      <c r="P150" s="246"/>
      <c r="Q150" s="246"/>
      <c r="R150" s="246"/>
      <c r="S150" s="246"/>
      <c r="T150" s="24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8" t="s">
        <v>257</v>
      </c>
      <c r="AU150" s="248" t="s">
        <v>87</v>
      </c>
      <c r="AV150" s="13" t="s">
        <v>85</v>
      </c>
      <c r="AW150" s="13" t="s">
        <v>34</v>
      </c>
      <c r="AX150" s="13" t="s">
        <v>77</v>
      </c>
      <c r="AY150" s="248" t="s">
        <v>245</v>
      </c>
    </row>
    <row r="151" s="14" customFormat="1">
      <c r="A151" s="14"/>
      <c r="B151" s="249"/>
      <c r="C151" s="250"/>
      <c r="D151" s="234" t="s">
        <v>257</v>
      </c>
      <c r="E151" s="251" t="s">
        <v>1</v>
      </c>
      <c r="F151" s="252" t="s">
        <v>1466</v>
      </c>
      <c r="G151" s="250"/>
      <c r="H151" s="253">
        <v>0.67000000000000004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257</v>
      </c>
      <c r="AU151" s="259" t="s">
        <v>87</v>
      </c>
      <c r="AV151" s="14" t="s">
        <v>87</v>
      </c>
      <c r="AW151" s="14" t="s">
        <v>34</v>
      </c>
      <c r="AX151" s="14" t="s">
        <v>77</v>
      </c>
      <c r="AY151" s="259" t="s">
        <v>245</v>
      </c>
    </row>
    <row r="152" s="16" customFormat="1">
      <c r="A152" s="16"/>
      <c r="B152" s="271"/>
      <c r="C152" s="272"/>
      <c r="D152" s="234" t="s">
        <v>257</v>
      </c>
      <c r="E152" s="273" t="s">
        <v>1</v>
      </c>
      <c r="F152" s="274" t="s">
        <v>289</v>
      </c>
      <c r="G152" s="272"/>
      <c r="H152" s="275">
        <v>0.67000000000000004</v>
      </c>
      <c r="I152" s="276"/>
      <c r="J152" s="272"/>
      <c r="K152" s="272"/>
      <c r="L152" s="277"/>
      <c r="M152" s="278"/>
      <c r="N152" s="279"/>
      <c r="O152" s="279"/>
      <c r="P152" s="279"/>
      <c r="Q152" s="279"/>
      <c r="R152" s="279"/>
      <c r="S152" s="279"/>
      <c r="T152" s="280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T152" s="281" t="s">
        <v>257</v>
      </c>
      <c r="AU152" s="281" t="s">
        <v>87</v>
      </c>
      <c r="AV152" s="16" t="s">
        <v>272</v>
      </c>
      <c r="AW152" s="16" t="s">
        <v>34</v>
      </c>
      <c r="AX152" s="16" t="s">
        <v>77</v>
      </c>
      <c r="AY152" s="281" t="s">
        <v>245</v>
      </c>
    </row>
    <row r="153" s="15" customFormat="1">
      <c r="A153" s="15"/>
      <c r="B153" s="260"/>
      <c r="C153" s="261"/>
      <c r="D153" s="234" t="s">
        <v>257</v>
      </c>
      <c r="E153" s="262" t="s">
        <v>206</v>
      </c>
      <c r="F153" s="263" t="s">
        <v>266</v>
      </c>
      <c r="G153" s="261"/>
      <c r="H153" s="264">
        <v>1.3400000000000001</v>
      </c>
      <c r="I153" s="265"/>
      <c r="J153" s="261"/>
      <c r="K153" s="261"/>
      <c r="L153" s="266"/>
      <c r="M153" s="267"/>
      <c r="N153" s="268"/>
      <c r="O153" s="268"/>
      <c r="P153" s="268"/>
      <c r="Q153" s="268"/>
      <c r="R153" s="268"/>
      <c r="S153" s="268"/>
      <c r="T153" s="269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70" t="s">
        <v>257</v>
      </c>
      <c r="AU153" s="270" t="s">
        <v>87</v>
      </c>
      <c r="AV153" s="15" t="s">
        <v>253</v>
      </c>
      <c r="AW153" s="15" t="s">
        <v>34</v>
      </c>
      <c r="AX153" s="15" t="s">
        <v>85</v>
      </c>
      <c r="AY153" s="270" t="s">
        <v>245</v>
      </c>
    </row>
    <row r="154" s="2" customFormat="1" ht="16.5" customHeight="1">
      <c r="A154" s="40"/>
      <c r="B154" s="41"/>
      <c r="C154" s="221" t="s">
        <v>314</v>
      </c>
      <c r="D154" s="221" t="s">
        <v>248</v>
      </c>
      <c r="E154" s="222" t="s">
        <v>293</v>
      </c>
      <c r="F154" s="223" t="s">
        <v>294</v>
      </c>
      <c r="G154" s="224" t="s">
        <v>251</v>
      </c>
      <c r="H154" s="225">
        <v>1474.6669999999999</v>
      </c>
      <c r="I154" s="226"/>
      <c r="J154" s="227">
        <f>ROUND(I154*H154,2)</f>
        <v>0</v>
      </c>
      <c r="K154" s="223" t="s">
        <v>252</v>
      </c>
      <c r="L154" s="46"/>
      <c r="M154" s="228" t="s">
        <v>1</v>
      </c>
      <c r="N154" s="229" t="s">
        <v>42</v>
      </c>
      <c r="O154" s="93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32" t="s">
        <v>253</v>
      </c>
      <c r="AT154" s="232" t="s">
        <v>248</v>
      </c>
      <c r="AU154" s="232" t="s">
        <v>87</v>
      </c>
      <c r="AY154" s="19" t="s">
        <v>245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9" t="s">
        <v>85</v>
      </c>
      <c r="BK154" s="233">
        <f>ROUND(I154*H154,2)</f>
        <v>0</v>
      </c>
      <c r="BL154" s="19" t="s">
        <v>253</v>
      </c>
      <c r="BM154" s="232" t="s">
        <v>1467</v>
      </c>
    </row>
    <row r="155" s="2" customFormat="1">
      <c r="A155" s="40"/>
      <c r="B155" s="41"/>
      <c r="C155" s="42"/>
      <c r="D155" s="234" t="s">
        <v>255</v>
      </c>
      <c r="E155" s="42"/>
      <c r="F155" s="235" t="s">
        <v>296</v>
      </c>
      <c r="G155" s="42"/>
      <c r="H155" s="42"/>
      <c r="I155" s="236"/>
      <c r="J155" s="42"/>
      <c r="K155" s="42"/>
      <c r="L155" s="46"/>
      <c r="M155" s="237"/>
      <c r="N155" s="238"/>
      <c r="O155" s="93"/>
      <c r="P155" s="93"/>
      <c r="Q155" s="93"/>
      <c r="R155" s="93"/>
      <c r="S155" s="93"/>
      <c r="T155" s="94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255</v>
      </c>
      <c r="AU155" s="19" t="s">
        <v>87</v>
      </c>
    </row>
    <row r="156" s="13" customFormat="1">
      <c r="A156" s="13"/>
      <c r="B156" s="239"/>
      <c r="C156" s="240"/>
      <c r="D156" s="234" t="s">
        <v>257</v>
      </c>
      <c r="E156" s="241" t="s">
        <v>1</v>
      </c>
      <c r="F156" s="242" t="s">
        <v>1468</v>
      </c>
      <c r="G156" s="240"/>
      <c r="H156" s="241" t="s">
        <v>1</v>
      </c>
      <c r="I156" s="243"/>
      <c r="J156" s="240"/>
      <c r="K156" s="240"/>
      <c r="L156" s="244"/>
      <c r="M156" s="245"/>
      <c r="N156" s="246"/>
      <c r="O156" s="246"/>
      <c r="P156" s="246"/>
      <c r="Q156" s="246"/>
      <c r="R156" s="246"/>
      <c r="S156" s="246"/>
      <c r="T156" s="24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8" t="s">
        <v>257</v>
      </c>
      <c r="AU156" s="248" t="s">
        <v>87</v>
      </c>
      <c r="AV156" s="13" t="s">
        <v>85</v>
      </c>
      <c r="AW156" s="13" t="s">
        <v>34</v>
      </c>
      <c r="AX156" s="13" t="s">
        <v>77</v>
      </c>
      <c r="AY156" s="248" t="s">
        <v>245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298</v>
      </c>
      <c r="G157" s="250"/>
      <c r="H157" s="253">
        <v>848.66700000000003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77</v>
      </c>
      <c r="AY157" s="259" t="s">
        <v>245</v>
      </c>
    </row>
    <row r="158" s="13" customFormat="1">
      <c r="A158" s="13"/>
      <c r="B158" s="239"/>
      <c r="C158" s="240"/>
      <c r="D158" s="234" t="s">
        <v>257</v>
      </c>
      <c r="E158" s="241" t="s">
        <v>1</v>
      </c>
      <c r="F158" s="242" t="s">
        <v>299</v>
      </c>
      <c r="G158" s="240"/>
      <c r="H158" s="241" t="s">
        <v>1</v>
      </c>
      <c r="I158" s="243"/>
      <c r="J158" s="240"/>
      <c r="K158" s="240"/>
      <c r="L158" s="244"/>
      <c r="M158" s="245"/>
      <c r="N158" s="246"/>
      <c r="O158" s="246"/>
      <c r="P158" s="246"/>
      <c r="Q158" s="246"/>
      <c r="R158" s="246"/>
      <c r="S158" s="246"/>
      <c r="T158" s="24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8" t="s">
        <v>257</v>
      </c>
      <c r="AU158" s="248" t="s">
        <v>87</v>
      </c>
      <c r="AV158" s="13" t="s">
        <v>85</v>
      </c>
      <c r="AW158" s="13" t="s">
        <v>34</v>
      </c>
      <c r="AX158" s="13" t="s">
        <v>77</v>
      </c>
      <c r="AY158" s="248" t="s">
        <v>245</v>
      </c>
    </row>
    <row r="159" s="14" customFormat="1">
      <c r="A159" s="14"/>
      <c r="B159" s="249"/>
      <c r="C159" s="250"/>
      <c r="D159" s="234" t="s">
        <v>257</v>
      </c>
      <c r="E159" s="251" t="s">
        <v>1</v>
      </c>
      <c r="F159" s="252" t="s">
        <v>1469</v>
      </c>
      <c r="G159" s="250"/>
      <c r="H159" s="253">
        <v>250</v>
      </c>
      <c r="I159" s="254"/>
      <c r="J159" s="250"/>
      <c r="K159" s="250"/>
      <c r="L159" s="255"/>
      <c r="M159" s="256"/>
      <c r="N159" s="257"/>
      <c r="O159" s="257"/>
      <c r="P159" s="257"/>
      <c r="Q159" s="257"/>
      <c r="R159" s="257"/>
      <c r="S159" s="257"/>
      <c r="T159" s="25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9" t="s">
        <v>257</v>
      </c>
      <c r="AU159" s="259" t="s">
        <v>87</v>
      </c>
      <c r="AV159" s="14" t="s">
        <v>87</v>
      </c>
      <c r="AW159" s="14" t="s">
        <v>34</v>
      </c>
      <c r="AX159" s="14" t="s">
        <v>77</v>
      </c>
      <c r="AY159" s="259" t="s">
        <v>245</v>
      </c>
    </row>
    <row r="160" s="13" customFormat="1">
      <c r="A160" s="13"/>
      <c r="B160" s="239"/>
      <c r="C160" s="240"/>
      <c r="D160" s="234" t="s">
        <v>257</v>
      </c>
      <c r="E160" s="241" t="s">
        <v>1</v>
      </c>
      <c r="F160" s="242" t="s">
        <v>301</v>
      </c>
      <c r="G160" s="240"/>
      <c r="H160" s="241" t="s">
        <v>1</v>
      </c>
      <c r="I160" s="243"/>
      <c r="J160" s="240"/>
      <c r="K160" s="240"/>
      <c r="L160" s="244"/>
      <c r="M160" s="245"/>
      <c r="N160" s="246"/>
      <c r="O160" s="246"/>
      <c r="P160" s="246"/>
      <c r="Q160" s="246"/>
      <c r="R160" s="246"/>
      <c r="S160" s="246"/>
      <c r="T160" s="24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8" t="s">
        <v>257</v>
      </c>
      <c r="AU160" s="248" t="s">
        <v>87</v>
      </c>
      <c r="AV160" s="13" t="s">
        <v>85</v>
      </c>
      <c r="AW160" s="13" t="s">
        <v>34</v>
      </c>
      <c r="AX160" s="13" t="s">
        <v>77</v>
      </c>
      <c r="AY160" s="248" t="s">
        <v>245</v>
      </c>
    </row>
    <row r="161" s="14" customFormat="1">
      <c r="A161" s="14"/>
      <c r="B161" s="249"/>
      <c r="C161" s="250"/>
      <c r="D161" s="234" t="s">
        <v>257</v>
      </c>
      <c r="E161" s="251" t="s">
        <v>1</v>
      </c>
      <c r="F161" s="252" t="s">
        <v>1470</v>
      </c>
      <c r="G161" s="250"/>
      <c r="H161" s="253">
        <v>350</v>
      </c>
      <c r="I161" s="254"/>
      <c r="J161" s="250"/>
      <c r="K161" s="250"/>
      <c r="L161" s="255"/>
      <c r="M161" s="256"/>
      <c r="N161" s="257"/>
      <c r="O161" s="257"/>
      <c r="P161" s="257"/>
      <c r="Q161" s="257"/>
      <c r="R161" s="257"/>
      <c r="S161" s="257"/>
      <c r="T161" s="25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9" t="s">
        <v>257</v>
      </c>
      <c r="AU161" s="259" t="s">
        <v>87</v>
      </c>
      <c r="AV161" s="14" t="s">
        <v>87</v>
      </c>
      <c r="AW161" s="14" t="s">
        <v>34</v>
      </c>
      <c r="AX161" s="14" t="s">
        <v>77</v>
      </c>
      <c r="AY161" s="259" t="s">
        <v>245</v>
      </c>
    </row>
    <row r="162" s="13" customFormat="1">
      <c r="A162" s="13"/>
      <c r="B162" s="239"/>
      <c r="C162" s="240"/>
      <c r="D162" s="234" t="s">
        <v>257</v>
      </c>
      <c r="E162" s="241" t="s">
        <v>1</v>
      </c>
      <c r="F162" s="242" t="s">
        <v>1471</v>
      </c>
      <c r="G162" s="240"/>
      <c r="H162" s="241" t="s">
        <v>1</v>
      </c>
      <c r="I162" s="243"/>
      <c r="J162" s="240"/>
      <c r="K162" s="240"/>
      <c r="L162" s="244"/>
      <c r="M162" s="245"/>
      <c r="N162" s="246"/>
      <c r="O162" s="246"/>
      <c r="P162" s="246"/>
      <c r="Q162" s="246"/>
      <c r="R162" s="246"/>
      <c r="S162" s="246"/>
      <c r="T162" s="24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8" t="s">
        <v>257</v>
      </c>
      <c r="AU162" s="248" t="s">
        <v>87</v>
      </c>
      <c r="AV162" s="13" t="s">
        <v>85</v>
      </c>
      <c r="AW162" s="13" t="s">
        <v>34</v>
      </c>
      <c r="AX162" s="13" t="s">
        <v>77</v>
      </c>
      <c r="AY162" s="248" t="s">
        <v>245</v>
      </c>
    </row>
    <row r="163" s="14" customFormat="1">
      <c r="A163" s="14"/>
      <c r="B163" s="249"/>
      <c r="C163" s="250"/>
      <c r="D163" s="234" t="s">
        <v>257</v>
      </c>
      <c r="E163" s="251" t="s">
        <v>1</v>
      </c>
      <c r="F163" s="252" t="s">
        <v>218</v>
      </c>
      <c r="G163" s="250"/>
      <c r="H163" s="253">
        <v>26</v>
      </c>
      <c r="I163" s="254"/>
      <c r="J163" s="250"/>
      <c r="K163" s="250"/>
      <c r="L163" s="255"/>
      <c r="M163" s="256"/>
      <c r="N163" s="257"/>
      <c r="O163" s="257"/>
      <c r="P163" s="257"/>
      <c r="Q163" s="257"/>
      <c r="R163" s="257"/>
      <c r="S163" s="257"/>
      <c r="T163" s="25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9" t="s">
        <v>257</v>
      </c>
      <c r="AU163" s="259" t="s">
        <v>87</v>
      </c>
      <c r="AV163" s="14" t="s">
        <v>87</v>
      </c>
      <c r="AW163" s="14" t="s">
        <v>34</v>
      </c>
      <c r="AX163" s="14" t="s">
        <v>77</v>
      </c>
      <c r="AY163" s="259" t="s">
        <v>245</v>
      </c>
    </row>
    <row r="164" s="15" customFormat="1">
      <c r="A164" s="15"/>
      <c r="B164" s="260"/>
      <c r="C164" s="261"/>
      <c r="D164" s="234" t="s">
        <v>257</v>
      </c>
      <c r="E164" s="262" t="s">
        <v>180</v>
      </c>
      <c r="F164" s="263" t="s">
        <v>266</v>
      </c>
      <c r="G164" s="261"/>
      <c r="H164" s="264">
        <v>1474.6669999999999</v>
      </c>
      <c r="I164" s="265"/>
      <c r="J164" s="261"/>
      <c r="K164" s="261"/>
      <c r="L164" s="266"/>
      <c r="M164" s="267"/>
      <c r="N164" s="268"/>
      <c r="O164" s="268"/>
      <c r="P164" s="268"/>
      <c r="Q164" s="268"/>
      <c r="R164" s="268"/>
      <c r="S164" s="268"/>
      <c r="T164" s="269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70" t="s">
        <v>257</v>
      </c>
      <c r="AU164" s="270" t="s">
        <v>87</v>
      </c>
      <c r="AV164" s="15" t="s">
        <v>253</v>
      </c>
      <c r="AW164" s="15" t="s">
        <v>34</v>
      </c>
      <c r="AX164" s="15" t="s">
        <v>85</v>
      </c>
      <c r="AY164" s="270" t="s">
        <v>245</v>
      </c>
    </row>
    <row r="165" s="2" customFormat="1" ht="16.5" customHeight="1">
      <c r="A165" s="40"/>
      <c r="B165" s="41"/>
      <c r="C165" s="221" t="s">
        <v>326</v>
      </c>
      <c r="D165" s="221" t="s">
        <v>248</v>
      </c>
      <c r="E165" s="222" t="s">
        <v>306</v>
      </c>
      <c r="F165" s="223" t="s">
        <v>307</v>
      </c>
      <c r="G165" s="224" t="s">
        <v>281</v>
      </c>
      <c r="H165" s="225">
        <v>2.7320000000000002</v>
      </c>
      <c r="I165" s="226"/>
      <c r="J165" s="227">
        <f>ROUND(I165*H165,2)</f>
        <v>0</v>
      </c>
      <c r="K165" s="223" t="s">
        <v>252</v>
      </c>
      <c r="L165" s="46"/>
      <c r="M165" s="228" t="s">
        <v>1</v>
      </c>
      <c r="N165" s="229" t="s">
        <v>42</v>
      </c>
      <c r="O165" s="93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32" t="s">
        <v>253</v>
      </c>
      <c r="AT165" s="232" t="s">
        <v>248</v>
      </c>
      <c r="AU165" s="232" t="s">
        <v>87</v>
      </c>
      <c r="AY165" s="19" t="s">
        <v>245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9" t="s">
        <v>85</v>
      </c>
      <c r="BK165" s="233">
        <f>ROUND(I165*H165,2)</f>
        <v>0</v>
      </c>
      <c r="BL165" s="19" t="s">
        <v>253</v>
      </c>
      <c r="BM165" s="232" t="s">
        <v>1472</v>
      </c>
    </row>
    <row r="166" s="2" customFormat="1">
      <c r="A166" s="40"/>
      <c r="B166" s="41"/>
      <c r="C166" s="42"/>
      <c r="D166" s="234" t="s">
        <v>255</v>
      </c>
      <c r="E166" s="42"/>
      <c r="F166" s="235" t="s">
        <v>309</v>
      </c>
      <c r="G166" s="42"/>
      <c r="H166" s="42"/>
      <c r="I166" s="236"/>
      <c r="J166" s="42"/>
      <c r="K166" s="42"/>
      <c r="L166" s="46"/>
      <c r="M166" s="237"/>
      <c r="N166" s="238"/>
      <c r="O166" s="93"/>
      <c r="P166" s="93"/>
      <c r="Q166" s="93"/>
      <c r="R166" s="93"/>
      <c r="S166" s="93"/>
      <c r="T166" s="94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255</v>
      </c>
      <c r="AU166" s="19" t="s">
        <v>87</v>
      </c>
    </row>
    <row r="167" s="13" customFormat="1">
      <c r="A167" s="13"/>
      <c r="B167" s="239"/>
      <c r="C167" s="240"/>
      <c r="D167" s="234" t="s">
        <v>257</v>
      </c>
      <c r="E167" s="241" t="s">
        <v>1</v>
      </c>
      <c r="F167" s="242" t="s">
        <v>310</v>
      </c>
      <c r="G167" s="240"/>
      <c r="H167" s="241" t="s">
        <v>1</v>
      </c>
      <c r="I167" s="243"/>
      <c r="J167" s="240"/>
      <c r="K167" s="240"/>
      <c r="L167" s="244"/>
      <c r="M167" s="245"/>
      <c r="N167" s="246"/>
      <c r="O167" s="246"/>
      <c r="P167" s="246"/>
      <c r="Q167" s="246"/>
      <c r="R167" s="246"/>
      <c r="S167" s="246"/>
      <c r="T167" s="24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8" t="s">
        <v>257</v>
      </c>
      <c r="AU167" s="248" t="s">
        <v>87</v>
      </c>
      <c r="AV167" s="13" t="s">
        <v>85</v>
      </c>
      <c r="AW167" s="13" t="s">
        <v>34</v>
      </c>
      <c r="AX167" s="13" t="s">
        <v>77</v>
      </c>
      <c r="AY167" s="248" t="s">
        <v>245</v>
      </c>
    </row>
    <row r="168" s="14" customFormat="1">
      <c r="A168" s="14"/>
      <c r="B168" s="249"/>
      <c r="C168" s="250"/>
      <c r="D168" s="234" t="s">
        <v>257</v>
      </c>
      <c r="E168" s="251" t="s">
        <v>1</v>
      </c>
      <c r="F168" s="252" t="s">
        <v>1473</v>
      </c>
      <c r="G168" s="250"/>
      <c r="H168" s="253">
        <v>1.3660000000000001</v>
      </c>
      <c r="I168" s="254"/>
      <c r="J168" s="250"/>
      <c r="K168" s="250"/>
      <c r="L168" s="255"/>
      <c r="M168" s="256"/>
      <c r="N168" s="257"/>
      <c r="O168" s="257"/>
      <c r="P168" s="257"/>
      <c r="Q168" s="257"/>
      <c r="R168" s="257"/>
      <c r="S168" s="257"/>
      <c r="T168" s="25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9" t="s">
        <v>257</v>
      </c>
      <c r="AU168" s="259" t="s">
        <v>87</v>
      </c>
      <c r="AV168" s="14" t="s">
        <v>87</v>
      </c>
      <c r="AW168" s="14" t="s">
        <v>34</v>
      </c>
      <c r="AX168" s="14" t="s">
        <v>77</v>
      </c>
      <c r="AY168" s="259" t="s">
        <v>245</v>
      </c>
    </row>
    <row r="169" s="16" customFormat="1">
      <c r="A169" s="16"/>
      <c r="B169" s="271"/>
      <c r="C169" s="272"/>
      <c r="D169" s="234" t="s">
        <v>257</v>
      </c>
      <c r="E169" s="273" t="s">
        <v>1</v>
      </c>
      <c r="F169" s="274" t="s">
        <v>289</v>
      </c>
      <c r="G169" s="272"/>
      <c r="H169" s="275">
        <v>1.3660000000000001</v>
      </c>
      <c r="I169" s="276"/>
      <c r="J169" s="272"/>
      <c r="K169" s="272"/>
      <c r="L169" s="277"/>
      <c r="M169" s="278"/>
      <c r="N169" s="279"/>
      <c r="O169" s="279"/>
      <c r="P169" s="279"/>
      <c r="Q169" s="279"/>
      <c r="R169" s="279"/>
      <c r="S169" s="279"/>
      <c r="T169" s="280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81" t="s">
        <v>257</v>
      </c>
      <c r="AU169" s="281" t="s">
        <v>87</v>
      </c>
      <c r="AV169" s="16" t="s">
        <v>272</v>
      </c>
      <c r="AW169" s="16" t="s">
        <v>34</v>
      </c>
      <c r="AX169" s="16" t="s">
        <v>77</v>
      </c>
      <c r="AY169" s="281" t="s">
        <v>245</v>
      </c>
    </row>
    <row r="170" s="14" customFormat="1">
      <c r="A170" s="14"/>
      <c r="B170" s="249"/>
      <c r="C170" s="250"/>
      <c r="D170" s="234" t="s">
        <v>257</v>
      </c>
      <c r="E170" s="251" t="s">
        <v>1</v>
      </c>
      <c r="F170" s="252" t="s">
        <v>1473</v>
      </c>
      <c r="G170" s="250"/>
      <c r="H170" s="253">
        <v>1.3660000000000001</v>
      </c>
      <c r="I170" s="254"/>
      <c r="J170" s="250"/>
      <c r="K170" s="250"/>
      <c r="L170" s="255"/>
      <c r="M170" s="256"/>
      <c r="N170" s="257"/>
      <c r="O170" s="257"/>
      <c r="P170" s="257"/>
      <c r="Q170" s="257"/>
      <c r="R170" s="257"/>
      <c r="S170" s="257"/>
      <c r="T170" s="25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9" t="s">
        <v>257</v>
      </c>
      <c r="AU170" s="259" t="s">
        <v>87</v>
      </c>
      <c r="AV170" s="14" t="s">
        <v>87</v>
      </c>
      <c r="AW170" s="14" t="s">
        <v>34</v>
      </c>
      <c r="AX170" s="14" t="s">
        <v>77</v>
      </c>
      <c r="AY170" s="259" t="s">
        <v>245</v>
      </c>
    </row>
    <row r="171" s="16" customFormat="1">
      <c r="A171" s="16"/>
      <c r="B171" s="271"/>
      <c r="C171" s="272"/>
      <c r="D171" s="234" t="s">
        <v>257</v>
      </c>
      <c r="E171" s="273" t="s">
        <v>1</v>
      </c>
      <c r="F171" s="274" t="s">
        <v>289</v>
      </c>
      <c r="G171" s="272"/>
      <c r="H171" s="275">
        <v>1.3660000000000001</v>
      </c>
      <c r="I171" s="276"/>
      <c r="J171" s="272"/>
      <c r="K171" s="272"/>
      <c r="L171" s="277"/>
      <c r="M171" s="278"/>
      <c r="N171" s="279"/>
      <c r="O171" s="279"/>
      <c r="P171" s="279"/>
      <c r="Q171" s="279"/>
      <c r="R171" s="279"/>
      <c r="S171" s="279"/>
      <c r="T171" s="280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281" t="s">
        <v>257</v>
      </c>
      <c r="AU171" s="281" t="s">
        <v>87</v>
      </c>
      <c r="AV171" s="16" t="s">
        <v>272</v>
      </c>
      <c r="AW171" s="16" t="s">
        <v>34</v>
      </c>
      <c r="AX171" s="16" t="s">
        <v>77</v>
      </c>
      <c r="AY171" s="281" t="s">
        <v>245</v>
      </c>
    </row>
    <row r="172" s="15" customFormat="1">
      <c r="A172" s="15"/>
      <c r="B172" s="260"/>
      <c r="C172" s="261"/>
      <c r="D172" s="234" t="s">
        <v>257</v>
      </c>
      <c r="E172" s="262" t="s">
        <v>1</v>
      </c>
      <c r="F172" s="263" t="s">
        <v>266</v>
      </c>
      <c r="G172" s="261"/>
      <c r="H172" s="264">
        <v>2.7320000000000002</v>
      </c>
      <c r="I172" s="265"/>
      <c r="J172" s="261"/>
      <c r="K172" s="261"/>
      <c r="L172" s="266"/>
      <c r="M172" s="267"/>
      <c r="N172" s="268"/>
      <c r="O172" s="268"/>
      <c r="P172" s="268"/>
      <c r="Q172" s="268"/>
      <c r="R172" s="268"/>
      <c r="S172" s="268"/>
      <c r="T172" s="269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70" t="s">
        <v>257</v>
      </c>
      <c r="AU172" s="270" t="s">
        <v>87</v>
      </c>
      <c r="AV172" s="15" t="s">
        <v>253</v>
      </c>
      <c r="AW172" s="15" t="s">
        <v>34</v>
      </c>
      <c r="AX172" s="15" t="s">
        <v>85</v>
      </c>
      <c r="AY172" s="270" t="s">
        <v>245</v>
      </c>
    </row>
    <row r="173" s="2" customFormat="1" ht="16.5" customHeight="1">
      <c r="A173" s="40"/>
      <c r="B173" s="41"/>
      <c r="C173" s="221" t="s">
        <v>335</v>
      </c>
      <c r="D173" s="221" t="s">
        <v>248</v>
      </c>
      <c r="E173" s="222" t="s">
        <v>342</v>
      </c>
      <c r="F173" s="223" t="s">
        <v>343</v>
      </c>
      <c r="G173" s="224" t="s">
        <v>281</v>
      </c>
      <c r="H173" s="225">
        <v>1.3400000000000001</v>
      </c>
      <c r="I173" s="226"/>
      <c r="J173" s="227">
        <f>ROUND(I173*H173,2)</f>
        <v>0</v>
      </c>
      <c r="K173" s="223" t="s">
        <v>252</v>
      </c>
      <c r="L173" s="46"/>
      <c r="M173" s="228" t="s">
        <v>1</v>
      </c>
      <c r="N173" s="229" t="s">
        <v>42</v>
      </c>
      <c r="O173" s="93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2" t="s">
        <v>253</v>
      </c>
      <c r="AT173" s="232" t="s">
        <v>248</v>
      </c>
      <c r="AU173" s="232" t="s">
        <v>87</v>
      </c>
      <c r="AY173" s="19" t="s">
        <v>245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9" t="s">
        <v>85</v>
      </c>
      <c r="BK173" s="233">
        <f>ROUND(I173*H173,2)</f>
        <v>0</v>
      </c>
      <c r="BL173" s="19" t="s">
        <v>253</v>
      </c>
      <c r="BM173" s="232" t="s">
        <v>1474</v>
      </c>
    </row>
    <row r="174" s="2" customFormat="1">
      <c r="A174" s="40"/>
      <c r="B174" s="41"/>
      <c r="C174" s="42"/>
      <c r="D174" s="234" t="s">
        <v>255</v>
      </c>
      <c r="E174" s="42"/>
      <c r="F174" s="235" t="s">
        <v>345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255</v>
      </c>
      <c r="AU174" s="19" t="s">
        <v>87</v>
      </c>
    </row>
    <row r="175" s="13" customFormat="1">
      <c r="A175" s="13"/>
      <c r="B175" s="239"/>
      <c r="C175" s="240"/>
      <c r="D175" s="234" t="s">
        <v>257</v>
      </c>
      <c r="E175" s="241" t="s">
        <v>1</v>
      </c>
      <c r="F175" s="242" t="s">
        <v>310</v>
      </c>
      <c r="G175" s="240"/>
      <c r="H175" s="241" t="s">
        <v>1</v>
      </c>
      <c r="I175" s="243"/>
      <c r="J175" s="240"/>
      <c r="K175" s="240"/>
      <c r="L175" s="244"/>
      <c r="M175" s="245"/>
      <c r="N175" s="246"/>
      <c r="O175" s="246"/>
      <c r="P175" s="246"/>
      <c r="Q175" s="246"/>
      <c r="R175" s="246"/>
      <c r="S175" s="246"/>
      <c r="T175" s="24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8" t="s">
        <v>257</v>
      </c>
      <c r="AU175" s="248" t="s">
        <v>87</v>
      </c>
      <c r="AV175" s="13" t="s">
        <v>85</v>
      </c>
      <c r="AW175" s="13" t="s">
        <v>34</v>
      </c>
      <c r="AX175" s="13" t="s">
        <v>77</v>
      </c>
      <c r="AY175" s="248" t="s">
        <v>245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1466</v>
      </c>
      <c r="G176" s="250"/>
      <c r="H176" s="253">
        <v>0.67000000000000004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77</v>
      </c>
      <c r="AY176" s="259" t="s">
        <v>245</v>
      </c>
    </row>
    <row r="177" s="16" customFormat="1">
      <c r="A177" s="16"/>
      <c r="B177" s="271"/>
      <c r="C177" s="272"/>
      <c r="D177" s="234" t="s">
        <v>257</v>
      </c>
      <c r="E177" s="273" t="s">
        <v>1</v>
      </c>
      <c r="F177" s="274" t="s">
        <v>289</v>
      </c>
      <c r="G177" s="272"/>
      <c r="H177" s="275">
        <v>0.67000000000000004</v>
      </c>
      <c r="I177" s="276"/>
      <c r="J177" s="272"/>
      <c r="K177" s="272"/>
      <c r="L177" s="277"/>
      <c r="M177" s="278"/>
      <c r="N177" s="279"/>
      <c r="O177" s="279"/>
      <c r="P177" s="279"/>
      <c r="Q177" s="279"/>
      <c r="R177" s="279"/>
      <c r="S177" s="279"/>
      <c r="T177" s="280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281" t="s">
        <v>257</v>
      </c>
      <c r="AU177" s="281" t="s">
        <v>87</v>
      </c>
      <c r="AV177" s="16" t="s">
        <v>272</v>
      </c>
      <c r="AW177" s="16" t="s">
        <v>34</v>
      </c>
      <c r="AX177" s="16" t="s">
        <v>77</v>
      </c>
      <c r="AY177" s="281" t="s">
        <v>245</v>
      </c>
    </row>
    <row r="178" s="13" customFormat="1">
      <c r="A178" s="13"/>
      <c r="B178" s="239"/>
      <c r="C178" s="240"/>
      <c r="D178" s="234" t="s">
        <v>257</v>
      </c>
      <c r="E178" s="241" t="s">
        <v>1</v>
      </c>
      <c r="F178" s="242" t="s">
        <v>324</v>
      </c>
      <c r="G178" s="240"/>
      <c r="H178" s="241" t="s">
        <v>1</v>
      </c>
      <c r="I178" s="243"/>
      <c r="J178" s="240"/>
      <c r="K178" s="240"/>
      <c r="L178" s="244"/>
      <c r="M178" s="245"/>
      <c r="N178" s="246"/>
      <c r="O178" s="246"/>
      <c r="P178" s="246"/>
      <c r="Q178" s="246"/>
      <c r="R178" s="246"/>
      <c r="S178" s="246"/>
      <c r="T178" s="24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8" t="s">
        <v>257</v>
      </c>
      <c r="AU178" s="248" t="s">
        <v>87</v>
      </c>
      <c r="AV178" s="13" t="s">
        <v>85</v>
      </c>
      <c r="AW178" s="13" t="s">
        <v>34</v>
      </c>
      <c r="AX178" s="13" t="s">
        <v>77</v>
      </c>
      <c r="AY178" s="248" t="s">
        <v>245</v>
      </c>
    </row>
    <row r="179" s="14" customFormat="1">
      <c r="A179" s="14"/>
      <c r="B179" s="249"/>
      <c r="C179" s="250"/>
      <c r="D179" s="234" t="s">
        <v>257</v>
      </c>
      <c r="E179" s="251" t="s">
        <v>1</v>
      </c>
      <c r="F179" s="252" t="s">
        <v>1466</v>
      </c>
      <c r="G179" s="250"/>
      <c r="H179" s="253">
        <v>0.67000000000000004</v>
      </c>
      <c r="I179" s="254"/>
      <c r="J179" s="250"/>
      <c r="K179" s="250"/>
      <c r="L179" s="255"/>
      <c r="M179" s="256"/>
      <c r="N179" s="257"/>
      <c r="O179" s="257"/>
      <c r="P179" s="257"/>
      <c r="Q179" s="257"/>
      <c r="R179" s="257"/>
      <c r="S179" s="257"/>
      <c r="T179" s="25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9" t="s">
        <v>257</v>
      </c>
      <c r="AU179" s="259" t="s">
        <v>87</v>
      </c>
      <c r="AV179" s="14" t="s">
        <v>87</v>
      </c>
      <c r="AW179" s="14" t="s">
        <v>34</v>
      </c>
      <c r="AX179" s="14" t="s">
        <v>77</v>
      </c>
      <c r="AY179" s="259" t="s">
        <v>245</v>
      </c>
    </row>
    <row r="180" s="16" customFormat="1">
      <c r="A180" s="16"/>
      <c r="B180" s="271"/>
      <c r="C180" s="272"/>
      <c r="D180" s="234" t="s">
        <v>257</v>
      </c>
      <c r="E180" s="273" t="s">
        <v>1</v>
      </c>
      <c r="F180" s="274" t="s">
        <v>289</v>
      </c>
      <c r="G180" s="272"/>
      <c r="H180" s="275">
        <v>0.67000000000000004</v>
      </c>
      <c r="I180" s="276"/>
      <c r="J180" s="272"/>
      <c r="K180" s="272"/>
      <c r="L180" s="277"/>
      <c r="M180" s="278"/>
      <c r="N180" s="279"/>
      <c r="O180" s="279"/>
      <c r="P180" s="279"/>
      <c r="Q180" s="279"/>
      <c r="R180" s="279"/>
      <c r="S180" s="279"/>
      <c r="T180" s="280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281" t="s">
        <v>257</v>
      </c>
      <c r="AU180" s="281" t="s">
        <v>87</v>
      </c>
      <c r="AV180" s="16" t="s">
        <v>272</v>
      </c>
      <c r="AW180" s="16" t="s">
        <v>34</v>
      </c>
      <c r="AX180" s="16" t="s">
        <v>77</v>
      </c>
      <c r="AY180" s="281" t="s">
        <v>245</v>
      </c>
    </row>
    <row r="181" s="15" customFormat="1">
      <c r="A181" s="15"/>
      <c r="B181" s="260"/>
      <c r="C181" s="261"/>
      <c r="D181" s="234" t="s">
        <v>257</v>
      </c>
      <c r="E181" s="262" t="s">
        <v>185</v>
      </c>
      <c r="F181" s="263" t="s">
        <v>266</v>
      </c>
      <c r="G181" s="261"/>
      <c r="H181" s="264">
        <v>1.3400000000000001</v>
      </c>
      <c r="I181" s="265"/>
      <c r="J181" s="261"/>
      <c r="K181" s="261"/>
      <c r="L181" s="266"/>
      <c r="M181" s="267"/>
      <c r="N181" s="268"/>
      <c r="O181" s="268"/>
      <c r="P181" s="268"/>
      <c r="Q181" s="268"/>
      <c r="R181" s="268"/>
      <c r="S181" s="268"/>
      <c r="T181" s="269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70" t="s">
        <v>257</v>
      </c>
      <c r="AU181" s="270" t="s">
        <v>87</v>
      </c>
      <c r="AV181" s="15" t="s">
        <v>253</v>
      </c>
      <c r="AW181" s="15" t="s">
        <v>34</v>
      </c>
      <c r="AX181" s="15" t="s">
        <v>85</v>
      </c>
      <c r="AY181" s="270" t="s">
        <v>245</v>
      </c>
    </row>
    <row r="182" s="2" customFormat="1" ht="16.5" customHeight="1">
      <c r="A182" s="40"/>
      <c r="B182" s="41"/>
      <c r="C182" s="221" t="s">
        <v>341</v>
      </c>
      <c r="D182" s="221" t="s">
        <v>248</v>
      </c>
      <c r="E182" s="222" t="s">
        <v>1475</v>
      </c>
      <c r="F182" s="223" t="s">
        <v>1476</v>
      </c>
      <c r="G182" s="224" t="s">
        <v>281</v>
      </c>
      <c r="H182" s="225">
        <v>0.029999999999999999</v>
      </c>
      <c r="I182" s="226"/>
      <c r="J182" s="227">
        <f>ROUND(I182*H182,2)</f>
        <v>0</v>
      </c>
      <c r="K182" s="223" t="s">
        <v>252</v>
      </c>
      <c r="L182" s="46"/>
      <c r="M182" s="228" t="s">
        <v>1</v>
      </c>
      <c r="N182" s="229" t="s">
        <v>42</v>
      </c>
      <c r="O182" s="93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32" t="s">
        <v>253</v>
      </c>
      <c r="AT182" s="232" t="s">
        <v>248</v>
      </c>
      <c r="AU182" s="232" t="s">
        <v>87</v>
      </c>
      <c r="AY182" s="19" t="s">
        <v>245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9" t="s">
        <v>85</v>
      </c>
      <c r="BK182" s="233">
        <f>ROUND(I182*H182,2)</f>
        <v>0</v>
      </c>
      <c r="BL182" s="19" t="s">
        <v>253</v>
      </c>
      <c r="BM182" s="232" t="s">
        <v>1477</v>
      </c>
    </row>
    <row r="183" s="2" customFormat="1">
      <c r="A183" s="40"/>
      <c r="B183" s="41"/>
      <c r="C183" s="42"/>
      <c r="D183" s="234" t="s">
        <v>255</v>
      </c>
      <c r="E183" s="42"/>
      <c r="F183" s="235" t="s">
        <v>1478</v>
      </c>
      <c r="G183" s="42"/>
      <c r="H183" s="42"/>
      <c r="I183" s="236"/>
      <c r="J183" s="42"/>
      <c r="K183" s="42"/>
      <c r="L183" s="46"/>
      <c r="M183" s="237"/>
      <c r="N183" s="238"/>
      <c r="O183" s="93"/>
      <c r="P183" s="93"/>
      <c r="Q183" s="93"/>
      <c r="R183" s="93"/>
      <c r="S183" s="93"/>
      <c r="T183" s="94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T183" s="19" t="s">
        <v>255</v>
      </c>
      <c r="AU183" s="19" t="s">
        <v>87</v>
      </c>
    </row>
    <row r="184" s="13" customFormat="1">
      <c r="A184" s="13"/>
      <c r="B184" s="239"/>
      <c r="C184" s="240"/>
      <c r="D184" s="234" t="s">
        <v>257</v>
      </c>
      <c r="E184" s="241" t="s">
        <v>1</v>
      </c>
      <c r="F184" s="242" t="s">
        <v>1479</v>
      </c>
      <c r="G184" s="240"/>
      <c r="H184" s="241" t="s">
        <v>1</v>
      </c>
      <c r="I184" s="243"/>
      <c r="J184" s="240"/>
      <c r="K184" s="240"/>
      <c r="L184" s="244"/>
      <c r="M184" s="245"/>
      <c r="N184" s="246"/>
      <c r="O184" s="246"/>
      <c r="P184" s="246"/>
      <c r="Q184" s="246"/>
      <c r="R184" s="246"/>
      <c r="S184" s="246"/>
      <c r="T184" s="247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8" t="s">
        <v>257</v>
      </c>
      <c r="AU184" s="248" t="s">
        <v>87</v>
      </c>
      <c r="AV184" s="13" t="s">
        <v>85</v>
      </c>
      <c r="AW184" s="13" t="s">
        <v>34</v>
      </c>
      <c r="AX184" s="13" t="s">
        <v>77</v>
      </c>
      <c r="AY184" s="248" t="s">
        <v>245</v>
      </c>
    </row>
    <row r="185" s="14" customFormat="1">
      <c r="A185" s="14"/>
      <c r="B185" s="249"/>
      <c r="C185" s="250"/>
      <c r="D185" s="234" t="s">
        <v>257</v>
      </c>
      <c r="E185" s="251" t="s">
        <v>1</v>
      </c>
      <c r="F185" s="252" t="s">
        <v>1480</v>
      </c>
      <c r="G185" s="250"/>
      <c r="H185" s="253">
        <v>0.029999999999999999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9" t="s">
        <v>257</v>
      </c>
      <c r="AU185" s="259" t="s">
        <v>87</v>
      </c>
      <c r="AV185" s="14" t="s">
        <v>87</v>
      </c>
      <c r="AW185" s="14" t="s">
        <v>34</v>
      </c>
      <c r="AX185" s="14" t="s">
        <v>77</v>
      </c>
      <c r="AY185" s="259" t="s">
        <v>245</v>
      </c>
    </row>
    <row r="186" s="15" customFormat="1">
      <c r="A186" s="15"/>
      <c r="B186" s="260"/>
      <c r="C186" s="261"/>
      <c r="D186" s="234" t="s">
        <v>257</v>
      </c>
      <c r="E186" s="262" t="s">
        <v>1</v>
      </c>
      <c r="F186" s="263" t="s">
        <v>266</v>
      </c>
      <c r="G186" s="261"/>
      <c r="H186" s="264">
        <v>0.029999999999999999</v>
      </c>
      <c r="I186" s="265"/>
      <c r="J186" s="261"/>
      <c r="K186" s="261"/>
      <c r="L186" s="266"/>
      <c r="M186" s="267"/>
      <c r="N186" s="268"/>
      <c r="O186" s="268"/>
      <c r="P186" s="268"/>
      <c r="Q186" s="268"/>
      <c r="R186" s="268"/>
      <c r="S186" s="268"/>
      <c r="T186" s="269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70" t="s">
        <v>257</v>
      </c>
      <c r="AU186" s="270" t="s">
        <v>87</v>
      </c>
      <c r="AV186" s="15" t="s">
        <v>253</v>
      </c>
      <c r="AW186" s="15" t="s">
        <v>34</v>
      </c>
      <c r="AX186" s="15" t="s">
        <v>85</v>
      </c>
      <c r="AY186" s="270" t="s">
        <v>245</v>
      </c>
    </row>
    <row r="187" s="2" customFormat="1" ht="16.5" customHeight="1">
      <c r="A187" s="40"/>
      <c r="B187" s="41"/>
      <c r="C187" s="221" t="s">
        <v>349</v>
      </c>
      <c r="D187" s="221" t="s">
        <v>248</v>
      </c>
      <c r="E187" s="222" t="s">
        <v>350</v>
      </c>
      <c r="F187" s="223" t="s">
        <v>351</v>
      </c>
      <c r="G187" s="224" t="s">
        <v>281</v>
      </c>
      <c r="H187" s="225">
        <v>1.1080000000000001</v>
      </c>
      <c r="I187" s="226"/>
      <c r="J187" s="227">
        <f>ROUND(I187*H187,2)</f>
        <v>0</v>
      </c>
      <c r="K187" s="223" t="s">
        <v>252</v>
      </c>
      <c r="L187" s="46"/>
      <c r="M187" s="228" t="s">
        <v>1</v>
      </c>
      <c r="N187" s="229" t="s">
        <v>42</v>
      </c>
      <c r="O187" s="93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32" t="s">
        <v>253</v>
      </c>
      <c r="AT187" s="232" t="s">
        <v>248</v>
      </c>
      <c r="AU187" s="232" t="s">
        <v>87</v>
      </c>
      <c r="AY187" s="19" t="s">
        <v>245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9" t="s">
        <v>85</v>
      </c>
      <c r="BK187" s="233">
        <f>ROUND(I187*H187,2)</f>
        <v>0</v>
      </c>
      <c r="BL187" s="19" t="s">
        <v>253</v>
      </c>
      <c r="BM187" s="232" t="s">
        <v>1481</v>
      </c>
    </row>
    <row r="188" s="2" customFormat="1">
      <c r="A188" s="40"/>
      <c r="B188" s="41"/>
      <c r="C188" s="42"/>
      <c r="D188" s="234" t="s">
        <v>255</v>
      </c>
      <c r="E188" s="42"/>
      <c r="F188" s="235" t="s">
        <v>353</v>
      </c>
      <c r="G188" s="42"/>
      <c r="H188" s="42"/>
      <c r="I188" s="236"/>
      <c r="J188" s="42"/>
      <c r="K188" s="42"/>
      <c r="L188" s="46"/>
      <c r="M188" s="237"/>
      <c r="N188" s="238"/>
      <c r="O188" s="93"/>
      <c r="P188" s="93"/>
      <c r="Q188" s="93"/>
      <c r="R188" s="93"/>
      <c r="S188" s="93"/>
      <c r="T188" s="94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255</v>
      </c>
      <c r="AU188" s="19" t="s">
        <v>87</v>
      </c>
    </row>
    <row r="189" s="13" customFormat="1">
      <c r="A189" s="13"/>
      <c r="B189" s="239"/>
      <c r="C189" s="240"/>
      <c r="D189" s="234" t="s">
        <v>257</v>
      </c>
      <c r="E189" s="241" t="s">
        <v>1</v>
      </c>
      <c r="F189" s="242" t="s">
        <v>310</v>
      </c>
      <c r="G189" s="240"/>
      <c r="H189" s="241" t="s">
        <v>1</v>
      </c>
      <c r="I189" s="243"/>
      <c r="J189" s="240"/>
      <c r="K189" s="240"/>
      <c r="L189" s="244"/>
      <c r="M189" s="245"/>
      <c r="N189" s="246"/>
      <c r="O189" s="246"/>
      <c r="P189" s="246"/>
      <c r="Q189" s="246"/>
      <c r="R189" s="246"/>
      <c r="S189" s="246"/>
      <c r="T189" s="24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8" t="s">
        <v>257</v>
      </c>
      <c r="AU189" s="248" t="s">
        <v>87</v>
      </c>
      <c r="AV189" s="13" t="s">
        <v>85</v>
      </c>
      <c r="AW189" s="13" t="s">
        <v>34</v>
      </c>
      <c r="AX189" s="13" t="s">
        <v>77</v>
      </c>
      <c r="AY189" s="248" t="s">
        <v>245</v>
      </c>
    </row>
    <row r="190" s="14" customFormat="1">
      <c r="A190" s="14"/>
      <c r="B190" s="249"/>
      <c r="C190" s="250"/>
      <c r="D190" s="234" t="s">
        <v>257</v>
      </c>
      <c r="E190" s="251" t="s">
        <v>1</v>
      </c>
      <c r="F190" s="252" t="s">
        <v>1482</v>
      </c>
      <c r="G190" s="250"/>
      <c r="H190" s="253">
        <v>0.23599999999999999</v>
      </c>
      <c r="I190" s="254"/>
      <c r="J190" s="250"/>
      <c r="K190" s="250"/>
      <c r="L190" s="255"/>
      <c r="M190" s="256"/>
      <c r="N190" s="257"/>
      <c r="O190" s="257"/>
      <c r="P190" s="257"/>
      <c r="Q190" s="257"/>
      <c r="R190" s="257"/>
      <c r="S190" s="257"/>
      <c r="T190" s="25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9" t="s">
        <v>257</v>
      </c>
      <c r="AU190" s="259" t="s">
        <v>87</v>
      </c>
      <c r="AV190" s="14" t="s">
        <v>87</v>
      </c>
      <c r="AW190" s="14" t="s">
        <v>34</v>
      </c>
      <c r="AX190" s="14" t="s">
        <v>77</v>
      </c>
      <c r="AY190" s="259" t="s">
        <v>245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1483</v>
      </c>
      <c r="G191" s="250"/>
      <c r="H191" s="253">
        <v>0.16200000000000001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87</v>
      </c>
      <c r="AV191" s="14" t="s">
        <v>87</v>
      </c>
      <c r="AW191" s="14" t="s">
        <v>34</v>
      </c>
      <c r="AX191" s="14" t="s">
        <v>77</v>
      </c>
      <c r="AY191" s="259" t="s">
        <v>245</v>
      </c>
    </row>
    <row r="192" s="16" customFormat="1">
      <c r="A192" s="16"/>
      <c r="B192" s="271"/>
      <c r="C192" s="272"/>
      <c r="D192" s="234" t="s">
        <v>257</v>
      </c>
      <c r="E192" s="273" t="s">
        <v>1</v>
      </c>
      <c r="F192" s="274" t="s">
        <v>289</v>
      </c>
      <c r="G192" s="272"/>
      <c r="H192" s="275">
        <v>0.39800000000000002</v>
      </c>
      <c r="I192" s="276"/>
      <c r="J192" s="272"/>
      <c r="K192" s="272"/>
      <c r="L192" s="277"/>
      <c r="M192" s="278"/>
      <c r="N192" s="279"/>
      <c r="O192" s="279"/>
      <c r="P192" s="279"/>
      <c r="Q192" s="279"/>
      <c r="R192" s="279"/>
      <c r="S192" s="279"/>
      <c r="T192" s="280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81" t="s">
        <v>257</v>
      </c>
      <c r="AU192" s="281" t="s">
        <v>87</v>
      </c>
      <c r="AV192" s="16" t="s">
        <v>272</v>
      </c>
      <c r="AW192" s="16" t="s">
        <v>34</v>
      </c>
      <c r="AX192" s="16" t="s">
        <v>77</v>
      </c>
      <c r="AY192" s="281" t="s">
        <v>245</v>
      </c>
    </row>
    <row r="193" s="13" customFormat="1">
      <c r="A193" s="13"/>
      <c r="B193" s="239"/>
      <c r="C193" s="240"/>
      <c r="D193" s="234" t="s">
        <v>257</v>
      </c>
      <c r="E193" s="241" t="s">
        <v>1</v>
      </c>
      <c r="F193" s="242" t="s">
        <v>324</v>
      </c>
      <c r="G193" s="240"/>
      <c r="H193" s="241" t="s">
        <v>1</v>
      </c>
      <c r="I193" s="243"/>
      <c r="J193" s="240"/>
      <c r="K193" s="240"/>
      <c r="L193" s="244"/>
      <c r="M193" s="245"/>
      <c r="N193" s="246"/>
      <c r="O193" s="246"/>
      <c r="P193" s="246"/>
      <c r="Q193" s="246"/>
      <c r="R193" s="246"/>
      <c r="S193" s="246"/>
      <c r="T193" s="24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8" t="s">
        <v>257</v>
      </c>
      <c r="AU193" s="248" t="s">
        <v>87</v>
      </c>
      <c r="AV193" s="13" t="s">
        <v>85</v>
      </c>
      <c r="AW193" s="13" t="s">
        <v>34</v>
      </c>
      <c r="AX193" s="13" t="s">
        <v>77</v>
      </c>
      <c r="AY193" s="248" t="s">
        <v>245</v>
      </c>
    </row>
    <row r="194" s="14" customFormat="1">
      <c r="A194" s="14"/>
      <c r="B194" s="249"/>
      <c r="C194" s="250"/>
      <c r="D194" s="234" t="s">
        <v>257</v>
      </c>
      <c r="E194" s="251" t="s">
        <v>1</v>
      </c>
      <c r="F194" s="252" t="s">
        <v>1466</v>
      </c>
      <c r="G194" s="250"/>
      <c r="H194" s="253">
        <v>0.67000000000000004</v>
      </c>
      <c r="I194" s="254"/>
      <c r="J194" s="250"/>
      <c r="K194" s="250"/>
      <c r="L194" s="255"/>
      <c r="M194" s="256"/>
      <c r="N194" s="257"/>
      <c r="O194" s="257"/>
      <c r="P194" s="257"/>
      <c r="Q194" s="257"/>
      <c r="R194" s="257"/>
      <c r="S194" s="257"/>
      <c r="T194" s="258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9" t="s">
        <v>257</v>
      </c>
      <c r="AU194" s="259" t="s">
        <v>87</v>
      </c>
      <c r="AV194" s="14" t="s">
        <v>87</v>
      </c>
      <c r="AW194" s="14" t="s">
        <v>34</v>
      </c>
      <c r="AX194" s="14" t="s">
        <v>77</v>
      </c>
      <c r="AY194" s="259" t="s">
        <v>245</v>
      </c>
    </row>
    <row r="195" s="16" customFormat="1">
      <c r="A195" s="16"/>
      <c r="B195" s="271"/>
      <c r="C195" s="272"/>
      <c r="D195" s="234" t="s">
        <v>257</v>
      </c>
      <c r="E195" s="273" t="s">
        <v>1</v>
      </c>
      <c r="F195" s="274" t="s">
        <v>289</v>
      </c>
      <c r="G195" s="272"/>
      <c r="H195" s="275">
        <v>0.67000000000000004</v>
      </c>
      <c r="I195" s="276"/>
      <c r="J195" s="272"/>
      <c r="K195" s="272"/>
      <c r="L195" s="277"/>
      <c r="M195" s="278"/>
      <c r="N195" s="279"/>
      <c r="O195" s="279"/>
      <c r="P195" s="279"/>
      <c r="Q195" s="279"/>
      <c r="R195" s="279"/>
      <c r="S195" s="279"/>
      <c r="T195" s="280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81" t="s">
        <v>257</v>
      </c>
      <c r="AU195" s="281" t="s">
        <v>87</v>
      </c>
      <c r="AV195" s="16" t="s">
        <v>272</v>
      </c>
      <c r="AW195" s="16" t="s">
        <v>34</v>
      </c>
      <c r="AX195" s="16" t="s">
        <v>77</v>
      </c>
      <c r="AY195" s="281" t="s">
        <v>245</v>
      </c>
    </row>
    <row r="196" s="13" customFormat="1">
      <c r="A196" s="13"/>
      <c r="B196" s="239"/>
      <c r="C196" s="240"/>
      <c r="D196" s="234" t="s">
        <v>257</v>
      </c>
      <c r="E196" s="241" t="s">
        <v>1</v>
      </c>
      <c r="F196" s="242" t="s">
        <v>1484</v>
      </c>
      <c r="G196" s="240"/>
      <c r="H196" s="241" t="s">
        <v>1</v>
      </c>
      <c r="I196" s="243"/>
      <c r="J196" s="240"/>
      <c r="K196" s="240"/>
      <c r="L196" s="244"/>
      <c r="M196" s="245"/>
      <c r="N196" s="246"/>
      <c r="O196" s="246"/>
      <c r="P196" s="246"/>
      <c r="Q196" s="246"/>
      <c r="R196" s="246"/>
      <c r="S196" s="246"/>
      <c r="T196" s="24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8" t="s">
        <v>257</v>
      </c>
      <c r="AU196" s="248" t="s">
        <v>87</v>
      </c>
      <c r="AV196" s="13" t="s">
        <v>85</v>
      </c>
      <c r="AW196" s="13" t="s">
        <v>34</v>
      </c>
      <c r="AX196" s="13" t="s">
        <v>77</v>
      </c>
      <c r="AY196" s="248" t="s">
        <v>245</v>
      </c>
    </row>
    <row r="197" s="14" customFormat="1">
      <c r="A197" s="14"/>
      <c r="B197" s="249"/>
      <c r="C197" s="250"/>
      <c r="D197" s="234" t="s">
        <v>257</v>
      </c>
      <c r="E197" s="251" t="s">
        <v>1</v>
      </c>
      <c r="F197" s="252" t="s">
        <v>1485</v>
      </c>
      <c r="G197" s="250"/>
      <c r="H197" s="253">
        <v>0.040000000000000001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257</v>
      </c>
      <c r="AU197" s="259" t="s">
        <v>87</v>
      </c>
      <c r="AV197" s="14" t="s">
        <v>87</v>
      </c>
      <c r="AW197" s="14" t="s">
        <v>34</v>
      </c>
      <c r="AX197" s="14" t="s">
        <v>77</v>
      </c>
      <c r="AY197" s="259" t="s">
        <v>245</v>
      </c>
    </row>
    <row r="198" s="16" customFormat="1">
      <c r="A198" s="16"/>
      <c r="B198" s="271"/>
      <c r="C198" s="272"/>
      <c r="D198" s="234" t="s">
        <v>257</v>
      </c>
      <c r="E198" s="273" t="s">
        <v>1</v>
      </c>
      <c r="F198" s="274" t="s">
        <v>289</v>
      </c>
      <c r="G198" s="272"/>
      <c r="H198" s="275">
        <v>0.040000000000000001</v>
      </c>
      <c r="I198" s="276"/>
      <c r="J198" s="272"/>
      <c r="K198" s="272"/>
      <c r="L198" s="277"/>
      <c r="M198" s="278"/>
      <c r="N198" s="279"/>
      <c r="O198" s="279"/>
      <c r="P198" s="279"/>
      <c r="Q198" s="279"/>
      <c r="R198" s="279"/>
      <c r="S198" s="279"/>
      <c r="T198" s="280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81" t="s">
        <v>257</v>
      </c>
      <c r="AU198" s="281" t="s">
        <v>87</v>
      </c>
      <c r="AV198" s="16" t="s">
        <v>272</v>
      </c>
      <c r="AW198" s="16" t="s">
        <v>34</v>
      </c>
      <c r="AX198" s="16" t="s">
        <v>77</v>
      </c>
      <c r="AY198" s="281" t="s">
        <v>245</v>
      </c>
    </row>
    <row r="199" s="15" customFormat="1">
      <c r="A199" s="15"/>
      <c r="B199" s="260"/>
      <c r="C199" s="261"/>
      <c r="D199" s="234" t="s">
        <v>257</v>
      </c>
      <c r="E199" s="262" t="s">
        <v>176</v>
      </c>
      <c r="F199" s="263" t="s">
        <v>266</v>
      </c>
      <c r="G199" s="261"/>
      <c r="H199" s="264">
        <v>1.1080000000000001</v>
      </c>
      <c r="I199" s="265"/>
      <c r="J199" s="261"/>
      <c r="K199" s="261"/>
      <c r="L199" s="266"/>
      <c r="M199" s="267"/>
      <c r="N199" s="268"/>
      <c r="O199" s="268"/>
      <c r="P199" s="268"/>
      <c r="Q199" s="268"/>
      <c r="R199" s="268"/>
      <c r="S199" s="268"/>
      <c r="T199" s="269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70" t="s">
        <v>257</v>
      </c>
      <c r="AU199" s="270" t="s">
        <v>87</v>
      </c>
      <c r="AV199" s="15" t="s">
        <v>253</v>
      </c>
      <c r="AW199" s="15" t="s">
        <v>34</v>
      </c>
      <c r="AX199" s="15" t="s">
        <v>85</v>
      </c>
      <c r="AY199" s="270" t="s">
        <v>245</v>
      </c>
    </row>
    <row r="200" s="2" customFormat="1" ht="16.5" customHeight="1">
      <c r="A200" s="40"/>
      <c r="B200" s="41"/>
      <c r="C200" s="221" t="s">
        <v>8</v>
      </c>
      <c r="D200" s="221" t="s">
        <v>248</v>
      </c>
      <c r="E200" s="222" t="s">
        <v>367</v>
      </c>
      <c r="F200" s="223" t="s">
        <v>368</v>
      </c>
      <c r="G200" s="224" t="s">
        <v>281</v>
      </c>
      <c r="H200" s="225">
        <v>0.27200000000000002</v>
      </c>
      <c r="I200" s="226"/>
      <c r="J200" s="227">
        <f>ROUND(I200*H200,2)</f>
        <v>0</v>
      </c>
      <c r="K200" s="223" t="s">
        <v>252</v>
      </c>
      <c r="L200" s="46"/>
      <c r="M200" s="228" t="s">
        <v>1</v>
      </c>
      <c r="N200" s="229" t="s">
        <v>42</v>
      </c>
      <c r="O200" s="93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32" t="s">
        <v>253</v>
      </c>
      <c r="AT200" s="232" t="s">
        <v>248</v>
      </c>
      <c r="AU200" s="232" t="s">
        <v>87</v>
      </c>
      <c r="AY200" s="19" t="s">
        <v>245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9" t="s">
        <v>85</v>
      </c>
      <c r="BK200" s="233">
        <f>ROUND(I200*H200,2)</f>
        <v>0</v>
      </c>
      <c r="BL200" s="19" t="s">
        <v>253</v>
      </c>
      <c r="BM200" s="232" t="s">
        <v>1486</v>
      </c>
    </row>
    <row r="201" s="2" customFormat="1">
      <c r="A201" s="40"/>
      <c r="B201" s="41"/>
      <c r="C201" s="42"/>
      <c r="D201" s="234" t="s">
        <v>255</v>
      </c>
      <c r="E201" s="42"/>
      <c r="F201" s="235" t="s">
        <v>370</v>
      </c>
      <c r="G201" s="42"/>
      <c r="H201" s="42"/>
      <c r="I201" s="236"/>
      <c r="J201" s="42"/>
      <c r="K201" s="42"/>
      <c r="L201" s="46"/>
      <c r="M201" s="237"/>
      <c r="N201" s="238"/>
      <c r="O201" s="93"/>
      <c r="P201" s="93"/>
      <c r="Q201" s="93"/>
      <c r="R201" s="93"/>
      <c r="S201" s="93"/>
      <c r="T201" s="94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T201" s="19" t="s">
        <v>255</v>
      </c>
      <c r="AU201" s="19" t="s">
        <v>87</v>
      </c>
    </row>
    <row r="202" s="13" customFormat="1">
      <c r="A202" s="13"/>
      <c r="B202" s="239"/>
      <c r="C202" s="240"/>
      <c r="D202" s="234" t="s">
        <v>257</v>
      </c>
      <c r="E202" s="241" t="s">
        <v>1</v>
      </c>
      <c r="F202" s="242" t="s">
        <v>310</v>
      </c>
      <c r="G202" s="240"/>
      <c r="H202" s="241" t="s">
        <v>1</v>
      </c>
      <c r="I202" s="243"/>
      <c r="J202" s="240"/>
      <c r="K202" s="240"/>
      <c r="L202" s="244"/>
      <c r="M202" s="245"/>
      <c r="N202" s="246"/>
      <c r="O202" s="246"/>
      <c r="P202" s="246"/>
      <c r="Q202" s="246"/>
      <c r="R202" s="246"/>
      <c r="S202" s="246"/>
      <c r="T202" s="247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8" t="s">
        <v>257</v>
      </c>
      <c r="AU202" s="248" t="s">
        <v>87</v>
      </c>
      <c r="AV202" s="13" t="s">
        <v>85</v>
      </c>
      <c r="AW202" s="13" t="s">
        <v>34</v>
      </c>
      <c r="AX202" s="13" t="s">
        <v>77</v>
      </c>
      <c r="AY202" s="248" t="s">
        <v>245</v>
      </c>
    </row>
    <row r="203" s="14" customFormat="1">
      <c r="A203" s="14"/>
      <c r="B203" s="249"/>
      <c r="C203" s="250"/>
      <c r="D203" s="234" t="s">
        <v>257</v>
      </c>
      <c r="E203" s="251" t="s">
        <v>1</v>
      </c>
      <c r="F203" s="252" t="s">
        <v>1487</v>
      </c>
      <c r="G203" s="250"/>
      <c r="H203" s="253">
        <v>0.27200000000000002</v>
      </c>
      <c r="I203" s="254"/>
      <c r="J203" s="250"/>
      <c r="K203" s="250"/>
      <c r="L203" s="255"/>
      <c r="M203" s="256"/>
      <c r="N203" s="257"/>
      <c r="O203" s="257"/>
      <c r="P203" s="257"/>
      <c r="Q203" s="257"/>
      <c r="R203" s="257"/>
      <c r="S203" s="257"/>
      <c r="T203" s="25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9" t="s">
        <v>257</v>
      </c>
      <c r="AU203" s="259" t="s">
        <v>87</v>
      </c>
      <c r="AV203" s="14" t="s">
        <v>87</v>
      </c>
      <c r="AW203" s="14" t="s">
        <v>34</v>
      </c>
      <c r="AX203" s="14" t="s">
        <v>77</v>
      </c>
      <c r="AY203" s="259" t="s">
        <v>245</v>
      </c>
    </row>
    <row r="204" s="16" customFormat="1">
      <c r="A204" s="16"/>
      <c r="B204" s="271"/>
      <c r="C204" s="272"/>
      <c r="D204" s="234" t="s">
        <v>257</v>
      </c>
      <c r="E204" s="273" t="s">
        <v>1</v>
      </c>
      <c r="F204" s="274" t="s">
        <v>289</v>
      </c>
      <c r="G204" s="272"/>
      <c r="H204" s="275">
        <v>0.27200000000000002</v>
      </c>
      <c r="I204" s="276"/>
      <c r="J204" s="272"/>
      <c r="K204" s="272"/>
      <c r="L204" s="277"/>
      <c r="M204" s="278"/>
      <c r="N204" s="279"/>
      <c r="O204" s="279"/>
      <c r="P204" s="279"/>
      <c r="Q204" s="279"/>
      <c r="R204" s="279"/>
      <c r="S204" s="279"/>
      <c r="T204" s="280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281" t="s">
        <v>257</v>
      </c>
      <c r="AU204" s="281" t="s">
        <v>87</v>
      </c>
      <c r="AV204" s="16" t="s">
        <v>272</v>
      </c>
      <c r="AW204" s="16" t="s">
        <v>34</v>
      </c>
      <c r="AX204" s="16" t="s">
        <v>77</v>
      </c>
      <c r="AY204" s="281" t="s">
        <v>245</v>
      </c>
    </row>
    <row r="205" s="15" customFormat="1">
      <c r="A205" s="15"/>
      <c r="B205" s="260"/>
      <c r="C205" s="261"/>
      <c r="D205" s="234" t="s">
        <v>257</v>
      </c>
      <c r="E205" s="262" t="s">
        <v>173</v>
      </c>
      <c r="F205" s="263" t="s">
        <v>266</v>
      </c>
      <c r="G205" s="261"/>
      <c r="H205" s="264">
        <v>0.27200000000000002</v>
      </c>
      <c r="I205" s="265"/>
      <c r="J205" s="261"/>
      <c r="K205" s="261"/>
      <c r="L205" s="266"/>
      <c r="M205" s="267"/>
      <c r="N205" s="268"/>
      <c r="O205" s="268"/>
      <c r="P205" s="268"/>
      <c r="Q205" s="268"/>
      <c r="R205" s="268"/>
      <c r="S205" s="268"/>
      <c r="T205" s="269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70" t="s">
        <v>257</v>
      </c>
      <c r="AU205" s="270" t="s">
        <v>87</v>
      </c>
      <c r="AV205" s="15" t="s">
        <v>253</v>
      </c>
      <c r="AW205" s="15" t="s">
        <v>34</v>
      </c>
      <c r="AX205" s="15" t="s">
        <v>85</v>
      </c>
      <c r="AY205" s="270" t="s">
        <v>245</v>
      </c>
    </row>
    <row r="206" s="2" customFormat="1" ht="16.5" customHeight="1">
      <c r="A206" s="40"/>
      <c r="B206" s="41"/>
      <c r="C206" s="221" t="s">
        <v>383</v>
      </c>
      <c r="D206" s="221" t="s">
        <v>248</v>
      </c>
      <c r="E206" s="222" t="s">
        <v>384</v>
      </c>
      <c r="F206" s="223" t="s">
        <v>385</v>
      </c>
      <c r="G206" s="224" t="s">
        <v>317</v>
      </c>
      <c r="H206" s="225">
        <v>20</v>
      </c>
      <c r="I206" s="226"/>
      <c r="J206" s="227">
        <f>ROUND(I206*H206,2)</f>
        <v>0</v>
      </c>
      <c r="K206" s="223" t="s">
        <v>252</v>
      </c>
      <c r="L206" s="46"/>
      <c r="M206" s="228" t="s">
        <v>1</v>
      </c>
      <c r="N206" s="229" t="s">
        <v>42</v>
      </c>
      <c r="O206" s="93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2" t="s">
        <v>253</v>
      </c>
      <c r="AT206" s="232" t="s">
        <v>248</v>
      </c>
      <c r="AU206" s="232" t="s">
        <v>87</v>
      </c>
      <c r="AY206" s="19" t="s">
        <v>245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9" t="s">
        <v>85</v>
      </c>
      <c r="BK206" s="233">
        <f>ROUND(I206*H206,2)</f>
        <v>0</v>
      </c>
      <c r="BL206" s="19" t="s">
        <v>253</v>
      </c>
      <c r="BM206" s="232" t="s">
        <v>1488</v>
      </c>
    </row>
    <row r="207" s="2" customFormat="1">
      <c r="A207" s="40"/>
      <c r="B207" s="41"/>
      <c r="C207" s="42"/>
      <c r="D207" s="234" t="s">
        <v>255</v>
      </c>
      <c r="E207" s="42"/>
      <c r="F207" s="235" t="s">
        <v>387</v>
      </c>
      <c r="G207" s="42"/>
      <c r="H207" s="42"/>
      <c r="I207" s="236"/>
      <c r="J207" s="42"/>
      <c r="K207" s="42"/>
      <c r="L207" s="46"/>
      <c r="M207" s="237"/>
      <c r="N207" s="238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255</v>
      </c>
      <c r="AU207" s="19" t="s">
        <v>87</v>
      </c>
    </row>
    <row r="208" s="13" customFormat="1">
      <c r="A208" s="13"/>
      <c r="B208" s="239"/>
      <c r="C208" s="240"/>
      <c r="D208" s="234" t="s">
        <v>257</v>
      </c>
      <c r="E208" s="241" t="s">
        <v>1</v>
      </c>
      <c r="F208" s="242" t="s">
        <v>388</v>
      </c>
      <c r="G208" s="240"/>
      <c r="H208" s="241" t="s">
        <v>1</v>
      </c>
      <c r="I208" s="243"/>
      <c r="J208" s="240"/>
      <c r="K208" s="240"/>
      <c r="L208" s="244"/>
      <c r="M208" s="245"/>
      <c r="N208" s="246"/>
      <c r="O208" s="246"/>
      <c r="P208" s="246"/>
      <c r="Q208" s="246"/>
      <c r="R208" s="246"/>
      <c r="S208" s="246"/>
      <c r="T208" s="247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8" t="s">
        <v>257</v>
      </c>
      <c r="AU208" s="248" t="s">
        <v>87</v>
      </c>
      <c r="AV208" s="13" t="s">
        <v>85</v>
      </c>
      <c r="AW208" s="13" t="s">
        <v>34</v>
      </c>
      <c r="AX208" s="13" t="s">
        <v>77</v>
      </c>
      <c r="AY208" s="248" t="s">
        <v>245</v>
      </c>
    </row>
    <row r="209" s="14" customFormat="1">
      <c r="A209" s="14"/>
      <c r="B209" s="249"/>
      <c r="C209" s="250"/>
      <c r="D209" s="234" t="s">
        <v>257</v>
      </c>
      <c r="E209" s="251" t="s">
        <v>1</v>
      </c>
      <c r="F209" s="252" t="s">
        <v>418</v>
      </c>
      <c r="G209" s="250"/>
      <c r="H209" s="253">
        <v>20</v>
      </c>
      <c r="I209" s="254"/>
      <c r="J209" s="250"/>
      <c r="K209" s="250"/>
      <c r="L209" s="255"/>
      <c r="M209" s="256"/>
      <c r="N209" s="257"/>
      <c r="O209" s="257"/>
      <c r="P209" s="257"/>
      <c r="Q209" s="257"/>
      <c r="R209" s="257"/>
      <c r="S209" s="257"/>
      <c r="T209" s="258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9" t="s">
        <v>257</v>
      </c>
      <c r="AU209" s="259" t="s">
        <v>87</v>
      </c>
      <c r="AV209" s="14" t="s">
        <v>87</v>
      </c>
      <c r="AW209" s="14" t="s">
        <v>34</v>
      </c>
      <c r="AX209" s="14" t="s">
        <v>85</v>
      </c>
      <c r="AY209" s="259" t="s">
        <v>245</v>
      </c>
    </row>
    <row r="210" s="2" customFormat="1" ht="16.5" customHeight="1">
      <c r="A210" s="40"/>
      <c r="B210" s="41"/>
      <c r="C210" s="221" t="s">
        <v>390</v>
      </c>
      <c r="D210" s="221" t="s">
        <v>248</v>
      </c>
      <c r="E210" s="222" t="s">
        <v>391</v>
      </c>
      <c r="F210" s="223" t="s">
        <v>392</v>
      </c>
      <c r="G210" s="224" t="s">
        <v>317</v>
      </c>
      <c r="H210" s="225">
        <v>50</v>
      </c>
      <c r="I210" s="226"/>
      <c r="J210" s="227">
        <f>ROUND(I210*H210,2)</f>
        <v>0</v>
      </c>
      <c r="K210" s="223" t="s">
        <v>252</v>
      </c>
      <c r="L210" s="46"/>
      <c r="M210" s="228" t="s">
        <v>1</v>
      </c>
      <c r="N210" s="229" t="s">
        <v>42</v>
      </c>
      <c r="O210" s="93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2" t="s">
        <v>253</v>
      </c>
      <c r="AT210" s="232" t="s">
        <v>248</v>
      </c>
      <c r="AU210" s="232" t="s">
        <v>87</v>
      </c>
      <c r="AY210" s="19" t="s">
        <v>245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9" t="s">
        <v>85</v>
      </c>
      <c r="BK210" s="233">
        <f>ROUND(I210*H210,2)</f>
        <v>0</v>
      </c>
      <c r="BL210" s="19" t="s">
        <v>253</v>
      </c>
      <c r="BM210" s="232" t="s">
        <v>1489</v>
      </c>
    </row>
    <row r="211" s="2" customFormat="1">
      <c r="A211" s="40"/>
      <c r="B211" s="41"/>
      <c r="C211" s="42"/>
      <c r="D211" s="234" t="s">
        <v>255</v>
      </c>
      <c r="E211" s="42"/>
      <c r="F211" s="235" t="s">
        <v>394</v>
      </c>
      <c r="G211" s="42"/>
      <c r="H211" s="42"/>
      <c r="I211" s="236"/>
      <c r="J211" s="42"/>
      <c r="K211" s="42"/>
      <c r="L211" s="46"/>
      <c r="M211" s="237"/>
      <c r="N211" s="238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255</v>
      </c>
      <c r="AU211" s="19" t="s">
        <v>87</v>
      </c>
    </row>
    <row r="212" s="13" customFormat="1">
      <c r="A212" s="13"/>
      <c r="B212" s="239"/>
      <c r="C212" s="240"/>
      <c r="D212" s="234" t="s">
        <v>257</v>
      </c>
      <c r="E212" s="241" t="s">
        <v>1</v>
      </c>
      <c r="F212" s="242" t="s">
        <v>388</v>
      </c>
      <c r="G212" s="240"/>
      <c r="H212" s="241" t="s">
        <v>1</v>
      </c>
      <c r="I212" s="243"/>
      <c r="J212" s="240"/>
      <c r="K212" s="240"/>
      <c r="L212" s="244"/>
      <c r="M212" s="245"/>
      <c r="N212" s="246"/>
      <c r="O212" s="246"/>
      <c r="P212" s="246"/>
      <c r="Q212" s="246"/>
      <c r="R212" s="246"/>
      <c r="S212" s="246"/>
      <c r="T212" s="247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8" t="s">
        <v>257</v>
      </c>
      <c r="AU212" s="248" t="s">
        <v>87</v>
      </c>
      <c r="AV212" s="13" t="s">
        <v>85</v>
      </c>
      <c r="AW212" s="13" t="s">
        <v>34</v>
      </c>
      <c r="AX212" s="13" t="s">
        <v>77</v>
      </c>
      <c r="AY212" s="248" t="s">
        <v>245</v>
      </c>
    </row>
    <row r="213" s="14" customFormat="1">
      <c r="A213" s="14"/>
      <c r="B213" s="249"/>
      <c r="C213" s="250"/>
      <c r="D213" s="234" t="s">
        <v>257</v>
      </c>
      <c r="E213" s="251" t="s">
        <v>1</v>
      </c>
      <c r="F213" s="252" t="s">
        <v>389</v>
      </c>
      <c r="G213" s="250"/>
      <c r="H213" s="253">
        <v>50</v>
      </c>
      <c r="I213" s="254"/>
      <c r="J213" s="250"/>
      <c r="K213" s="250"/>
      <c r="L213" s="255"/>
      <c r="M213" s="256"/>
      <c r="N213" s="257"/>
      <c r="O213" s="257"/>
      <c r="P213" s="257"/>
      <c r="Q213" s="257"/>
      <c r="R213" s="257"/>
      <c r="S213" s="257"/>
      <c r="T213" s="25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9" t="s">
        <v>257</v>
      </c>
      <c r="AU213" s="259" t="s">
        <v>87</v>
      </c>
      <c r="AV213" s="14" t="s">
        <v>87</v>
      </c>
      <c r="AW213" s="14" t="s">
        <v>34</v>
      </c>
      <c r="AX213" s="14" t="s">
        <v>85</v>
      </c>
      <c r="AY213" s="259" t="s">
        <v>245</v>
      </c>
    </row>
    <row r="214" s="2" customFormat="1" ht="16.5" customHeight="1">
      <c r="A214" s="40"/>
      <c r="B214" s="41"/>
      <c r="C214" s="221" t="s">
        <v>395</v>
      </c>
      <c r="D214" s="221" t="s">
        <v>248</v>
      </c>
      <c r="E214" s="222" t="s">
        <v>411</v>
      </c>
      <c r="F214" s="223" t="s">
        <v>412</v>
      </c>
      <c r="G214" s="224" t="s">
        <v>329</v>
      </c>
      <c r="H214" s="225">
        <v>40</v>
      </c>
      <c r="I214" s="226"/>
      <c r="J214" s="227">
        <f>ROUND(I214*H214,2)</f>
        <v>0</v>
      </c>
      <c r="K214" s="223" t="s">
        <v>252</v>
      </c>
      <c r="L214" s="46"/>
      <c r="M214" s="228" t="s">
        <v>1</v>
      </c>
      <c r="N214" s="229" t="s">
        <v>42</v>
      </c>
      <c r="O214" s="93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32" t="s">
        <v>253</v>
      </c>
      <c r="AT214" s="232" t="s">
        <v>248</v>
      </c>
      <c r="AU214" s="232" t="s">
        <v>87</v>
      </c>
      <c r="AY214" s="19" t="s">
        <v>245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9" t="s">
        <v>85</v>
      </c>
      <c r="BK214" s="233">
        <f>ROUND(I214*H214,2)</f>
        <v>0</v>
      </c>
      <c r="BL214" s="19" t="s">
        <v>253</v>
      </c>
      <c r="BM214" s="232" t="s">
        <v>1490</v>
      </c>
    </row>
    <row r="215" s="2" customFormat="1">
      <c r="A215" s="40"/>
      <c r="B215" s="41"/>
      <c r="C215" s="42"/>
      <c r="D215" s="234" t="s">
        <v>255</v>
      </c>
      <c r="E215" s="42"/>
      <c r="F215" s="235" t="s">
        <v>414</v>
      </c>
      <c r="G215" s="42"/>
      <c r="H215" s="42"/>
      <c r="I215" s="236"/>
      <c r="J215" s="42"/>
      <c r="K215" s="42"/>
      <c r="L215" s="46"/>
      <c r="M215" s="237"/>
      <c r="N215" s="238"/>
      <c r="O215" s="93"/>
      <c r="P215" s="93"/>
      <c r="Q215" s="93"/>
      <c r="R215" s="93"/>
      <c r="S215" s="93"/>
      <c r="T215" s="94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19" t="s">
        <v>255</v>
      </c>
      <c r="AU215" s="19" t="s">
        <v>87</v>
      </c>
    </row>
    <row r="216" s="13" customFormat="1">
      <c r="A216" s="13"/>
      <c r="B216" s="239"/>
      <c r="C216" s="240"/>
      <c r="D216" s="234" t="s">
        <v>257</v>
      </c>
      <c r="E216" s="241" t="s">
        <v>1</v>
      </c>
      <c r="F216" s="242" t="s">
        <v>415</v>
      </c>
      <c r="G216" s="240"/>
      <c r="H216" s="241" t="s">
        <v>1</v>
      </c>
      <c r="I216" s="243"/>
      <c r="J216" s="240"/>
      <c r="K216" s="240"/>
      <c r="L216" s="244"/>
      <c r="M216" s="245"/>
      <c r="N216" s="246"/>
      <c r="O216" s="246"/>
      <c r="P216" s="246"/>
      <c r="Q216" s="246"/>
      <c r="R216" s="246"/>
      <c r="S216" s="246"/>
      <c r="T216" s="24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8" t="s">
        <v>257</v>
      </c>
      <c r="AU216" s="248" t="s">
        <v>87</v>
      </c>
      <c r="AV216" s="13" t="s">
        <v>85</v>
      </c>
      <c r="AW216" s="13" t="s">
        <v>34</v>
      </c>
      <c r="AX216" s="13" t="s">
        <v>77</v>
      </c>
      <c r="AY216" s="248" t="s">
        <v>245</v>
      </c>
    </row>
    <row r="217" s="14" customFormat="1">
      <c r="A217" s="14"/>
      <c r="B217" s="249"/>
      <c r="C217" s="250"/>
      <c r="D217" s="234" t="s">
        <v>257</v>
      </c>
      <c r="E217" s="251" t="s">
        <v>1</v>
      </c>
      <c r="F217" s="252" t="s">
        <v>416</v>
      </c>
      <c r="G217" s="250"/>
      <c r="H217" s="253">
        <v>36</v>
      </c>
      <c r="I217" s="254"/>
      <c r="J217" s="250"/>
      <c r="K217" s="250"/>
      <c r="L217" s="255"/>
      <c r="M217" s="256"/>
      <c r="N217" s="257"/>
      <c r="O217" s="257"/>
      <c r="P217" s="257"/>
      <c r="Q217" s="257"/>
      <c r="R217" s="257"/>
      <c r="S217" s="257"/>
      <c r="T217" s="258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9" t="s">
        <v>257</v>
      </c>
      <c r="AU217" s="259" t="s">
        <v>87</v>
      </c>
      <c r="AV217" s="14" t="s">
        <v>87</v>
      </c>
      <c r="AW217" s="14" t="s">
        <v>34</v>
      </c>
      <c r="AX217" s="14" t="s">
        <v>77</v>
      </c>
      <c r="AY217" s="259" t="s">
        <v>245</v>
      </c>
    </row>
    <row r="218" s="13" customFormat="1">
      <c r="A218" s="13"/>
      <c r="B218" s="239"/>
      <c r="C218" s="240"/>
      <c r="D218" s="234" t="s">
        <v>257</v>
      </c>
      <c r="E218" s="241" t="s">
        <v>1</v>
      </c>
      <c r="F218" s="242" t="s">
        <v>417</v>
      </c>
      <c r="G218" s="240"/>
      <c r="H218" s="241" t="s">
        <v>1</v>
      </c>
      <c r="I218" s="243"/>
      <c r="J218" s="240"/>
      <c r="K218" s="240"/>
      <c r="L218" s="244"/>
      <c r="M218" s="245"/>
      <c r="N218" s="246"/>
      <c r="O218" s="246"/>
      <c r="P218" s="246"/>
      <c r="Q218" s="246"/>
      <c r="R218" s="246"/>
      <c r="S218" s="246"/>
      <c r="T218" s="24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8" t="s">
        <v>257</v>
      </c>
      <c r="AU218" s="248" t="s">
        <v>87</v>
      </c>
      <c r="AV218" s="13" t="s">
        <v>85</v>
      </c>
      <c r="AW218" s="13" t="s">
        <v>34</v>
      </c>
      <c r="AX218" s="13" t="s">
        <v>77</v>
      </c>
      <c r="AY218" s="248" t="s">
        <v>245</v>
      </c>
    </row>
    <row r="219" s="14" customFormat="1">
      <c r="A219" s="14"/>
      <c r="B219" s="249"/>
      <c r="C219" s="250"/>
      <c r="D219" s="234" t="s">
        <v>257</v>
      </c>
      <c r="E219" s="251" t="s">
        <v>1</v>
      </c>
      <c r="F219" s="252" t="s">
        <v>253</v>
      </c>
      <c r="G219" s="250"/>
      <c r="H219" s="253">
        <v>4</v>
      </c>
      <c r="I219" s="254"/>
      <c r="J219" s="250"/>
      <c r="K219" s="250"/>
      <c r="L219" s="255"/>
      <c r="M219" s="256"/>
      <c r="N219" s="257"/>
      <c r="O219" s="257"/>
      <c r="P219" s="257"/>
      <c r="Q219" s="257"/>
      <c r="R219" s="257"/>
      <c r="S219" s="257"/>
      <c r="T219" s="258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9" t="s">
        <v>257</v>
      </c>
      <c r="AU219" s="259" t="s">
        <v>87</v>
      </c>
      <c r="AV219" s="14" t="s">
        <v>87</v>
      </c>
      <c r="AW219" s="14" t="s">
        <v>34</v>
      </c>
      <c r="AX219" s="14" t="s">
        <v>77</v>
      </c>
      <c r="AY219" s="259" t="s">
        <v>245</v>
      </c>
    </row>
    <row r="220" s="15" customFormat="1">
      <c r="A220" s="15"/>
      <c r="B220" s="260"/>
      <c r="C220" s="261"/>
      <c r="D220" s="234" t="s">
        <v>257</v>
      </c>
      <c r="E220" s="262" t="s">
        <v>1</v>
      </c>
      <c r="F220" s="263" t="s">
        <v>266</v>
      </c>
      <c r="G220" s="261"/>
      <c r="H220" s="264">
        <v>40</v>
      </c>
      <c r="I220" s="265"/>
      <c r="J220" s="261"/>
      <c r="K220" s="261"/>
      <c r="L220" s="266"/>
      <c r="M220" s="267"/>
      <c r="N220" s="268"/>
      <c r="O220" s="268"/>
      <c r="P220" s="268"/>
      <c r="Q220" s="268"/>
      <c r="R220" s="268"/>
      <c r="S220" s="268"/>
      <c r="T220" s="269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70" t="s">
        <v>257</v>
      </c>
      <c r="AU220" s="270" t="s">
        <v>87</v>
      </c>
      <c r="AV220" s="15" t="s">
        <v>253</v>
      </c>
      <c r="AW220" s="15" t="s">
        <v>34</v>
      </c>
      <c r="AX220" s="15" t="s">
        <v>85</v>
      </c>
      <c r="AY220" s="270" t="s">
        <v>245</v>
      </c>
    </row>
    <row r="221" s="2" customFormat="1" ht="16.5" customHeight="1">
      <c r="A221" s="40"/>
      <c r="B221" s="41"/>
      <c r="C221" s="221" t="s">
        <v>402</v>
      </c>
      <c r="D221" s="221" t="s">
        <v>248</v>
      </c>
      <c r="E221" s="222" t="s">
        <v>420</v>
      </c>
      <c r="F221" s="223" t="s">
        <v>421</v>
      </c>
      <c r="G221" s="224" t="s">
        <v>329</v>
      </c>
      <c r="H221" s="225">
        <v>152</v>
      </c>
      <c r="I221" s="226"/>
      <c r="J221" s="227">
        <f>ROUND(I221*H221,2)</f>
        <v>0</v>
      </c>
      <c r="K221" s="223" t="s">
        <v>252</v>
      </c>
      <c r="L221" s="46"/>
      <c r="M221" s="228" t="s">
        <v>1</v>
      </c>
      <c r="N221" s="229" t="s">
        <v>42</v>
      </c>
      <c r="O221" s="93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32" t="s">
        <v>253</v>
      </c>
      <c r="AT221" s="232" t="s">
        <v>248</v>
      </c>
      <c r="AU221" s="232" t="s">
        <v>87</v>
      </c>
      <c r="AY221" s="19" t="s">
        <v>245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9" t="s">
        <v>85</v>
      </c>
      <c r="BK221" s="233">
        <f>ROUND(I221*H221,2)</f>
        <v>0</v>
      </c>
      <c r="BL221" s="19" t="s">
        <v>253</v>
      </c>
      <c r="BM221" s="232" t="s">
        <v>1491</v>
      </c>
    </row>
    <row r="222" s="2" customFormat="1">
      <c r="A222" s="40"/>
      <c r="B222" s="41"/>
      <c r="C222" s="42"/>
      <c r="D222" s="234" t="s">
        <v>255</v>
      </c>
      <c r="E222" s="42"/>
      <c r="F222" s="235" t="s">
        <v>423</v>
      </c>
      <c r="G222" s="42"/>
      <c r="H222" s="42"/>
      <c r="I222" s="236"/>
      <c r="J222" s="42"/>
      <c r="K222" s="42"/>
      <c r="L222" s="46"/>
      <c r="M222" s="237"/>
      <c r="N222" s="238"/>
      <c r="O222" s="93"/>
      <c r="P222" s="93"/>
      <c r="Q222" s="93"/>
      <c r="R222" s="93"/>
      <c r="S222" s="93"/>
      <c r="T222" s="94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255</v>
      </c>
      <c r="AU222" s="19" t="s">
        <v>87</v>
      </c>
    </row>
    <row r="223" s="13" customFormat="1">
      <c r="A223" s="13"/>
      <c r="B223" s="239"/>
      <c r="C223" s="240"/>
      <c r="D223" s="234" t="s">
        <v>257</v>
      </c>
      <c r="E223" s="241" t="s">
        <v>1</v>
      </c>
      <c r="F223" s="242" t="s">
        <v>424</v>
      </c>
      <c r="G223" s="240"/>
      <c r="H223" s="241" t="s">
        <v>1</v>
      </c>
      <c r="I223" s="243"/>
      <c r="J223" s="240"/>
      <c r="K223" s="240"/>
      <c r="L223" s="244"/>
      <c r="M223" s="245"/>
      <c r="N223" s="246"/>
      <c r="O223" s="246"/>
      <c r="P223" s="246"/>
      <c r="Q223" s="246"/>
      <c r="R223" s="246"/>
      <c r="S223" s="246"/>
      <c r="T223" s="247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8" t="s">
        <v>257</v>
      </c>
      <c r="AU223" s="248" t="s">
        <v>87</v>
      </c>
      <c r="AV223" s="13" t="s">
        <v>85</v>
      </c>
      <c r="AW223" s="13" t="s">
        <v>34</v>
      </c>
      <c r="AX223" s="13" t="s">
        <v>77</v>
      </c>
      <c r="AY223" s="248" t="s">
        <v>245</v>
      </c>
    </row>
    <row r="224" s="14" customFormat="1">
      <c r="A224" s="14"/>
      <c r="B224" s="249"/>
      <c r="C224" s="250"/>
      <c r="D224" s="234" t="s">
        <v>257</v>
      </c>
      <c r="E224" s="251" t="s">
        <v>1</v>
      </c>
      <c r="F224" s="252" t="s">
        <v>1492</v>
      </c>
      <c r="G224" s="250"/>
      <c r="H224" s="253">
        <v>138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9" t="s">
        <v>257</v>
      </c>
      <c r="AU224" s="259" t="s">
        <v>87</v>
      </c>
      <c r="AV224" s="14" t="s">
        <v>87</v>
      </c>
      <c r="AW224" s="14" t="s">
        <v>34</v>
      </c>
      <c r="AX224" s="14" t="s">
        <v>77</v>
      </c>
      <c r="AY224" s="259" t="s">
        <v>245</v>
      </c>
    </row>
    <row r="225" s="13" customFormat="1">
      <c r="A225" s="13"/>
      <c r="B225" s="239"/>
      <c r="C225" s="240"/>
      <c r="D225" s="234" t="s">
        <v>257</v>
      </c>
      <c r="E225" s="241" t="s">
        <v>1</v>
      </c>
      <c r="F225" s="242" t="s">
        <v>428</v>
      </c>
      <c r="G225" s="240"/>
      <c r="H225" s="241" t="s">
        <v>1</v>
      </c>
      <c r="I225" s="243"/>
      <c r="J225" s="240"/>
      <c r="K225" s="240"/>
      <c r="L225" s="244"/>
      <c r="M225" s="245"/>
      <c r="N225" s="246"/>
      <c r="O225" s="246"/>
      <c r="P225" s="246"/>
      <c r="Q225" s="246"/>
      <c r="R225" s="246"/>
      <c r="S225" s="246"/>
      <c r="T225" s="247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8" t="s">
        <v>257</v>
      </c>
      <c r="AU225" s="248" t="s">
        <v>87</v>
      </c>
      <c r="AV225" s="13" t="s">
        <v>85</v>
      </c>
      <c r="AW225" s="13" t="s">
        <v>34</v>
      </c>
      <c r="AX225" s="13" t="s">
        <v>77</v>
      </c>
      <c r="AY225" s="248" t="s">
        <v>245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216</v>
      </c>
      <c r="G226" s="250"/>
      <c r="H226" s="253">
        <v>4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77</v>
      </c>
      <c r="AY226" s="259" t="s">
        <v>245</v>
      </c>
    </row>
    <row r="227" s="13" customFormat="1">
      <c r="A227" s="13"/>
      <c r="B227" s="239"/>
      <c r="C227" s="240"/>
      <c r="D227" s="234" t="s">
        <v>257</v>
      </c>
      <c r="E227" s="241" t="s">
        <v>1</v>
      </c>
      <c r="F227" s="242" t="s">
        <v>429</v>
      </c>
      <c r="G227" s="240"/>
      <c r="H227" s="241" t="s">
        <v>1</v>
      </c>
      <c r="I227" s="243"/>
      <c r="J227" s="240"/>
      <c r="K227" s="240"/>
      <c r="L227" s="244"/>
      <c r="M227" s="245"/>
      <c r="N227" s="246"/>
      <c r="O227" s="246"/>
      <c r="P227" s="246"/>
      <c r="Q227" s="246"/>
      <c r="R227" s="246"/>
      <c r="S227" s="246"/>
      <c r="T227" s="24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8" t="s">
        <v>257</v>
      </c>
      <c r="AU227" s="248" t="s">
        <v>87</v>
      </c>
      <c r="AV227" s="13" t="s">
        <v>85</v>
      </c>
      <c r="AW227" s="13" t="s">
        <v>34</v>
      </c>
      <c r="AX227" s="13" t="s">
        <v>77</v>
      </c>
      <c r="AY227" s="248" t="s">
        <v>245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341</v>
      </c>
      <c r="G228" s="250"/>
      <c r="H228" s="253">
        <v>10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77</v>
      </c>
      <c r="AY228" s="259" t="s">
        <v>245</v>
      </c>
    </row>
    <row r="229" s="15" customFormat="1">
      <c r="A229" s="15"/>
      <c r="B229" s="260"/>
      <c r="C229" s="261"/>
      <c r="D229" s="234" t="s">
        <v>257</v>
      </c>
      <c r="E229" s="262" t="s">
        <v>1</v>
      </c>
      <c r="F229" s="263" t="s">
        <v>266</v>
      </c>
      <c r="G229" s="261"/>
      <c r="H229" s="264">
        <v>152</v>
      </c>
      <c r="I229" s="265"/>
      <c r="J229" s="261"/>
      <c r="K229" s="261"/>
      <c r="L229" s="266"/>
      <c r="M229" s="267"/>
      <c r="N229" s="268"/>
      <c r="O229" s="268"/>
      <c r="P229" s="268"/>
      <c r="Q229" s="268"/>
      <c r="R229" s="268"/>
      <c r="S229" s="268"/>
      <c r="T229" s="269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70" t="s">
        <v>257</v>
      </c>
      <c r="AU229" s="270" t="s">
        <v>87</v>
      </c>
      <c r="AV229" s="15" t="s">
        <v>253</v>
      </c>
      <c r="AW229" s="15" t="s">
        <v>34</v>
      </c>
      <c r="AX229" s="15" t="s">
        <v>85</v>
      </c>
      <c r="AY229" s="270" t="s">
        <v>245</v>
      </c>
    </row>
    <row r="230" s="2" customFormat="1" ht="16.5" customHeight="1">
      <c r="A230" s="40"/>
      <c r="B230" s="41"/>
      <c r="C230" s="221" t="s">
        <v>410</v>
      </c>
      <c r="D230" s="221" t="s">
        <v>248</v>
      </c>
      <c r="E230" s="222" t="s">
        <v>437</v>
      </c>
      <c r="F230" s="223" t="s">
        <v>438</v>
      </c>
      <c r="G230" s="224" t="s">
        <v>281</v>
      </c>
      <c r="H230" s="225">
        <v>0.72599999999999998</v>
      </c>
      <c r="I230" s="226"/>
      <c r="J230" s="227">
        <f>ROUND(I230*H230,2)</f>
        <v>0</v>
      </c>
      <c r="K230" s="223" t="s">
        <v>252</v>
      </c>
      <c r="L230" s="46"/>
      <c r="M230" s="228" t="s">
        <v>1</v>
      </c>
      <c r="N230" s="229" t="s">
        <v>42</v>
      </c>
      <c r="O230" s="93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2" t="s">
        <v>253</v>
      </c>
      <c r="AT230" s="232" t="s">
        <v>248</v>
      </c>
      <c r="AU230" s="232" t="s">
        <v>87</v>
      </c>
      <c r="AY230" s="19" t="s">
        <v>245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9" t="s">
        <v>85</v>
      </c>
      <c r="BK230" s="233">
        <f>ROUND(I230*H230,2)</f>
        <v>0</v>
      </c>
      <c r="BL230" s="19" t="s">
        <v>253</v>
      </c>
      <c r="BM230" s="232" t="s">
        <v>1493</v>
      </c>
    </row>
    <row r="231" s="2" customFormat="1">
      <c r="A231" s="40"/>
      <c r="B231" s="41"/>
      <c r="C231" s="42"/>
      <c r="D231" s="234" t="s">
        <v>255</v>
      </c>
      <c r="E231" s="42"/>
      <c r="F231" s="235" t="s">
        <v>440</v>
      </c>
      <c r="G231" s="42"/>
      <c r="H231" s="42"/>
      <c r="I231" s="236"/>
      <c r="J231" s="42"/>
      <c r="K231" s="42"/>
      <c r="L231" s="46"/>
      <c r="M231" s="237"/>
      <c r="N231" s="238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255</v>
      </c>
      <c r="AU231" s="19" t="s">
        <v>87</v>
      </c>
    </row>
    <row r="232" s="13" customFormat="1">
      <c r="A232" s="13"/>
      <c r="B232" s="239"/>
      <c r="C232" s="240"/>
      <c r="D232" s="234" t="s">
        <v>257</v>
      </c>
      <c r="E232" s="241" t="s">
        <v>1</v>
      </c>
      <c r="F232" s="242" t="s">
        <v>1494</v>
      </c>
      <c r="G232" s="240"/>
      <c r="H232" s="241" t="s">
        <v>1</v>
      </c>
      <c r="I232" s="243"/>
      <c r="J232" s="240"/>
      <c r="K232" s="240"/>
      <c r="L232" s="244"/>
      <c r="M232" s="245"/>
      <c r="N232" s="246"/>
      <c r="O232" s="246"/>
      <c r="P232" s="246"/>
      <c r="Q232" s="246"/>
      <c r="R232" s="246"/>
      <c r="S232" s="246"/>
      <c r="T232" s="24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8" t="s">
        <v>257</v>
      </c>
      <c r="AU232" s="248" t="s">
        <v>87</v>
      </c>
      <c r="AV232" s="13" t="s">
        <v>85</v>
      </c>
      <c r="AW232" s="13" t="s">
        <v>34</v>
      </c>
      <c r="AX232" s="13" t="s">
        <v>77</v>
      </c>
      <c r="AY232" s="248" t="s">
        <v>245</v>
      </c>
    </row>
    <row r="233" s="14" customFormat="1">
      <c r="A233" s="14"/>
      <c r="B233" s="249"/>
      <c r="C233" s="250"/>
      <c r="D233" s="234" t="s">
        <v>257</v>
      </c>
      <c r="E233" s="251" t="s">
        <v>1</v>
      </c>
      <c r="F233" s="252" t="s">
        <v>1495</v>
      </c>
      <c r="G233" s="250"/>
      <c r="H233" s="253">
        <v>0.68300000000000005</v>
      </c>
      <c r="I233" s="254"/>
      <c r="J233" s="250"/>
      <c r="K233" s="250"/>
      <c r="L233" s="255"/>
      <c r="M233" s="256"/>
      <c r="N233" s="257"/>
      <c r="O233" s="257"/>
      <c r="P233" s="257"/>
      <c r="Q233" s="257"/>
      <c r="R233" s="257"/>
      <c r="S233" s="257"/>
      <c r="T233" s="25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9" t="s">
        <v>257</v>
      </c>
      <c r="AU233" s="259" t="s">
        <v>87</v>
      </c>
      <c r="AV233" s="14" t="s">
        <v>87</v>
      </c>
      <c r="AW233" s="14" t="s">
        <v>34</v>
      </c>
      <c r="AX233" s="14" t="s">
        <v>77</v>
      </c>
      <c r="AY233" s="259" t="s">
        <v>245</v>
      </c>
    </row>
    <row r="234" s="13" customFormat="1">
      <c r="A234" s="13"/>
      <c r="B234" s="239"/>
      <c r="C234" s="240"/>
      <c r="D234" s="234" t="s">
        <v>257</v>
      </c>
      <c r="E234" s="241" t="s">
        <v>1</v>
      </c>
      <c r="F234" s="242" t="s">
        <v>1496</v>
      </c>
      <c r="G234" s="240"/>
      <c r="H234" s="241" t="s">
        <v>1</v>
      </c>
      <c r="I234" s="243"/>
      <c r="J234" s="240"/>
      <c r="K234" s="240"/>
      <c r="L234" s="244"/>
      <c r="M234" s="245"/>
      <c r="N234" s="246"/>
      <c r="O234" s="246"/>
      <c r="P234" s="246"/>
      <c r="Q234" s="246"/>
      <c r="R234" s="246"/>
      <c r="S234" s="246"/>
      <c r="T234" s="24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8" t="s">
        <v>257</v>
      </c>
      <c r="AU234" s="248" t="s">
        <v>87</v>
      </c>
      <c r="AV234" s="13" t="s">
        <v>85</v>
      </c>
      <c r="AW234" s="13" t="s">
        <v>34</v>
      </c>
      <c r="AX234" s="13" t="s">
        <v>77</v>
      </c>
      <c r="AY234" s="248" t="s">
        <v>245</v>
      </c>
    </row>
    <row r="235" s="14" customFormat="1">
      <c r="A235" s="14"/>
      <c r="B235" s="249"/>
      <c r="C235" s="250"/>
      <c r="D235" s="234" t="s">
        <v>257</v>
      </c>
      <c r="E235" s="251" t="s">
        <v>1</v>
      </c>
      <c r="F235" s="252" t="s">
        <v>1495</v>
      </c>
      <c r="G235" s="250"/>
      <c r="H235" s="253">
        <v>0.68300000000000005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9" t="s">
        <v>257</v>
      </c>
      <c r="AU235" s="259" t="s">
        <v>87</v>
      </c>
      <c r="AV235" s="14" t="s">
        <v>87</v>
      </c>
      <c r="AW235" s="14" t="s">
        <v>34</v>
      </c>
      <c r="AX235" s="14" t="s">
        <v>77</v>
      </c>
      <c r="AY235" s="259" t="s">
        <v>245</v>
      </c>
    </row>
    <row r="236" s="13" customFormat="1">
      <c r="A236" s="13"/>
      <c r="B236" s="239"/>
      <c r="C236" s="240"/>
      <c r="D236" s="234" t="s">
        <v>257</v>
      </c>
      <c r="E236" s="241" t="s">
        <v>1</v>
      </c>
      <c r="F236" s="242" t="s">
        <v>1497</v>
      </c>
      <c r="G236" s="240"/>
      <c r="H236" s="241" t="s">
        <v>1</v>
      </c>
      <c r="I236" s="243"/>
      <c r="J236" s="240"/>
      <c r="K236" s="240"/>
      <c r="L236" s="244"/>
      <c r="M236" s="245"/>
      <c r="N236" s="246"/>
      <c r="O236" s="246"/>
      <c r="P236" s="246"/>
      <c r="Q236" s="246"/>
      <c r="R236" s="246"/>
      <c r="S236" s="246"/>
      <c r="T236" s="247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8" t="s">
        <v>257</v>
      </c>
      <c r="AU236" s="248" t="s">
        <v>87</v>
      </c>
      <c r="AV236" s="13" t="s">
        <v>85</v>
      </c>
      <c r="AW236" s="13" t="s">
        <v>34</v>
      </c>
      <c r="AX236" s="13" t="s">
        <v>77</v>
      </c>
      <c r="AY236" s="248" t="s">
        <v>245</v>
      </c>
    </row>
    <row r="237" s="14" customFormat="1">
      <c r="A237" s="14"/>
      <c r="B237" s="249"/>
      <c r="C237" s="250"/>
      <c r="D237" s="234" t="s">
        <v>257</v>
      </c>
      <c r="E237" s="251" t="s">
        <v>1</v>
      </c>
      <c r="F237" s="252" t="s">
        <v>1498</v>
      </c>
      <c r="G237" s="250"/>
      <c r="H237" s="253">
        <v>0.10000000000000001</v>
      </c>
      <c r="I237" s="254"/>
      <c r="J237" s="250"/>
      <c r="K237" s="250"/>
      <c r="L237" s="255"/>
      <c r="M237" s="256"/>
      <c r="N237" s="257"/>
      <c r="O237" s="257"/>
      <c r="P237" s="257"/>
      <c r="Q237" s="257"/>
      <c r="R237" s="257"/>
      <c r="S237" s="257"/>
      <c r="T237" s="25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9" t="s">
        <v>257</v>
      </c>
      <c r="AU237" s="259" t="s">
        <v>87</v>
      </c>
      <c r="AV237" s="14" t="s">
        <v>87</v>
      </c>
      <c r="AW237" s="14" t="s">
        <v>34</v>
      </c>
      <c r="AX237" s="14" t="s">
        <v>77</v>
      </c>
      <c r="AY237" s="259" t="s">
        <v>245</v>
      </c>
    </row>
    <row r="238" s="13" customFormat="1">
      <c r="A238" s="13"/>
      <c r="B238" s="239"/>
      <c r="C238" s="240"/>
      <c r="D238" s="234" t="s">
        <v>257</v>
      </c>
      <c r="E238" s="241" t="s">
        <v>1</v>
      </c>
      <c r="F238" s="242" t="s">
        <v>1499</v>
      </c>
      <c r="G238" s="240"/>
      <c r="H238" s="241" t="s">
        <v>1</v>
      </c>
      <c r="I238" s="243"/>
      <c r="J238" s="240"/>
      <c r="K238" s="240"/>
      <c r="L238" s="244"/>
      <c r="M238" s="245"/>
      <c r="N238" s="246"/>
      <c r="O238" s="246"/>
      <c r="P238" s="246"/>
      <c r="Q238" s="246"/>
      <c r="R238" s="246"/>
      <c r="S238" s="246"/>
      <c r="T238" s="24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8" t="s">
        <v>257</v>
      </c>
      <c r="AU238" s="248" t="s">
        <v>87</v>
      </c>
      <c r="AV238" s="13" t="s">
        <v>85</v>
      </c>
      <c r="AW238" s="13" t="s">
        <v>34</v>
      </c>
      <c r="AX238" s="13" t="s">
        <v>77</v>
      </c>
      <c r="AY238" s="248" t="s">
        <v>245</v>
      </c>
    </row>
    <row r="239" s="14" customFormat="1">
      <c r="A239" s="14"/>
      <c r="B239" s="249"/>
      <c r="C239" s="250"/>
      <c r="D239" s="234" t="s">
        <v>257</v>
      </c>
      <c r="E239" s="251" t="s">
        <v>1</v>
      </c>
      <c r="F239" s="252" t="s">
        <v>1500</v>
      </c>
      <c r="G239" s="250"/>
      <c r="H239" s="253">
        <v>0.59999999999999998</v>
      </c>
      <c r="I239" s="254"/>
      <c r="J239" s="250"/>
      <c r="K239" s="250"/>
      <c r="L239" s="255"/>
      <c r="M239" s="256"/>
      <c r="N239" s="257"/>
      <c r="O239" s="257"/>
      <c r="P239" s="257"/>
      <c r="Q239" s="257"/>
      <c r="R239" s="257"/>
      <c r="S239" s="257"/>
      <c r="T239" s="25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9" t="s">
        <v>257</v>
      </c>
      <c r="AU239" s="259" t="s">
        <v>87</v>
      </c>
      <c r="AV239" s="14" t="s">
        <v>87</v>
      </c>
      <c r="AW239" s="14" t="s">
        <v>34</v>
      </c>
      <c r="AX239" s="14" t="s">
        <v>77</v>
      </c>
      <c r="AY239" s="259" t="s">
        <v>245</v>
      </c>
    </row>
    <row r="240" s="13" customFormat="1">
      <c r="A240" s="13"/>
      <c r="B240" s="239"/>
      <c r="C240" s="240"/>
      <c r="D240" s="234" t="s">
        <v>257</v>
      </c>
      <c r="E240" s="241" t="s">
        <v>1</v>
      </c>
      <c r="F240" s="242" t="s">
        <v>446</v>
      </c>
      <c r="G240" s="240"/>
      <c r="H240" s="241" t="s">
        <v>1</v>
      </c>
      <c r="I240" s="243"/>
      <c r="J240" s="240"/>
      <c r="K240" s="240"/>
      <c r="L240" s="244"/>
      <c r="M240" s="245"/>
      <c r="N240" s="246"/>
      <c r="O240" s="246"/>
      <c r="P240" s="246"/>
      <c r="Q240" s="246"/>
      <c r="R240" s="246"/>
      <c r="S240" s="246"/>
      <c r="T240" s="247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8" t="s">
        <v>257</v>
      </c>
      <c r="AU240" s="248" t="s">
        <v>87</v>
      </c>
      <c r="AV240" s="13" t="s">
        <v>85</v>
      </c>
      <c r="AW240" s="13" t="s">
        <v>34</v>
      </c>
      <c r="AX240" s="13" t="s">
        <v>77</v>
      </c>
      <c r="AY240" s="248" t="s">
        <v>245</v>
      </c>
    </row>
    <row r="241" s="14" customFormat="1">
      <c r="A241" s="14"/>
      <c r="B241" s="249"/>
      <c r="C241" s="250"/>
      <c r="D241" s="234" t="s">
        <v>257</v>
      </c>
      <c r="E241" s="251" t="s">
        <v>1</v>
      </c>
      <c r="F241" s="252" t="s">
        <v>447</v>
      </c>
      <c r="G241" s="250"/>
      <c r="H241" s="253">
        <v>-1.3400000000000001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257</v>
      </c>
      <c r="AU241" s="259" t="s">
        <v>87</v>
      </c>
      <c r="AV241" s="14" t="s">
        <v>87</v>
      </c>
      <c r="AW241" s="14" t="s">
        <v>34</v>
      </c>
      <c r="AX241" s="14" t="s">
        <v>77</v>
      </c>
      <c r="AY241" s="259" t="s">
        <v>245</v>
      </c>
    </row>
    <row r="242" s="15" customFormat="1">
      <c r="A242" s="15"/>
      <c r="B242" s="260"/>
      <c r="C242" s="261"/>
      <c r="D242" s="234" t="s">
        <v>257</v>
      </c>
      <c r="E242" s="262" t="s">
        <v>1</v>
      </c>
      <c r="F242" s="263" t="s">
        <v>266</v>
      </c>
      <c r="G242" s="261"/>
      <c r="H242" s="264">
        <v>0.72599999999999998</v>
      </c>
      <c r="I242" s="265"/>
      <c r="J242" s="261"/>
      <c r="K242" s="261"/>
      <c r="L242" s="266"/>
      <c r="M242" s="267"/>
      <c r="N242" s="268"/>
      <c r="O242" s="268"/>
      <c r="P242" s="268"/>
      <c r="Q242" s="268"/>
      <c r="R242" s="268"/>
      <c r="S242" s="268"/>
      <c r="T242" s="269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70" t="s">
        <v>257</v>
      </c>
      <c r="AU242" s="270" t="s">
        <v>87</v>
      </c>
      <c r="AV242" s="15" t="s">
        <v>253</v>
      </c>
      <c r="AW242" s="15" t="s">
        <v>34</v>
      </c>
      <c r="AX242" s="15" t="s">
        <v>85</v>
      </c>
      <c r="AY242" s="270" t="s">
        <v>245</v>
      </c>
    </row>
    <row r="243" s="2" customFormat="1" ht="16.5" customHeight="1">
      <c r="A243" s="40"/>
      <c r="B243" s="41"/>
      <c r="C243" s="221" t="s">
        <v>419</v>
      </c>
      <c r="D243" s="221" t="s">
        <v>248</v>
      </c>
      <c r="E243" s="222" t="s">
        <v>1501</v>
      </c>
      <c r="F243" s="223" t="s">
        <v>1502</v>
      </c>
      <c r="G243" s="224" t="s">
        <v>317</v>
      </c>
      <c r="H243" s="225">
        <v>651.07000000000005</v>
      </c>
      <c r="I243" s="226"/>
      <c r="J243" s="227">
        <f>ROUND(I243*H243,2)</f>
        <v>0</v>
      </c>
      <c r="K243" s="223" t="s">
        <v>252</v>
      </c>
      <c r="L243" s="46"/>
      <c r="M243" s="228" t="s">
        <v>1</v>
      </c>
      <c r="N243" s="229" t="s">
        <v>42</v>
      </c>
      <c r="O243" s="93"/>
      <c r="P243" s="230">
        <f>O243*H243</f>
        <v>0</v>
      </c>
      <c r="Q243" s="230">
        <v>0</v>
      </c>
      <c r="R243" s="230">
        <f>Q243*H243</f>
        <v>0</v>
      </c>
      <c r="S243" s="230">
        <v>0</v>
      </c>
      <c r="T243" s="231">
        <f>S243*H243</f>
        <v>0</v>
      </c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R243" s="232" t="s">
        <v>253</v>
      </c>
      <c r="AT243" s="232" t="s">
        <v>248</v>
      </c>
      <c r="AU243" s="232" t="s">
        <v>87</v>
      </c>
      <c r="AY243" s="19" t="s">
        <v>245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9" t="s">
        <v>85</v>
      </c>
      <c r="BK243" s="233">
        <f>ROUND(I243*H243,2)</f>
        <v>0</v>
      </c>
      <c r="BL243" s="19" t="s">
        <v>253</v>
      </c>
      <c r="BM243" s="232" t="s">
        <v>1503</v>
      </c>
    </row>
    <row r="244" s="2" customFormat="1">
      <c r="A244" s="40"/>
      <c r="B244" s="41"/>
      <c r="C244" s="42"/>
      <c r="D244" s="234" t="s">
        <v>255</v>
      </c>
      <c r="E244" s="42"/>
      <c r="F244" s="235" t="s">
        <v>1504</v>
      </c>
      <c r="G244" s="42"/>
      <c r="H244" s="42"/>
      <c r="I244" s="236"/>
      <c r="J244" s="42"/>
      <c r="K244" s="42"/>
      <c r="L244" s="46"/>
      <c r="M244" s="237"/>
      <c r="N244" s="238"/>
      <c r="O244" s="93"/>
      <c r="P244" s="93"/>
      <c r="Q244" s="93"/>
      <c r="R244" s="93"/>
      <c r="S244" s="93"/>
      <c r="T244" s="94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T244" s="19" t="s">
        <v>255</v>
      </c>
      <c r="AU244" s="19" t="s">
        <v>87</v>
      </c>
    </row>
    <row r="245" s="13" customFormat="1">
      <c r="A245" s="13"/>
      <c r="B245" s="239"/>
      <c r="C245" s="240"/>
      <c r="D245" s="234" t="s">
        <v>257</v>
      </c>
      <c r="E245" s="241" t="s">
        <v>1</v>
      </c>
      <c r="F245" s="242" t="s">
        <v>1505</v>
      </c>
      <c r="G245" s="240"/>
      <c r="H245" s="241" t="s">
        <v>1</v>
      </c>
      <c r="I245" s="243"/>
      <c r="J245" s="240"/>
      <c r="K245" s="240"/>
      <c r="L245" s="244"/>
      <c r="M245" s="245"/>
      <c r="N245" s="246"/>
      <c r="O245" s="246"/>
      <c r="P245" s="246"/>
      <c r="Q245" s="246"/>
      <c r="R245" s="246"/>
      <c r="S245" s="246"/>
      <c r="T245" s="24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8" t="s">
        <v>257</v>
      </c>
      <c r="AU245" s="248" t="s">
        <v>87</v>
      </c>
      <c r="AV245" s="13" t="s">
        <v>85</v>
      </c>
      <c r="AW245" s="13" t="s">
        <v>34</v>
      </c>
      <c r="AX245" s="13" t="s">
        <v>77</v>
      </c>
      <c r="AY245" s="248" t="s">
        <v>245</v>
      </c>
    </row>
    <row r="246" s="14" customFormat="1">
      <c r="A246" s="14"/>
      <c r="B246" s="249"/>
      <c r="C246" s="250"/>
      <c r="D246" s="234" t="s">
        <v>257</v>
      </c>
      <c r="E246" s="251" t="s">
        <v>1</v>
      </c>
      <c r="F246" s="252" t="s">
        <v>1506</v>
      </c>
      <c r="G246" s="250"/>
      <c r="H246" s="253">
        <v>398.80000000000001</v>
      </c>
      <c r="I246" s="254"/>
      <c r="J246" s="250"/>
      <c r="K246" s="250"/>
      <c r="L246" s="255"/>
      <c r="M246" s="256"/>
      <c r="N246" s="257"/>
      <c r="O246" s="257"/>
      <c r="P246" s="257"/>
      <c r="Q246" s="257"/>
      <c r="R246" s="257"/>
      <c r="S246" s="257"/>
      <c r="T246" s="25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9" t="s">
        <v>257</v>
      </c>
      <c r="AU246" s="259" t="s">
        <v>87</v>
      </c>
      <c r="AV246" s="14" t="s">
        <v>87</v>
      </c>
      <c r="AW246" s="14" t="s">
        <v>34</v>
      </c>
      <c r="AX246" s="14" t="s">
        <v>77</v>
      </c>
      <c r="AY246" s="259" t="s">
        <v>245</v>
      </c>
    </row>
    <row r="247" s="13" customFormat="1">
      <c r="A247" s="13"/>
      <c r="B247" s="239"/>
      <c r="C247" s="240"/>
      <c r="D247" s="234" t="s">
        <v>257</v>
      </c>
      <c r="E247" s="241" t="s">
        <v>1</v>
      </c>
      <c r="F247" s="242" t="s">
        <v>1507</v>
      </c>
      <c r="G247" s="240"/>
      <c r="H247" s="241" t="s">
        <v>1</v>
      </c>
      <c r="I247" s="243"/>
      <c r="J247" s="240"/>
      <c r="K247" s="240"/>
      <c r="L247" s="244"/>
      <c r="M247" s="245"/>
      <c r="N247" s="246"/>
      <c r="O247" s="246"/>
      <c r="P247" s="246"/>
      <c r="Q247" s="246"/>
      <c r="R247" s="246"/>
      <c r="S247" s="246"/>
      <c r="T247" s="24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8" t="s">
        <v>257</v>
      </c>
      <c r="AU247" s="248" t="s">
        <v>87</v>
      </c>
      <c r="AV247" s="13" t="s">
        <v>85</v>
      </c>
      <c r="AW247" s="13" t="s">
        <v>34</v>
      </c>
      <c r="AX247" s="13" t="s">
        <v>77</v>
      </c>
      <c r="AY247" s="248" t="s">
        <v>245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1508</v>
      </c>
      <c r="G248" s="250"/>
      <c r="H248" s="253">
        <v>214.44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77</v>
      </c>
      <c r="AY248" s="259" t="s">
        <v>245</v>
      </c>
    </row>
    <row r="249" s="13" customFormat="1">
      <c r="A249" s="13"/>
      <c r="B249" s="239"/>
      <c r="C249" s="240"/>
      <c r="D249" s="234" t="s">
        <v>257</v>
      </c>
      <c r="E249" s="241" t="s">
        <v>1</v>
      </c>
      <c r="F249" s="242" t="s">
        <v>1509</v>
      </c>
      <c r="G249" s="240"/>
      <c r="H249" s="241" t="s">
        <v>1</v>
      </c>
      <c r="I249" s="243"/>
      <c r="J249" s="240"/>
      <c r="K249" s="240"/>
      <c r="L249" s="244"/>
      <c r="M249" s="245"/>
      <c r="N249" s="246"/>
      <c r="O249" s="246"/>
      <c r="P249" s="246"/>
      <c r="Q249" s="246"/>
      <c r="R249" s="246"/>
      <c r="S249" s="246"/>
      <c r="T249" s="24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8" t="s">
        <v>257</v>
      </c>
      <c r="AU249" s="248" t="s">
        <v>87</v>
      </c>
      <c r="AV249" s="13" t="s">
        <v>85</v>
      </c>
      <c r="AW249" s="13" t="s">
        <v>34</v>
      </c>
      <c r="AX249" s="13" t="s">
        <v>77</v>
      </c>
      <c r="AY249" s="248" t="s">
        <v>245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1429</v>
      </c>
      <c r="G250" s="250"/>
      <c r="H250" s="253">
        <v>37.829999999999998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77</v>
      </c>
      <c r="AY250" s="259" t="s">
        <v>245</v>
      </c>
    </row>
    <row r="251" s="15" customFormat="1">
      <c r="A251" s="15"/>
      <c r="B251" s="260"/>
      <c r="C251" s="261"/>
      <c r="D251" s="234" t="s">
        <v>257</v>
      </c>
      <c r="E251" s="262" t="s">
        <v>1</v>
      </c>
      <c r="F251" s="263" t="s">
        <v>266</v>
      </c>
      <c r="G251" s="261"/>
      <c r="H251" s="264">
        <v>651.07000000000005</v>
      </c>
      <c r="I251" s="265"/>
      <c r="J251" s="261"/>
      <c r="K251" s="261"/>
      <c r="L251" s="266"/>
      <c r="M251" s="267"/>
      <c r="N251" s="268"/>
      <c r="O251" s="268"/>
      <c r="P251" s="268"/>
      <c r="Q251" s="268"/>
      <c r="R251" s="268"/>
      <c r="S251" s="268"/>
      <c r="T251" s="269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70" t="s">
        <v>257</v>
      </c>
      <c r="AU251" s="270" t="s">
        <v>87</v>
      </c>
      <c r="AV251" s="15" t="s">
        <v>253</v>
      </c>
      <c r="AW251" s="15" t="s">
        <v>34</v>
      </c>
      <c r="AX251" s="15" t="s">
        <v>85</v>
      </c>
      <c r="AY251" s="270" t="s">
        <v>245</v>
      </c>
    </row>
    <row r="252" s="2" customFormat="1" ht="16.5" customHeight="1">
      <c r="A252" s="40"/>
      <c r="B252" s="41"/>
      <c r="C252" s="221" t="s">
        <v>430</v>
      </c>
      <c r="D252" s="221" t="s">
        <v>248</v>
      </c>
      <c r="E252" s="222" t="s">
        <v>448</v>
      </c>
      <c r="F252" s="223" t="s">
        <v>449</v>
      </c>
      <c r="G252" s="224" t="s">
        <v>281</v>
      </c>
      <c r="H252" s="225">
        <v>1.3660000000000001</v>
      </c>
      <c r="I252" s="226"/>
      <c r="J252" s="227">
        <f>ROUND(I252*H252,2)</f>
        <v>0</v>
      </c>
      <c r="K252" s="223" t="s">
        <v>252</v>
      </c>
      <c r="L252" s="46"/>
      <c r="M252" s="228" t="s">
        <v>1</v>
      </c>
      <c r="N252" s="229" t="s">
        <v>42</v>
      </c>
      <c r="O252" s="93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2" t="s">
        <v>253</v>
      </c>
      <c r="AT252" s="232" t="s">
        <v>248</v>
      </c>
      <c r="AU252" s="232" t="s">
        <v>87</v>
      </c>
      <c r="AY252" s="19" t="s">
        <v>245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9" t="s">
        <v>85</v>
      </c>
      <c r="BK252" s="233">
        <f>ROUND(I252*H252,2)</f>
        <v>0</v>
      </c>
      <c r="BL252" s="19" t="s">
        <v>253</v>
      </c>
      <c r="BM252" s="232" t="s">
        <v>1510</v>
      </c>
    </row>
    <row r="253" s="2" customFormat="1">
      <c r="A253" s="40"/>
      <c r="B253" s="41"/>
      <c r="C253" s="42"/>
      <c r="D253" s="234" t="s">
        <v>255</v>
      </c>
      <c r="E253" s="42"/>
      <c r="F253" s="235" t="s">
        <v>451</v>
      </c>
      <c r="G253" s="42"/>
      <c r="H253" s="42"/>
      <c r="I253" s="236"/>
      <c r="J253" s="42"/>
      <c r="K253" s="42"/>
      <c r="L253" s="46"/>
      <c r="M253" s="237"/>
      <c r="N253" s="238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255</v>
      </c>
      <c r="AU253" s="19" t="s">
        <v>87</v>
      </c>
    </row>
    <row r="254" s="13" customFormat="1">
      <c r="A254" s="13"/>
      <c r="B254" s="239"/>
      <c r="C254" s="240"/>
      <c r="D254" s="234" t="s">
        <v>257</v>
      </c>
      <c r="E254" s="241" t="s">
        <v>1</v>
      </c>
      <c r="F254" s="242" t="s">
        <v>1511</v>
      </c>
      <c r="G254" s="240"/>
      <c r="H254" s="241" t="s">
        <v>1</v>
      </c>
      <c r="I254" s="243"/>
      <c r="J254" s="240"/>
      <c r="K254" s="240"/>
      <c r="L254" s="244"/>
      <c r="M254" s="245"/>
      <c r="N254" s="246"/>
      <c r="O254" s="246"/>
      <c r="P254" s="246"/>
      <c r="Q254" s="246"/>
      <c r="R254" s="246"/>
      <c r="S254" s="246"/>
      <c r="T254" s="24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8" t="s">
        <v>257</v>
      </c>
      <c r="AU254" s="248" t="s">
        <v>87</v>
      </c>
      <c r="AV254" s="13" t="s">
        <v>85</v>
      </c>
      <c r="AW254" s="13" t="s">
        <v>34</v>
      </c>
      <c r="AX254" s="13" t="s">
        <v>77</v>
      </c>
      <c r="AY254" s="248" t="s">
        <v>245</v>
      </c>
    </row>
    <row r="255" s="14" customFormat="1">
      <c r="A255" s="14"/>
      <c r="B255" s="249"/>
      <c r="C255" s="250"/>
      <c r="D255" s="234" t="s">
        <v>257</v>
      </c>
      <c r="E255" s="251" t="s">
        <v>1</v>
      </c>
      <c r="F255" s="252" t="s">
        <v>1495</v>
      </c>
      <c r="G255" s="250"/>
      <c r="H255" s="253">
        <v>0.68300000000000005</v>
      </c>
      <c r="I255" s="254"/>
      <c r="J255" s="250"/>
      <c r="K255" s="250"/>
      <c r="L255" s="255"/>
      <c r="M255" s="256"/>
      <c r="N255" s="257"/>
      <c r="O255" s="257"/>
      <c r="P255" s="257"/>
      <c r="Q255" s="257"/>
      <c r="R255" s="257"/>
      <c r="S255" s="257"/>
      <c r="T255" s="25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9" t="s">
        <v>257</v>
      </c>
      <c r="AU255" s="259" t="s">
        <v>87</v>
      </c>
      <c r="AV255" s="14" t="s">
        <v>87</v>
      </c>
      <c r="AW255" s="14" t="s">
        <v>34</v>
      </c>
      <c r="AX255" s="14" t="s">
        <v>77</v>
      </c>
      <c r="AY255" s="259" t="s">
        <v>245</v>
      </c>
    </row>
    <row r="256" s="16" customFormat="1">
      <c r="A256" s="16"/>
      <c r="B256" s="271"/>
      <c r="C256" s="272"/>
      <c r="D256" s="234" t="s">
        <v>257</v>
      </c>
      <c r="E256" s="273" t="s">
        <v>1</v>
      </c>
      <c r="F256" s="274" t="s">
        <v>289</v>
      </c>
      <c r="G256" s="272"/>
      <c r="H256" s="275">
        <v>0.68300000000000005</v>
      </c>
      <c r="I256" s="276"/>
      <c r="J256" s="272"/>
      <c r="K256" s="272"/>
      <c r="L256" s="277"/>
      <c r="M256" s="278"/>
      <c r="N256" s="279"/>
      <c r="O256" s="279"/>
      <c r="P256" s="279"/>
      <c r="Q256" s="279"/>
      <c r="R256" s="279"/>
      <c r="S256" s="279"/>
      <c r="T256" s="280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281" t="s">
        <v>257</v>
      </c>
      <c r="AU256" s="281" t="s">
        <v>87</v>
      </c>
      <c r="AV256" s="16" t="s">
        <v>272</v>
      </c>
      <c r="AW256" s="16" t="s">
        <v>34</v>
      </c>
      <c r="AX256" s="16" t="s">
        <v>77</v>
      </c>
      <c r="AY256" s="281" t="s">
        <v>245</v>
      </c>
    </row>
    <row r="257" s="13" customFormat="1">
      <c r="A257" s="13"/>
      <c r="B257" s="239"/>
      <c r="C257" s="240"/>
      <c r="D257" s="234" t="s">
        <v>257</v>
      </c>
      <c r="E257" s="241" t="s">
        <v>1</v>
      </c>
      <c r="F257" s="242" t="s">
        <v>1512</v>
      </c>
      <c r="G257" s="240"/>
      <c r="H257" s="241" t="s">
        <v>1</v>
      </c>
      <c r="I257" s="243"/>
      <c r="J257" s="240"/>
      <c r="K257" s="240"/>
      <c r="L257" s="244"/>
      <c r="M257" s="245"/>
      <c r="N257" s="246"/>
      <c r="O257" s="246"/>
      <c r="P257" s="246"/>
      <c r="Q257" s="246"/>
      <c r="R257" s="246"/>
      <c r="S257" s="246"/>
      <c r="T257" s="247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8" t="s">
        <v>257</v>
      </c>
      <c r="AU257" s="248" t="s">
        <v>87</v>
      </c>
      <c r="AV257" s="13" t="s">
        <v>85</v>
      </c>
      <c r="AW257" s="13" t="s">
        <v>34</v>
      </c>
      <c r="AX257" s="13" t="s">
        <v>77</v>
      </c>
      <c r="AY257" s="248" t="s">
        <v>245</v>
      </c>
    </row>
    <row r="258" s="14" customFormat="1">
      <c r="A258" s="14"/>
      <c r="B258" s="249"/>
      <c r="C258" s="250"/>
      <c r="D258" s="234" t="s">
        <v>257</v>
      </c>
      <c r="E258" s="251" t="s">
        <v>1</v>
      </c>
      <c r="F258" s="252" t="s">
        <v>1495</v>
      </c>
      <c r="G258" s="250"/>
      <c r="H258" s="253">
        <v>0.68300000000000005</v>
      </c>
      <c r="I258" s="254"/>
      <c r="J258" s="250"/>
      <c r="K258" s="250"/>
      <c r="L258" s="255"/>
      <c r="M258" s="256"/>
      <c r="N258" s="257"/>
      <c r="O258" s="257"/>
      <c r="P258" s="257"/>
      <c r="Q258" s="257"/>
      <c r="R258" s="257"/>
      <c r="S258" s="257"/>
      <c r="T258" s="258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9" t="s">
        <v>257</v>
      </c>
      <c r="AU258" s="259" t="s">
        <v>87</v>
      </c>
      <c r="AV258" s="14" t="s">
        <v>87</v>
      </c>
      <c r="AW258" s="14" t="s">
        <v>34</v>
      </c>
      <c r="AX258" s="14" t="s">
        <v>77</v>
      </c>
      <c r="AY258" s="259" t="s">
        <v>245</v>
      </c>
    </row>
    <row r="259" s="16" customFormat="1">
      <c r="A259" s="16"/>
      <c r="B259" s="271"/>
      <c r="C259" s="272"/>
      <c r="D259" s="234" t="s">
        <v>257</v>
      </c>
      <c r="E259" s="273" t="s">
        <v>1</v>
      </c>
      <c r="F259" s="274" t="s">
        <v>289</v>
      </c>
      <c r="G259" s="272"/>
      <c r="H259" s="275">
        <v>0.68300000000000005</v>
      </c>
      <c r="I259" s="276"/>
      <c r="J259" s="272"/>
      <c r="K259" s="272"/>
      <c r="L259" s="277"/>
      <c r="M259" s="278"/>
      <c r="N259" s="279"/>
      <c r="O259" s="279"/>
      <c r="P259" s="279"/>
      <c r="Q259" s="279"/>
      <c r="R259" s="279"/>
      <c r="S259" s="279"/>
      <c r="T259" s="280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T259" s="281" t="s">
        <v>257</v>
      </c>
      <c r="AU259" s="281" t="s">
        <v>87</v>
      </c>
      <c r="AV259" s="16" t="s">
        <v>272</v>
      </c>
      <c r="AW259" s="16" t="s">
        <v>34</v>
      </c>
      <c r="AX259" s="16" t="s">
        <v>77</v>
      </c>
      <c r="AY259" s="281" t="s">
        <v>245</v>
      </c>
    </row>
    <row r="260" s="15" customFormat="1">
      <c r="A260" s="15"/>
      <c r="B260" s="260"/>
      <c r="C260" s="261"/>
      <c r="D260" s="234" t="s">
        <v>257</v>
      </c>
      <c r="E260" s="262" t="s">
        <v>1</v>
      </c>
      <c r="F260" s="263" t="s">
        <v>266</v>
      </c>
      <c r="G260" s="261"/>
      <c r="H260" s="264">
        <v>1.3660000000000001</v>
      </c>
      <c r="I260" s="265"/>
      <c r="J260" s="261"/>
      <c r="K260" s="261"/>
      <c r="L260" s="266"/>
      <c r="M260" s="267"/>
      <c r="N260" s="268"/>
      <c r="O260" s="268"/>
      <c r="P260" s="268"/>
      <c r="Q260" s="268"/>
      <c r="R260" s="268"/>
      <c r="S260" s="268"/>
      <c r="T260" s="269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70" t="s">
        <v>257</v>
      </c>
      <c r="AU260" s="270" t="s">
        <v>87</v>
      </c>
      <c r="AV260" s="15" t="s">
        <v>253</v>
      </c>
      <c r="AW260" s="15" t="s">
        <v>34</v>
      </c>
      <c r="AX260" s="15" t="s">
        <v>85</v>
      </c>
      <c r="AY260" s="270" t="s">
        <v>245</v>
      </c>
    </row>
    <row r="261" s="2" customFormat="1" ht="16.5" customHeight="1">
      <c r="A261" s="40"/>
      <c r="B261" s="41"/>
      <c r="C261" s="221" t="s">
        <v>418</v>
      </c>
      <c r="D261" s="221" t="s">
        <v>248</v>
      </c>
      <c r="E261" s="222" t="s">
        <v>453</v>
      </c>
      <c r="F261" s="223" t="s">
        <v>454</v>
      </c>
      <c r="G261" s="224" t="s">
        <v>455</v>
      </c>
      <c r="H261" s="225">
        <v>18</v>
      </c>
      <c r="I261" s="226"/>
      <c r="J261" s="227">
        <f>ROUND(I261*H261,2)</f>
        <v>0</v>
      </c>
      <c r="K261" s="223" t="s">
        <v>252</v>
      </c>
      <c r="L261" s="46"/>
      <c r="M261" s="228" t="s">
        <v>1</v>
      </c>
      <c r="N261" s="229" t="s">
        <v>42</v>
      </c>
      <c r="O261" s="93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32" t="s">
        <v>253</v>
      </c>
      <c r="AT261" s="232" t="s">
        <v>248</v>
      </c>
      <c r="AU261" s="232" t="s">
        <v>87</v>
      </c>
      <c r="AY261" s="19" t="s">
        <v>245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9" t="s">
        <v>85</v>
      </c>
      <c r="BK261" s="233">
        <f>ROUND(I261*H261,2)</f>
        <v>0</v>
      </c>
      <c r="BL261" s="19" t="s">
        <v>253</v>
      </c>
      <c r="BM261" s="232" t="s">
        <v>1513</v>
      </c>
    </row>
    <row r="262" s="2" customFormat="1">
      <c r="A262" s="40"/>
      <c r="B262" s="41"/>
      <c r="C262" s="42"/>
      <c r="D262" s="234" t="s">
        <v>255</v>
      </c>
      <c r="E262" s="42"/>
      <c r="F262" s="235" t="s">
        <v>457</v>
      </c>
      <c r="G262" s="42"/>
      <c r="H262" s="42"/>
      <c r="I262" s="236"/>
      <c r="J262" s="42"/>
      <c r="K262" s="42"/>
      <c r="L262" s="46"/>
      <c r="M262" s="237"/>
      <c r="N262" s="238"/>
      <c r="O262" s="93"/>
      <c r="P262" s="93"/>
      <c r="Q262" s="93"/>
      <c r="R262" s="93"/>
      <c r="S262" s="93"/>
      <c r="T262" s="94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T262" s="19" t="s">
        <v>255</v>
      </c>
      <c r="AU262" s="19" t="s">
        <v>87</v>
      </c>
    </row>
    <row r="263" s="13" customFormat="1">
      <c r="A263" s="13"/>
      <c r="B263" s="239"/>
      <c r="C263" s="240"/>
      <c r="D263" s="234" t="s">
        <v>257</v>
      </c>
      <c r="E263" s="241" t="s">
        <v>1</v>
      </c>
      <c r="F263" s="242" t="s">
        <v>1511</v>
      </c>
      <c r="G263" s="240"/>
      <c r="H263" s="241" t="s">
        <v>1</v>
      </c>
      <c r="I263" s="243"/>
      <c r="J263" s="240"/>
      <c r="K263" s="240"/>
      <c r="L263" s="244"/>
      <c r="M263" s="245"/>
      <c r="N263" s="246"/>
      <c r="O263" s="246"/>
      <c r="P263" s="246"/>
      <c r="Q263" s="246"/>
      <c r="R263" s="246"/>
      <c r="S263" s="246"/>
      <c r="T263" s="247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8" t="s">
        <v>257</v>
      </c>
      <c r="AU263" s="248" t="s">
        <v>87</v>
      </c>
      <c r="AV263" s="13" t="s">
        <v>85</v>
      </c>
      <c r="AW263" s="13" t="s">
        <v>34</v>
      </c>
      <c r="AX263" s="13" t="s">
        <v>77</v>
      </c>
      <c r="AY263" s="248" t="s">
        <v>245</v>
      </c>
    </row>
    <row r="264" s="14" customFormat="1">
      <c r="A264" s="14"/>
      <c r="B264" s="249"/>
      <c r="C264" s="250"/>
      <c r="D264" s="234" t="s">
        <v>257</v>
      </c>
      <c r="E264" s="251" t="s">
        <v>1</v>
      </c>
      <c r="F264" s="252" t="s">
        <v>326</v>
      </c>
      <c r="G264" s="250"/>
      <c r="H264" s="253">
        <v>8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9" t="s">
        <v>257</v>
      </c>
      <c r="AU264" s="259" t="s">
        <v>87</v>
      </c>
      <c r="AV264" s="14" t="s">
        <v>87</v>
      </c>
      <c r="AW264" s="14" t="s">
        <v>34</v>
      </c>
      <c r="AX264" s="14" t="s">
        <v>77</v>
      </c>
      <c r="AY264" s="259" t="s">
        <v>245</v>
      </c>
    </row>
    <row r="265" s="13" customFormat="1">
      <c r="A265" s="13"/>
      <c r="B265" s="239"/>
      <c r="C265" s="240"/>
      <c r="D265" s="234" t="s">
        <v>257</v>
      </c>
      <c r="E265" s="241" t="s">
        <v>1</v>
      </c>
      <c r="F265" s="242" t="s">
        <v>1512</v>
      </c>
      <c r="G265" s="240"/>
      <c r="H265" s="241" t="s">
        <v>1</v>
      </c>
      <c r="I265" s="243"/>
      <c r="J265" s="240"/>
      <c r="K265" s="240"/>
      <c r="L265" s="244"/>
      <c r="M265" s="245"/>
      <c r="N265" s="246"/>
      <c r="O265" s="246"/>
      <c r="P265" s="246"/>
      <c r="Q265" s="246"/>
      <c r="R265" s="246"/>
      <c r="S265" s="246"/>
      <c r="T265" s="24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8" t="s">
        <v>257</v>
      </c>
      <c r="AU265" s="248" t="s">
        <v>87</v>
      </c>
      <c r="AV265" s="13" t="s">
        <v>85</v>
      </c>
      <c r="AW265" s="13" t="s">
        <v>34</v>
      </c>
      <c r="AX265" s="13" t="s">
        <v>77</v>
      </c>
      <c r="AY265" s="248" t="s">
        <v>245</v>
      </c>
    </row>
    <row r="266" s="14" customFormat="1">
      <c r="A266" s="14"/>
      <c r="B266" s="249"/>
      <c r="C266" s="250"/>
      <c r="D266" s="234" t="s">
        <v>257</v>
      </c>
      <c r="E266" s="251" t="s">
        <v>1</v>
      </c>
      <c r="F266" s="252" t="s">
        <v>326</v>
      </c>
      <c r="G266" s="250"/>
      <c r="H266" s="253">
        <v>8</v>
      </c>
      <c r="I266" s="254"/>
      <c r="J266" s="250"/>
      <c r="K266" s="250"/>
      <c r="L266" s="255"/>
      <c r="M266" s="256"/>
      <c r="N266" s="257"/>
      <c r="O266" s="257"/>
      <c r="P266" s="257"/>
      <c r="Q266" s="257"/>
      <c r="R266" s="257"/>
      <c r="S266" s="257"/>
      <c r="T266" s="25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9" t="s">
        <v>257</v>
      </c>
      <c r="AU266" s="259" t="s">
        <v>87</v>
      </c>
      <c r="AV266" s="14" t="s">
        <v>87</v>
      </c>
      <c r="AW266" s="14" t="s">
        <v>34</v>
      </c>
      <c r="AX266" s="14" t="s">
        <v>77</v>
      </c>
      <c r="AY266" s="259" t="s">
        <v>245</v>
      </c>
    </row>
    <row r="267" s="13" customFormat="1">
      <c r="A267" s="13"/>
      <c r="B267" s="239"/>
      <c r="C267" s="240"/>
      <c r="D267" s="234" t="s">
        <v>257</v>
      </c>
      <c r="E267" s="241" t="s">
        <v>1</v>
      </c>
      <c r="F267" s="242" t="s">
        <v>429</v>
      </c>
      <c r="G267" s="240"/>
      <c r="H267" s="241" t="s">
        <v>1</v>
      </c>
      <c r="I267" s="243"/>
      <c r="J267" s="240"/>
      <c r="K267" s="240"/>
      <c r="L267" s="244"/>
      <c r="M267" s="245"/>
      <c r="N267" s="246"/>
      <c r="O267" s="246"/>
      <c r="P267" s="246"/>
      <c r="Q267" s="246"/>
      <c r="R267" s="246"/>
      <c r="S267" s="246"/>
      <c r="T267" s="247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8" t="s">
        <v>257</v>
      </c>
      <c r="AU267" s="248" t="s">
        <v>87</v>
      </c>
      <c r="AV267" s="13" t="s">
        <v>85</v>
      </c>
      <c r="AW267" s="13" t="s">
        <v>34</v>
      </c>
      <c r="AX267" s="13" t="s">
        <v>77</v>
      </c>
      <c r="AY267" s="248" t="s">
        <v>245</v>
      </c>
    </row>
    <row r="268" s="14" customFormat="1">
      <c r="A268" s="14"/>
      <c r="B268" s="249"/>
      <c r="C268" s="250"/>
      <c r="D268" s="234" t="s">
        <v>257</v>
      </c>
      <c r="E268" s="251" t="s">
        <v>1</v>
      </c>
      <c r="F268" s="252" t="s">
        <v>87</v>
      </c>
      <c r="G268" s="250"/>
      <c r="H268" s="253">
        <v>2</v>
      </c>
      <c r="I268" s="254"/>
      <c r="J268" s="250"/>
      <c r="K268" s="250"/>
      <c r="L268" s="255"/>
      <c r="M268" s="256"/>
      <c r="N268" s="257"/>
      <c r="O268" s="257"/>
      <c r="P268" s="257"/>
      <c r="Q268" s="257"/>
      <c r="R268" s="257"/>
      <c r="S268" s="257"/>
      <c r="T268" s="25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9" t="s">
        <v>257</v>
      </c>
      <c r="AU268" s="259" t="s">
        <v>87</v>
      </c>
      <c r="AV268" s="14" t="s">
        <v>87</v>
      </c>
      <c r="AW268" s="14" t="s">
        <v>34</v>
      </c>
      <c r="AX268" s="14" t="s">
        <v>77</v>
      </c>
      <c r="AY268" s="259" t="s">
        <v>245</v>
      </c>
    </row>
    <row r="269" s="16" customFormat="1">
      <c r="A269" s="16"/>
      <c r="B269" s="271"/>
      <c r="C269" s="272"/>
      <c r="D269" s="234" t="s">
        <v>257</v>
      </c>
      <c r="E269" s="273" t="s">
        <v>203</v>
      </c>
      <c r="F269" s="274" t="s">
        <v>289</v>
      </c>
      <c r="G269" s="272"/>
      <c r="H269" s="275">
        <v>18</v>
      </c>
      <c r="I269" s="276"/>
      <c r="J269" s="272"/>
      <c r="K269" s="272"/>
      <c r="L269" s="277"/>
      <c r="M269" s="278"/>
      <c r="N269" s="279"/>
      <c r="O269" s="279"/>
      <c r="P269" s="279"/>
      <c r="Q269" s="279"/>
      <c r="R269" s="279"/>
      <c r="S269" s="279"/>
      <c r="T269" s="280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81" t="s">
        <v>257</v>
      </c>
      <c r="AU269" s="281" t="s">
        <v>87</v>
      </c>
      <c r="AV269" s="16" t="s">
        <v>272</v>
      </c>
      <c r="AW269" s="16" t="s">
        <v>34</v>
      </c>
      <c r="AX269" s="16" t="s">
        <v>77</v>
      </c>
      <c r="AY269" s="281" t="s">
        <v>245</v>
      </c>
    </row>
    <row r="270" s="15" customFormat="1">
      <c r="A270" s="15"/>
      <c r="B270" s="260"/>
      <c r="C270" s="261"/>
      <c r="D270" s="234" t="s">
        <v>257</v>
      </c>
      <c r="E270" s="262" t="s">
        <v>1</v>
      </c>
      <c r="F270" s="263" t="s">
        <v>266</v>
      </c>
      <c r="G270" s="261"/>
      <c r="H270" s="264">
        <v>18</v>
      </c>
      <c r="I270" s="265"/>
      <c r="J270" s="261"/>
      <c r="K270" s="261"/>
      <c r="L270" s="266"/>
      <c r="M270" s="267"/>
      <c r="N270" s="268"/>
      <c r="O270" s="268"/>
      <c r="P270" s="268"/>
      <c r="Q270" s="268"/>
      <c r="R270" s="268"/>
      <c r="S270" s="268"/>
      <c r="T270" s="269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70" t="s">
        <v>257</v>
      </c>
      <c r="AU270" s="270" t="s">
        <v>87</v>
      </c>
      <c r="AV270" s="15" t="s">
        <v>253</v>
      </c>
      <c r="AW270" s="15" t="s">
        <v>34</v>
      </c>
      <c r="AX270" s="15" t="s">
        <v>85</v>
      </c>
      <c r="AY270" s="270" t="s">
        <v>245</v>
      </c>
    </row>
    <row r="271" s="2" customFormat="1" ht="16.5" customHeight="1">
      <c r="A271" s="40"/>
      <c r="B271" s="41"/>
      <c r="C271" s="221" t="s">
        <v>7</v>
      </c>
      <c r="D271" s="221" t="s">
        <v>248</v>
      </c>
      <c r="E271" s="222" t="s">
        <v>461</v>
      </c>
      <c r="F271" s="223" t="s">
        <v>462</v>
      </c>
      <c r="G271" s="224" t="s">
        <v>455</v>
      </c>
      <c r="H271" s="225">
        <v>6</v>
      </c>
      <c r="I271" s="226"/>
      <c r="J271" s="227">
        <f>ROUND(I271*H271,2)</f>
        <v>0</v>
      </c>
      <c r="K271" s="223" t="s">
        <v>252</v>
      </c>
      <c r="L271" s="46"/>
      <c r="M271" s="228" t="s">
        <v>1</v>
      </c>
      <c r="N271" s="229" t="s">
        <v>42</v>
      </c>
      <c r="O271" s="93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32" t="s">
        <v>253</v>
      </c>
      <c r="AT271" s="232" t="s">
        <v>248</v>
      </c>
      <c r="AU271" s="232" t="s">
        <v>87</v>
      </c>
      <c r="AY271" s="19" t="s">
        <v>245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9" t="s">
        <v>85</v>
      </c>
      <c r="BK271" s="233">
        <f>ROUND(I271*H271,2)</f>
        <v>0</v>
      </c>
      <c r="BL271" s="19" t="s">
        <v>253</v>
      </c>
      <c r="BM271" s="232" t="s">
        <v>1514</v>
      </c>
    </row>
    <row r="272" s="2" customFormat="1">
      <c r="A272" s="40"/>
      <c r="B272" s="41"/>
      <c r="C272" s="42"/>
      <c r="D272" s="234" t="s">
        <v>255</v>
      </c>
      <c r="E272" s="42"/>
      <c r="F272" s="235" t="s">
        <v>464</v>
      </c>
      <c r="G272" s="42"/>
      <c r="H272" s="42"/>
      <c r="I272" s="236"/>
      <c r="J272" s="42"/>
      <c r="K272" s="42"/>
      <c r="L272" s="46"/>
      <c r="M272" s="237"/>
      <c r="N272" s="238"/>
      <c r="O272" s="93"/>
      <c r="P272" s="93"/>
      <c r="Q272" s="93"/>
      <c r="R272" s="93"/>
      <c r="S272" s="93"/>
      <c r="T272" s="94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255</v>
      </c>
      <c r="AU272" s="19" t="s">
        <v>87</v>
      </c>
    </row>
    <row r="273" s="13" customFormat="1">
      <c r="A273" s="13"/>
      <c r="B273" s="239"/>
      <c r="C273" s="240"/>
      <c r="D273" s="234" t="s">
        <v>257</v>
      </c>
      <c r="E273" s="241" t="s">
        <v>1</v>
      </c>
      <c r="F273" s="242" t="s">
        <v>465</v>
      </c>
      <c r="G273" s="240"/>
      <c r="H273" s="241" t="s">
        <v>1</v>
      </c>
      <c r="I273" s="243"/>
      <c r="J273" s="240"/>
      <c r="K273" s="240"/>
      <c r="L273" s="244"/>
      <c r="M273" s="245"/>
      <c r="N273" s="246"/>
      <c r="O273" s="246"/>
      <c r="P273" s="246"/>
      <c r="Q273" s="246"/>
      <c r="R273" s="246"/>
      <c r="S273" s="246"/>
      <c r="T273" s="24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8" t="s">
        <v>257</v>
      </c>
      <c r="AU273" s="248" t="s">
        <v>87</v>
      </c>
      <c r="AV273" s="13" t="s">
        <v>85</v>
      </c>
      <c r="AW273" s="13" t="s">
        <v>34</v>
      </c>
      <c r="AX273" s="13" t="s">
        <v>77</v>
      </c>
      <c r="AY273" s="248" t="s">
        <v>245</v>
      </c>
    </row>
    <row r="274" s="14" customFormat="1">
      <c r="A274" s="14"/>
      <c r="B274" s="249"/>
      <c r="C274" s="250"/>
      <c r="D274" s="234" t="s">
        <v>257</v>
      </c>
      <c r="E274" s="251" t="s">
        <v>216</v>
      </c>
      <c r="F274" s="252" t="s">
        <v>253</v>
      </c>
      <c r="G274" s="250"/>
      <c r="H274" s="253">
        <v>4</v>
      </c>
      <c r="I274" s="254"/>
      <c r="J274" s="250"/>
      <c r="K274" s="250"/>
      <c r="L274" s="255"/>
      <c r="M274" s="256"/>
      <c r="N274" s="257"/>
      <c r="O274" s="257"/>
      <c r="P274" s="257"/>
      <c r="Q274" s="257"/>
      <c r="R274" s="257"/>
      <c r="S274" s="257"/>
      <c r="T274" s="25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9" t="s">
        <v>257</v>
      </c>
      <c r="AU274" s="259" t="s">
        <v>87</v>
      </c>
      <c r="AV274" s="14" t="s">
        <v>87</v>
      </c>
      <c r="AW274" s="14" t="s">
        <v>34</v>
      </c>
      <c r="AX274" s="14" t="s">
        <v>77</v>
      </c>
      <c r="AY274" s="259" t="s">
        <v>245</v>
      </c>
    </row>
    <row r="275" s="13" customFormat="1">
      <c r="A275" s="13"/>
      <c r="B275" s="239"/>
      <c r="C275" s="240"/>
      <c r="D275" s="234" t="s">
        <v>257</v>
      </c>
      <c r="E275" s="241" t="s">
        <v>1</v>
      </c>
      <c r="F275" s="242" t="s">
        <v>429</v>
      </c>
      <c r="G275" s="240"/>
      <c r="H275" s="241" t="s">
        <v>1</v>
      </c>
      <c r="I275" s="243"/>
      <c r="J275" s="240"/>
      <c r="K275" s="240"/>
      <c r="L275" s="244"/>
      <c r="M275" s="245"/>
      <c r="N275" s="246"/>
      <c r="O275" s="246"/>
      <c r="P275" s="246"/>
      <c r="Q275" s="246"/>
      <c r="R275" s="246"/>
      <c r="S275" s="246"/>
      <c r="T275" s="24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8" t="s">
        <v>257</v>
      </c>
      <c r="AU275" s="248" t="s">
        <v>87</v>
      </c>
      <c r="AV275" s="13" t="s">
        <v>85</v>
      </c>
      <c r="AW275" s="13" t="s">
        <v>34</v>
      </c>
      <c r="AX275" s="13" t="s">
        <v>77</v>
      </c>
      <c r="AY275" s="248" t="s">
        <v>245</v>
      </c>
    </row>
    <row r="276" s="14" customFormat="1">
      <c r="A276" s="14"/>
      <c r="B276" s="249"/>
      <c r="C276" s="250"/>
      <c r="D276" s="234" t="s">
        <v>257</v>
      </c>
      <c r="E276" s="251" t="s">
        <v>1</v>
      </c>
      <c r="F276" s="252" t="s">
        <v>87</v>
      </c>
      <c r="G276" s="250"/>
      <c r="H276" s="253">
        <v>2</v>
      </c>
      <c r="I276" s="254"/>
      <c r="J276" s="250"/>
      <c r="K276" s="250"/>
      <c r="L276" s="255"/>
      <c r="M276" s="256"/>
      <c r="N276" s="257"/>
      <c r="O276" s="257"/>
      <c r="P276" s="257"/>
      <c r="Q276" s="257"/>
      <c r="R276" s="257"/>
      <c r="S276" s="257"/>
      <c r="T276" s="25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9" t="s">
        <v>257</v>
      </c>
      <c r="AU276" s="259" t="s">
        <v>87</v>
      </c>
      <c r="AV276" s="14" t="s">
        <v>87</v>
      </c>
      <c r="AW276" s="14" t="s">
        <v>34</v>
      </c>
      <c r="AX276" s="14" t="s">
        <v>77</v>
      </c>
      <c r="AY276" s="259" t="s">
        <v>245</v>
      </c>
    </row>
    <row r="277" s="15" customFormat="1">
      <c r="A277" s="15"/>
      <c r="B277" s="260"/>
      <c r="C277" s="261"/>
      <c r="D277" s="234" t="s">
        <v>257</v>
      </c>
      <c r="E277" s="262" t="s">
        <v>1</v>
      </c>
      <c r="F277" s="263" t="s">
        <v>266</v>
      </c>
      <c r="G277" s="261"/>
      <c r="H277" s="264">
        <v>6</v>
      </c>
      <c r="I277" s="265"/>
      <c r="J277" s="261"/>
      <c r="K277" s="261"/>
      <c r="L277" s="266"/>
      <c r="M277" s="267"/>
      <c r="N277" s="268"/>
      <c r="O277" s="268"/>
      <c r="P277" s="268"/>
      <c r="Q277" s="268"/>
      <c r="R277" s="268"/>
      <c r="S277" s="268"/>
      <c r="T277" s="269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70" t="s">
        <v>257</v>
      </c>
      <c r="AU277" s="270" t="s">
        <v>87</v>
      </c>
      <c r="AV277" s="15" t="s">
        <v>253</v>
      </c>
      <c r="AW277" s="15" t="s">
        <v>34</v>
      </c>
      <c r="AX277" s="15" t="s">
        <v>85</v>
      </c>
      <c r="AY277" s="270" t="s">
        <v>245</v>
      </c>
    </row>
    <row r="278" s="2" customFormat="1" ht="16.5" customHeight="1">
      <c r="A278" s="40"/>
      <c r="B278" s="41"/>
      <c r="C278" s="221" t="s">
        <v>452</v>
      </c>
      <c r="D278" s="221" t="s">
        <v>248</v>
      </c>
      <c r="E278" s="222" t="s">
        <v>467</v>
      </c>
      <c r="F278" s="223" t="s">
        <v>468</v>
      </c>
      <c r="G278" s="224" t="s">
        <v>455</v>
      </c>
      <c r="H278" s="225">
        <v>12</v>
      </c>
      <c r="I278" s="226"/>
      <c r="J278" s="227">
        <f>ROUND(I278*H278,2)</f>
        <v>0</v>
      </c>
      <c r="K278" s="223" t="s">
        <v>252</v>
      </c>
      <c r="L278" s="46"/>
      <c r="M278" s="228" t="s">
        <v>1</v>
      </c>
      <c r="N278" s="229" t="s">
        <v>42</v>
      </c>
      <c r="O278" s="93"/>
      <c r="P278" s="230">
        <f>O278*H278</f>
        <v>0</v>
      </c>
      <c r="Q278" s="230">
        <v>0</v>
      </c>
      <c r="R278" s="230">
        <f>Q278*H278</f>
        <v>0</v>
      </c>
      <c r="S278" s="230">
        <v>0</v>
      </c>
      <c r="T278" s="231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32" t="s">
        <v>253</v>
      </c>
      <c r="AT278" s="232" t="s">
        <v>248</v>
      </c>
      <c r="AU278" s="232" t="s">
        <v>87</v>
      </c>
      <c r="AY278" s="19" t="s">
        <v>245</v>
      </c>
      <c r="BE278" s="233">
        <f>IF(N278="základní",J278,0)</f>
        <v>0</v>
      </c>
      <c r="BF278" s="233">
        <f>IF(N278="snížená",J278,0)</f>
        <v>0</v>
      </c>
      <c r="BG278" s="233">
        <f>IF(N278="zákl. přenesená",J278,0)</f>
        <v>0</v>
      </c>
      <c r="BH278" s="233">
        <f>IF(N278="sníž. přenesená",J278,0)</f>
        <v>0</v>
      </c>
      <c r="BI278" s="233">
        <f>IF(N278="nulová",J278,0)</f>
        <v>0</v>
      </c>
      <c r="BJ278" s="19" t="s">
        <v>85</v>
      </c>
      <c r="BK278" s="233">
        <f>ROUND(I278*H278,2)</f>
        <v>0</v>
      </c>
      <c r="BL278" s="19" t="s">
        <v>253</v>
      </c>
      <c r="BM278" s="232" t="s">
        <v>1515</v>
      </c>
    </row>
    <row r="279" s="2" customFormat="1">
      <c r="A279" s="40"/>
      <c r="B279" s="41"/>
      <c r="C279" s="42"/>
      <c r="D279" s="234" t="s">
        <v>255</v>
      </c>
      <c r="E279" s="42"/>
      <c r="F279" s="235" t="s">
        <v>470</v>
      </c>
      <c r="G279" s="42"/>
      <c r="H279" s="42"/>
      <c r="I279" s="236"/>
      <c r="J279" s="42"/>
      <c r="K279" s="42"/>
      <c r="L279" s="46"/>
      <c r="M279" s="237"/>
      <c r="N279" s="238"/>
      <c r="O279" s="93"/>
      <c r="P279" s="93"/>
      <c r="Q279" s="93"/>
      <c r="R279" s="93"/>
      <c r="S279" s="93"/>
      <c r="T279" s="94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255</v>
      </c>
      <c r="AU279" s="19" t="s">
        <v>87</v>
      </c>
    </row>
    <row r="280" s="13" customFormat="1">
      <c r="A280" s="13"/>
      <c r="B280" s="239"/>
      <c r="C280" s="240"/>
      <c r="D280" s="234" t="s">
        <v>257</v>
      </c>
      <c r="E280" s="241" t="s">
        <v>1</v>
      </c>
      <c r="F280" s="242" t="s">
        <v>1494</v>
      </c>
      <c r="G280" s="240"/>
      <c r="H280" s="241" t="s">
        <v>1</v>
      </c>
      <c r="I280" s="243"/>
      <c r="J280" s="240"/>
      <c r="K280" s="240"/>
      <c r="L280" s="244"/>
      <c r="M280" s="245"/>
      <c r="N280" s="246"/>
      <c r="O280" s="246"/>
      <c r="P280" s="246"/>
      <c r="Q280" s="246"/>
      <c r="R280" s="246"/>
      <c r="S280" s="246"/>
      <c r="T280" s="24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8" t="s">
        <v>257</v>
      </c>
      <c r="AU280" s="248" t="s">
        <v>87</v>
      </c>
      <c r="AV280" s="13" t="s">
        <v>85</v>
      </c>
      <c r="AW280" s="13" t="s">
        <v>34</v>
      </c>
      <c r="AX280" s="13" t="s">
        <v>77</v>
      </c>
      <c r="AY280" s="248" t="s">
        <v>245</v>
      </c>
    </row>
    <row r="281" s="14" customFormat="1">
      <c r="A281" s="14"/>
      <c r="B281" s="249"/>
      <c r="C281" s="250"/>
      <c r="D281" s="234" t="s">
        <v>257</v>
      </c>
      <c r="E281" s="251" t="s">
        <v>1</v>
      </c>
      <c r="F281" s="252" t="s">
        <v>253</v>
      </c>
      <c r="G281" s="250"/>
      <c r="H281" s="253">
        <v>4</v>
      </c>
      <c r="I281" s="254"/>
      <c r="J281" s="250"/>
      <c r="K281" s="250"/>
      <c r="L281" s="255"/>
      <c r="M281" s="256"/>
      <c r="N281" s="257"/>
      <c r="O281" s="257"/>
      <c r="P281" s="257"/>
      <c r="Q281" s="257"/>
      <c r="R281" s="257"/>
      <c r="S281" s="257"/>
      <c r="T281" s="258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9" t="s">
        <v>257</v>
      </c>
      <c r="AU281" s="259" t="s">
        <v>87</v>
      </c>
      <c r="AV281" s="14" t="s">
        <v>87</v>
      </c>
      <c r="AW281" s="14" t="s">
        <v>34</v>
      </c>
      <c r="AX281" s="14" t="s">
        <v>77</v>
      </c>
      <c r="AY281" s="259" t="s">
        <v>245</v>
      </c>
    </row>
    <row r="282" s="13" customFormat="1">
      <c r="A282" s="13"/>
      <c r="B282" s="239"/>
      <c r="C282" s="240"/>
      <c r="D282" s="234" t="s">
        <v>257</v>
      </c>
      <c r="E282" s="241" t="s">
        <v>1</v>
      </c>
      <c r="F282" s="242" t="s">
        <v>1496</v>
      </c>
      <c r="G282" s="240"/>
      <c r="H282" s="241" t="s">
        <v>1</v>
      </c>
      <c r="I282" s="243"/>
      <c r="J282" s="240"/>
      <c r="K282" s="240"/>
      <c r="L282" s="244"/>
      <c r="M282" s="245"/>
      <c r="N282" s="246"/>
      <c r="O282" s="246"/>
      <c r="P282" s="246"/>
      <c r="Q282" s="246"/>
      <c r="R282" s="246"/>
      <c r="S282" s="246"/>
      <c r="T282" s="247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8" t="s">
        <v>257</v>
      </c>
      <c r="AU282" s="248" t="s">
        <v>87</v>
      </c>
      <c r="AV282" s="13" t="s">
        <v>85</v>
      </c>
      <c r="AW282" s="13" t="s">
        <v>34</v>
      </c>
      <c r="AX282" s="13" t="s">
        <v>77</v>
      </c>
      <c r="AY282" s="248" t="s">
        <v>245</v>
      </c>
    </row>
    <row r="283" s="14" customFormat="1">
      <c r="A283" s="14"/>
      <c r="B283" s="249"/>
      <c r="C283" s="250"/>
      <c r="D283" s="234" t="s">
        <v>257</v>
      </c>
      <c r="E283" s="251" t="s">
        <v>1</v>
      </c>
      <c r="F283" s="252" t="s">
        <v>253</v>
      </c>
      <c r="G283" s="250"/>
      <c r="H283" s="253">
        <v>4</v>
      </c>
      <c r="I283" s="254"/>
      <c r="J283" s="250"/>
      <c r="K283" s="250"/>
      <c r="L283" s="255"/>
      <c r="M283" s="256"/>
      <c r="N283" s="257"/>
      <c r="O283" s="257"/>
      <c r="P283" s="257"/>
      <c r="Q283" s="257"/>
      <c r="R283" s="257"/>
      <c r="S283" s="257"/>
      <c r="T283" s="25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9" t="s">
        <v>257</v>
      </c>
      <c r="AU283" s="259" t="s">
        <v>87</v>
      </c>
      <c r="AV283" s="14" t="s">
        <v>87</v>
      </c>
      <c r="AW283" s="14" t="s">
        <v>34</v>
      </c>
      <c r="AX283" s="14" t="s">
        <v>77</v>
      </c>
      <c r="AY283" s="259" t="s">
        <v>245</v>
      </c>
    </row>
    <row r="284" s="13" customFormat="1">
      <c r="A284" s="13"/>
      <c r="B284" s="239"/>
      <c r="C284" s="240"/>
      <c r="D284" s="234" t="s">
        <v>257</v>
      </c>
      <c r="E284" s="241" t="s">
        <v>1</v>
      </c>
      <c r="F284" s="242" t="s">
        <v>1497</v>
      </c>
      <c r="G284" s="240"/>
      <c r="H284" s="241" t="s">
        <v>1</v>
      </c>
      <c r="I284" s="243"/>
      <c r="J284" s="240"/>
      <c r="K284" s="240"/>
      <c r="L284" s="244"/>
      <c r="M284" s="245"/>
      <c r="N284" s="246"/>
      <c r="O284" s="246"/>
      <c r="P284" s="246"/>
      <c r="Q284" s="246"/>
      <c r="R284" s="246"/>
      <c r="S284" s="246"/>
      <c r="T284" s="247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8" t="s">
        <v>257</v>
      </c>
      <c r="AU284" s="248" t="s">
        <v>87</v>
      </c>
      <c r="AV284" s="13" t="s">
        <v>85</v>
      </c>
      <c r="AW284" s="13" t="s">
        <v>34</v>
      </c>
      <c r="AX284" s="13" t="s">
        <v>77</v>
      </c>
      <c r="AY284" s="248" t="s">
        <v>245</v>
      </c>
    </row>
    <row r="285" s="14" customFormat="1">
      <c r="A285" s="14"/>
      <c r="B285" s="249"/>
      <c r="C285" s="250"/>
      <c r="D285" s="234" t="s">
        <v>257</v>
      </c>
      <c r="E285" s="251" t="s">
        <v>1</v>
      </c>
      <c r="F285" s="252" t="s">
        <v>253</v>
      </c>
      <c r="G285" s="250"/>
      <c r="H285" s="253">
        <v>4</v>
      </c>
      <c r="I285" s="254"/>
      <c r="J285" s="250"/>
      <c r="K285" s="250"/>
      <c r="L285" s="255"/>
      <c r="M285" s="256"/>
      <c r="N285" s="257"/>
      <c r="O285" s="257"/>
      <c r="P285" s="257"/>
      <c r="Q285" s="257"/>
      <c r="R285" s="257"/>
      <c r="S285" s="257"/>
      <c r="T285" s="25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9" t="s">
        <v>257</v>
      </c>
      <c r="AU285" s="259" t="s">
        <v>87</v>
      </c>
      <c r="AV285" s="14" t="s">
        <v>87</v>
      </c>
      <c r="AW285" s="14" t="s">
        <v>34</v>
      </c>
      <c r="AX285" s="14" t="s">
        <v>77</v>
      </c>
      <c r="AY285" s="259" t="s">
        <v>245</v>
      </c>
    </row>
    <row r="286" s="15" customFormat="1">
      <c r="A286" s="15"/>
      <c r="B286" s="260"/>
      <c r="C286" s="261"/>
      <c r="D286" s="234" t="s">
        <v>257</v>
      </c>
      <c r="E286" s="262" t="s">
        <v>1</v>
      </c>
      <c r="F286" s="263" t="s">
        <v>266</v>
      </c>
      <c r="G286" s="261"/>
      <c r="H286" s="264">
        <v>12</v>
      </c>
      <c r="I286" s="265"/>
      <c r="J286" s="261"/>
      <c r="K286" s="261"/>
      <c r="L286" s="266"/>
      <c r="M286" s="267"/>
      <c r="N286" s="268"/>
      <c r="O286" s="268"/>
      <c r="P286" s="268"/>
      <c r="Q286" s="268"/>
      <c r="R286" s="268"/>
      <c r="S286" s="268"/>
      <c r="T286" s="269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70" t="s">
        <v>257</v>
      </c>
      <c r="AU286" s="270" t="s">
        <v>87</v>
      </c>
      <c r="AV286" s="15" t="s">
        <v>253</v>
      </c>
      <c r="AW286" s="15" t="s">
        <v>34</v>
      </c>
      <c r="AX286" s="15" t="s">
        <v>85</v>
      </c>
      <c r="AY286" s="270" t="s">
        <v>245</v>
      </c>
    </row>
    <row r="287" s="2" customFormat="1" ht="16.5" customHeight="1">
      <c r="A287" s="40"/>
      <c r="B287" s="41"/>
      <c r="C287" s="221" t="s">
        <v>460</v>
      </c>
      <c r="D287" s="221" t="s">
        <v>248</v>
      </c>
      <c r="E287" s="222" t="s">
        <v>472</v>
      </c>
      <c r="F287" s="223" t="s">
        <v>473</v>
      </c>
      <c r="G287" s="224" t="s">
        <v>455</v>
      </c>
      <c r="H287" s="225">
        <v>4</v>
      </c>
      <c r="I287" s="226"/>
      <c r="J287" s="227">
        <f>ROUND(I287*H287,2)</f>
        <v>0</v>
      </c>
      <c r="K287" s="223" t="s">
        <v>252</v>
      </c>
      <c r="L287" s="46"/>
      <c r="M287" s="228" t="s">
        <v>1</v>
      </c>
      <c r="N287" s="229" t="s">
        <v>42</v>
      </c>
      <c r="O287" s="93"/>
      <c r="P287" s="230">
        <f>O287*H287</f>
        <v>0</v>
      </c>
      <c r="Q287" s="230">
        <v>0</v>
      </c>
      <c r="R287" s="230">
        <f>Q287*H287</f>
        <v>0</v>
      </c>
      <c r="S287" s="230">
        <v>0</v>
      </c>
      <c r="T287" s="231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32" t="s">
        <v>253</v>
      </c>
      <c r="AT287" s="232" t="s">
        <v>248</v>
      </c>
      <c r="AU287" s="232" t="s">
        <v>87</v>
      </c>
      <c r="AY287" s="19" t="s">
        <v>245</v>
      </c>
      <c r="BE287" s="233">
        <f>IF(N287="základní",J287,0)</f>
        <v>0</v>
      </c>
      <c r="BF287" s="233">
        <f>IF(N287="snížená",J287,0)</f>
        <v>0</v>
      </c>
      <c r="BG287" s="233">
        <f>IF(N287="zákl. přenesená",J287,0)</f>
        <v>0</v>
      </c>
      <c r="BH287" s="233">
        <f>IF(N287="sníž. přenesená",J287,0)</f>
        <v>0</v>
      </c>
      <c r="BI287" s="233">
        <f>IF(N287="nulová",J287,0)</f>
        <v>0</v>
      </c>
      <c r="BJ287" s="19" t="s">
        <v>85</v>
      </c>
      <c r="BK287" s="233">
        <f>ROUND(I287*H287,2)</f>
        <v>0</v>
      </c>
      <c r="BL287" s="19" t="s">
        <v>253</v>
      </c>
      <c r="BM287" s="232" t="s">
        <v>1516</v>
      </c>
    </row>
    <row r="288" s="2" customFormat="1">
      <c r="A288" s="40"/>
      <c r="B288" s="41"/>
      <c r="C288" s="42"/>
      <c r="D288" s="234" t="s">
        <v>255</v>
      </c>
      <c r="E288" s="42"/>
      <c r="F288" s="235" t="s">
        <v>475</v>
      </c>
      <c r="G288" s="42"/>
      <c r="H288" s="42"/>
      <c r="I288" s="236"/>
      <c r="J288" s="42"/>
      <c r="K288" s="42"/>
      <c r="L288" s="46"/>
      <c r="M288" s="237"/>
      <c r="N288" s="238"/>
      <c r="O288" s="93"/>
      <c r="P288" s="93"/>
      <c r="Q288" s="93"/>
      <c r="R288" s="93"/>
      <c r="S288" s="93"/>
      <c r="T288" s="94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255</v>
      </c>
      <c r="AU288" s="19" t="s">
        <v>87</v>
      </c>
    </row>
    <row r="289" s="13" customFormat="1">
      <c r="A289" s="13"/>
      <c r="B289" s="239"/>
      <c r="C289" s="240"/>
      <c r="D289" s="234" t="s">
        <v>257</v>
      </c>
      <c r="E289" s="241" t="s">
        <v>1</v>
      </c>
      <c r="F289" s="242" t="s">
        <v>310</v>
      </c>
      <c r="G289" s="240"/>
      <c r="H289" s="241" t="s">
        <v>1</v>
      </c>
      <c r="I289" s="243"/>
      <c r="J289" s="240"/>
      <c r="K289" s="240"/>
      <c r="L289" s="244"/>
      <c r="M289" s="245"/>
      <c r="N289" s="246"/>
      <c r="O289" s="246"/>
      <c r="P289" s="246"/>
      <c r="Q289" s="246"/>
      <c r="R289" s="246"/>
      <c r="S289" s="246"/>
      <c r="T289" s="247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8" t="s">
        <v>257</v>
      </c>
      <c r="AU289" s="248" t="s">
        <v>87</v>
      </c>
      <c r="AV289" s="13" t="s">
        <v>85</v>
      </c>
      <c r="AW289" s="13" t="s">
        <v>34</v>
      </c>
      <c r="AX289" s="13" t="s">
        <v>77</v>
      </c>
      <c r="AY289" s="248" t="s">
        <v>245</v>
      </c>
    </row>
    <row r="290" s="14" customFormat="1">
      <c r="A290" s="14"/>
      <c r="B290" s="249"/>
      <c r="C290" s="250"/>
      <c r="D290" s="234" t="s">
        <v>257</v>
      </c>
      <c r="E290" s="251" t="s">
        <v>1</v>
      </c>
      <c r="F290" s="252" t="s">
        <v>87</v>
      </c>
      <c r="G290" s="250"/>
      <c r="H290" s="253">
        <v>2</v>
      </c>
      <c r="I290" s="254"/>
      <c r="J290" s="250"/>
      <c r="K290" s="250"/>
      <c r="L290" s="255"/>
      <c r="M290" s="256"/>
      <c r="N290" s="257"/>
      <c r="O290" s="257"/>
      <c r="P290" s="257"/>
      <c r="Q290" s="257"/>
      <c r="R290" s="257"/>
      <c r="S290" s="257"/>
      <c r="T290" s="258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9" t="s">
        <v>257</v>
      </c>
      <c r="AU290" s="259" t="s">
        <v>87</v>
      </c>
      <c r="AV290" s="14" t="s">
        <v>87</v>
      </c>
      <c r="AW290" s="14" t="s">
        <v>34</v>
      </c>
      <c r="AX290" s="14" t="s">
        <v>77</v>
      </c>
      <c r="AY290" s="259" t="s">
        <v>245</v>
      </c>
    </row>
    <row r="291" s="13" customFormat="1">
      <c r="A291" s="13"/>
      <c r="B291" s="239"/>
      <c r="C291" s="240"/>
      <c r="D291" s="234" t="s">
        <v>257</v>
      </c>
      <c r="E291" s="241" t="s">
        <v>1</v>
      </c>
      <c r="F291" s="242" t="s">
        <v>324</v>
      </c>
      <c r="G291" s="240"/>
      <c r="H291" s="241" t="s">
        <v>1</v>
      </c>
      <c r="I291" s="243"/>
      <c r="J291" s="240"/>
      <c r="K291" s="240"/>
      <c r="L291" s="244"/>
      <c r="M291" s="245"/>
      <c r="N291" s="246"/>
      <c r="O291" s="246"/>
      <c r="P291" s="246"/>
      <c r="Q291" s="246"/>
      <c r="R291" s="246"/>
      <c r="S291" s="246"/>
      <c r="T291" s="247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8" t="s">
        <v>257</v>
      </c>
      <c r="AU291" s="248" t="s">
        <v>87</v>
      </c>
      <c r="AV291" s="13" t="s">
        <v>85</v>
      </c>
      <c r="AW291" s="13" t="s">
        <v>34</v>
      </c>
      <c r="AX291" s="13" t="s">
        <v>77</v>
      </c>
      <c r="AY291" s="248" t="s">
        <v>245</v>
      </c>
    </row>
    <row r="292" s="14" customFormat="1">
      <c r="A292" s="14"/>
      <c r="B292" s="249"/>
      <c r="C292" s="250"/>
      <c r="D292" s="234" t="s">
        <v>257</v>
      </c>
      <c r="E292" s="251" t="s">
        <v>1</v>
      </c>
      <c r="F292" s="252" t="s">
        <v>87</v>
      </c>
      <c r="G292" s="250"/>
      <c r="H292" s="253">
        <v>2</v>
      </c>
      <c r="I292" s="254"/>
      <c r="J292" s="250"/>
      <c r="K292" s="250"/>
      <c r="L292" s="255"/>
      <c r="M292" s="256"/>
      <c r="N292" s="257"/>
      <c r="O292" s="257"/>
      <c r="P292" s="257"/>
      <c r="Q292" s="257"/>
      <c r="R292" s="257"/>
      <c r="S292" s="257"/>
      <c r="T292" s="258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9" t="s">
        <v>257</v>
      </c>
      <c r="AU292" s="259" t="s">
        <v>87</v>
      </c>
      <c r="AV292" s="14" t="s">
        <v>87</v>
      </c>
      <c r="AW292" s="14" t="s">
        <v>34</v>
      </c>
      <c r="AX292" s="14" t="s">
        <v>77</v>
      </c>
      <c r="AY292" s="259" t="s">
        <v>245</v>
      </c>
    </row>
    <row r="293" s="15" customFormat="1">
      <c r="A293" s="15"/>
      <c r="B293" s="260"/>
      <c r="C293" s="261"/>
      <c r="D293" s="234" t="s">
        <v>257</v>
      </c>
      <c r="E293" s="262" t="s">
        <v>1</v>
      </c>
      <c r="F293" s="263" t="s">
        <v>266</v>
      </c>
      <c r="G293" s="261"/>
      <c r="H293" s="264">
        <v>4</v>
      </c>
      <c r="I293" s="265"/>
      <c r="J293" s="261"/>
      <c r="K293" s="261"/>
      <c r="L293" s="266"/>
      <c r="M293" s="267"/>
      <c r="N293" s="268"/>
      <c r="O293" s="268"/>
      <c r="P293" s="268"/>
      <c r="Q293" s="268"/>
      <c r="R293" s="268"/>
      <c r="S293" s="268"/>
      <c r="T293" s="269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70" t="s">
        <v>257</v>
      </c>
      <c r="AU293" s="270" t="s">
        <v>87</v>
      </c>
      <c r="AV293" s="15" t="s">
        <v>253</v>
      </c>
      <c r="AW293" s="15" t="s">
        <v>34</v>
      </c>
      <c r="AX293" s="15" t="s">
        <v>85</v>
      </c>
      <c r="AY293" s="270" t="s">
        <v>245</v>
      </c>
    </row>
    <row r="294" s="2" customFormat="1" ht="16.5" customHeight="1">
      <c r="A294" s="40"/>
      <c r="B294" s="41"/>
      <c r="C294" s="221" t="s">
        <v>466</v>
      </c>
      <c r="D294" s="221" t="s">
        <v>248</v>
      </c>
      <c r="E294" s="222" t="s">
        <v>483</v>
      </c>
      <c r="F294" s="223" t="s">
        <v>484</v>
      </c>
      <c r="G294" s="224" t="s">
        <v>455</v>
      </c>
      <c r="H294" s="225">
        <v>8</v>
      </c>
      <c r="I294" s="226"/>
      <c r="J294" s="227">
        <f>ROUND(I294*H294,2)</f>
        <v>0</v>
      </c>
      <c r="K294" s="223" t="s">
        <v>252</v>
      </c>
      <c r="L294" s="46"/>
      <c r="M294" s="228" t="s">
        <v>1</v>
      </c>
      <c r="N294" s="229" t="s">
        <v>42</v>
      </c>
      <c r="O294" s="93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32" t="s">
        <v>253</v>
      </c>
      <c r="AT294" s="232" t="s">
        <v>248</v>
      </c>
      <c r="AU294" s="232" t="s">
        <v>87</v>
      </c>
      <c r="AY294" s="19" t="s">
        <v>245</v>
      </c>
      <c r="BE294" s="233">
        <f>IF(N294="základní",J294,0)</f>
        <v>0</v>
      </c>
      <c r="BF294" s="233">
        <f>IF(N294="snížená",J294,0)</f>
        <v>0</v>
      </c>
      <c r="BG294" s="233">
        <f>IF(N294="zákl. přenesená",J294,0)</f>
        <v>0</v>
      </c>
      <c r="BH294" s="233">
        <f>IF(N294="sníž. přenesená",J294,0)</f>
        <v>0</v>
      </c>
      <c r="BI294" s="233">
        <f>IF(N294="nulová",J294,0)</f>
        <v>0</v>
      </c>
      <c r="BJ294" s="19" t="s">
        <v>85</v>
      </c>
      <c r="BK294" s="233">
        <f>ROUND(I294*H294,2)</f>
        <v>0</v>
      </c>
      <c r="BL294" s="19" t="s">
        <v>253</v>
      </c>
      <c r="BM294" s="232" t="s">
        <v>1517</v>
      </c>
    </row>
    <row r="295" s="2" customFormat="1">
      <c r="A295" s="40"/>
      <c r="B295" s="41"/>
      <c r="C295" s="42"/>
      <c r="D295" s="234" t="s">
        <v>255</v>
      </c>
      <c r="E295" s="42"/>
      <c r="F295" s="235" t="s">
        <v>486</v>
      </c>
      <c r="G295" s="42"/>
      <c r="H295" s="42"/>
      <c r="I295" s="236"/>
      <c r="J295" s="42"/>
      <c r="K295" s="42"/>
      <c r="L295" s="46"/>
      <c r="M295" s="237"/>
      <c r="N295" s="238"/>
      <c r="O295" s="93"/>
      <c r="P295" s="93"/>
      <c r="Q295" s="93"/>
      <c r="R295" s="93"/>
      <c r="S295" s="93"/>
      <c r="T295" s="94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255</v>
      </c>
      <c r="AU295" s="19" t="s">
        <v>87</v>
      </c>
    </row>
    <row r="296" s="2" customFormat="1" ht="16.5" customHeight="1">
      <c r="A296" s="40"/>
      <c r="B296" s="41"/>
      <c r="C296" s="221" t="s">
        <v>471</v>
      </c>
      <c r="D296" s="221" t="s">
        <v>248</v>
      </c>
      <c r="E296" s="222" t="s">
        <v>488</v>
      </c>
      <c r="F296" s="223" t="s">
        <v>489</v>
      </c>
      <c r="G296" s="224" t="s">
        <v>317</v>
      </c>
      <c r="H296" s="225">
        <v>2960</v>
      </c>
      <c r="I296" s="226"/>
      <c r="J296" s="227">
        <f>ROUND(I296*H296,2)</f>
        <v>0</v>
      </c>
      <c r="K296" s="223" t="s">
        <v>252</v>
      </c>
      <c r="L296" s="46"/>
      <c r="M296" s="228" t="s">
        <v>1</v>
      </c>
      <c r="N296" s="229" t="s">
        <v>42</v>
      </c>
      <c r="O296" s="93"/>
      <c r="P296" s="230">
        <f>O296*H296</f>
        <v>0</v>
      </c>
      <c r="Q296" s="230">
        <v>0</v>
      </c>
      <c r="R296" s="230">
        <f>Q296*H296</f>
        <v>0</v>
      </c>
      <c r="S296" s="230">
        <v>0</v>
      </c>
      <c r="T296" s="231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32" t="s">
        <v>253</v>
      </c>
      <c r="AT296" s="232" t="s">
        <v>248</v>
      </c>
      <c r="AU296" s="232" t="s">
        <v>87</v>
      </c>
      <c r="AY296" s="19" t="s">
        <v>245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9" t="s">
        <v>85</v>
      </c>
      <c r="BK296" s="233">
        <f>ROUND(I296*H296,2)</f>
        <v>0</v>
      </c>
      <c r="BL296" s="19" t="s">
        <v>253</v>
      </c>
      <c r="BM296" s="232" t="s">
        <v>1518</v>
      </c>
    </row>
    <row r="297" s="2" customFormat="1">
      <c r="A297" s="40"/>
      <c r="B297" s="41"/>
      <c r="C297" s="42"/>
      <c r="D297" s="234" t="s">
        <v>255</v>
      </c>
      <c r="E297" s="42"/>
      <c r="F297" s="235" t="s">
        <v>491</v>
      </c>
      <c r="G297" s="42"/>
      <c r="H297" s="42"/>
      <c r="I297" s="236"/>
      <c r="J297" s="42"/>
      <c r="K297" s="42"/>
      <c r="L297" s="46"/>
      <c r="M297" s="237"/>
      <c r="N297" s="238"/>
      <c r="O297" s="93"/>
      <c r="P297" s="93"/>
      <c r="Q297" s="93"/>
      <c r="R297" s="93"/>
      <c r="S297" s="93"/>
      <c r="T297" s="94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255</v>
      </c>
      <c r="AU297" s="19" t="s">
        <v>87</v>
      </c>
    </row>
    <row r="298" s="13" customFormat="1">
      <c r="A298" s="13"/>
      <c r="B298" s="239"/>
      <c r="C298" s="240"/>
      <c r="D298" s="234" t="s">
        <v>257</v>
      </c>
      <c r="E298" s="241" t="s">
        <v>1</v>
      </c>
      <c r="F298" s="242" t="s">
        <v>1519</v>
      </c>
      <c r="G298" s="240"/>
      <c r="H298" s="241" t="s">
        <v>1</v>
      </c>
      <c r="I298" s="243"/>
      <c r="J298" s="240"/>
      <c r="K298" s="240"/>
      <c r="L298" s="244"/>
      <c r="M298" s="245"/>
      <c r="N298" s="246"/>
      <c r="O298" s="246"/>
      <c r="P298" s="246"/>
      <c r="Q298" s="246"/>
      <c r="R298" s="246"/>
      <c r="S298" s="246"/>
      <c r="T298" s="247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8" t="s">
        <v>257</v>
      </c>
      <c r="AU298" s="248" t="s">
        <v>87</v>
      </c>
      <c r="AV298" s="13" t="s">
        <v>85</v>
      </c>
      <c r="AW298" s="13" t="s">
        <v>34</v>
      </c>
      <c r="AX298" s="13" t="s">
        <v>77</v>
      </c>
      <c r="AY298" s="248" t="s">
        <v>245</v>
      </c>
    </row>
    <row r="299" s="14" customFormat="1">
      <c r="A299" s="14"/>
      <c r="B299" s="249"/>
      <c r="C299" s="250"/>
      <c r="D299" s="234" t="s">
        <v>257</v>
      </c>
      <c r="E299" s="251" t="s">
        <v>1</v>
      </c>
      <c r="F299" s="252" t="s">
        <v>1520</v>
      </c>
      <c r="G299" s="250"/>
      <c r="H299" s="253">
        <v>2680</v>
      </c>
      <c r="I299" s="254"/>
      <c r="J299" s="250"/>
      <c r="K299" s="250"/>
      <c r="L299" s="255"/>
      <c r="M299" s="256"/>
      <c r="N299" s="257"/>
      <c r="O299" s="257"/>
      <c r="P299" s="257"/>
      <c r="Q299" s="257"/>
      <c r="R299" s="257"/>
      <c r="S299" s="257"/>
      <c r="T299" s="25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9" t="s">
        <v>257</v>
      </c>
      <c r="AU299" s="259" t="s">
        <v>87</v>
      </c>
      <c r="AV299" s="14" t="s">
        <v>87</v>
      </c>
      <c r="AW299" s="14" t="s">
        <v>34</v>
      </c>
      <c r="AX299" s="14" t="s">
        <v>77</v>
      </c>
      <c r="AY299" s="259" t="s">
        <v>245</v>
      </c>
    </row>
    <row r="300" s="13" customFormat="1">
      <c r="A300" s="13"/>
      <c r="B300" s="239"/>
      <c r="C300" s="240"/>
      <c r="D300" s="234" t="s">
        <v>257</v>
      </c>
      <c r="E300" s="241" t="s">
        <v>1</v>
      </c>
      <c r="F300" s="242" t="s">
        <v>495</v>
      </c>
      <c r="G300" s="240"/>
      <c r="H300" s="241" t="s">
        <v>1</v>
      </c>
      <c r="I300" s="243"/>
      <c r="J300" s="240"/>
      <c r="K300" s="240"/>
      <c r="L300" s="244"/>
      <c r="M300" s="245"/>
      <c r="N300" s="246"/>
      <c r="O300" s="246"/>
      <c r="P300" s="246"/>
      <c r="Q300" s="246"/>
      <c r="R300" s="246"/>
      <c r="S300" s="246"/>
      <c r="T300" s="247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8" t="s">
        <v>257</v>
      </c>
      <c r="AU300" s="248" t="s">
        <v>87</v>
      </c>
      <c r="AV300" s="13" t="s">
        <v>85</v>
      </c>
      <c r="AW300" s="13" t="s">
        <v>34</v>
      </c>
      <c r="AX300" s="13" t="s">
        <v>77</v>
      </c>
      <c r="AY300" s="248" t="s">
        <v>245</v>
      </c>
    </row>
    <row r="301" s="14" customFormat="1">
      <c r="A301" s="14"/>
      <c r="B301" s="249"/>
      <c r="C301" s="250"/>
      <c r="D301" s="234" t="s">
        <v>257</v>
      </c>
      <c r="E301" s="251" t="s">
        <v>1</v>
      </c>
      <c r="F301" s="252" t="s">
        <v>1521</v>
      </c>
      <c r="G301" s="250"/>
      <c r="H301" s="253">
        <v>80</v>
      </c>
      <c r="I301" s="254"/>
      <c r="J301" s="250"/>
      <c r="K301" s="250"/>
      <c r="L301" s="255"/>
      <c r="M301" s="256"/>
      <c r="N301" s="257"/>
      <c r="O301" s="257"/>
      <c r="P301" s="257"/>
      <c r="Q301" s="257"/>
      <c r="R301" s="257"/>
      <c r="S301" s="257"/>
      <c r="T301" s="25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9" t="s">
        <v>257</v>
      </c>
      <c r="AU301" s="259" t="s">
        <v>87</v>
      </c>
      <c r="AV301" s="14" t="s">
        <v>87</v>
      </c>
      <c r="AW301" s="14" t="s">
        <v>34</v>
      </c>
      <c r="AX301" s="14" t="s">
        <v>77</v>
      </c>
      <c r="AY301" s="259" t="s">
        <v>245</v>
      </c>
    </row>
    <row r="302" s="13" customFormat="1">
      <c r="A302" s="13"/>
      <c r="B302" s="239"/>
      <c r="C302" s="240"/>
      <c r="D302" s="234" t="s">
        <v>257</v>
      </c>
      <c r="E302" s="241" t="s">
        <v>1</v>
      </c>
      <c r="F302" s="242" t="s">
        <v>1497</v>
      </c>
      <c r="G302" s="240"/>
      <c r="H302" s="241" t="s">
        <v>1</v>
      </c>
      <c r="I302" s="243"/>
      <c r="J302" s="240"/>
      <c r="K302" s="240"/>
      <c r="L302" s="244"/>
      <c r="M302" s="245"/>
      <c r="N302" s="246"/>
      <c r="O302" s="246"/>
      <c r="P302" s="246"/>
      <c r="Q302" s="246"/>
      <c r="R302" s="246"/>
      <c r="S302" s="246"/>
      <c r="T302" s="247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8" t="s">
        <v>257</v>
      </c>
      <c r="AU302" s="248" t="s">
        <v>87</v>
      </c>
      <c r="AV302" s="13" t="s">
        <v>85</v>
      </c>
      <c r="AW302" s="13" t="s">
        <v>34</v>
      </c>
      <c r="AX302" s="13" t="s">
        <v>77</v>
      </c>
      <c r="AY302" s="248" t="s">
        <v>245</v>
      </c>
    </row>
    <row r="303" s="14" customFormat="1">
      <c r="A303" s="14"/>
      <c r="B303" s="249"/>
      <c r="C303" s="250"/>
      <c r="D303" s="234" t="s">
        <v>257</v>
      </c>
      <c r="E303" s="251" t="s">
        <v>1</v>
      </c>
      <c r="F303" s="252" t="s">
        <v>1522</v>
      </c>
      <c r="G303" s="250"/>
      <c r="H303" s="253">
        <v>200</v>
      </c>
      <c r="I303" s="254"/>
      <c r="J303" s="250"/>
      <c r="K303" s="250"/>
      <c r="L303" s="255"/>
      <c r="M303" s="256"/>
      <c r="N303" s="257"/>
      <c r="O303" s="257"/>
      <c r="P303" s="257"/>
      <c r="Q303" s="257"/>
      <c r="R303" s="257"/>
      <c r="S303" s="257"/>
      <c r="T303" s="25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9" t="s">
        <v>257</v>
      </c>
      <c r="AU303" s="259" t="s">
        <v>87</v>
      </c>
      <c r="AV303" s="14" t="s">
        <v>87</v>
      </c>
      <c r="AW303" s="14" t="s">
        <v>34</v>
      </c>
      <c r="AX303" s="14" t="s">
        <v>77</v>
      </c>
      <c r="AY303" s="259" t="s">
        <v>245</v>
      </c>
    </row>
    <row r="304" s="15" customFormat="1">
      <c r="A304" s="15"/>
      <c r="B304" s="260"/>
      <c r="C304" s="261"/>
      <c r="D304" s="234" t="s">
        <v>257</v>
      </c>
      <c r="E304" s="262" t="s">
        <v>209</v>
      </c>
      <c r="F304" s="263" t="s">
        <v>266</v>
      </c>
      <c r="G304" s="261"/>
      <c r="H304" s="264">
        <v>2960</v>
      </c>
      <c r="I304" s="265"/>
      <c r="J304" s="261"/>
      <c r="K304" s="261"/>
      <c r="L304" s="266"/>
      <c r="M304" s="267"/>
      <c r="N304" s="268"/>
      <c r="O304" s="268"/>
      <c r="P304" s="268"/>
      <c r="Q304" s="268"/>
      <c r="R304" s="268"/>
      <c r="S304" s="268"/>
      <c r="T304" s="269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70" t="s">
        <v>257</v>
      </c>
      <c r="AU304" s="270" t="s">
        <v>87</v>
      </c>
      <c r="AV304" s="15" t="s">
        <v>253</v>
      </c>
      <c r="AW304" s="15" t="s">
        <v>34</v>
      </c>
      <c r="AX304" s="15" t="s">
        <v>85</v>
      </c>
      <c r="AY304" s="270" t="s">
        <v>245</v>
      </c>
    </row>
    <row r="305" s="2" customFormat="1" ht="16.5" customHeight="1">
      <c r="A305" s="40"/>
      <c r="B305" s="41"/>
      <c r="C305" s="221" t="s">
        <v>218</v>
      </c>
      <c r="D305" s="221" t="s">
        <v>248</v>
      </c>
      <c r="E305" s="222" t="s">
        <v>498</v>
      </c>
      <c r="F305" s="223" t="s">
        <v>499</v>
      </c>
      <c r="G305" s="224" t="s">
        <v>317</v>
      </c>
      <c r="H305" s="225">
        <v>2960</v>
      </c>
      <c r="I305" s="226"/>
      <c r="J305" s="227">
        <f>ROUND(I305*H305,2)</f>
        <v>0</v>
      </c>
      <c r="K305" s="223" t="s">
        <v>252</v>
      </c>
      <c r="L305" s="46"/>
      <c r="M305" s="228" t="s">
        <v>1</v>
      </c>
      <c r="N305" s="229" t="s">
        <v>42</v>
      </c>
      <c r="O305" s="93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32" t="s">
        <v>253</v>
      </c>
      <c r="AT305" s="232" t="s">
        <v>248</v>
      </c>
      <c r="AU305" s="232" t="s">
        <v>87</v>
      </c>
      <c r="AY305" s="19" t="s">
        <v>245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9" t="s">
        <v>85</v>
      </c>
      <c r="BK305" s="233">
        <f>ROUND(I305*H305,2)</f>
        <v>0</v>
      </c>
      <c r="BL305" s="19" t="s">
        <v>253</v>
      </c>
      <c r="BM305" s="232" t="s">
        <v>1523</v>
      </c>
    </row>
    <row r="306" s="2" customFormat="1">
      <c r="A306" s="40"/>
      <c r="B306" s="41"/>
      <c r="C306" s="42"/>
      <c r="D306" s="234" t="s">
        <v>255</v>
      </c>
      <c r="E306" s="42"/>
      <c r="F306" s="235" t="s">
        <v>501</v>
      </c>
      <c r="G306" s="42"/>
      <c r="H306" s="42"/>
      <c r="I306" s="236"/>
      <c r="J306" s="42"/>
      <c r="K306" s="42"/>
      <c r="L306" s="46"/>
      <c r="M306" s="237"/>
      <c r="N306" s="238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255</v>
      </c>
      <c r="AU306" s="19" t="s">
        <v>87</v>
      </c>
    </row>
    <row r="307" s="14" customFormat="1">
      <c r="A307" s="14"/>
      <c r="B307" s="249"/>
      <c r="C307" s="250"/>
      <c r="D307" s="234" t="s">
        <v>257</v>
      </c>
      <c r="E307" s="251" t="s">
        <v>1</v>
      </c>
      <c r="F307" s="252" t="s">
        <v>209</v>
      </c>
      <c r="G307" s="250"/>
      <c r="H307" s="253">
        <v>2960</v>
      </c>
      <c r="I307" s="254"/>
      <c r="J307" s="250"/>
      <c r="K307" s="250"/>
      <c r="L307" s="255"/>
      <c r="M307" s="256"/>
      <c r="N307" s="257"/>
      <c r="O307" s="257"/>
      <c r="P307" s="257"/>
      <c r="Q307" s="257"/>
      <c r="R307" s="257"/>
      <c r="S307" s="257"/>
      <c r="T307" s="25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9" t="s">
        <v>257</v>
      </c>
      <c r="AU307" s="259" t="s">
        <v>87</v>
      </c>
      <c r="AV307" s="14" t="s">
        <v>87</v>
      </c>
      <c r="AW307" s="14" t="s">
        <v>34</v>
      </c>
      <c r="AX307" s="14" t="s">
        <v>85</v>
      </c>
      <c r="AY307" s="259" t="s">
        <v>245</v>
      </c>
    </row>
    <row r="308" s="2" customFormat="1" ht="16.5" customHeight="1">
      <c r="A308" s="40"/>
      <c r="B308" s="41"/>
      <c r="C308" s="221" t="s">
        <v>482</v>
      </c>
      <c r="D308" s="221" t="s">
        <v>248</v>
      </c>
      <c r="E308" s="222" t="s">
        <v>503</v>
      </c>
      <c r="F308" s="223" t="s">
        <v>504</v>
      </c>
      <c r="G308" s="224" t="s">
        <v>317</v>
      </c>
      <c r="H308" s="225">
        <v>1396</v>
      </c>
      <c r="I308" s="226"/>
      <c r="J308" s="227">
        <f>ROUND(I308*H308,2)</f>
        <v>0</v>
      </c>
      <c r="K308" s="223" t="s">
        <v>252</v>
      </c>
      <c r="L308" s="46"/>
      <c r="M308" s="228" t="s">
        <v>1</v>
      </c>
      <c r="N308" s="229" t="s">
        <v>42</v>
      </c>
      <c r="O308" s="93"/>
      <c r="P308" s="230">
        <f>O308*H308</f>
        <v>0</v>
      </c>
      <c r="Q308" s="230">
        <v>0</v>
      </c>
      <c r="R308" s="230">
        <f>Q308*H308</f>
        <v>0</v>
      </c>
      <c r="S308" s="230">
        <v>0</v>
      </c>
      <c r="T308" s="231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32" t="s">
        <v>253</v>
      </c>
      <c r="AT308" s="232" t="s">
        <v>248</v>
      </c>
      <c r="AU308" s="232" t="s">
        <v>87</v>
      </c>
      <c r="AY308" s="19" t="s">
        <v>245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9" t="s">
        <v>85</v>
      </c>
      <c r="BK308" s="233">
        <f>ROUND(I308*H308,2)</f>
        <v>0</v>
      </c>
      <c r="BL308" s="19" t="s">
        <v>253</v>
      </c>
      <c r="BM308" s="232" t="s">
        <v>1524</v>
      </c>
    </row>
    <row r="309" s="2" customFormat="1">
      <c r="A309" s="40"/>
      <c r="B309" s="41"/>
      <c r="C309" s="42"/>
      <c r="D309" s="234" t="s">
        <v>255</v>
      </c>
      <c r="E309" s="42"/>
      <c r="F309" s="235" t="s">
        <v>506</v>
      </c>
      <c r="G309" s="42"/>
      <c r="H309" s="42"/>
      <c r="I309" s="236"/>
      <c r="J309" s="42"/>
      <c r="K309" s="42"/>
      <c r="L309" s="46"/>
      <c r="M309" s="237"/>
      <c r="N309" s="238"/>
      <c r="O309" s="93"/>
      <c r="P309" s="93"/>
      <c r="Q309" s="93"/>
      <c r="R309" s="93"/>
      <c r="S309" s="93"/>
      <c r="T309" s="94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255</v>
      </c>
      <c r="AU309" s="19" t="s">
        <v>87</v>
      </c>
    </row>
    <row r="310" s="13" customFormat="1">
      <c r="A310" s="13"/>
      <c r="B310" s="239"/>
      <c r="C310" s="240"/>
      <c r="D310" s="234" t="s">
        <v>257</v>
      </c>
      <c r="E310" s="241" t="s">
        <v>1</v>
      </c>
      <c r="F310" s="242" t="s">
        <v>1511</v>
      </c>
      <c r="G310" s="240"/>
      <c r="H310" s="241" t="s">
        <v>1</v>
      </c>
      <c r="I310" s="243"/>
      <c r="J310" s="240"/>
      <c r="K310" s="240"/>
      <c r="L310" s="244"/>
      <c r="M310" s="245"/>
      <c r="N310" s="246"/>
      <c r="O310" s="246"/>
      <c r="P310" s="246"/>
      <c r="Q310" s="246"/>
      <c r="R310" s="246"/>
      <c r="S310" s="246"/>
      <c r="T310" s="24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8" t="s">
        <v>257</v>
      </c>
      <c r="AU310" s="248" t="s">
        <v>87</v>
      </c>
      <c r="AV310" s="13" t="s">
        <v>85</v>
      </c>
      <c r="AW310" s="13" t="s">
        <v>34</v>
      </c>
      <c r="AX310" s="13" t="s">
        <v>77</v>
      </c>
      <c r="AY310" s="248" t="s">
        <v>245</v>
      </c>
    </row>
    <row r="311" s="14" customFormat="1">
      <c r="A311" s="14"/>
      <c r="B311" s="249"/>
      <c r="C311" s="250"/>
      <c r="D311" s="234" t="s">
        <v>257</v>
      </c>
      <c r="E311" s="251" t="s">
        <v>1</v>
      </c>
      <c r="F311" s="252" t="s">
        <v>1525</v>
      </c>
      <c r="G311" s="250"/>
      <c r="H311" s="253">
        <v>698</v>
      </c>
      <c r="I311" s="254"/>
      <c r="J311" s="250"/>
      <c r="K311" s="250"/>
      <c r="L311" s="255"/>
      <c r="M311" s="256"/>
      <c r="N311" s="257"/>
      <c r="O311" s="257"/>
      <c r="P311" s="257"/>
      <c r="Q311" s="257"/>
      <c r="R311" s="257"/>
      <c r="S311" s="257"/>
      <c r="T311" s="25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9" t="s">
        <v>257</v>
      </c>
      <c r="AU311" s="259" t="s">
        <v>87</v>
      </c>
      <c r="AV311" s="14" t="s">
        <v>87</v>
      </c>
      <c r="AW311" s="14" t="s">
        <v>34</v>
      </c>
      <c r="AX311" s="14" t="s">
        <v>77</v>
      </c>
      <c r="AY311" s="259" t="s">
        <v>245</v>
      </c>
    </row>
    <row r="312" s="16" customFormat="1">
      <c r="A312" s="16"/>
      <c r="B312" s="271"/>
      <c r="C312" s="272"/>
      <c r="D312" s="234" t="s">
        <v>257</v>
      </c>
      <c r="E312" s="273" t="s">
        <v>1</v>
      </c>
      <c r="F312" s="274" t="s">
        <v>289</v>
      </c>
      <c r="G312" s="272"/>
      <c r="H312" s="275">
        <v>698</v>
      </c>
      <c r="I312" s="276"/>
      <c r="J312" s="272"/>
      <c r="K312" s="272"/>
      <c r="L312" s="277"/>
      <c r="M312" s="278"/>
      <c r="N312" s="279"/>
      <c r="O312" s="279"/>
      <c r="P312" s="279"/>
      <c r="Q312" s="279"/>
      <c r="R312" s="279"/>
      <c r="S312" s="279"/>
      <c r="T312" s="280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T312" s="281" t="s">
        <v>257</v>
      </c>
      <c r="AU312" s="281" t="s">
        <v>87</v>
      </c>
      <c r="AV312" s="16" t="s">
        <v>272</v>
      </c>
      <c r="AW312" s="16" t="s">
        <v>34</v>
      </c>
      <c r="AX312" s="16" t="s">
        <v>77</v>
      </c>
      <c r="AY312" s="281" t="s">
        <v>245</v>
      </c>
    </row>
    <row r="313" s="13" customFormat="1">
      <c r="A313" s="13"/>
      <c r="B313" s="239"/>
      <c r="C313" s="240"/>
      <c r="D313" s="234" t="s">
        <v>257</v>
      </c>
      <c r="E313" s="241" t="s">
        <v>1</v>
      </c>
      <c r="F313" s="242" t="s">
        <v>324</v>
      </c>
      <c r="G313" s="240"/>
      <c r="H313" s="241" t="s">
        <v>1</v>
      </c>
      <c r="I313" s="243"/>
      <c r="J313" s="240"/>
      <c r="K313" s="240"/>
      <c r="L313" s="244"/>
      <c r="M313" s="245"/>
      <c r="N313" s="246"/>
      <c r="O313" s="246"/>
      <c r="P313" s="246"/>
      <c r="Q313" s="246"/>
      <c r="R313" s="246"/>
      <c r="S313" s="246"/>
      <c r="T313" s="247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8" t="s">
        <v>257</v>
      </c>
      <c r="AU313" s="248" t="s">
        <v>87</v>
      </c>
      <c r="AV313" s="13" t="s">
        <v>85</v>
      </c>
      <c r="AW313" s="13" t="s">
        <v>34</v>
      </c>
      <c r="AX313" s="13" t="s">
        <v>77</v>
      </c>
      <c r="AY313" s="248" t="s">
        <v>245</v>
      </c>
    </row>
    <row r="314" s="14" customFormat="1">
      <c r="A314" s="14"/>
      <c r="B314" s="249"/>
      <c r="C314" s="250"/>
      <c r="D314" s="234" t="s">
        <v>257</v>
      </c>
      <c r="E314" s="251" t="s">
        <v>1</v>
      </c>
      <c r="F314" s="252" t="s">
        <v>1525</v>
      </c>
      <c r="G314" s="250"/>
      <c r="H314" s="253">
        <v>698</v>
      </c>
      <c r="I314" s="254"/>
      <c r="J314" s="250"/>
      <c r="K314" s="250"/>
      <c r="L314" s="255"/>
      <c r="M314" s="256"/>
      <c r="N314" s="257"/>
      <c r="O314" s="257"/>
      <c r="P314" s="257"/>
      <c r="Q314" s="257"/>
      <c r="R314" s="257"/>
      <c r="S314" s="257"/>
      <c r="T314" s="25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9" t="s">
        <v>257</v>
      </c>
      <c r="AU314" s="259" t="s">
        <v>87</v>
      </c>
      <c r="AV314" s="14" t="s">
        <v>87</v>
      </c>
      <c r="AW314" s="14" t="s">
        <v>34</v>
      </c>
      <c r="AX314" s="14" t="s">
        <v>77</v>
      </c>
      <c r="AY314" s="259" t="s">
        <v>245</v>
      </c>
    </row>
    <row r="315" s="16" customFormat="1">
      <c r="A315" s="16"/>
      <c r="B315" s="271"/>
      <c r="C315" s="272"/>
      <c r="D315" s="234" t="s">
        <v>257</v>
      </c>
      <c r="E315" s="273" t="s">
        <v>1</v>
      </c>
      <c r="F315" s="274" t="s">
        <v>289</v>
      </c>
      <c r="G315" s="272"/>
      <c r="H315" s="275">
        <v>698</v>
      </c>
      <c r="I315" s="276"/>
      <c r="J315" s="272"/>
      <c r="K315" s="272"/>
      <c r="L315" s="277"/>
      <c r="M315" s="278"/>
      <c r="N315" s="279"/>
      <c r="O315" s="279"/>
      <c r="P315" s="279"/>
      <c r="Q315" s="279"/>
      <c r="R315" s="279"/>
      <c r="S315" s="279"/>
      <c r="T315" s="280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T315" s="281" t="s">
        <v>257</v>
      </c>
      <c r="AU315" s="281" t="s">
        <v>87</v>
      </c>
      <c r="AV315" s="16" t="s">
        <v>272</v>
      </c>
      <c r="AW315" s="16" t="s">
        <v>34</v>
      </c>
      <c r="AX315" s="16" t="s">
        <v>77</v>
      </c>
      <c r="AY315" s="281" t="s">
        <v>245</v>
      </c>
    </row>
    <row r="316" s="15" customFormat="1">
      <c r="A316" s="15"/>
      <c r="B316" s="260"/>
      <c r="C316" s="261"/>
      <c r="D316" s="234" t="s">
        <v>257</v>
      </c>
      <c r="E316" s="262" t="s">
        <v>1</v>
      </c>
      <c r="F316" s="263" t="s">
        <v>266</v>
      </c>
      <c r="G316" s="261"/>
      <c r="H316" s="264">
        <v>1396</v>
      </c>
      <c r="I316" s="265"/>
      <c r="J316" s="261"/>
      <c r="K316" s="261"/>
      <c r="L316" s="266"/>
      <c r="M316" s="267"/>
      <c r="N316" s="268"/>
      <c r="O316" s="268"/>
      <c r="P316" s="268"/>
      <c r="Q316" s="268"/>
      <c r="R316" s="268"/>
      <c r="S316" s="268"/>
      <c r="T316" s="269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70" t="s">
        <v>257</v>
      </c>
      <c r="AU316" s="270" t="s">
        <v>87</v>
      </c>
      <c r="AV316" s="15" t="s">
        <v>253</v>
      </c>
      <c r="AW316" s="15" t="s">
        <v>34</v>
      </c>
      <c r="AX316" s="15" t="s">
        <v>85</v>
      </c>
      <c r="AY316" s="270" t="s">
        <v>245</v>
      </c>
    </row>
    <row r="317" s="2" customFormat="1" ht="16.5" customHeight="1">
      <c r="A317" s="40"/>
      <c r="B317" s="41"/>
      <c r="C317" s="221" t="s">
        <v>487</v>
      </c>
      <c r="D317" s="221" t="s">
        <v>248</v>
      </c>
      <c r="E317" s="222" t="s">
        <v>529</v>
      </c>
      <c r="F317" s="223" t="s">
        <v>530</v>
      </c>
      <c r="G317" s="224" t="s">
        <v>329</v>
      </c>
      <c r="H317" s="225">
        <v>20</v>
      </c>
      <c r="I317" s="226"/>
      <c r="J317" s="227">
        <f>ROUND(I317*H317,2)</f>
        <v>0</v>
      </c>
      <c r="K317" s="223" t="s">
        <v>252</v>
      </c>
      <c r="L317" s="46"/>
      <c r="M317" s="228" t="s">
        <v>1</v>
      </c>
      <c r="N317" s="229" t="s">
        <v>42</v>
      </c>
      <c r="O317" s="93"/>
      <c r="P317" s="230">
        <f>O317*H317</f>
        <v>0</v>
      </c>
      <c r="Q317" s="230">
        <v>0</v>
      </c>
      <c r="R317" s="230">
        <f>Q317*H317</f>
        <v>0</v>
      </c>
      <c r="S317" s="230">
        <v>0</v>
      </c>
      <c r="T317" s="231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32" t="s">
        <v>253</v>
      </c>
      <c r="AT317" s="232" t="s">
        <v>248</v>
      </c>
      <c r="AU317" s="232" t="s">
        <v>87</v>
      </c>
      <c r="AY317" s="19" t="s">
        <v>245</v>
      </c>
      <c r="BE317" s="233">
        <f>IF(N317="základní",J317,0)</f>
        <v>0</v>
      </c>
      <c r="BF317" s="233">
        <f>IF(N317="snížená",J317,0)</f>
        <v>0</v>
      </c>
      <c r="BG317" s="233">
        <f>IF(N317="zákl. přenesená",J317,0)</f>
        <v>0</v>
      </c>
      <c r="BH317" s="233">
        <f>IF(N317="sníž. přenesená",J317,0)</f>
        <v>0</v>
      </c>
      <c r="BI317" s="233">
        <f>IF(N317="nulová",J317,0)</f>
        <v>0</v>
      </c>
      <c r="BJ317" s="19" t="s">
        <v>85</v>
      </c>
      <c r="BK317" s="233">
        <f>ROUND(I317*H317,2)</f>
        <v>0</v>
      </c>
      <c r="BL317" s="19" t="s">
        <v>253</v>
      </c>
      <c r="BM317" s="232" t="s">
        <v>1526</v>
      </c>
    </row>
    <row r="318" s="2" customFormat="1">
      <c r="A318" s="40"/>
      <c r="B318" s="41"/>
      <c r="C318" s="42"/>
      <c r="D318" s="234" t="s">
        <v>255</v>
      </c>
      <c r="E318" s="42"/>
      <c r="F318" s="235" t="s">
        <v>532</v>
      </c>
      <c r="G318" s="42"/>
      <c r="H318" s="42"/>
      <c r="I318" s="236"/>
      <c r="J318" s="42"/>
      <c r="K318" s="42"/>
      <c r="L318" s="46"/>
      <c r="M318" s="237"/>
      <c r="N318" s="238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255</v>
      </c>
      <c r="AU318" s="19" t="s">
        <v>87</v>
      </c>
    </row>
    <row r="319" s="13" customFormat="1">
      <c r="A319" s="13"/>
      <c r="B319" s="239"/>
      <c r="C319" s="240"/>
      <c r="D319" s="234" t="s">
        <v>257</v>
      </c>
      <c r="E319" s="241" t="s">
        <v>1</v>
      </c>
      <c r="F319" s="242" t="s">
        <v>1527</v>
      </c>
      <c r="G319" s="240"/>
      <c r="H319" s="241" t="s">
        <v>1</v>
      </c>
      <c r="I319" s="243"/>
      <c r="J319" s="240"/>
      <c r="K319" s="240"/>
      <c r="L319" s="244"/>
      <c r="M319" s="245"/>
      <c r="N319" s="246"/>
      <c r="O319" s="246"/>
      <c r="P319" s="246"/>
      <c r="Q319" s="246"/>
      <c r="R319" s="246"/>
      <c r="S319" s="246"/>
      <c r="T319" s="247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8" t="s">
        <v>257</v>
      </c>
      <c r="AU319" s="248" t="s">
        <v>87</v>
      </c>
      <c r="AV319" s="13" t="s">
        <v>85</v>
      </c>
      <c r="AW319" s="13" t="s">
        <v>34</v>
      </c>
      <c r="AX319" s="13" t="s">
        <v>77</v>
      </c>
      <c r="AY319" s="248" t="s">
        <v>245</v>
      </c>
    </row>
    <row r="320" s="14" customFormat="1">
      <c r="A320" s="14"/>
      <c r="B320" s="249"/>
      <c r="C320" s="250"/>
      <c r="D320" s="234" t="s">
        <v>257</v>
      </c>
      <c r="E320" s="251" t="s">
        <v>1</v>
      </c>
      <c r="F320" s="252" t="s">
        <v>1528</v>
      </c>
      <c r="G320" s="250"/>
      <c r="H320" s="253">
        <v>20</v>
      </c>
      <c r="I320" s="254"/>
      <c r="J320" s="250"/>
      <c r="K320" s="250"/>
      <c r="L320" s="255"/>
      <c r="M320" s="256"/>
      <c r="N320" s="257"/>
      <c r="O320" s="257"/>
      <c r="P320" s="257"/>
      <c r="Q320" s="257"/>
      <c r="R320" s="257"/>
      <c r="S320" s="257"/>
      <c r="T320" s="25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9" t="s">
        <v>257</v>
      </c>
      <c r="AU320" s="259" t="s">
        <v>87</v>
      </c>
      <c r="AV320" s="14" t="s">
        <v>87</v>
      </c>
      <c r="AW320" s="14" t="s">
        <v>34</v>
      </c>
      <c r="AX320" s="14" t="s">
        <v>85</v>
      </c>
      <c r="AY320" s="259" t="s">
        <v>245</v>
      </c>
    </row>
    <row r="321" s="2" customFormat="1" ht="16.5" customHeight="1">
      <c r="A321" s="40"/>
      <c r="B321" s="41"/>
      <c r="C321" s="221" t="s">
        <v>497</v>
      </c>
      <c r="D321" s="221" t="s">
        <v>248</v>
      </c>
      <c r="E321" s="222" t="s">
        <v>1529</v>
      </c>
      <c r="F321" s="223" t="s">
        <v>1530</v>
      </c>
      <c r="G321" s="224" t="s">
        <v>329</v>
      </c>
      <c r="H321" s="225">
        <v>1</v>
      </c>
      <c r="I321" s="226"/>
      <c r="J321" s="227">
        <f>ROUND(I321*H321,2)</f>
        <v>0</v>
      </c>
      <c r="K321" s="223" t="s">
        <v>252</v>
      </c>
      <c r="L321" s="46"/>
      <c r="M321" s="228" t="s">
        <v>1</v>
      </c>
      <c r="N321" s="229" t="s">
        <v>42</v>
      </c>
      <c r="O321" s="93"/>
      <c r="P321" s="230">
        <f>O321*H321</f>
        <v>0</v>
      </c>
      <c r="Q321" s="230">
        <v>0</v>
      </c>
      <c r="R321" s="230">
        <f>Q321*H321</f>
        <v>0</v>
      </c>
      <c r="S321" s="230">
        <v>0</v>
      </c>
      <c r="T321" s="231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32" t="s">
        <v>253</v>
      </c>
      <c r="AT321" s="232" t="s">
        <v>248</v>
      </c>
      <c r="AU321" s="232" t="s">
        <v>87</v>
      </c>
      <c r="AY321" s="19" t="s">
        <v>245</v>
      </c>
      <c r="BE321" s="233">
        <f>IF(N321="základní",J321,0)</f>
        <v>0</v>
      </c>
      <c r="BF321" s="233">
        <f>IF(N321="snížená",J321,0)</f>
        <v>0</v>
      </c>
      <c r="BG321" s="233">
        <f>IF(N321="zákl. přenesená",J321,0)</f>
        <v>0</v>
      </c>
      <c r="BH321" s="233">
        <f>IF(N321="sníž. přenesená",J321,0)</f>
        <v>0</v>
      </c>
      <c r="BI321" s="233">
        <f>IF(N321="nulová",J321,0)</f>
        <v>0</v>
      </c>
      <c r="BJ321" s="19" t="s">
        <v>85</v>
      </c>
      <c r="BK321" s="233">
        <f>ROUND(I321*H321,2)</f>
        <v>0</v>
      </c>
      <c r="BL321" s="19" t="s">
        <v>253</v>
      </c>
      <c r="BM321" s="232" t="s">
        <v>1531</v>
      </c>
    </row>
    <row r="322" s="2" customFormat="1">
      <c r="A322" s="40"/>
      <c r="B322" s="41"/>
      <c r="C322" s="42"/>
      <c r="D322" s="234" t="s">
        <v>255</v>
      </c>
      <c r="E322" s="42"/>
      <c r="F322" s="235" t="s">
        <v>1532</v>
      </c>
      <c r="G322" s="42"/>
      <c r="H322" s="42"/>
      <c r="I322" s="236"/>
      <c r="J322" s="42"/>
      <c r="K322" s="42"/>
      <c r="L322" s="46"/>
      <c r="M322" s="237"/>
      <c r="N322" s="238"/>
      <c r="O322" s="93"/>
      <c r="P322" s="93"/>
      <c r="Q322" s="93"/>
      <c r="R322" s="93"/>
      <c r="S322" s="93"/>
      <c r="T322" s="94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255</v>
      </c>
      <c r="AU322" s="19" t="s">
        <v>87</v>
      </c>
    </row>
    <row r="323" s="13" customFormat="1">
      <c r="A323" s="13"/>
      <c r="B323" s="239"/>
      <c r="C323" s="240"/>
      <c r="D323" s="234" t="s">
        <v>257</v>
      </c>
      <c r="E323" s="241" t="s">
        <v>1</v>
      </c>
      <c r="F323" s="242" t="s">
        <v>1458</v>
      </c>
      <c r="G323" s="240"/>
      <c r="H323" s="241" t="s">
        <v>1</v>
      </c>
      <c r="I323" s="243"/>
      <c r="J323" s="240"/>
      <c r="K323" s="240"/>
      <c r="L323" s="244"/>
      <c r="M323" s="245"/>
      <c r="N323" s="246"/>
      <c r="O323" s="246"/>
      <c r="P323" s="246"/>
      <c r="Q323" s="246"/>
      <c r="R323" s="246"/>
      <c r="S323" s="246"/>
      <c r="T323" s="247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8" t="s">
        <v>257</v>
      </c>
      <c r="AU323" s="248" t="s">
        <v>87</v>
      </c>
      <c r="AV323" s="13" t="s">
        <v>85</v>
      </c>
      <c r="AW323" s="13" t="s">
        <v>34</v>
      </c>
      <c r="AX323" s="13" t="s">
        <v>77</v>
      </c>
      <c r="AY323" s="248" t="s">
        <v>245</v>
      </c>
    </row>
    <row r="324" s="14" customFormat="1">
      <c r="A324" s="14"/>
      <c r="B324" s="249"/>
      <c r="C324" s="250"/>
      <c r="D324" s="234" t="s">
        <v>257</v>
      </c>
      <c r="E324" s="251" t="s">
        <v>1</v>
      </c>
      <c r="F324" s="252" t="s">
        <v>85</v>
      </c>
      <c r="G324" s="250"/>
      <c r="H324" s="253">
        <v>1</v>
      </c>
      <c r="I324" s="254"/>
      <c r="J324" s="250"/>
      <c r="K324" s="250"/>
      <c r="L324" s="255"/>
      <c r="M324" s="256"/>
      <c r="N324" s="257"/>
      <c r="O324" s="257"/>
      <c r="P324" s="257"/>
      <c r="Q324" s="257"/>
      <c r="R324" s="257"/>
      <c r="S324" s="257"/>
      <c r="T324" s="258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9" t="s">
        <v>257</v>
      </c>
      <c r="AU324" s="259" t="s">
        <v>87</v>
      </c>
      <c r="AV324" s="14" t="s">
        <v>87</v>
      </c>
      <c r="AW324" s="14" t="s">
        <v>34</v>
      </c>
      <c r="AX324" s="14" t="s">
        <v>77</v>
      </c>
      <c r="AY324" s="259" t="s">
        <v>245</v>
      </c>
    </row>
    <row r="325" s="15" customFormat="1">
      <c r="A325" s="15"/>
      <c r="B325" s="260"/>
      <c r="C325" s="261"/>
      <c r="D325" s="234" t="s">
        <v>257</v>
      </c>
      <c r="E325" s="262" t="s">
        <v>1</v>
      </c>
      <c r="F325" s="263" t="s">
        <v>266</v>
      </c>
      <c r="G325" s="261"/>
      <c r="H325" s="264">
        <v>1</v>
      </c>
      <c r="I325" s="265"/>
      <c r="J325" s="261"/>
      <c r="K325" s="261"/>
      <c r="L325" s="266"/>
      <c r="M325" s="267"/>
      <c r="N325" s="268"/>
      <c r="O325" s="268"/>
      <c r="P325" s="268"/>
      <c r="Q325" s="268"/>
      <c r="R325" s="268"/>
      <c r="S325" s="268"/>
      <c r="T325" s="269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70" t="s">
        <v>257</v>
      </c>
      <c r="AU325" s="270" t="s">
        <v>87</v>
      </c>
      <c r="AV325" s="15" t="s">
        <v>253</v>
      </c>
      <c r="AW325" s="15" t="s">
        <v>34</v>
      </c>
      <c r="AX325" s="15" t="s">
        <v>85</v>
      </c>
      <c r="AY325" s="270" t="s">
        <v>245</v>
      </c>
    </row>
    <row r="326" s="2" customFormat="1" ht="16.5" customHeight="1">
      <c r="A326" s="40"/>
      <c r="B326" s="41"/>
      <c r="C326" s="221" t="s">
        <v>502</v>
      </c>
      <c r="D326" s="221" t="s">
        <v>248</v>
      </c>
      <c r="E326" s="222" t="s">
        <v>1533</v>
      </c>
      <c r="F326" s="223" t="s">
        <v>1534</v>
      </c>
      <c r="G326" s="224" t="s">
        <v>317</v>
      </c>
      <c r="H326" s="225">
        <v>37.829999999999998</v>
      </c>
      <c r="I326" s="226"/>
      <c r="J326" s="227">
        <f>ROUND(I326*H326,2)</f>
        <v>0</v>
      </c>
      <c r="K326" s="223" t="s">
        <v>252</v>
      </c>
      <c r="L326" s="46"/>
      <c r="M326" s="228" t="s">
        <v>1</v>
      </c>
      <c r="N326" s="229" t="s">
        <v>42</v>
      </c>
      <c r="O326" s="93"/>
      <c r="P326" s="230">
        <f>O326*H326</f>
        <v>0</v>
      </c>
      <c r="Q326" s="230">
        <v>0</v>
      </c>
      <c r="R326" s="230">
        <f>Q326*H326</f>
        <v>0</v>
      </c>
      <c r="S326" s="230">
        <v>0</v>
      </c>
      <c r="T326" s="231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32" t="s">
        <v>253</v>
      </c>
      <c r="AT326" s="232" t="s">
        <v>248</v>
      </c>
      <c r="AU326" s="232" t="s">
        <v>87</v>
      </c>
      <c r="AY326" s="19" t="s">
        <v>245</v>
      </c>
      <c r="BE326" s="233">
        <f>IF(N326="základní",J326,0)</f>
        <v>0</v>
      </c>
      <c r="BF326" s="233">
        <f>IF(N326="snížená",J326,0)</f>
        <v>0</v>
      </c>
      <c r="BG326" s="233">
        <f>IF(N326="zákl. přenesená",J326,0)</f>
        <v>0</v>
      </c>
      <c r="BH326" s="233">
        <f>IF(N326="sníž. přenesená",J326,0)</f>
        <v>0</v>
      </c>
      <c r="BI326" s="233">
        <f>IF(N326="nulová",J326,0)</f>
        <v>0</v>
      </c>
      <c r="BJ326" s="19" t="s">
        <v>85</v>
      </c>
      <c r="BK326" s="233">
        <f>ROUND(I326*H326,2)</f>
        <v>0</v>
      </c>
      <c r="BL326" s="19" t="s">
        <v>253</v>
      </c>
      <c r="BM326" s="232" t="s">
        <v>1535</v>
      </c>
    </row>
    <row r="327" s="2" customFormat="1">
      <c r="A327" s="40"/>
      <c r="B327" s="41"/>
      <c r="C327" s="42"/>
      <c r="D327" s="234" t="s">
        <v>255</v>
      </c>
      <c r="E327" s="42"/>
      <c r="F327" s="235" t="s">
        <v>1536</v>
      </c>
      <c r="G327" s="42"/>
      <c r="H327" s="42"/>
      <c r="I327" s="236"/>
      <c r="J327" s="42"/>
      <c r="K327" s="42"/>
      <c r="L327" s="46"/>
      <c r="M327" s="237"/>
      <c r="N327" s="238"/>
      <c r="O327" s="93"/>
      <c r="P327" s="93"/>
      <c r="Q327" s="93"/>
      <c r="R327" s="93"/>
      <c r="S327" s="93"/>
      <c r="T327" s="94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255</v>
      </c>
      <c r="AU327" s="19" t="s">
        <v>87</v>
      </c>
    </row>
    <row r="328" s="13" customFormat="1">
      <c r="A328" s="13"/>
      <c r="B328" s="239"/>
      <c r="C328" s="240"/>
      <c r="D328" s="234" t="s">
        <v>257</v>
      </c>
      <c r="E328" s="241" t="s">
        <v>1</v>
      </c>
      <c r="F328" s="242" t="s">
        <v>1458</v>
      </c>
      <c r="G328" s="240"/>
      <c r="H328" s="241" t="s">
        <v>1</v>
      </c>
      <c r="I328" s="243"/>
      <c r="J328" s="240"/>
      <c r="K328" s="240"/>
      <c r="L328" s="244"/>
      <c r="M328" s="245"/>
      <c r="N328" s="246"/>
      <c r="O328" s="246"/>
      <c r="P328" s="246"/>
      <c r="Q328" s="246"/>
      <c r="R328" s="246"/>
      <c r="S328" s="246"/>
      <c r="T328" s="247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8" t="s">
        <v>257</v>
      </c>
      <c r="AU328" s="248" t="s">
        <v>87</v>
      </c>
      <c r="AV328" s="13" t="s">
        <v>85</v>
      </c>
      <c r="AW328" s="13" t="s">
        <v>34</v>
      </c>
      <c r="AX328" s="13" t="s">
        <v>77</v>
      </c>
      <c r="AY328" s="248" t="s">
        <v>245</v>
      </c>
    </row>
    <row r="329" s="14" customFormat="1">
      <c r="A329" s="14"/>
      <c r="B329" s="249"/>
      <c r="C329" s="250"/>
      <c r="D329" s="234" t="s">
        <v>257</v>
      </c>
      <c r="E329" s="251" t="s">
        <v>1</v>
      </c>
      <c r="F329" s="252" t="s">
        <v>1429</v>
      </c>
      <c r="G329" s="250"/>
      <c r="H329" s="253">
        <v>37.829999999999998</v>
      </c>
      <c r="I329" s="254"/>
      <c r="J329" s="250"/>
      <c r="K329" s="250"/>
      <c r="L329" s="255"/>
      <c r="M329" s="256"/>
      <c r="N329" s="257"/>
      <c r="O329" s="257"/>
      <c r="P329" s="257"/>
      <c r="Q329" s="257"/>
      <c r="R329" s="257"/>
      <c r="S329" s="257"/>
      <c r="T329" s="25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9" t="s">
        <v>257</v>
      </c>
      <c r="AU329" s="259" t="s">
        <v>87</v>
      </c>
      <c r="AV329" s="14" t="s">
        <v>87</v>
      </c>
      <c r="AW329" s="14" t="s">
        <v>34</v>
      </c>
      <c r="AX329" s="14" t="s">
        <v>77</v>
      </c>
      <c r="AY329" s="259" t="s">
        <v>245</v>
      </c>
    </row>
    <row r="330" s="15" customFormat="1">
      <c r="A330" s="15"/>
      <c r="B330" s="260"/>
      <c r="C330" s="261"/>
      <c r="D330" s="234" t="s">
        <v>257</v>
      </c>
      <c r="E330" s="262" t="s">
        <v>1428</v>
      </c>
      <c r="F330" s="263" t="s">
        <v>266</v>
      </c>
      <c r="G330" s="261"/>
      <c r="H330" s="264">
        <v>37.829999999999998</v>
      </c>
      <c r="I330" s="265"/>
      <c r="J330" s="261"/>
      <c r="K330" s="261"/>
      <c r="L330" s="266"/>
      <c r="M330" s="267"/>
      <c r="N330" s="268"/>
      <c r="O330" s="268"/>
      <c r="P330" s="268"/>
      <c r="Q330" s="268"/>
      <c r="R330" s="268"/>
      <c r="S330" s="268"/>
      <c r="T330" s="269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70" t="s">
        <v>257</v>
      </c>
      <c r="AU330" s="270" t="s">
        <v>87</v>
      </c>
      <c r="AV330" s="15" t="s">
        <v>253</v>
      </c>
      <c r="AW330" s="15" t="s">
        <v>34</v>
      </c>
      <c r="AX330" s="15" t="s">
        <v>85</v>
      </c>
      <c r="AY330" s="270" t="s">
        <v>245</v>
      </c>
    </row>
    <row r="331" s="2" customFormat="1" ht="16.5" customHeight="1">
      <c r="A331" s="40"/>
      <c r="B331" s="41"/>
      <c r="C331" s="221" t="s">
        <v>516</v>
      </c>
      <c r="D331" s="221" t="s">
        <v>248</v>
      </c>
      <c r="E331" s="222" t="s">
        <v>1537</v>
      </c>
      <c r="F331" s="223" t="s">
        <v>1538</v>
      </c>
      <c r="G331" s="224" t="s">
        <v>317</v>
      </c>
      <c r="H331" s="225">
        <v>37.829999999999998</v>
      </c>
      <c r="I331" s="226"/>
      <c r="J331" s="227">
        <f>ROUND(I331*H331,2)</f>
        <v>0</v>
      </c>
      <c r="K331" s="223" t="s">
        <v>252</v>
      </c>
      <c r="L331" s="46"/>
      <c r="M331" s="228" t="s">
        <v>1</v>
      </c>
      <c r="N331" s="229" t="s">
        <v>42</v>
      </c>
      <c r="O331" s="93"/>
      <c r="P331" s="230">
        <f>O331*H331</f>
        <v>0</v>
      </c>
      <c r="Q331" s="230">
        <v>0</v>
      </c>
      <c r="R331" s="230">
        <f>Q331*H331</f>
        <v>0</v>
      </c>
      <c r="S331" s="230">
        <v>0</v>
      </c>
      <c r="T331" s="231">
        <f>S331*H331</f>
        <v>0</v>
      </c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R331" s="232" t="s">
        <v>253</v>
      </c>
      <c r="AT331" s="232" t="s">
        <v>248</v>
      </c>
      <c r="AU331" s="232" t="s">
        <v>87</v>
      </c>
      <c r="AY331" s="19" t="s">
        <v>245</v>
      </c>
      <c r="BE331" s="233">
        <f>IF(N331="základní",J331,0)</f>
        <v>0</v>
      </c>
      <c r="BF331" s="233">
        <f>IF(N331="snížená",J331,0)</f>
        <v>0</v>
      </c>
      <c r="BG331" s="233">
        <f>IF(N331="zákl. přenesená",J331,0)</f>
        <v>0</v>
      </c>
      <c r="BH331" s="233">
        <f>IF(N331="sníž. přenesená",J331,0)</f>
        <v>0</v>
      </c>
      <c r="BI331" s="233">
        <f>IF(N331="nulová",J331,0)</f>
        <v>0</v>
      </c>
      <c r="BJ331" s="19" t="s">
        <v>85</v>
      </c>
      <c r="BK331" s="233">
        <f>ROUND(I331*H331,2)</f>
        <v>0</v>
      </c>
      <c r="BL331" s="19" t="s">
        <v>253</v>
      </c>
      <c r="BM331" s="232" t="s">
        <v>1539</v>
      </c>
    </row>
    <row r="332" s="2" customFormat="1">
      <c r="A332" s="40"/>
      <c r="B332" s="41"/>
      <c r="C332" s="42"/>
      <c r="D332" s="234" t="s">
        <v>255</v>
      </c>
      <c r="E332" s="42"/>
      <c r="F332" s="235" t="s">
        <v>1540</v>
      </c>
      <c r="G332" s="42"/>
      <c r="H332" s="42"/>
      <c r="I332" s="236"/>
      <c r="J332" s="42"/>
      <c r="K332" s="42"/>
      <c r="L332" s="46"/>
      <c r="M332" s="237"/>
      <c r="N332" s="238"/>
      <c r="O332" s="93"/>
      <c r="P332" s="93"/>
      <c r="Q332" s="93"/>
      <c r="R332" s="93"/>
      <c r="S332" s="93"/>
      <c r="T332" s="94"/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T332" s="19" t="s">
        <v>255</v>
      </c>
      <c r="AU332" s="19" t="s">
        <v>87</v>
      </c>
    </row>
    <row r="333" s="14" customFormat="1">
      <c r="A333" s="14"/>
      <c r="B333" s="249"/>
      <c r="C333" s="250"/>
      <c r="D333" s="234" t="s">
        <v>257</v>
      </c>
      <c r="E333" s="251" t="s">
        <v>1</v>
      </c>
      <c r="F333" s="252" t="s">
        <v>1428</v>
      </c>
      <c r="G333" s="250"/>
      <c r="H333" s="253">
        <v>37.829999999999998</v>
      </c>
      <c r="I333" s="254"/>
      <c r="J333" s="250"/>
      <c r="K333" s="250"/>
      <c r="L333" s="255"/>
      <c r="M333" s="256"/>
      <c r="N333" s="257"/>
      <c r="O333" s="257"/>
      <c r="P333" s="257"/>
      <c r="Q333" s="257"/>
      <c r="R333" s="257"/>
      <c r="S333" s="257"/>
      <c r="T333" s="258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9" t="s">
        <v>257</v>
      </c>
      <c r="AU333" s="259" t="s">
        <v>87</v>
      </c>
      <c r="AV333" s="14" t="s">
        <v>87</v>
      </c>
      <c r="AW333" s="14" t="s">
        <v>34</v>
      </c>
      <c r="AX333" s="14" t="s">
        <v>85</v>
      </c>
      <c r="AY333" s="259" t="s">
        <v>245</v>
      </c>
    </row>
    <row r="334" s="2" customFormat="1" ht="16.5" customHeight="1">
      <c r="A334" s="40"/>
      <c r="B334" s="41"/>
      <c r="C334" s="221" t="s">
        <v>522</v>
      </c>
      <c r="D334" s="221" t="s">
        <v>248</v>
      </c>
      <c r="E334" s="222" t="s">
        <v>1541</v>
      </c>
      <c r="F334" s="223" t="s">
        <v>1542</v>
      </c>
      <c r="G334" s="224" t="s">
        <v>329</v>
      </c>
      <c r="H334" s="225">
        <v>1</v>
      </c>
      <c r="I334" s="226"/>
      <c r="J334" s="227">
        <f>ROUND(I334*H334,2)</f>
        <v>0</v>
      </c>
      <c r="K334" s="223" t="s">
        <v>252</v>
      </c>
      <c r="L334" s="46"/>
      <c r="M334" s="228" t="s">
        <v>1</v>
      </c>
      <c r="N334" s="229" t="s">
        <v>42</v>
      </c>
      <c r="O334" s="93"/>
      <c r="P334" s="230">
        <f>O334*H334</f>
        <v>0</v>
      </c>
      <c r="Q334" s="230">
        <v>0</v>
      </c>
      <c r="R334" s="230">
        <f>Q334*H334</f>
        <v>0</v>
      </c>
      <c r="S334" s="230">
        <v>0</v>
      </c>
      <c r="T334" s="231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32" t="s">
        <v>253</v>
      </c>
      <c r="AT334" s="232" t="s">
        <v>248</v>
      </c>
      <c r="AU334" s="232" t="s">
        <v>87</v>
      </c>
      <c r="AY334" s="19" t="s">
        <v>245</v>
      </c>
      <c r="BE334" s="233">
        <f>IF(N334="základní",J334,0)</f>
        <v>0</v>
      </c>
      <c r="BF334" s="233">
        <f>IF(N334="snížená",J334,0)</f>
        <v>0</v>
      </c>
      <c r="BG334" s="233">
        <f>IF(N334="zákl. přenesená",J334,0)</f>
        <v>0</v>
      </c>
      <c r="BH334" s="233">
        <f>IF(N334="sníž. přenesená",J334,0)</f>
        <v>0</v>
      </c>
      <c r="BI334" s="233">
        <f>IF(N334="nulová",J334,0)</f>
        <v>0</v>
      </c>
      <c r="BJ334" s="19" t="s">
        <v>85</v>
      </c>
      <c r="BK334" s="233">
        <f>ROUND(I334*H334,2)</f>
        <v>0</v>
      </c>
      <c r="BL334" s="19" t="s">
        <v>253</v>
      </c>
      <c r="BM334" s="232" t="s">
        <v>1543</v>
      </c>
    </row>
    <row r="335" s="2" customFormat="1">
      <c r="A335" s="40"/>
      <c r="B335" s="41"/>
      <c r="C335" s="42"/>
      <c r="D335" s="234" t="s">
        <v>255</v>
      </c>
      <c r="E335" s="42"/>
      <c r="F335" s="235" t="s">
        <v>1544</v>
      </c>
      <c r="G335" s="42"/>
      <c r="H335" s="42"/>
      <c r="I335" s="236"/>
      <c r="J335" s="42"/>
      <c r="K335" s="42"/>
      <c r="L335" s="46"/>
      <c r="M335" s="237"/>
      <c r="N335" s="238"/>
      <c r="O335" s="93"/>
      <c r="P335" s="93"/>
      <c r="Q335" s="93"/>
      <c r="R335" s="93"/>
      <c r="S335" s="93"/>
      <c r="T335" s="94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255</v>
      </c>
      <c r="AU335" s="19" t="s">
        <v>87</v>
      </c>
    </row>
    <row r="336" s="2" customFormat="1" ht="16.5" customHeight="1">
      <c r="A336" s="40"/>
      <c r="B336" s="41"/>
      <c r="C336" s="221" t="s">
        <v>528</v>
      </c>
      <c r="D336" s="221" t="s">
        <v>248</v>
      </c>
      <c r="E336" s="222" t="s">
        <v>1235</v>
      </c>
      <c r="F336" s="223" t="s">
        <v>1236</v>
      </c>
      <c r="G336" s="224" t="s">
        <v>275</v>
      </c>
      <c r="H336" s="225">
        <v>100</v>
      </c>
      <c r="I336" s="226"/>
      <c r="J336" s="227">
        <f>ROUND(I336*H336,2)</f>
        <v>0</v>
      </c>
      <c r="K336" s="223" t="s">
        <v>252</v>
      </c>
      <c r="L336" s="46"/>
      <c r="M336" s="228" t="s">
        <v>1</v>
      </c>
      <c r="N336" s="229" t="s">
        <v>42</v>
      </c>
      <c r="O336" s="93"/>
      <c r="P336" s="230">
        <f>O336*H336</f>
        <v>0</v>
      </c>
      <c r="Q336" s="230">
        <v>0</v>
      </c>
      <c r="R336" s="230">
        <f>Q336*H336</f>
        <v>0</v>
      </c>
      <c r="S336" s="230">
        <v>0</v>
      </c>
      <c r="T336" s="231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32" t="s">
        <v>253</v>
      </c>
      <c r="AT336" s="232" t="s">
        <v>248</v>
      </c>
      <c r="AU336" s="232" t="s">
        <v>87</v>
      </c>
      <c r="AY336" s="19" t="s">
        <v>245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9" t="s">
        <v>85</v>
      </c>
      <c r="BK336" s="233">
        <f>ROUND(I336*H336,2)</f>
        <v>0</v>
      </c>
      <c r="BL336" s="19" t="s">
        <v>253</v>
      </c>
      <c r="BM336" s="232" t="s">
        <v>1545</v>
      </c>
    </row>
    <row r="337" s="2" customFormat="1">
      <c r="A337" s="40"/>
      <c r="B337" s="41"/>
      <c r="C337" s="42"/>
      <c r="D337" s="234" t="s">
        <v>255</v>
      </c>
      <c r="E337" s="42"/>
      <c r="F337" s="235" t="s">
        <v>1238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255</v>
      </c>
      <c r="AU337" s="19" t="s">
        <v>87</v>
      </c>
    </row>
    <row r="338" s="13" customFormat="1">
      <c r="A338" s="13"/>
      <c r="B338" s="239"/>
      <c r="C338" s="240"/>
      <c r="D338" s="234" t="s">
        <v>257</v>
      </c>
      <c r="E338" s="241" t="s">
        <v>1</v>
      </c>
      <c r="F338" s="242" t="s">
        <v>1546</v>
      </c>
      <c r="G338" s="240"/>
      <c r="H338" s="241" t="s">
        <v>1</v>
      </c>
      <c r="I338" s="243"/>
      <c r="J338" s="240"/>
      <c r="K338" s="240"/>
      <c r="L338" s="244"/>
      <c r="M338" s="245"/>
      <c r="N338" s="246"/>
      <c r="O338" s="246"/>
      <c r="P338" s="246"/>
      <c r="Q338" s="246"/>
      <c r="R338" s="246"/>
      <c r="S338" s="246"/>
      <c r="T338" s="247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8" t="s">
        <v>257</v>
      </c>
      <c r="AU338" s="248" t="s">
        <v>87</v>
      </c>
      <c r="AV338" s="13" t="s">
        <v>85</v>
      </c>
      <c r="AW338" s="13" t="s">
        <v>34</v>
      </c>
      <c r="AX338" s="13" t="s">
        <v>77</v>
      </c>
      <c r="AY338" s="248" t="s">
        <v>245</v>
      </c>
    </row>
    <row r="339" s="14" customFormat="1">
      <c r="A339" s="14"/>
      <c r="B339" s="249"/>
      <c r="C339" s="250"/>
      <c r="D339" s="234" t="s">
        <v>257</v>
      </c>
      <c r="E339" s="251" t="s">
        <v>1</v>
      </c>
      <c r="F339" s="252" t="s">
        <v>1547</v>
      </c>
      <c r="G339" s="250"/>
      <c r="H339" s="253">
        <v>100</v>
      </c>
      <c r="I339" s="254"/>
      <c r="J339" s="250"/>
      <c r="K339" s="250"/>
      <c r="L339" s="255"/>
      <c r="M339" s="256"/>
      <c r="N339" s="257"/>
      <c r="O339" s="257"/>
      <c r="P339" s="257"/>
      <c r="Q339" s="257"/>
      <c r="R339" s="257"/>
      <c r="S339" s="257"/>
      <c r="T339" s="25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9" t="s">
        <v>257</v>
      </c>
      <c r="AU339" s="259" t="s">
        <v>87</v>
      </c>
      <c r="AV339" s="14" t="s">
        <v>87</v>
      </c>
      <c r="AW339" s="14" t="s">
        <v>34</v>
      </c>
      <c r="AX339" s="14" t="s">
        <v>77</v>
      </c>
      <c r="AY339" s="259" t="s">
        <v>245</v>
      </c>
    </row>
    <row r="340" s="15" customFormat="1">
      <c r="A340" s="15"/>
      <c r="B340" s="260"/>
      <c r="C340" s="261"/>
      <c r="D340" s="234" t="s">
        <v>257</v>
      </c>
      <c r="E340" s="262" t="s">
        <v>1</v>
      </c>
      <c r="F340" s="263" t="s">
        <v>266</v>
      </c>
      <c r="G340" s="261"/>
      <c r="H340" s="264">
        <v>100</v>
      </c>
      <c r="I340" s="265"/>
      <c r="J340" s="261"/>
      <c r="K340" s="261"/>
      <c r="L340" s="266"/>
      <c r="M340" s="267"/>
      <c r="N340" s="268"/>
      <c r="O340" s="268"/>
      <c r="P340" s="268"/>
      <c r="Q340" s="268"/>
      <c r="R340" s="268"/>
      <c r="S340" s="268"/>
      <c r="T340" s="269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70" t="s">
        <v>257</v>
      </c>
      <c r="AU340" s="270" t="s">
        <v>87</v>
      </c>
      <c r="AV340" s="15" t="s">
        <v>253</v>
      </c>
      <c r="AW340" s="15" t="s">
        <v>34</v>
      </c>
      <c r="AX340" s="15" t="s">
        <v>85</v>
      </c>
      <c r="AY340" s="270" t="s">
        <v>245</v>
      </c>
    </row>
    <row r="341" s="2" customFormat="1" ht="16.5" customHeight="1">
      <c r="A341" s="40"/>
      <c r="B341" s="41"/>
      <c r="C341" s="221" t="s">
        <v>535</v>
      </c>
      <c r="D341" s="221" t="s">
        <v>248</v>
      </c>
      <c r="E341" s="222" t="s">
        <v>543</v>
      </c>
      <c r="F341" s="223" t="s">
        <v>544</v>
      </c>
      <c r="G341" s="224" t="s">
        <v>545</v>
      </c>
      <c r="H341" s="225">
        <v>394.79000000000002</v>
      </c>
      <c r="I341" s="226"/>
      <c r="J341" s="227">
        <f>ROUND(I341*H341,2)</f>
        <v>0</v>
      </c>
      <c r="K341" s="223" t="s">
        <v>252</v>
      </c>
      <c r="L341" s="46"/>
      <c r="M341" s="228" t="s">
        <v>1</v>
      </c>
      <c r="N341" s="229" t="s">
        <v>42</v>
      </c>
      <c r="O341" s="93"/>
      <c r="P341" s="230">
        <f>O341*H341</f>
        <v>0</v>
      </c>
      <c r="Q341" s="230">
        <v>0</v>
      </c>
      <c r="R341" s="230">
        <f>Q341*H341</f>
        <v>0</v>
      </c>
      <c r="S341" s="230">
        <v>0</v>
      </c>
      <c r="T341" s="231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32" t="s">
        <v>253</v>
      </c>
      <c r="AT341" s="232" t="s">
        <v>248</v>
      </c>
      <c r="AU341" s="232" t="s">
        <v>87</v>
      </c>
      <c r="AY341" s="19" t="s">
        <v>245</v>
      </c>
      <c r="BE341" s="233">
        <f>IF(N341="základní",J341,0)</f>
        <v>0</v>
      </c>
      <c r="BF341" s="233">
        <f>IF(N341="snížená",J341,0)</f>
        <v>0</v>
      </c>
      <c r="BG341" s="233">
        <f>IF(N341="zákl. přenesená",J341,0)</f>
        <v>0</v>
      </c>
      <c r="BH341" s="233">
        <f>IF(N341="sníž. přenesená",J341,0)</f>
        <v>0</v>
      </c>
      <c r="BI341" s="233">
        <f>IF(N341="nulová",J341,0)</f>
        <v>0</v>
      </c>
      <c r="BJ341" s="19" t="s">
        <v>85</v>
      </c>
      <c r="BK341" s="233">
        <f>ROUND(I341*H341,2)</f>
        <v>0</v>
      </c>
      <c r="BL341" s="19" t="s">
        <v>253</v>
      </c>
      <c r="BM341" s="232" t="s">
        <v>1548</v>
      </c>
    </row>
    <row r="342" s="2" customFormat="1">
      <c r="A342" s="40"/>
      <c r="B342" s="41"/>
      <c r="C342" s="42"/>
      <c r="D342" s="234" t="s">
        <v>255</v>
      </c>
      <c r="E342" s="42"/>
      <c r="F342" s="235" t="s">
        <v>547</v>
      </c>
      <c r="G342" s="42"/>
      <c r="H342" s="42"/>
      <c r="I342" s="236"/>
      <c r="J342" s="42"/>
      <c r="K342" s="42"/>
      <c r="L342" s="46"/>
      <c r="M342" s="237"/>
      <c r="N342" s="238"/>
      <c r="O342" s="93"/>
      <c r="P342" s="93"/>
      <c r="Q342" s="93"/>
      <c r="R342" s="93"/>
      <c r="S342" s="93"/>
      <c r="T342" s="94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255</v>
      </c>
      <c r="AU342" s="19" t="s">
        <v>87</v>
      </c>
    </row>
    <row r="343" s="13" customFormat="1">
      <c r="A343" s="13"/>
      <c r="B343" s="239"/>
      <c r="C343" s="240"/>
      <c r="D343" s="234" t="s">
        <v>257</v>
      </c>
      <c r="E343" s="241" t="s">
        <v>1</v>
      </c>
      <c r="F343" s="242" t="s">
        <v>548</v>
      </c>
      <c r="G343" s="240"/>
      <c r="H343" s="241" t="s">
        <v>1</v>
      </c>
      <c r="I343" s="243"/>
      <c r="J343" s="240"/>
      <c r="K343" s="240"/>
      <c r="L343" s="244"/>
      <c r="M343" s="245"/>
      <c r="N343" s="246"/>
      <c r="O343" s="246"/>
      <c r="P343" s="246"/>
      <c r="Q343" s="246"/>
      <c r="R343" s="246"/>
      <c r="S343" s="246"/>
      <c r="T343" s="247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8" t="s">
        <v>257</v>
      </c>
      <c r="AU343" s="248" t="s">
        <v>87</v>
      </c>
      <c r="AV343" s="13" t="s">
        <v>85</v>
      </c>
      <c r="AW343" s="13" t="s">
        <v>34</v>
      </c>
      <c r="AX343" s="13" t="s">
        <v>77</v>
      </c>
      <c r="AY343" s="248" t="s">
        <v>245</v>
      </c>
    </row>
    <row r="344" s="14" customFormat="1">
      <c r="A344" s="14"/>
      <c r="B344" s="249"/>
      <c r="C344" s="250"/>
      <c r="D344" s="234" t="s">
        <v>257</v>
      </c>
      <c r="E344" s="251" t="s">
        <v>1</v>
      </c>
      <c r="F344" s="252" t="s">
        <v>1549</v>
      </c>
      <c r="G344" s="250"/>
      <c r="H344" s="253">
        <v>150.14400000000001</v>
      </c>
      <c r="I344" s="254"/>
      <c r="J344" s="250"/>
      <c r="K344" s="250"/>
      <c r="L344" s="255"/>
      <c r="M344" s="256"/>
      <c r="N344" s="257"/>
      <c r="O344" s="257"/>
      <c r="P344" s="257"/>
      <c r="Q344" s="257"/>
      <c r="R344" s="257"/>
      <c r="S344" s="257"/>
      <c r="T344" s="258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9" t="s">
        <v>257</v>
      </c>
      <c r="AU344" s="259" t="s">
        <v>87</v>
      </c>
      <c r="AV344" s="14" t="s">
        <v>87</v>
      </c>
      <c r="AW344" s="14" t="s">
        <v>34</v>
      </c>
      <c r="AX344" s="14" t="s">
        <v>77</v>
      </c>
      <c r="AY344" s="259" t="s">
        <v>245</v>
      </c>
    </row>
    <row r="345" s="14" customFormat="1">
      <c r="A345" s="14"/>
      <c r="B345" s="249"/>
      <c r="C345" s="250"/>
      <c r="D345" s="234" t="s">
        <v>257</v>
      </c>
      <c r="E345" s="251" t="s">
        <v>1</v>
      </c>
      <c r="F345" s="252" t="s">
        <v>1550</v>
      </c>
      <c r="G345" s="250"/>
      <c r="H345" s="253">
        <v>244.64599999999999</v>
      </c>
      <c r="I345" s="254"/>
      <c r="J345" s="250"/>
      <c r="K345" s="250"/>
      <c r="L345" s="255"/>
      <c r="M345" s="256"/>
      <c r="N345" s="257"/>
      <c r="O345" s="257"/>
      <c r="P345" s="257"/>
      <c r="Q345" s="257"/>
      <c r="R345" s="257"/>
      <c r="S345" s="257"/>
      <c r="T345" s="258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9" t="s">
        <v>257</v>
      </c>
      <c r="AU345" s="259" t="s">
        <v>87</v>
      </c>
      <c r="AV345" s="14" t="s">
        <v>87</v>
      </c>
      <c r="AW345" s="14" t="s">
        <v>34</v>
      </c>
      <c r="AX345" s="14" t="s">
        <v>77</v>
      </c>
      <c r="AY345" s="259" t="s">
        <v>245</v>
      </c>
    </row>
    <row r="346" s="15" customFormat="1">
      <c r="A346" s="15"/>
      <c r="B346" s="260"/>
      <c r="C346" s="261"/>
      <c r="D346" s="234" t="s">
        <v>257</v>
      </c>
      <c r="E346" s="262" t="s">
        <v>1</v>
      </c>
      <c r="F346" s="263" t="s">
        <v>266</v>
      </c>
      <c r="G346" s="261"/>
      <c r="H346" s="264">
        <v>394.79000000000002</v>
      </c>
      <c r="I346" s="265"/>
      <c r="J346" s="261"/>
      <c r="K346" s="261"/>
      <c r="L346" s="266"/>
      <c r="M346" s="267"/>
      <c r="N346" s="268"/>
      <c r="O346" s="268"/>
      <c r="P346" s="268"/>
      <c r="Q346" s="268"/>
      <c r="R346" s="268"/>
      <c r="S346" s="268"/>
      <c r="T346" s="269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70" t="s">
        <v>257</v>
      </c>
      <c r="AU346" s="270" t="s">
        <v>87</v>
      </c>
      <c r="AV346" s="15" t="s">
        <v>253</v>
      </c>
      <c r="AW346" s="15" t="s">
        <v>34</v>
      </c>
      <c r="AX346" s="15" t="s">
        <v>85</v>
      </c>
      <c r="AY346" s="270" t="s">
        <v>245</v>
      </c>
    </row>
    <row r="347" s="12" customFormat="1" ht="22.8" customHeight="1">
      <c r="A347" s="12"/>
      <c r="B347" s="205"/>
      <c r="C347" s="206"/>
      <c r="D347" s="207" t="s">
        <v>76</v>
      </c>
      <c r="E347" s="219" t="s">
        <v>551</v>
      </c>
      <c r="F347" s="219" t="s">
        <v>552</v>
      </c>
      <c r="G347" s="206"/>
      <c r="H347" s="206"/>
      <c r="I347" s="209"/>
      <c r="J347" s="220">
        <f>BK347</f>
        <v>0</v>
      </c>
      <c r="K347" s="206"/>
      <c r="L347" s="211"/>
      <c r="M347" s="212"/>
      <c r="N347" s="213"/>
      <c r="O347" s="213"/>
      <c r="P347" s="214">
        <f>SUM(P348:P355)</f>
        <v>0</v>
      </c>
      <c r="Q347" s="213"/>
      <c r="R347" s="214">
        <f>SUM(R348:R355)</f>
        <v>2814.9568000000004</v>
      </c>
      <c r="S347" s="213"/>
      <c r="T347" s="215">
        <f>SUM(T348:T355)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16" t="s">
        <v>272</v>
      </c>
      <c r="AT347" s="217" t="s">
        <v>76</v>
      </c>
      <c r="AU347" s="217" t="s">
        <v>85</v>
      </c>
      <c r="AY347" s="216" t="s">
        <v>245</v>
      </c>
      <c r="BK347" s="218">
        <f>SUM(BK348:BK355)</f>
        <v>0</v>
      </c>
    </row>
    <row r="348" s="2" customFormat="1" ht="16.5" customHeight="1">
      <c r="A348" s="40"/>
      <c r="B348" s="41"/>
      <c r="C348" s="283" t="s">
        <v>542</v>
      </c>
      <c r="D348" s="283" t="s">
        <v>551</v>
      </c>
      <c r="E348" s="284" t="s">
        <v>554</v>
      </c>
      <c r="F348" s="285" t="s">
        <v>555</v>
      </c>
      <c r="G348" s="286" t="s">
        <v>545</v>
      </c>
      <c r="H348" s="287">
        <v>2813.9540000000002</v>
      </c>
      <c r="I348" s="288"/>
      <c r="J348" s="289">
        <f>ROUND(I348*H348,2)</f>
        <v>0</v>
      </c>
      <c r="K348" s="285" t="s">
        <v>252</v>
      </c>
      <c r="L348" s="290"/>
      <c r="M348" s="291" t="s">
        <v>1</v>
      </c>
      <c r="N348" s="292" t="s">
        <v>42</v>
      </c>
      <c r="O348" s="93"/>
      <c r="P348" s="230">
        <f>O348*H348</f>
        <v>0</v>
      </c>
      <c r="Q348" s="230">
        <v>1</v>
      </c>
      <c r="R348" s="230">
        <f>Q348*H348</f>
        <v>2813.9540000000002</v>
      </c>
      <c r="S348" s="230">
        <v>0</v>
      </c>
      <c r="T348" s="231">
        <f>S348*H348</f>
        <v>0</v>
      </c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R348" s="232" t="s">
        <v>326</v>
      </c>
      <c r="AT348" s="232" t="s">
        <v>551</v>
      </c>
      <c r="AU348" s="232" t="s">
        <v>87</v>
      </c>
      <c r="AY348" s="19" t="s">
        <v>245</v>
      </c>
      <c r="BE348" s="233">
        <f>IF(N348="základní",J348,0)</f>
        <v>0</v>
      </c>
      <c r="BF348" s="233">
        <f>IF(N348="snížená",J348,0)</f>
        <v>0</v>
      </c>
      <c r="BG348" s="233">
        <f>IF(N348="zákl. přenesená",J348,0)</f>
        <v>0</v>
      </c>
      <c r="BH348" s="233">
        <f>IF(N348="sníž. přenesená",J348,0)</f>
        <v>0</v>
      </c>
      <c r="BI348" s="233">
        <f>IF(N348="nulová",J348,0)</f>
        <v>0</v>
      </c>
      <c r="BJ348" s="19" t="s">
        <v>85</v>
      </c>
      <c r="BK348" s="233">
        <f>ROUND(I348*H348,2)</f>
        <v>0</v>
      </c>
      <c r="BL348" s="19" t="s">
        <v>253</v>
      </c>
      <c r="BM348" s="232" t="s">
        <v>1551</v>
      </c>
    </row>
    <row r="349" s="2" customFormat="1">
      <c r="A349" s="40"/>
      <c r="B349" s="41"/>
      <c r="C349" s="42"/>
      <c r="D349" s="234" t="s">
        <v>255</v>
      </c>
      <c r="E349" s="42"/>
      <c r="F349" s="235" t="s">
        <v>555</v>
      </c>
      <c r="G349" s="42"/>
      <c r="H349" s="42"/>
      <c r="I349" s="236"/>
      <c r="J349" s="42"/>
      <c r="K349" s="42"/>
      <c r="L349" s="46"/>
      <c r="M349" s="237"/>
      <c r="N349" s="238"/>
      <c r="O349" s="93"/>
      <c r="P349" s="93"/>
      <c r="Q349" s="93"/>
      <c r="R349" s="93"/>
      <c r="S349" s="93"/>
      <c r="T349" s="94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T349" s="19" t="s">
        <v>255</v>
      </c>
      <c r="AU349" s="19" t="s">
        <v>87</v>
      </c>
    </row>
    <row r="350" s="14" customFormat="1">
      <c r="A350" s="14"/>
      <c r="B350" s="249"/>
      <c r="C350" s="250"/>
      <c r="D350" s="234" t="s">
        <v>257</v>
      </c>
      <c r="E350" s="251" t="s">
        <v>183</v>
      </c>
      <c r="F350" s="252" t="s">
        <v>1552</v>
      </c>
      <c r="G350" s="250"/>
      <c r="H350" s="253">
        <v>2813.9540000000002</v>
      </c>
      <c r="I350" s="254"/>
      <c r="J350" s="250"/>
      <c r="K350" s="250"/>
      <c r="L350" s="255"/>
      <c r="M350" s="256"/>
      <c r="N350" s="257"/>
      <c r="O350" s="257"/>
      <c r="P350" s="257"/>
      <c r="Q350" s="257"/>
      <c r="R350" s="257"/>
      <c r="S350" s="257"/>
      <c r="T350" s="258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9" t="s">
        <v>257</v>
      </c>
      <c r="AU350" s="259" t="s">
        <v>87</v>
      </c>
      <c r="AV350" s="14" t="s">
        <v>87</v>
      </c>
      <c r="AW350" s="14" t="s">
        <v>34</v>
      </c>
      <c r="AX350" s="14" t="s">
        <v>85</v>
      </c>
      <c r="AY350" s="259" t="s">
        <v>245</v>
      </c>
    </row>
    <row r="351" s="2" customFormat="1" ht="16.5" customHeight="1">
      <c r="A351" s="40"/>
      <c r="B351" s="41"/>
      <c r="C351" s="283" t="s">
        <v>553</v>
      </c>
      <c r="D351" s="283" t="s">
        <v>551</v>
      </c>
      <c r="E351" s="284" t="s">
        <v>588</v>
      </c>
      <c r="F351" s="285" t="s">
        <v>589</v>
      </c>
      <c r="G351" s="286" t="s">
        <v>329</v>
      </c>
      <c r="H351" s="287">
        <v>20</v>
      </c>
      <c r="I351" s="288"/>
      <c r="J351" s="289">
        <f>ROUND(I351*H351,2)</f>
        <v>0</v>
      </c>
      <c r="K351" s="285" t="s">
        <v>252</v>
      </c>
      <c r="L351" s="290"/>
      <c r="M351" s="291" t="s">
        <v>1</v>
      </c>
      <c r="N351" s="292" t="s">
        <v>42</v>
      </c>
      <c r="O351" s="93"/>
      <c r="P351" s="230">
        <f>O351*H351</f>
        <v>0</v>
      </c>
      <c r="Q351" s="230">
        <v>0.01014</v>
      </c>
      <c r="R351" s="230">
        <f>Q351*H351</f>
        <v>0.20279999999999998</v>
      </c>
      <c r="S351" s="230">
        <v>0</v>
      </c>
      <c r="T351" s="231">
        <f>S351*H351</f>
        <v>0</v>
      </c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R351" s="232" t="s">
        <v>326</v>
      </c>
      <c r="AT351" s="232" t="s">
        <v>551</v>
      </c>
      <c r="AU351" s="232" t="s">
        <v>87</v>
      </c>
      <c r="AY351" s="19" t="s">
        <v>245</v>
      </c>
      <c r="BE351" s="233">
        <f>IF(N351="základní",J351,0)</f>
        <v>0</v>
      </c>
      <c r="BF351" s="233">
        <f>IF(N351="snížená",J351,0)</f>
        <v>0</v>
      </c>
      <c r="BG351" s="233">
        <f>IF(N351="zákl. přenesená",J351,0)</f>
        <v>0</v>
      </c>
      <c r="BH351" s="233">
        <f>IF(N351="sníž. přenesená",J351,0)</f>
        <v>0</v>
      </c>
      <c r="BI351" s="233">
        <f>IF(N351="nulová",J351,0)</f>
        <v>0</v>
      </c>
      <c r="BJ351" s="19" t="s">
        <v>85</v>
      </c>
      <c r="BK351" s="233">
        <f>ROUND(I351*H351,2)</f>
        <v>0</v>
      </c>
      <c r="BL351" s="19" t="s">
        <v>253</v>
      </c>
      <c r="BM351" s="232" t="s">
        <v>1553</v>
      </c>
    </row>
    <row r="352" s="2" customFormat="1">
      <c r="A352" s="40"/>
      <c r="B352" s="41"/>
      <c r="C352" s="42"/>
      <c r="D352" s="234" t="s">
        <v>255</v>
      </c>
      <c r="E352" s="42"/>
      <c r="F352" s="235" t="s">
        <v>589</v>
      </c>
      <c r="G352" s="42"/>
      <c r="H352" s="42"/>
      <c r="I352" s="236"/>
      <c r="J352" s="42"/>
      <c r="K352" s="42"/>
      <c r="L352" s="46"/>
      <c r="M352" s="237"/>
      <c r="N352" s="238"/>
      <c r="O352" s="93"/>
      <c r="P352" s="93"/>
      <c r="Q352" s="93"/>
      <c r="R352" s="93"/>
      <c r="S352" s="93"/>
      <c r="T352" s="94"/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T352" s="19" t="s">
        <v>255</v>
      </c>
      <c r="AU352" s="19" t="s">
        <v>87</v>
      </c>
    </row>
    <row r="353" s="2" customFormat="1" ht="16.5" customHeight="1">
      <c r="A353" s="40"/>
      <c r="B353" s="41"/>
      <c r="C353" s="283" t="s">
        <v>561</v>
      </c>
      <c r="D353" s="283" t="s">
        <v>551</v>
      </c>
      <c r="E353" s="284" t="s">
        <v>1554</v>
      </c>
      <c r="F353" s="285" t="s">
        <v>1555</v>
      </c>
      <c r="G353" s="286" t="s">
        <v>329</v>
      </c>
      <c r="H353" s="287">
        <v>1</v>
      </c>
      <c r="I353" s="288"/>
      <c r="J353" s="289">
        <f>ROUND(I353*H353,2)</f>
        <v>0</v>
      </c>
      <c r="K353" s="285" t="s">
        <v>252</v>
      </c>
      <c r="L353" s="290"/>
      <c r="M353" s="291" t="s">
        <v>1</v>
      </c>
      <c r="N353" s="292" t="s">
        <v>42</v>
      </c>
      <c r="O353" s="93"/>
      <c r="P353" s="230">
        <f>O353*H353</f>
        <v>0</v>
      </c>
      <c r="Q353" s="230">
        <v>0.80000000000000004</v>
      </c>
      <c r="R353" s="230">
        <f>Q353*H353</f>
        <v>0.80000000000000004</v>
      </c>
      <c r="S353" s="230">
        <v>0</v>
      </c>
      <c r="T353" s="231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32" t="s">
        <v>326</v>
      </c>
      <c r="AT353" s="232" t="s">
        <v>551</v>
      </c>
      <c r="AU353" s="232" t="s">
        <v>87</v>
      </c>
      <c r="AY353" s="19" t="s">
        <v>245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9" t="s">
        <v>85</v>
      </c>
      <c r="BK353" s="233">
        <f>ROUND(I353*H353,2)</f>
        <v>0</v>
      </c>
      <c r="BL353" s="19" t="s">
        <v>253</v>
      </c>
      <c r="BM353" s="232" t="s">
        <v>1556</v>
      </c>
    </row>
    <row r="354" s="2" customFormat="1">
      <c r="A354" s="40"/>
      <c r="B354" s="41"/>
      <c r="C354" s="42"/>
      <c r="D354" s="234" t="s">
        <v>255</v>
      </c>
      <c r="E354" s="42"/>
      <c r="F354" s="235" t="s">
        <v>1555</v>
      </c>
      <c r="G354" s="42"/>
      <c r="H354" s="42"/>
      <c r="I354" s="236"/>
      <c r="J354" s="42"/>
      <c r="K354" s="42"/>
      <c r="L354" s="46"/>
      <c r="M354" s="237"/>
      <c r="N354" s="238"/>
      <c r="O354" s="93"/>
      <c r="P354" s="93"/>
      <c r="Q354" s="93"/>
      <c r="R354" s="93"/>
      <c r="S354" s="93"/>
      <c r="T354" s="94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255</v>
      </c>
      <c r="AU354" s="19" t="s">
        <v>87</v>
      </c>
    </row>
    <row r="355" s="2" customFormat="1">
      <c r="A355" s="40"/>
      <c r="B355" s="41"/>
      <c r="C355" s="42"/>
      <c r="D355" s="234" t="s">
        <v>540</v>
      </c>
      <c r="E355" s="42"/>
      <c r="F355" s="282" t="s">
        <v>1557</v>
      </c>
      <c r="G355" s="42"/>
      <c r="H355" s="42"/>
      <c r="I355" s="236"/>
      <c r="J355" s="42"/>
      <c r="K355" s="42"/>
      <c r="L355" s="46"/>
      <c r="M355" s="237"/>
      <c r="N355" s="238"/>
      <c r="O355" s="93"/>
      <c r="P355" s="93"/>
      <c r="Q355" s="93"/>
      <c r="R355" s="93"/>
      <c r="S355" s="93"/>
      <c r="T355" s="94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540</v>
      </c>
      <c r="AU355" s="19" t="s">
        <v>87</v>
      </c>
    </row>
    <row r="356" s="12" customFormat="1" ht="25.92" customHeight="1">
      <c r="A356" s="12"/>
      <c r="B356" s="205"/>
      <c r="C356" s="206"/>
      <c r="D356" s="207" t="s">
        <v>76</v>
      </c>
      <c r="E356" s="208" t="s">
        <v>600</v>
      </c>
      <c r="F356" s="208" t="s">
        <v>601</v>
      </c>
      <c r="G356" s="206"/>
      <c r="H356" s="206"/>
      <c r="I356" s="209"/>
      <c r="J356" s="210">
        <f>BK356</f>
        <v>0</v>
      </c>
      <c r="K356" s="206"/>
      <c r="L356" s="211"/>
      <c r="M356" s="212"/>
      <c r="N356" s="213"/>
      <c r="O356" s="213"/>
      <c r="P356" s="214">
        <f>SUM(P357:P433)</f>
        <v>0</v>
      </c>
      <c r="Q356" s="213"/>
      <c r="R356" s="214">
        <f>SUM(R357:R433)</f>
        <v>0</v>
      </c>
      <c r="S356" s="213"/>
      <c r="T356" s="215">
        <f>SUM(T357:T433)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216" t="s">
        <v>253</v>
      </c>
      <c r="AT356" s="217" t="s">
        <v>76</v>
      </c>
      <c r="AU356" s="217" t="s">
        <v>77</v>
      </c>
      <c r="AY356" s="216" t="s">
        <v>245</v>
      </c>
      <c r="BK356" s="218">
        <f>SUM(BK357:BK433)</f>
        <v>0</v>
      </c>
    </row>
    <row r="357" s="2" customFormat="1" ht="16.5" customHeight="1">
      <c r="A357" s="40"/>
      <c r="B357" s="41"/>
      <c r="C357" s="221" t="s">
        <v>566</v>
      </c>
      <c r="D357" s="221" t="s">
        <v>248</v>
      </c>
      <c r="E357" s="222" t="s">
        <v>1558</v>
      </c>
      <c r="F357" s="223" t="s">
        <v>1559</v>
      </c>
      <c r="G357" s="224" t="s">
        <v>329</v>
      </c>
      <c r="H357" s="225">
        <v>1</v>
      </c>
      <c r="I357" s="226"/>
      <c r="J357" s="227">
        <f>ROUND(I357*H357,2)</f>
        <v>0</v>
      </c>
      <c r="K357" s="223" t="s">
        <v>252</v>
      </c>
      <c r="L357" s="46"/>
      <c r="M357" s="228" t="s">
        <v>1</v>
      </c>
      <c r="N357" s="229" t="s">
        <v>42</v>
      </c>
      <c r="O357" s="93"/>
      <c r="P357" s="230">
        <f>O357*H357</f>
        <v>0</v>
      </c>
      <c r="Q357" s="230">
        <v>0</v>
      </c>
      <c r="R357" s="230">
        <f>Q357*H357</f>
        <v>0</v>
      </c>
      <c r="S357" s="230">
        <v>0</v>
      </c>
      <c r="T357" s="231">
        <f>S357*H357</f>
        <v>0</v>
      </c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R357" s="232" t="s">
        <v>253</v>
      </c>
      <c r="AT357" s="232" t="s">
        <v>248</v>
      </c>
      <c r="AU357" s="232" t="s">
        <v>85</v>
      </c>
      <c r="AY357" s="19" t="s">
        <v>245</v>
      </c>
      <c r="BE357" s="233">
        <f>IF(N357="základní",J357,0)</f>
        <v>0</v>
      </c>
      <c r="BF357" s="233">
        <f>IF(N357="snížená",J357,0)</f>
        <v>0</v>
      </c>
      <c r="BG357" s="233">
        <f>IF(N357="zákl. přenesená",J357,0)</f>
        <v>0</v>
      </c>
      <c r="BH357" s="233">
        <f>IF(N357="sníž. přenesená",J357,0)</f>
        <v>0</v>
      </c>
      <c r="BI357" s="233">
        <f>IF(N357="nulová",J357,0)</f>
        <v>0</v>
      </c>
      <c r="BJ357" s="19" t="s">
        <v>85</v>
      </c>
      <c r="BK357" s="233">
        <f>ROUND(I357*H357,2)</f>
        <v>0</v>
      </c>
      <c r="BL357" s="19" t="s">
        <v>253</v>
      </c>
      <c r="BM357" s="232" t="s">
        <v>1560</v>
      </c>
    </row>
    <row r="358" s="2" customFormat="1">
      <c r="A358" s="40"/>
      <c r="B358" s="41"/>
      <c r="C358" s="42"/>
      <c r="D358" s="234" t="s">
        <v>255</v>
      </c>
      <c r="E358" s="42"/>
      <c r="F358" s="235" t="s">
        <v>1559</v>
      </c>
      <c r="G358" s="42"/>
      <c r="H358" s="42"/>
      <c r="I358" s="236"/>
      <c r="J358" s="42"/>
      <c r="K358" s="42"/>
      <c r="L358" s="46"/>
      <c r="M358" s="237"/>
      <c r="N358" s="238"/>
      <c r="O358" s="93"/>
      <c r="P358" s="93"/>
      <c r="Q358" s="93"/>
      <c r="R358" s="93"/>
      <c r="S358" s="93"/>
      <c r="T358" s="94"/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T358" s="19" t="s">
        <v>255</v>
      </c>
      <c r="AU358" s="19" t="s">
        <v>85</v>
      </c>
    </row>
    <row r="359" s="2" customFormat="1" ht="16.5" customHeight="1">
      <c r="A359" s="40"/>
      <c r="B359" s="41"/>
      <c r="C359" s="221" t="s">
        <v>570</v>
      </c>
      <c r="D359" s="221" t="s">
        <v>248</v>
      </c>
      <c r="E359" s="222" t="s">
        <v>1561</v>
      </c>
      <c r="F359" s="223" t="s">
        <v>1562</v>
      </c>
      <c r="G359" s="224" t="s">
        <v>329</v>
      </c>
      <c r="H359" s="225">
        <v>1</v>
      </c>
      <c r="I359" s="226"/>
      <c r="J359" s="227">
        <f>ROUND(I359*H359,2)</f>
        <v>0</v>
      </c>
      <c r="K359" s="223" t="s">
        <v>252</v>
      </c>
      <c r="L359" s="46"/>
      <c r="M359" s="228" t="s">
        <v>1</v>
      </c>
      <c r="N359" s="229" t="s">
        <v>42</v>
      </c>
      <c r="O359" s="93"/>
      <c r="P359" s="230">
        <f>O359*H359</f>
        <v>0</v>
      </c>
      <c r="Q359" s="230">
        <v>0</v>
      </c>
      <c r="R359" s="230">
        <f>Q359*H359</f>
        <v>0</v>
      </c>
      <c r="S359" s="230">
        <v>0</v>
      </c>
      <c r="T359" s="231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32" t="s">
        <v>594</v>
      </c>
      <c r="AT359" s="232" t="s">
        <v>248</v>
      </c>
      <c r="AU359" s="232" t="s">
        <v>85</v>
      </c>
      <c r="AY359" s="19" t="s">
        <v>245</v>
      </c>
      <c r="BE359" s="233">
        <f>IF(N359="základní",J359,0)</f>
        <v>0</v>
      </c>
      <c r="BF359" s="233">
        <f>IF(N359="snížená",J359,0)</f>
        <v>0</v>
      </c>
      <c r="BG359" s="233">
        <f>IF(N359="zákl. přenesená",J359,0)</f>
        <v>0</v>
      </c>
      <c r="BH359" s="233">
        <f>IF(N359="sníž. přenesená",J359,0)</f>
        <v>0</v>
      </c>
      <c r="BI359" s="233">
        <f>IF(N359="nulová",J359,0)</f>
        <v>0</v>
      </c>
      <c r="BJ359" s="19" t="s">
        <v>85</v>
      </c>
      <c r="BK359" s="233">
        <f>ROUND(I359*H359,2)</f>
        <v>0</v>
      </c>
      <c r="BL359" s="19" t="s">
        <v>594</v>
      </c>
      <c r="BM359" s="232" t="s">
        <v>1563</v>
      </c>
    </row>
    <row r="360" s="2" customFormat="1">
      <c r="A360" s="40"/>
      <c r="B360" s="41"/>
      <c r="C360" s="42"/>
      <c r="D360" s="234" t="s">
        <v>255</v>
      </c>
      <c r="E360" s="42"/>
      <c r="F360" s="235" t="s">
        <v>1562</v>
      </c>
      <c r="G360" s="42"/>
      <c r="H360" s="42"/>
      <c r="I360" s="236"/>
      <c r="J360" s="42"/>
      <c r="K360" s="42"/>
      <c r="L360" s="46"/>
      <c r="M360" s="237"/>
      <c r="N360" s="238"/>
      <c r="O360" s="93"/>
      <c r="P360" s="93"/>
      <c r="Q360" s="93"/>
      <c r="R360" s="93"/>
      <c r="S360" s="93"/>
      <c r="T360" s="94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255</v>
      </c>
      <c r="AU360" s="19" t="s">
        <v>85</v>
      </c>
    </row>
    <row r="361" s="13" customFormat="1">
      <c r="A361" s="13"/>
      <c r="B361" s="239"/>
      <c r="C361" s="240"/>
      <c r="D361" s="234" t="s">
        <v>257</v>
      </c>
      <c r="E361" s="241" t="s">
        <v>1</v>
      </c>
      <c r="F361" s="242" t="s">
        <v>1458</v>
      </c>
      <c r="G361" s="240"/>
      <c r="H361" s="241" t="s">
        <v>1</v>
      </c>
      <c r="I361" s="243"/>
      <c r="J361" s="240"/>
      <c r="K361" s="240"/>
      <c r="L361" s="244"/>
      <c r="M361" s="245"/>
      <c r="N361" s="246"/>
      <c r="O361" s="246"/>
      <c r="P361" s="246"/>
      <c r="Q361" s="246"/>
      <c r="R361" s="246"/>
      <c r="S361" s="246"/>
      <c r="T361" s="247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8" t="s">
        <v>257</v>
      </c>
      <c r="AU361" s="248" t="s">
        <v>85</v>
      </c>
      <c r="AV361" s="13" t="s">
        <v>85</v>
      </c>
      <c r="AW361" s="13" t="s">
        <v>34</v>
      </c>
      <c r="AX361" s="13" t="s">
        <v>77</v>
      </c>
      <c r="AY361" s="248" t="s">
        <v>245</v>
      </c>
    </row>
    <row r="362" s="14" customFormat="1">
      <c r="A362" s="14"/>
      <c r="B362" s="249"/>
      <c r="C362" s="250"/>
      <c r="D362" s="234" t="s">
        <v>257</v>
      </c>
      <c r="E362" s="251" t="s">
        <v>1</v>
      </c>
      <c r="F362" s="252" t="s">
        <v>85</v>
      </c>
      <c r="G362" s="250"/>
      <c r="H362" s="253">
        <v>1</v>
      </c>
      <c r="I362" s="254"/>
      <c r="J362" s="250"/>
      <c r="K362" s="250"/>
      <c r="L362" s="255"/>
      <c r="M362" s="256"/>
      <c r="N362" s="257"/>
      <c r="O362" s="257"/>
      <c r="P362" s="257"/>
      <c r="Q362" s="257"/>
      <c r="R362" s="257"/>
      <c r="S362" s="257"/>
      <c r="T362" s="25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9" t="s">
        <v>257</v>
      </c>
      <c r="AU362" s="259" t="s">
        <v>85</v>
      </c>
      <c r="AV362" s="14" t="s">
        <v>87</v>
      </c>
      <c r="AW362" s="14" t="s">
        <v>34</v>
      </c>
      <c r="AX362" s="14" t="s">
        <v>77</v>
      </c>
      <c r="AY362" s="259" t="s">
        <v>245</v>
      </c>
    </row>
    <row r="363" s="15" customFormat="1">
      <c r="A363" s="15"/>
      <c r="B363" s="260"/>
      <c r="C363" s="261"/>
      <c r="D363" s="234" t="s">
        <v>257</v>
      </c>
      <c r="E363" s="262" t="s">
        <v>1</v>
      </c>
      <c r="F363" s="263" t="s">
        <v>266</v>
      </c>
      <c r="G363" s="261"/>
      <c r="H363" s="264">
        <v>1</v>
      </c>
      <c r="I363" s="265"/>
      <c r="J363" s="261"/>
      <c r="K363" s="261"/>
      <c r="L363" s="266"/>
      <c r="M363" s="267"/>
      <c r="N363" s="268"/>
      <c r="O363" s="268"/>
      <c r="P363" s="268"/>
      <c r="Q363" s="268"/>
      <c r="R363" s="268"/>
      <c r="S363" s="268"/>
      <c r="T363" s="269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70" t="s">
        <v>257</v>
      </c>
      <c r="AU363" s="270" t="s">
        <v>85</v>
      </c>
      <c r="AV363" s="15" t="s">
        <v>253</v>
      </c>
      <c r="AW363" s="15" t="s">
        <v>34</v>
      </c>
      <c r="AX363" s="15" t="s">
        <v>85</v>
      </c>
      <c r="AY363" s="270" t="s">
        <v>245</v>
      </c>
    </row>
    <row r="364" s="2" customFormat="1" ht="16.5" customHeight="1">
      <c r="A364" s="40"/>
      <c r="B364" s="41"/>
      <c r="C364" s="221" t="s">
        <v>575</v>
      </c>
      <c r="D364" s="221" t="s">
        <v>248</v>
      </c>
      <c r="E364" s="222" t="s">
        <v>603</v>
      </c>
      <c r="F364" s="223" t="s">
        <v>604</v>
      </c>
      <c r="G364" s="224" t="s">
        <v>329</v>
      </c>
      <c r="H364" s="225">
        <v>6</v>
      </c>
      <c r="I364" s="226"/>
      <c r="J364" s="227">
        <f>ROUND(I364*H364,2)</f>
        <v>0</v>
      </c>
      <c r="K364" s="223" t="s">
        <v>252</v>
      </c>
      <c r="L364" s="46"/>
      <c r="M364" s="228" t="s">
        <v>1</v>
      </c>
      <c r="N364" s="229" t="s">
        <v>42</v>
      </c>
      <c r="O364" s="93"/>
      <c r="P364" s="230">
        <f>O364*H364</f>
        <v>0</v>
      </c>
      <c r="Q364" s="230">
        <v>0</v>
      </c>
      <c r="R364" s="230">
        <f>Q364*H364</f>
        <v>0</v>
      </c>
      <c r="S364" s="230">
        <v>0</v>
      </c>
      <c r="T364" s="231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32" t="s">
        <v>85</v>
      </c>
      <c r="AT364" s="232" t="s">
        <v>248</v>
      </c>
      <c r="AU364" s="232" t="s">
        <v>85</v>
      </c>
      <c r="AY364" s="19" t="s">
        <v>245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9" t="s">
        <v>85</v>
      </c>
      <c r="BK364" s="233">
        <f>ROUND(I364*H364,2)</f>
        <v>0</v>
      </c>
      <c r="BL364" s="19" t="s">
        <v>85</v>
      </c>
      <c r="BM364" s="232" t="s">
        <v>1564</v>
      </c>
    </row>
    <row r="365" s="2" customFormat="1">
      <c r="A365" s="40"/>
      <c r="B365" s="41"/>
      <c r="C365" s="42"/>
      <c r="D365" s="234" t="s">
        <v>255</v>
      </c>
      <c r="E365" s="42"/>
      <c r="F365" s="235" t="s">
        <v>604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255</v>
      </c>
      <c r="AU365" s="19" t="s">
        <v>85</v>
      </c>
    </row>
    <row r="366" s="2" customFormat="1" ht="16.5" customHeight="1">
      <c r="A366" s="40"/>
      <c r="B366" s="41"/>
      <c r="C366" s="221" t="s">
        <v>579</v>
      </c>
      <c r="D366" s="221" t="s">
        <v>248</v>
      </c>
      <c r="E366" s="222" t="s">
        <v>607</v>
      </c>
      <c r="F366" s="223" t="s">
        <v>608</v>
      </c>
      <c r="G366" s="224" t="s">
        <v>329</v>
      </c>
      <c r="H366" s="225">
        <v>40</v>
      </c>
      <c r="I366" s="226"/>
      <c r="J366" s="227">
        <f>ROUND(I366*H366,2)</f>
        <v>0</v>
      </c>
      <c r="K366" s="223" t="s">
        <v>252</v>
      </c>
      <c r="L366" s="46"/>
      <c r="M366" s="228" t="s">
        <v>1</v>
      </c>
      <c r="N366" s="229" t="s">
        <v>42</v>
      </c>
      <c r="O366" s="93"/>
      <c r="P366" s="230">
        <f>O366*H366</f>
        <v>0</v>
      </c>
      <c r="Q366" s="230">
        <v>0</v>
      </c>
      <c r="R366" s="230">
        <f>Q366*H366</f>
        <v>0</v>
      </c>
      <c r="S366" s="230">
        <v>0</v>
      </c>
      <c r="T366" s="231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32" t="s">
        <v>85</v>
      </c>
      <c r="AT366" s="232" t="s">
        <v>248</v>
      </c>
      <c r="AU366" s="232" t="s">
        <v>85</v>
      </c>
      <c r="AY366" s="19" t="s">
        <v>245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9" t="s">
        <v>85</v>
      </c>
      <c r="BK366" s="233">
        <f>ROUND(I366*H366,2)</f>
        <v>0</v>
      </c>
      <c r="BL366" s="19" t="s">
        <v>85</v>
      </c>
      <c r="BM366" s="232" t="s">
        <v>1565</v>
      </c>
    </row>
    <row r="367" s="2" customFormat="1">
      <c r="A367" s="40"/>
      <c r="B367" s="41"/>
      <c r="C367" s="42"/>
      <c r="D367" s="234" t="s">
        <v>255</v>
      </c>
      <c r="E367" s="42"/>
      <c r="F367" s="235" t="s">
        <v>1566</v>
      </c>
      <c r="G367" s="42"/>
      <c r="H367" s="42"/>
      <c r="I367" s="236"/>
      <c r="J367" s="42"/>
      <c r="K367" s="42"/>
      <c r="L367" s="46"/>
      <c r="M367" s="237"/>
      <c r="N367" s="238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255</v>
      </c>
      <c r="AU367" s="19" t="s">
        <v>85</v>
      </c>
    </row>
    <row r="368" s="2" customFormat="1" ht="16.5" customHeight="1">
      <c r="A368" s="40"/>
      <c r="B368" s="41"/>
      <c r="C368" s="221" t="s">
        <v>583</v>
      </c>
      <c r="D368" s="221" t="s">
        <v>248</v>
      </c>
      <c r="E368" s="222" t="s">
        <v>611</v>
      </c>
      <c r="F368" s="223" t="s">
        <v>612</v>
      </c>
      <c r="G368" s="224" t="s">
        <v>329</v>
      </c>
      <c r="H368" s="225">
        <v>6</v>
      </c>
      <c r="I368" s="226"/>
      <c r="J368" s="227">
        <f>ROUND(I368*H368,2)</f>
        <v>0</v>
      </c>
      <c r="K368" s="223" t="s">
        <v>252</v>
      </c>
      <c r="L368" s="46"/>
      <c r="M368" s="228" t="s">
        <v>1</v>
      </c>
      <c r="N368" s="229" t="s">
        <v>42</v>
      </c>
      <c r="O368" s="93"/>
      <c r="P368" s="230">
        <f>O368*H368</f>
        <v>0</v>
      </c>
      <c r="Q368" s="230">
        <v>0</v>
      </c>
      <c r="R368" s="230">
        <f>Q368*H368</f>
        <v>0</v>
      </c>
      <c r="S368" s="230">
        <v>0</v>
      </c>
      <c r="T368" s="231">
        <f>S368*H368</f>
        <v>0</v>
      </c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R368" s="232" t="s">
        <v>85</v>
      </c>
      <c r="AT368" s="232" t="s">
        <v>248</v>
      </c>
      <c r="AU368" s="232" t="s">
        <v>85</v>
      </c>
      <c r="AY368" s="19" t="s">
        <v>245</v>
      </c>
      <c r="BE368" s="233">
        <f>IF(N368="základní",J368,0)</f>
        <v>0</v>
      </c>
      <c r="BF368" s="233">
        <f>IF(N368="snížená",J368,0)</f>
        <v>0</v>
      </c>
      <c r="BG368" s="233">
        <f>IF(N368="zákl. přenesená",J368,0)</f>
        <v>0</v>
      </c>
      <c r="BH368" s="233">
        <f>IF(N368="sníž. přenesená",J368,0)</f>
        <v>0</v>
      </c>
      <c r="BI368" s="233">
        <f>IF(N368="nulová",J368,0)</f>
        <v>0</v>
      </c>
      <c r="BJ368" s="19" t="s">
        <v>85</v>
      </c>
      <c r="BK368" s="233">
        <f>ROUND(I368*H368,2)</f>
        <v>0</v>
      </c>
      <c r="BL368" s="19" t="s">
        <v>85</v>
      </c>
      <c r="BM368" s="232" t="s">
        <v>1567</v>
      </c>
    </row>
    <row r="369" s="2" customFormat="1">
      <c r="A369" s="40"/>
      <c r="B369" s="41"/>
      <c r="C369" s="42"/>
      <c r="D369" s="234" t="s">
        <v>255</v>
      </c>
      <c r="E369" s="42"/>
      <c r="F369" s="235" t="s">
        <v>1568</v>
      </c>
      <c r="G369" s="42"/>
      <c r="H369" s="42"/>
      <c r="I369" s="236"/>
      <c r="J369" s="42"/>
      <c r="K369" s="42"/>
      <c r="L369" s="46"/>
      <c r="M369" s="237"/>
      <c r="N369" s="238"/>
      <c r="O369" s="93"/>
      <c r="P369" s="93"/>
      <c r="Q369" s="93"/>
      <c r="R369" s="93"/>
      <c r="S369" s="93"/>
      <c r="T369" s="94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T369" s="19" t="s">
        <v>255</v>
      </c>
      <c r="AU369" s="19" t="s">
        <v>85</v>
      </c>
    </row>
    <row r="370" s="2" customFormat="1" ht="16.5" customHeight="1">
      <c r="A370" s="40"/>
      <c r="B370" s="41"/>
      <c r="C370" s="221" t="s">
        <v>587</v>
      </c>
      <c r="D370" s="221" t="s">
        <v>248</v>
      </c>
      <c r="E370" s="222" t="s">
        <v>615</v>
      </c>
      <c r="F370" s="223" t="s">
        <v>1569</v>
      </c>
      <c r="G370" s="224" t="s">
        <v>329</v>
      </c>
      <c r="H370" s="225">
        <v>10</v>
      </c>
      <c r="I370" s="226"/>
      <c r="J370" s="227">
        <f>ROUND(I370*H370,2)</f>
        <v>0</v>
      </c>
      <c r="K370" s="223" t="s">
        <v>252</v>
      </c>
      <c r="L370" s="46"/>
      <c r="M370" s="228" t="s">
        <v>1</v>
      </c>
      <c r="N370" s="229" t="s">
        <v>42</v>
      </c>
      <c r="O370" s="93"/>
      <c r="P370" s="230">
        <f>O370*H370</f>
        <v>0</v>
      </c>
      <c r="Q370" s="230">
        <v>0</v>
      </c>
      <c r="R370" s="230">
        <f>Q370*H370</f>
        <v>0</v>
      </c>
      <c r="S370" s="230">
        <v>0</v>
      </c>
      <c r="T370" s="23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32" t="s">
        <v>85</v>
      </c>
      <c r="AT370" s="232" t="s">
        <v>248</v>
      </c>
      <c r="AU370" s="232" t="s">
        <v>85</v>
      </c>
      <c r="AY370" s="19" t="s">
        <v>245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9" t="s">
        <v>85</v>
      </c>
      <c r="BK370" s="233">
        <f>ROUND(I370*H370,2)</f>
        <v>0</v>
      </c>
      <c r="BL370" s="19" t="s">
        <v>85</v>
      </c>
      <c r="BM370" s="232" t="s">
        <v>1570</v>
      </c>
    </row>
    <row r="371" s="2" customFormat="1">
      <c r="A371" s="40"/>
      <c r="B371" s="41"/>
      <c r="C371" s="42"/>
      <c r="D371" s="234" t="s">
        <v>255</v>
      </c>
      <c r="E371" s="42"/>
      <c r="F371" s="235" t="s">
        <v>1569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255</v>
      </c>
      <c r="AU371" s="19" t="s">
        <v>85</v>
      </c>
    </row>
    <row r="372" s="2" customFormat="1" ht="24.15" customHeight="1">
      <c r="A372" s="40"/>
      <c r="B372" s="41"/>
      <c r="C372" s="221" t="s">
        <v>591</v>
      </c>
      <c r="D372" s="221" t="s">
        <v>248</v>
      </c>
      <c r="E372" s="222" t="s">
        <v>659</v>
      </c>
      <c r="F372" s="223" t="s">
        <v>660</v>
      </c>
      <c r="G372" s="224" t="s">
        <v>545</v>
      </c>
      <c r="H372" s="225">
        <v>3963.3270000000002</v>
      </c>
      <c r="I372" s="226"/>
      <c r="J372" s="227">
        <f>ROUND(I372*H372,2)</f>
        <v>0</v>
      </c>
      <c r="K372" s="223" t="s">
        <v>252</v>
      </c>
      <c r="L372" s="46"/>
      <c r="M372" s="228" t="s">
        <v>1</v>
      </c>
      <c r="N372" s="229" t="s">
        <v>42</v>
      </c>
      <c r="O372" s="93"/>
      <c r="P372" s="230">
        <f>O372*H372</f>
        <v>0</v>
      </c>
      <c r="Q372" s="230">
        <v>0</v>
      </c>
      <c r="R372" s="230">
        <f>Q372*H372</f>
        <v>0</v>
      </c>
      <c r="S372" s="230">
        <v>0</v>
      </c>
      <c r="T372" s="231">
        <f>S372*H372</f>
        <v>0</v>
      </c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R372" s="232" t="s">
        <v>594</v>
      </c>
      <c r="AT372" s="232" t="s">
        <v>248</v>
      </c>
      <c r="AU372" s="232" t="s">
        <v>85</v>
      </c>
      <c r="AY372" s="19" t="s">
        <v>245</v>
      </c>
      <c r="BE372" s="233">
        <f>IF(N372="základní",J372,0)</f>
        <v>0</v>
      </c>
      <c r="BF372" s="233">
        <f>IF(N372="snížená",J372,0)</f>
        <v>0</v>
      </c>
      <c r="BG372" s="233">
        <f>IF(N372="zákl. přenesená",J372,0)</f>
        <v>0</v>
      </c>
      <c r="BH372" s="233">
        <f>IF(N372="sníž. přenesená",J372,0)</f>
        <v>0</v>
      </c>
      <c r="BI372" s="233">
        <f>IF(N372="nulová",J372,0)</f>
        <v>0</v>
      </c>
      <c r="BJ372" s="19" t="s">
        <v>85</v>
      </c>
      <c r="BK372" s="233">
        <f>ROUND(I372*H372,2)</f>
        <v>0</v>
      </c>
      <c r="BL372" s="19" t="s">
        <v>594</v>
      </c>
      <c r="BM372" s="232" t="s">
        <v>1571</v>
      </c>
    </row>
    <row r="373" s="2" customFormat="1">
      <c r="A373" s="40"/>
      <c r="B373" s="41"/>
      <c r="C373" s="42"/>
      <c r="D373" s="234" t="s">
        <v>255</v>
      </c>
      <c r="E373" s="42"/>
      <c r="F373" s="235" t="s">
        <v>662</v>
      </c>
      <c r="G373" s="42"/>
      <c r="H373" s="42"/>
      <c r="I373" s="236"/>
      <c r="J373" s="42"/>
      <c r="K373" s="42"/>
      <c r="L373" s="46"/>
      <c r="M373" s="237"/>
      <c r="N373" s="238"/>
      <c r="O373" s="93"/>
      <c r="P373" s="93"/>
      <c r="Q373" s="93"/>
      <c r="R373" s="93"/>
      <c r="S373" s="93"/>
      <c r="T373" s="94"/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T373" s="19" t="s">
        <v>255</v>
      </c>
      <c r="AU373" s="19" t="s">
        <v>85</v>
      </c>
    </row>
    <row r="374" s="13" customFormat="1">
      <c r="A374" s="13"/>
      <c r="B374" s="239"/>
      <c r="C374" s="240"/>
      <c r="D374" s="234" t="s">
        <v>257</v>
      </c>
      <c r="E374" s="241" t="s">
        <v>1</v>
      </c>
      <c r="F374" s="242" t="s">
        <v>663</v>
      </c>
      <c r="G374" s="240"/>
      <c r="H374" s="241" t="s">
        <v>1</v>
      </c>
      <c r="I374" s="243"/>
      <c r="J374" s="240"/>
      <c r="K374" s="240"/>
      <c r="L374" s="244"/>
      <c r="M374" s="245"/>
      <c r="N374" s="246"/>
      <c r="O374" s="246"/>
      <c r="P374" s="246"/>
      <c r="Q374" s="246"/>
      <c r="R374" s="246"/>
      <c r="S374" s="246"/>
      <c r="T374" s="247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8" t="s">
        <v>257</v>
      </c>
      <c r="AU374" s="248" t="s">
        <v>85</v>
      </c>
      <c r="AV374" s="13" t="s">
        <v>85</v>
      </c>
      <c r="AW374" s="13" t="s">
        <v>34</v>
      </c>
      <c r="AX374" s="13" t="s">
        <v>77</v>
      </c>
      <c r="AY374" s="248" t="s">
        <v>245</v>
      </c>
    </row>
    <row r="375" s="14" customFormat="1">
      <c r="A375" s="14"/>
      <c r="B375" s="249"/>
      <c r="C375" s="250"/>
      <c r="D375" s="234" t="s">
        <v>257</v>
      </c>
      <c r="E375" s="251" t="s">
        <v>1</v>
      </c>
      <c r="F375" s="252" t="s">
        <v>183</v>
      </c>
      <c r="G375" s="250"/>
      <c r="H375" s="253">
        <v>2813.9540000000002</v>
      </c>
      <c r="I375" s="254"/>
      <c r="J375" s="250"/>
      <c r="K375" s="250"/>
      <c r="L375" s="255"/>
      <c r="M375" s="256"/>
      <c r="N375" s="257"/>
      <c r="O375" s="257"/>
      <c r="P375" s="257"/>
      <c r="Q375" s="257"/>
      <c r="R375" s="257"/>
      <c r="S375" s="257"/>
      <c r="T375" s="258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9" t="s">
        <v>257</v>
      </c>
      <c r="AU375" s="259" t="s">
        <v>85</v>
      </c>
      <c r="AV375" s="14" t="s">
        <v>87</v>
      </c>
      <c r="AW375" s="14" t="s">
        <v>34</v>
      </c>
      <c r="AX375" s="14" t="s">
        <v>77</v>
      </c>
      <c r="AY375" s="259" t="s">
        <v>245</v>
      </c>
    </row>
    <row r="376" s="13" customFormat="1">
      <c r="A376" s="13"/>
      <c r="B376" s="239"/>
      <c r="C376" s="240"/>
      <c r="D376" s="234" t="s">
        <v>257</v>
      </c>
      <c r="E376" s="241" t="s">
        <v>1</v>
      </c>
      <c r="F376" s="242" t="s">
        <v>665</v>
      </c>
      <c r="G376" s="240"/>
      <c r="H376" s="241" t="s">
        <v>1</v>
      </c>
      <c r="I376" s="243"/>
      <c r="J376" s="240"/>
      <c r="K376" s="240"/>
      <c r="L376" s="244"/>
      <c r="M376" s="245"/>
      <c r="N376" s="246"/>
      <c r="O376" s="246"/>
      <c r="P376" s="246"/>
      <c r="Q376" s="246"/>
      <c r="R376" s="246"/>
      <c r="S376" s="246"/>
      <c r="T376" s="247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8" t="s">
        <v>257</v>
      </c>
      <c r="AU376" s="248" t="s">
        <v>85</v>
      </c>
      <c r="AV376" s="13" t="s">
        <v>85</v>
      </c>
      <c r="AW376" s="13" t="s">
        <v>34</v>
      </c>
      <c r="AX376" s="13" t="s">
        <v>77</v>
      </c>
      <c r="AY376" s="248" t="s">
        <v>245</v>
      </c>
    </row>
    <row r="377" s="14" customFormat="1">
      <c r="A377" s="14"/>
      <c r="B377" s="249"/>
      <c r="C377" s="250"/>
      <c r="D377" s="234" t="s">
        <v>257</v>
      </c>
      <c r="E377" s="251" t="s">
        <v>1</v>
      </c>
      <c r="F377" s="252" t="s">
        <v>198</v>
      </c>
      <c r="G377" s="250"/>
      <c r="H377" s="253">
        <v>806.23299999999995</v>
      </c>
      <c r="I377" s="254"/>
      <c r="J377" s="250"/>
      <c r="K377" s="250"/>
      <c r="L377" s="255"/>
      <c r="M377" s="256"/>
      <c r="N377" s="257"/>
      <c r="O377" s="257"/>
      <c r="P377" s="257"/>
      <c r="Q377" s="257"/>
      <c r="R377" s="257"/>
      <c r="S377" s="257"/>
      <c r="T377" s="258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9" t="s">
        <v>257</v>
      </c>
      <c r="AU377" s="259" t="s">
        <v>85</v>
      </c>
      <c r="AV377" s="14" t="s">
        <v>87</v>
      </c>
      <c r="AW377" s="14" t="s">
        <v>34</v>
      </c>
      <c r="AX377" s="14" t="s">
        <v>77</v>
      </c>
      <c r="AY377" s="259" t="s">
        <v>245</v>
      </c>
    </row>
    <row r="378" s="13" customFormat="1">
      <c r="A378" s="13"/>
      <c r="B378" s="239"/>
      <c r="C378" s="240"/>
      <c r="D378" s="234" t="s">
        <v>257</v>
      </c>
      <c r="E378" s="241" t="s">
        <v>1</v>
      </c>
      <c r="F378" s="242" t="s">
        <v>1572</v>
      </c>
      <c r="G378" s="240"/>
      <c r="H378" s="241" t="s">
        <v>1</v>
      </c>
      <c r="I378" s="243"/>
      <c r="J378" s="240"/>
      <c r="K378" s="240"/>
      <c r="L378" s="244"/>
      <c r="M378" s="245"/>
      <c r="N378" s="246"/>
      <c r="O378" s="246"/>
      <c r="P378" s="246"/>
      <c r="Q378" s="246"/>
      <c r="R378" s="246"/>
      <c r="S378" s="246"/>
      <c r="T378" s="247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8" t="s">
        <v>257</v>
      </c>
      <c r="AU378" s="248" t="s">
        <v>85</v>
      </c>
      <c r="AV378" s="13" t="s">
        <v>85</v>
      </c>
      <c r="AW378" s="13" t="s">
        <v>34</v>
      </c>
      <c r="AX378" s="13" t="s">
        <v>77</v>
      </c>
      <c r="AY378" s="248" t="s">
        <v>245</v>
      </c>
    </row>
    <row r="379" s="14" customFormat="1">
      <c r="A379" s="14"/>
      <c r="B379" s="249"/>
      <c r="C379" s="250"/>
      <c r="D379" s="234" t="s">
        <v>257</v>
      </c>
      <c r="E379" s="251" t="s">
        <v>1</v>
      </c>
      <c r="F379" s="252" t="s">
        <v>1437</v>
      </c>
      <c r="G379" s="250"/>
      <c r="H379" s="253">
        <v>343.13999999999999</v>
      </c>
      <c r="I379" s="254"/>
      <c r="J379" s="250"/>
      <c r="K379" s="250"/>
      <c r="L379" s="255"/>
      <c r="M379" s="256"/>
      <c r="N379" s="257"/>
      <c r="O379" s="257"/>
      <c r="P379" s="257"/>
      <c r="Q379" s="257"/>
      <c r="R379" s="257"/>
      <c r="S379" s="257"/>
      <c r="T379" s="258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9" t="s">
        <v>257</v>
      </c>
      <c r="AU379" s="259" t="s">
        <v>85</v>
      </c>
      <c r="AV379" s="14" t="s">
        <v>87</v>
      </c>
      <c r="AW379" s="14" t="s">
        <v>34</v>
      </c>
      <c r="AX379" s="14" t="s">
        <v>77</v>
      </c>
      <c r="AY379" s="259" t="s">
        <v>245</v>
      </c>
    </row>
    <row r="380" s="15" customFormat="1">
      <c r="A380" s="15"/>
      <c r="B380" s="260"/>
      <c r="C380" s="261"/>
      <c r="D380" s="234" t="s">
        <v>257</v>
      </c>
      <c r="E380" s="262" t="s">
        <v>1</v>
      </c>
      <c r="F380" s="263" t="s">
        <v>266</v>
      </c>
      <c r="G380" s="261"/>
      <c r="H380" s="264">
        <v>3963.3270000000002</v>
      </c>
      <c r="I380" s="265"/>
      <c r="J380" s="261"/>
      <c r="K380" s="261"/>
      <c r="L380" s="266"/>
      <c r="M380" s="267"/>
      <c r="N380" s="268"/>
      <c r="O380" s="268"/>
      <c r="P380" s="268"/>
      <c r="Q380" s="268"/>
      <c r="R380" s="268"/>
      <c r="S380" s="268"/>
      <c r="T380" s="269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70" t="s">
        <v>257</v>
      </c>
      <c r="AU380" s="270" t="s">
        <v>85</v>
      </c>
      <c r="AV380" s="15" t="s">
        <v>253</v>
      </c>
      <c r="AW380" s="15" t="s">
        <v>34</v>
      </c>
      <c r="AX380" s="15" t="s">
        <v>85</v>
      </c>
      <c r="AY380" s="270" t="s">
        <v>245</v>
      </c>
    </row>
    <row r="381" s="2" customFormat="1" ht="24.15" customHeight="1">
      <c r="A381" s="40"/>
      <c r="B381" s="41"/>
      <c r="C381" s="221" t="s">
        <v>596</v>
      </c>
      <c r="D381" s="221" t="s">
        <v>248</v>
      </c>
      <c r="E381" s="222" t="s">
        <v>667</v>
      </c>
      <c r="F381" s="223" t="s">
        <v>668</v>
      </c>
      <c r="G381" s="224" t="s">
        <v>545</v>
      </c>
      <c r="H381" s="225">
        <v>29923.078000000001</v>
      </c>
      <c r="I381" s="226"/>
      <c r="J381" s="227">
        <f>ROUND(I381*H381,2)</f>
        <v>0</v>
      </c>
      <c r="K381" s="223" t="s">
        <v>252</v>
      </c>
      <c r="L381" s="46"/>
      <c r="M381" s="228" t="s">
        <v>1</v>
      </c>
      <c r="N381" s="229" t="s">
        <v>42</v>
      </c>
      <c r="O381" s="93"/>
      <c r="P381" s="230">
        <f>O381*H381</f>
        <v>0</v>
      </c>
      <c r="Q381" s="230">
        <v>0</v>
      </c>
      <c r="R381" s="230">
        <f>Q381*H381</f>
        <v>0</v>
      </c>
      <c r="S381" s="230">
        <v>0</v>
      </c>
      <c r="T381" s="231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32" t="s">
        <v>594</v>
      </c>
      <c r="AT381" s="232" t="s">
        <v>248</v>
      </c>
      <c r="AU381" s="232" t="s">
        <v>85</v>
      </c>
      <c r="AY381" s="19" t="s">
        <v>245</v>
      </c>
      <c r="BE381" s="233">
        <f>IF(N381="základní",J381,0)</f>
        <v>0</v>
      </c>
      <c r="BF381" s="233">
        <f>IF(N381="snížená",J381,0)</f>
        <v>0</v>
      </c>
      <c r="BG381" s="233">
        <f>IF(N381="zákl. přenesená",J381,0)</f>
        <v>0</v>
      </c>
      <c r="BH381" s="233">
        <f>IF(N381="sníž. přenesená",J381,0)</f>
        <v>0</v>
      </c>
      <c r="BI381" s="233">
        <f>IF(N381="nulová",J381,0)</f>
        <v>0</v>
      </c>
      <c r="BJ381" s="19" t="s">
        <v>85</v>
      </c>
      <c r="BK381" s="233">
        <f>ROUND(I381*H381,2)</f>
        <v>0</v>
      </c>
      <c r="BL381" s="19" t="s">
        <v>594</v>
      </c>
      <c r="BM381" s="232" t="s">
        <v>1573</v>
      </c>
    </row>
    <row r="382" s="2" customFormat="1">
      <c r="A382" s="40"/>
      <c r="B382" s="41"/>
      <c r="C382" s="42"/>
      <c r="D382" s="234" t="s">
        <v>255</v>
      </c>
      <c r="E382" s="42"/>
      <c r="F382" s="235" t="s">
        <v>670</v>
      </c>
      <c r="G382" s="42"/>
      <c r="H382" s="42"/>
      <c r="I382" s="236"/>
      <c r="J382" s="42"/>
      <c r="K382" s="42"/>
      <c r="L382" s="46"/>
      <c r="M382" s="237"/>
      <c r="N382" s="238"/>
      <c r="O382" s="93"/>
      <c r="P382" s="93"/>
      <c r="Q382" s="93"/>
      <c r="R382" s="93"/>
      <c r="S382" s="93"/>
      <c r="T382" s="94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255</v>
      </c>
      <c r="AU382" s="19" t="s">
        <v>85</v>
      </c>
    </row>
    <row r="383" s="13" customFormat="1">
      <c r="A383" s="13"/>
      <c r="B383" s="239"/>
      <c r="C383" s="240"/>
      <c r="D383" s="234" t="s">
        <v>257</v>
      </c>
      <c r="E383" s="241" t="s">
        <v>1</v>
      </c>
      <c r="F383" s="242" t="s">
        <v>671</v>
      </c>
      <c r="G383" s="240"/>
      <c r="H383" s="241" t="s">
        <v>1</v>
      </c>
      <c r="I383" s="243"/>
      <c r="J383" s="240"/>
      <c r="K383" s="240"/>
      <c r="L383" s="244"/>
      <c r="M383" s="245"/>
      <c r="N383" s="246"/>
      <c r="O383" s="246"/>
      <c r="P383" s="246"/>
      <c r="Q383" s="246"/>
      <c r="R383" s="246"/>
      <c r="S383" s="246"/>
      <c r="T383" s="247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8" t="s">
        <v>257</v>
      </c>
      <c r="AU383" s="248" t="s">
        <v>85</v>
      </c>
      <c r="AV383" s="13" t="s">
        <v>85</v>
      </c>
      <c r="AW383" s="13" t="s">
        <v>34</v>
      </c>
      <c r="AX383" s="13" t="s">
        <v>77</v>
      </c>
      <c r="AY383" s="248" t="s">
        <v>245</v>
      </c>
    </row>
    <row r="384" s="14" customFormat="1">
      <c r="A384" s="14"/>
      <c r="B384" s="249"/>
      <c r="C384" s="250"/>
      <c r="D384" s="234" t="s">
        <v>257</v>
      </c>
      <c r="E384" s="251" t="s">
        <v>1</v>
      </c>
      <c r="F384" s="252" t="s">
        <v>672</v>
      </c>
      <c r="G384" s="250"/>
      <c r="H384" s="253">
        <v>25325.585999999999</v>
      </c>
      <c r="I384" s="254"/>
      <c r="J384" s="250"/>
      <c r="K384" s="250"/>
      <c r="L384" s="255"/>
      <c r="M384" s="256"/>
      <c r="N384" s="257"/>
      <c r="O384" s="257"/>
      <c r="P384" s="257"/>
      <c r="Q384" s="257"/>
      <c r="R384" s="257"/>
      <c r="S384" s="257"/>
      <c r="T384" s="25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9" t="s">
        <v>257</v>
      </c>
      <c r="AU384" s="259" t="s">
        <v>85</v>
      </c>
      <c r="AV384" s="14" t="s">
        <v>87</v>
      </c>
      <c r="AW384" s="14" t="s">
        <v>34</v>
      </c>
      <c r="AX384" s="14" t="s">
        <v>77</v>
      </c>
      <c r="AY384" s="259" t="s">
        <v>245</v>
      </c>
    </row>
    <row r="385" s="13" customFormat="1">
      <c r="A385" s="13"/>
      <c r="B385" s="239"/>
      <c r="C385" s="240"/>
      <c r="D385" s="234" t="s">
        <v>257</v>
      </c>
      <c r="E385" s="241" t="s">
        <v>1</v>
      </c>
      <c r="F385" s="242" t="s">
        <v>1574</v>
      </c>
      <c r="G385" s="240"/>
      <c r="H385" s="241" t="s">
        <v>1</v>
      </c>
      <c r="I385" s="243"/>
      <c r="J385" s="240"/>
      <c r="K385" s="240"/>
      <c r="L385" s="244"/>
      <c r="M385" s="245"/>
      <c r="N385" s="246"/>
      <c r="O385" s="246"/>
      <c r="P385" s="246"/>
      <c r="Q385" s="246"/>
      <c r="R385" s="246"/>
      <c r="S385" s="246"/>
      <c r="T385" s="247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8" t="s">
        <v>257</v>
      </c>
      <c r="AU385" s="248" t="s">
        <v>85</v>
      </c>
      <c r="AV385" s="13" t="s">
        <v>85</v>
      </c>
      <c r="AW385" s="13" t="s">
        <v>34</v>
      </c>
      <c r="AX385" s="13" t="s">
        <v>77</v>
      </c>
      <c r="AY385" s="248" t="s">
        <v>245</v>
      </c>
    </row>
    <row r="386" s="14" customFormat="1">
      <c r="A386" s="14"/>
      <c r="B386" s="249"/>
      <c r="C386" s="250"/>
      <c r="D386" s="234" t="s">
        <v>257</v>
      </c>
      <c r="E386" s="251" t="s">
        <v>1</v>
      </c>
      <c r="F386" s="252" t="s">
        <v>1575</v>
      </c>
      <c r="G386" s="250"/>
      <c r="H386" s="253">
        <v>3224.9319999999998</v>
      </c>
      <c r="I386" s="254"/>
      <c r="J386" s="250"/>
      <c r="K386" s="250"/>
      <c r="L386" s="255"/>
      <c r="M386" s="256"/>
      <c r="N386" s="257"/>
      <c r="O386" s="257"/>
      <c r="P386" s="257"/>
      <c r="Q386" s="257"/>
      <c r="R386" s="257"/>
      <c r="S386" s="257"/>
      <c r="T386" s="258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9" t="s">
        <v>257</v>
      </c>
      <c r="AU386" s="259" t="s">
        <v>85</v>
      </c>
      <c r="AV386" s="14" t="s">
        <v>87</v>
      </c>
      <c r="AW386" s="14" t="s">
        <v>34</v>
      </c>
      <c r="AX386" s="14" t="s">
        <v>77</v>
      </c>
      <c r="AY386" s="259" t="s">
        <v>245</v>
      </c>
    </row>
    <row r="387" s="13" customFormat="1">
      <c r="A387" s="13"/>
      <c r="B387" s="239"/>
      <c r="C387" s="240"/>
      <c r="D387" s="234" t="s">
        <v>257</v>
      </c>
      <c r="E387" s="241" t="s">
        <v>1</v>
      </c>
      <c r="F387" s="242" t="s">
        <v>1576</v>
      </c>
      <c r="G387" s="240"/>
      <c r="H387" s="241" t="s">
        <v>1</v>
      </c>
      <c r="I387" s="243"/>
      <c r="J387" s="240"/>
      <c r="K387" s="240"/>
      <c r="L387" s="244"/>
      <c r="M387" s="245"/>
      <c r="N387" s="246"/>
      <c r="O387" s="246"/>
      <c r="P387" s="246"/>
      <c r="Q387" s="246"/>
      <c r="R387" s="246"/>
      <c r="S387" s="246"/>
      <c r="T387" s="247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8" t="s">
        <v>257</v>
      </c>
      <c r="AU387" s="248" t="s">
        <v>85</v>
      </c>
      <c r="AV387" s="13" t="s">
        <v>85</v>
      </c>
      <c r="AW387" s="13" t="s">
        <v>34</v>
      </c>
      <c r="AX387" s="13" t="s">
        <v>77</v>
      </c>
      <c r="AY387" s="248" t="s">
        <v>245</v>
      </c>
    </row>
    <row r="388" s="14" customFormat="1">
      <c r="A388" s="14"/>
      <c r="B388" s="249"/>
      <c r="C388" s="250"/>
      <c r="D388" s="234" t="s">
        <v>257</v>
      </c>
      <c r="E388" s="251" t="s">
        <v>1</v>
      </c>
      <c r="F388" s="252" t="s">
        <v>1577</v>
      </c>
      <c r="G388" s="250"/>
      <c r="H388" s="253">
        <v>1372.56</v>
      </c>
      <c r="I388" s="254"/>
      <c r="J388" s="250"/>
      <c r="K388" s="250"/>
      <c r="L388" s="255"/>
      <c r="M388" s="256"/>
      <c r="N388" s="257"/>
      <c r="O388" s="257"/>
      <c r="P388" s="257"/>
      <c r="Q388" s="257"/>
      <c r="R388" s="257"/>
      <c r="S388" s="257"/>
      <c r="T388" s="258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9" t="s">
        <v>257</v>
      </c>
      <c r="AU388" s="259" t="s">
        <v>85</v>
      </c>
      <c r="AV388" s="14" t="s">
        <v>87</v>
      </c>
      <c r="AW388" s="14" t="s">
        <v>34</v>
      </c>
      <c r="AX388" s="14" t="s">
        <v>77</v>
      </c>
      <c r="AY388" s="259" t="s">
        <v>245</v>
      </c>
    </row>
    <row r="389" s="15" customFormat="1">
      <c r="A389" s="15"/>
      <c r="B389" s="260"/>
      <c r="C389" s="261"/>
      <c r="D389" s="234" t="s">
        <v>257</v>
      </c>
      <c r="E389" s="262" t="s">
        <v>1</v>
      </c>
      <c r="F389" s="263" t="s">
        <v>266</v>
      </c>
      <c r="G389" s="261"/>
      <c r="H389" s="264">
        <v>29923.078000000001</v>
      </c>
      <c r="I389" s="265"/>
      <c r="J389" s="261"/>
      <c r="K389" s="261"/>
      <c r="L389" s="266"/>
      <c r="M389" s="267"/>
      <c r="N389" s="268"/>
      <c r="O389" s="268"/>
      <c r="P389" s="268"/>
      <c r="Q389" s="268"/>
      <c r="R389" s="268"/>
      <c r="S389" s="268"/>
      <c r="T389" s="269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70" t="s">
        <v>257</v>
      </c>
      <c r="AU389" s="270" t="s">
        <v>85</v>
      </c>
      <c r="AV389" s="15" t="s">
        <v>253</v>
      </c>
      <c r="AW389" s="15" t="s">
        <v>34</v>
      </c>
      <c r="AX389" s="15" t="s">
        <v>85</v>
      </c>
      <c r="AY389" s="270" t="s">
        <v>245</v>
      </c>
    </row>
    <row r="390" s="2" customFormat="1" ht="24.15" customHeight="1">
      <c r="A390" s="40"/>
      <c r="B390" s="41"/>
      <c r="C390" s="221" t="s">
        <v>602</v>
      </c>
      <c r="D390" s="221" t="s">
        <v>248</v>
      </c>
      <c r="E390" s="222" t="s">
        <v>676</v>
      </c>
      <c r="F390" s="223" t="s">
        <v>677</v>
      </c>
      <c r="G390" s="224" t="s">
        <v>545</v>
      </c>
      <c r="H390" s="225">
        <v>1388.53</v>
      </c>
      <c r="I390" s="226"/>
      <c r="J390" s="227">
        <f>ROUND(I390*H390,2)</f>
        <v>0</v>
      </c>
      <c r="K390" s="223" t="s">
        <v>252</v>
      </c>
      <c r="L390" s="46"/>
      <c r="M390" s="228" t="s">
        <v>1</v>
      </c>
      <c r="N390" s="229" t="s">
        <v>42</v>
      </c>
      <c r="O390" s="93"/>
      <c r="P390" s="230">
        <f>O390*H390</f>
        <v>0</v>
      </c>
      <c r="Q390" s="230">
        <v>0</v>
      </c>
      <c r="R390" s="230">
        <f>Q390*H390</f>
        <v>0</v>
      </c>
      <c r="S390" s="230">
        <v>0</v>
      </c>
      <c r="T390" s="231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32" t="s">
        <v>594</v>
      </c>
      <c r="AT390" s="232" t="s">
        <v>248</v>
      </c>
      <c r="AU390" s="232" t="s">
        <v>85</v>
      </c>
      <c r="AY390" s="19" t="s">
        <v>245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9" t="s">
        <v>85</v>
      </c>
      <c r="BK390" s="233">
        <f>ROUND(I390*H390,2)</f>
        <v>0</v>
      </c>
      <c r="BL390" s="19" t="s">
        <v>594</v>
      </c>
      <c r="BM390" s="232" t="s">
        <v>1578</v>
      </c>
    </row>
    <row r="391" s="2" customFormat="1">
      <c r="A391" s="40"/>
      <c r="B391" s="41"/>
      <c r="C391" s="42"/>
      <c r="D391" s="234" t="s">
        <v>255</v>
      </c>
      <c r="E391" s="42"/>
      <c r="F391" s="235" t="s">
        <v>679</v>
      </c>
      <c r="G391" s="42"/>
      <c r="H391" s="42"/>
      <c r="I391" s="236"/>
      <c r="J391" s="42"/>
      <c r="K391" s="42"/>
      <c r="L391" s="46"/>
      <c r="M391" s="237"/>
      <c r="N391" s="238"/>
      <c r="O391" s="93"/>
      <c r="P391" s="93"/>
      <c r="Q391" s="93"/>
      <c r="R391" s="93"/>
      <c r="S391" s="93"/>
      <c r="T391" s="94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255</v>
      </c>
      <c r="AU391" s="19" t="s">
        <v>85</v>
      </c>
    </row>
    <row r="392" s="13" customFormat="1">
      <c r="A392" s="13"/>
      <c r="B392" s="239"/>
      <c r="C392" s="240"/>
      <c r="D392" s="234" t="s">
        <v>257</v>
      </c>
      <c r="E392" s="241" t="s">
        <v>1</v>
      </c>
      <c r="F392" s="242" t="s">
        <v>680</v>
      </c>
      <c r="G392" s="240"/>
      <c r="H392" s="241" t="s">
        <v>1</v>
      </c>
      <c r="I392" s="243"/>
      <c r="J392" s="240"/>
      <c r="K392" s="240"/>
      <c r="L392" s="244"/>
      <c r="M392" s="245"/>
      <c r="N392" s="246"/>
      <c r="O392" s="246"/>
      <c r="P392" s="246"/>
      <c r="Q392" s="246"/>
      <c r="R392" s="246"/>
      <c r="S392" s="246"/>
      <c r="T392" s="247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8" t="s">
        <v>257</v>
      </c>
      <c r="AU392" s="248" t="s">
        <v>85</v>
      </c>
      <c r="AV392" s="13" t="s">
        <v>85</v>
      </c>
      <c r="AW392" s="13" t="s">
        <v>34</v>
      </c>
      <c r="AX392" s="13" t="s">
        <v>77</v>
      </c>
      <c r="AY392" s="248" t="s">
        <v>245</v>
      </c>
    </row>
    <row r="393" s="14" customFormat="1">
      <c r="A393" s="14"/>
      <c r="B393" s="249"/>
      <c r="C393" s="250"/>
      <c r="D393" s="234" t="s">
        <v>257</v>
      </c>
      <c r="E393" s="251" t="s">
        <v>1</v>
      </c>
      <c r="F393" s="252" t="s">
        <v>549</v>
      </c>
      <c r="G393" s="250"/>
      <c r="H393" s="253">
        <v>150.14400000000001</v>
      </c>
      <c r="I393" s="254"/>
      <c r="J393" s="250"/>
      <c r="K393" s="250"/>
      <c r="L393" s="255"/>
      <c r="M393" s="256"/>
      <c r="N393" s="257"/>
      <c r="O393" s="257"/>
      <c r="P393" s="257"/>
      <c r="Q393" s="257"/>
      <c r="R393" s="257"/>
      <c r="S393" s="257"/>
      <c r="T393" s="25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9" t="s">
        <v>257</v>
      </c>
      <c r="AU393" s="259" t="s">
        <v>85</v>
      </c>
      <c r="AV393" s="14" t="s">
        <v>87</v>
      </c>
      <c r="AW393" s="14" t="s">
        <v>34</v>
      </c>
      <c r="AX393" s="14" t="s">
        <v>77</v>
      </c>
      <c r="AY393" s="259" t="s">
        <v>245</v>
      </c>
    </row>
    <row r="394" s="13" customFormat="1">
      <c r="A394" s="13"/>
      <c r="B394" s="239"/>
      <c r="C394" s="240"/>
      <c r="D394" s="234" t="s">
        <v>257</v>
      </c>
      <c r="E394" s="241" t="s">
        <v>1</v>
      </c>
      <c r="F394" s="242" t="s">
        <v>1579</v>
      </c>
      <c r="G394" s="240"/>
      <c r="H394" s="241" t="s">
        <v>1</v>
      </c>
      <c r="I394" s="243"/>
      <c r="J394" s="240"/>
      <c r="K394" s="240"/>
      <c r="L394" s="244"/>
      <c r="M394" s="245"/>
      <c r="N394" s="246"/>
      <c r="O394" s="246"/>
      <c r="P394" s="246"/>
      <c r="Q394" s="246"/>
      <c r="R394" s="246"/>
      <c r="S394" s="246"/>
      <c r="T394" s="247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8" t="s">
        <v>257</v>
      </c>
      <c r="AU394" s="248" t="s">
        <v>85</v>
      </c>
      <c r="AV394" s="13" t="s">
        <v>85</v>
      </c>
      <c r="AW394" s="13" t="s">
        <v>34</v>
      </c>
      <c r="AX394" s="13" t="s">
        <v>77</v>
      </c>
      <c r="AY394" s="248" t="s">
        <v>245</v>
      </c>
    </row>
    <row r="395" s="14" customFormat="1">
      <c r="A395" s="14"/>
      <c r="B395" s="249"/>
      <c r="C395" s="250"/>
      <c r="D395" s="234" t="s">
        <v>257</v>
      </c>
      <c r="E395" s="251" t="s">
        <v>1</v>
      </c>
      <c r="F395" s="252" t="s">
        <v>550</v>
      </c>
      <c r="G395" s="250"/>
      <c r="H395" s="253">
        <v>214.066</v>
      </c>
      <c r="I395" s="254"/>
      <c r="J395" s="250"/>
      <c r="K395" s="250"/>
      <c r="L395" s="255"/>
      <c r="M395" s="256"/>
      <c r="N395" s="257"/>
      <c r="O395" s="257"/>
      <c r="P395" s="257"/>
      <c r="Q395" s="257"/>
      <c r="R395" s="257"/>
      <c r="S395" s="257"/>
      <c r="T395" s="25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9" t="s">
        <v>257</v>
      </c>
      <c r="AU395" s="259" t="s">
        <v>85</v>
      </c>
      <c r="AV395" s="14" t="s">
        <v>87</v>
      </c>
      <c r="AW395" s="14" t="s">
        <v>34</v>
      </c>
      <c r="AX395" s="14" t="s">
        <v>77</v>
      </c>
      <c r="AY395" s="259" t="s">
        <v>245</v>
      </c>
    </row>
    <row r="396" s="13" customFormat="1">
      <c r="A396" s="13"/>
      <c r="B396" s="239"/>
      <c r="C396" s="240"/>
      <c r="D396" s="234" t="s">
        <v>257</v>
      </c>
      <c r="E396" s="241" t="s">
        <v>1</v>
      </c>
      <c r="F396" s="242" t="s">
        <v>1580</v>
      </c>
      <c r="G396" s="240"/>
      <c r="H396" s="241" t="s">
        <v>1</v>
      </c>
      <c r="I396" s="243"/>
      <c r="J396" s="240"/>
      <c r="K396" s="240"/>
      <c r="L396" s="244"/>
      <c r="M396" s="245"/>
      <c r="N396" s="246"/>
      <c r="O396" s="246"/>
      <c r="P396" s="246"/>
      <c r="Q396" s="246"/>
      <c r="R396" s="246"/>
      <c r="S396" s="246"/>
      <c r="T396" s="247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8" t="s">
        <v>257</v>
      </c>
      <c r="AU396" s="248" t="s">
        <v>85</v>
      </c>
      <c r="AV396" s="13" t="s">
        <v>85</v>
      </c>
      <c r="AW396" s="13" t="s">
        <v>34</v>
      </c>
      <c r="AX396" s="13" t="s">
        <v>77</v>
      </c>
      <c r="AY396" s="248" t="s">
        <v>245</v>
      </c>
    </row>
    <row r="397" s="14" customFormat="1">
      <c r="A397" s="14"/>
      <c r="B397" s="249"/>
      <c r="C397" s="250"/>
      <c r="D397" s="234" t="s">
        <v>257</v>
      </c>
      <c r="E397" s="251" t="s">
        <v>1</v>
      </c>
      <c r="F397" s="252" t="s">
        <v>1581</v>
      </c>
      <c r="G397" s="250"/>
      <c r="H397" s="253">
        <v>131.31999999999999</v>
      </c>
      <c r="I397" s="254"/>
      <c r="J397" s="250"/>
      <c r="K397" s="250"/>
      <c r="L397" s="255"/>
      <c r="M397" s="256"/>
      <c r="N397" s="257"/>
      <c r="O397" s="257"/>
      <c r="P397" s="257"/>
      <c r="Q397" s="257"/>
      <c r="R397" s="257"/>
      <c r="S397" s="257"/>
      <c r="T397" s="25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9" t="s">
        <v>257</v>
      </c>
      <c r="AU397" s="259" t="s">
        <v>85</v>
      </c>
      <c r="AV397" s="14" t="s">
        <v>87</v>
      </c>
      <c r="AW397" s="14" t="s">
        <v>34</v>
      </c>
      <c r="AX397" s="14" t="s">
        <v>77</v>
      </c>
      <c r="AY397" s="259" t="s">
        <v>245</v>
      </c>
    </row>
    <row r="398" s="13" customFormat="1">
      <c r="A398" s="13"/>
      <c r="B398" s="239"/>
      <c r="C398" s="240"/>
      <c r="D398" s="234" t="s">
        <v>257</v>
      </c>
      <c r="E398" s="241" t="s">
        <v>1</v>
      </c>
      <c r="F398" s="242" t="s">
        <v>684</v>
      </c>
      <c r="G398" s="240"/>
      <c r="H398" s="241" t="s">
        <v>1</v>
      </c>
      <c r="I398" s="243"/>
      <c r="J398" s="240"/>
      <c r="K398" s="240"/>
      <c r="L398" s="244"/>
      <c r="M398" s="245"/>
      <c r="N398" s="246"/>
      <c r="O398" s="246"/>
      <c r="P398" s="246"/>
      <c r="Q398" s="246"/>
      <c r="R398" s="246"/>
      <c r="S398" s="246"/>
      <c r="T398" s="247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8" t="s">
        <v>257</v>
      </c>
      <c r="AU398" s="248" t="s">
        <v>85</v>
      </c>
      <c r="AV398" s="13" t="s">
        <v>85</v>
      </c>
      <c r="AW398" s="13" t="s">
        <v>34</v>
      </c>
      <c r="AX398" s="13" t="s">
        <v>77</v>
      </c>
      <c r="AY398" s="248" t="s">
        <v>245</v>
      </c>
    </row>
    <row r="399" s="14" customFormat="1">
      <c r="A399" s="14"/>
      <c r="B399" s="249"/>
      <c r="C399" s="250"/>
      <c r="D399" s="234" t="s">
        <v>257</v>
      </c>
      <c r="E399" s="251" t="s">
        <v>1</v>
      </c>
      <c r="F399" s="252" t="s">
        <v>1582</v>
      </c>
      <c r="G399" s="250"/>
      <c r="H399" s="253">
        <v>713</v>
      </c>
      <c r="I399" s="254"/>
      <c r="J399" s="250"/>
      <c r="K399" s="250"/>
      <c r="L399" s="255"/>
      <c r="M399" s="256"/>
      <c r="N399" s="257"/>
      <c r="O399" s="257"/>
      <c r="P399" s="257"/>
      <c r="Q399" s="257"/>
      <c r="R399" s="257"/>
      <c r="S399" s="257"/>
      <c r="T399" s="25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9" t="s">
        <v>257</v>
      </c>
      <c r="AU399" s="259" t="s">
        <v>85</v>
      </c>
      <c r="AV399" s="14" t="s">
        <v>87</v>
      </c>
      <c r="AW399" s="14" t="s">
        <v>34</v>
      </c>
      <c r="AX399" s="14" t="s">
        <v>77</v>
      </c>
      <c r="AY399" s="259" t="s">
        <v>245</v>
      </c>
    </row>
    <row r="400" s="13" customFormat="1">
      <c r="A400" s="13"/>
      <c r="B400" s="239"/>
      <c r="C400" s="240"/>
      <c r="D400" s="234" t="s">
        <v>257</v>
      </c>
      <c r="E400" s="241" t="s">
        <v>1</v>
      </c>
      <c r="F400" s="242" t="s">
        <v>688</v>
      </c>
      <c r="G400" s="240"/>
      <c r="H400" s="241" t="s">
        <v>1</v>
      </c>
      <c r="I400" s="243"/>
      <c r="J400" s="240"/>
      <c r="K400" s="240"/>
      <c r="L400" s="244"/>
      <c r="M400" s="245"/>
      <c r="N400" s="246"/>
      <c r="O400" s="246"/>
      <c r="P400" s="246"/>
      <c r="Q400" s="246"/>
      <c r="R400" s="246"/>
      <c r="S400" s="246"/>
      <c r="T400" s="247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8" t="s">
        <v>257</v>
      </c>
      <c r="AU400" s="248" t="s">
        <v>85</v>
      </c>
      <c r="AV400" s="13" t="s">
        <v>85</v>
      </c>
      <c r="AW400" s="13" t="s">
        <v>34</v>
      </c>
      <c r="AX400" s="13" t="s">
        <v>77</v>
      </c>
      <c r="AY400" s="248" t="s">
        <v>245</v>
      </c>
    </row>
    <row r="401" s="14" customFormat="1">
      <c r="A401" s="14"/>
      <c r="B401" s="249"/>
      <c r="C401" s="250"/>
      <c r="D401" s="234" t="s">
        <v>257</v>
      </c>
      <c r="E401" s="251" t="s">
        <v>1</v>
      </c>
      <c r="F401" s="252" t="s">
        <v>1583</v>
      </c>
      <c r="G401" s="250"/>
      <c r="H401" s="253">
        <v>180</v>
      </c>
      <c r="I401" s="254"/>
      <c r="J401" s="250"/>
      <c r="K401" s="250"/>
      <c r="L401" s="255"/>
      <c r="M401" s="256"/>
      <c r="N401" s="257"/>
      <c r="O401" s="257"/>
      <c r="P401" s="257"/>
      <c r="Q401" s="257"/>
      <c r="R401" s="257"/>
      <c r="S401" s="257"/>
      <c r="T401" s="258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9" t="s">
        <v>257</v>
      </c>
      <c r="AU401" s="259" t="s">
        <v>85</v>
      </c>
      <c r="AV401" s="14" t="s">
        <v>87</v>
      </c>
      <c r="AW401" s="14" t="s">
        <v>34</v>
      </c>
      <c r="AX401" s="14" t="s">
        <v>77</v>
      </c>
      <c r="AY401" s="259" t="s">
        <v>245</v>
      </c>
    </row>
    <row r="402" s="15" customFormat="1">
      <c r="A402" s="15"/>
      <c r="B402" s="260"/>
      <c r="C402" s="261"/>
      <c r="D402" s="234" t="s">
        <v>257</v>
      </c>
      <c r="E402" s="262" t="s">
        <v>1</v>
      </c>
      <c r="F402" s="263" t="s">
        <v>266</v>
      </c>
      <c r="G402" s="261"/>
      <c r="H402" s="264">
        <v>1388.53</v>
      </c>
      <c r="I402" s="265"/>
      <c r="J402" s="261"/>
      <c r="K402" s="261"/>
      <c r="L402" s="266"/>
      <c r="M402" s="267"/>
      <c r="N402" s="268"/>
      <c r="O402" s="268"/>
      <c r="P402" s="268"/>
      <c r="Q402" s="268"/>
      <c r="R402" s="268"/>
      <c r="S402" s="268"/>
      <c r="T402" s="269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70" t="s">
        <v>257</v>
      </c>
      <c r="AU402" s="270" t="s">
        <v>85</v>
      </c>
      <c r="AV402" s="15" t="s">
        <v>253</v>
      </c>
      <c r="AW402" s="15" t="s">
        <v>34</v>
      </c>
      <c r="AX402" s="15" t="s">
        <v>85</v>
      </c>
      <c r="AY402" s="270" t="s">
        <v>245</v>
      </c>
    </row>
    <row r="403" s="2" customFormat="1" ht="33" customHeight="1">
      <c r="A403" s="40"/>
      <c r="B403" s="41"/>
      <c r="C403" s="221" t="s">
        <v>606</v>
      </c>
      <c r="D403" s="221" t="s">
        <v>248</v>
      </c>
      <c r="E403" s="222" t="s">
        <v>691</v>
      </c>
      <c r="F403" s="223" t="s">
        <v>692</v>
      </c>
      <c r="G403" s="224" t="s">
        <v>545</v>
      </c>
      <c r="H403" s="225">
        <v>450.43200000000002</v>
      </c>
      <c r="I403" s="226"/>
      <c r="J403" s="227">
        <f>ROUND(I403*H403,2)</f>
        <v>0</v>
      </c>
      <c r="K403" s="223" t="s">
        <v>252</v>
      </c>
      <c r="L403" s="46"/>
      <c r="M403" s="228" t="s">
        <v>1</v>
      </c>
      <c r="N403" s="229" t="s">
        <v>42</v>
      </c>
      <c r="O403" s="93"/>
      <c r="P403" s="230">
        <f>O403*H403</f>
        <v>0</v>
      </c>
      <c r="Q403" s="230">
        <v>0</v>
      </c>
      <c r="R403" s="230">
        <f>Q403*H403</f>
        <v>0</v>
      </c>
      <c r="S403" s="230">
        <v>0</v>
      </c>
      <c r="T403" s="231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32" t="s">
        <v>594</v>
      </c>
      <c r="AT403" s="232" t="s">
        <v>248</v>
      </c>
      <c r="AU403" s="232" t="s">
        <v>85</v>
      </c>
      <c r="AY403" s="19" t="s">
        <v>245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9" t="s">
        <v>85</v>
      </c>
      <c r="BK403" s="233">
        <f>ROUND(I403*H403,2)</f>
        <v>0</v>
      </c>
      <c r="BL403" s="19" t="s">
        <v>594</v>
      </c>
      <c r="BM403" s="232" t="s">
        <v>1584</v>
      </c>
    </row>
    <row r="404" s="2" customFormat="1">
      <c r="A404" s="40"/>
      <c r="B404" s="41"/>
      <c r="C404" s="42"/>
      <c r="D404" s="234" t="s">
        <v>255</v>
      </c>
      <c r="E404" s="42"/>
      <c r="F404" s="235" t="s">
        <v>694</v>
      </c>
      <c r="G404" s="42"/>
      <c r="H404" s="42"/>
      <c r="I404" s="236"/>
      <c r="J404" s="42"/>
      <c r="K404" s="42"/>
      <c r="L404" s="46"/>
      <c r="M404" s="237"/>
      <c r="N404" s="238"/>
      <c r="O404" s="93"/>
      <c r="P404" s="93"/>
      <c r="Q404" s="93"/>
      <c r="R404" s="93"/>
      <c r="S404" s="93"/>
      <c r="T404" s="94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255</v>
      </c>
      <c r="AU404" s="19" t="s">
        <v>85</v>
      </c>
    </row>
    <row r="405" s="13" customFormat="1">
      <c r="A405" s="13"/>
      <c r="B405" s="239"/>
      <c r="C405" s="240"/>
      <c r="D405" s="234" t="s">
        <v>257</v>
      </c>
      <c r="E405" s="241" t="s">
        <v>1</v>
      </c>
      <c r="F405" s="242" t="s">
        <v>1585</v>
      </c>
      <c r="G405" s="240"/>
      <c r="H405" s="241" t="s">
        <v>1</v>
      </c>
      <c r="I405" s="243"/>
      <c r="J405" s="240"/>
      <c r="K405" s="240"/>
      <c r="L405" s="244"/>
      <c r="M405" s="245"/>
      <c r="N405" s="246"/>
      <c r="O405" s="246"/>
      <c r="P405" s="246"/>
      <c r="Q405" s="246"/>
      <c r="R405" s="246"/>
      <c r="S405" s="246"/>
      <c r="T405" s="247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8" t="s">
        <v>257</v>
      </c>
      <c r="AU405" s="248" t="s">
        <v>85</v>
      </c>
      <c r="AV405" s="13" t="s">
        <v>85</v>
      </c>
      <c r="AW405" s="13" t="s">
        <v>34</v>
      </c>
      <c r="AX405" s="13" t="s">
        <v>77</v>
      </c>
      <c r="AY405" s="248" t="s">
        <v>245</v>
      </c>
    </row>
    <row r="406" s="14" customFormat="1">
      <c r="A406" s="14"/>
      <c r="B406" s="249"/>
      <c r="C406" s="250"/>
      <c r="D406" s="234" t="s">
        <v>257</v>
      </c>
      <c r="E406" s="251" t="s">
        <v>1</v>
      </c>
      <c r="F406" s="252" t="s">
        <v>697</v>
      </c>
      <c r="G406" s="250"/>
      <c r="H406" s="253">
        <v>450.43200000000002</v>
      </c>
      <c r="I406" s="254"/>
      <c r="J406" s="250"/>
      <c r="K406" s="250"/>
      <c r="L406" s="255"/>
      <c r="M406" s="256"/>
      <c r="N406" s="257"/>
      <c r="O406" s="257"/>
      <c r="P406" s="257"/>
      <c r="Q406" s="257"/>
      <c r="R406" s="257"/>
      <c r="S406" s="257"/>
      <c r="T406" s="258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9" t="s">
        <v>257</v>
      </c>
      <c r="AU406" s="259" t="s">
        <v>85</v>
      </c>
      <c r="AV406" s="14" t="s">
        <v>87</v>
      </c>
      <c r="AW406" s="14" t="s">
        <v>34</v>
      </c>
      <c r="AX406" s="14" t="s">
        <v>77</v>
      </c>
      <c r="AY406" s="259" t="s">
        <v>245</v>
      </c>
    </row>
    <row r="407" s="15" customFormat="1">
      <c r="A407" s="15"/>
      <c r="B407" s="260"/>
      <c r="C407" s="261"/>
      <c r="D407" s="234" t="s">
        <v>257</v>
      </c>
      <c r="E407" s="262" t="s">
        <v>1</v>
      </c>
      <c r="F407" s="263" t="s">
        <v>266</v>
      </c>
      <c r="G407" s="261"/>
      <c r="H407" s="264">
        <v>450.43200000000002</v>
      </c>
      <c r="I407" s="265"/>
      <c r="J407" s="261"/>
      <c r="K407" s="261"/>
      <c r="L407" s="266"/>
      <c r="M407" s="267"/>
      <c r="N407" s="268"/>
      <c r="O407" s="268"/>
      <c r="P407" s="268"/>
      <c r="Q407" s="268"/>
      <c r="R407" s="268"/>
      <c r="S407" s="268"/>
      <c r="T407" s="269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70" t="s">
        <v>257</v>
      </c>
      <c r="AU407" s="270" t="s">
        <v>85</v>
      </c>
      <c r="AV407" s="15" t="s">
        <v>253</v>
      </c>
      <c r="AW407" s="15" t="s">
        <v>34</v>
      </c>
      <c r="AX407" s="15" t="s">
        <v>85</v>
      </c>
      <c r="AY407" s="270" t="s">
        <v>245</v>
      </c>
    </row>
    <row r="408" s="2" customFormat="1" ht="16.5" customHeight="1">
      <c r="A408" s="40"/>
      <c r="B408" s="41"/>
      <c r="C408" s="221" t="s">
        <v>610</v>
      </c>
      <c r="D408" s="221" t="s">
        <v>248</v>
      </c>
      <c r="E408" s="222" t="s">
        <v>701</v>
      </c>
      <c r="F408" s="223" t="s">
        <v>702</v>
      </c>
      <c r="G408" s="224" t="s">
        <v>545</v>
      </c>
      <c r="H408" s="225">
        <v>806.23299999999995</v>
      </c>
      <c r="I408" s="226"/>
      <c r="J408" s="227">
        <f>ROUND(I408*H408,2)</f>
        <v>0</v>
      </c>
      <c r="K408" s="223" t="s">
        <v>252</v>
      </c>
      <c r="L408" s="46"/>
      <c r="M408" s="228" t="s">
        <v>1</v>
      </c>
      <c r="N408" s="229" t="s">
        <v>42</v>
      </c>
      <c r="O408" s="93"/>
      <c r="P408" s="230">
        <f>O408*H408</f>
        <v>0</v>
      </c>
      <c r="Q408" s="230">
        <v>0</v>
      </c>
      <c r="R408" s="230">
        <f>Q408*H408</f>
        <v>0</v>
      </c>
      <c r="S408" s="230">
        <v>0</v>
      </c>
      <c r="T408" s="231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32" t="s">
        <v>594</v>
      </c>
      <c r="AT408" s="232" t="s">
        <v>248</v>
      </c>
      <c r="AU408" s="232" t="s">
        <v>85</v>
      </c>
      <c r="AY408" s="19" t="s">
        <v>245</v>
      </c>
      <c r="BE408" s="233">
        <f>IF(N408="základní",J408,0)</f>
        <v>0</v>
      </c>
      <c r="BF408" s="233">
        <f>IF(N408="snížená",J408,0)</f>
        <v>0</v>
      </c>
      <c r="BG408" s="233">
        <f>IF(N408="zákl. přenesená",J408,0)</f>
        <v>0</v>
      </c>
      <c r="BH408" s="233">
        <f>IF(N408="sníž. přenesená",J408,0)</f>
        <v>0</v>
      </c>
      <c r="BI408" s="233">
        <f>IF(N408="nulová",J408,0)</f>
        <v>0</v>
      </c>
      <c r="BJ408" s="19" t="s">
        <v>85</v>
      </c>
      <c r="BK408" s="233">
        <f>ROUND(I408*H408,2)</f>
        <v>0</v>
      </c>
      <c r="BL408" s="19" t="s">
        <v>594</v>
      </c>
      <c r="BM408" s="232" t="s">
        <v>1586</v>
      </c>
    </row>
    <row r="409" s="2" customFormat="1">
      <c r="A409" s="40"/>
      <c r="B409" s="41"/>
      <c r="C409" s="42"/>
      <c r="D409" s="234" t="s">
        <v>255</v>
      </c>
      <c r="E409" s="42"/>
      <c r="F409" s="235" t="s">
        <v>704</v>
      </c>
      <c r="G409" s="42"/>
      <c r="H409" s="42"/>
      <c r="I409" s="236"/>
      <c r="J409" s="42"/>
      <c r="K409" s="42"/>
      <c r="L409" s="46"/>
      <c r="M409" s="237"/>
      <c r="N409" s="238"/>
      <c r="O409" s="93"/>
      <c r="P409" s="93"/>
      <c r="Q409" s="93"/>
      <c r="R409" s="93"/>
      <c r="S409" s="93"/>
      <c r="T409" s="94"/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T409" s="19" t="s">
        <v>255</v>
      </c>
      <c r="AU409" s="19" t="s">
        <v>85</v>
      </c>
    </row>
    <row r="410" s="13" customFormat="1">
      <c r="A410" s="13"/>
      <c r="B410" s="239"/>
      <c r="C410" s="240"/>
      <c r="D410" s="234" t="s">
        <v>257</v>
      </c>
      <c r="E410" s="241" t="s">
        <v>1</v>
      </c>
      <c r="F410" s="242" t="s">
        <v>705</v>
      </c>
      <c r="G410" s="240"/>
      <c r="H410" s="241" t="s">
        <v>1</v>
      </c>
      <c r="I410" s="243"/>
      <c r="J410" s="240"/>
      <c r="K410" s="240"/>
      <c r="L410" s="244"/>
      <c r="M410" s="245"/>
      <c r="N410" s="246"/>
      <c r="O410" s="246"/>
      <c r="P410" s="246"/>
      <c r="Q410" s="246"/>
      <c r="R410" s="246"/>
      <c r="S410" s="246"/>
      <c r="T410" s="247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8" t="s">
        <v>257</v>
      </c>
      <c r="AU410" s="248" t="s">
        <v>85</v>
      </c>
      <c r="AV410" s="13" t="s">
        <v>85</v>
      </c>
      <c r="AW410" s="13" t="s">
        <v>34</v>
      </c>
      <c r="AX410" s="13" t="s">
        <v>77</v>
      </c>
      <c r="AY410" s="248" t="s">
        <v>245</v>
      </c>
    </row>
    <row r="411" s="14" customFormat="1">
      <c r="A411" s="14"/>
      <c r="B411" s="249"/>
      <c r="C411" s="250"/>
      <c r="D411" s="234" t="s">
        <v>257</v>
      </c>
      <c r="E411" s="251" t="s">
        <v>1</v>
      </c>
      <c r="F411" s="252" t="s">
        <v>198</v>
      </c>
      <c r="G411" s="250"/>
      <c r="H411" s="253">
        <v>806.23299999999995</v>
      </c>
      <c r="I411" s="254"/>
      <c r="J411" s="250"/>
      <c r="K411" s="250"/>
      <c r="L411" s="255"/>
      <c r="M411" s="256"/>
      <c r="N411" s="257"/>
      <c r="O411" s="257"/>
      <c r="P411" s="257"/>
      <c r="Q411" s="257"/>
      <c r="R411" s="257"/>
      <c r="S411" s="257"/>
      <c r="T411" s="258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9" t="s">
        <v>257</v>
      </c>
      <c r="AU411" s="259" t="s">
        <v>85</v>
      </c>
      <c r="AV411" s="14" t="s">
        <v>87</v>
      </c>
      <c r="AW411" s="14" t="s">
        <v>34</v>
      </c>
      <c r="AX411" s="14" t="s">
        <v>85</v>
      </c>
      <c r="AY411" s="259" t="s">
        <v>245</v>
      </c>
    </row>
    <row r="412" s="2" customFormat="1" ht="16.5" customHeight="1">
      <c r="A412" s="40"/>
      <c r="B412" s="41"/>
      <c r="C412" s="221" t="s">
        <v>614</v>
      </c>
      <c r="D412" s="221" t="s">
        <v>248</v>
      </c>
      <c r="E412" s="222" t="s">
        <v>707</v>
      </c>
      <c r="F412" s="223" t="s">
        <v>708</v>
      </c>
      <c r="G412" s="224" t="s">
        <v>545</v>
      </c>
      <c r="H412" s="225">
        <v>713</v>
      </c>
      <c r="I412" s="226"/>
      <c r="J412" s="227">
        <f>ROUND(I412*H412,2)</f>
        <v>0</v>
      </c>
      <c r="K412" s="223" t="s">
        <v>252</v>
      </c>
      <c r="L412" s="46"/>
      <c r="M412" s="228" t="s">
        <v>1</v>
      </c>
      <c r="N412" s="229" t="s">
        <v>42</v>
      </c>
      <c r="O412" s="93"/>
      <c r="P412" s="230">
        <f>O412*H412</f>
        <v>0</v>
      </c>
      <c r="Q412" s="230">
        <v>0</v>
      </c>
      <c r="R412" s="230">
        <f>Q412*H412</f>
        <v>0</v>
      </c>
      <c r="S412" s="230">
        <v>0</v>
      </c>
      <c r="T412" s="231">
        <f>S412*H412</f>
        <v>0</v>
      </c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R412" s="232" t="s">
        <v>594</v>
      </c>
      <c r="AT412" s="232" t="s">
        <v>248</v>
      </c>
      <c r="AU412" s="232" t="s">
        <v>85</v>
      </c>
      <c r="AY412" s="19" t="s">
        <v>245</v>
      </c>
      <c r="BE412" s="233">
        <f>IF(N412="základní",J412,0)</f>
        <v>0</v>
      </c>
      <c r="BF412" s="233">
        <f>IF(N412="snížená",J412,0)</f>
        <v>0</v>
      </c>
      <c r="BG412" s="233">
        <f>IF(N412="zákl. přenesená",J412,0)</f>
        <v>0</v>
      </c>
      <c r="BH412" s="233">
        <f>IF(N412="sníž. přenesená",J412,0)</f>
        <v>0</v>
      </c>
      <c r="BI412" s="233">
        <f>IF(N412="nulová",J412,0)</f>
        <v>0</v>
      </c>
      <c r="BJ412" s="19" t="s">
        <v>85</v>
      </c>
      <c r="BK412" s="233">
        <f>ROUND(I412*H412,2)</f>
        <v>0</v>
      </c>
      <c r="BL412" s="19" t="s">
        <v>594</v>
      </c>
      <c r="BM412" s="232" t="s">
        <v>1587</v>
      </c>
    </row>
    <row r="413" s="2" customFormat="1">
      <c r="A413" s="40"/>
      <c r="B413" s="41"/>
      <c r="C413" s="42"/>
      <c r="D413" s="234" t="s">
        <v>255</v>
      </c>
      <c r="E413" s="42"/>
      <c r="F413" s="235" t="s">
        <v>710</v>
      </c>
      <c r="G413" s="42"/>
      <c r="H413" s="42"/>
      <c r="I413" s="236"/>
      <c r="J413" s="42"/>
      <c r="K413" s="42"/>
      <c r="L413" s="46"/>
      <c r="M413" s="237"/>
      <c r="N413" s="238"/>
      <c r="O413" s="93"/>
      <c r="P413" s="93"/>
      <c r="Q413" s="93"/>
      <c r="R413" s="93"/>
      <c r="S413" s="93"/>
      <c r="T413" s="94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255</v>
      </c>
      <c r="AU413" s="19" t="s">
        <v>85</v>
      </c>
    </row>
    <row r="414" s="13" customFormat="1">
      <c r="A414" s="13"/>
      <c r="B414" s="239"/>
      <c r="C414" s="240"/>
      <c r="D414" s="234" t="s">
        <v>257</v>
      </c>
      <c r="E414" s="241" t="s">
        <v>1</v>
      </c>
      <c r="F414" s="242" t="s">
        <v>711</v>
      </c>
      <c r="G414" s="240"/>
      <c r="H414" s="241" t="s">
        <v>1</v>
      </c>
      <c r="I414" s="243"/>
      <c r="J414" s="240"/>
      <c r="K414" s="240"/>
      <c r="L414" s="244"/>
      <c r="M414" s="245"/>
      <c r="N414" s="246"/>
      <c r="O414" s="246"/>
      <c r="P414" s="246"/>
      <c r="Q414" s="246"/>
      <c r="R414" s="246"/>
      <c r="S414" s="246"/>
      <c r="T414" s="247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8" t="s">
        <v>257</v>
      </c>
      <c r="AU414" s="248" t="s">
        <v>85</v>
      </c>
      <c r="AV414" s="13" t="s">
        <v>85</v>
      </c>
      <c r="AW414" s="13" t="s">
        <v>34</v>
      </c>
      <c r="AX414" s="13" t="s">
        <v>77</v>
      </c>
      <c r="AY414" s="248" t="s">
        <v>245</v>
      </c>
    </row>
    <row r="415" s="14" customFormat="1">
      <c r="A415" s="14"/>
      <c r="B415" s="249"/>
      <c r="C415" s="250"/>
      <c r="D415" s="234" t="s">
        <v>257</v>
      </c>
      <c r="E415" s="251" t="s">
        <v>1</v>
      </c>
      <c r="F415" s="252" t="s">
        <v>1582</v>
      </c>
      <c r="G415" s="250"/>
      <c r="H415" s="253">
        <v>713</v>
      </c>
      <c r="I415" s="254"/>
      <c r="J415" s="250"/>
      <c r="K415" s="250"/>
      <c r="L415" s="255"/>
      <c r="M415" s="256"/>
      <c r="N415" s="257"/>
      <c r="O415" s="257"/>
      <c r="P415" s="257"/>
      <c r="Q415" s="257"/>
      <c r="R415" s="257"/>
      <c r="S415" s="257"/>
      <c r="T415" s="258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9" t="s">
        <v>257</v>
      </c>
      <c r="AU415" s="259" t="s">
        <v>85</v>
      </c>
      <c r="AV415" s="14" t="s">
        <v>87</v>
      </c>
      <c r="AW415" s="14" t="s">
        <v>34</v>
      </c>
      <c r="AX415" s="14" t="s">
        <v>85</v>
      </c>
      <c r="AY415" s="259" t="s">
        <v>245</v>
      </c>
    </row>
    <row r="416" s="2" customFormat="1" ht="16.5" customHeight="1">
      <c r="A416" s="40"/>
      <c r="B416" s="41"/>
      <c r="C416" s="221" t="s">
        <v>389</v>
      </c>
      <c r="D416" s="221" t="s">
        <v>248</v>
      </c>
      <c r="E416" s="222" t="s">
        <v>713</v>
      </c>
      <c r="F416" s="223" t="s">
        <v>714</v>
      </c>
      <c r="G416" s="224" t="s">
        <v>545</v>
      </c>
      <c r="H416" s="225">
        <v>713</v>
      </c>
      <c r="I416" s="226"/>
      <c r="J416" s="227">
        <f>ROUND(I416*H416,2)</f>
        <v>0</v>
      </c>
      <c r="K416" s="223" t="s">
        <v>252</v>
      </c>
      <c r="L416" s="46"/>
      <c r="M416" s="228" t="s">
        <v>1</v>
      </c>
      <c r="N416" s="229" t="s">
        <v>42</v>
      </c>
      <c r="O416" s="93"/>
      <c r="P416" s="230">
        <f>O416*H416</f>
        <v>0</v>
      </c>
      <c r="Q416" s="230">
        <v>0</v>
      </c>
      <c r="R416" s="230">
        <f>Q416*H416</f>
        <v>0</v>
      </c>
      <c r="S416" s="230">
        <v>0</v>
      </c>
      <c r="T416" s="231">
        <f>S416*H416</f>
        <v>0</v>
      </c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R416" s="232" t="s">
        <v>594</v>
      </c>
      <c r="AT416" s="232" t="s">
        <v>248</v>
      </c>
      <c r="AU416" s="232" t="s">
        <v>85</v>
      </c>
      <c r="AY416" s="19" t="s">
        <v>245</v>
      </c>
      <c r="BE416" s="233">
        <f>IF(N416="základní",J416,0)</f>
        <v>0</v>
      </c>
      <c r="BF416" s="233">
        <f>IF(N416="snížená",J416,0)</f>
        <v>0</v>
      </c>
      <c r="BG416" s="233">
        <f>IF(N416="zákl. přenesená",J416,0)</f>
        <v>0</v>
      </c>
      <c r="BH416" s="233">
        <f>IF(N416="sníž. přenesená",J416,0)</f>
        <v>0</v>
      </c>
      <c r="BI416" s="233">
        <f>IF(N416="nulová",J416,0)</f>
        <v>0</v>
      </c>
      <c r="BJ416" s="19" t="s">
        <v>85</v>
      </c>
      <c r="BK416" s="233">
        <f>ROUND(I416*H416,2)</f>
        <v>0</v>
      </c>
      <c r="BL416" s="19" t="s">
        <v>594</v>
      </c>
      <c r="BM416" s="232" t="s">
        <v>1588</v>
      </c>
    </row>
    <row r="417" s="2" customFormat="1">
      <c r="A417" s="40"/>
      <c r="B417" s="41"/>
      <c r="C417" s="42"/>
      <c r="D417" s="234" t="s">
        <v>255</v>
      </c>
      <c r="E417" s="42"/>
      <c r="F417" s="235" t="s">
        <v>716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255</v>
      </c>
      <c r="AU417" s="19" t="s">
        <v>85</v>
      </c>
    </row>
    <row r="418" s="13" customFormat="1">
      <c r="A418" s="13"/>
      <c r="B418" s="239"/>
      <c r="C418" s="240"/>
      <c r="D418" s="234" t="s">
        <v>257</v>
      </c>
      <c r="E418" s="241" t="s">
        <v>1</v>
      </c>
      <c r="F418" s="242" t="s">
        <v>711</v>
      </c>
      <c r="G418" s="240"/>
      <c r="H418" s="241" t="s">
        <v>1</v>
      </c>
      <c r="I418" s="243"/>
      <c r="J418" s="240"/>
      <c r="K418" s="240"/>
      <c r="L418" s="244"/>
      <c r="M418" s="245"/>
      <c r="N418" s="246"/>
      <c r="O418" s="246"/>
      <c r="P418" s="246"/>
      <c r="Q418" s="246"/>
      <c r="R418" s="246"/>
      <c r="S418" s="246"/>
      <c r="T418" s="247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8" t="s">
        <v>257</v>
      </c>
      <c r="AU418" s="248" t="s">
        <v>85</v>
      </c>
      <c r="AV418" s="13" t="s">
        <v>85</v>
      </c>
      <c r="AW418" s="13" t="s">
        <v>34</v>
      </c>
      <c r="AX418" s="13" t="s">
        <v>77</v>
      </c>
      <c r="AY418" s="248" t="s">
        <v>245</v>
      </c>
    </row>
    <row r="419" s="14" customFormat="1">
      <c r="A419" s="14"/>
      <c r="B419" s="249"/>
      <c r="C419" s="250"/>
      <c r="D419" s="234" t="s">
        <v>257</v>
      </c>
      <c r="E419" s="251" t="s">
        <v>1</v>
      </c>
      <c r="F419" s="252" t="s">
        <v>1582</v>
      </c>
      <c r="G419" s="250"/>
      <c r="H419" s="253">
        <v>713</v>
      </c>
      <c r="I419" s="254"/>
      <c r="J419" s="250"/>
      <c r="K419" s="250"/>
      <c r="L419" s="255"/>
      <c r="M419" s="256"/>
      <c r="N419" s="257"/>
      <c r="O419" s="257"/>
      <c r="P419" s="257"/>
      <c r="Q419" s="257"/>
      <c r="R419" s="257"/>
      <c r="S419" s="257"/>
      <c r="T419" s="25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9" t="s">
        <v>257</v>
      </c>
      <c r="AU419" s="259" t="s">
        <v>85</v>
      </c>
      <c r="AV419" s="14" t="s">
        <v>87</v>
      </c>
      <c r="AW419" s="14" t="s">
        <v>34</v>
      </c>
      <c r="AX419" s="14" t="s">
        <v>85</v>
      </c>
      <c r="AY419" s="259" t="s">
        <v>245</v>
      </c>
    </row>
    <row r="420" s="2" customFormat="1" ht="16.5" customHeight="1">
      <c r="A420" s="40"/>
      <c r="B420" s="41"/>
      <c r="C420" s="221" t="s">
        <v>622</v>
      </c>
      <c r="D420" s="221" t="s">
        <v>248</v>
      </c>
      <c r="E420" s="222" t="s">
        <v>718</v>
      </c>
      <c r="F420" s="223" t="s">
        <v>719</v>
      </c>
      <c r="G420" s="224" t="s">
        <v>329</v>
      </c>
      <c r="H420" s="225">
        <v>2</v>
      </c>
      <c r="I420" s="226"/>
      <c r="J420" s="227">
        <f>ROUND(I420*H420,2)</f>
        <v>0</v>
      </c>
      <c r="K420" s="223" t="s">
        <v>252</v>
      </c>
      <c r="L420" s="46"/>
      <c r="M420" s="228" t="s">
        <v>1</v>
      </c>
      <c r="N420" s="229" t="s">
        <v>42</v>
      </c>
      <c r="O420" s="93"/>
      <c r="P420" s="230">
        <f>O420*H420</f>
        <v>0</v>
      </c>
      <c r="Q420" s="230">
        <v>0</v>
      </c>
      <c r="R420" s="230">
        <f>Q420*H420</f>
        <v>0</v>
      </c>
      <c r="S420" s="230">
        <v>0</v>
      </c>
      <c r="T420" s="231">
        <f>S420*H420</f>
        <v>0</v>
      </c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R420" s="232" t="s">
        <v>594</v>
      </c>
      <c r="AT420" s="232" t="s">
        <v>248</v>
      </c>
      <c r="AU420" s="232" t="s">
        <v>85</v>
      </c>
      <c r="AY420" s="19" t="s">
        <v>245</v>
      </c>
      <c r="BE420" s="233">
        <f>IF(N420="základní",J420,0)</f>
        <v>0</v>
      </c>
      <c r="BF420" s="233">
        <f>IF(N420="snížená",J420,0)</f>
        <v>0</v>
      </c>
      <c r="BG420" s="233">
        <f>IF(N420="zákl. přenesená",J420,0)</f>
        <v>0</v>
      </c>
      <c r="BH420" s="233">
        <f>IF(N420="sníž. přenesená",J420,0)</f>
        <v>0</v>
      </c>
      <c r="BI420" s="233">
        <f>IF(N420="nulová",J420,0)</f>
        <v>0</v>
      </c>
      <c r="BJ420" s="19" t="s">
        <v>85</v>
      </c>
      <c r="BK420" s="233">
        <f>ROUND(I420*H420,2)</f>
        <v>0</v>
      </c>
      <c r="BL420" s="19" t="s">
        <v>594</v>
      </c>
      <c r="BM420" s="232" t="s">
        <v>1589</v>
      </c>
    </row>
    <row r="421" s="2" customFormat="1">
      <c r="A421" s="40"/>
      <c r="B421" s="41"/>
      <c r="C421" s="42"/>
      <c r="D421" s="234" t="s">
        <v>255</v>
      </c>
      <c r="E421" s="42"/>
      <c r="F421" s="235" t="s">
        <v>721</v>
      </c>
      <c r="G421" s="42"/>
      <c r="H421" s="42"/>
      <c r="I421" s="236"/>
      <c r="J421" s="42"/>
      <c r="K421" s="42"/>
      <c r="L421" s="46"/>
      <c r="M421" s="237"/>
      <c r="N421" s="238"/>
      <c r="O421" s="93"/>
      <c r="P421" s="93"/>
      <c r="Q421" s="93"/>
      <c r="R421" s="93"/>
      <c r="S421" s="93"/>
      <c r="T421" s="94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T421" s="19" t="s">
        <v>255</v>
      </c>
      <c r="AU421" s="19" t="s">
        <v>85</v>
      </c>
    </row>
    <row r="422" s="13" customFormat="1">
      <c r="A422" s="13"/>
      <c r="B422" s="239"/>
      <c r="C422" s="240"/>
      <c r="D422" s="234" t="s">
        <v>257</v>
      </c>
      <c r="E422" s="241" t="s">
        <v>1</v>
      </c>
      <c r="F422" s="242" t="s">
        <v>1590</v>
      </c>
      <c r="G422" s="240"/>
      <c r="H422" s="241" t="s">
        <v>1</v>
      </c>
      <c r="I422" s="243"/>
      <c r="J422" s="240"/>
      <c r="K422" s="240"/>
      <c r="L422" s="244"/>
      <c r="M422" s="245"/>
      <c r="N422" s="246"/>
      <c r="O422" s="246"/>
      <c r="P422" s="246"/>
      <c r="Q422" s="246"/>
      <c r="R422" s="246"/>
      <c r="S422" s="246"/>
      <c r="T422" s="247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8" t="s">
        <v>257</v>
      </c>
      <c r="AU422" s="248" t="s">
        <v>85</v>
      </c>
      <c r="AV422" s="13" t="s">
        <v>85</v>
      </c>
      <c r="AW422" s="13" t="s">
        <v>34</v>
      </c>
      <c r="AX422" s="13" t="s">
        <v>77</v>
      </c>
      <c r="AY422" s="248" t="s">
        <v>245</v>
      </c>
    </row>
    <row r="423" s="14" customFormat="1">
      <c r="A423" s="14"/>
      <c r="B423" s="249"/>
      <c r="C423" s="250"/>
      <c r="D423" s="234" t="s">
        <v>257</v>
      </c>
      <c r="E423" s="251" t="s">
        <v>1</v>
      </c>
      <c r="F423" s="252" t="s">
        <v>85</v>
      </c>
      <c r="G423" s="250"/>
      <c r="H423" s="253">
        <v>1</v>
      </c>
      <c r="I423" s="254"/>
      <c r="J423" s="250"/>
      <c r="K423" s="250"/>
      <c r="L423" s="255"/>
      <c r="M423" s="256"/>
      <c r="N423" s="257"/>
      <c r="O423" s="257"/>
      <c r="P423" s="257"/>
      <c r="Q423" s="257"/>
      <c r="R423" s="257"/>
      <c r="S423" s="257"/>
      <c r="T423" s="258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9" t="s">
        <v>257</v>
      </c>
      <c r="AU423" s="259" t="s">
        <v>85</v>
      </c>
      <c r="AV423" s="14" t="s">
        <v>87</v>
      </c>
      <c r="AW423" s="14" t="s">
        <v>34</v>
      </c>
      <c r="AX423" s="14" t="s">
        <v>77</v>
      </c>
      <c r="AY423" s="259" t="s">
        <v>245</v>
      </c>
    </row>
    <row r="424" s="13" customFormat="1">
      <c r="A424" s="13"/>
      <c r="B424" s="239"/>
      <c r="C424" s="240"/>
      <c r="D424" s="234" t="s">
        <v>257</v>
      </c>
      <c r="E424" s="241" t="s">
        <v>1</v>
      </c>
      <c r="F424" s="242" t="s">
        <v>1591</v>
      </c>
      <c r="G424" s="240"/>
      <c r="H424" s="241" t="s">
        <v>1</v>
      </c>
      <c r="I424" s="243"/>
      <c r="J424" s="240"/>
      <c r="K424" s="240"/>
      <c r="L424" s="244"/>
      <c r="M424" s="245"/>
      <c r="N424" s="246"/>
      <c r="O424" s="246"/>
      <c r="P424" s="246"/>
      <c r="Q424" s="246"/>
      <c r="R424" s="246"/>
      <c r="S424" s="246"/>
      <c r="T424" s="247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8" t="s">
        <v>257</v>
      </c>
      <c r="AU424" s="248" t="s">
        <v>85</v>
      </c>
      <c r="AV424" s="13" t="s">
        <v>85</v>
      </c>
      <c r="AW424" s="13" t="s">
        <v>34</v>
      </c>
      <c r="AX424" s="13" t="s">
        <v>77</v>
      </c>
      <c r="AY424" s="248" t="s">
        <v>245</v>
      </c>
    </row>
    <row r="425" s="14" customFormat="1">
      <c r="A425" s="14"/>
      <c r="B425" s="249"/>
      <c r="C425" s="250"/>
      <c r="D425" s="234" t="s">
        <v>257</v>
      </c>
      <c r="E425" s="251" t="s">
        <v>1</v>
      </c>
      <c r="F425" s="252" t="s">
        <v>85</v>
      </c>
      <c r="G425" s="250"/>
      <c r="H425" s="253">
        <v>1</v>
      </c>
      <c r="I425" s="254"/>
      <c r="J425" s="250"/>
      <c r="K425" s="250"/>
      <c r="L425" s="255"/>
      <c r="M425" s="256"/>
      <c r="N425" s="257"/>
      <c r="O425" s="257"/>
      <c r="P425" s="257"/>
      <c r="Q425" s="257"/>
      <c r="R425" s="257"/>
      <c r="S425" s="257"/>
      <c r="T425" s="258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9" t="s">
        <v>257</v>
      </c>
      <c r="AU425" s="259" t="s">
        <v>85</v>
      </c>
      <c r="AV425" s="14" t="s">
        <v>87</v>
      </c>
      <c r="AW425" s="14" t="s">
        <v>34</v>
      </c>
      <c r="AX425" s="14" t="s">
        <v>77</v>
      </c>
      <c r="AY425" s="259" t="s">
        <v>245</v>
      </c>
    </row>
    <row r="426" s="15" customFormat="1">
      <c r="A426" s="15"/>
      <c r="B426" s="260"/>
      <c r="C426" s="261"/>
      <c r="D426" s="234" t="s">
        <v>257</v>
      </c>
      <c r="E426" s="262" t="s">
        <v>1</v>
      </c>
      <c r="F426" s="263" t="s">
        <v>266</v>
      </c>
      <c r="G426" s="261"/>
      <c r="H426" s="264">
        <v>2</v>
      </c>
      <c r="I426" s="265"/>
      <c r="J426" s="261"/>
      <c r="K426" s="261"/>
      <c r="L426" s="266"/>
      <c r="M426" s="267"/>
      <c r="N426" s="268"/>
      <c r="O426" s="268"/>
      <c r="P426" s="268"/>
      <c r="Q426" s="268"/>
      <c r="R426" s="268"/>
      <c r="S426" s="268"/>
      <c r="T426" s="269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70" t="s">
        <v>257</v>
      </c>
      <c r="AU426" s="270" t="s">
        <v>85</v>
      </c>
      <c r="AV426" s="15" t="s">
        <v>253</v>
      </c>
      <c r="AW426" s="15" t="s">
        <v>34</v>
      </c>
      <c r="AX426" s="15" t="s">
        <v>85</v>
      </c>
      <c r="AY426" s="270" t="s">
        <v>245</v>
      </c>
    </row>
    <row r="427" s="2" customFormat="1" ht="16.5" customHeight="1">
      <c r="A427" s="40"/>
      <c r="B427" s="41"/>
      <c r="C427" s="221" t="s">
        <v>626</v>
      </c>
      <c r="D427" s="221" t="s">
        <v>248</v>
      </c>
      <c r="E427" s="222" t="s">
        <v>733</v>
      </c>
      <c r="F427" s="223" t="s">
        <v>734</v>
      </c>
      <c r="G427" s="224" t="s">
        <v>545</v>
      </c>
      <c r="H427" s="225">
        <v>1149.3730000000001</v>
      </c>
      <c r="I427" s="226"/>
      <c r="J427" s="227">
        <f>ROUND(I427*H427,2)</f>
        <v>0</v>
      </c>
      <c r="K427" s="223" t="s">
        <v>252</v>
      </c>
      <c r="L427" s="46"/>
      <c r="M427" s="228" t="s">
        <v>1</v>
      </c>
      <c r="N427" s="229" t="s">
        <v>42</v>
      </c>
      <c r="O427" s="93"/>
      <c r="P427" s="230">
        <f>O427*H427</f>
        <v>0</v>
      </c>
      <c r="Q427" s="230">
        <v>0</v>
      </c>
      <c r="R427" s="230">
        <f>Q427*H427</f>
        <v>0</v>
      </c>
      <c r="S427" s="230">
        <v>0</v>
      </c>
      <c r="T427" s="231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32" t="s">
        <v>594</v>
      </c>
      <c r="AT427" s="232" t="s">
        <v>248</v>
      </c>
      <c r="AU427" s="232" t="s">
        <v>85</v>
      </c>
      <c r="AY427" s="19" t="s">
        <v>245</v>
      </c>
      <c r="BE427" s="233">
        <f>IF(N427="základní",J427,0)</f>
        <v>0</v>
      </c>
      <c r="BF427" s="233">
        <f>IF(N427="snížená",J427,0)</f>
        <v>0</v>
      </c>
      <c r="BG427" s="233">
        <f>IF(N427="zákl. přenesená",J427,0)</f>
        <v>0</v>
      </c>
      <c r="BH427" s="233">
        <f>IF(N427="sníž. přenesená",J427,0)</f>
        <v>0</v>
      </c>
      <c r="BI427" s="233">
        <f>IF(N427="nulová",J427,0)</f>
        <v>0</v>
      </c>
      <c r="BJ427" s="19" t="s">
        <v>85</v>
      </c>
      <c r="BK427" s="233">
        <f>ROUND(I427*H427,2)</f>
        <v>0</v>
      </c>
      <c r="BL427" s="19" t="s">
        <v>594</v>
      </c>
      <c r="BM427" s="232" t="s">
        <v>1592</v>
      </c>
    </row>
    <row r="428" s="2" customFormat="1">
      <c r="A428" s="40"/>
      <c r="B428" s="41"/>
      <c r="C428" s="42"/>
      <c r="D428" s="234" t="s">
        <v>255</v>
      </c>
      <c r="E428" s="42"/>
      <c r="F428" s="235" t="s">
        <v>736</v>
      </c>
      <c r="G428" s="42"/>
      <c r="H428" s="42"/>
      <c r="I428" s="236"/>
      <c r="J428" s="42"/>
      <c r="K428" s="42"/>
      <c r="L428" s="46"/>
      <c r="M428" s="237"/>
      <c r="N428" s="238"/>
      <c r="O428" s="93"/>
      <c r="P428" s="93"/>
      <c r="Q428" s="93"/>
      <c r="R428" s="93"/>
      <c r="S428" s="93"/>
      <c r="T428" s="94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255</v>
      </c>
      <c r="AU428" s="19" t="s">
        <v>85</v>
      </c>
    </row>
    <row r="429" s="13" customFormat="1">
      <c r="A429" s="13"/>
      <c r="B429" s="239"/>
      <c r="C429" s="240"/>
      <c r="D429" s="234" t="s">
        <v>257</v>
      </c>
      <c r="E429" s="241" t="s">
        <v>1</v>
      </c>
      <c r="F429" s="242" t="s">
        <v>737</v>
      </c>
      <c r="G429" s="240"/>
      <c r="H429" s="241" t="s">
        <v>1</v>
      </c>
      <c r="I429" s="243"/>
      <c r="J429" s="240"/>
      <c r="K429" s="240"/>
      <c r="L429" s="244"/>
      <c r="M429" s="245"/>
      <c r="N429" s="246"/>
      <c r="O429" s="246"/>
      <c r="P429" s="246"/>
      <c r="Q429" s="246"/>
      <c r="R429" s="246"/>
      <c r="S429" s="246"/>
      <c r="T429" s="247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8" t="s">
        <v>257</v>
      </c>
      <c r="AU429" s="248" t="s">
        <v>85</v>
      </c>
      <c r="AV429" s="13" t="s">
        <v>85</v>
      </c>
      <c r="AW429" s="13" t="s">
        <v>34</v>
      </c>
      <c r="AX429" s="13" t="s">
        <v>77</v>
      </c>
      <c r="AY429" s="248" t="s">
        <v>245</v>
      </c>
    </row>
    <row r="430" s="14" customFormat="1">
      <c r="A430" s="14"/>
      <c r="B430" s="249"/>
      <c r="C430" s="250"/>
      <c r="D430" s="234" t="s">
        <v>257</v>
      </c>
      <c r="E430" s="251" t="s">
        <v>198</v>
      </c>
      <c r="F430" s="252" t="s">
        <v>738</v>
      </c>
      <c r="G430" s="250"/>
      <c r="H430" s="253">
        <v>806.23299999999995</v>
      </c>
      <c r="I430" s="254"/>
      <c r="J430" s="250"/>
      <c r="K430" s="250"/>
      <c r="L430" s="255"/>
      <c r="M430" s="256"/>
      <c r="N430" s="257"/>
      <c r="O430" s="257"/>
      <c r="P430" s="257"/>
      <c r="Q430" s="257"/>
      <c r="R430" s="257"/>
      <c r="S430" s="257"/>
      <c r="T430" s="258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9" t="s">
        <v>257</v>
      </c>
      <c r="AU430" s="259" t="s">
        <v>85</v>
      </c>
      <c r="AV430" s="14" t="s">
        <v>87</v>
      </c>
      <c r="AW430" s="14" t="s">
        <v>34</v>
      </c>
      <c r="AX430" s="14" t="s">
        <v>77</v>
      </c>
      <c r="AY430" s="259" t="s">
        <v>245</v>
      </c>
    </row>
    <row r="431" s="13" customFormat="1">
      <c r="A431" s="13"/>
      <c r="B431" s="239"/>
      <c r="C431" s="240"/>
      <c r="D431" s="234" t="s">
        <v>257</v>
      </c>
      <c r="E431" s="241" t="s">
        <v>1</v>
      </c>
      <c r="F431" s="242" t="s">
        <v>1593</v>
      </c>
      <c r="G431" s="240"/>
      <c r="H431" s="241" t="s">
        <v>1</v>
      </c>
      <c r="I431" s="243"/>
      <c r="J431" s="240"/>
      <c r="K431" s="240"/>
      <c r="L431" s="244"/>
      <c r="M431" s="245"/>
      <c r="N431" s="246"/>
      <c r="O431" s="246"/>
      <c r="P431" s="246"/>
      <c r="Q431" s="246"/>
      <c r="R431" s="246"/>
      <c r="S431" s="246"/>
      <c r="T431" s="247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8" t="s">
        <v>257</v>
      </c>
      <c r="AU431" s="248" t="s">
        <v>85</v>
      </c>
      <c r="AV431" s="13" t="s">
        <v>85</v>
      </c>
      <c r="AW431" s="13" t="s">
        <v>34</v>
      </c>
      <c r="AX431" s="13" t="s">
        <v>77</v>
      </c>
      <c r="AY431" s="248" t="s">
        <v>245</v>
      </c>
    </row>
    <row r="432" s="14" customFormat="1">
      <c r="A432" s="14"/>
      <c r="B432" s="249"/>
      <c r="C432" s="250"/>
      <c r="D432" s="234" t="s">
        <v>257</v>
      </c>
      <c r="E432" s="251" t="s">
        <v>1437</v>
      </c>
      <c r="F432" s="252" t="s">
        <v>1594</v>
      </c>
      <c r="G432" s="250"/>
      <c r="H432" s="253">
        <v>343.13999999999999</v>
      </c>
      <c r="I432" s="254"/>
      <c r="J432" s="250"/>
      <c r="K432" s="250"/>
      <c r="L432" s="255"/>
      <c r="M432" s="256"/>
      <c r="N432" s="257"/>
      <c r="O432" s="257"/>
      <c r="P432" s="257"/>
      <c r="Q432" s="257"/>
      <c r="R432" s="257"/>
      <c r="S432" s="257"/>
      <c r="T432" s="258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9" t="s">
        <v>257</v>
      </c>
      <c r="AU432" s="259" t="s">
        <v>85</v>
      </c>
      <c r="AV432" s="14" t="s">
        <v>87</v>
      </c>
      <c r="AW432" s="14" t="s">
        <v>34</v>
      </c>
      <c r="AX432" s="14" t="s">
        <v>77</v>
      </c>
      <c r="AY432" s="259" t="s">
        <v>245</v>
      </c>
    </row>
    <row r="433" s="15" customFormat="1">
      <c r="A433" s="15"/>
      <c r="B433" s="260"/>
      <c r="C433" s="261"/>
      <c r="D433" s="234" t="s">
        <v>257</v>
      </c>
      <c r="E433" s="262" t="s">
        <v>1</v>
      </c>
      <c r="F433" s="263" t="s">
        <v>266</v>
      </c>
      <c r="G433" s="261"/>
      <c r="H433" s="264">
        <v>1149.3730000000001</v>
      </c>
      <c r="I433" s="265"/>
      <c r="J433" s="261"/>
      <c r="K433" s="261"/>
      <c r="L433" s="266"/>
      <c r="M433" s="293"/>
      <c r="N433" s="294"/>
      <c r="O433" s="294"/>
      <c r="P433" s="294"/>
      <c r="Q433" s="294"/>
      <c r="R433" s="294"/>
      <c r="S433" s="294"/>
      <c r="T433" s="29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70" t="s">
        <v>257</v>
      </c>
      <c r="AU433" s="270" t="s">
        <v>85</v>
      </c>
      <c r="AV433" s="15" t="s">
        <v>253</v>
      </c>
      <c r="AW433" s="15" t="s">
        <v>34</v>
      </c>
      <c r="AX433" s="15" t="s">
        <v>85</v>
      </c>
      <c r="AY433" s="270" t="s">
        <v>245</v>
      </c>
    </row>
    <row r="434" s="2" customFormat="1" ht="6.96" customHeight="1">
      <c r="A434" s="40"/>
      <c r="B434" s="68"/>
      <c r="C434" s="69"/>
      <c r="D434" s="69"/>
      <c r="E434" s="69"/>
      <c r="F434" s="69"/>
      <c r="G434" s="69"/>
      <c r="H434" s="69"/>
      <c r="I434" s="69"/>
      <c r="J434" s="69"/>
      <c r="K434" s="69"/>
      <c r="L434" s="46"/>
      <c r="M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</row>
  </sheetData>
  <sheetProtection sheet="1" autoFilter="0" formatColumns="0" formatRows="0" objects="1" scenarios="1" spinCount="100000" saltValue="+uwStC+D1Dy+2NfEmjzl8qxCLNOad/lS4WwjYwKVuywgWlcpnzfM1pa0UwZJi31KQIRQjpVdjW6gzOOB/lWvTQ==" hashValue="UsBFSFhIBLpcxOsn3/IAigN78m/MTJW3mjbKJcf013grkUjkXUyCXITFw8xMN5ux9o14vYY5kX6uiA1X0hPe7A==" algorithmName="SHA-512" password="CC35"/>
  <autoFilter ref="C119:K433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98</v>
      </c>
      <c r="AZ2" s="138" t="s">
        <v>991</v>
      </c>
      <c r="BA2" s="138" t="s">
        <v>1</v>
      </c>
      <c r="BB2" s="138" t="s">
        <v>1</v>
      </c>
      <c r="BC2" s="138" t="s">
        <v>1595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1596</v>
      </c>
      <c r="BA3" s="138" t="s">
        <v>1</v>
      </c>
      <c r="BB3" s="138" t="s">
        <v>1</v>
      </c>
      <c r="BC3" s="138" t="s">
        <v>1597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1598</v>
      </c>
      <c r="BA4" s="138" t="s">
        <v>1</v>
      </c>
      <c r="BB4" s="138" t="s">
        <v>1</v>
      </c>
      <c r="BC4" s="138" t="s">
        <v>1599</v>
      </c>
      <c r="BD4" s="138" t="s">
        <v>87</v>
      </c>
    </row>
    <row r="5" hidden="1" s="1" customFormat="1" ht="6.96" customHeight="1">
      <c r="B5" s="22"/>
      <c r="L5" s="22"/>
      <c r="AZ5" s="138" t="s">
        <v>1600</v>
      </c>
      <c r="BA5" s="138" t="s">
        <v>1601</v>
      </c>
      <c r="BB5" s="138" t="s">
        <v>1</v>
      </c>
      <c r="BC5" s="138" t="s">
        <v>1602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1010</v>
      </c>
      <c r="BA6" s="138" t="s">
        <v>1</v>
      </c>
      <c r="BB6" s="138" t="s">
        <v>1</v>
      </c>
      <c r="BC6" s="138" t="s">
        <v>1603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hidden="1" s="2" customFormat="1" ht="16.5" customHeight="1">
      <c r="A9" s="40"/>
      <c r="B9" s="46"/>
      <c r="C9" s="40"/>
      <c r="D9" s="40"/>
      <c r="E9" s="145" t="s">
        <v>1604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ROUND((SUM(BE120:BE204)),  2)</f>
        <v>0</v>
      </c>
      <c r="G33" s="40"/>
      <c r="H33" s="40"/>
      <c r="I33" s="158">
        <v>0.20999999999999999</v>
      </c>
      <c r="J33" s="157">
        <f>ROUND(((SUM(BE120:BE204))*I33),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ROUND((SUM(BF120:BF204)),  2)</f>
        <v>0</v>
      </c>
      <c r="G34" s="40"/>
      <c r="H34" s="40"/>
      <c r="I34" s="158">
        <v>0.12</v>
      </c>
      <c r="J34" s="157">
        <f>ROUND(((SUM(BF120:BF204))*I34),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ROUND((SUM(BG120:BG204)),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ROUND((SUM(BH120:BH204)),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ROUND((SUM(BI120:BI204)),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SO112.12.01 - ŽST Valašská Polanka, kolejový spodek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J121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227</v>
      </c>
      <c r="E98" s="191"/>
      <c r="F98" s="191"/>
      <c r="G98" s="191"/>
      <c r="H98" s="191"/>
      <c r="I98" s="191"/>
      <c r="J98" s="192">
        <f>J122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228</v>
      </c>
      <c r="E99" s="191"/>
      <c r="F99" s="191"/>
      <c r="G99" s="191"/>
      <c r="H99" s="191"/>
      <c r="I99" s="191"/>
      <c r="J99" s="192">
        <f>J159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2"/>
      <c r="C100" s="183"/>
      <c r="D100" s="184" t="s">
        <v>229</v>
      </c>
      <c r="E100" s="185"/>
      <c r="F100" s="185"/>
      <c r="G100" s="185"/>
      <c r="H100" s="185"/>
      <c r="I100" s="185"/>
      <c r="J100" s="186">
        <f>J178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hidden="1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/>
    <row r="104" hidden="1"/>
    <row r="105" hidden="1"/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5" t="s">
        <v>230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4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77" t="str">
        <f>E7</f>
        <v>Cyklická obnova trati v úseku Vsetín – Horní Lideč</v>
      </c>
      <c r="F110" s="34"/>
      <c r="G110" s="34"/>
      <c r="H110" s="34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191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SO112.12.01 - ŽST Valašská Polanka, kolejový spodek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20</v>
      </c>
      <c r="D114" s="42"/>
      <c r="E114" s="42"/>
      <c r="F114" s="29" t="str">
        <f>F12</f>
        <v>Vsetín - Horní Lideč</v>
      </c>
      <c r="G114" s="42"/>
      <c r="H114" s="42"/>
      <c r="I114" s="34" t="s">
        <v>22</v>
      </c>
      <c r="J114" s="81" t="str">
        <f>IF(J12="","",J12)</f>
        <v>20. 11. 2025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4" t="s">
        <v>24</v>
      </c>
      <c r="D116" s="42"/>
      <c r="E116" s="42"/>
      <c r="F116" s="29" t="str">
        <f>E15</f>
        <v>Správa železnic s.o.</v>
      </c>
      <c r="G116" s="42"/>
      <c r="H116" s="42"/>
      <c r="I116" s="34" t="s">
        <v>32</v>
      </c>
      <c r="J116" s="38" t="str">
        <f>E21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30</v>
      </c>
      <c r="D117" s="42"/>
      <c r="E117" s="42"/>
      <c r="F117" s="29" t="str">
        <f>IF(E18="","",E18)</f>
        <v>Vyplň údaj</v>
      </c>
      <c r="G117" s="42"/>
      <c r="H117" s="42"/>
      <c r="I117" s="34" t="s">
        <v>35</v>
      </c>
      <c r="J117" s="38" t="str">
        <f>E24</f>
        <v>Správa železnic s.o.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194"/>
      <c r="B119" s="195"/>
      <c r="C119" s="196" t="s">
        <v>231</v>
      </c>
      <c r="D119" s="197" t="s">
        <v>62</v>
      </c>
      <c r="E119" s="197" t="s">
        <v>58</v>
      </c>
      <c r="F119" s="197" t="s">
        <v>59</v>
      </c>
      <c r="G119" s="197" t="s">
        <v>232</v>
      </c>
      <c r="H119" s="197" t="s">
        <v>233</v>
      </c>
      <c r="I119" s="197" t="s">
        <v>234</v>
      </c>
      <c r="J119" s="197" t="s">
        <v>223</v>
      </c>
      <c r="K119" s="198" t="s">
        <v>235</v>
      </c>
      <c r="L119" s="199"/>
      <c r="M119" s="102" t="s">
        <v>1</v>
      </c>
      <c r="N119" s="103" t="s">
        <v>41</v>
      </c>
      <c r="O119" s="103" t="s">
        <v>236</v>
      </c>
      <c r="P119" s="103" t="s">
        <v>237</v>
      </c>
      <c r="Q119" s="103" t="s">
        <v>238</v>
      </c>
      <c r="R119" s="103" t="s">
        <v>239</v>
      </c>
      <c r="S119" s="103" t="s">
        <v>240</v>
      </c>
      <c r="T119" s="104" t="s">
        <v>241</v>
      </c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</row>
    <row r="120" s="2" customFormat="1" ht="22.8" customHeight="1">
      <c r="A120" s="40"/>
      <c r="B120" s="41"/>
      <c r="C120" s="109" t="s">
        <v>242</v>
      </c>
      <c r="D120" s="42"/>
      <c r="E120" s="42"/>
      <c r="F120" s="42"/>
      <c r="G120" s="42"/>
      <c r="H120" s="42"/>
      <c r="I120" s="42"/>
      <c r="J120" s="200">
        <f>BK120</f>
        <v>0</v>
      </c>
      <c r="K120" s="42"/>
      <c r="L120" s="46"/>
      <c r="M120" s="105"/>
      <c r="N120" s="201"/>
      <c r="O120" s="106"/>
      <c r="P120" s="202">
        <f>P121+P178</f>
        <v>0</v>
      </c>
      <c r="Q120" s="106"/>
      <c r="R120" s="202">
        <f>R121+R178</f>
        <v>48.845112</v>
      </c>
      <c r="S120" s="106"/>
      <c r="T120" s="203">
        <f>T121+T178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76</v>
      </c>
      <c r="AU120" s="19" t="s">
        <v>225</v>
      </c>
      <c r="BK120" s="204">
        <f>BK121+BK178</f>
        <v>0</v>
      </c>
    </row>
    <row r="121" s="12" customFormat="1" ht="25.92" customHeight="1">
      <c r="A121" s="12"/>
      <c r="B121" s="205"/>
      <c r="C121" s="206"/>
      <c r="D121" s="207" t="s">
        <v>76</v>
      </c>
      <c r="E121" s="208" t="s">
        <v>243</v>
      </c>
      <c r="F121" s="208" t="s">
        <v>244</v>
      </c>
      <c r="G121" s="206"/>
      <c r="H121" s="206"/>
      <c r="I121" s="209"/>
      <c r="J121" s="210">
        <f>BK121</f>
        <v>0</v>
      </c>
      <c r="K121" s="206"/>
      <c r="L121" s="211"/>
      <c r="M121" s="212"/>
      <c r="N121" s="213"/>
      <c r="O121" s="213"/>
      <c r="P121" s="214">
        <f>P122+P159</f>
        <v>0</v>
      </c>
      <c r="Q121" s="213"/>
      <c r="R121" s="214">
        <f>R122+R159</f>
        <v>48.845112</v>
      </c>
      <c r="S121" s="213"/>
      <c r="T121" s="215">
        <f>T122+T159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6" t="s">
        <v>85</v>
      </c>
      <c r="AT121" s="217" t="s">
        <v>76</v>
      </c>
      <c r="AU121" s="217" t="s">
        <v>77</v>
      </c>
      <c r="AY121" s="216" t="s">
        <v>245</v>
      </c>
      <c r="BK121" s="218">
        <f>BK122+BK159</f>
        <v>0</v>
      </c>
    </row>
    <row r="122" s="12" customFormat="1" ht="22.8" customHeight="1">
      <c r="A122" s="12"/>
      <c r="B122" s="205"/>
      <c r="C122" s="206"/>
      <c r="D122" s="207" t="s">
        <v>76</v>
      </c>
      <c r="E122" s="219" t="s">
        <v>246</v>
      </c>
      <c r="F122" s="219" t="s">
        <v>247</v>
      </c>
      <c r="G122" s="206"/>
      <c r="H122" s="206"/>
      <c r="I122" s="209"/>
      <c r="J122" s="220">
        <f>BK122</f>
        <v>0</v>
      </c>
      <c r="K122" s="206"/>
      <c r="L122" s="211"/>
      <c r="M122" s="212"/>
      <c r="N122" s="213"/>
      <c r="O122" s="213"/>
      <c r="P122" s="214">
        <f>SUM(P123:P158)</f>
        <v>0</v>
      </c>
      <c r="Q122" s="213"/>
      <c r="R122" s="214">
        <f>SUM(R123:R158)</f>
        <v>0</v>
      </c>
      <c r="S122" s="213"/>
      <c r="T122" s="215">
        <f>SUM(T123:T158)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85</v>
      </c>
      <c r="AY122" s="216" t="s">
        <v>245</v>
      </c>
      <c r="BK122" s="218">
        <f>SUM(BK123:BK158)</f>
        <v>0</v>
      </c>
    </row>
    <row r="123" s="2" customFormat="1" ht="21.75" customHeight="1">
      <c r="A123" s="40"/>
      <c r="B123" s="41"/>
      <c r="C123" s="221" t="s">
        <v>85</v>
      </c>
      <c r="D123" s="221" t="s">
        <v>248</v>
      </c>
      <c r="E123" s="222" t="s">
        <v>1605</v>
      </c>
      <c r="F123" s="223" t="s">
        <v>1606</v>
      </c>
      <c r="G123" s="224" t="s">
        <v>317</v>
      </c>
      <c r="H123" s="225">
        <v>5.2000000000000002</v>
      </c>
      <c r="I123" s="226"/>
      <c r="J123" s="227">
        <f>ROUND(I123*H123,2)</f>
        <v>0</v>
      </c>
      <c r="K123" s="223" t="s">
        <v>252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87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1607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1608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87</v>
      </c>
    </row>
    <row r="125" s="13" customFormat="1">
      <c r="A125" s="13"/>
      <c r="B125" s="239"/>
      <c r="C125" s="240"/>
      <c r="D125" s="234" t="s">
        <v>257</v>
      </c>
      <c r="E125" s="241" t="s">
        <v>1</v>
      </c>
      <c r="F125" s="242" t="s">
        <v>1609</v>
      </c>
      <c r="G125" s="240"/>
      <c r="H125" s="241" t="s">
        <v>1</v>
      </c>
      <c r="I125" s="243"/>
      <c r="J125" s="240"/>
      <c r="K125" s="240"/>
      <c r="L125" s="244"/>
      <c r="M125" s="245"/>
      <c r="N125" s="246"/>
      <c r="O125" s="246"/>
      <c r="P125" s="246"/>
      <c r="Q125" s="246"/>
      <c r="R125" s="246"/>
      <c r="S125" s="246"/>
      <c r="T125" s="24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8" t="s">
        <v>257</v>
      </c>
      <c r="AU125" s="248" t="s">
        <v>87</v>
      </c>
      <c r="AV125" s="13" t="s">
        <v>85</v>
      </c>
      <c r="AW125" s="13" t="s">
        <v>34</v>
      </c>
      <c r="AX125" s="13" t="s">
        <v>77</v>
      </c>
      <c r="AY125" s="248" t="s">
        <v>245</v>
      </c>
    </row>
    <row r="126" s="14" customFormat="1">
      <c r="A126" s="14"/>
      <c r="B126" s="249"/>
      <c r="C126" s="250"/>
      <c r="D126" s="234" t="s">
        <v>257</v>
      </c>
      <c r="E126" s="251" t="s">
        <v>1</v>
      </c>
      <c r="F126" s="252" t="s">
        <v>1610</v>
      </c>
      <c r="G126" s="250"/>
      <c r="H126" s="253">
        <v>5.2000000000000002</v>
      </c>
      <c r="I126" s="254"/>
      <c r="J126" s="250"/>
      <c r="K126" s="250"/>
      <c r="L126" s="255"/>
      <c r="M126" s="256"/>
      <c r="N126" s="257"/>
      <c r="O126" s="257"/>
      <c r="P126" s="257"/>
      <c r="Q126" s="257"/>
      <c r="R126" s="257"/>
      <c r="S126" s="257"/>
      <c r="T126" s="25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9" t="s">
        <v>257</v>
      </c>
      <c r="AU126" s="259" t="s">
        <v>87</v>
      </c>
      <c r="AV126" s="14" t="s">
        <v>87</v>
      </c>
      <c r="AW126" s="14" t="s">
        <v>34</v>
      </c>
      <c r="AX126" s="14" t="s">
        <v>85</v>
      </c>
      <c r="AY126" s="259" t="s">
        <v>245</v>
      </c>
    </row>
    <row r="127" s="2" customFormat="1" ht="21.75" customHeight="1">
      <c r="A127" s="40"/>
      <c r="B127" s="41"/>
      <c r="C127" s="221" t="s">
        <v>87</v>
      </c>
      <c r="D127" s="221" t="s">
        <v>248</v>
      </c>
      <c r="E127" s="222" t="s">
        <v>1611</v>
      </c>
      <c r="F127" s="223" t="s">
        <v>1612</v>
      </c>
      <c r="G127" s="224" t="s">
        <v>317</v>
      </c>
      <c r="H127" s="225">
        <v>5.2000000000000002</v>
      </c>
      <c r="I127" s="226"/>
      <c r="J127" s="227">
        <f>ROUND(I127*H127,2)</f>
        <v>0</v>
      </c>
      <c r="K127" s="223" t="s">
        <v>252</v>
      </c>
      <c r="L127" s="46"/>
      <c r="M127" s="228" t="s">
        <v>1</v>
      </c>
      <c r="N127" s="229" t="s">
        <v>42</v>
      </c>
      <c r="O127" s="93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2" t="s">
        <v>253</v>
      </c>
      <c r="AT127" s="232" t="s">
        <v>248</v>
      </c>
      <c r="AU127" s="232" t="s">
        <v>87</v>
      </c>
      <c r="AY127" s="19" t="s">
        <v>245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9" t="s">
        <v>85</v>
      </c>
      <c r="BK127" s="233">
        <f>ROUND(I127*H127,2)</f>
        <v>0</v>
      </c>
      <c r="BL127" s="19" t="s">
        <v>253</v>
      </c>
      <c r="BM127" s="232" t="s">
        <v>1613</v>
      </c>
    </row>
    <row r="128" s="2" customFormat="1">
      <c r="A128" s="40"/>
      <c r="B128" s="41"/>
      <c r="C128" s="42"/>
      <c r="D128" s="234" t="s">
        <v>255</v>
      </c>
      <c r="E128" s="42"/>
      <c r="F128" s="235" t="s">
        <v>1614</v>
      </c>
      <c r="G128" s="42"/>
      <c r="H128" s="42"/>
      <c r="I128" s="236"/>
      <c r="J128" s="42"/>
      <c r="K128" s="42"/>
      <c r="L128" s="46"/>
      <c r="M128" s="237"/>
      <c r="N128" s="238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255</v>
      </c>
      <c r="AU128" s="19" t="s">
        <v>87</v>
      </c>
    </row>
    <row r="129" s="13" customFormat="1">
      <c r="A129" s="13"/>
      <c r="B129" s="239"/>
      <c r="C129" s="240"/>
      <c r="D129" s="234" t="s">
        <v>257</v>
      </c>
      <c r="E129" s="241" t="s">
        <v>1</v>
      </c>
      <c r="F129" s="242" t="s">
        <v>1609</v>
      </c>
      <c r="G129" s="240"/>
      <c r="H129" s="241" t="s">
        <v>1</v>
      </c>
      <c r="I129" s="243"/>
      <c r="J129" s="240"/>
      <c r="K129" s="240"/>
      <c r="L129" s="244"/>
      <c r="M129" s="245"/>
      <c r="N129" s="246"/>
      <c r="O129" s="246"/>
      <c r="P129" s="246"/>
      <c r="Q129" s="246"/>
      <c r="R129" s="246"/>
      <c r="S129" s="246"/>
      <c r="T129" s="24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8" t="s">
        <v>257</v>
      </c>
      <c r="AU129" s="248" t="s">
        <v>87</v>
      </c>
      <c r="AV129" s="13" t="s">
        <v>85</v>
      </c>
      <c r="AW129" s="13" t="s">
        <v>34</v>
      </c>
      <c r="AX129" s="13" t="s">
        <v>77</v>
      </c>
      <c r="AY129" s="248" t="s">
        <v>245</v>
      </c>
    </row>
    <row r="130" s="14" customFormat="1">
      <c r="A130" s="14"/>
      <c r="B130" s="249"/>
      <c r="C130" s="250"/>
      <c r="D130" s="234" t="s">
        <v>257</v>
      </c>
      <c r="E130" s="251" t="s">
        <v>1</v>
      </c>
      <c r="F130" s="252" t="s">
        <v>1610</v>
      </c>
      <c r="G130" s="250"/>
      <c r="H130" s="253">
        <v>5.2000000000000002</v>
      </c>
      <c r="I130" s="254"/>
      <c r="J130" s="250"/>
      <c r="K130" s="250"/>
      <c r="L130" s="255"/>
      <c r="M130" s="256"/>
      <c r="N130" s="257"/>
      <c r="O130" s="257"/>
      <c r="P130" s="257"/>
      <c r="Q130" s="257"/>
      <c r="R130" s="257"/>
      <c r="S130" s="257"/>
      <c r="T130" s="258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9" t="s">
        <v>257</v>
      </c>
      <c r="AU130" s="259" t="s">
        <v>87</v>
      </c>
      <c r="AV130" s="14" t="s">
        <v>87</v>
      </c>
      <c r="AW130" s="14" t="s">
        <v>34</v>
      </c>
      <c r="AX130" s="14" t="s">
        <v>85</v>
      </c>
      <c r="AY130" s="259" t="s">
        <v>245</v>
      </c>
    </row>
    <row r="131" s="2" customFormat="1" ht="16.5" customHeight="1">
      <c r="A131" s="40"/>
      <c r="B131" s="41"/>
      <c r="C131" s="221" t="s">
        <v>272</v>
      </c>
      <c r="D131" s="221" t="s">
        <v>248</v>
      </c>
      <c r="E131" s="222" t="s">
        <v>1615</v>
      </c>
      <c r="F131" s="223" t="s">
        <v>1616</v>
      </c>
      <c r="G131" s="224" t="s">
        <v>275</v>
      </c>
      <c r="H131" s="225">
        <v>20</v>
      </c>
      <c r="I131" s="226"/>
      <c r="J131" s="227">
        <f>ROUND(I131*H131,2)</f>
        <v>0</v>
      </c>
      <c r="K131" s="223" t="s">
        <v>252</v>
      </c>
      <c r="L131" s="46"/>
      <c r="M131" s="228" t="s">
        <v>1</v>
      </c>
      <c r="N131" s="229" t="s">
        <v>42</v>
      </c>
      <c r="O131" s="93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32" t="s">
        <v>253</v>
      </c>
      <c r="AT131" s="232" t="s">
        <v>248</v>
      </c>
      <c r="AU131" s="232" t="s">
        <v>87</v>
      </c>
      <c r="AY131" s="19" t="s">
        <v>245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9" t="s">
        <v>85</v>
      </c>
      <c r="BK131" s="233">
        <f>ROUND(I131*H131,2)</f>
        <v>0</v>
      </c>
      <c r="BL131" s="19" t="s">
        <v>253</v>
      </c>
      <c r="BM131" s="232" t="s">
        <v>1617</v>
      </c>
    </row>
    <row r="132" s="2" customFormat="1">
      <c r="A132" s="40"/>
      <c r="B132" s="41"/>
      <c r="C132" s="42"/>
      <c r="D132" s="234" t="s">
        <v>255</v>
      </c>
      <c r="E132" s="42"/>
      <c r="F132" s="235" t="s">
        <v>1618</v>
      </c>
      <c r="G132" s="42"/>
      <c r="H132" s="42"/>
      <c r="I132" s="236"/>
      <c r="J132" s="42"/>
      <c r="K132" s="42"/>
      <c r="L132" s="46"/>
      <c r="M132" s="237"/>
      <c r="N132" s="238"/>
      <c r="O132" s="93"/>
      <c r="P132" s="93"/>
      <c r="Q132" s="93"/>
      <c r="R132" s="93"/>
      <c r="S132" s="93"/>
      <c r="T132" s="94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255</v>
      </c>
      <c r="AU132" s="19" t="s">
        <v>87</v>
      </c>
    </row>
    <row r="133" s="2" customFormat="1" ht="16.5" customHeight="1">
      <c r="A133" s="40"/>
      <c r="B133" s="41"/>
      <c r="C133" s="221" t="s">
        <v>253</v>
      </c>
      <c r="D133" s="221" t="s">
        <v>248</v>
      </c>
      <c r="E133" s="222" t="s">
        <v>1619</v>
      </c>
      <c r="F133" s="223" t="s">
        <v>1620</v>
      </c>
      <c r="G133" s="224" t="s">
        <v>317</v>
      </c>
      <c r="H133" s="225">
        <v>20</v>
      </c>
      <c r="I133" s="226"/>
      <c r="J133" s="227">
        <f>ROUND(I133*H133,2)</f>
        <v>0</v>
      </c>
      <c r="K133" s="223" t="s">
        <v>252</v>
      </c>
      <c r="L133" s="46"/>
      <c r="M133" s="228" t="s">
        <v>1</v>
      </c>
      <c r="N133" s="229" t="s">
        <v>42</v>
      </c>
      <c r="O133" s="93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2" t="s">
        <v>253</v>
      </c>
      <c r="AT133" s="232" t="s">
        <v>248</v>
      </c>
      <c r="AU133" s="232" t="s">
        <v>87</v>
      </c>
      <c r="AY133" s="19" t="s">
        <v>245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9" t="s">
        <v>85</v>
      </c>
      <c r="BK133" s="233">
        <f>ROUND(I133*H133,2)</f>
        <v>0</v>
      </c>
      <c r="BL133" s="19" t="s">
        <v>253</v>
      </c>
      <c r="BM133" s="232" t="s">
        <v>1621</v>
      </c>
    </row>
    <row r="134" s="2" customFormat="1">
      <c r="A134" s="40"/>
      <c r="B134" s="41"/>
      <c r="C134" s="42"/>
      <c r="D134" s="234" t="s">
        <v>255</v>
      </c>
      <c r="E134" s="42"/>
      <c r="F134" s="235" t="s">
        <v>1622</v>
      </c>
      <c r="G134" s="42"/>
      <c r="H134" s="42"/>
      <c r="I134" s="236"/>
      <c r="J134" s="42"/>
      <c r="K134" s="42"/>
      <c r="L134" s="46"/>
      <c r="M134" s="237"/>
      <c r="N134" s="238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255</v>
      </c>
      <c r="AU134" s="19" t="s">
        <v>87</v>
      </c>
    </row>
    <row r="135" s="2" customFormat="1" ht="16.5" customHeight="1">
      <c r="A135" s="40"/>
      <c r="B135" s="41"/>
      <c r="C135" s="221" t="s">
        <v>246</v>
      </c>
      <c r="D135" s="221" t="s">
        <v>248</v>
      </c>
      <c r="E135" s="222" t="s">
        <v>1623</v>
      </c>
      <c r="F135" s="223" t="s">
        <v>1624</v>
      </c>
      <c r="G135" s="224" t="s">
        <v>275</v>
      </c>
      <c r="H135" s="225">
        <v>20</v>
      </c>
      <c r="I135" s="226"/>
      <c r="J135" s="227">
        <f>ROUND(I135*H135,2)</f>
        <v>0</v>
      </c>
      <c r="K135" s="223" t="s">
        <v>252</v>
      </c>
      <c r="L135" s="46"/>
      <c r="M135" s="228" t="s">
        <v>1</v>
      </c>
      <c r="N135" s="229" t="s">
        <v>42</v>
      </c>
      <c r="O135" s="93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32" t="s">
        <v>253</v>
      </c>
      <c r="AT135" s="232" t="s">
        <v>248</v>
      </c>
      <c r="AU135" s="232" t="s">
        <v>87</v>
      </c>
      <c r="AY135" s="19" t="s">
        <v>245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9" t="s">
        <v>85</v>
      </c>
      <c r="BK135" s="233">
        <f>ROUND(I135*H135,2)</f>
        <v>0</v>
      </c>
      <c r="BL135" s="19" t="s">
        <v>253</v>
      </c>
      <c r="BM135" s="232" t="s">
        <v>1625</v>
      </c>
    </row>
    <row r="136" s="2" customFormat="1">
      <c r="A136" s="40"/>
      <c r="B136" s="41"/>
      <c r="C136" s="42"/>
      <c r="D136" s="234" t="s">
        <v>255</v>
      </c>
      <c r="E136" s="42"/>
      <c r="F136" s="235" t="s">
        <v>1626</v>
      </c>
      <c r="G136" s="42"/>
      <c r="H136" s="42"/>
      <c r="I136" s="236"/>
      <c r="J136" s="42"/>
      <c r="K136" s="42"/>
      <c r="L136" s="46"/>
      <c r="M136" s="237"/>
      <c r="N136" s="238"/>
      <c r="O136" s="93"/>
      <c r="P136" s="93"/>
      <c r="Q136" s="93"/>
      <c r="R136" s="93"/>
      <c r="S136" s="93"/>
      <c r="T136" s="94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255</v>
      </c>
      <c r="AU136" s="19" t="s">
        <v>87</v>
      </c>
    </row>
    <row r="137" s="2" customFormat="1" ht="16.5" customHeight="1">
      <c r="A137" s="40"/>
      <c r="B137" s="41"/>
      <c r="C137" s="221" t="s">
        <v>305</v>
      </c>
      <c r="D137" s="221" t="s">
        <v>248</v>
      </c>
      <c r="E137" s="222" t="s">
        <v>1627</v>
      </c>
      <c r="F137" s="223" t="s">
        <v>1628</v>
      </c>
      <c r="G137" s="224" t="s">
        <v>317</v>
      </c>
      <c r="H137" s="225">
        <v>20</v>
      </c>
      <c r="I137" s="226"/>
      <c r="J137" s="227">
        <f>ROUND(I137*H137,2)</f>
        <v>0</v>
      </c>
      <c r="K137" s="223" t="s">
        <v>252</v>
      </c>
      <c r="L137" s="46"/>
      <c r="M137" s="228" t="s">
        <v>1</v>
      </c>
      <c r="N137" s="229" t="s">
        <v>42</v>
      </c>
      <c r="O137" s="93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32" t="s">
        <v>253</v>
      </c>
      <c r="AT137" s="232" t="s">
        <v>248</v>
      </c>
      <c r="AU137" s="232" t="s">
        <v>87</v>
      </c>
      <c r="AY137" s="19" t="s">
        <v>245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9" t="s">
        <v>85</v>
      </c>
      <c r="BK137" s="233">
        <f>ROUND(I137*H137,2)</f>
        <v>0</v>
      </c>
      <c r="BL137" s="19" t="s">
        <v>253</v>
      </c>
      <c r="BM137" s="232" t="s">
        <v>1629</v>
      </c>
    </row>
    <row r="138" s="2" customFormat="1">
      <c r="A138" s="40"/>
      <c r="B138" s="41"/>
      <c r="C138" s="42"/>
      <c r="D138" s="234" t="s">
        <v>255</v>
      </c>
      <c r="E138" s="42"/>
      <c r="F138" s="235" t="s">
        <v>1630</v>
      </c>
      <c r="G138" s="42"/>
      <c r="H138" s="42"/>
      <c r="I138" s="236"/>
      <c r="J138" s="42"/>
      <c r="K138" s="42"/>
      <c r="L138" s="46"/>
      <c r="M138" s="237"/>
      <c r="N138" s="238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255</v>
      </c>
      <c r="AU138" s="19" t="s">
        <v>87</v>
      </c>
    </row>
    <row r="139" s="2" customFormat="1" ht="16.5" customHeight="1">
      <c r="A139" s="40"/>
      <c r="B139" s="41"/>
      <c r="C139" s="221" t="s">
        <v>314</v>
      </c>
      <c r="D139" s="221" t="s">
        <v>248</v>
      </c>
      <c r="E139" s="222" t="s">
        <v>1631</v>
      </c>
      <c r="F139" s="223" t="s">
        <v>1632</v>
      </c>
      <c r="G139" s="224" t="s">
        <v>317</v>
      </c>
      <c r="H139" s="225">
        <v>254</v>
      </c>
      <c r="I139" s="226"/>
      <c r="J139" s="227">
        <f>ROUND(I139*H139,2)</f>
        <v>0</v>
      </c>
      <c r="K139" s="223" t="s">
        <v>252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87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1633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1634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87</v>
      </c>
    </row>
    <row r="141" s="13" customFormat="1">
      <c r="A141" s="13"/>
      <c r="B141" s="239"/>
      <c r="C141" s="240"/>
      <c r="D141" s="234" t="s">
        <v>257</v>
      </c>
      <c r="E141" s="241" t="s">
        <v>1</v>
      </c>
      <c r="F141" s="242" t="s">
        <v>1512</v>
      </c>
      <c r="G141" s="240"/>
      <c r="H141" s="241" t="s">
        <v>1</v>
      </c>
      <c r="I141" s="243"/>
      <c r="J141" s="240"/>
      <c r="K141" s="240"/>
      <c r="L141" s="244"/>
      <c r="M141" s="245"/>
      <c r="N141" s="246"/>
      <c r="O141" s="246"/>
      <c r="P141" s="246"/>
      <c r="Q141" s="246"/>
      <c r="R141" s="246"/>
      <c r="S141" s="246"/>
      <c r="T141" s="24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8" t="s">
        <v>257</v>
      </c>
      <c r="AU141" s="248" t="s">
        <v>87</v>
      </c>
      <c r="AV141" s="13" t="s">
        <v>85</v>
      </c>
      <c r="AW141" s="13" t="s">
        <v>34</v>
      </c>
      <c r="AX141" s="13" t="s">
        <v>77</v>
      </c>
      <c r="AY141" s="248" t="s">
        <v>245</v>
      </c>
    </row>
    <row r="142" s="14" customFormat="1">
      <c r="A142" s="14"/>
      <c r="B142" s="249"/>
      <c r="C142" s="250"/>
      <c r="D142" s="234" t="s">
        <v>257</v>
      </c>
      <c r="E142" s="251" t="s">
        <v>1</v>
      </c>
      <c r="F142" s="252" t="s">
        <v>1635</v>
      </c>
      <c r="G142" s="250"/>
      <c r="H142" s="253">
        <v>254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257</v>
      </c>
      <c r="AU142" s="259" t="s">
        <v>87</v>
      </c>
      <c r="AV142" s="14" t="s">
        <v>87</v>
      </c>
      <c r="AW142" s="14" t="s">
        <v>34</v>
      </c>
      <c r="AX142" s="14" t="s">
        <v>77</v>
      </c>
      <c r="AY142" s="259" t="s">
        <v>245</v>
      </c>
    </row>
    <row r="143" s="15" customFormat="1">
      <c r="A143" s="15"/>
      <c r="B143" s="260"/>
      <c r="C143" s="261"/>
      <c r="D143" s="234" t="s">
        <v>257</v>
      </c>
      <c r="E143" s="262" t="s">
        <v>1598</v>
      </c>
      <c r="F143" s="263" t="s">
        <v>266</v>
      </c>
      <c r="G143" s="261"/>
      <c r="H143" s="264">
        <v>254</v>
      </c>
      <c r="I143" s="265"/>
      <c r="J143" s="261"/>
      <c r="K143" s="261"/>
      <c r="L143" s="266"/>
      <c r="M143" s="267"/>
      <c r="N143" s="268"/>
      <c r="O143" s="268"/>
      <c r="P143" s="268"/>
      <c r="Q143" s="268"/>
      <c r="R143" s="268"/>
      <c r="S143" s="268"/>
      <c r="T143" s="269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70" t="s">
        <v>257</v>
      </c>
      <c r="AU143" s="270" t="s">
        <v>87</v>
      </c>
      <c r="AV143" s="15" t="s">
        <v>253</v>
      </c>
      <c r="AW143" s="15" t="s">
        <v>34</v>
      </c>
      <c r="AX143" s="15" t="s">
        <v>85</v>
      </c>
      <c r="AY143" s="270" t="s">
        <v>245</v>
      </c>
    </row>
    <row r="144" s="2" customFormat="1" ht="16.5" customHeight="1">
      <c r="A144" s="40"/>
      <c r="B144" s="41"/>
      <c r="C144" s="221" t="s">
        <v>326</v>
      </c>
      <c r="D144" s="221" t="s">
        <v>248</v>
      </c>
      <c r="E144" s="222" t="s">
        <v>1636</v>
      </c>
      <c r="F144" s="223" t="s">
        <v>1637</v>
      </c>
      <c r="G144" s="224" t="s">
        <v>317</v>
      </c>
      <c r="H144" s="225">
        <v>227</v>
      </c>
      <c r="I144" s="226"/>
      <c r="J144" s="227">
        <f>ROUND(I144*H144,2)</f>
        <v>0</v>
      </c>
      <c r="K144" s="223" t="s">
        <v>252</v>
      </c>
      <c r="L144" s="46"/>
      <c r="M144" s="228" t="s">
        <v>1</v>
      </c>
      <c r="N144" s="229" t="s">
        <v>42</v>
      </c>
      <c r="O144" s="93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32" t="s">
        <v>253</v>
      </c>
      <c r="AT144" s="232" t="s">
        <v>248</v>
      </c>
      <c r="AU144" s="232" t="s">
        <v>87</v>
      </c>
      <c r="AY144" s="19" t="s">
        <v>245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9" t="s">
        <v>85</v>
      </c>
      <c r="BK144" s="233">
        <f>ROUND(I144*H144,2)</f>
        <v>0</v>
      </c>
      <c r="BL144" s="19" t="s">
        <v>253</v>
      </c>
      <c r="BM144" s="232" t="s">
        <v>1638</v>
      </c>
    </row>
    <row r="145" s="2" customFormat="1">
      <c r="A145" s="40"/>
      <c r="B145" s="41"/>
      <c r="C145" s="42"/>
      <c r="D145" s="234" t="s">
        <v>255</v>
      </c>
      <c r="E145" s="42"/>
      <c r="F145" s="235" t="s">
        <v>1639</v>
      </c>
      <c r="G145" s="42"/>
      <c r="H145" s="42"/>
      <c r="I145" s="236"/>
      <c r="J145" s="42"/>
      <c r="K145" s="42"/>
      <c r="L145" s="46"/>
      <c r="M145" s="237"/>
      <c r="N145" s="238"/>
      <c r="O145" s="93"/>
      <c r="P145" s="93"/>
      <c r="Q145" s="93"/>
      <c r="R145" s="93"/>
      <c r="S145" s="93"/>
      <c r="T145" s="94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19" t="s">
        <v>255</v>
      </c>
      <c r="AU145" s="19" t="s">
        <v>87</v>
      </c>
    </row>
    <row r="146" s="13" customFormat="1">
      <c r="A146" s="13"/>
      <c r="B146" s="239"/>
      <c r="C146" s="240"/>
      <c r="D146" s="234" t="s">
        <v>257</v>
      </c>
      <c r="E146" s="241" t="s">
        <v>1</v>
      </c>
      <c r="F146" s="242" t="s">
        <v>1511</v>
      </c>
      <c r="G146" s="240"/>
      <c r="H146" s="241" t="s">
        <v>1</v>
      </c>
      <c r="I146" s="243"/>
      <c r="J146" s="240"/>
      <c r="K146" s="240"/>
      <c r="L146" s="244"/>
      <c r="M146" s="245"/>
      <c r="N146" s="246"/>
      <c r="O146" s="246"/>
      <c r="P146" s="246"/>
      <c r="Q146" s="246"/>
      <c r="R146" s="246"/>
      <c r="S146" s="246"/>
      <c r="T146" s="24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8" t="s">
        <v>257</v>
      </c>
      <c r="AU146" s="248" t="s">
        <v>87</v>
      </c>
      <c r="AV146" s="13" t="s">
        <v>85</v>
      </c>
      <c r="AW146" s="13" t="s">
        <v>34</v>
      </c>
      <c r="AX146" s="13" t="s">
        <v>77</v>
      </c>
      <c r="AY146" s="248" t="s">
        <v>245</v>
      </c>
    </row>
    <row r="147" s="14" customFormat="1">
      <c r="A147" s="14"/>
      <c r="B147" s="249"/>
      <c r="C147" s="250"/>
      <c r="D147" s="234" t="s">
        <v>257</v>
      </c>
      <c r="E147" s="251" t="s">
        <v>1</v>
      </c>
      <c r="F147" s="252" t="s">
        <v>1640</v>
      </c>
      <c r="G147" s="250"/>
      <c r="H147" s="253">
        <v>227</v>
      </c>
      <c r="I147" s="254"/>
      <c r="J147" s="250"/>
      <c r="K147" s="250"/>
      <c r="L147" s="255"/>
      <c r="M147" s="256"/>
      <c r="N147" s="257"/>
      <c r="O147" s="257"/>
      <c r="P147" s="257"/>
      <c r="Q147" s="257"/>
      <c r="R147" s="257"/>
      <c r="S147" s="257"/>
      <c r="T147" s="258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9" t="s">
        <v>257</v>
      </c>
      <c r="AU147" s="259" t="s">
        <v>87</v>
      </c>
      <c r="AV147" s="14" t="s">
        <v>87</v>
      </c>
      <c r="AW147" s="14" t="s">
        <v>34</v>
      </c>
      <c r="AX147" s="14" t="s">
        <v>77</v>
      </c>
      <c r="AY147" s="259" t="s">
        <v>245</v>
      </c>
    </row>
    <row r="148" s="15" customFormat="1">
      <c r="A148" s="15"/>
      <c r="B148" s="260"/>
      <c r="C148" s="261"/>
      <c r="D148" s="234" t="s">
        <v>257</v>
      </c>
      <c r="E148" s="262" t="s">
        <v>1596</v>
      </c>
      <c r="F148" s="263" t="s">
        <v>266</v>
      </c>
      <c r="G148" s="261"/>
      <c r="H148" s="264">
        <v>227</v>
      </c>
      <c r="I148" s="265"/>
      <c r="J148" s="261"/>
      <c r="K148" s="261"/>
      <c r="L148" s="266"/>
      <c r="M148" s="267"/>
      <c r="N148" s="268"/>
      <c r="O148" s="268"/>
      <c r="P148" s="268"/>
      <c r="Q148" s="268"/>
      <c r="R148" s="268"/>
      <c r="S148" s="268"/>
      <c r="T148" s="269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70" t="s">
        <v>257</v>
      </c>
      <c r="AU148" s="270" t="s">
        <v>87</v>
      </c>
      <c r="AV148" s="15" t="s">
        <v>253</v>
      </c>
      <c r="AW148" s="15" t="s">
        <v>34</v>
      </c>
      <c r="AX148" s="15" t="s">
        <v>85</v>
      </c>
      <c r="AY148" s="270" t="s">
        <v>245</v>
      </c>
    </row>
    <row r="149" s="2" customFormat="1" ht="16.5" customHeight="1">
      <c r="A149" s="40"/>
      <c r="B149" s="41"/>
      <c r="C149" s="221" t="s">
        <v>335</v>
      </c>
      <c r="D149" s="221" t="s">
        <v>248</v>
      </c>
      <c r="E149" s="222" t="s">
        <v>1641</v>
      </c>
      <c r="F149" s="223" t="s">
        <v>1642</v>
      </c>
      <c r="G149" s="224" t="s">
        <v>317</v>
      </c>
      <c r="H149" s="225">
        <v>280</v>
      </c>
      <c r="I149" s="226"/>
      <c r="J149" s="227">
        <f>ROUND(I149*H149,2)</f>
        <v>0</v>
      </c>
      <c r="K149" s="223" t="s">
        <v>252</v>
      </c>
      <c r="L149" s="46"/>
      <c r="M149" s="228" t="s">
        <v>1</v>
      </c>
      <c r="N149" s="229" t="s">
        <v>42</v>
      </c>
      <c r="O149" s="93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32" t="s">
        <v>253</v>
      </c>
      <c r="AT149" s="232" t="s">
        <v>248</v>
      </c>
      <c r="AU149" s="232" t="s">
        <v>87</v>
      </c>
      <c r="AY149" s="19" t="s">
        <v>245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9" t="s">
        <v>85</v>
      </c>
      <c r="BK149" s="233">
        <f>ROUND(I149*H149,2)</f>
        <v>0</v>
      </c>
      <c r="BL149" s="19" t="s">
        <v>253</v>
      </c>
      <c r="BM149" s="232" t="s">
        <v>1643</v>
      </c>
    </row>
    <row r="150" s="2" customFormat="1">
      <c r="A150" s="40"/>
      <c r="B150" s="41"/>
      <c r="C150" s="42"/>
      <c r="D150" s="234" t="s">
        <v>255</v>
      </c>
      <c r="E150" s="42"/>
      <c r="F150" s="235" t="s">
        <v>1644</v>
      </c>
      <c r="G150" s="42"/>
      <c r="H150" s="42"/>
      <c r="I150" s="236"/>
      <c r="J150" s="42"/>
      <c r="K150" s="42"/>
      <c r="L150" s="46"/>
      <c r="M150" s="237"/>
      <c r="N150" s="238"/>
      <c r="O150" s="93"/>
      <c r="P150" s="93"/>
      <c r="Q150" s="93"/>
      <c r="R150" s="93"/>
      <c r="S150" s="93"/>
      <c r="T150" s="94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255</v>
      </c>
      <c r="AU150" s="19" t="s">
        <v>87</v>
      </c>
    </row>
    <row r="151" s="13" customFormat="1">
      <c r="A151" s="13"/>
      <c r="B151" s="239"/>
      <c r="C151" s="240"/>
      <c r="D151" s="234" t="s">
        <v>257</v>
      </c>
      <c r="E151" s="241" t="s">
        <v>1</v>
      </c>
      <c r="F151" s="242" t="s">
        <v>1645</v>
      </c>
      <c r="G151" s="240"/>
      <c r="H151" s="241" t="s">
        <v>1</v>
      </c>
      <c r="I151" s="243"/>
      <c r="J151" s="240"/>
      <c r="K151" s="240"/>
      <c r="L151" s="244"/>
      <c r="M151" s="245"/>
      <c r="N151" s="246"/>
      <c r="O151" s="246"/>
      <c r="P151" s="246"/>
      <c r="Q151" s="246"/>
      <c r="R151" s="246"/>
      <c r="S151" s="246"/>
      <c r="T151" s="24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8" t="s">
        <v>257</v>
      </c>
      <c r="AU151" s="248" t="s">
        <v>87</v>
      </c>
      <c r="AV151" s="13" t="s">
        <v>85</v>
      </c>
      <c r="AW151" s="13" t="s">
        <v>34</v>
      </c>
      <c r="AX151" s="13" t="s">
        <v>77</v>
      </c>
      <c r="AY151" s="248" t="s">
        <v>245</v>
      </c>
    </row>
    <row r="152" s="14" customFormat="1">
      <c r="A152" s="14"/>
      <c r="B152" s="249"/>
      <c r="C152" s="250"/>
      <c r="D152" s="234" t="s">
        <v>257</v>
      </c>
      <c r="E152" s="251" t="s">
        <v>1</v>
      </c>
      <c r="F152" s="252" t="s">
        <v>1646</v>
      </c>
      <c r="G152" s="250"/>
      <c r="H152" s="253">
        <v>140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257</v>
      </c>
      <c r="AU152" s="259" t="s">
        <v>87</v>
      </c>
      <c r="AV152" s="14" t="s">
        <v>87</v>
      </c>
      <c r="AW152" s="14" t="s">
        <v>34</v>
      </c>
      <c r="AX152" s="14" t="s">
        <v>77</v>
      </c>
      <c r="AY152" s="259" t="s">
        <v>245</v>
      </c>
    </row>
    <row r="153" s="13" customFormat="1">
      <c r="A153" s="13"/>
      <c r="B153" s="239"/>
      <c r="C153" s="240"/>
      <c r="D153" s="234" t="s">
        <v>257</v>
      </c>
      <c r="E153" s="241" t="s">
        <v>1</v>
      </c>
      <c r="F153" s="242" t="s">
        <v>1647</v>
      </c>
      <c r="G153" s="240"/>
      <c r="H153" s="241" t="s">
        <v>1</v>
      </c>
      <c r="I153" s="243"/>
      <c r="J153" s="240"/>
      <c r="K153" s="240"/>
      <c r="L153" s="244"/>
      <c r="M153" s="245"/>
      <c r="N153" s="246"/>
      <c r="O153" s="246"/>
      <c r="P153" s="246"/>
      <c r="Q153" s="246"/>
      <c r="R153" s="246"/>
      <c r="S153" s="246"/>
      <c r="T153" s="247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8" t="s">
        <v>257</v>
      </c>
      <c r="AU153" s="248" t="s">
        <v>87</v>
      </c>
      <c r="AV153" s="13" t="s">
        <v>85</v>
      </c>
      <c r="AW153" s="13" t="s">
        <v>34</v>
      </c>
      <c r="AX153" s="13" t="s">
        <v>77</v>
      </c>
      <c r="AY153" s="248" t="s">
        <v>245</v>
      </c>
    </row>
    <row r="154" s="14" customFormat="1">
      <c r="A154" s="14"/>
      <c r="B154" s="249"/>
      <c r="C154" s="250"/>
      <c r="D154" s="234" t="s">
        <v>257</v>
      </c>
      <c r="E154" s="251" t="s">
        <v>1</v>
      </c>
      <c r="F154" s="252" t="s">
        <v>1648</v>
      </c>
      <c r="G154" s="250"/>
      <c r="H154" s="253">
        <v>140</v>
      </c>
      <c r="I154" s="254"/>
      <c r="J154" s="250"/>
      <c r="K154" s="250"/>
      <c r="L154" s="255"/>
      <c r="M154" s="256"/>
      <c r="N154" s="257"/>
      <c r="O154" s="257"/>
      <c r="P154" s="257"/>
      <c r="Q154" s="257"/>
      <c r="R154" s="257"/>
      <c r="S154" s="257"/>
      <c r="T154" s="25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9" t="s">
        <v>257</v>
      </c>
      <c r="AU154" s="259" t="s">
        <v>87</v>
      </c>
      <c r="AV154" s="14" t="s">
        <v>87</v>
      </c>
      <c r="AW154" s="14" t="s">
        <v>34</v>
      </c>
      <c r="AX154" s="14" t="s">
        <v>77</v>
      </c>
      <c r="AY154" s="259" t="s">
        <v>245</v>
      </c>
    </row>
    <row r="155" s="15" customFormat="1">
      <c r="A155" s="15"/>
      <c r="B155" s="260"/>
      <c r="C155" s="261"/>
      <c r="D155" s="234" t="s">
        <v>257</v>
      </c>
      <c r="E155" s="262" t="s">
        <v>1600</v>
      </c>
      <c r="F155" s="263" t="s">
        <v>266</v>
      </c>
      <c r="G155" s="261"/>
      <c r="H155" s="264">
        <v>280</v>
      </c>
      <c r="I155" s="265"/>
      <c r="J155" s="261"/>
      <c r="K155" s="261"/>
      <c r="L155" s="266"/>
      <c r="M155" s="267"/>
      <c r="N155" s="268"/>
      <c r="O155" s="268"/>
      <c r="P155" s="268"/>
      <c r="Q155" s="268"/>
      <c r="R155" s="268"/>
      <c r="S155" s="268"/>
      <c r="T155" s="269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70" t="s">
        <v>257</v>
      </c>
      <c r="AU155" s="270" t="s">
        <v>87</v>
      </c>
      <c r="AV155" s="15" t="s">
        <v>253</v>
      </c>
      <c r="AW155" s="15" t="s">
        <v>34</v>
      </c>
      <c r="AX155" s="15" t="s">
        <v>85</v>
      </c>
      <c r="AY155" s="270" t="s">
        <v>245</v>
      </c>
    </row>
    <row r="156" s="2" customFormat="1" ht="16.5" customHeight="1">
      <c r="A156" s="40"/>
      <c r="B156" s="41"/>
      <c r="C156" s="221" t="s">
        <v>341</v>
      </c>
      <c r="D156" s="221" t="s">
        <v>248</v>
      </c>
      <c r="E156" s="222" t="s">
        <v>1649</v>
      </c>
      <c r="F156" s="223" t="s">
        <v>1650</v>
      </c>
      <c r="G156" s="224" t="s">
        <v>251</v>
      </c>
      <c r="H156" s="225">
        <v>176.40000000000001</v>
      </c>
      <c r="I156" s="226"/>
      <c r="J156" s="227">
        <f>ROUND(I156*H156,2)</f>
        <v>0</v>
      </c>
      <c r="K156" s="223" t="s">
        <v>252</v>
      </c>
      <c r="L156" s="46"/>
      <c r="M156" s="228" t="s">
        <v>1</v>
      </c>
      <c r="N156" s="229" t="s">
        <v>42</v>
      </c>
      <c r="O156" s="93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32" t="s">
        <v>253</v>
      </c>
      <c r="AT156" s="232" t="s">
        <v>248</v>
      </c>
      <c r="AU156" s="232" t="s">
        <v>87</v>
      </c>
      <c r="AY156" s="19" t="s">
        <v>245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9" t="s">
        <v>85</v>
      </c>
      <c r="BK156" s="233">
        <f>ROUND(I156*H156,2)</f>
        <v>0</v>
      </c>
      <c r="BL156" s="19" t="s">
        <v>253</v>
      </c>
      <c r="BM156" s="232" t="s">
        <v>1651</v>
      </c>
    </row>
    <row r="157" s="2" customFormat="1">
      <c r="A157" s="40"/>
      <c r="B157" s="41"/>
      <c r="C157" s="42"/>
      <c r="D157" s="234" t="s">
        <v>255</v>
      </c>
      <c r="E157" s="42"/>
      <c r="F157" s="235" t="s">
        <v>1652</v>
      </c>
      <c r="G157" s="42"/>
      <c r="H157" s="42"/>
      <c r="I157" s="236"/>
      <c r="J157" s="42"/>
      <c r="K157" s="42"/>
      <c r="L157" s="46"/>
      <c r="M157" s="237"/>
      <c r="N157" s="238"/>
      <c r="O157" s="93"/>
      <c r="P157" s="93"/>
      <c r="Q157" s="93"/>
      <c r="R157" s="93"/>
      <c r="S157" s="93"/>
      <c r="T157" s="94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T157" s="19" t="s">
        <v>255</v>
      </c>
      <c r="AU157" s="19" t="s">
        <v>87</v>
      </c>
    </row>
    <row r="158" s="14" customFormat="1">
      <c r="A158" s="14"/>
      <c r="B158" s="249"/>
      <c r="C158" s="250"/>
      <c r="D158" s="234" t="s">
        <v>257</v>
      </c>
      <c r="E158" s="251" t="s">
        <v>1</v>
      </c>
      <c r="F158" s="252" t="s">
        <v>1653</v>
      </c>
      <c r="G158" s="250"/>
      <c r="H158" s="253">
        <v>176.40000000000001</v>
      </c>
      <c r="I158" s="254"/>
      <c r="J158" s="250"/>
      <c r="K158" s="250"/>
      <c r="L158" s="255"/>
      <c r="M158" s="256"/>
      <c r="N158" s="257"/>
      <c r="O158" s="257"/>
      <c r="P158" s="257"/>
      <c r="Q158" s="257"/>
      <c r="R158" s="257"/>
      <c r="S158" s="257"/>
      <c r="T158" s="25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9" t="s">
        <v>257</v>
      </c>
      <c r="AU158" s="259" t="s">
        <v>87</v>
      </c>
      <c r="AV158" s="14" t="s">
        <v>87</v>
      </c>
      <c r="AW158" s="14" t="s">
        <v>34</v>
      </c>
      <c r="AX158" s="14" t="s">
        <v>85</v>
      </c>
      <c r="AY158" s="259" t="s">
        <v>245</v>
      </c>
    </row>
    <row r="159" s="12" customFormat="1" ht="22.8" customHeight="1">
      <c r="A159" s="12"/>
      <c r="B159" s="205"/>
      <c r="C159" s="206"/>
      <c r="D159" s="207" t="s">
        <v>76</v>
      </c>
      <c r="E159" s="219" t="s">
        <v>551</v>
      </c>
      <c r="F159" s="219" t="s">
        <v>552</v>
      </c>
      <c r="G159" s="206"/>
      <c r="H159" s="206"/>
      <c r="I159" s="209"/>
      <c r="J159" s="220">
        <f>BK159</f>
        <v>0</v>
      </c>
      <c r="K159" s="206"/>
      <c r="L159" s="211"/>
      <c r="M159" s="212"/>
      <c r="N159" s="213"/>
      <c r="O159" s="213"/>
      <c r="P159" s="214">
        <f>SUM(P160:P177)</f>
        <v>0</v>
      </c>
      <c r="Q159" s="213"/>
      <c r="R159" s="214">
        <f>SUM(R160:R177)</f>
        <v>48.845112</v>
      </c>
      <c r="S159" s="213"/>
      <c r="T159" s="215">
        <f>SUM(T160:T177)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6" t="s">
        <v>272</v>
      </c>
      <c r="AT159" s="217" t="s">
        <v>76</v>
      </c>
      <c r="AU159" s="217" t="s">
        <v>85</v>
      </c>
      <c r="AY159" s="216" t="s">
        <v>245</v>
      </c>
      <c r="BK159" s="218">
        <f>SUM(BK160:BK177)</f>
        <v>0</v>
      </c>
    </row>
    <row r="160" s="2" customFormat="1" ht="16.5" customHeight="1">
      <c r="A160" s="40"/>
      <c r="B160" s="41"/>
      <c r="C160" s="283" t="s">
        <v>349</v>
      </c>
      <c r="D160" s="283" t="s">
        <v>551</v>
      </c>
      <c r="E160" s="284" t="s">
        <v>1654</v>
      </c>
      <c r="F160" s="285" t="s">
        <v>1655</v>
      </c>
      <c r="G160" s="286" t="s">
        <v>251</v>
      </c>
      <c r="H160" s="287">
        <v>20.367999999999999</v>
      </c>
      <c r="I160" s="288"/>
      <c r="J160" s="289">
        <f>ROUND(I160*H160,2)</f>
        <v>0</v>
      </c>
      <c r="K160" s="285" t="s">
        <v>1</v>
      </c>
      <c r="L160" s="290"/>
      <c r="M160" s="291" t="s">
        <v>1</v>
      </c>
      <c r="N160" s="292" t="s">
        <v>42</v>
      </c>
      <c r="O160" s="93"/>
      <c r="P160" s="230">
        <f>O160*H160</f>
        <v>0</v>
      </c>
      <c r="Q160" s="230">
        <v>2.234</v>
      </c>
      <c r="R160" s="230">
        <f>Q160*H160</f>
        <v>45.502111999999997</v>
      </c>
      <c r="S160" s="230">
        <v>0</v>
      </c>
      <c r="T160" s="231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2" t="s">
        <v>326</v>
      </c>
      <c r="AT160" s="232" t="s">
        <v>551</v>
      </c>
      <c r="AU160" s="232" t="s">
        <v>87</v>
      </c>
      <c r="AY160" s="19" t="s">
        <v>245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9" t="s">
        <v>85</v>
      </c>
      <c r="BK160" s="233">
        <f>ROUND(I160*H160,2)</f>
        <v>0</v>
      </c>
      <c r="BL160" s="19" t="s">
        <v>253</v>
      </c>
      <c r="BM160" s="232" t="s">
        <v>1656</v>
      </c>
    </row>
    <row r="161" s="2" customFormat="1">
      <c r="A161" s="40"/>
      <c r="B161" s="41"/>
      <c r="C161" s="42"/>
      <c r="D161" s="234" t="s">
        <v>255</v>
      </c>
      <c r="E161" s="42"/>
      <c r="F161" s="235" t="s">
        <v>1655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255</v>
      </c>
      <c r="AU161" s="19" t="s">
        <v>87</v>
      </c>
    </row>
    <row r="162" s="13" customFormat="1">
      <c r="A162" s="13"/>
      <c r="B162" s="239"/>
      <c r="C162" s="240"/>
      <c r="D162" s="234" t="s">
        <v>257</v>
      </c>
      <c r="E162" s="241" t="s">
        <v>1</v>
      </c>
      <c r="F162" s="242" t="s">
        <v>1657</v>
      </c>
      <c r="G162" s="240"/>
      <c r="H162" s="241" t="s">
        <v>1</v>
      </c>
      <c r="I162" s="243"/>
      <c r="J162" s="240"/>
      <c r="K162" s="240"/>
      <c r="L162" s="244"/>
      <c r="M162" s="245"/>
      <c r="N162" s="246"/>
      <c r="O162" s="246"/>
      <c r="P162" s="246"/>
      <c r="Q162" s="246"/>
      <c r="R162" s="246"/>
      <c r="S162" s="246"/>
      <c r="T162" s="24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8" t="s">
        <v>257</v>
      </c>
      <c r="AU162" s="248" t="s">
        <v>87</v>
      </c>
      <c r="AV162" s="13" t="s">
        <v>85</v>
      </c>
      <c r="AW162" s="13" t="s">
        <v>34</v>
      </c>
      <c r="AX162" s="13" t="s">
        <v>77</v>
      </c>
      <c r="AY162" s="248" t="s">
        <v>245</v>
      </c>
    </row>
    <row r="163" s="14" customFormat="1">
      <c r="A163" s="14"/>
      <c r="B163" s="249"/>
      <c r="C163" s="250"/>
      <c r="D163" s="234" t="s">
        <v>257</v>
      </c>
      <c r="E163" s="251" t="s">
        <v>1</v>
      </c>
      <c r="F163" s="252" t="s">
        <v>1658</v>
      </c>
      <c r="G163" s="250"/>
      <c r="H163" s="253">
        <v>3.3599999999999999</v>
      </c>
      <c r="I163" s="254"/>
      <c r="J163" s="250"/>
      <c r="K163" s="250"/>
      <c r="L163" s="255"/>
      <c r="M163" s="256"/>
      <c r="N163" s="257"/>
      <c r="O163" s="257"/>
      <c r="P163" s="257"/>
      <c r="Q163" s="257"/>
      <c r="R163" s="257"/>
      <c r="S163" s="257"/>
      <c r="T163" s="25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9" t="s">
        <v>257</v>
      </c>
      <c r="AU163" s="259" t="s">
        <v>87</v>
      </c>
      <c r="AV163" s="14" t="s">
        <v>87</v>
      </c>
      <c r="AW163" s="14" t="s">
        <v>34</v>
      </c>
      <c r="AX163" s="14" t="s">
        <v>77</v>
      </c>
      <c r="AY163" s="259" t="s">
        <v>245</v>
      </c>
    </row>
    <row r="164" s="13" customFormat="1">
      <c r="A164" s="13"/>
      <c r="B164" s="239"/>
      <c r="C164" s="240"/>
      <c r="D164" s="234" t="s">
        <v>257</v>
      </c>
      <c r="E164" s="241" t="s">
        <v>1</v>
      </c>
      <c r="F164" s="242" t="s">
        <v>1659</v>
      </c>
      <c r="G164" s="240"/>
      <c r="H164" s="241" t="s">
        <v>1</v>
      </c>
      <c r="I164" s="243"/>
      <c r="J164" s="240"/>
      <c r="K164" s="240"/>
      <c r="L164" s="244"/>
      <c r="M164" s="245"/>
      <c r="N164" s="246"/>
      <c r="O164" s="246"/>
      <c r="P164" s="246"/>
      <c r="Q164" s="246"/>
      <c r="R164" s="246"/>
      <c r="S164" s="246"/>
      <c r="T164" s="247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8" t="s">
        <v>257</v>
      </c>
      <c r="AU164" s="248" t="s">
        <v>87</v>
      </c>
      <c r="AV164" s="13" t="s">
        <v>85</v>
      </c>
      <c r="AW164" s="13" t="s">
        <v>34</v>
      </c>
      <c r="AX164" s="13" t="s">
        <v>77</v>
      </c>
      <c r="AY164" s="248" t="s">
        <v>245</v>
      </c>
    </row>
    <row r="165" s="14" customFormat="1">
      <c r="A165" s="14"/>
      <c r="B165" s="249"/>
      <c r="C165" s="250"/>
      <c r="D165" s="234" t="s">
        <v>257</v>
      </c>
      <c r="E165" s="251" t="s">
        <v>1</v>
      </c>
      <c r="F165" s="252" t="s">
        <v>1660</v>
      </c>
      <c r="G165" s="250"/>
      <c r="H165" s="253">
        <v>14</v>
      </c>
      <c r="I165" s="254"/>
      <c r="J165" s="250"/>
      <c r="K165" s="250"/>
      <c r="L165" s="255"/>
      <c r="M165" s="256"/>
      <c r="N165" s="257"/>
      <c r="O165" s="257"/>
      <c r="P165" s="257"/>
      <c r="Q165" s="257"/>
      <c r="R165" s="257"/>
      <c r="S165" s="257"/>
      <c r="T165" s="25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9" t="s">
        <v>257</v>
      </c>
      <c r="AU165" s="259" t="s">
        <v>87</v>
      </c>
      <c r="AV165" s="14" t="s">
        <v>87</v>
      </c>
      <c r="AW165" s="14" t="s">
        <v>34</v>
      </c>
      <c r="AX165" s="14" t="s">
        <v>77</v>
      </c>
      <c r="AY165" s="259" t="s">
        <v>245</v>
      </c>
    </row>
    <row r="166" s="13" customFormat="1">
      <c r="A166" s="13"/>
      <c r="B166" s="239"/>
      <c r="C166" s="240"/>
      <c r="D166" s="234" t="s">
        <v>257</v>
      </c>
      <c r="E166" s="241" t="s">
        <v>1</v>
      </c>
      <c r="F166" s="242" t="s">
        <v>1661</v>
      </c>
      <c r="G166" s="240"/>
      <c r="H166" s="241" t="s">
        <v>1</v>
      </c>
      <c r="I166" s="243"/>
      <c r="J166" s="240"/>
      <c r="K166" s="240"/>
      <c r="L166" s="244"/>
      <c r="M166" s="245"/>
      <c r="N166" s="246"/>
      <c r="O166" s="246"/>
      <c r="P166" s="246"/>
      <c r="Q166" s="246"/>
      <c r="R166" s="246"/>
      <c r="S166" s="246"/>
      <c r="T166" s="247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8" t="s">
        <v>257</v>
      </c>
      <c r="AU166" s="248" t="s">
        <v>87</v>
      </c>
      <c r="AV166" s="13" t="s">
        <v>85</v>
      </c>
      <c r="AW166" s="13" t="s">
        <v>34</v>
      </c>
      <c r="AX166" s="13" t="s">
        <v>77</v>
      </c>
      <c r="AY166" s="248" t="s">
        <v>245</v>
      </c>
    </row>
    <row r="167" s="14" customFormat="1">
      <c r="A167" s="14"/>
      <c r="B167" s="249"/>
      <c r="C167" s="250"/>
      <c r="D167" s="234" t="s">
        <v>257</v>
      </c>
      <c r="E167" s="251" t="s">
        <v>1</v>
      </c>
      <c r="F167" s="252" t="s">
        <v>1662</v>
      </c>
      <c r="G167" s="250"/>
      <c r="H167" s="253">
        <v>1.008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87</v>
      </c>
      <c r="AV167" s="14" t="s">
        <v>87</v>
      </c>
      <c r="AW167" s="14" t="s">
        <v>34</v>
      </c>
      <c r="AX167" s="14" t="s">
        <v>77</v>
      </c>
      <c r="AY167" s="259" t="s">
        <v>245</v>
      </c>
    </row>
    <row r="168" s="13" customFormat="1">
      <c r="A168" s="13"/>
      <c r="B168" s="239"/>
      <c r="C168" s="240"/>
      <c r="D168" s="234" t="s">
        <v>257</v>
      </c>
      <c r="E168" s="241" t="s">
        <v>1</v>
      </c>
      <c r="F168" s="242" t="s">
        <v>429</v>
      </c>
      <c r="G168" s="240"/>
      <c r="H168" s="241" t="s">
        <v>1</v>
      </c>
      <c r="I168" s="243"/>
      <c r="J168" s="240"/>
      <c r="K168" s="240"/>
      <c r="L168" s="244"/>
      <c r="M168" s="245"/>
      <c r="N168" s="246"/>
      <c r="O168" s="246"/>
      <c r="P168" s="246"/>
      <c r="Q168" s="246"/>
      <c r="R168" s="246"/>
      <c r="S168" s="246"/>
      <c r="T168" s="24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8" t="s">
        <v>257</v>
      </c>
      <c r="AU168" s="248" t="s">
        <v>87</v>
      </c>
      <c r="AV168" s="13" t="s">
        <v>85</v>
      </c>
      <c r="AW168" s="13" t="s">
        <v>34</v>
      </c>
      <c r="AX168" s="13" t="s">
        <v>77</v>
      </c>
      <c r="AY168" s="248" t="s">
        <v>245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87</v>
      </c>
      <c r="G169" s="250"/>
      <c r="H169" s="253">
        <v>2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77</v>
      </c>
      <c r="AY169" s="259" t="s">
        <v>245</v>
      </c>
    </row>
    <row r="170" s="15" customFormat="1">
      <c r="A170" s="15"/>
      <c r="B170" s="260"/>
      <c r="C170" s="261"/>
      <c r="D170" s="234" t="s">
        <v>257</v>
      </c>
      <c r="E170" s="262" t="s">
        <v>991</v>
      </c>
      <c r="F170" s="263" t="s">
        <v>266</v>
      </c>
      <c r="G170" s="261"/>
      <c r="H170" s="264">
        <v>20.367999999999999</v>
      </c>
      <c r="I170" s="265"/>
      <c r="J170" s="261"/>
      <c r="K170" s="261"/>
      <c r="L170" s="266"/>
      <c r="M170" s="267"/>
      <c r="N170" s="268"/>
      <c r="O170" s="268"/>
      <c r="P170" s="268"/>
      <c r="Q170" s="268"/>
      <c r="R170" s="268"/>
      <c r="S170" s="268"/>
      <c r="T170" s="269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70" t="s">
        <v>257</v>
      </c>
      <c r="AU170" s="270" t="s">
        <v>87</v>
      </c>
      <c r="AV170" s="15" t="s">
        <v>253</v>
      </c>
      <c r="AW170" s="15" t="s">
        <v>34</v>
      </c>
      <c r="AX170" s="15" t="s">
        <v>85</v>
      </c>
      <c r="AY170" s="270" t="s">
        <v>245</v>
      </c>
    </row>
    <row r="171" s="2" customFormat="1" ht="16.5" customHeight="1">
      <c r="A171" s="40"/>
      <c r="B171" s="41"/>
      <c r="C171" s="283" t="s">
        <v>8</v>
      </c>
      <c r="D171" s="283" t="s">
        <v>551</v>
      </c>
      <c r="E171" s="284" t="s">
        <v>1663</v>
      </c>
      <c r="F171" s="285" t="s">
        <v>1664</v>
      </c>
      <c r="G171" s="286" t="s">
        <v>545</v>
      </c>
      <c r="H171" s="287">
        <v>3</v>
      </c>
      <c r="I171" s="288"/>
      <c r="J171" s="289">
        <f>ROUND(I171*H171,2)</f>
        <v>0</v>
      </c>
      <c r="K171" s="285" t="s">
        <v>252</v>
      </c>
      <c r="L171" s="290"/>
      <c r="M171" s="291" t="s">
        <v>1</v>
      </c>
      <c r="N171" s="292" t="s">
        <v>42</v>
      </c>
      <c r="O171" s="93"/>
      <c r="P171" s="230">
        <f>O171*H171</f>
        <v>0</v>
      </c>
      <c r="Q171" s="230">
        <v>1</v>
      </c>
      <c r="R171" s="230">
        <f>Q171*H171</f>
        <v>3</v>
      </c>
      <c r="S171" s="230">
        <v>0</v>
      </c>
      <c r="T171" s="231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32" t="s">
        <v>326</v>
      </c>
      <c r="AT171" s="232" t="s">
        <v>551</v>
      </c>
      <c r="AU171" s="232" t="s">
        <v>87</v>
      </c>
      <c r="AY171" s="19" t="s">
        <v>245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9" t="s">
        <v>85</v>
      </c>
      <c r="BK171" s="233">
        <f>ROUND(I171*H171,2)</f>
        <v>0</v>
      </c>
      <c r="BL171" s="19" t="s">
        <v>253</v>
      </c>
      <c r="BM171" s="232" t="s">
        <v>1665</v>
      </c>
    </row>
    <row r="172" s="2" customFormat="1">
      <c r="A172" s="40"/>
      <c r="B172" s="41"/>
      <c r="C172" s="42"/>
      <c r="D172" s="234" t="s">
        <v>255</v>
      </c>
      <c r="E172" s="42"/>
      <c r="F172" s="235" t="s">
        <v>1664</v>
      </c>
      <c r="G172" s="42"/>
      <c r="H172" s="42"/>
      <c r="I172" s="236"/>
      <c r="J172" s="42"/>
      <c r="K172" s="42"/>
      <c r="L172" s="46"/>
      <c r="M172" s="237"/>
      <c r="N172" s="238"/>
      <c r="O172" s="93"/>
      <c r="P172" s="93"/>
      <c r="Q172" s="93"/>
      <c r="R172" s="93"/>
      <c r="S172" s="93"/>
      <c r="T172" s="94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255</v>
      </c>
      <c r="AU172" s="19" t="s">
        <v>87</v>
      </c>
    </row>
    <row r="173" s="2" customFormat="1" ht="16.5" customHeight="1">
      <c r="A173" s="40"/>
      <c r="B173" s="41"/>
      <c r="C173" s="283" t="s">
        <v>383</v>
      </c>
      <c r="D173" s="283" t="s">
        <v>551</v>
      </c>
      <c r="E173" s="284" t="s">
        <v>1666</v>
      </c>
      <c r="F173" s="285" t="s">
        <v>1667</v>
      </c>
      <c r="G173" s="286" t="s">
        <v>329</v>
      </c>
      <c r="H173" s="287">
        <v>5</v>
      </c>
      <c r="I173" s="288"/>
      <c r="J173" s="289">
        <f>ROUND(I173*H173,2)</f>
        <v>0</v>
      </c>
      <c r="K173" s="285" t="s">
        <v>252</v>
      </c>
      <c r="L173" s="290"/>
      <c r="M173" s="291" t="s">
        <v>1</v>
      </c>
      <c r="N173" s="292" t="s">
        <v>42</v>
      </c>
      <c r="O173" s="93"/>
      <c r="P173" s="230">
        <f>O173*H173</f>
        <v>0</v>
      </c>
      <c r="Q173" s="230">
        <v>0.068599999999999994</v>
      </c>
      <c r="R173" s="230">
        <f>Q173*H173</f>
        <v>0.34299999999999997</v>
      </c>
      <c r="S173" s="230">
        <v>0</v>
      </c>
      <c r="T173" s="231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32" t="s">
        <v>326</v>
      </c>
      <c r="AT173" s="232" t="s">
        <v>551</v>
      </c>
      <c r="AU173" s="232" t="s">
        <v>87</v>
      </c>
      <c r="AY173" s="19" t="s">
        <v>245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9" t="s">
        <v>85</v>
      </c>
      <c r="BK173" s="233">
        <f>ROUND(I173*H173,2)</f>
        <v>0</v>
      </c>
      <c r="BL173" s="19" t="s">
        <v>253</v>
      </c>
      <c r="BM173" s="232" t="s">
        <v>1668</v>
      </c>
    </row>
    <row r="174" s="2" customFormat="1">
      <c r="A174" s="40"/>
      <c r="B174" s="41"/>
      <c r="C174" s="42"/>
      <c r="D174" s="234" t="s">
        <v>255</v>
      </c>
      <c r="E174" s="42"/>
      <c r="F174" s="235" t="s">
        <v>1667</v>
      </c>
      <c r="G174" s="42"/>
      <c r="H174" s="42"/>
      <c r="I174" s="236"/>
      <c r="J174" s="42"/>
      <c r="K174" s="42"/>
      <c r="L174" s="46"/>
      <c r="M174" s="237"/>
      <c r="N174" s="238"/>
      <c r="O174" s="93"/>
      <c r="P174" s="93"/>
      <c r="Q174" s="93"/>
      <c r="R174" s="93"/>
      <c r="S174" s="93"/>
      <c r="T174" s="94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255</v>
      </c>
      <c r="AU174" s="19" t="s">
        <v>87</v>
      </c>
    </row>
    <row r="175" s="2" customFormat="1" ht="16.5" customHeight="1">
      <c r="A175" s="40"/>
      <c r="B175" s="41"/>
      <c r="C175" s="283" t="s">
        <v>390</v>
      </c>
      <c r="D175" s="283" t="s">
        <v>551</v>
      </c>
      <c r="E175" s="284" t="s">
        <v>1669</v>
      </c>
      <c r="F175" s="285" t="s">
        <v>1670</v>
      </c>
      <c r="G175" s="286" t="s">
        <v>317</v>
      </c>
      <c r="H175" s="287">
        <v>5.2000000000000002</v>
      </c>
      <c r="I175" s="288"/>
      <c r="J175" s="289">
        <f>ROUND(I175*H175,2)</f>
        <v>0</v>
      </c>
      <c r="K175" s="285" t="s">
        <v>1</v>
      </c>
      <c r="L175" s="290"/>
      <c r="M175" s="291" t="s">
        <v>1</v>
      </c>
      <c r="N175" s="292" t="s">
        <v>42</v>
      </c>
      <c r="O175" s="93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2" t="s">
        <v>326</v>
      </c>
      <c r="AT175" s="232" t="s">
        <v>551</v>
      </c>
      <c r="AU175" s="232" t="s">
        <v>87</v>
      </c>
      <c r="AY175" s="19" t="s">
        <v>245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9" t="s">
        <v>85</v>
      </c>
      <c r="BK175" s="233">
        <f>ROUND(I175*H175,2)</f>
        <v>0</v>
      </c>
      <c r="BL175" s="19" t="s">
        <v>253</v>
      </c>
      <c r="BM175" s="232" t="s">
        <v>1671</v>
      </c>
    </row>
    <row r="176" s="2" customFormat="1">
      <c r="A176" s="40"/>
      <c r="B176" s="41"/>
      <c r="C176" s="42"/>
      <c r="D176" s="234" t="s">
        <v>255</v>
      </c>
      <c r="E176" s="42"/>
      <c r="F176" s="235" t="s">
        <v>1672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255</v>
      </c>
      <c r="AU176" s="19" t="s">
        <v>87</v>
      </c>
    </row>
    <row r="177" s="2" customFormat="1">
      <c r="A177" s="40"/>
      <c r="B177" s="41"/>
      <c r="C177" s="42"/>
      <c r="D177" s="234" t="s">
        <v>540</v>
      </c>
      <c r="E177" s="42"/>
      <c r="F177" s="282" t="s">
        <v>1673</v>
      </c>
      <c r="G177" s="42"/>
      <c r="H177" s="42"/>
      <c r="I177" s="236"/>
      <c r="J177" s="42"/>
      <c r="K177" s="42"/>
      <c r="L177" s="46"/>
      <c r="M177" s="237"/>
      <c r="N177" s="238"/>
      <c r="O177" s="93"/>
      <c r="P177" s="93"/>
      <c r="Q177" s="93"/>
      <c r="R177" s="93"/>
      <c r="S177" s="93"/>
      <c r="T177" s="94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540</v>
      </c>
      <c r="AU177" s="19" t="s">
        <v>87</v>
      </c>
    </row>
    <row r="178" s="12" customFormat="1" ht="25.92" customHeight="1">
      <c r="A178" s="12"/>
      <c r="B178" s="205"/>
      <c r="C178" s="206"/>
      <c r="D178" s="207" t="s">
        <v>76</v>
      </c>
      <c r="E178" s="208" t="s">
        <v>600</v>
      </c>
      <c r="F178" s="208" t="s">
        <v>601</v>
      </c>
      <c r="G178" s="206"/>
      <c r="H178" s="206"/>
      <c r="I178" s="209"/>
      <c r="J178" s="210">
        <f>BK178</f>
        <v>0</v>
      </c>
      <c r="K178" s="206"/>
      <c r="L178" s="211"/>
      <c r="M178" s="212"/>
      <c r="N178" s="213"/>
      <c r="O178" s="213"/>
      <c r="P178" s="214">
        <f>SUM(P179:P204)</f>
        <v>0</v>
      </c>
      <c r="Q178" s="213"/>
      <c r="R178" s="214">
        <f>SUM(R179:R204)</f>
        <v>0</v>
      </c>
      <c r="S178" s="213"/>
      <c r="T178" s="215">
        <f>SUM(T179:T204)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6" t="s">
        <v>253</v>
      </c>
      <c r="AT178" s="217" t="s">
        <v>76</v>
      </c>
      <c r="AU178" s="217" t="s">
        <v>77</v>
      </c>
      <c r="AY178" s="216" t="s">
        <v>245</v>
      </c>
      <c r="BK178" s="218">
        <f>SUM(BK179:BK204)</f>
        <v>0</v>
      </c>
    </row>
    <row r="179" s="2" customFormat="1" ht="24.15" customHeight="1">
      <c r="A179" s="40"/>
      <c r="B179" s="41"/>
      <c r="C179" s="221" t="s">
        <v>395</v>
      </c>
      <c r="D179" s="221" t="s">
        <v>248</v>
      </c>
      <c r="E179" s="222" t="s">
        <v>659</v>
      </c>
      <c r="F179" s="223" t="s">
        <v>660</v>
      </c>
      <c r="G179" s="224" t="s">
        <v>545</v>
      </c>
      <c r="H179" s="225">
        <v>436.87599999999998</v>
      </c>
      <c r="I179" s="226"/>
      <c r="J179" s="227">
        <f>ROUND(I179*H179,2)</f>
        <v>0</v>
      </c>
      <c r="K179" s="223" t="s">
        <v>252</v>
      </c>
      <c r="L179" s="46"/>
      <c r="M179" s="228" t="s">
        <v>1</v>
      </c>
      <c r="N179" s="229" t="s">
        <v>42</v>
      </c>
      <c r="O179" s="93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32" t="s">
        <v>594</v>
      </c>
      <c r="AT179" s="232" t="s">
        <v>248</v>
      </c>
      <c r="AU179" s="232" t="s">
        <v>85</v>
      </c>
      <c r="AY179" s="19" t="s">
        <v>245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9" t="s">
        <v>85</v>
      </c>
      <c r="BK179" s="233">
        <f>ROUND(I179*H179,2)</f>
        <v>0</v>
      </c>
      <c r="BL179" s="19" t="s">
        <v>594</v>
      </c>
      <c r="BM179" s="232" t="s">
        <v>1674</v>
      </c>
    </row>
    <row r="180" s="2" customFormat="1">
      <c r="A180" s="40"/>
      <c r="B180" s="41"/>
      <c r="C180" s="42"/>
      <c r="D180" s="234" t="s">
        <v>255</v>
      </c>
      <c r="E180" s="42"/>
      <c r="F180" s="235" t="s">
        <v>662</v>
      </c>
      <c r="G180" s="42"/>
      <c r="H180" s="42"/>
      <c r="I180" s="236"/>
      <c r="J180" s="42"/>
      <c r="K180" s="42"/>
      <c r="L180" s="46"/>
      <c r="M180" s="237"/>
      <c r="N180" s="238"/>
      <c r="O180" s="93"/>
      <c r="P180" s="93"/>
      <c r="Q180" s="93"/>
      <c r="R180" s="93"/>
      <c r="S180" s="93"/>
      <c r="T180" s="94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255</v>
      </c>
      <c r="AU180" s="19" t="s">
        <v>85</v>
      </c>
    </row>
    <row r="181" s="13" customFormat="1">
      <c r="A181" s="13"/>
      <c r="B181" s="239"/>
      <c r="C181" s="240"/>
      <c r="D181" s="234" t="s">
        <v>257</v>
      </c>
      <c r="E181" s="241" t="s">
        <v>1</v>
      </c>
      <c r="F181" s="242" t="s">
        <v>1387</v>
      </c>
      <c r="G181" s="240"/>
      <c r="H181" s="241" t="s">
        <v>1</v>
      </c>
      <c r="I181" s="243"/>
      <c r="J181" s="240"/>
      <c r="K181" s="240"/>
      <c r="L181" s="244"/>
      <c r="M181" s="245"/>
      <c r="N181" s="246"/>
      <c r="O181" s="246"/>
      <c r="P181" s="246"/>
      <c r="Q181" s="246"/>
      <c r="R181" s="246"/>
      <c r="S181" s="246"/>
      <c r="T181" s="24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8" t="s">
        <v>257</v>
      </c>
      <c r="AU181" s="248" t="s">
        <v>85</v>
      </c>
      <c r="AV181" s="13" t="s">
        <v>85</v>
      </c>
      <c r="AW181" s="13" t="s">
        <v>34</v>
      </c>
      <c r="AX181" s="13" t="s">
        <v>77</v>
      </c>
      <c r="AY181" s="248" t="s">
        <v>245</v>
      </c>
    </row>
    <row r="182" s="14" customFormat="1">
      <c r="A182" s="14"/>
      <c r="B182" s="249"/>
      <c r="C182" s="250"/>
      <c r="D182" s="234" t="s">
        <v>257</v>
      </c>
      <c r="E182" s="251" t="s">
        <v>1</v>
      </c>
      <c r="F182" s="252" t="s">
        <v>1675</v>
      </c>
      <c r="G182" s="250"/>
      <c r="H182" s="253">
        <v>46.845999999999997</v>
      </c>
      <c r="I182" s="254"/>
      <c r="J182" s="250"/>
      <c r="K182" s="250"/>
      <c r="L182" s="255"/>
      <c r="M182" s="256"/>
      <c r="N182" s="257"/>
      <c r="O182" s="257"/>
      <c r="P182" s="257"/>
      <c r="Q182" s="257"/>
      <c r="R182" s="257"/>
      <c r="S182" s="257"/>
      <c r="T182" s="25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9" t="s">
        <v>257</v>
      </c>
      <c r="AU182" s="259" t="s">
        <v>85</v>
      </c>
      <c r="AV182" s="14" t="s">
        <v>87</v>
      </c>
      <c r="AW182" s="14" t="s">
        <v>34</v>
      </c>
      <c r="AX182" s="14" t="s">
        <v>77</v>
      </c>
      <c r="AY182" s="259" t="s">
        <v>245</v>
      </c>
    </row>
    <row r="183" s="13" customFormat="1">
      <c r="A183" s="13"/>
      <c r="B183" s="239"/>
      <c r="C183" s="240"/>
      <c r="D183" s="234" t="s">
        <v>257</v>
      </c>
      <c r="E183" s="241" t="s">
        <v>1</v>
      </c>
      <c r="F183" s="242" t="s">
        <v>1676</v>
      </c>
      <c r="G183" s="240"/>
      <c r="H183" s="241" t="s">
        <v>1</v>
      </c>
      <c r="I183" s="243"/>
      <c r="J183" s="240"/>
      <c r="K183" s="240"/>
      <c r="L183" s="244"/>
      <c r="M183" s="245"/>
      <c r="N183" s="246"/>
      <c r="O183" s="246"/>
      <c r="P183" s="246"/>
      <c r="Q183" s="246"/>
      <c r="R183" s="246"/>
      <c r="S183" s="246"/>
      <c r="T183" s="247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8" t="s">
        <v>257</v>
      </c>
      <c r="AU183" s="248" t="s">
        <v>85</v>
      </c>
      <c r="AV183" s="13" t="s">
        <v>85</v>
      </c>
      <c r="AW183" s="13" t="s">
        <v>34</v>
      </c>
      <c r="AX183" s="13" t="s">
        <v>77</v>
      </c>
      <c r="AY183" s="248" t="s">
        <v>245</v>
      </c>
    </row>
    <row r="184" s="14" customFormat="1">
      <c r="A184" s="14"/>
      <c r="B184" s="249"/>
      <c r="C184" s="250"/>
      <c r="D184" s="234" t="s">
        <v>257</v>
      </c>
      <c r="E184" s="251" t="s">
        <v>1</v>
      </c>
      <c r="F184" s="252" t="s">
        <v>272</v>
      </c>
      <c r="G184" s="250"/>
      <c r="H184" s="253">
        <v>3</v>
      </c>
      <c r="I184" s="254"/>
      <c r="J184" s="250"/>
      <c r="K184" s="250"/>
      <c r="L184" s="255"/>
      <c r="M184" s="256"/>
      <c r="N184" s="257"/>
      <c r="O184" s="257"/>
      <c r="P184" s="257"/>
      <c r="Q184" s="257"/>
      <c r="R184" s="257"/>
      <c r="S184" s="257"/>
      <c r="T184" s="25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9" t="s">
        <v>257</v>
      </c>
      <c r="AU184" s="259" t="s">
        <v>85</v>
      </c>
      <c r="AV184" s="14" t="s">
        <v>87</v>
      </c>
      <c r="AW184" s="14" t="s">
        <v>34</v>
      </c>
      <c r="AX184" s="14" t="s">
        <v>77</v>
      </c>
      <c r="AY184" s="259" t="s">
        <v>245</v>
      </c>
    </row>
    <row r="185" s="13" customFormat="1">
      <c r="A185" s="13"/>
      <c r="B185" s="239"/>
      <c r="C185" s="240"/>
      <c r="D185" s="234" t="s">
        <v>257</v>
      </c>
      <c r="E185" s="241" t="s">
        <v>1</v>
      </c>
      <c r="F185" s="242" t="s">
        <v>1677</v>
      </c>
      <c r="G185" s="240"/>
      <c r="H185" s="241" t="s">
        <v>1</v>
      </c>
      <c r="I185" s="243"/>
      <c r="J185" s="240"/>
      <c r="K185" s="240"/>
      <c r="L185" s="244"/>
      <c r="M185" s="245"/>
      <c r="N185" s="246"/>
      <c r="O185" s="246"/>
      <c r="P185" s="246"/>
      <c r="Q185" s="246"/>
      <c r="R185" s="246"/>
      <c r="S185" s="246"/>
      <c r="T185" s="24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8" t="s">
        <v>257</v>
      </c>
      <c r="AU185" s="248" t="s">
        <v>85</v>
      </c>
      <c r="AV185" s="13" t="s">
        <v>85</v>
      </c>
      <c r="AW185" s="13" t="s">
        <v>34</v>
      </c>
      <c r="AX185" s="13" t="s">
        <v>77</v>
      </c>
      <c r="AY185" s="248" t="s">
        <v>245</v>
      </c>
    </row>
    <row r="186" s="14" customFormat="1">
      <c r="A186" s="14"/>
      <c r="B186" s="249"/>
      <c r="C186" s="250"/>
      <c r="D186" s="234" t="s">
        <v>257</v>
      </c>
      <c r="E186" s="251" t="s">
        <v>1</v>
      </c>
      <c r="F186" s="252" t="s">
        <v>1010</v>
      </c>
      <c r="G186" s="250"/>
      <c r="H186" s="253">
        <v>387.02999999999997</v>
      </c>
      <c r="I186" s="254"/>
      <c r="J186" s="250"/>
      <c r="K186" s="250"/>
      <c r="L186" s="255"/>
      <c r="M186" s="256"/>
      <c r="N186" s="257"/>
      <c r="O186" s="257"/>
      <c r="P186" s="257"/>
      <c r="Q186" s="257"/>
      <c r="R186" s="257"/>
      <c r="S186" s="257"/>
      <c r="T186" s="25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9" t="s">
        <v>257</v>
      </c>
      <c r="AU186" s="259" t="s">
        <v>85</v>
      </c>
      <c r="AV186" s="14" t="s">
        <v>87</v>
      </c>
      <c r="AW186" s="14" t="s">
        <v>34</v>
      </c>
      <c r="AX186" s="14" t="s">
        <v>77</v>
      </c>
      <c r="AY186" s="259" t="s">
        <v>245</v>
      </c>
    </row>
    <row r="187" s="15" customFormat="1">
      <c r="A187" s="15"/>
      <c r="B187" s="260"/>
      <c r="C187" s="261"/>
      <c r="D187" s="234" t="s">
        <v>257</v>
      </c>
      <c r="E187" s="262" t="s">
        <v>1</v>
      </c>
      <c r="F187" s="263" t="s">
        <v>266</v>
      </c>
      <c r="G187" s="261"/>
      <c r="H187" s="264">
        <v>436.87599999999998</v>
      </c>
      <c r="I187" s="265"/>
      <c r="J187" s="261"/>
      <c r="K187" s="261"/>
      <c r="L187" s="266"/>
      <c r="M187" s="267"/>
      <c r="N187" s="268"/>
      <c r="O187" s="268"/>
      <c r="P187" s="268"/>
      <c r="Q187" s="268"/>
      <c r="R187" s="268"/>
      <c r="S187" s="268"/>
      <c r="T187" s="269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70" t="s">
        <v>257</v>
      </c>
      <c r="AU187" s="270" t="s">
        <v>85</v>
      </c>
      <c r="AV187" s="15" t="s">
        <v>253</v>
      </c>
      <c r="AW187" s="15" t="s">
        <v>34</v>
      </c>
      <c r="AX187" s="15" t="s">
        <v>85</v>
      </c>
      <c r="AY187" s="270" t="s">
        <v>245</v>
      </c>
    </row>
    <row r="188" s="2" customFormat="1" ht="24.15" customHeight="1">
      <c r="A188" s="40"/>
      <c r="B188" s="41"/>
      <c r="C188" s="221" t="s">
        <v>402</v>
      </c>
      <c r="D188" s="221" t="s">
        <v>248</v>
      </c>
      <c r="E188" s="222" t="s">
        <v>667</v>
      </c>
      <c r="F188" s="223" t="s">
        <v>668</v>
      </c>
      <c r="G188" s="224" t="s">
        <v>545</v>
      </c>
      <c r="H188" s="225">
        <v>1996.9960000000001</v>
      </c>
      <c r="I188" s="226"/>
      <c r="J188" s="227">
        <f>ROUND(I188*H188,2)</f>
        <v>0</v>
      </c>
      <c r="K188" s="223" t="s">
        <v>252</v>
      </c>
      <c r="L188" s="46"/>
      <c r="M188" s="228" t="s">
        <v>1</v>
      </c>
      <c r="N188" s="229" t="s">
        <v>42</v>
      </c>
      <c r="O188" s="93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2" t="s">
        <v>594</v>
      </c>
      <c r="AT188" s="232" t="s">
        <v>248</v>
      </c>
      <c r="AU188" s="232" t="s">
        <v>85</v>
      </c>
      <c r="AY188" s="19" t="s">
        <v>245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9" t="s">
        <v>85</v>
      </c>
      <c r="BK188" s="233">
        <f>ROUND(I188*H188,2)</f>
        <v>0</v>
      </c>
      <c r="BL188" s="19" t="s">
        <v>594</v>
      </c>
      <c r="BM188" s="232" t="s">
        <v>1678</v>
      </c>
    </row>
    <row r="189" s="2" customFormat="1">
      <c r="A189" s="40"/>
      <c r="B189" s="41"/>
      <c r="C189" s="42"/>
      <c r="D189" s="234" t="s">
        <v>255</v>
      </c>
      <c r="E189" s="42"/>
      <c r="F189" s="235" t="s">
        <v>670</v>
      </c>
      <c r="G189" s="42"/>
      <c r="H189" s="42"/>
      <c r="I189" s="236"/>
      <c r="J189" s="42"/>
      <c r="K189" s="42"/>
      <c r="L189" s="46"/>
      <c r="M189" s="237"/>
      <c r="N189" s="238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255</v>
      </c>
      <c r="AU189" s="19" t="s">
        <v>85</v>
      </c>
    </row>
    <row r="190" s="13" customFormat="1">
      <c r="A190" s="13"/>
      <c r="B190" s="239"/>
      <c r="C190" s="240"/>
      <c r="D190" s="234" t="s">
        <v>257</v>
      </c>
      <c r="E190" s="241" t="s">
        <v>1</v>
      </c>
      <c r="F190" s="242" t="s">
        <v>1392</v>
      </c>
      <c r="G190" s="240"/>
      <c r="H190" s="241" t="s">
        <v>1</v>
      </c>
      <c r="I190" s="243"/>
      <c r="J190" s="240"/>
      <c r="K190" s="240"/>
      <c r="L190" s="244"/>
      <c r="M190" s="245"/>
      <c r="N190" s="246"/>
      <c r="O190" s="246"/>
      <c r="P190" s="246"/>
      <c r="Q190" s="246"/>
      <c r="R190" s="246"/>
      <c r="S190" s="246"/>
      <c r="T190" s="24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8" t="s">
        <v>257</v>
      </c>
      <c r="AU190" s="248" t="s">
        <v>85</v>
      </c>
      <c r="AV190" s="13" t="s">
        <v>85</v>
      </c>
      <c r="AW190" s="13" t="s">
        <v>34</v>
      </c>
      <c r="AX190" s="13" t="s">
        <v>77</v>
      </c>
      <c r="AY190" s="248" t="s">
        <v>245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1679</v>
      </c>
      <c r="G191" s="250"/>
      <c r="H191" s="253">
        <v>46.845999999999997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85</v>
      </c>
      <c r="AV191" s="14" t="s">
        <v>87</v>
      </c>
      <c r="AW191" s="14" t="s">
        <v>34</v>
      </c>
      <c r="AX191" s="14" t="s">
        <v>77</v>
      </c>
      <c r="AY191" s="259" t="s">
        <v>245</v>
      </c>
    </row>
    <row r="192" s="13" customFormat="1">
      <c r="A192" s="13"/>
      <c r="B192" s="239"/>
      <c r="C192" s="240"/>
      <c r="D192" s="234" t="s">
        <v>257</v>
      </c>
      <c r="E192" s="241" t="s">
        <v>1</v>
      </c>
      <c r="F192" s="242" t="s">
        <v>1389</v>
      </c>
      <c r="G192" s="240"/>
      <c r="H192" s="241" t="s">
        <v>1</v>
      </c>
      <c r="I192" s="243"/>
      <c r="J192" s="240"/>
      <c r="K192" s="240"/>
      <c r="L192" s="244"/>
      <c r="M192" s="245"/>
      <c r="N192" s="246"/>
      <c r="O192" s="246"/>
      <c r="P192" s="246"/>
      <c r="Q192" s="246"/>
      <c r="R192" s="246"/>
      <c r="S192" s="246"/>
      <c r="T192" s="24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8" t="s">
        <v>257</v>
      </c>
      <c r="AU192" s="248" t="s">
        <v>85</v>
      </c>
      <c r="AV192" s="13" t="s">
        <v>85</v>
      </c>
      <c r="AW192" s="13" t="s">
        <v>34</v>
      </c>
      <c r="AX192" s="13" t="s">
        <v>77</v>
      </c>
      <c r="AY192" s="248" t="s">
        <v>245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1680</v>
      </c>
      <c r="G193" s="250"/>
      <c r="H193" s="253">
        <v>15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85</v>
      </c>
      <c r="AV193" s="14" t="s">
        <v>87</v>
      </c>
      <c r="AW193" s="14" t="s">
        <v>34</v>
      </c>
      <c r="AX193" s="14" t="s">
        <v>77</v>
      </c>
      <c r="AY193" s="259" t="s">
        <v>245</v>
      </c>
    </row>
    <row r="194" s="13" customFormat="1">
      <c r="A194" s="13"/>
      <c r="B194" s="239"/>
      <c r="C194" s="240"/>
      <c r="D194" s="234" t="s">
        <v>257</v>
      </c>
      <c r="E194" s="241" t="s">
        <v>1</v>
      </c>
      <c r="F194" s="242" t="s">
        <v>1681</v>
      </c>
      <c r="G194" s="240"/>
      <c r="H194" s="241" t="s">
        <v>1</v>
      </c>
      <c r="I194" s="243"/>
      <c r="J194" s="240"/>
      <c r="K194" s="240"/>
      <c r="L194" s="244"/>
      <c r="M194" s="245"/>
      <c r="N194" s="246"/>
      <c r="O194" s="246"/>
      <c r="P194" s="246"/>
      <c r="Q194" s="246"/>
      <c r="R194" s="246"/>
      <c r="S194" s="246"/>
      <c r="T194" s="24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8" t="s">
        <v>257</v>
      </c>
      <c r="AU194" s="248" t="s">
        <v>85</v>
      </c>
      <c r="AV194" s="13" t="s">
        <v>85</v>
      </c>
      <c r="AW194" s="13" t="s">
        <v>34</v>
      </c>
      <c r="AX194" s="13" t="s">
        <v>77</v>
      </c>
      <c r="AY194" s="248" t="s">
        <v>245</v>
      </c>
    </row>
    <row r="195" s="14" customFormat="1">
      <c r="A195" s="14"/>
      <c r="B195" s="249"/>
      <c r="C195" s="250"/>
      <c r="D195" s="234" t="s">
        <v>257</v>
      </c>
      <c r="E195" s="251" t="s">
        <v>1</v>
      </c>
      <c r="F195" s="252" t="s">
        <v>1401</v>
      </c>
      <c r="G195" s="250"/>
      <c r="H195" s="253">
        <v>1935.1500000000001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9" t="s">
        <v>257</v>
      </c>
      <c r="AU195" s="259" t="s">
        <v>85</v>
      </c>
      <c r="AV195" s="14" t="s">
        <v>87</v>
      </c>
      <c r="AW195" s="14" t="s">
        <v>34</v>
      </c>
      <c r="AX195" s="14" t="s">
        <v>77</v>
      </c>
      <c r="AY195" s="259" t="s">
        <v>245</v>
      </c>
    </row>
    <row r="196" s="15" customFormat="1">
      <c r="A196" s="15"/>
      <c r="B196" s="260"/>
      <c r="C196" s="261"/>
      <c r="D196" s="234" t="s">
        <v>257</v>
      </c>
      <c r="E196" s="262" t="s">
        <v>1</v>
      </c>
      <c r="F196" s="263" t="s">
        <v>266</v>
      </c>
      <c r="G196" s="261"/>
      <c r="H196" s="264">
        <v>1996.9960000000001</v>
      </c>
      <c r="I196" s="265"/>
      <c r="J196" s="261"/>
      <c r="K196" s="261"/>
      <c r="L196" s="266"/>
      <c r="M196" s="267"/>
      <c r="N196" s="268"/>
      <c r="O196" s="268"/>
      <c r="P196" s="268"/>
      <c r="Q196" s="268"/>
      <c r="R196" s="268"/>
      <c r="S196" s="268"/>
      <c r="T196" s="269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70" t="s">
        <v>257</v>
      </c>
      <c r="AU196" s="270" t="s">
        <v>85</v>
      </c>
      <c r="AV196" s="15" t="s">
        <v>253</v>
      </c>
      <c r="AW196" s="15" t="s">
        <v>34</v>
      </c>
      <c r="AX196" s="15" t="s">
        <v>85</v>
      </c>
      <c r="AY196" s="270" t="s">
        <v>245</v>
      </c>
    </row>
    <row r="197" s="2" customFormat="1" ht="16.5" customHeight="1">
      <c r="A197" s="40"/>
      <c r="B197" s="41"/>
      <c r="C197" s="221" t="s">
        <v>410</v>
      </c>
      <c r="D197" s="221" t="s">
        <v>248</v>
      </c>
      <c r="E197" s="222" t="s">
        <v>1418</v>
      </c>
      <c r="F197" s="223" t="s">
        <v>1419</v>
      </c>
      <c r="G197" s="224" t="s">
        <v>545</v>
      </c>
      <c r="H197" s="225">
        <v>387.02999999999997</v>
      </c>
      <c r="I197" s="226"/>
      <c r="J197" s="227">
        <f>ROUND(I197*H197,2)</f>
        <v>0</v>
      </c>
      <c r="K197" s="223" t="s">
        <v>252</v>
      </c>
      <c r="L197" s="46"/>
      <c r="M197" s="228" t="s">
        <v>1</v>
      </c>
      <c r="N197" s="229" t="s">
        <v>42</v>
      </c>
      <c r="O197" s="93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32" t="s">
        <v>594</v>
      </c>
      <c r="AT197" s="232" t="s">
        <v>248</v>
      </c>
      <c r="AU197" s="232" t="s">
        <v>85</v>
      </c>
      <c r="AY197" s="19" t="s">
        <v>245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9" t="s">
        <v>85</v>
      </c>
      <c r="BK197" s="233">
        <f>ROUND(I197*H197,2)</f>
        <v>0</v>
      </c>
      <c r="BL197" s="19" t="s">
        <v>594</v>
      </c>
      <c r="BM197" s="232" t="s">
        <v>1682</v>
      </c>
    </row>
    <row r="198" s="2" customFormat="1">
      <c r="A198" s="40"/>
      <c r="B198" s="41"/>
      <c r="C198" s="42"/>
      <c r="D198" s="234" t="s">
        <v>255</v>
      </c>
      <c r="E198" s="42"/>
      <c r="F198" s="235" t="s">
        <v>1421</v>
      </c>
      <c r="G198" s="42"/>
      <c r="H198" s="42"/>
      <c r="I198" s="236"/>
      <c r="J198" s="42"/>
      <c r="K198" s="42"/>
      <c r="L198" s="46"/>
      <c r="M198" s="237"/>
      <c r="N198" s="238"/>
      <c r="O198" s="93"/>
      <c r="P198" s="93"/>
      <c r="Q198" s="93"/>
      <c r="R198" s="93"/>
      <c r="S198" s="93"/>
      <c r="T198" s="94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255</v>
      </c>
      <c r="AU198" s="19" t="s">
        <v>85</v>
      </c>
    </row>
    <row r="199" s="13" customFormat="1">
      <c r="A199" s="13"/>
      <c r="B199" s="239"/>
      <c r="C199" s="240"/>
      <c r="D199" s="234" t="s">
        <v>257</v>
      </c>
      <c r="E199" s="241" t="s">
        <v>1</v>
      </c>
      <c r="F199" s="242" t="s">
        <v>1683</v>
      </c>
      <c r="G199" s="240"/>
      <c r="H199" s="241" t="s">
        <v>1</v>
      </c>
      <c r="I199" s="243"/>
      <c r="J199" s="240"/>
      <c r="K199" s="240"/>
      <c r="L199" s="244"/>
      <c r="M199" s="245"/>
      <c r="N199" s="246"/>
      <c r="O199" s="246"/>
      <c r="P199" s="246"/>
      <c r="Q199" s="246"/>
      <c r="R199" s="246"/>
      <c r="S199" s="246"/>
      <c r="T199" s="247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8" t="s">
        <v>257</v>
      </c>
      <c r="AU199" s="248" t="s">
        <v>85</v>
      </c>
      <c r="AV199" s="13" t="s">
        <v>85</v>
      </c>
      <c r="AW199" s="13" t="s">
        <v>34</v>
      </c>
      <c r="AX199" s="13" t="s">
        <v>77</v>
      </c>
      <c r="AY199" s="248" t="s">
        <v>245</v>
      </c>
    </row>
    <row r="200" s="14" customFormat="1">
      <c r="A200" s="14"/>
      <c r="B200" s="249"/>
      <c r="C200" s="250"/>
      <c r="D200" s="234" t="s">
        <v>257</v>
      </c>
      <c r="E200" s="251" t="s">
        <v>1</v>
      </c>
      <c r="F200" s="252" t="s">
        <v>1684</v>
      </c>
      <c r="G200" s="250"/>
      <c r="H200" s="253">
        <v>76.608000000000004</v>
      </c>
      <c r="I200" s="254"/>
      <c r="J200" s="250"/>
      <c r="K200" s="250"/>
      <c r="L200" s="255"/>
      <c r="M200" s="256"/>
      <c r="N200" s="257"/>
      <c r="O200" s="257"/>
      <c r="P200" s="257"/>
      <c r="Q200" s="257"/>
      <c r="R200" s="257"/>
      <c r="S200" s="257"/>
      <c r="T200" s="258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9" t="s">
        <v>257</v>
      </c>
      <c r="AU200" s="259" t="s">
        <v>85</v>
      </c>
      <c r="AV200" s="14" t="s">
        <v>87</v>
      </c>
      <c r="AW200" s="14" t="s">
        <v>34</v>
      </c>
      <c r="AX200" s="14" t="s">
        <v>77</v>
      </c>
      <c r="AY200" s="259" t="s">
        <v>245</v>
      </c>
    </row>
    <row r="201" s="13" customFormat="1">
      <c r="A201" s="13"/>
      <c r="B201" s="239"/>
      <c r="C201" s="240"/>
      <c r="D201" s="234" t="s">
        <v>257</v>
      </c>
      <c r="E201" s="241" t="s">
        <v>1</v>
      </c>
      <c r="F201" s="242" t="s">
        <v>1685</v>
      </c>
      <c r="G201" s="240"/>
      <c r="H201" s="241" t="s">
        <v>1</v>
      </c>
      <c r="I201" s="243"/>
      <c r="J201" s="240"/>
      <c r="K201" s="240"/>
      <c r="L201" s="244"/>
      <c r="M201" s="245"/>
      <c r="N201" s="246"/>
      <c r="O201" s="246"/>
      <c r="P201" s="246"/>
      <c r="Q201" s="246"/>
      <c r="R201" s="246"/>
      <c r="S201" s="246"/>
      <c r="T201" s="24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8" t="s">
        <v>257</v>
      </c>
      <c r="AU201" s="248" t="s">
        <v>85</v>
      </c>
      <c r="AV201" s="13" t="s">
        <v>85</v>
      </c>
      <c r="AW201" s="13" t="s">
        <v>34</v>
      </c>
      <c r="AX201" s="13" t="s">
        <v>77</v>
      </c>
      <c r="AY201" s="248" t="s">
        <v>245</v>
      </c>
    </row>
    <row r="202" s="14" customFormat="1">
      <c r="A202" s="14"/>
      <c r="B202" s="249"/>
      <c r="C202" s="250"/>
      <c r="D202" s="234" t="s">
        <v>257</v>
      </c>
      <c r="E202" s="251" t="s">
        <v>1</v>
      </c>
      <c r="F202" s="252" t="s">
        <v>1686</v>
      </c>
      <c r="G202" s="250"/>
      <c r="H202" s="253">
        <v>189.77199999999999</v>
      </c>
      <c r="I202" s="254"/>
      <c r="J202" s="250"/>
      <c r="K202" s="250"/>
      <c r="L202" s="255"/>
      <c r="M202" s="256"/>
      <c r="N202" s="257"/>
      <c r="O202" s="257"/>
      <c r="P202" s="257"/>
      <c r="Q202" s="257"/>
      <c r="R202" s="257"/>
      <c r="S202" s="257"/>
      <c r="T202" s="25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9" t="s">
        <v>257</v>
      </c>
      <c r="AU202" s="259" t="s">
        <v>85</v>
      </c>
      <c r="AV202" s="14" t="s">
        <v>87</v>
      </c>
      <c r="AW202" s="14" t="s">
        <v>34</v>
      </c>
      <c r="AX202" s="14" t="s">
        <v>77</v>
      </c>
      <c r="AY202" s="259" t="s">
        <v>245</v>
      </c>
    </row>
    <row r="203" s="14" customFormat="1">
      <c r="A203" s="14"/>
      <c r="B203" s="249"/>
      <c r="C203" s="250"/>
      <c r="D203" s="234" t="s">
        <v>257</v>
      </c>
      <c r="E203" s="251" t="s">
        <v>1</v>
      </c>
      <c r="F203" s="252" t="s">
        <v>1687</v>
      </c>
      <c r="G203" s="250"/>
      <c r="H203" s="253">
        <v>120.65000000000001</v>
      </c>
      <c r="I203" s="254"/>
      <c r="J203" s="250"/>
      <c r="K203" s="250"/>
      <c r="L203" s="255"/>
      <c r="M203" s="256"/>
      <c r="N203" s="257"/>
      <c r="O203" s="257"/>
      <c r="P203" s="257"/>
      <c r="Q203" s="257"/>
      <c r="R203" s="257"/>
      <c r="S203" s="257"/>
      <c r="T203" s="25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9" t="s">
        <v>257</v>
      </c>
      <c r="AU203" s="259" t="s">
        <v>85</v>
      </c>
      <c r="AV203" s="14" t="s">
        <v>87</v>
      </c>
      <c r="AW203" s="14" t="s">
        <v>34</v>
      </c>
      <c r="AX203" s="14" t="s">
        <v>77</v>
      </c>
      <c r="AY203" s="259" t="s">
        <v>245</v>
      </c>
    </row>
    <row r="204" s="15" customFormat="1">
      <c r="A204" s="15"/>
      <c r="B204" s="260"/>
      <c r="C204" s="261"/>
      <c r="D204" s="234" t="s">
        <v>257</v>
      </c>
      <c r="E204" s="262" t="s">
        <v>1010</v>
      </c>
      <c r="F204" s="263" t="s">
        <v>266</v>
      </c>
      <c r="G204" s="261"/>
      <c r="H204" s="264">
        <v>387.02999999999997</v>
      </c>
      <c r="I204" s="265"/>
      <c r="J204" s="261"/>
      <c r="K204" s="261"/>
      <c r="L204" s="266"/>
      <c r="M204" s="293"/>
      <c r="N204" s="294"/>
      <c r="O204" s="294"/>
      <c r="P204" s="294"/>
      <c r="Q204" s="294"/>
      <c r="R204" s="294"/>
      <c r="S204" s="294"/>
      <c r="T204" s="29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70" t="s">
        <v>257</v>
      </c>
      <c r="AU204" s="270" t="s">
        <v>85</v>
      </c>
      <c r="AV204" s="15" t="s">
        <v>253</v>
      </c>
      <c r="AW204" s="15" t="s">
        <v>34</v>
      </c>
      <c r="AX204" s="15" t="s">
        <v>85</v>
      </c>
      <c r="AY204" s="270" t="s">
        <v>245</v>
      </c>
    </row>
    <row r="205" s="2" customFormat="1" ht="6.96" customHeight="1">
      <c r="A205" s="40"/>
      <c r="B205" s="68"/>
      <c r="C205" s="69"/>
      <c r="D205" s="69"/>
      <c r="E205" s="69"/>
      <c r="F205" s="69"/>
      <c r="G205" s="69"/>
      <c r="H205" s="69"/>
      <c r="I205" s="69"/>
      <c r="J205" s="69"/>
      <c r="K205" s="69"/>
      <c r="L205" s="46"/>
      <c r="M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</row>
  </sheetData>
  <sheetProtection sheet="1" autoFilter="0" formatColumns="0" formatRows="0" objects="1" scenarios="1" spinCount="100000" saltValue="z9pFfSlyhjWljKEc6mO5akFTXsmmqtztwNa4KVBCB9kvE5XeD5BEu+doZPdRazav/YYoR4Aima7IDmEJOTKE4Q==" hashValue="14sgmVk1rJTd5YJ6boxZ/qrfDS+2po/RAgKEx4oi5UCrzyartfKW60x7qaWQR3ZMU2QhuMGwRXOfSIAi7v73NA==" algorithmName="SHA-512" password="CC35"/>
  <autoFilter ref="C119:K204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101</v>
      </c>
      <c r="AZ2" s="138" t="s">
        <v>173</v>
      </c>
      <c r="BA2" s="138" t="s">
        <v>174</v>
      </c>
      <c r="BB2" s="138" t="s">
        <v>1</v>
      </c>
      <c r="BC2" s="138" t="s">
        <v>1688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176</v>
      </c>
      <c r="BA3" s="138" t="s">
        <v>177</v>
      </c>
      <c r="BB3" s="138" t="s">
        <v>1</v>
      </c>
      <c r="BC3" s="138" t="s">
        <v>1689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180</v>
      </c>
      <c r="BA4" s="138" t="s">
        <v>181</v>
      </c>
      <c r="BB4" s="138" t="s">
        <v>1</v>
      </c>
      <c r="BC4" s="138" t="s">
        <v>1690</v>
      </c>
      <c r="BD4" s="138" t="s">
        <v>87</v>
      </c>
    </row>
    <row r="5" hidden="1" s="1" customFormat="1" ht="6.96" customHeight="1">
      <c r="B5" s="22"/>
      <c r="L5" s="22"/>
      <c r="AZ5" s="138" t="s">
        <v>183</v>
      </c>
      <c r="BA5" s="138" t="s">
        <v>1</v>
      </c>
      <c r="BB5" s="138" t="s">
        <v>1</v>
      </c>
      <c r="BC5" s="138" t="s">
        <v>1691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185</v>
      </c>
      <c r="BA6" s="138" t="s">
        <v>186</v>
      </c>
      <c r="BB6" s="138" t="s">
        <v>1</v>
      </c>
      <c r="BC6" s="138" t="s">
        <v>1692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  <c r="AZ7" s="138" t="s">
        <v>188</v>
      </c>
      <c r="BA7" s="138" t="s">
        <v>189</v>
      </c>
      <c r="BB7" s="138" t="s">
        <v>1</v>
      </c>
      <c r="BC7" s="138" t="s">
        <v>1693</v>
      </c>
      <c r="BD7" s="138" t="s">
        <v>87</v>
      </c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38" t="s">
        <v>195</v>
      </c>
      <c r="BA8" s="138" t="s">
        <v>196</v>
      </c>
      <c r="BB8" s="138" t="s">
        <v>1</v>
      </c>
      <c r="BC8" s="138" t="s">
        <v>1694</v>
      </c>
      <c r="BD8" s="138" t="s">
        <v>87</v>
      </c>
    </row>
    <row r="9" hidden="1" s="2" customFormat="1" ht="16.5" customHeight="1">
      <c r="A9" s="40"/>
      <c r="B9" s="46"/>
      <c r="C9" s="40"/>
      <c r="D9" s="40"/>
      <c r="E9" s="145" t="s">
        <v>1695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38" t="s">
        <v>198</v>
      </c>
      <c r="BA9" s="138" t="s">
        <v>1</v>
      </c>
      <c r="BB9" s="138" t="s">
        <v>1</v>
      </c>
      <c r="BC9" s="138" t="s">
        <v>1696</v>
      </c>
      <c r="BD9" s="138" t="s">
        <v>87</v>
      </c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38" t="s">
        <v>200</v>
      </c>
      <c r="BA10" s="138" t="s">
        <v>201</v>
      </c>
      <c r="BB10" s="138" t="s">
        <v>1</v>
      </c>
      <c r="BC10" s="138" t="s">
        <v>1697</v>
      </c>
      <c r="BD10" s="138" t="s">
        <v>87</v>
      </c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138" t="s">
        <v>203</v>
      </c>
      <c r="BA11" s="138" t="s">
        <v>204</v>
      </c>
      <c r="BB11" s="138" t="s">
        <v>1</v>
      </c>
      <c r="BC11" s="138" t="s">
        <v>1698</v>
      </c>
      <c r="BD11" s="138" t="s">
        <v>87</v>
      </c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138" t="s">
        <v>206</v>
      </c>
      <c r="BA12" s="138" t="s">
        <v>207</v>
      </c>
      <c r="BB12" s="138" t="s">
        <v>1</v>
      </c>
      <c r="BC12" s="138" t="s">
        <v>1699</v>
      </c>
      <c r="BD12" s="138" t="s">
        <v>87</v>
      </c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138" t="s">
        <v>209</v>
      </c>
      <c r="BA13" s="138" t="s">
        <v>210</v>
      </c>
      <c r="BB13" s="138" t="s">
        <v>1</v>
      </c>
      <c r="BC13" s="138" t="s">
        <v>1700</v>
      </c>
      <c r="BD13" s="138" t="s">
        <v>87</v>
      </c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138" t="s">
        <v>214</v>
      </c>
      <c r="BA14" s="138" t="s">
        <v>1</v>
      </c>
      <c r="BB14" s="138" t="s">
        <v>1</v>
      </c>
      <c r="BC14" s="138" t="s">
        <v>575</v>
      </c>
      <c r="BD14" s="138" t="s">
        <v>87</v>
      </c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138" t="s">
        <v>216</v>
      </c>
      <c r="BA15" s="138" t="s">
        <v>217</v>
      </c>
      <c r="BB15" s="138" t="s">
        <v>1</v>
      </c>
      <c r="BC15" s="138" t="s">
        <v>452</v>
      </c>
      <c r="BD15" s="138" t="s">
        <v>87</v>
      </c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Z16" s="138" t="s">
        <v>219</v>
      </c>
      <c r="BA16" s="138" t="s">
        <v>220</v>
      </c>
      <c r="BB16" s="138" t="s">
        <v>1</v>
      </c>
      <c r="BC16" s="138" t="s">
        <v>1697</v>
      </c>
      <c r="BD16" s="138" t="s">
        <v>87</v>
      </c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ROUND((SUM(BE120:BE477)),  2)</f>
        <v>0</v>
      </c>
      <c r="G33" s="40"/>
      <c r="H33" s="40"/>
      <c r="I33" s="158">
        <v>0.20999999999999999</v>
      </c>
      <c r="J33" s="157">
        <f>ROUND(((SUM(BE120:BE477))*I33),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ROUND((SUM(BF120:BF477)),  2)</f>
        <v>0</v>
      </c>
      <c r="G34" s="40"/>
      <c r="H34" s="40"/>
      <c r="I34" s="158">
        <v>0.12</v>
      </c>
      <c r="J34" s="157">
        <f>ROUND(((SUM(BF120:BF477))*I34),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ROUND((SUM(BG120:BG477)),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ROUND((SUM(BH120:BH477)),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ROUND((SUM(BI120:BI477)),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SO111.13.01 - Valašská Polanka - Vsetín, kolejový svršek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J121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227</v>
      </c>
      <c r="E98" s="191"/>
      <c r="F98" s="191"/>
      <c r="G98" s="191"/>
      <c r="H98" s="191"/>
      <c r="I98" s="191"/>
      <c r="J98" s="192">
        <f>J122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228</v>
      </c>
      <c r="E99" s="191"/>
      <c r="F99" s="191"/>
      <c r="G99" s="191"/>
      <c r="H99" s="191"/>
      <c r="I99" s="191"/>
      <c r="J99" s="192">
        <f>J376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2"/>
      <c r="C100" s="183"/>
      <c r="D100" s="184" t="s">
        <v>229</v>
      </c>
      <c r="E100" s="185"/>
      <c r="F100" s="185"/>
      <c r="G100" s="185"/>
      <c r="H100" s="185"/>
      <c r="I100" s="185"/>
      <c r="J100" s="186">
        <f>J386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hidden="1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/>
    <row r="104" hidden="1"/>
    <row r="105" hidden="1"/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5" t="s">
        <v>230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4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77" t="str">
        <f>E7</f>
        <v>Cyklická obnova trati v úseku Vsetín – Horní Lideč</v>
      </c>
      <c r="F110" s="34"/>
      <c r="G110" s="34"/>
      <c r="H110" s="34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191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SO111.13.01 - Valašská Polanka - Vsetín, kolejový svršek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20</v>
      </c>
      <c r="D114" s="42"/>
      <c r="E114" s="42"/>
      <c r="F114" s="29" t="str">
        <f>F12</f>
        <v>Vsetín - Horní Lideč</v>
      </c>
      <c r="G114" s="42"/>
      <c r="H114" s="42"/>
      <c r="I114" s="34" t="s">
        <v>22</v>
      </c>
      <c r="J114" s="81" t="str">
        <f>IF(J12="","",J12)</f>
        <v>20. 11. 2025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4" t="s">
        <v>24</v>
      </c>
      <c r="D116" s="42"/>
      <c r="E116" s="42"/>
      <c r="F116" s="29" t="str">
        <f>E15</f>
        <v>Správa železnic s.o.</v>
      </c>
      <c r="G116" s="42"/>
      <c r="H116" s="42"/>
      <c r="I116" s="34" t="s">
        <v>32</v>
      </c>
      <c r="J116" s="38" t="str">
        <f>E21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30</v>
      </c>
      <c r="D117" s="42"/>
      <c r="E117" s="42"/>
      <c r="F117" s="29" t="str">
        <f>IF(E18="","",E18)</f>
        <v>Vyplň údaj</v>
      </c>
      <c r="G117" s="42"/>
      <c r="H117" s="42"/>
      <c r="I117" s="34" t="s">
        <v>35</v>
      </c>
      <c r="J117" s="38" t="str">
        <f>E24</f>
        <v>Správa železnic s.o.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194"/>
      <c r="B119" s="195"/>
      <c r="C119" s="196" t="s">
        <v>231</v>
      </c>
      <c r="D119" s="197" t="s">
        <v>62</v>
      </c>
      <c r="E119" s="197" t="s">
        <v>58</v>
      </c>
      <c r="F119" s="197" t="s">
        <v>59</v>
      </c>
      <c r="G119" s="197" t="s">
        <v>232</v>
      </c>
      <c r="H119" s="197" t="s">
        <v>233</v>
      </c>
      <c r="I119" s="197" t="s">
        <v>234</v>
      </c>
      <c r="J119" s="197" t="s">
        <v>223</v>
      </c>
      <c r="K119" s="198" t="s">
        <v>235</v>
      </c>
      <c r="L119" s="199"/>
      <c r="M119" s="102" t="s">
        <v>1</v>
      </c>
      <c r="N119" s="103" t="s">
        <v>41</v>
      </c>
      <c r="O119" s="103" t="s">
        <v>236</v>
      </c>
      <c r="P119" s="103" t="s">
        <v>237</v>
      </c>
      <c r="Q119" s="103" t="s">
        <v>238</v>
      </c>
      <c r="R119" s="103" t="s">
        <v>239</v>
      </c>
      <c r="S119" s="103" t="s">
        <v>240</v>
      </c>
      <c r="T119" s="104" t="s">
        <v>241</v>
      </c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</row>
    <row r="120" s="2" customFormat="1" ht="22.8" customHeight="1">
      <c r="A120" s="40"/>
      <c r="B120" s="41"/>
      <c r="C120" s="109" t="s">
        <v>242</v>
      </c>
      <c r="D120" s="42"/>
      <c r="E120" s="42"/>
      <c r="F120" s="42"/>
      <c r="G120" s="42"/>
      <c r="H120" s="42"/>
      <c r="I120" s="42"/>
      <c r="J120" s="200">
        <f>BK120</f>
        <v>0</v>
      </c>
      <c r="K120" s="42"/>
      <c r="L120" s="46"/>
      <c r="M120" s="105"/>
      <c r="N120" s="201"/>
      <c r="O120" s="106"/>
      <c r="P120" s="202">
        <f>P121+P386</f>
        <v>0</v>
      </c>
      <c r="Q120" s="106"/>
      <c r="R120" s="202">
        <f>R121+R386</f>
        <v>13065.68362</v>
      </c>
      <c r="S120" s="106"/>
      <c r="T120" s="203">
        <f>T121+T386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76</v>
      </c>
      <c r="AU120" s="19" t="s">
        <v>225</v>
      </c>
      <c r="BK120" s="204">
        <f>BK121+BK386</f>
        <v>0</v>
      </c>
    </row>
    <row r="121" s="12" customFormat="1" ht="25.92" customHeight="1">
      <c r="A121" s="12"/>
      <c r="B121" s="205"/>
      <c r="C121" s="206"/>
      <c r="D121" s="207" t="s">
        <v>76</v>
      </c>
      <c r="E121" s="208" t="s">
        <v>243</v>
      </c>
      <c r="F121" s="208" t="s">
        <v>244</v>
      </c>
      <c r="G121" s="206"/>
      <c r="H121" s="206"/>
      <c r="I121" s="209"/>
      <c r="J121" s="210">
        <f>BK121</f>
        <v>0</v>
      </c>
      <c r="K121" s="206"/>
      <c r="L121" s="211"/>
      <c r="M121" s="212"/>
      <c r="N121" s="213"/>
      <c r="O121" s="213"/>
      <c r="P121" s="214">
        <f>P122+P376</f>
        <v>0</v>
      </c>
      <c r="Q121" s="213"/>
      <c r="R121" s="214">
        <f>R122+R376</f>
        <v>13065.68362</v>
      </c>
      <c r="S121" s="213"/>
      <c r="T121" s="215">
        <f>T122+T376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6" t="s">
        <v>85</v>
      </c>
      <c r="AT121" s="217" t="s">
        <v>76</v>
      </c>
      <c r="AU121" s="217" t="s">
        <v>77</v>
      </c>
      <c r="AY121" s="216" t="s">
        <v>245</v>
      </c>
      <c r="BK121" s="218">
        <f>BK122+BK376</f>
        <v>0</v>
      </c>
    </row>
    <row r="122" s="12" customFormat="1" ht="22.8" customHeight="1">
      <c r="A122" s="12"/>
      <c r="B122" s="205"/>
      <c r="C122" s="206"/>
      <c r="D122" s="207" t="s">
        <v>76</v>
      </c>
      <c r="E122" s="219" t="s">
        <v>246</v>
      </c>
      <c r="F122" s="219" t="s">
        <v>247</v>
      </c>
      <c r="G122" s="206"/>
      <c r="H122" s="206"/>
      <c r="I122" s="209"/>
      <c r="J122" s="220">
        <f>BK122</f>
        <v>0</v>
      </c>
      <c r="K122" s="206"/>
      <c r="L122" s="211"/>
      <c r="M122" s="212"/>
      <c r="N122" s="213"/>
      <c r="O122" s="213"/>
      <c r="P122" s="214">
        <f>SUM(P123:P375)</f>
        <v>0</v>
      </c>
      <c r="Q122" s="213"/>
      <c r="R122" s="214">
        <f>SUM(R123:R375)</f>
        <v>0</v>
      </c>
      <c r="S122" s="213"/>
      <c r="T122" s="215">
        <f>SUM(T123:T375)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85</v>
      </c>
      <c r="AY122" s="216" t="s">
        <v>245</v>
      </c>
      <c r="BK122" s="218">
        <f>SUM(BK123:BK375)</f>
        <v>0</v>
      </c>
    </row>
    <row r="123" s="2" customFormat="1" ht="16.5" customHeight="1">
      <c r="A123" s="40"/>
      <c r="B123" s="41"/>
      <c r="C123" s="221" t="s">
        <v>85</v>
      </c>
      <c r="D123" s="221" t="s">
        <v>248</v>
      </c>
      <c r="E123" s="222" t="s">
        <v>249</v>
      </c>
      <c r="F123" s="223" t="s">
        <v>250</v>
      </c>
      <c r="G123" s="224" t="s">
        <v>251</v>
      </c>
      <c r="H123" s="225">
        <v>800</v>
      </c>
      <c r="I123" s="226"/>
      <c r="J123" s="227">
        <f>ROUND(I123*H123,2)</f>
        <v>0</v>
      </c>
      <c r="K123" s="223" t="s">
        <v>252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87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1701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256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87</v>
      </c>
    </row>
    <row r="125" s="13" customFormat="1">
      <c r="A125" s="13"/>
      <c r="B125" s="239"/>
      <c r="C125" s="240"/>
      <c r="D125" s="234" t="s">
        <v>257</v>
      </c>
      <c r="E125" s="241" t="s">
        <v>1</v>
      </c>
      <c r="F125" s="242" t="s">
        <v>1702</v>
      </c>
      <c r="G125" s="240"/>
      <c r="H125" s="241" t="s">
        <v>1</v>
      </c>
      <c r="I125" s="243"/>
      <c r="J125" s="240"/>
      <c r="K125" s="240"/>
      <c r="L125" s="244"/>
      <c r="M125" s="245"/>
      <c r="N125" s="246"/>
      <c r="O125" s="246"/>
      <c r="P125" s="246"/>
      <c r="Q125" s="246"/>
      <c r="R125" s="246"/>
      <c r="S125" s="246"/>
      <c r="T125" s="24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8" t="s">
        <v>257</v>
      </c>
      <c r="AU125" s="248" t="s">
        <v>87</v>
      </c>
      <c r="AV125" s="13" t="s">
        <v>85</v>
      </c>
      <c r="AW125" s="13" t="s">
        <v>34</v>
      </c>
      <c r="AX125" s="13" t="s">
        <v>77</v>
      </c>
      <c r="AY125" s="248" t="s">
        <v>245</v>
      </c>
    </row>
    <row r="126" s="14" customFormat="1">
      <c r="A126" s="14"/>
      <c r="B126" s="249"/>
      <c r="C126" s="250"/>
      <c r="D126" s="234" t="s">
        <v>257</v>
      </c>
      <c r="E126" s="251" t="s">
        <v>1</v>
      </c>
      <c r="F126" s="252" t="s">
        <v>1703</v>
      </c>
      <c r="G126" s="250"/>
      <c r="H126" s="253">
        <v>800</v>
      </c>
      <c r="I126" s="254"/>
      <c r="J126" s="250"/>
      <c r="K126" s="250"/>
      <c r="L126" s="255"/>
      <c r="M126" s="256"/>
      <c r="N126" s="257"/>
      <c r="O126" s="257"/>
      <c r="P126" s="257"/>
      <c r="Q126" s="257"/>
      <c r="R126" s="257"/>
      <c r="S126" s="257"/>
      <c r="T126" s="25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9" t="s">
        <v>257</v>
      </c>
      <c r="AU126" s="259" t="s">
        <v>87</v>
      </c>
      <c r="AV126" s="14" t="s">
        <v>87</v>
      </c>
      <c r="AW126" s="14" t="s">
        <v>34</v>
      </c>
      <c r="AX126" s="14" t="s">
        <v>77</v>
      </c>
      <c r="AY126" s="259" t="s">
        <v>245</v>
      </c>
    </row>
    <row r="127" s="15" customFormat="1">
      <c r="A127" s="15"/>
      <c r="B127" s="260"/>
      <c r="C127" s="261"/>
      <c r="D127" s="234" t="s">
        <v>257</v>
      </c>
      <c r="E127" s="262" t="s">
        <v>200</v>
      </c>
      <c r="F127" s="263" t="s">
        <v>266</v>
      </c>
      <c r="G127" s="261"/>
      <c r="H127" s="264">
        <v>800</v>
      </c>
      <c r="I127" s="265"/>
      <c r="J127" s="261"/>
      <c r="K127" s="261"/>
      <c r="L127" s="266"/>
      <c r="M127" s="267"/>
      <c r="N127" s="268"/>
      <c r="O127" s="268"/>
      <c r="P127" s="268"/>
      <c r="Q127" s="268"/>
      <c r="R127" s="268"/>
      <c r="S127" s="268"/>
      <c r="T127" s="269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70" t="s">
        <v>257</v>
      </c>
      <c r="AU127" s="270" t="s">
        <v>87</v>
      </c>
      <c r="AV127" s="15" t="s">
        <v>253</v>
      </c>
      <c r="AW127" s="15" t="s">
        <v>34</v>
      </c>
      <c r="AX127" s="15" t="s">
        <v>85</v>
      </c>
      <c r="AY127" s="270" t="s">
        <v>245</v>
      </c>
    </row>
    <row r="128" s="2" customFormat="1" ht="16.5" customHeight="1">
      <c r="A128" s="40"/>
      <c r="B128" s="41"/>
      <c r="C128" s="221" t="s">
        <v>87</v>
      </c>
      <c r="D128" s="221" t="s">
        <v>248</v>
      </c>
      <c r="E128" s="222" t="s">
        <v>267</v>
      </c>
      <c r="F128" s="223" t="s">
        <v>268</v>
      </c>
      <c r="G128" s="224" t="s">
        <v>251</v>
      </c>
      <c r="H128" s="225">
        <v>800</v>
      </c>
      <c r="I128" s="226"/>
      <c r="J128" s="227">
        <f>ROUND(I128*H128,2)</f>
        <v>0</v>
      </c>
      <c r="K128" s="223" t="s">
        <v>252</v>
      </c>
      <c r="L128" s="46"/>
      <c r="M128" s="228" t="s">
        <v>1</v>
      </c>
      <c r="N128" s="229" t="s">
        <v>42</v>
      </c>
      <c r="O128" s="93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32" t="s">
        <v>253</v>
      </c>
      <c r="AT128" s="232" t="s">
        <v>248</v>
      </c>
      <c r="AU128" s="232" t="s">
        <v>87</v>
      </c>
      <c r="AY128" s="19" t="s">
        <v>245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9" t="s">
        <v>85</v>
      </c>
      <c r="BK128" s="233">
        <f>ROUND(I128*H128,2)</f>
        <v>0</v>
      </c>
      <c r="BL128" s="19" t="s">
        <v>253</v>
      </c>
      <c r="BM128" s="232" t="s">
        <v>1704</v>
      </c>
    </row>
    <row r="129" s="2" customFormat="1">
      <c r="A129" s="40"/>
      <c r="B129" s="41"/>
      <c r="C129" s="42"/>
      <c r="D129" s="234" t="s">
        <v>255</v>
      </c>
      <c r="E129" s="42"/>
      <c r="F129" s="235" t="s">
        <v>270</v>
      </c>
      <c r="G129" s="42"/>
      <c r="H129" s="42"/>
      <c r="I129" s="236"/>
      <c r="J129" s="42"/>
      <c r="K129" s="42"/>
      <c r="L129" s="46"/>
      <c r="M129" s="237"/>
      <c r="N129" s="238"/>
      <c r="O129" s="93"/>
      <c r="P129" s="93"/>
      <c r="Q129" s="93"/>
      <c r="R129" s="93"/>
      <c r="S129" s="93"/>
      <c r="T129" s="94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255</v>
      </c>
      <c r="AU129" s="19" t="s">
        <v>87</v>
      </c>
    </row>
    <row r="130" s="13" customFormat="1">
      <c r="A130" s="13"/>
      <c r="B130" s="239"/>
      <c r="C130" s="240"/>
      <c r="D130" s="234" t="s">
        <v>257</v>
      </c>
      <c r="E130" s="241" t="s">
        <v>1</v>
      </c>
      <c r="F130" s="242" t="s">
        <v>271</v>
      </c>
      <c r="G130" s="240"/>
      <c r="H130" s="241" t="s">
        <v>1</v>
      </c>
      <c r="I130" s="243"/>
      <c r="J130" s="240"/>
      <c r="K130" s="240"/>
      <c r="L130" s="244"/>
      <c r="M130" s="245"/>
      <c r="N130" s="246"/>
      <c r="O130" s="246"/>
      <c r="P130" s="246"/>
      <c r="Q130" s="246"/>
      <c r="R130" s="246"/>
      <c r="S130" s="246"/>
      <c r="T130" s="24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8" t="s">
        <v>257</v>
      </c>
      <c r="AU130" s="248" t="s">
        <v>87</v>
      </c>
      <c r="AV130" s="13" t="s">
        <v>85</v>
      </c>
      <c r="AW130" s="13" t="s">
        <v>34</v>
      </c>
      <c r="AX130" s="13" t="s">
        <v>77</v>
      </c>
      <c r="AY130" s="248" t="s">
        <v>245</v>
      </c>
    </row>
    <row r="131" s="14" customFormat="1">
      <c r="A131" s="14"/>
      <c r="B131" s="249"/>
      <c r="C131" s="250"/>
      <c r="D131" s="234" t="s">
        <v>257</v>
      </c>
      <c r="E131" s="251" t="s">
        <v>1</v>
      </c>
      <c r="F131" s="252" t="s">
        <v>200</v>
      </c>
      <c r="G131" s="250"/>
      <c r="H131" s="253">
        <v>800</v>
      </c>
      <c r="I131" s="254"/>
      <c r="J131" s="250"/>
      <c r="K131" s="250"/>
      <c r="L131" s="255"/>
      <c r="M131" s="256"/>
      <c r="N131" s="257"/>
      <c r="O131" s="257"/>
      <c r="P131" s="257"/>
      <c r="Q131" s="257"/>
      <c r="R131" s="257"/>
      <c r="S131" s="257"/>
      <c r="T131" s="25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9" t="s">
        <v>257</v>
      </c>
      <c r="AU131" s="259" t="s">
        <v>87</v>
      </c>
      <c r="AV131" s="14" t="s">
        <v>87</v>
      </c>
      <c r="AW131" s="14" t="s">
        <v>34</v>
      </c>
      <c r="AX131" s="14" t="s">
        <v>77</v>
      </c>
      <c r="AY131" s="259" t="s">
        <v>245</v>
      </c>
    </row>
    <row r="132" s="15" customFormat="1">
      <c r="A132" s="15"/>
      <c r="B132" s="260"/>
      <c r="C132" s="261"/>
      <c r="D132" s="234" t="s">
        <v>257</v>
      </c>
      <c r="E132" s="262" t="s">
        <v>219</v>
      </c>
      <c r="F132" s="263" t="s">
        <v>266</v>
      </c>
      <c r="G132" s="261"/>
      <c r="H132" s="264">
        <v>800</v>
      </c>
      <c r="I132" s="265"/>
      <c r="J132" s="261"/>
      <c r="K132" s="261"/>
      <c r="L132" s="266"/>
      <c r="M132" s="267"/>
      <c r="N132" s="268"/>
      <c r="O132" s="268"/>
      <c r="P132" s="268"/>
      <c r="Q132" s="268"/>
      <c r="R132" s="268"/>
      <c r="S132" s="268"/>
      <c r="T132" s="269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70" t="s">
        <v>257</v>
      </c>
      <c r="AU132" s="270" t="s">
        <v>87</v>
      </c>
      <c r="AV132" s="15" t="s">
        <v>253</v>
      </c>
      <c r="AW132" s="15" t="s">
        <v>34</v>
      </c>
      <c r="AX132" s="15" t="s">
        <v>85</v>
      </c>
      <c r="AY132" s="270" t="s">
        <v>245</v>
      </c>
    </row>
    <row r="133" s="2" customFormat="1" ht="16.5" customHeight="1">
      <c r="A133" s="40"/>
      <c r="B133" s="41"/>
      <c r="C133" s="221" t="s">
        <v>272</v>
      </c>
      <c r="D133" s="221" t="s">
        <v>248</v>
      </c>
      <c r="E133" s="222" t="s">
        <v>273</v>
      </c>
      <c r="F133" s="223" t="s">
        <v>274</v>
      </c>
      <c r="G133" s="224" t="s">
        <v>275</v>
      </c>
      <c r="H133" s="225">
        <v>38652</v>
      </c>
      <c r="I133" s="226"/>
      <c r="J133" s="227">
        <f>ROUND(I133*H133,2)</f>
        <v>0</v>
      </c>
      <c r="K133" s="223" t="s">
        <v>252</v>
      </c>
      <c r="L133" s="46"/>
      <c r="M133" s="228" t="s">
        <v>1</v>
      </c>
      <c r="N133" s="229" t="s">
        <v>42</v>
      </c>
      <c r="O133" s="93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2" t="s">
        <v>253</v>
      </c>
      <c r="AT133" s="232" t="s">
        <v>248</v>
      </c>
      <c r="AU133" s="232" t="s">
        <v>87</v>
      </c>
      <c r="AY133" s="19" t="s">
        <v>245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9" t="s">
        <v>85</v>
      </c>
      <c r="BK133" s="233">
        <f>ROUND(I133*H133,2)</f>
        <v>0</v>
      </c>
      <c r="BL133" s="19" t="s">
        <v>253</v>
      </c>
      <c r="BM133" s="232" t="s">
        <v>1705</v>
      </c>
    </row>
    <row r="134" s="2" customFormat="1">
      <c r="A134" s="40"/>
      <c r="B134" s="41"/>
      <c r="C134" s="42"/>
      <c r="D134" s="234" t="s">
        <v>255</v>
      </c>
      <c r="E134" s="42"/>
      <c r="F134" s="235" t="s">
        <v>277</v>
      </c>
      <c r="G134" s="42"/>
      <c r="H134" s="42"/>
      <c r="I134" s="236"/>
      <c r="J134" s="42"/>
      <c r="K134" s="42"/>
      <c r="L134" s="46"/>
      <c r="M134" s="237"/>
      <c r="N134" s="238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255</v>
      </c>
      <c r="AU134" s="19" t="s">
        <v>87</v>
      </c>
    </row>
    <row r="135" s="14" customFormat="1">
      <c r="A135" s="14"/>
      <c r="B135" s="249"/>
      <c r="C135" s="250"/>
      <c r="D135" s="234" t="s">
        <v>257</v>
      </c>
      <c r="E135" s="251" t="s">
        <v>1</v>
      </c>
      <c r="F135" s="252" t="s">
        <v>278</v>
      </c>
      <c r="G135" s="250"/>
      <c r="H135" s="253">
        <v>38652</v>
      </c>
      <c r="I135" s="254"/>
      <c r="J135" s="250"/>
      <c r="K135" s="250"/>
      <c r="L135" s="255"/>
      <c r="M135" s="256"/>
      <c r="N135" s="257"/>
      <c r="O135" s="257"/>
      <c r="P135" s="257"/>
      <c r="Q135" s="257"/>
      <c r="R135" s="257"/>
      <c r="S135" s="257"/>
      <c r="T135" s="25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9" t="s">
        <v>257</v>
      </c>
      <c r="AU135" s="259" t="s">
        <v>87</v>
      </c>
      <c r="AV135" s="14" t="s">
        <v>87</v>
      </c>
      <c r="AW135" s="14" t="s">
        <v>34</v>
      </c>
      <c r="AX135" s="14" t="s">
        <v>77</v>
      </c>
      <c r="AY135" s="259" t="s">
        <v>245</v>
      </c>
    </row>
    <row r="136" s="15" customFormat="1">
      <c r="A136" s="15"/>
      <c r="B136" s="260"/>
      <c r="C136" s="261"/>
      <c r="D136" s="234" t="s">
        <v>257</v>
      </c>
      <c r="E136" s="262" t="s">
        <v>1</v>
      </c>
      <c r="F136" s="263" t="s">
        <v>266</v>
      </c>
      <c r="G136" s="261"/>
      <c r="H136" s="264">
        <v>38652</v>
      </c>
      <c r="I136" s="265"/>
      <c r="J136" s="261"/>
      <c r="K136" s="261"/>
      <c r="L136" s="266"/>
      <c r="M136" s="267"/>
      <c r="N136" s="268"/>
      <c r="O136" s="268"/>
      <c r="P136" s="268"/>
      <c r="Q136" s="268"/>
      <c r="R136" s="268"/>
      <c r="S136" s="268"/>
      <c r="T136" s="269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70" t="s">
        <v>257</v>
      </c>
      <c r="AU136" s="270" t="s">
        <v>87</v>
      </c>
      <c r="AV136" s="15" t="s">
        <v>253</v>
      </c>
      <c r="AW136" s="15" t="s">
        <v>34</v>
      </c>
      <c r="AX136" s="15" t="s">
        <v>85</v>
      </c>
      <c r="AY136" s="270" t="s">
        <v>245</v>
      </c>
    </row>
    <row r="137" s="2" customFormat="1" ht="16.5" customHeight="1">
      <c r="A137" s="40"/>
      <c r="B137" s="41"/>
      <c r="C137" s="221" t="s">
        <v>253</v>
      </c>
      <c r="D137" s="221" t="s">
        <v>248</v>
      </c>
      <c r="E137" s="222" t="s">
        <v>279</v>
      </c>
      <c r="F137" s="223" t="s">
        <v>280</v>
      </c>
      <c r="G137" s="224" t="s">
        <v>281</v>
      </c>
      <c r="H137" s="225">
        <v>9.343</v>
      </c>
      <c r="I137" s="226"/>
      <c r="J137" s="227">
        <f>ROUND(I137*H137,2)</f>
        <v>0</v>
      </c>
      <c r="K137" s="223" t="s">
        <v>252</v>
      </c>
      <c r="L137" s="46"/>
      <c r="M137" s="228" t="s">
        <v>1</v>
      </c>
      <c r="N137" s="229" t="s">
        <v>42</v>
      </c>
      <c r="O137" s="93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32" t="s">
        <v>253</v>
      </c>
      <c r="AT137" s="232" t="s">
        <v>248</v>
      </c>
      <c r="AU137" s="232" t="s">
        <v>87</v>
      </c>
      <c r="AY137" s="19" t="s">
        <v>245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9" t="s">
        <v>85</v>
      </c>
      <c r="BK137" s="233">
        <f>ROUND(I137*H137,2)</f>
        <v>0</v>
      </c>
      <c r="BL137" s="19" t="s">
        <v>253</v>
      </c>
      <c r="BM137" s="232" t="s">
        <v>1706</v>
      </c>
    </row>
    <row r="138" s="2" customFormat="1">
      <c r="A138" s="40"/>
      <c r="B138" s="41"/>
      <c r="C138" s="42"/>
      <c r="D138" s="234" t="s">
        <v>255</v>
      </c>
      <c r="E138" s="42"/>
      <c r="F138" s="235" t="s">
        <v>283</v>
      </c>
      <c r="G138" s="42"/>
      <c r="H138" s="42"/>
      <c r="I138" s="236"/>
      <c r="J138" s="42"/>
      <c r="K138" s="42"/>
      <c r="L138" s="46"/>
      <c r="M138" s="237"/>
      <c r="N138" s="238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255</v>
      </c>
      <c r="AU138" s="19" t="s">
        <v>87</v>
      </c>
    </row>
    <row r="139" s="13" customFormat="1">
      <c r="A139" s="13"/>
      <c r="B139" s="239"/>
      <c r="C139" s="240"/>
      <c r="D139" s="234" t="s">
        <v>257</v>
      </c>
      <c r="E139" s="241" t="s">
        <v>1</v>
      </c>
      <c r="F139" s="242" t="s">
        <v>284</v>
      </c>
      <c r="G139" s="240"/>
      <c r="H139" s="241" t="s">
        <v>1</v>
      </c>
      <c r="I139" s="243"/>
      <c r="J139" s="240"/>
      <c r="K139" s="240"/>
      <c r="L139" s="244"/>
      <c r="M139" s="245"/>
      <c r="N139" s="246"/>
      <c r="O139" s="246"/>
      <c r="P139" s="246"/>
      <c r="Q139" s="246"/>
      <c r="R139" s="246"/>
      <c r="S139" s="246"/>
      <c r="T139" s="24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8" t="s">
        <v>257</v>
      </c>
      <c r="AU139" s="248" t="s">
        <v>87</v>
      </c>
      <c r="AV139" s="13" t="s">
        <v>85</v>
      </c>
      <c r="AW139" s="13" t="s">
        <v>34</v>
      </c>
      <c r="AX139" s="13" t="s">
        <v>77</v>
      </c>
      <c r="AY139" s="248" t="s">
        <v>245</v>
      </c>
    </row>
    <row r="140" s="14" customFormat="1">
      <c r="A140" s="14"/>
      <c r="B140" s="249"/>
      <c r="C140" s="250"/>
      <c r="D140" s="234" t="s">
        <v>257</v>
      </c>
      <c r="E140" s="251" t="s">
        <v>1</v>
      </c>
      <c r="F140" s="252" t="s">
        <v>1707</v>
      </c>
      <c r="G140" s="250"/>
      <c r="H140" s="253">
        <v>2.7250000000000001</v>
      </c>
      <c r="I140" s="254"/>
      <c r="J140" s="250"/>
      <c r="K140" s="250"/>
      <c r="L140" s="255"/>
      <c r="M140" s="256"/>
      <c r="N140" s="257"/>
      <c r="O140" s="257"/>
      <c r="P140" s="257"/>
      <c r="Q140" s="257"/>
      <c r="R140" s="257"/>
      <c r="S140" s="257"/>
      <c r="T140" s="25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9" t="s">
        <v>257</v>
      </c>
      <c r="AU140" s="259" t="s">
        <v>87</v>
      </c>
      <c r="AV140" s="14" t="s">
        <v>87</v>
      </c>
      <c r="AW140" s="14" t="s">
        <v>34</v>
      </c>
      <c r="AX140" s="14" t="s">
        <v>77</v>
      </c>
      <c r="AY140" s="259" t="s">
        <v>245</v>
      </c>
    </row>
    <row r="141" s="14" customFormat="1">
      <c r="A141" s="14"/>
      <c r="B141" s="249"/>
      <c r="C141" s="250"/>
      <c r="D141" s="234" t="s">
        <v>257</v>
      </c>
      <c r="E141" s="251" t="s">
        <v>1</v>
      </c>
      <c r="F141" s="252" t="s">
        <v>1708</v>
      </c>
      <c r="G141" s="250"/>
      <c r="H141" s="253">
        <v>1.9290000000000001</v>
      </c>
      <c r="I141" s="254"/>
      <c r="J141" s="250"/>
      <c r="K141" s="250"/>
      <c r="L141" s="255"/>
      <c r="M141" s="256"/>
      <c r="N141" s="257"/>
      <c r="O141" s="257"/>
      <c r="P141" s="257"/>
      <c r="Q141" s="257"/>
      <c r="R141" s="257"/>
      <c r="S141" s="257"/>
      <c r="T141" s="25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9" t="s">
        <v>257</v>
      </c>
      <c r="AU141" s="259" t="s">
        <v>87</v>
      </c>
      <c r="AV141" s="14" t="s">
        <v>87</v>
      </c>
      <c r="AW141" s="14" t="s">
        <v>34</v>
      </c>
      <c r="AX141" s="14" t="s">
        <v>77</v>
      </c>
      <c r="AY141" s="259" t="s">
        <v>245</v>
      </c>
    </row>
    <row r="142" s="16" customFormat="1">
      <c r="A142" s="16"/>
      <c r="B142" s="271"/>
      <c r="C142" s="272"/>
      <c r="D142" s="234" t="s">
        <v>257</v>
      </c>
      <c r="E142" s="273" t="s">
        <v>1</v>
      </c>
      <c r="F142" s="274" t="s">
        <v>289</v>
      </c>
      <c r="G142" s="272"/>
      <c r="H142" s="275">
        <v>4.6539999999999999</v>
      </c>
      <c r="I142" s="276"/>
      <c r="J142" s="272"/>
      <c r="K142" s="272"/>
      <c r="L142" s="277"/>
      <c r="M142" s="278"/>
      <c r="N142" s="279"/>
      <c r="O142" s="279"/>
      <c r="P142" s="279"/>
      <c r="Q142" s="279"/>
      <c r="R142" s="279"/>
      <c r="S142" s="279"/>
      <c r="T142" s="280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81" t="s">
        <v>257</v>
      </c>
      <c r="AU142" s="281" t="s">
        <v>87</v>
      </c>
      <c r="AV142" s="16" t="s">
        <v>272</v>
      </c>
      <c r="AW142" s="16" t="s">
        <v>34</v>
      </c>
      <c r="AX142" s="16" t="s">
        <v>77</v>
      </c>
      <c r="AY142" s="281" t="s">
        <v>245</v>
      </c>
    </row>
    <row r="143" s="13" customFormat="1">
      <c r="A143" s="13"/>
      <c r="B143" s="239"/>
      <c r="C143" s="240"/>
      <c r="D143" s="234" t="s">
        <v>257</v>
      </c>
      <c r="E143" s="241" t="s">
        <v>1</v>
      </c>
      <c r="F143" s="242" t="s">
        <v>290</v>
      </c>
      <c r="G143" s="240"/>
      <c r="H143" s="241" t="s">
        <v>1</v>
      </c>
      <c r="I143" s="243"/>
      <c r="J143" s="240"/>
      <c r="K143" s="240"/>
      <c r="L143" s="244"/>
      <c r="M143" s="245"/>
      <c r="N143" s="246"/>
      <c r="O143" s="246"/>
      <c r="P143" s="246"/>
      <c r="Q143" s="246"/>
      <c r="R143" s="246"/>
      <c r="S143" s="246"/>
      <c r="T143" s="24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8" t="s">
        <v>257</v>
      </c>
      <c r="AU143" s="248" t="s">
        <v>87</v>
      </c>
      <c r="AV143" s="13" t="s">
        <v>85</v>
      </c>
      <c r="AW143" s="13" t="s">
        <v>34</v>
      </c>
      <c r="AX143" s="13" t="s">
        <v>77</v>
      </c>
      <c r="AY143" s="248" t="s">
        <v>245</v>
      </c>
    </row>
    <row r="144" s="14" customFormat="1">
      <c r="A144" s="14"/>
      <c r="B144" s="249"/>
      <c r="C144" s="250"/>
      <c r="D144" s="234" t="s">
        <v>257</v>
      </c>
      <c r="E144" s="251" t="s">
        <v>1</v>
      </c>
      <c r="F144" s="252" t="s">
        <v>1709</v>
      </c>
      <c r="G144" s="250"/>
      <c r="H144" s="253">
        <v>2.7690000000000001</v>
      </c>
      <c r="I144" s="254"/>
      <c r="J144" s="250"/>
      <c r="K144" s="250"/>
      <c r="L144" s="255"/>
      <c r="M144" s="256"/>
      <c r="N144" s="257"/>
      <c r="O144" s="257"/>
      <c r="P144" s="257"/>
      <c r="Q144" s="257"/>
      <c r="R144" s="257"/>
      <c r="S144" s="257"/>
      <c r="T144" s="25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9" t="s">
        <v>257</v>
      </c>
      <c r="AU144" s="259" t="s">
        <v>87</v>
      </c>
      <c r="AV144" s="14" t="s">
        <v>87</v>
      </c>
      <c r="AW144" s="14" t="s">
        <v>34</v>
      </c>
      <c r="AX144" s="14" t="s">
        <v>77</v>
      </c>
      <c r="AY144" s="259" t="s">
        <v>245</v>
      </c>
    </row>
    <row r="145" s="14" customFormat="1">
      <c r="A145" s="14"/>
      <c r="B145" s="249"/>
      <c r="C145" s="250"/>
      <c r="D145" s="234" t="s">
        <v>257</v>
      </c>
      <c r="E145" s="251" t="s">
        <v>1</v>
      </c>
      <c r="F145" s="252" t="s">
        <v>1710</v>
      </c>
      <c r="G145" s="250"/>
      <c r="H145" s="253">
        <v>1.9199999999999999</v>
      </c>
      <c r="I145" s="254"/>
      <c r="J145" s="250"/>
      <c r="K145" s="250"/>
      <c r="L145" s="255"/>
      <c r="M145" s="256"/>
      <c r="N145" s="257"/>
      <c r="O145" s="257"/>
      <c r="P145" s="257"/>
      <c r="Q145" s="257"/>
      <c r="R145" s="257"/>
      <c r="S145" s="257"/>
      <c r="T145" s="258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9" t="s">
        <v>257</v>
      </c>
      <c r="AU145" s="259" t="s">
        <v>87</v>
      </c>
      <c r="AV145" s="14" t="s">
        <v>87</v>
      </c>
      <c r="AW145" s="14" t="s">
        <v>34</v>
      </c>
      <c r="AX145" s="14" t="s">
        <v>77</v>
      </c>
      <c r="AY145" s="259" t="s">
        <v>245</v>
      </c>
    </row>
    <row r="146" s="16" customFormat="1">
      <c r="A146" s="16"/>
      <c r="B146" s="271"/>
      <c r="C146" s="272"/>
      <c r="D146" s="234" t="s">
        <v>257</v>
      </c>
      <c r="E146" s="273" t="s">
        <v>1</v>
      </c>
      <c r="F146" s="274" t="s">
        <v>289</v>
      </c>
      <c r="G146" s="272"/>
      <c r="H146" s="275">
        <v>4.6890000000000001</v>
      </c>
      <c r="I146" s="276"/>
      <c r="J146" s="272"/>
      <c r="K146" s="272"/>
      <c r="L146" s="277"/>
      <c r="M146" s="278"/>
      <c r="N146" s="279"/>
      <c r="O146" s="279"/>
      <c r="P146" s="279"/>
      <c r="Q146" s="279"/>
      <c r="R146" s="279"/>
      <c r="S146" s="279"/>
      <c r="T146" s="280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81" t="s">
        <v>257</v>
      </c>
      <c r="AU146" s="281" t="s">
        <v>87</v>
      </c>
      <c r="AV146" s="16" t="s">
        <v>272</v>
      </c>
      <c r="AW146" s="16" t="s">
        <v>34</v>
      </c>
      <c r="AX146" s="16" t="s">
        <v>77</v>
      </c>
      <c r="AY146" s="281" t="s">
        <v>245</v>
      </c>
    </row>
    <row r="147" s="15" customFormat="1">
      <c r="A147" s="15"/>
      <c r="B147" s="260"/>
      <c r="C147" s="261"/>
      <c r="D147" s="234" t="s">
        <v>257</v>
      </c>
      <c r="E147" s="262" t="s">
        <v>206</v>
      </c>
      <c r="F147" s="263" t="s">
        <v>266</v>
      </c>
      <c r="G147" s="261"/>
      <c r="H147" s="264">
        <v>9.343</v>
      </c>
      <c r="I147" s="265"/>
      <c r="J147" s="261"/>
      <c r="K147" s="261"/>
      <c r="L147" s="266"/>
      <c r="M147" s="267"/>
      <c r="N147" s="268"/>
      <c r="O147" s="268"/>
      <c r="P147" s="268"/>
      <c r="Q147" s="268"/>
      <c r="R147" s="268"/>
      <c r="S147" s="268"/>
      <c r="T147" s="269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70" t="s">
        <v>257</v>
      </c>
      <c r="AU147" s="270" t="s">
        <v>87</v>
      </c>
      <c r="AV147" s="15" t="s">
        <v>253</v>
      </c>
      <c r="AW147" s="15" t="s">
        <v>34</v>
      </c>
      <c r="AX147" s="15" t="s">
        <v>85</v>
      </c>
      <c r="AY147" s="270" t="s">
        <v>245</v>
      </c>
    </row>
    <row r="148" s="2" customFormat="1" ht="16.5" customHeight="1">
      <c r="A148" s="40"/>
      <c r="B148" s="41"/>
      <c r="C148" s="221" t="s">
        <v>246</v>
      </c>
      <c r="D148" s="221" t="s">
        <v>248</v>
      </c>
      <c r="E148" s="222" t="s">
        <v>293</v>
      </c>
      <c r="F148" s="223" t="s">
        <v>294</v>
      </c>
      <c r="G148" s="224" t="s">
        <v>251</v>
      </c>
      <c r="H148" s="225">
        <v>7418.8329999999996</v>
      </c>
      <c r="I148" s="226"/>
      <c r="J148" s="227">
        <f>ROUND(I148*H148,2)</f>
        <v>0</v>
      </c>
      <c r="K148" s="223" t="s">
        <v>252</v>
      </c>
      <c r="L148" s="46"/>
      <c r="M148" s="228" t="s">
        <v>1</v>
      </c>
      <c r="N148" s="229" t="s">
        <v>42</v>
      </c>
      <c r="O148" s="93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232" t="s">
        <v>253</v>
      </c>
      <c r="AT148" s="232" t="s">
        <v>248</v>
      </c>
      <c r="AU148" s="232" t="s">
        <v>87</v>
      </c>
      <c r="AY148" s="19" t="s">
        <v>245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9" t="s">
        <v>85</v>
      </c>
      <c r="BK148" s="233">
        <f>ROUND(I148*H148,2)</f>
        <v>0</v>
      </c>
      <c r="BL148" s="19" t="s">
        <v>253</v>
      </c>
      <c r="BM148" s="232" t="s">
        <v>1711</v>
      </c>
    </row>
    <row r="149" s="2" customFormat="1">
      <c r="A149" s="40"/>
      <c r="B149" s="41"/>
      <c r="C149" s="42"/>
      <c r="D149" s="234" t="s">
        <v>255</v>
      </c>
      <c r="E149" s="42"/>
      <c r="F149" s="235" t="s">
        <v>296</v>
      </c>
      <c r="G149" s="42"/>
      <c r="H149" s="42"/>
      <c r="I149" s="236"/>
      <c r="J149" s="42"/>
      <c r="K149" s="42"/>
      <c r="L149" s="46"/>
      <c r="M149" s="237"/>
      <c r="N149" s="238"/>
      <c r="O149" s="93"/>
      <c r="P149" s="93"/>
      <c r="Q149" s="93"/>
      <c r="R149" s="93"/>
      <c r="S149" s="93"/>
      <c r="T149" s="94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19" t="s">
        <v>255</v>
      </c>
      <c r="AU149" s="19" t="s">
        <v>87</v>
      </c>
    </row>
    <row r="150" s="13" customFormat="1">
      <c r="A150" s="13"/>
      <c r="B150" s="239"/>
      <c r="C150" s="240"/>
      <c r="D150" s="234" t="s">
        <v>257</v>
      </c>
      <c r="E150" s="241" t="s">
        <v>1</v>
      </c>
      <c r="F150" s="242" t="s">
        <v>297</v>
      </c>
      <c r="G150" s="240"/>
      <c r="H150" s="241" t="s">
        <v>1</v>
      </c>
      <c r="I150" s="243"/>
      <c r="J150" s="240"/>
      <c r="K150" s="240"/>
      <c r="L150" s="244"/>
      <c r="M150" s="245"/>
      <c r="N150" s="246"/>
      <c r="O150" s="246"/>
      <c r="P150" s="246"/>
      <c r="Q150" s="246"/>
      <c r="R150" s="246"/>
      <c r="S150" s="246"/>
      <c r="T150" s="24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8" t="s">
        <v>257</v>
      </c>
      <c r="AU150" s="248" t="s">
        <v>87</v>
      </c>
      <c r="AV150" s="13" t="s">
        <v>85</v>
      </c>
      <c r="AW150" s="13" t="s">
        <v>34</v>
      </c>
      <c r="AX150" s="13" t="s">
        <v>77</v>
      </c>
      <c r="AY150" s="248" t="s">
        <v>245</v>
      </c>
    </row>
    <row r="151" s="14" customFormat="1">
      <c r="A151" s="14"/>
      <c r="B151" s="249"/>
      <c r="C151" s="250"/>
      <c r="D151" s="234" t="s">
        <v>257</v>
      </c>
      <c r="E151" s="251" t="s">
        <v>1</v>
      </c>
      <c r="F151" s="252" t="s">
        <v>298</v>
      </c>
      <c r="G151" s="250"/>
      <c r="H151" s="253">
        <v>5917.2330000000002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257</v>
      </c>
      <c r="AU151" s="259" t="s">
        <v>87</v>
      </c>
      <c r="AV151" s="14" t="s">
        <v>87</v>
      </c>
      <c r="AW151" s="14" t="s">
        <v>34</v>
      </c>
      <c r="AX151" s="14" t="s">
        <v>77</v>
      </c>
      <c r="AY151" s="259" t="s">
        <v>245</v>
      </c>
    </row>
    <row r="152" s="13" customFormat="1">
      <c r="A152" s="13"/>
      <c r="B152" s="239"/>
      <c r="C152" s="240"/>
      <c r="D152" s="234" t="s">
        <v>257</v>
      </c>
      <c r="E152" s="241" t="s">
        <v>1</v>
      </c>
      <c r="F152" s="242" t="s">
        <v>299</v>
      </c>
      <c r="G152" s="240"/>
      <c r="H152" s="241" t="s">
        <v>1</v>
      </c>
      <c r="I152" s="243"/>
      <c r="J152" s="240"/>
      <c r="K152" s="240"/>
      <c r="L152" s="244"/>
      <c r="M152" s="245"/>
      <c r="N152" s="246"/>
      <c r="O152" s="246"/>
      <c r="P152" s="246"/>
      <c r="Q152" s="246"/>
      <c r="R152" s="246"/>
      <c r="S152" s="246"/>
      <c r="T152" s="247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8" t="s">
        <v>257</v>
      </c>
      <c r="AU152" s="248" t="s">
        <v>87</v>
      </c>
      <c r="AV152" s="13" t="s">
        <v>85</v>
      </c>
      <c r="AW152" s="13" t="s">
        <v>34</v>
      </c>
      <c r="AX152" s="13" t="s">
        <v>77</v>
      </c>
      <c r="AY152" s="248" t="s">
        <v>245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1712</v>
      </c>
      <c r="G153" s="250"/>
      <c r="H153" s="253">
        <v>750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77</v>
      </c>
      <c r="AY153" s="259" t="s">
        <v>245</v>
      </c>
    </row>
    <row r="154" s="13" customFormat="1">
      <c r="A154" s="13"/>
      <c r="B154" s="239"/>
      <c r="C154" s="240"/>
      <c r="D154" s="234" t="s">
        <v>257</v>
      </c>
      <c r="E154" s="241" t="s">
        <v>1</v>
      </c>
      <c r="F154" s="242" t="s">
        <v>301</v>
      </c>
      <c r="G154" s="240"/>
      <c r="H154" s="241" t="s">
        <v>1</v>
      </c>
      <c r="I154" s="243"/>
      <c r="J154" s="240"/>
      <c r="K154" s="240"/>
      <c r="L154" s="244"/>
      <c r="M154" s="245"/>
      <c r="N154" s="246"/>
      <c r="O154" s="246"/>
      <c r="P154" s="246"/>
      <c r="Q154" s="246"/>
      <c r="R154" s="246"/>
      <c r="S154" s="246"/>
      <c r="T154" s="24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8" t="s">
        <v>257</v>
      </c>
      <c r="AU154" s="248" t="s">
        <v>87</v>
      </c>
      <c r="AV154" s="13" t="s">
        <v>85</v>
      </c>
      <c r="AW154" s="13" t="s">
        <v>34</v>
      </c>
      <c r="AX154" s="13" t="s">
        <v>77</v>
      </c>
      <c r="AY154" s="248" t="s">
        <v>245</v>
      </c>
    </row>
    <row r="155" s="14" customFormat="1">
      <c r="A155" s="14"/>
      <c r="B155" s="249"/>
      <c r="C155" s="250"/>
      <c r="D155" s="234" t="s">
        <v>257</v>
      </c>
      <c r="E155" s="251" t="s">
        <v>1</v>
      </c>
      <c r="F155" s="252" t="s">
        <v>1713</v>
      </c>
      <c r="G155" s="250"/>
      <c r="H155" s="253">
        <v>650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257</v>
      </c>
      <c r="AU155" s="259" t="s">
        <v>87</v>
      </c>
      <c r="AV155" s="14" t="s">
        <v>87</v>
      </c>
      <c r="AW155" s="14" t="s">
        <v>34</v>
      </c>
      <c r="AX155" s="14" t="s">
        <v>77</v>
      </c>
      <c r="AY155" s="259" t="s">
        <v>245</v>
      </c>
    </row>
    <row r="156" s="13" customFormat="1">
      <c r="A156" s="13"/>
      <c r="B156" s="239"/>
      <c r="C156" s="240"/>
      <c r="D156" s="234" t="s">
        <v>257</v>
      </c>
      <c r="E156" s="241" t="s">
        <v>1</v>
      </c>
      <c r="F156" s="242" t="s">
        <v>303</v>
      </c>
      <c r="G156" s="240"/>
      <c r="H156" s="241" t="s">
        <v>1</v>
      </c>
      <c r="I156" s="243"/>
      <c r="J156" s="240"/>
      <c r="K156" s="240"/>
      <c r="L156" s="244"/>
      <c r="M156" s="245"/>
      <c r="N156" s="246"/>
      <c r="O156" s="246"/>
      <c r="P156" s="246"/>
      <c r="Q156" s="246"/>
      <c r="R156" s="246"/>
      <c r="S156" s="246"/>
      <c r="T156" s="247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8" t="s">
        <v>257</v>
      </c>
      <c r="AU156" s="248" t="s">
        <v>87</v>
      </c>
      <c r="AV156" s="13" t="s">
        <v>85</v>
      </c>
      <c r="AW156" s="13" t="s">
        <v>34</v>
      </c>
      <c r="AX156" s="13" t="s">
        <v>77</v>
      </c>
      <c r="AY156" s="248" t="s">
        <v>245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304</v>
      </c>
      <c r="G157" s="250"/>
      <c r="H157" s="253">
        <v>101.59999999999999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77</v>
      </c>
      <c r="AY157" s="259" t="s">
        <v>245</v>
      </c>
    </row>
    <row r="158" s="15" customFormat="1">
      <c r="A158" s="15"/>
      <c r="B158" s="260"/>
      <c r="C158" s="261"/>
      <c r="D158" s="234" t="s">
        <v>257</v>
      </c>
      <c r="E158" s="262" t="s">
        <v>180</v>
      </c>
      <c r="F158" s="263" t="s">
        <v>266</v>
      </c>
      <c r="G158" s="261"/>
      <c r="H158" s="264">
        <v>7418.8329999999996</v>
      </c>
      <c r="I158" s="265"/>
      <c r="J158" s="261"/>
      <c r="K158" s="261"/>
      <c r="L158" s="266"/>
      <c r="M158" s="267"/>
      <c r="N158" s="268"/>
      <c r="O158" s="268"/>
      <c r="P158" s="268"/>
      <c r="Q158" s="268"/>
      <c r="R158" s="268"/>
      <c r="S158" s="268"/>
      <c r="T158" s="269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70" t="s">
        <v>257</v>
      </c>
      <c r="AU158" s="270" t="s">
        <v>87</v>
      </c>
      <c r="AV158" s="15" t="s">
        <v>253</v>
      </c>
      <c r="AW158" s="15" t="s">
        <v>34</v>
      </c>
      <c r="AX158" s="15" t="s">
        <v>85</v>
      </c>
      <c r="AY158" s="270" t="s">
        <v>245</v>
      </c>
    </row>
    <row r="159" s="2" customFormat="1" ht="16.5" customHeight="1">
      <c r="A159" s="40"/>
      <c r="B159" s="41"/>
      <c r="C159" s="221" t="s">
        <v>305</v>
      </c>
      <c r="D159" s="221" t="s">
        <v>248</v>
      </c>
      <c r="E159" s="222" t="s">
        <v>306</v>
      </c>
      <c r="F159" s="223" t="s">
        <v>307</v>
      </c>
      <c r="G159" s="224" t="s">
        <v>281</v>
      </c>
      <c r="H159" s="225">
        <v>19.366</v>
      </c>
      <c r="I159" s="226"/>
      <c r="J159" s="227">
        <f>ROUND(I159*H159,2)</f>
        <v>0</v>
      </c>
      <c r="K159" s="223" t="s">
        <v>252</v>
      </c>
      <c r="L159" s="46"/>
      <c r="M159" s="228" t="s">
        <v>1</v>
      </c>
      <c r="N159" s="229" t="s">
        <v>42</v>
      </c>
      <c r="O159" s="93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32" t="s">
        <v>253</v>
      </c>
      <c r="AT159" s="232" t="s">
        <v>248</v>
      </c>
      <c r="AU159" s="232" t="s">
        <v>87</v>
      </c>
      <c r="AY159" s="19" t="s">
        <v>245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9" t="s">
        <v>85</v>
      </c>
      <c r="BK159" s="233">
        <f>ROUND(I159*H159,2)</f>
        <v>0</v>
      </c>
      <c r="BL159" s="19" t="s">
        <v>253</v>
      </c>
      <c r="BM159" s="232" t="s">
        <v>1714</v>
      </c>
    </row>
    <row r="160" s="2" customFormat="1">
      <c r="A160" s="40"/>
      <c r="B160" s="41"/>
      <c r="C160" s="42"/>
      <c r="D160" s="234" t="s">
        <v>255</v>
      </c>
      <c r="E160" s="42"/>
      <c r="F160" s="235" t="s">
        <v>309</v>
      </c>
      <c r="G160" s="42"/>
      <c r="H160" s="42"/>
      <c r="I160" s="236"/>
      <c r="J160" s="42"/>
      <c r="K160" s="42"/>
      <c r="L160" s="46"/>
      <c r="M160" s="237"/>
      <c r="N160" s="238"/>
      <c r="O160" s="93"/>
      <c r="P160" s="93"/>
      <c r="Q160" s="93"/>
      <c r="R160" s="93"/>
      <c r="S160" s="93"/>
      <c r="T160" s="94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255</v>
      </c>
      <c r="AU160" s="19" t="s">
        <v>87</v>
      </c>
    </row>
    <row r="161" s="13" customFormat="1">
      <c r="A161" s="13"/>
      <c r="B161" s="239"/>
      <c r="C161" s="240"/>
      <c r="D161" s="234" t="s">
        <v>257</v>
      </c>
      <c r="E161" s="241" t="s">
        <v>1</v>
      </c>
      <c r="F161" s="242" t="s">
        <v>310</v>
      </c>
      <c r="G161" s="240"/>
      <c r="H161" s="241" t="s">
        <v>1</v>
      </c>
      <c r="I161" s="243"/>
      <c r="J161" s="240"/>
      <c r="K161" s="240"/>
      <c r="L161" s="244"/>
      <c r="M161" s="245"/>
      <c r="N161" s="246"/>
      <c r="O161" s="246"/>
      <c r="P161" s="246"/>
      <c r="Q161" s="246"/>
      <c r="R161" s="246"/>
      <c r="S161" s="246"/>
      <c r="T161" s="247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8" t="s">
        <v>257</v>
      </c>
      <c r="AU161" s="248" t="s">
        <v>87</v>
      </c>
      <c r="AV161" s="13" t="s">
        <v>85</v>
      </c>
      <c r="AW161" s="13" t="s">
        <v>34</v>
      </c>
      <c r="AX161" s="13" t="s">
        <v>77</v>
      </c>
      <c r="AY161" s="248" t="s">
        <v>245</v>
      </c>
    </row>
    <row r="162" s="14" customFormat="1">
      <c r="A162" s="14"/>
      <c r="B162" s="249"/>
      <c r="C162" s="250"/>
      <c r="D162" s="234" t="s">
        <v>257</v>
      </c>
      <c r="E162" s="251" t="s">
        <v>1</v>
      </c>
      <c r="F162" s="252" t="s">
        <v>1715</v>
      </c>
      <c r="G162" s="250"/>
      <c r="H162" s="253">
        <v>9.6479999999999997</v>
      </c>
      <c r="I162" s="254"/>
      <c r="J162" s="250"/>
      <c r="K162" s="250"/>
      <c r="L162" s="255"/>
      <c r="M162" s="256"/>
      <c r="N162" s="257"/>
      <c r="O162" s="257"/>
      <c r="P162" s="257"/>
      <c r="Q162" s="257"/>
      <c r="R162" s="257"/>
      <c r="S162" s="257"/>
      <c r="T162" s="25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9" t="s">
        <v>257</v>
      </c>
      <c r="AU162" s="259" t="s">
        <v>87</v>
      </c>
      <c r="AV162" s="14" t="s">
        <v>87</v>
      </c>
      <c r="AW162" s="14" t="s">
        <v>34</v>
      </c>
      <c r="AX162" s="14" t="s">
        <v>77</v>
      </c>
      <c r="AY162" s="259" t="s">
        <v>245</v>
      </c>
    </row>
    <row r="163" s="16" customFormat="1">
      <c r="A163" s="16"/>
      <c r="B163" s="271"/>
      <c r="C163" s="272"/>
      <c r="D163" s="234" t="s">
        <v>257</v>
      </c>
      <c r="E163" s="273" t="s">
        <v>1</v>
      </c>
      <c r="F163" s="274" t="s">
        <v>289</v>
      </c>
      <c r="G163" s="272"/>
      <c r="H163" s="275">
        <v>9.6479999999999997</v>
      </c>
      <c r="I163" s="276"/>
      <c r="J163" s="272"/>
      <c r="K163" s="272"/>
      <c r="L163" s="277"/>
      <c r="M163" s="278"/>
      <c r="N163" s="279"/>
      <c r="O163" s="279"/>
      <c r="P163" s="279"/>
      <c r="Q163" s="279"/>
      <c r="R163" s="279"/>
      <c r="S163" s="279"/>
      <c r="T163" s="280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281" t="s">
        <v>257</v>
      </c>
      <c r="AU163" s="281" t="s">
        <v>87</v>
      </c>
      <c r="AV163" s="16" t="s">
        <v>272</v>
      </c>
      <c r="AW163" s="16" t="s">
        <v>34</v>
      </c>
      <c r="AX163" s="16" t="s">
        <v>77</v>
      </c>
      <c r="AY163" s="281" t="s">
        <v>245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1716</v>
      </c>
      <c r="G164" s="250"/>
      <c r="H164" s="253">
        <v>9.718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77</v>
      </c>
      <c r="AY164" s="259" t="s">
        <v>245</v>
      </c>
    </row>
    <row r="165" s="16" customFormat="1">
      <c r="A165" s="16"/>
      <c r="B165" s="271"/>
      <c r="C165" s="272"/>
      <c r="D165" s="234" t="s">
        <v>257</v>
      </c>
      <c r="E165" s="273" t="s">
        <v>1</v>
      </c>
      <c r="F165" s="274" t="s">
        <v>289</v>
      </c>
      <c r="G165" s="272"/>
      <c r="H165" s="275">
        <v>9.718</v>
      </c>
      <c r="I165" s="276"/>
      <c r="J165" s="272"/>
      <c r="K165" s="272"/>
      <c r="L165" s="277"/>
      <c r="M165" s="278"/>
      <c r="N165" s="279"/>
      <c r="O165" s="279"/>
      <c r="P165" s="279"/>
      <c r="Q165" s="279"/>
      <c r="R165" s="279"/>
      <c r="S165" s="279"/>
      <c r="T165" s="280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81" t="s">
        <v>257</v>
      </c>
      <c r="AU165" s="281" t="s">
        <v>87</v>
      </c>
      <c r="AV165" s="16" t="s">
        <v>272</v>
      </c>
      <c r="AW165" s="16" t="s">
        <v>34</v>
      </c>
      <c r="AX165" s="16" t="s">
        <v>77</v>
      </c>
      <c r="AY165" s="281" t="s">
        <v>245</v>
      </c>
    </row>
    <row r="166" s="15" customFormat="1">
      <c r="A166" s="15"/>
      <c r="B166" s="260"/>
      <c r="C166" s="261"/>
      <c r="D166" s="234" t="s">
        <v>257</v>
      </c>
      <c r="E166" s="262" t="s">
        <v>1</v>
      </c>
      <c r="F166" s="263" t="s">
        <v>266</v>
      </c>
      <c r="G166" s="261"/>
      <c r="H166" s="264">
        <v>19.366</v>
      </c>
      <c r="I166" s="265"/>
      <c r="J166" s="261"/>
      <c r="K166" s="261"/>
      <c r="L166" s="266"/>
      <c r="M166" s="267"/>
      <c r="N166" s="268"/>
      <c r="O166" s="268"/>
      <c r="P166" s="268"/>
      <c r="Q166" s="268"/>
      <c r="R166" s="268"/>
      <c r="S166" s="268"/>
      <c r="T166" s="269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0" t="s">
        <v>257</v>
      </c>
      <c r="AU166" s="270" t="s">
        <v>87</v>
      </c>
      <c r="AV166" s="15" t="s">
        <v>253</v>
      </c>
      <c r="AW166" s="15" t="s">
        <v>34</v>
      </c>
      <c r="AX166" s="15" t="s">
        <v>85</v>
      </c>
      <c r="AY166" s="270" t="s">
        <v>245</v>
      </c>
    </row>
    <row r="167" s="2" customFormat="1" ht="16.5" customHeight="1">
      <c r="A167" s="40"/>
      <c r="B167" s="41"/>
      <c r="C167" s="221" t="s">
        <v>314</v>
      </c>
      <c r="D167" s="221" t="s">
        <v>248</v>
      </c>
      <c r="E167" s="222" t="s">
        <v>315</v>
      </c>
      <c r="F167" s="223" t="s">
        <v>316</v>
      </c>
      <c r="G167" s="224" t="s">
        <v>317</v>
      </c>
      <c r="H167" s="225">
        <v>1016</v>
      </c>
      <c r="I167" s="226"/>
      <c r="J167" s="227">
        <f>ROUND(I167*H167,2)</f>
        <v>0</v>
      </c>
      <c r="K167" s="223" t="s">
        <v>252</v>
      </c>
      <c r="L167" s="46"/>
      <c r="M167" s="228" t="s">
        <v>1</v>
      </c>
      <c r="N167" s="229" t="s">
        <v>42</v>
      </c>
      <c r="O167" s="93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32" t="s">
        <v>253</v>
      </c>
      <c r="AT167" s="232" t="s">
        <v>248</v>
      </c>
      <c r="AU167" s="232" t="s">
        <v>87</v>
      </c>
      <c r="AY167" s="19" t="s">
        <v>245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9" t="s">
        <v>85</v>
      </c>
      <c r="BK167" s="233">
        <f>ROUND(I167*H167,2)</f>
        <v>0</v>
      </c>
      <c r="BL167" s="19" t="s">
        <v>253</v>
      </c>
      <c r="BM167" s="232" t="s">
        <v>1717</v>
      </c>
    </row>
    <row r="168" s="2" customFormat="1">
      <c r="A168" s="40"/>
      <c r="B168" s="41"/>
      <c r="C168" s="42"/>
      <c r="D168" s="234" t="s">
        <v>255</v>
      </c>
      <c r="E168" s="42"/>
      <c r="F168" s="235" t="s">
        <v>319</v>
      </c>
      <c r="G168" s="42"/>
      <c r="H168" s="42"/>
      <c r="I168" s="236"/>
      <c r="J168" s="42"/>
      <c r="K168" s="42"/>
      <c r="L168" s="46"/>
      <c r="M168" s="237"/>
      <c r="N168" s="238"/>
      <c r="O168" s="93"/>
      <c r="P168" s="93"/>
      <c r="Q168" s="93"/>
      <c r="R168" s="93"/>
      <c r="S168" s="93"/>
      <c r="T168" s="94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19" t="s">
        <v>255</v>
      </c>
      <c r="AU168" s="19" t="s">
        <v>87</v>
      </c>
    </row>
    <row r="169" s="13" customFormat="1">
      <c r="A169" s="13"/>
      <c r="B169" s="239"/>
      <c r="C169" s="240"/>
      <c r="D169" s="234" t="s">
        <v>257</v>
      </c>
      <c r="E169" s="241" t="s">
        <v>1</v>
      </c>
      <c r="F169" s="242" t="s">
        <v>310</v>
      </c>
      <c r="G169" s="240"/>
      <c r="H169" s="241" t="s">
        <v>1</v>
      </c>
      <c r="I169" s="243"/>
      <c r="J169" s="240"/>
      <c r="K169" s="240"/>
      <c r="L169" s="244"/>
      <c r="M169" s="245"/>
      <c r="N169" s="246"/>
      <c r="O169" s="246"/>
      <c r="P169" s="246"/>
      <c r="Q169" s="246"/>
      <c r="R169" s="246"/>
      <c r="S169" s="246"/>
      <c r="T169" s="24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8" t="s">
        <v>257</v>
      </c>
      <c r="AU169" s="248" t="s">
        <v>87</v>
      </c>
      <c r="AV169" s="13" t="s">
        <v>85</v>
      </c>
      <c r="AW169" s="13" t="s">
        <v>34</v>
      </c>
      <c r="AX169" s="13" t="s">
        <v>77</v>
      </c>
      <c r="AY169" s="248" t="s">
        <v>245</v>
      </c>
    </row>
    <row r="170" s="14" customFormat="1">
      <c r="A170" s="14"/>
      <c r="B170" s="249"/>
      <c r="C170" s="250"/>
      <c r="D170" s="234" t="s">
        <v>257</v>
      </c>
      <c r="E170" s="251" t="s">
        <v>1</v>
      </c>
      <c r="F170" s="252" t="s">
        <v>1718</v>
      </c>
      <c r="G170" s="250"/>
      <c r="H170" s="253">
        <v>207</v>
      </c>
      <c r="I170" s="254"/>
      <c r="J170" s="250"/>
      <c r="K170" s="250"/>
      <c r="L170" s="255"/>
      <c r="M170" s="256"/>
      <c r="N170" s="257"/>
      <c r="O170" s="257"/>
      <c r="P170" s="257"/>
      <c r="Q170" s="257"/>
      <c r="R170" s="257"/>
      <c r="S170" s="257"/>
      <c r="T170" s="25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9" t="s">
        <v>257</v>
      </c>
      <c r="AU170" s="259" t="s">
        <v>87</v>
      </c>
      <c r="AV170" s="14" t="s">
        <v>87</v>
      </c>
      <c r="AW170" s="14" t="s">
        <v>34</v>
      </c>
      <c r="AX170" s="14" t="s">
        <v>77</v>
      </c>
      <c r="AY170" s="259" t="s">
        <v>245</v>
      </c>
    </row>
    <row r="171" s="14" customFormat="1">
      <c r="A171" s="14"/>
      <c r="B171" s="249"/>
      <c r="C171" s="250"/>
      <c r="D171" s="234" t="s">
        <v>257</v>
      </c>
      <c r="E171" s="251" t="s">
        <v>1</v>
      </c>
      <c r="F171" s="252" t="s">
        <v>1719</v>
      </c>
      <c r="G171" s="250"/>
      <c r="H171" s="253">
        <v>101</v>
      </c>
      <c r="I171" s="254"/>
      <c r="J171" s="250"/>
      <c r="K171" s="250"/>
      <c r="L171" s="255"/>
      <c r="M171" s="256"/>
      <c r="N171" s="257"/>
      <c r="O171" s="257"/>
      <c r="P171" s="257"/>
      <c r="Q171" s="257"/>
      <c r="R171" s="257"/>
      <c r="S171" s="257"/>
      <c r="T171" s="25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9" t="s">
        <v>257</v>
      </c>
      <c r="AU171" s="259" t="s">
        <v>87</v>
      </c>
      <c r="AV171" s="14" t="s">
        <v>87</v>
      </c>
      <c r="AW171" s="14" t="s">
        <v>34</v>
      </c>
      <c r="AX171" s="14" t="s">
        <v>77</v>
      </c>
      <c r="AY171" s="259" t="s">
        <v>245</v>
      </c>
    </row>
    <row r="172" s="14" customFormat="1">
      <c r="A172" s="14"/>
      <c r="B172" s="249"/>
      <c r="C172" s="250"/>
      <c r="D172" s="234" t="s">
        <v>257</v>
      </c>
      <c r="E172" s="251" t="s">
        <v>1</v>
      </c>
      <c r="F172" s="252" t="s">
        <v>1720</v>
      </c>
      <c r="G172" s="250"/>
      <c r="H172" s="253">
        <v>200</v>
      </c>
      <c r="I172" s="254"/>
      <c r="J172" s="250"/>
      <c r="K172" s="250"/>
      <c r="L172" s="255"/>
      <c r="M172" s="256"/>
      <c r="N172" s="257"/>
      <c r="O172" s="257"/>
      <c r="P172" s="257"/>
      <c r="Q172" s="257"/>
      <c r="R172" s="257"/>
      <c r="S172" s="257"/>
      <c r="T172" s="25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9" t="s">
        <v>257</v>
      </c>
      <c r="AU172" s="259" t="s">
        <v>87</v>
      </c>
      <c r="AV172" s="14" t="s">
        <v>87</v>
      </c>
      <c r="AW172" s="14" t="s">
        <v>34</v>
      </c>
      <c r="AX172" s="14" t="s">
        <v>77</v>
      </c>
      <c r="AY172" s="259" t="s">
        <v>245</v>
      </c>
    </row>
    <row r="173" s="16" customFormat="1">
      <c r="A173" s="16"/>
      <c r="B173" s="271"/>
      <c r="C173" s="272"/>
      <c r="D173" s="234" t="s">
        <v>257</v>
      </c>
      <c r="E173" s="273" t="s">
        <v>1</v>
      </c>
      <c r="F173" s="274" t="s">
        <v>289</v>
      </c>
      <c r="G173" s="272"/>
      <c r="H173" s="275">
        <v>508</v>
      </c>
      <c r="I173" s="276"/>
      <c r="J173" s="272"/>
      <c r="K173" s="272"/>
      <c r="L173" s="277"/>
      <c r="M173" s="278"/>
      <c r="N173" s="279"/>
      <c r="O173" s="279"/>
      <c r="P173" s="279"/>
      <c r="Q173" s="279"/>
      <c r="R173" s="279"/>
      <c r="S173" s="279"/>
      <c r="T173" s="280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81" t="s">
        <v>257</v>
      </c>
      <c r="AU173" s="281" t="s">
        <v>87</v>
      </c>
      <c r="AV173" s="16" t="s">
        <v>272</v>
      </c>
      <c r="AW173" s="16" t="s">
        <v>34</v>
      </c>
      <c r="AX173" s="16" t="s">
        <v>77</v>
      </c>
      <c r="AY173" s="281" t="s">
        <v>245</v>
      </c>
    </row>
    <row r="174" s="13" customFormat="1">
      <c r="A174" s="13"/>
      <c r="B174" s="239"/>
      <c r="C174" s="240"/>
      <c r="D174" s="234" t="s">
        <v>257</v>
      </c>
      <c r="E174" s="241" t="s">
        <v>1</v>
      </c>
      <c r="F174" s="242" t="s">
        <v>324</v>
      </c>
      <c r="G174" s="240"/>
      <c r="H174" s="241" t="s">
        <v>1</v>
      </c>
      <c r="I174" s="243"/>
      <c r="J174" s="240"/>
      <c r="K174" s="240"/>
      <c r="L174" s="244"/>
      <c r="M174" s="245"/>
      <c r="N174" s="246"/>
      <c r="O174" s="246"/>
      <c r="P174" s="246"/>
      <c r="Q174" s="246"/>
      <c r="R174" s="246"/>
      <c r="S174" s="246"/>
      <c r="T174" s="24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8" t="s">
        <v>257</v>
      </c>
      <c r="AU174" s="248" t="s">
        <v>87</v>
      </c>
      <c r="AV174" s="13" t="s">
        <v>85</v>
      </c>
      <c r="AW174" s="13" t="s">
        <v>34</v>
      </c>
      <c r="AX174" s="13" t="s">
        <v>77</v>
      </c>
      <c r="AY174" s="248" t="s">
        <v>245</v>
      </c>
    </row>
    <row r="175" s="14" customFormat="1">
      <c r="A175" s="14"/>
      <c r="B175" s="249"/>
      <c r="C175" s="250"/>
      <c r="D175" s="234" t="s">
        <v>257</v>
      </c>
      <c r="E175" s="251" t="s">
        <v>1</v>
      </c>
      <c r="F175" s="252" t="s">
        <v>1718</v>
      </c>
      <c r="G175" s="250"/>
      <c r="H175" s="253">
        <v>207</v>
      </c>
      <c r="I175" s="254"/>
      <c r="J175" s="250"/>
      <c r="K175" s="250"/>
      <c r="L175" s="255"/>
      <c r="M175" s="256"/>
      <c r="N175" s="257"/>
      <c r="O175" s="257"/>
      <c r="P175" s="257"/>
      <c r="Q175" s="257"/>
      <c r="R175" s="257"/>
      <c r="S175" s="257"/>
      <c r="T175" s="25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9" t="s">
        <v>257</v>
      </c>
      <c r="AU175" s="259" t="s">
        <v>87</v>
      </c>
      <c r="AV175" s="14" t="s">
        <v>87</v>
      </c>
      <c r="AW175" s="14" t="s">
        <v>34</v>
      </c>
      <c r="AX175" s="14" t="s">
        <v>77</v>
      </c>
      <c r="AY175" s="259" t="s">
        <v>245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1719</v>
      </c>
      <c r="G176" s="250"/>
      <c r="H176" s="253">
        <v>101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77</v>
      </c>
      <c r="AY176" s="259" t="s">
        <v>245</v>
      </c>
    </row>
    <row r="177" s="14" customFormat="1">
      <c r="A177" s="14"/>
      <c r="B177" s="249"/>
      <c r="C177" s="250"/>
      <c r="D177" s="234" t="s">
        <v>257</v>
      </c>
      <c r="E177" s="251" t="s">
        <v>1</v>
      </c>
      <c r="F177" s="252" t="s">
        <v>1720</v>
      </c>
      <c r="G177" s="250"/>
      <c r="H177" s="253">
        <v>200</v>
      </c>
      <c r="I177" s="254"/>
      <c r="J177" s="250"/>
      <c r="K177" s="250"/>
      <c r="L177" s="255"/>
      <c r="M177" s="256"/>
      <c r="N177" s="257"/>
      <c r="O177" s="257"/>
      <c r="P177" s="257"/>
      <c r="Q177" s="257"/>
      <c r="R177" s="257"/>
      <c r="S177" s="257"/>
      <c r="T177" s="25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9" t="s">
        <v>257</v>
      </c>
      <c r="AU177" s="259" t="s">
        <v>87</v>
      </c>
      <c r="AV177" s="14" t="s">
        <v>87</v>
      </c>
      <c r="AW177" s="14" t="s">
        <v>34</v>
      </c>
      <c r="AX177" s="14" t="s">
        <v>77</v>
      </c>
      <c r="AY177" s="259" t="s">
        <v>245</v>
      </c>
    </row>
    <row r="178" s="16" customFormat="1">
      <c r="A178" s="16"/>
      <c r="B178" s="271"/>
      <c r="C178" s="272"/>
      <c r="D178" s="234" t="s">
        <v>257</v>
      </c>
      <c r="E178" s="273" t="s">
        <v>1</v>
      </c>
      <c r="F178" s="274" t="s">
        <v>289</v>
      </c>
      <c r="G178" s="272"/>
      <c r="H178" s="275">
        <v>508</v>
      </c>
      <c r="I178" s="276"/>
      <c r="J178" s="272"/>
      <c r="K178" s="272"/>
      <c r="L178" s="277"/>
      <c r="M178" s="278"/>
      <c r="N178" s="279"/>
      <c r="O178" s="279"/>
      <c r="P178" s="279"/>
      <c r="Q178" s="279"/>
      <c r="R178" s="279"/>
      <c r="S178" s="279"/>
      <c r="T178" s="280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81" t="s">
        <v>257</v>
      </c>
      <c r="AU178" s="281" t="s">
        <v>87</v>
      </c>
      <c r="AV178" s="16" t="s">
        <v>272</v>
      </c>
      <c r="AW178" s="16" t="s">
        <v>34</v>
      </c>
      <c r="AX178" s="16" t="s">
        <v>77</v>
      </c>
      <c r="AY178" s="281" t="s">
        <v>245</v>
      </c>
    </row>
    <row r="179" s="15" customFormat="1">
      <c r="A179" s="15"/>
      <c r="B179" s="260"/>
      <c r="C179" s="261"/>
      <c r="D179" s="234" t="s">
        <v>257</v>
      </c>
      <c r="E179" s="262" t="s">
        <v>195</v>
      </c>
      <c r="F179" s="263" t="s">
        <v>266</v>
      </c>
      <c r="G179" s="261"/>
      <c r="H179" s="264">
        <v>1016</v>
      </c>
      <c r="I179" s="265"/>
      <c r="J179" s="261"/>
      <c r="K179" s="261"/>
      <c r="L179" s="266"/>
      <c r="M179" s="267"/>
      <c r="N179" s="268"/>
      <c r="O179" s="268"/>
      <c r="P179" s="268"/>
      <c r="Q179" s="268"/>
      <c r="R179" s="268"/>
      <c r="S179" s="268"/>
      <c r="T179" s="269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70" t="s">
        <v>257</v>
      </c>
      <c r="AU179" s="270" t="s">
        <v>87</v>
      </c>
      <c r="AV179" s="15" t="s">
        <v>253</v>
      </c>
      <c r="AW179" s="15" t="s">
        <v>34</v>
      </c>
      <c r="AX179" s="15" t="s">
        <v>85</v>
      </c>
      <c r="AY179" s="270" t="s">
        <v>245</v>
      </c>
    </row>
    <row r="180" s="2" customFormat="1" ht="16.5" customHeight="1">
      <c r="A180" s="40"/>
      <c r="B180" s="41"/>
      <c r="C180" s="221" t="s">
        <v>326</v>
      </c>
      <c r="D180" s="221" t="s">
        <v>248</v>
      </c>
      <c r="E180" s="222" t="s">
        <v>336</v>
      </c>
      <c r="F180" s="223" t="s">
        <v>337</v>
      </c>
      <c r="G180" s="224" t="s">
        <v>281</v>
      </c>
      <c r="H180" s="225">
        <v>0.024</v>
      </c>
      <c r="I180" s="226"/>
      <c r="J180" s="227">
        <f>ROUND(I180*H180,2)</f>
        <v>0</v>
      </c>
      <c r="K180" s="223" t="s">
        <v>252</v>
      </c>
      <c r="L180" s="46"/>
      <c r="M180" s="228" t="s">
        <v>1</v>
      </c>
      <c r="N180" s="229" t="s">
        <v>42</v>
      </c>
      <c r="O180" s="93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32" t="s">
        <v>253</v>
      </c>
      <c r="AT180" s="232" t="s">
        <v>248</v>
      </c>
      <c r="AU180" s="232" t="s">
        <v>87</v>
      </c>
      <c r="AY180" s="19" t="s">
        <v>245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9" t="s">
        <v>85</v>
      </c>
      <c r="BK180" s="233">
        <f>ROUND(I180*H180,2)</f>
        <v>0</v>
      </c>
      <c r="BL180" s="19" t="s">
        <v>253</v>
      </c>
      <c r="BM180" s="232" t="s">
        <v>1721</v>
      </c>
    </row>
    <row r="181" s="2" customFormat="1">
      <c r="A181" s="40"/>
      <c r="B181" s="41"/>
      <c r="C181" s="42"/>
      <c r="D181" s="234" t="s">
        <v>255</v>
      </c>
      <c r="E181" s="42"/>
      <c r="F181" s="235" t="s">
        <v>339</v>
      </c>
      <c r="G181" s="42"/>
      <c r="H181" s="42"/>
      <c r="I181" s="236"/>
      <c r="J181" s="42"/>
      <c r="K181" s="42"/>
      <c r="L181" s="46"/>
      <c r="M181" s="237"/>
      <c r="N181" s="238"/>
      <c r="O181" s="93"/>
      <c r="P181" s="93"/>
      <c r="Q181" s="93"/>
      <c r="R181" s="93"/>
      <c r="S181" s="93"/>
      <c r="T181" s="94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19" t="s">
        <v>255</v>
      </c>
      <c r="AU181" s="19" t="s">
        <v>87</v>
      </c>
    </row>
    <row r="182" s="13" customFormat="1">
      <c r="A182" s="13"/>
      <c r="B182" s="239"/>
      <c r="C182" s="240"/>
      <c r="D182" s="234" t="s">
        <v>257</v>
      </c>
      <c r="E182" s="241" t="s">
        <v>1</v>
      </c>
      <c r="F182" s="242" t="s">
        <v>310</v>
      </c>
      <c r="G182" s="240"/>
      <c r="H182" s="241" t="s">
        <v>1</v>
      </c>
      <c r="I182" s="243"/>
      <c r="J182" s="240"/>
      <c r="K182" s="240"/>
      <c r="L182" s="244"/>
      <c r="M182" s="245"/>
      <c r="N182" s="246"/>
      <c r="O182" s="246"/>
      <c r="P182" s="246"/>
      <c r="Q182" s="246"/>
      <c r="R182" s="246"/>
      <c r="S182" s="246"/>
      <c r="T182" s="24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8" t="s">
        <v>257</v>
      </c>
      <c r="AU182" s="248" t="s">
        <v>87</v>
      </c>
      <c r="AV182" s="13" t="s">
        <v>85</v>
      </c>
      <c r="AW182" s="13" t="s">
        <v>34</v>
      </c>
      <c r="AX182" s="13" t="s">
        <v>77</v>
      </c>
      <c r="AY182" s="248" t="s">
        <v>245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1722</v>
      </c>
      <c r="G183" s="250"/>
      <c r="H183" s="253">
        <v>0.012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77</v>
      </c>
      <c r="AY183" s="259" t="s">
        <v>245</v>
      </c>
    </row>
    <row r="184" s="16" customFormat="1">
      <c r="A184" s="16"/>
      <c r="B184" s="271"/>
      <c r="C184" s="272"/>
      <c r="D184" s="234" t="s">
        <v>257</v>
      </c>
      <c r="E184" s="273" t="s">
        <v>1</v>
      </c>
      <c r="F184" s="274" t="s">
        <v>289</v>
      </c>
      <c r="G184" s="272"/>
      <c r="H184" s="275">
        <v>0.012</v>
      </c>
      <c r="I184" s="276"/>
      <c r="J184" s="272"/>
      <c r="K184" s="272"/>
      <c r="L184" s="277"/>
      <c r="M184" s="278"/>
      <c r="N184" s="279"/>
      <c r="O184" s="279"/>
      <c r="P184" s="279"/>
      <c r="Q184" s="279"/>
      <c r="R184" s="279"/>
      <c r="S184" s="279"/>
      <c r="T184" s="280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81" t="s">
        <v>257</v>
      </c>
      <c r="AU184" s="281" t="s">
        <v>87</v>
      </c>
      <c r="AV184" s="16" t="s">
        <v>272</v>
      </c>
      <c r="AW184" s="16" t="s">
        <v>34</v>
      </c>
      <c r="AX184" s="16" t="s">
        <v>77</v>
      </c>
      <c r="AY184" s="281" t="s">
        <v>245</v>
      </c>
    </row>
    <row r="185" s="13" customFormat="1">
      <c r="A185" s="13"/>
      <c r="B185" s="239"/>
      <c r="C185" s="240"/>
      <c r="D185" s="234" t="s">
        <v>257</v>
      </c>
      <c r="E185" s="241" t="s">
        <v>1</v>
      </c>
      <c r="F185" s="242" t="s">
        <v>324</v>
      </c>
      <c r="G185" s="240"/>
      <c r="H185" s="241" t="s">
        <v>1</v>
      </c>
      <c r="I185" s="243"/>
      <c r="J185" s="240"/>
      <c r="K185" s="240"/>
      <c r="L185" s="244"/>
      <c r="M185" s="245"/>
      <c r="N185" s="246"/>
      <c r="O185" s="246"/>
      <c r="P185" s="246"/>
      <c r="Q185" s="246"/>
      <c r="R185" s="246"/>
      <c r="S185" s="246"/>
      <c r="T185" s="24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8" t="s">
        <v>257</v>
      </c>
      <c r="AU185" s="248" t="s">
        <v>87</v>
      </c>
      <c r="AV185" s="13" t="s">
        <v>85</v>
      </c>
      <c r="AW185" s="13" t="s">
        <v>34</v>
      </c>
      <c r="AX185" s="13" t="s">
        <v>77</v>
      </c>
      <c r="AY185" s="248" t="s">
        <v>245</v>
      </c>
    </row>
    <row r="186" s="14" customFormat="1">
      <c r="A186" s="14"/>
      <c r="B186" s="249"/>
      <c r="C186" s="250"/>
      <c r="D186" s="234" t="s">
        <v>257</v>
      </c>
      <c r="E186" s="251" t="s">
        <v>1</v>
      </c>
      <c r="F186" s="252" t="s">
        <v>1723</v>
      </c>
      <c r="G186" s="250"/>
      <c r="H186" s="253">
        <v>0.012</v>
      </c>
      <c r="I186" s="254"/>
      <c r="J186" s="250"/>
      <c r="K186" s="250"/>
      <c r="L186" s="255"/>
      <c r="M186" s="256"/>
      <c r="N186" s="257"/>
      <c r="O186" s="257"/>
      <c r="P186" s="257"/>
      <c r="Q186" s="257"/>
      <c r="R186" s="257"/>
      <c r="S186" s="257"/>
      <c r="T186" s="25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9" t="s">
        <v>257</v>
      </c>
      <c r="AU186" s="259" t="s">
        <v>87</v>
      </c>
      <c r="AV186" s="14" t="s">
        <v>87</v>
      </c>
      <c r="AW186" s="14" t="s">
        <v>34</v>
      </c>
      <c r="AX186" s="14" t="s">
        <v>77</v>
      </c>
      <c r="AY186" s="259" t="s">
        <v>245</v>
      </c>
    </row>
    <row r="187" s="16" customFormat="1">
      <c r="A187" s="16"/>
      <c r="B187" s="271"/>
      <c r="C187" s="272"/>
      <c r="D187" s="234" t="s">
        <v>257</v>
      </c>
      <c r="E187" s="273" t="s">
        <v>1</v>
      </c>
      <c r="F187" s="274" t="s">
        <v>289</v>
      </c>
      <c r="G187" s="272"/>
      <c r="H187" s="275">
        <v>0.012</v>
      </c>
      <c r="I187" s="276"/>
      <c r="J187" s="272"/>
      <c r="K187" s="272"/>
      <c r="L187" s="277"/>
      <c r="M187" s="278"/>
      <c r="N187" s="279"/>
      <c r="O187" s="279"/>
      <c r="P187" s="279"/>
      <c r="Q187" s="279"/>
      <c r="R187" s="279"/>
      <c r="S187" s="279"/>
      <c r="T187" s="280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81" t="s">
        <v>257</v>
      </c>
      <c r="AU187" s="281" t="s">
        <v>87</v>
      </c>
      <c r="AV187" s="16" t="s">
        <v>272</v>
      </c>
      <c r="AW187" s="16" t="s">
        <v>34</v>
      </c>
      <c r="AX187" s="16" t="s">
        <v>77</v>
      </c>
      <c r="AY187" s="281" t="s">
        <v>245</v>
      </c>
    </row>
    <row r="188" s="15" customFormat="1">
      <c r="A188" s="15"/>
      <c r="B188" s="260"/>
      <c r="C188" s="261"/>
      <c r="D188" s="234" t="s">
        <v>257</v>
      </c>
      <c r="E188" s="262" t="s">
        <v>188</v>
      </c>
      <c r="F188" s="263" t="s">
        <v>266</v>
      </c>
      <c r="G188" s="261"/>
      <c r="H188" s="264">
        <v>0.024</v>
      </c>
      <c r="I188" s="265"/>
      <c r="J188" s="261"/>
      <c r="K188" s="261"/>
      <c r="L188" s="266"/>
      <c r="M188" s="267"/>
      <c r="N188" s="268"/>
      <c r="O188" s="268"/>
      <c r="P188" s="268"/>
      <c r="Q188" s="268"/>
      <c r="R188" s="268"/>
      <c r="S188" s="268"/>
      <c r="T188" s="269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0" t="s">
        <v>257</v>
      </c>
      <c r="AU188" s="270" t="s">
        <v>87</v>
      </c>
      <c r="AV188" s="15" t="s">
        <v>253</v>
      </c>
      <c r="AW188" s="15" t="s">
        <v>34</v>
      </c>
      <c r="AX188" s="15" t="s">
        <v>85</v>
      </c>
      <c r="AY188" s="270" t="s">
        <v>245</v>
      </c>
    </row>
    <row r="189" s="2" customFormat="1" ht="16.5" customHeight="1">
      <c r="A189" s="40"/>
      <c r="B189" s="41"/>
      <c r="C189" s="221" t="s">
        <v>335</v>
      </c>
      <c r="D189" s="221" t="s">
        <v>248</v>
      </c>
      <c r="E189" s="222" t="s">
        <v>342</v>
      </c>
      <c r="F189" s="223" t="s">
        <v>343</v>
      </c>
      <c r="G189" s="224" t="s">
        <v>281</v>
      </c>
      <c r="H189" s="225">
        <v>9.6389999999999993</v>
      </c>
      <c r="I189" s="226"/>
      <c r="J189" s="227">
        <f>ROUND(I189*H189,2)</f>
        <v>0</v>
      </c>
      <c r="K189" s="223" t="s">
        <v>252</v>
      </c>
      <c r="L189" s="46"/>
      <c r="M189" s="228" t="s">
        <v>1</v>
      </c>
      <c r="N189" s="229" t="s">
        <v>42</v>
      </c>
      <c r="O189" s="93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32" t="s">
        <v>253</v>
      </c>
      <c r="AT189" s="232" t="s">
        <v>248</v>
      </c>
      <c r="AU189" s="232" t="s">
        <v>87</v>
      </c>
      <c r="AY189" s="19" t="s">
        <v>245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9" t="s">
        <v>85</v>
      </c>
      <c r="BK189" s="233">
        <f>ROUND(I189*H189,2)</f>
        <v>0</v>
      </c>
      <c r="BL189" s="19" t="s">
        <v>253</v>
      </c>
      <c r="BM189" s="232" t="s">
        <v>1724</v>
      </c>
    </row>
    <row r="190" s="2" customFormat="1">
      <c r="A190" s="40"/>
      <c r="B190" s="41"/>
      <c r="C190" s="42"/>
      <c r="D190" s="234" t="s">
        <v>255</v>
      </c>
      <c r="E190" s="42"/>
      <c r="F190" s="235" t="s">
        <v>345</v>
      </c>
      <c r="G190" s="42"/>
      <c r="H190" s="42"/>
      <c r="I190" s="236"/>
      <c r="J190" s="42"/>
      <c r="K190" s="42"/>
      <c r="L190" s="46"/>
      <c r="M190" s="237"/>
      <c r="N190" s="238"/>
      <c r="O190" s="93"/>
      <c r="P190" s="93"/>
      <c r="Q190" s="93"/>
      <c r="R190" s="93"/>
      <c r="S190" s="93"/>
      <c r="T190" s="94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255</v>
      </c>
      <c r="AU190" s="19" t="s">
        <v>87</v>
      </c>
    </row>
    <row r="191" s="13" customFormat="1">
      <c r="A191" s="13"/>
      <c r="B191" s="239"/>
      <c r="C191" s="240"/>
      <c r="D191" s="234" t="s">
        <v>257</v>
      </c>
      <c r="E191" s="241" t="s">
        <v>1</v>
      </c>
      <c r="F191" s="242" t="s">
        <v>310</v>
      </c>
      <c r="G191" s="240"/>
      <c r="H191" s="241" t="s">
        <v>1</v>
      </c>
      <c r="I191" s="243"/>
      <c r="J191" s="240"/>
      <c r="K191" s="240"/>
      <c r="L191" s="244"/>
      <c r="M191" s="245"/>
      <c r="N191" s="246"/>
      <c r="O191" s="246"/>
      <c r="P191" s="246"/>
      <c r="Q191" s="246"/>
      <c r="R191" s="246"/>
      <c r="S191" s="246"/>
      <c r="T191" s="24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8" t="s">
        <v>257</v>
      </c>
      <c r="AU191" s="248" t="s">
        <v>87</v>
      </c>
      <c r="AV191" s="13" t="s">
        <v>85</v>
      </c>
      <c r="AW191" s="13" t="s">
        <v>34</v>
      </c>
      <c r="AX191" s="13" t="s">
        <v>77</v>
      </c>
      <c r="AY191" s="248" t="s">
        <v>245</v>
      </c>
    </row>
    <row r="192" s="14" customFormat="1">
      <c r="A192" s="14"/>
      <c r="B192" s="249"/>
      <c r="C192" s="250"/>
      <c r="D192" s="234" t="s">
        <v>257</v>
      </c>
      <c r="E192" s="251" t="s">
        <v>1</v>
      </c>
      <c r="F192" s="252" t="s">
        <v>1725</v>
      </c>
      <c r="G192" s="250"/>
      <c r="H192" s="253">
        <v>4.8019999999999996</v>
      </c>
      <c r="I192" s="254"/>
      <c r="J192" s="250"/>
      <c r="K192" s="250"/>
      <c r="L192" s="255"/>
      <c r="M192" s="256"/>
      <c r="N192" s="257"/>
      <c r="O192" s="257"/>
      <c r="P192" s="257"/>
      <c r="Q192" s="257"/>
      <c r="R192" s="257"/>
      <c r="S192" s="257"/>
      <c r="T192" s="25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9" t="s">
        <v>257</v>
      </c>
      <c r="AU192" s="259" t="s">
        <v>87</v>
      </c>
      <c r="AV192" s="14" t="s">
        <v>87</v>
      </c>
      <c r="AW192" s="14" t="s">
        <v>34</v>
      </c>
      <c r="AX192" s="14" t="s">
        <v>77</v>
      </c>
      <c r="AY192" s="259" t="s">
        <v>245</v>
      </c>
    </row>
    <row r="193" s="16" customFormat="1">
      <c r="A193" s="16"/>
      <c r="B193" s="271"/>
      <c r="C193" s="272"/>
      <c r="D193" s="234" t="s">
        <v>257</v>
      </c>
      <c r="E193" s="273" t="s">
        <v>1</v>
      </c>
      <c r="F193" s="274" t="s">
        <v>289</v>
      </c>
      <c r="G193" s="272"/>
      <c r="H193" s="275">
        <v>4.8019999999999996</v>
      </c>
      <c r="I193" s="276"/>
      <c r="J193" s="272"/>
      <c r="K193" s="272"/>
      <c r="L193" s="277"/>
      <c r="M193" s="278"/>
      <c r="N193" s="279"/>
      <c r="O193" s="279"/>
      <c r="P193" s="279"/>
      <c r="Q193" s="279"/>
      <c r="R193" s="279"/>
      <c r="S193" s="279"/>
      <c r="T193" s="280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81" t="s">
        <v>257</v>
      </c>
      <c r="AU193" s="281" t="s">
        <v>87</v>
      </c>
      <c r="AV193" s="16" t="s">
        <v>272</v>
      </c>
      <c r="AW193" s="16" t="s">
        <v>34</v>
      </c>
      <c r="AX193" s="16" t="s">
        <v>77</v>
      </c>
      <c r="AY193" s="281" t="s">
        <v>245</v>
      </c>
    </row>
    <row r="194" s="13" customFormat="1">
      <c r="A194" s="13"/>
      <c r="B194" s="239"/>
      <c r="C194" s="240"/>
      <c r="D194" s="234" t="s">
        <v>257</v>
      </c>
      <c r="E194" s="241" t="s">
        <v>1</v>
      </c>
      <c r="F194" s="242" t="s">
        <v>324</v>
      </c>
      <c r="G194" s="240"/>
      <c r="H194" s="241" t="s">
        <v>1</v>
      </c>
      <c r="I194" s="243"/>
      <c r="J194" s="240"/>
      <c r="K194" s="240"/>
      <c r="L194" s="244"/>
      <c r="M194" s="245"/>
      <c r="N194" s="246"/>
      <c r="O194" s="246"/>
      <c r="P194" s="246"/>
      <c r="Q194" s="246"/>
      <c r="R194" s="246"/>
      <c r="S194" s="246"/>
      <c r="T194" s="24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8" t="s">
        <v>257</v>
      </c>
      <c r="AU194" s="248" t="s">
        <v>87</v>
      </c>
      <c r="AV194" s="13" t="s">
        <v>85</v>
      </c>
      <c r="AW194" s="13" t="s">
        <v>34</v>
      </c>
      <c r="AX194" s="13" t="s">
        <v>77</v>
      </c>
      <c r="AY194" s="248" t="s">
        <v>245</v>
      </c>
    </row>
    <row r="195" s="14" customFormat="1">
      <c r="A195" s="14"/>
      <c r="B195" s="249"/>
      <c r="C195" s="250"/>
      <c r="D195" s="234" t="s">
        <v>257</v>
      </c>
      <c r="E195" s="251" t="s">
        <v>1</v>
      </c>
      <c r="F195" s="252" t="s">
        <v>1726</v>
      </c>
      <c r="G195" s="250"/>
      <c r="H195" s="253">
        <v>4.8369999999999997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9" t="s">
        <v>257</v>
      </c>
      <c r="AU195" s="259" t="s">
        <v>87</v>
      </c>
      <c r="AV195" s="14" t="s">
        <v>87</v>
      </c>
      <c r="AW195" s="14" t="s">
        <v>34</v>
      </c>
      <c r="AX195" s="14" t="s">
        <v>77</v>
      </c>
      <c r="AY195" s="259" t="s">
        <v>245</v>
      </c>
    </row>
    <row r="196" s="16" customFormat="1">
      <c r="A196" s="16"/>
      <c r="B196" s="271"/>
      <c r="C196" s="272"/>
      <c r="D196" s="234" t="s">
        <v>257</v>
      </c>
      <c r="E196" s="273" t="s">
        <v>1</v>
      </c>
      <c r="F196" s="274" t="s">
        <v>289</v>
      </c>
      <c r="G196" s="272"/>
      <c r="H196" s="275">
        <v>4.8369999999999997</v>
      </c>
      <c r="I196" s="276"/>
      <c r="J196" s="272"/>
      <c r="K196" s="272"/>
      <c r="L196" s="277"/>
      <c r="M196" s="278"/>
      <c r="N196" s="279"/>
      <c r="O196" s="279"/>
      <c r="P196" s="279"/>
      <c r="Q196" s="279"/>
      <c r="R196" s="279"/>
      <c r="S196" s="279"/>
      <c r="T196" s="280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81" t="s">
        <v>257</v>
      </c>
      <c r="AU196" s="281" t="s">
        <v>87</v>
      </c>
      <c r="AV196" s="16" t="s">
        <v>272</v>
      </c>
      <c r="AW196" s="16" t="s">
        <v>34</v>
      </c>
      <c r="AX196" s="16" t="s">
        <v>77</v>
      </c>
      <c r="AY196" s="281" t="s">
        <v>245</v>
      </c>
    </row>
    <row r="197" s="15" customFormat="1">
      <c r="A197" s="15"/>
      <c r="B197" s="260"/>
      <c r="C197" s="261"/>
      <c r="D197" s="234" t="s">
        <v>257</v>
      </c>
      <c r="E197" s="262" t="s">
        <v>185</v>
      </c>
      <c r="F197" s="263" t="s">
        <v>266</v>
      </c>
      <c r="G197" s="261"/>
      <c r="H197" s="264">
        <v>9.6389999999999993</v>
      </c>
      <c r="I197" s="265"/>
      <c r="J197" s="261"/>
      <c r="K197" s="261"/>
      <c r="L197" s="266"/>
      <c r="M197" s="267"/>
      <c r="N197" s="268"/>
      <c r="O197" s="268"/>
      <c r="P197" s="268"/>
      <c r="Q197" s="268"/>
      <c r="R197" s="268"/>
      <c r="S197" s="268"/>
      <c r="T197" s="269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70" t="s">
        <v>257</v>
      </c>
      <c r="AU197" s="270" t="s">
        <v>87</v>
      </c>
      <c r="AV197" s="15" t="s">
        <v>253</v>
      </c>
      <c r="AW197" s="15" t="s">
        <v>34</v>
      </c>
      <c r="AX197" s="15" t="s">
        <v>85</v>
      </c>
      <c r="AY197" s="270" t="s">
        <v>245</v>
      </c>
    </row>
    <row r="198" s="2" customFormat="1" ht="16.5" customHeight="1">
      <c r="A198" s="40"/>
      <c r="B198" s="41"/>
      <c r="C198" s="221" t="s">
        <v>341</v>
      </c>
      <c r="D198" s="221" t="s">
        <v>248</v>
      </c>
      <c r="E198" s="222" t="s">
        <v>350</v>
      </c>
      <c r="F198" s="223" t="s">
        <v>351</v>
      </c>
      <c r="G198" s="224" t="s">
        <v>281</v>
      </c>
      <c r="H198" s="225">
        <v>2.46</v>
      </c>
      <c r="I198" s="226"/>
      <c r="J198" s="227">
        <f>ROUND(I198*H198,2)</f>
        <v>0</v>
      </c>
      <c r="K198" s="223" t="s">
        <v>252</v>
      </c>
      <c r="L198" s="46"/>
      <c r="M198" s="228" t="s">
        <v>1</v>
      </c>
      <c r="N198" s="229" t="s">
        <v>42</v>
      </c>
      <c r="O198" s="93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32" t="s">
        <v>253</v>
      </c>
      <c r="AT198" s="232" t="s">
        <v>248</v>
      </c>
      <c r="AU198" s="232" t="s">
        <v>87</v>
      </c>
      <c r="AY198" s="19" t="s">
        <v>245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9" t="s">
        <v>85</v>
      </c>
      <c r="BK198" s="233">
        <f>ROUND(I198*H198,2)</f>
        <v>0</v>
      </c>
      <c r="BL198" s="19" t="s">
        <v>253</v>
      </c>
      <c r="BM198" s="232" t="s">
        <v>1727</v>
      </c>
    </row>
    <row r="199" s="2" customFormat="1">
      <c r="A199" s="40"/>
      <c r="B199" s="41"/>
      <c r="C199" s="42"/>
      <c r="D199" s="234" t="s">
        <v>255</v>
      </c>
      <c r="E199" s="42"/>
      <c r="F199" s="235" t="s">
        <v>353</v>
      </c>
      <c r="G199" s="42"/>
      <c r="H199" s="42"/>
      <c r="I199" s="236"/>
      <c r="J199" s="42"/>
      <c r="K199" s="42"/>
      <c r="L199" s="46"/>
      <c r="M199" s="237"/>
      <c r="N199" s="238"/>
      <c r="O199" s="93"/>
      <c r="P199" s="93"/>
      <c r="Q199" s="93"/>
      <c r="R199" s="93"/>
      <c r="S199" s="93"/>
      <c r="T199" s="94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19" t="s">
        <v>255</v>
      </c>
      <c r="AU199" s="19" t="s">
        <v>87</v>
      </c>
    </row>
    <row r="200" s="13" customFormat="1">
      <c r="A200" s="13"/>
      <c r="B200" s="239"/>
      <c r="C200" s="240"/>
      <c r="D200" s="234" t="s">
        <v>257</v>
      </c>
      <c r="E200" s="241" t="s">
        <v>1</v>
      </c>
      <c r="F200" s="242" t="s">
        <v>310</v>
      </c>
      <c r="G200" s="240"/>
      <c r="H200" s="241" t="s">
        <v>1</v>
      </c>
      <c r="I200" s="243"/>
      <c r="J200" s="240"/>
      <c r="K200" s="240"/>
      <c r="L200" s="244"/>
      <c r="M200" s="245"/>
      <c r="N200" s="246"/>
      <c r="O200" s="246"/>
      <c r="P200" s="246"/>
      <c r="Q200" s="246"/>
      <c r="R200" s="246"/>
      <c r="S200" s="246"/>
      <c r="T200" s="247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8" t="s">
        <v>257</v>
      </c>
      <c r="AU200" s="248" t="s">
        <v>87</v>
      </c>
      <c r="AV200" s="13" t="s">
        <v>85</v>
      </c>
      <c r="AW200" s="13" t="s">
        <v>34</v>
      </c>
      <c r="AX200" s="13" t="s">
        <v>77</v>
      </c>
      <c r="AY200" s="248" t="s">
        <v>245</v>
      </c>
    </row>
    <row r="201" s="14" customFormat="1">
      <c r="A201" s="14"/>
      <c r="B201" s="249"/>
      <c r="C201" s="250"/>
      <c r="D201" s="234" t="s">
        <v>257</v>
      </c>
      <c r="E201" s="251" t="s">
        <v>1</v>
      </c>
      <c r="F201" s="252" t="s">
        <v>1728</v>
      </c>
      <c r="G201" s="250"/>
      <c r="H201" s="253">
        <v>0.027</v>
      </c>
      <c r="I201" s="254"/>
      <c r="J201" s="250"/>
      <c r="K201" s="250"/>
      <c r="L201" s="255"/>
      <c r="M201" s="256"/>
      <c r="N201" s="257"/>
      <c r="O201" s="257"/>
      <c r="P201" s="257"/>
      <c r="Q201" s="257"/>
      <c r="R201" s="257"/>
      <c r="S201" s="257"/>
      <c r="T201" s="25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9" t="s">
        <v>257</v>
      </c>
      <c r="AU201" s="259" t="s">
        <v>87</v>
      </c>
      <c r="AV201" s="14" t="s">
        <v>87</v>
      </c>
      <c r="AW201" s="14" t="s">
        <v>34</v>
      </c>
      <c r="AX201" s="14" t="s">
        <v>77</v>
      </c>
      <c r="AY201" s="259" t="s">
        <v>245</v>
      </c>
    </row>
    <row r="202" s="14" customFormat="1">
      <c r="A202" s="14"/>
      <c r="B202" s="249"/>
      <c r="C202" s="250"/>
      <c r="D202" s="234" t="s">
        <v>257</v>
      </c>
      <c r="E202" s="251" t="s">
        <v>1</v>
      </c>
      <c r="F202" s="252" t="s">
        <v>1729</v>
      </c>
      <c r="G202" s="250"/>
      <c r="H202" s="253">
        <v>0.019</v>
      </c>
      <c r="I202" s="254"/>
      <c r="J202" s="250"/>
      <c r="K202" s="250"/>
      <c r="L202" s="255"/>
      <c r="M202" s="256"/>
      <c r="N202" s="257"/>
      <c r="O202" s="257"/>
      <c r="P202" s="257"/>
      <c r="Q202" s="257"/>
      <c r="R202" s="257"/>
      <c r="S202" s="257"/>
      <c r="T202" s="25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9" t="s">
        <v>257</v>
      </c>
      <c r="AU202" s="259" t="s">
        <v>87</v>
      </c>
      <c r="AV202" s="14" t="s">
        <v>87</v>
      </c>
      <c r="AW202" s="14" t="s">
        <v>34</v>
      </c>
      <c r="AX202" s="14" t="s">
        <v>77</v>
      </c>
      <c r="AY202" s="259" t="s">
        <v>245</v>
      </c>
    </row>
    <row r="203" s="14" customFormat="1">
      <c r="A203" s="14"/>
      <c r="B203" s="249"/>
      <c r="C203" s="250"/>
      <c r="D203" s="234" t="s">
        <v>257</v>
      </c>
      <c r="E203" s="251" t="s">
        <v>1</v>
      </c>
      <c r="F203" s="252" t="s">
        <v>1730</v>
      </c>
      <c r="G203" s="250"/>
      <c r="H203" s="253">
        <v>0.027</v>
      </c>
      <c r="I203" s="254"/>
      <c r="J203" s="250"/>
      <c r="K203" s="250"/>
      <c r="L203" s="255"/>
      <c r="M203" s="256"/>
      <c r="N203" s="257"/>
      <c r="O203" s="257"/>
      <c r="P203" s="257"/>
      <c r="Q203" s="257"/>
      <c r="R203" s="257"/>
      <c r="S203" s="257"/>
      <c r="T203" s="258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9" t="s">
        <v>257</v>
      </c>
      <c r="AU203" s="259" t="s">
        <v>87</v>
      </c>
      <c r="AV203" s="14" t="s">
        <v>87</v>
      </c>
      <c r="AW203" s="14" t="s">
        <v>34</v>
      </c>
      <c r="AX203" s="14" t="s">
        <v>77</v>
      </c>
      <c r="AY203" s="259" t="s">
        <v>245</v>
      </c>
    </row>
    <row r="204" s="14" customFormat="1">
      <c r="A204" s="14"/>
      <c r="B204" s="249"/>
      <c r="C204" s="250"/>
      <c r="D204" s="234" t="s">
        <v>257</v>
      </c>
      <c r="E204" s="251" t="s">
        <v>1</v>
      </c>
      <c r="F204" s="252" t="s">
        <v>1731</v>
      </c>
      <c r="G204" s="250"/>
      <c r="H204" s="253">
        <v>0.014</v>
      </c>
      <c r="I204" s="254"/>
      <c r="J204" s="250"/>
      <c r="K204" s="250"/>
      <c r="L204" s="255"/>
      <c r="M204" s="256"/>
      <c r="N204" s="257"/>
      <c r="O204" s="257"/>
      <c r="P204" s="257"/>
      <c r="Q204" s="257"/>
      <c r="R204" s="257"/>
      <c r="S204" s="257"/>
      <c r="T204" s="25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9" t="s">
        <v>257</v>
      </c>
      <c r="AU204" s="259" t="s">
        <v>87</v>
      </c>
      <c r="AV204" s="14" t="s">
        <v>87</v>
      </c>
      <c r="AW204" s="14" t="s">
        <v>34</v>
      </c>
      <c r="AX204" s="14" t="s">
        <v>77</v>
      </c>
      <c r="AY204" s="259" t="s">
        <v>245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1732</v>
      </c>
      <c r="G205" s="250"/>
      <c r="H205" s="253">
        <v>0.014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77</v>
      </c>
      <c r="AY205" s="259" t="s">
        <v>245</v>
      </c>
    </row>
    <row r="206" s="14" customFormat="1">
      <c r="A206" s="14"/>
      <c r="B206" s="249"/>
      <c r="C206" s="250"/>
      <c r="D206" s="234" t="s">
        <v>257</v>
      </c>
      <c r="E206" s="251" t="s">
        <v>1</v>
      </c>
      <c r="F206" s="252" t="s">
        <v>1733</v>
      </c>
      <c r="G206" s="250"/>
      <c r="H206" s="253">
        <v>0.01</v>
      </c>
      <c r="I206" s="254"/>
      <c r="J206" s="250"/>
      <c r="K206" s="250"/>
      <c r="L206" s="255"/>
      <c r="M206" s="256"/>
      <c r="N206" s="257"/>
      <c r="O206" s="257"/>
      <c r="P206" s="257"/>
      <c r="Q206" s="257"/>
      <c r="R206" s="257"/>
      <c r="S206" s="257"/>
      <c r="T206" s="25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9" t="s">
        <v>257</v>
      </c>
      <c r="AU206" s="259" t="s">
        <v>87</v>
      </c>
      <c r="AV206" s="14" t="s">
        <v>87</v>
      </c>
      <c r="AW206" s="14" t="s">
        <v>34</v>
      </c>
      <c r="AX206" s="14" t="s">
        <v>77</v>
      </c>
      <c r="AY206" s="259" t="s">
        <v>245</v>
      </c>
    </row>
    <row r="207" s="14" customFormat="1">
      <c r="A207" s="14"/>
      <c r="B207" s="249"/>
      <c r="C207" s="250"/>
      <c r="D207" s="234" t="s">
        <v>257</v>
      </c>
      <c r="E207" s="251" t="s">
        <v>1</v>
      </c>
      <c r="F207" s="252" t="s">
        <v>1734</v>
      </c>
      <c r="G207" s="250"/>
      <c r="H207" s="253">
        <v>0.29799999999999999</v>
      </c>
      <c r="I207" s="254"/>
      <c r="J207" s="250"/>
      <c r="K207" s="250"/>
      <c r="L207" s="255"/>
      <c r="M207" s="256"/>
      <c r="N207" s="257"/>
      <c r="O207" s="257"/>
      <c r="P207" s="257"/>
      <c r="Q207" s="257"/>
      <c r="R207" s="257"/>
      <c r="S207" s="257"/>
      <c r="T207" s="25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9" t="s">
        <v>257</v>
      </c>
      <c r="AU207" s="259" t="s">
        <v>87</v>
      </c>
      <c r="AV207" s="14" t="s">
        <v>87</v>
      </c>
      <c r="AW207" s="14" t="s">
        <v>34</v>
      </c>
      <c r="AX207" s="14" t="s">
        <v>77</v>
      </c>
      <c r="AY207" s="259" t="s">
        <v>245</v>
      </c>
    </row>
    <row r="208" s="14" customFormat="1">
      <c r="A208" s="14"/>
      <c r="B208" s="249"/>
      <c r="C208" s="250"/>
      <c r="D208" s="234" t="s">
        <v>257</v>
      </c>
      <c r="E208" s="251" t="s">
        <v>1</v>
      </c>
      <c r="F208" s="252" t="s">
        <v>1735</v>
      </c>
      <c r="G208" s="250"/>
      <c r="H208" s="253">
        <v>0.50800000000000001</v>
      </c>
      <c r="I208" s="254"/>
      <c r="J208" s="250"/>
      <c r="K208" s="250"/>
      <c r="L208" s="255"/>
      <c r="M208" s="256"/>
      <c r="N208" s="257"/>
      <c r="O208" s="257"/>
      <c r="P208" s="257"/>
      <c r="Q208" s="257"/>
      <c r="R208" s="257"/>
      <c r="S208" s="257"/>
      <c r="T208" s="25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9" t="s">
        <v>257</v>
      </c>
      <c r="AU208" s="259" t="s">
        <v>87</v>
      </c>
      <c r="AV208" s="14" t="s">
        <v>87</v>
      </c>
      <c r="AW208" s="14" t="s">
        <v>34</v>
      </c>
      <c r="AX208" s="14" t="s">
        <v>77</v>
      </c>
      <c r="AY208" s="259" t="s">
        <v>245</v>
      </c>
    </row>
    <row r="209" s="16" customFormat="1">
      <c r="A209" s="16"/>
      <c r="B209" s="271"/>
      <c r="C209" s="272"/>
      <c r="D209" s="234" t="s">
        <v>257</v>
      </c>
      <c r="E209" s="273" t="s">
        <v>1</v>
      </c>
      <c r="F209" s="274" t="s">
        <v>289</v>
      </c>
      <c r="G209" s="272"/>
      <c r="H209" s="275">
        <v>0.91700000000000004</v>
      </c>
      <c r="I209" s="276"/>
      <c r="J209" s="272"/>
      <c r="K209" s="272"/>
      <c r="L209" s="277"/>
      <c r="M209" s="278"/>
      <c r="N209" s="279"/>
      <c r="O209" s="279"/>
      <c r="P209" s="279"/>
      <c r="Q209" s="279"/>
      <c r="R209" s="279"/>
      <c r="S209" s="279"/>
      <c r="T209" s="280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81" t="s">
        <v>257</v>
      </c>
      <c r="AU209" s="281" t="s">
        <v>87</v>
      </c>
      <c r="AV209" s="16" t="s">
        <v>272</v>
      </c>
      <c r="AW209" s="16" t="s">
        <v>34</v>
      </c>
      <c r="AX209" s="16" t="s">
        <v>77</v>
      </c>
      <c r="AY209" s="281" t="s">
        <v>245</v>
      </c>
    </row>
    <row r="210" s="13" customFormat="1">
      <c r="A210" s="13"/>
      <c r="B210" s="239"/>
      <c r="C210" s="240"/>
      <c r="D210" s="234" t="s">
        <v>257</v>
      </c>
      <c r="E210" s="241" t="s">
        <v>1</v>
      </c>
      <c r="F210" s="242" t="s">
        <v>324</v>
      </c>
      <c r="G210" s="240"/>
      <c r="H210" s="241" t="s">
        <v>1</v>
      </c>
      <c r="I210" s="243"/>
      <c r="J210" s="240"/>
      <c r="K210" s="240"/>
      <c r="L210" s="244"/>
      <c r="M210" s="245"/>
      <c r="N210" s="246"/>
      <c r="O210" s="246"/>
      <c r="P210" s="246"/>
      <c r="Q210" s="246"/>
      <c r="R210" s="246"/>
      <c r="S210" s="246"/>
      <c r="T210" s="247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8" t="s">
        <v>257</v>
      </c>
      <c r="AU210" s="248" t="s">
        <v>87</v>
      </c>
      <c r="AV210" s="13" t="s">
        <v>85</v>
      </c>
      <c r="AW210" s="13" t="s">
        <v>34</v>
      </c>
      <c r="AX210" s="13" t="s">
        <v>77</v>
      </c>
      <c r="AY210" s="248" t="s">
        <v>245</v>
      </c>
    </row>
    <row r="211" s="14" customFormat="1">
      <c r="A211" s="14"/>
      <c r="B211" s="249"/>
      <c r="C211" s="250"/>
      <c r="D211" s="234" t="s">
        <v>257</v>
      </c>
      <c r="E211" s="251" t="s">
        <v>1</v>
      </c>
      <c r="F211" s="252" t="s">
        <v>1736</v>
      </c>
      <c r="G211" s="250"/>
      <c r="H211" s="253">
        <v>0.029000000000000001</v>
      </c>
      <c r="I211" s="254"/>
      <c r="J211" s="250"/>
      <c r="K211" s="250"/>
      <c r="L211" s="255"/>
      <c r="M211" s="256"/>
      <c r="N211" s="257"/>
      <c r="O211" s="257"/>
      <c r="P211" s="257"/>
      <c r="Q211" s="257"/>
      <c r="R211" s="257"/>
      <c r="S211" s="257"/>
      <c r="T211" s="25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9" t="s">
        <v>257</v>
      </c>
      <c r="AU211" s="259" t="s">
        <v>87</v>
      </c>
      <c r="AV211" s="14" t="s">
        <v>87</v>
      </c>
      <c r="AW211" s="14" t="s">
        <v>34</v>
      </c>
      <c r="AX211" s="14" t="s">
        <v>77</v>
      </c>
      <c r="AY211" s="259" t="s">
        <v>245</v>
      </c>
    </row>
    <row r="212" s="14" customFormat="1">
      <c r="A212" s="14"/>
      <c r="B212" s="249"/>
      <c r="C212" s="250"/>
      <c r="D212" s="234" t="s">
        <v>257</v>
      </c>
      <c r="E212" s="251" t="s">
        <v>1</v>
      </c>
      <c r="F212" s="252" t="s">
        <v>1737</v>
      </c>
      <c r="G212" s="250"/>
      <c r="H212" s="253">
        <v>0.017000000000000001</v>
      </c>
      <c r="I212" s="254"/>
      <c r="J212" s="250"/>
      <c r="K212" s="250"/>
      <c r="L212" s="255"/>
      <c r="M212" s="256"/>
      <c r="N212" s="257"/>
      <c r="O212" s="257"/>
      <c r="P212" s="257"/>
      <c r="Q212" s="257"/>
      <c r="R212" s="257"/>
      <c r="S212" s="257"/>
      <c r="T212" s="25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9" t="s">
        <v>257</v>
      </c>
      <c r="AU212" s="259" t="s">
        <v>87</v>
      </c>
      <c r="AV212" s="14" t="s">
        <v>87</v>
      </c>
      <c r="AW212" s="14" t="s">
        <v>34</v>
      </c>
      <c r="AX212" s="14" t="s">
        <v>77</v>
      </c>
      <c r="AY212" s="259" t="s">
        <v>245</v>
      </c>
    </row>
    <row r="213" s="14" customFormat="1">
      <c r="A213" s="14"/>
      <c r="B213" s="249"/>
      <c r="C213" s="250"/>
      <c r="D213" s="234" t="s">
        <v>257</v>
      </c>
      <c r="E213" s="251" t="s">
        <v>1</v>
      </c>
      <c r="F213" s="252" t="s">
        <v>1738</v>
      </c>
      <c r="G213" s="250"/>
      <c r="H213" s="253">
        <v>1.2270000000000001</v>
      </c>
      <c r="I213" s="254"/>
      <c r="J213" s="250"/>
      <c r="K213" s="250"/>
      <c r="L213" s="255"/>
      <c r="M213" s="256"/>
      <c r="N213" s="257"/>
      <c r="O213" s="257"/>
      <c r="P213" s="257"/>
      <c r="Q213" s="257"/>
      <c r="R213" s="257"/>
      <c r="S213" s="257"/>
      <c r="T213" s="25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9" t="s">
        <v>257</v>
      </c>
      <c r="AU213" s="259" t="s">
        <v>87</v>
      </c>
      <c r="AV213" s="14" t="s">
        <v>87</v>
      </c>
      <c r="AW213" s="14" t="s">
        <v>34</v>
      </c>
      <c r="AX213" s="14" t="s">
        <v>77</v>
      </c>
      <c r="AY213" s="259" t="s">
        <v>245</v>
      </c>
    </row>
    <row r="214" s="14" customFormat="1">
      <c r="A214" s="14"/>
      <c r="B214" s="249"/>
      <c r="C214" s="250"/>
      <c r="D214" s="234" t="s">
        <v>257</v>
      </c>
      <c r="E214" s="251" t="s">
        <v>1</v>
      </c>
      <c r="F214" s="252" t="s">
        <v>1739</v>
      </c>
      <c r="G214" s="250"/>
      <c r="H214" s="253">
        <v>0.27000000000000002</v>
      </c>
      <c r="I214" s="254"/>
      <c r="J214" s="250"/>
      <c r="K214" s="250"/>
      <c r="L214" s="255"/>
      <c r="M214" s="256"/>
      <c r="N214" s="257"/>
      <c r="O214" s="257"/>
      <c r="P214" s="257"/>
      <c r="Q214" s="257"/>
      <c r="R214" s="257"/>
      <c r="S214" s="257"/>
      <c r="T214" s="25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9" t="s">
        <v>257</v>
      </c>
      <c r="AU214" s="259" t="s">
        <v>87</v>
      </c>
      <c r="AV214" s="14" t="s">
        <v>87</v>
      </c>
      <c r="AW214" s="14" t="s">
        <v>34</v>
      </c>
      <c r="AX214" s="14" t="s">
        <v>77</v>
      </c>
      <c r="AY214" s="259" t="s">
        <v>245</v>
      </c>
    </row>
    <row r="215" s="16" customFormat="1">
      <c r="A215" s="16"/>
      <c r="B215" s="271"/>
      <c r="C215" s="272"/>
      <c r="D215" s="234" t="s">
        <v>257</v>
      </c>
      <c r="E215" s="273" t="s">
        <v>1</v>
      </c>
      <c r="F215" s="274" t="s">
        <v>289</v>
      </c>
      <c r="G215" s="272"/>
      <c r="H215" s="275">
        <v>1.5429999999999999</v>
      </c>
      <c r="I215" s="276"/>
      <c r="J215" s="272"/>
      <c r="K215" s="272"/>
      <c r="L215" s="277"/>
      <c r="M215" s="278"/>
      <c r="N215" s="279"/>
      <c r="O215" s="279"/>
      <c r="P215" s="279"/>
      <c r="Q215" s="279"/>
      <c r="R215" s="279"/>
      <c r="S215" s="279"/>
      <c r="T215" s="280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T215" s="281" t="s">
        <v>257</v>
      </c>
      <c r="AU215" s="281" t="s">
        <v>87</v>
      </c>
      <c r="AV215" s="16" t="s">
        <v>272</v>
      </c>
      <c r="AW215" s="16" t="s">
        <v>34</v>
      </c>
      <c r="AX215" s="16" t="s">
        <v>77</v>
      </c>
      <c r="AY215" s="281" t="s">
        <v>245</v>
      </c>
    </row>
    <row r="216" s="15" customFormat="1">
      <c r="A216" s="15"/>
      <c r="B216" s="260"/>
      <c r="C216" s="261"/>
      <c r="D216" s="234" t="s">
        <v>257</v>
      </c>
      <c r="E216" s="262" t="s">
        <v>176</v>
      </c>
      <c r="F216" s="263" t="s">
        <v>266</v>
      </c>
      <c r="G216" s="261"/>
      <c r="H216" s="264">
        <v>2.46</v>
      </c>
      <c r="I216" s="265"/>
      <c r="J216" s="261"/>
      <c r="K216" s="261"/>
      <c r="L216" s="266"/>
      <c r="M216" s="267"/>
      <c r="N216" s="268"/>
      <c r="O216" s="268"/>
      <c r="P216" s="268"/>
      <c r="Q216" s="268"/>
      <c r="R216" s="268"/>
      <c r="S216" s="268"/>
      <c r="T216" s="269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70" t="s">
        <v>257</v>
      </c>
      <c r="AU216" s="270" t="s">
        <v>87</v>
      </c>
      <c r="AV216" s="15" t="s">
        <v>253</v>
      </c>
      <c r="AW216" s="15" t="s">
        <v>34</v>
      </c>
      <c r="AX216" s="15" t="s">
        <v>85</v>
      </c>
      <c r="AY216" s="270" t="s">
        <v>245</v>
      </c>
    </row>
    <row r="217" s="2" customFormat="1" ht="16.5" customHeight="1">
      <c r="A217" s="40"/>
      <c r="B217" s="41"/>
      <c r="C217" s="221" t="s">
        <v>349</v>
      </c>
      <c r="D217" s="221" t="s">
        <v>248</v>
      </c>
      <c r="E217" s="222" t="s">
        <v>367</v>
      </c>
      <c r="F217" s="223" t="s">
        <v>368</v>
      </c>
      <c r="G217" s="224" t="s">
        <v>281</v>
      </c>
      <c r="H217" s="225">
        <v>7.2030000000000003</v>
      </c>
      <c r="I217" s="226"/>
      <c r="J217" s="227">
        <f>ROUND(I217*H217,2)</f>
        <v>0</v>
      </c>
      <c r="K217" s="223" t="s">
        <v>252</v>
      </c>
      <c r="L217" s="46"/>
      <c r="M217" s="228" t="s">
        <v>1</v>
      </c>
      <c r="N217" s="229" t="s">
        <v>42</v>
      </c>
      <c r="O217" s="93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2" t="s">
        <v>253</v>
      </c>
      <c r="AT217" s="232" t="s">
        <v>248</v>
      </c>
      <c r="AU217" s="232" t="s">
        <v>87</v>
      </c>
      <c r="AY217" s="19" t="s">
        <v>245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9" t="s">
        <v>85</v>
      </c>
      <c r="BK217" s="233">
        <f>ROUND(I217*H217,2)</f>
        <v>0</v>
      </c>
      <c r="BL217" s="19" t="s">
        <v>253</v>
      </c>
      <c r="BM217" s="232" t="s">
        <v>1740</v>
      </c>
    </row>
    <row r="218" s="2" customFormat="1">
      <c r="A218" s="40"/>
      <c r="B218" s="41"/>
      <c r="C218" s="42"/>
      <c r="D218" s="234" t="s">
        <v>255</v>
      </c>
      <c r="E218" s="42"/>
      <c r="F218" s="235" t="s">
        <v>370</v>
      </c>
      <c r="G218" s="42"/>
      <c r="H218" s="42"/>
      <c r="I218" s="236"/>
      <c r="J218" s="42"/>
      <c r="K218" s="42"/>
      <c r="L218" s="46"/>
      <c r="M218" s="237"/>
      <c r="N218" s="238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255</v>
      </c>
      <c r="AU218" s="19" t="s">
        <v>87</v>
      </c>
    </row>
    <row r="219" s="13" customFormat="1">
      <c r="A219" s="13"/>
      <c r="B219" s="239"/>
      <c r="C219" s="240"/>
      <c r="D219" s="234" t="s">
        <v>257</v>
      </c>
      <c r="E219" s="241" t="s">
        <v>1</v>
      </c>
      <c r="F219" s="242" t="s">
        <v>310</v>
      </c>
      <c r="G219" s="240"/>
      <c r="H219" s="241" t="s">
        <v>1</v>
      </c>
      <c r="I219" s="243"/>
      <c r="J219" s="240"/>
      <c r="K219" s="240"/>
      <c r="L219" s="244"/>
      <c r="M219" s="245"/>
      <c r="N219" s="246"/>
      <c r="O219" s="246"/>
      <c r="P219" s="246"/>
      <c r="Q219" s="246"/>
      <c r="R219" s="246"/>
      <c r="S219" s="246"/>
      <c r="T219" s="24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8" t="s">
        <v>257</v>
      </c>
      <c r="AU219" s="248" t="s">
        <v>87</v>
      </c>
      <c r="AV219" s="13" t="s">
        <v>85</v>
      </c>
      <c r="AW219" s="13" t="s">
        <v>34</v>
      </c>
      <c r="AX219" s="13" t="s">
        <v>77</v>
      </c>
      <c r="AY219" s="248" t="s">
        <v>245</v>
      </c>
    </row>
    <row r="220" s="14" customFormat="1">
      <c r="A220" s="14"/>
      <c r="B220" s="249"/>
      <c r="C220" s="250"/>
      <c r="D220" s="234" t="s">
        <v>257</v>
      </c>
      <c r="E220" s="251" t="s">
        <v>1</v>
      </c>
      <c r="F220" s="252" t="s">
        <v>1741</v>
      </c>
      <c r="G220" s="250"/>
      <c r="H220" s="253">
        <v>0.378</v>
      </c>
      <c r="I220" s="254"/>
      <c r="J220" s="250"/>
      <c r="K220" s="250"/>
      <c r="L220" s="255"/>
      <c r="M220" s="256"/>
      <c r="N220" s="257"/>
      <c r="O220" s="257"/>
      <c r="P220" s="257"/>
      <c r="Q220" s="257"/>
      <c r="R220" s="257"/>
      <c r="S220" s="257"/>
      <c r="T220" s="25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9" t="s">
        <v>257</v>
      </c>
      <c r="AU220" s="259" t="s">
        <v>87</v>
      </c>
      <c r="AV220" s="14" t="s">
        <v>87</v>
      </c>
      <c r="AW220" s="14" t="s">
        <v>34</v>
      </c>
      <c r="AX220" s="14" t="s">
        <v>77</v>
      </c>
      <c r="AY220" s="259" t="s">
        <v>245</v>
      </c>
    </row>
    <row r="221" s="14" customFormat="1">
      <c r="A221" s="14"/>
      <c r="B221" s="249"/>
      <c r="C221" s="250"/>
      <c r="D221" s="234" t="s">
        <v>257</v>
      </c>
      <c r="E221" s="251" t="s">
        <v>1</v>
      </c>
      <c r="F221" s="252" t="s">
        <v>1742</v>
      </c>
      <c r="G221" s="250"/>
      <c r="H221" s="253">
        <v>0.34399999999999997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9" t="s">
        <v>257</v>
      </c>
      <c r="AU221" s="259" t="s">
        <v>87</v>
      </c>
      <c r="AV221" s="14" t="s">
        <v>87</v>
      </c>
      <c r="AW221" s="14" t="s">
        <v>34</v>
      </c>
      <c r="AX221" s="14" t="s">
        <v>77</v>
      </c>
      <c r="AY221" s="259" t="s">
        <v>245</v>
      </c>
    </row>
    <row r="222" s="14" customFormat="1">
      <c r="A222" s="14"/>
      <c r="B222" s="249"/>
      <c r="C222" s="250"/>
      <c r="D222" s="234" t="s">
        <v>257</v>
      </c>
      <c r="E222" s="251" t="s">
        <v>1</v>
      </c>
      <c r="F222" s="252" t="s">
        <v>1743</v>
      </c>
      <c r="G222" s="250"/>
      <c r="H222" s="253">
        <v>1.171</v>
      </c>
      <c r="I222" s="254"/>
      <c r="J222" s="250"/>
      <c r="K222" s="250"/>
      <c r="L222" s="255"/>
      <c r="M222" s="256"/>
      <c r="N222" s="257"/>
      <c r="O222" s="257"/>
      <c r="P222" s="257"/>
      <c r="Q222" s="257"/>
      <c r="R222" s="257"/>
      <c r="S222" s="257"/>
      <c r="T222" s="25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9" t="s">
        <v>257</v>
      </c>
      <c r="AU222" s="259" t="s">
        <v>87</v>
      </c>
      <c r="AV222" s="14" t="s">
        <v>87</v>
      </c>
      <c r="AW222" s="14" t="s">
        <v>34</v>
      </c>
      <c r="AX222" s="14" t="s">
        <v>77</v>
      </c>
      <c r="AY222" s="259" t="s">
        <v>245</v>
      </c>
    </row>
    <row r="223" s="14" customFormat="1">
      <c r="A223" s="14"/>
      <c r="B223" s="249"/>
      <c r="C223" s="250"/>
      <c r="D223" s="234" t="s">
        <v>257</v>
      </c>
      <c r="E223" s="251" t="s">
        <v>1</v>
      </c>
      <c r="F223" s="252" t="s">
        <v>1744</v>
      </c>
      <c r="G223" s="250"/>
      <c r="H223" s="253">
        <v>1.1719999999999999</v>
      </c>
      <c r="I223" s="254"/>
      <c r="J223" s="250"/>
      <c r="K223" s="250"/>
      <c r="L223" s="255"/>
      <c r="M223" s="256"/>
      <c r="N223" s="257"/>
      <c r="O223" s="257"/>
      <c r="P223" s="257"/>
      <c r="Q223" s="257"/>
      <c r="R223" s="257"/>
      <c r="S223" s="257"/>
      <c r="T223" s="25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9" t="s">
        <v>257</v>
      </c>
      <c r="AU223" s="259" t="s">
        <v>87</v>
      </c>
      <c r="AV223" s="14" t="s">
        <v>87</v>
      </c>
      <c r="AW223" s="14" t="s">
        <v>34</v>
      </c>
      <c r="AX223" s="14" t="s">
        <v>77</v>
      </c>
      <c r="AY223" s="259" t="s">
        <v>245</v>
      </c>
    </row>
    <row r="224" s="14" customFormat="1">
      <c r="A224" s="14"/>
      <c r="B224" s="249"/>
      <c r="C224" s="250"/>
      <c r="D224" s="234" t="s">
        <v>257</v>
      </c>
      <c r="E224" s="251" t="s">
        <v>1</v>
      </c>
      <c r="F224" s="252" t="s">
        <v>1745</v>
      </c>
      <c r="G224" s="250"/>
      <c r="H224" s="253">
        <v>0.22600000000000001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9" t="s">
        <v>257</v>
      </c>
      <c r="AU224" s="259" t="s">
        <v>87</v>
      </c>
      <c r="AV224" s="14" t="s">
        <v>87</v>
      </c>
      <c r="AW224" s="14" t="s">
        <v>34</v>
      </c>
      <c r="AX224" s="14" t="s">
        <v>77</v>
      </c>
      <c r="AY224" s="259" t="s">
        <v>245</v>
      </c>
    </row>
    <row r="225" s="14" customFormat="1">
      <c r="A225" s="14"/>
      <c r="B225" s="249"/>
      <c r="C225" s="250"/>
      <c r="D225" s="234" t="s">
        <v>257</v>
      </c>
      <c r="E225" s="251" t="s">
        <v>1</v>
      </c>
      <c r="F225" s="252" t="s">
        <v>1746</v>
      </c>
      <c r="G225" s="250"/>
      <c r="H225" s="253">
        <v>0.47299999999999998</v>
      </c>
      <c r="I225" s="254"/>
      <c r="J225" s="250"/>
      <c r="K225" s="250"/>
      <c r="L225" s="255"/>
      <c r="M225" s="256"/>
      <c r="N225" s="257"/>
      <c r="O225" s="257"/>
      <c r="P225" s="257"/>
      <c r="Q225" s="257"/>
      <c r="R225" s="257"/>
      <c r="S225" s="257"/>
      <c r="T225" s="25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9" t="s">
        <v>257</v>
      </c>
      <c r="AU225" s="259" t="s">
        <v>87</v>
      </c>
      <c r="AV225" s="14" t="s">
        <v>87</v>
      </c>
      <c r="AW225" s="14" t="s">
        <v>34</v>
      </c>
      <c r="AX225" s="14" t="s">
        <v>77</v>
      </c>
      <c r="AY225" s="259" t="s">
        <v>245</v>
      </c>
    </row>
    <row r="226" s="14" customFormat="1">
      <c r="A226" s="14"/>
      <c r="B226" s="249"/>
      <c r="C226" s="250"/>
      <c r="D226" s="234" t="s">
        <v>257</v>
      </c>
      <c r="E226" s="251" t="s">
        <v>1</v>
      </c>
      <c r="F226" s="252" t="s">
        <v>1747</v>
      </c>
      <c r="G226" s="250"/>
      <c r="H226" s="253">
        <v>0.126</v>
      </c>
      <c r="I226" s="254"/>
      <c r="J226" s="250"/>
      <c r="K226" s="250"/>
      <c r="L226" s="255"/>
      <c r="M226" s="256"/>
      <c r="N226" s="257"/>
      <c r="O226" s="257"/>
      <c r="P226" s="257"/>
      <c r="Q226" s="257"/>
      <c r="R226" s="257"/>
      <c r="S226" s="257"/>
      <c r="T226" s="25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9" t="s">
        <v>257</v>
      </c>
      <c r="AU226" s="259" t="s">
        <v>87</v>
      </c>
      <c r="AV226" s="14" t="s">
        <v>87</v>
      </c>
      <c r="AW226" s="14" t="s">
        <v>34</v>
      </c>
      <c r="AX226" s="14" t="s">
        <v>77</v>
      </c>
      <c r="AY226" s="259" t="s">
        <v>245</v>
      </c>
    </row>
    <row r="227" s="14" customFormat="1">
      <c r="A227" s="14"/>
      <c r="B227" s="249"/>
      <c r="C227" s="250"/>
      <c r="D227" s="234" t="s">
        <v>257</v>
      </c>
      <c r="E227" s="251" t="s">
        <v>1</v>
      </c>
      <c r="F227" s="252" t="s">
        <v>1748</v>
      </c>
      <c r="G227" s="250"/>
      <c r="H227" s="253">
        <v>0.0070000000000000001</v>
      </c>
      <c r="I227" s="254"/>
      <c r="J227" s="250"/>
      <c r="K227" s="250"/>
      <c r="L227" s="255"/>
      <c r="M227" s="256"/>
      <c r="N227" s="257"/>
      <c r="O227" s="257"/>
      <c r="P227" s="257"/>
      <c r="Q227" s="257"/>
      <c r="R227" s="257"/>
      <c r="S227" s="257"/>
      <c r="T227" s="25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9" t="s">
        <v>257</v>
      </c>
      <c r="AU227" s="259" t="s">
        <v>87</v>
      </c>
      <c r="AV227" s="14" t="s">
        <v>87</v>
      </c>
      <c r="AW227" s="14" t="s">
        <v>34</v>
      </c>
      <c r="AX227" s="14" t="s">
        <v>77</v>
      </c>
      <c r="AY227" s="259" t="s">
        <v>245</v>
      </c>
    </row>
    <row r="228" s="16" customFormat="1">
      <c r="A228" s="16"/>
      <c r="B228" s="271"/>
      <c r="C228" s="272"/>
      <c r="D228" s="234" t="s">
        <v>257</v>
      </c>
      <c r="E228" s="273" t="s">
        <v>1</v>
      </c>
      <c r="F228" s="274" t="s">
        <v>289</v>
      </c>
      <c r="G228" s="272"/>
      <c r="H228" s="275">
        <v>3.8969999999999998</v>
      </c>
      <c r="I228" s="276"/>
      <c r="J228" s="272"/>
      <c r="K228" s="272"/>
      <c r="L228" s="277"/>
      <c r="M228" s="278"/>
      <c r="N228" s="279"/>
      <c r="O228" s="279"/>
      <c r="P228" s="279"/>
      <c r="Q228" s="279"/>
      <c r="R228" s="279"/>
      <c r="S228" s="279"/>
      <c r="T228" s="280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T228" s="281" t="s">
        <v>257</v>
      </c>
      <c r="AU228" s="281" t="s">
        <v>87</v>
      </c>
      <c r="AV228" s="16" t="s">
        <v>272</v>
      </c>
      <c r="AW228" s="16" t="s">
        <v>34</v>
      </c>
      <c r="AX228" s="16" t="s">
        <v>77</v>
      </c>
      <c r="AY228" s="281" t="s">
        <v>245</v>
      </c>
    </row>
    <row r="229" s="13" customFormat="1">
      <c r="A229" s="13"/>
      <c r="B229" s="239"/>
      <c r="C229" s="240"/>
      <c r="D229" s="234" t="s">
        <v>257</v>
      </c>
      <c r="E229" s="241" t="s">
        <v>1</v>
      </c>
      <c r="F229" s="242" t="s">
        <v>377</v>
      </c>
      <c r="G229" s="240"/>
      <c r="H229" s="241" t="s">
        <v>1</v>
      </c>
      <c r="I229" s="243"/>
      <c r="J229" s="240"/>
      <c r="K229" s="240"/>
      <c r="L229" s="244"/>
      <c r="M229" s="245"/>
      <c r="N229" s="246"/>
      <c r="O229" s="246"/>
      <c r="P229" s="246"/>
      <c r="Q229" s="246"/>
      <c r="R229" s="246"/>
      <c r="S229" s="246"/>
      <c r="T229" s="247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8" t="s">
        <v>257</v>
      </c>
      <c r="AU229" s="248" t="s">
        <v>87</v>
      </c>
      <c r="AV229" s="13" t="s">
        <v>85</v>
      </c>
      <c r="AW229" s="13" t="s">
        <v>34</v>
      </c>
      <c r="AX229" s="13" t="s">
        <v>77</v>
      </c>
      <c r="AY229" s="248" t="s">
        <v>245</v>
      </c>
    </row>
    <row r="230" s="14" customFormat="1">
      <c r="A230" s="14"/>
      <c r="B230" s="249"/>
      <c r="C230" s="250"/>
      <c r="D230" s="234" t="s">
        <v>257</v>
      </c>
      <c r="E230" s="251" t="s">
        <v>1</v>
      </c>
      <c r="F230" s="252" t="s">
        <v>1749</v>
      </c>
      <c r="G230" s="250"/>
      <c r="H230" s="253">
        <v>0.78900000000000003</v>
      </c>
      <c r="I230" s="254"/>
      <c r="J230" s="250"/>
      <c r="K230" s="250"/>
      <c r="L230" s="255"/>
      <c r="M230" s="256"/>
      <c r="N230" s="257"/>
      <c r="O230" s="257"/>
      <c r="P230" s="257"/>
      <c r="Q230" s="257"/>
      <c r="R230" s="257"/>
      <c r="S230" s="257"/>
      <c r="T230" s="25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9" t="s">
        <v>257</v>
      </c>
      <c r="AU230" s="259" t="s">
        <v>87</v>
      </c>
      <c r="AV230" s="14" t="s">
        <v>87</v>
      </c>
      <c r="AW230" s="14" t="s">
        <v>34</v>
      </c>
      <c r="AX230" s="14" t="s">
        <v>77</v>
      </c>
      <c r="AY230" s="259" t="s">
        <v>245</v>
      </c>
    </row>
    <row r="231" s="14" customFormat="1">
      <c r="A231" s="14"/>
      <c r="B231" s="249"/>
      <c r="C231" s="250"/>
      <c r="D231" s="234" t="s">
        <v>257</v>
      </c>
      <c r="E231" s="251" t="s">
        <v>1</v>
      </c>
      <c r="F231" s="252" t="s">
        <v>1750</v>
      </c>
      <c r="G231" s="250"/>
      <c r="H231" s="253">
        <v>0.88800000000000001</v>
      </c>
      <c r="I231" s="254"/>
      <c r="J231" s="250"/>
      <c r="K231" s="250"/>
      <c r="L231" s="255"/>
      <c r="M231" s="256"/>
      <c r="N231" s="257"/>
      <c r="O231" s="257"/>
      <c r="P231" s="257"/>
      <c r="Q231" s="257"/>
      <c r="R231" s="257"/>
      <c r="S231" s="257"/>
      <c r="T231" s="25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9" t="s">
        <v>257</v>
      </c>
      <c r="AU231" s="259" t="s">
        <v>87</v>
      </c>
      <c r="AV231" s="14" t="s">
        <v>87</v>
      </c>
      <c r="AW231" s="14" t="s">
        <v>34</v>
      </c>
      <c r="AX231" s="14" t="s">
        <v>77</v>
      </c>
      <c r="AY231" s="259" t="s">
        <v>245</v>
      </c>
    </row>
    <row r="232" s="14" customFormat="1">
      <c r="A232" s="14"/>
      <c r="B232" s="249"/>
      <c r="C232" s="250"/>
      <c r="D232" s="234" t="s">
        <v>257</v>
      </c>
      <c r="E232" s="251" t="s">
        <v>1</v>
      </c>
      <c r="F232" s="252" t="s">
        <v>1751</v>
      </c>
      <c r="G232" s="250"/>
      <c r="H232" s="253">
        <v>1.379</v>
      </c>
      <c r="I232" s="254"/>
      <c r="J232" s="250"/>
      <c r="K232" s="250"/>
      <c r="L232" s="255"/>
      <c r="M232" s="256"/>
      <c r="N232" s="257"/>
      <c r="O232" s="257"/>
      <c r="P232" s="257"/>
      <c r="Q232" s="257"/>
      <c r="R232" s="257"/>
      <c r="S232" s="257"/>
      <c r="T232" s="25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9" t="s">
        <v>257</v>
      </c>
      <c r="AU232" s="259" t="s">
        <v>87</v>
      </c>
      <c r="AV232" s="14" t="s">
        <v>87</v>
      </c>
      <c r="AW232" s="14" t="s">
        <v>34</v>
      </c>
      <c r="AX232" s="14" t="s">
        <v>77</v>
      </c>
      <c r="AY232" s="259" t="s">
        <v>245</v>
      </c>
    </row>
    <row r="233" s="14" customFormat="1">
      <c r="A233" s="14"/>
      <c r="B233" s="249"/>
      <c r="C233" s="250"/>
      <c r="D233" s="234" t="s">
        <v>257</v>
      </c>
      <c r="E233" s="251" t="s">
        <v>1</v>
      </c>
      <c r="F233" s="252" t="s">
        <v>1752</v>
      </c>
      <c r="G233" s="250"/>
      <c r="H233" s="253">
        <v>0.25</v>
      </c>
      <c r="I233" s="254"/>
      <c r="J233" s="250"/>
      <c r="K233" s="250"/>
      <c r="L233" s="255"/>
      <c r="M233" s="256"/>
      <c r="N233" s="257"/>
      <c r="O233" s="257"/>
      <c r="P233" s="257"/>
      <c r="Q233" s="257"/>
      <c r="R233" s="257"/>
      <c r="S233" s="257"/>
      <c r="T233" s="25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9" t="s">
        <v>257</v>
      </c>
      <c r="AU233" s="259" t="s">
        <v>87</v>
      </c>
      <c r="AV233" s="14" t="s">
        <v>87</v>
      </c>
      <c r="AW233" s="14" t="s">
        <v>34</v>
      </c>
      <c r="AX233" s="14" t="s">
        <v>77</v>
      </c>
      <c r="AY233" s="259" t="s">
        <v>245</v>
      </c>
    </row>
    <row r="234" s="16" customFormat="1">
      <c r="A234" s="16"/>
      <c r="B234" s="271"/>
      <c r="C234" s="272"/>
      <c r="D234" s="234" t="s">
        <v>257</v>
      </c>
      <c r="E234" s="273" t="s">
        <v>1</v>
      </c>
      <c r="F234" s="274" t="s">
        <v>289</v>
      </c>
      <c r="G234" s="272"/>
      <c r="H234" s="275">
        <v>3.306</v>
      </c>
      <c r="I234" s="276"/>
      <c r="J234" s="272"/>
      <c r="K234" s="272"/>
      <c r="L234" s="277"/>
      <c r="M234" s="278"/>
      <c r="N234" s="279"/>
      <c r="O234" s="279"/>
      <c r="P234" s="279"/>
      <c r="Q234" s="279"/>
      <c r="R234" s="279"/>
      <c r="S234" s="279"/>
      <c r="T234" s="280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T234" s="281" t="s">
        <v>257</v>
      </c>
      <c r="AU234" s="281" t="s">
        <v>87</v>
      </c>
      <c r="AV234" s="16" t="s">
        <v>272</v>
      </c>
      <c r="AW234" s="16" t="s">
        <v>34</v>
      </c>
      <c r="AX234" s="16" t="s">
        <v>77</v>
      </c>
      <c r="AY234" s="281" t="s">
        <v>245</v>
      </c>
    </row>
    <row r="235" s="15" customFormat="1">
      <c r="A235" s="15"/>
      <c r="B235" s="260"/>
      <c r="C235" s="261"/>
      <c r="D235" s="234" t="s">
        <v>257</v>
      </c>
      <c r="E235" s="262" t="s">
        <v>173</v>
      </c>
      <c r="F235" s="263" t="s">
        <v>266</v>
      </c>
      <c r="G235" s="261"/>
      <c r="H235" s="264">
        <v>7.2030000000000003</v>
      </c>
      <c r="I235" s="265"/>
      <c r="J235" s="261"/>
      <c r="K235" s="261"/>
      <c r="L235" s="266"/>
      <c r="M235" s="267"/>
      <c r="N235" s="268"/>
      <c r="O235" s="268"/>
      <c r="P235" s="268"/>
      <c r="Q235" s="268"/>
      <c r="R235" s="268"/>
      <c r="S235" s="268"/>
      <c r="T235" s="269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70" t="s">
        <v>257</v>
      </c>
      <c r="AU235" s="270" t="s">
        <v>87</v>
      </c>
      <c r="AV235" s="15" t="s">
        <v>253</v>
      </c>
      <c r="AW235" s="15" t="s">
        <v>34</v>
      </c>
      <c r="AX235" s="15" t="s">
        <v>85</v>
      </c>
      <c r="AY235" s="270" t="s">
        <v>245</v>
      </c>
    </row>
    <row r="236" s="2" customFormat="1" ht="16.5" customHeight="1">
      <c r="A236" s="40"/>
      <c r="B236" s="41"/>
      <c r="C236" s="221" t="s">
        <v>8</v>
      </c>
      <c r="D236" s="221" t="s">
        <v>248</v>
      </c>
      <c r="E236" s="222" t="s">
        <v>384</v>
      </c>
      <c r="F236" s="223" t="s">
        <v>385</v>
      </c>
      <c r="G236" s="224" t="s">
        <v>317</v>
      </c>
      <c r="H236" s="225">
        <v>50</v>
      </c>
      <c r="I236" s="226"/>
      <c r="J236" s="227">
        <f>ROUND(I236*H236,2)</f>
        <v>0</v>
      </c>
      <c r="K236" s="223" t="s">
        <v>252</v>
      </c>
      <c r="L236" s="46"/>
      <c r="M236" s="228" t="s">
        <v>1</v>
      </c>
      <c r="N236" s="229" t="s">
        <v>42</v>
      </c>
      <c r="O236" s="93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32" t="s">
        <v>253</v>
      </c>
      <c r="AT236" s="232" t="s">
        <v>248</v>
      </c>
      <c r="AU236" s="232" t="s">
        <v>87</v>
      </c>
      <c r="AY236" s="19" t="s">
        <v>245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9" t="s">
        <v>85</v>
      </c>
      <c r="BK236" s="233">
        <f>ROUND(I236*H236,2)</f>
        <v>0</v>
      </c>
      <c r="BL236" s="19" t="s">
        <v>253</v>
      </c>
      <c r="BM236" s="232" t="s">
        <v>1753</v>
      </c>
    </row>
    <row r="237" s="2" customFormat="1">
      <c r="A237" s="40"/>
      <c r="B237" s="41"/>
      <c r="C237" s="42"/>
      <c r="D237" s="234" t="s">
        <v>255</v>
      </c>
      <c r="E237" s="42"/>
      <c r="F237" s="235" t="s">
        <v>387</v>
      </c>
      <c r="G237" s="42"/>
      <c r="H237" s="42"/>
      <c r="I237" s="236"/>
      <c r="J237" s="42"/>
      <c r="K237" s="42"/>
      <c r="L237" s="46"/>
      <c r="M237" s="237"/>
      <c r="N237" s="238"/>
      <c r="O237" s="93"/>
      <c r="P237" s="93"/>
      <c r="Q237" s="93"/>
      <c r="R237" s="93"/>
      <c r="S237" s="93"/>
      <c r="T237" s="94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255</v>
      </c>
      <c r="AU237" s="19" t="s">
        <v>87</v>
      </c>
    </row>
    <row r="238" s="13" customFormat="1">
      <c r="A238" s="13"/>
      <c r="B238" s="239"/>
      <c r="C238" s="240"/>
      <c r="D238" s="234" t="s">
        <v>257</v>
      </c>
      <c r="E238" s="241" t="s">
        <v>1</v>
      </c>
      <c r="F238" s="242" t="s">
        <v>388</v>
      </c>
      <c r="G238" s="240"/>
      <c r="H238" s="241" t="s">
        <v>1</v>
      </c>
      <c r="I238" s="243"/>
      <c r="J238" s="240"/>
      <c r="K238" s="240"/>
      <c r="L238" s="244"/>
      <c r="M238" s="245"/>
      <c r="N238" s="246"/>
      <c r="O238" s="246"/>
      <c r="P238" s="246"/>
      <c r="Q238" s="246"/>
      <c r="R238" s="246"/>
      <c r="S238" s="246"/>
      <c r="T238" s="24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8" t="s">
        <v>257</v>
      </c>
      <c r="AU238" s="248" t="s">
        <v>87</v>
      </c>
      <c r="AV238" s="13" t="s">
        <v>85</v>
      </c>
      <c r="AW238" s="13" t="s">
        <v>34</v>
      </c>
      <c r="AX238" s="13" t="s">
        <v>77</v>
      </c>
      <c r="AY238" s="248" t="s">
        <v>245</v>
      </c>
    </row>
    <row r="239" s="14" customFormat="1">
      <c r="A239" s="14"/>
      <c r="B239" s="249"/>
      <c r="C239" s="250"/>
      <c r="D239" s="234" t="s">
        <v>257</v>
      </c>
      <c r="E239" s="251" t="s">
        <v>1</v>
      </c>
      <c r="F239" s="252" t="s">
        <v>389</v>
      </c>
      <c r="G239" s="250"/>
      <c r="H239" s="253">
        <v>50</v>
      </c>
      <c r="I239" s="254"/>
      <c r="J239" s="250"/>
      <c r="K239" s="250"/>
      <c r="L239" s="255"/>
      <c r="M239" s="256"/>
      <c r="N239" s="257"/>
      <c r="O239" s="257"/>
      <c r="P239" s="257"/>
      <c r="Q239" s="257"/>
      <c r="R239" s="257"/>
      <c r="S239" s="257"/>
      <c r="T239" s="25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9" t="s">
        <v>257</v>
      </c>
      <c r="AU239" s="259" t="s">
        <v>87</v>
      </c>
      <c r="AV239" s="14" t="s">
        <v>87</v>
      </c>
      <c r="AW239" s="14" t="s">
        <v>34</v>
      </c>
      <c r="AX239" s="14" t="s">
        <v>85</v>
      </c>
      <c r="AY239" s="259" t="s">
        <v>245</v>
      </c>
    </row>
    <row r="240" s="2" customFormat="1" ht="16.5" customHeight="1">
      <c r="A240" s="40"/>
      <c r="B240" s="41"/>
      <c r="C240" s="221" t="s">
        <v>383</v>
      </c>
      <c r="D240" s="221" t="s">
        <v>248</v>
      </c>
      <c r="E240" s="222" t="s">
        <v>391</v>
      </c>
      <c r="F240" s="223" t="s">
        <v>392</v>
      </c>
      <c r="G240" s="224" t="s">
        <v>317</v>
      </c>
      <c r="H240" s="225">
        <v>10</v>
      </c>
      <c r="I240" s="226"/>
      <c r="J240" s="227">
        <f>ROUND(I240*H240,2)</f>
        <v>0</v>
      </c>
      <c r="K240" s="223" t="s">
        <v>252</v>
      </c>
      <c r="L240" s="46"/>
      <c r="M240" s="228" t="s">
        <v>1</v>
      </c>
      <c r="N240" s="229" t="s">
        <v>42</v>
      </c>
      <c r="O240" s="93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2" t="s">
        <v>253</v>
      </c>
      <c r="AT240" s="232" t="s">
        <v>248</v>
      </c>
      <c r="AU240" s="232" t="s">
        <v>87</v>
      </c>
      <c r="AY240" s="19" t="s">
        <v>245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9" t="s">
        <v>85</v>
      </c>
      <c r="BK240" s="233">
        <f>ROUND(I240*H240,2)</f>
        <v>0</v>
      </c>
      <c r="BL240" s="19" t="s">
        <v>253</v>
      </c>
      <c r="BM240" s="232" t="s">
        <v>1754</v>
      </c>
    </row>
    <row r="241" s="2" customFormat="1">
      <c r="A241" s="40"/>
      <c r="B241" s="41"/>
      <c r="C241" s="42"/>
      <c r="D241" s="234" t="s">
        <v>255</v>
      </c>
      <c r="E241" s="42"/>
      <c r="F241" s="235" t="s">
        <v>394</v>
      </c>
      <c r="G241" s="42"/>
      <c r="H241" s="42"/>
      <c r="I241" s="236"/>
      <c r="J241" s="42"/>
      <c r="K241" s="42"/>
      <c r="L241" s="46"/>
      <c r="M241" s="237"/>
      <c r="N241" s="238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255</v>
      </c>
      <c r="AU241" s="19" t="s">
        <v>87</v>
      </c>
    </row>
    <row r="242" s="13" customFormat="1">
      <c r="A242" s="13"/>
      <c r="B242" s="239"/>
      <c r="C242" s="240"/>
      <c r="D242" s="234" t="s">
        <v>257</v>
      </c>
      <c r="E242" s="241" t="s">
        <v>1</v>
      </c>
      <c r="F242" s="242" t="s">
        <v>388</v>
      </c>
      <c r="G242" s="240"/>
      <c r="H242" s="241" t="s">
        <v>1</v>
      </c>
      <c r="I242" s="243"/>
      <c r="J242" s="240"/>
      <c r="K242" s="240"/>
      <c r="L242" s="244"/>
      <c r="M242" s="245"/>
      <c r="N242" s="246"/>
      <c r="O242" s="246"/>
      <c r="P242" s="246"/>
      <c r="Q242" s="246"/>
      <c r="R242" s="246"/>
      <c r="S242" s="246"/>
      <c r="T242" s="24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8" t="s">
        <v>257</v>
      </c>
      <c r="AU242" s="248" t="s">
        <v>87</v>
      </c>
      <c r="AV242" s="13" t="s">
        <v>85</v>
      </c>
      <c r="AW242" s="13" t="s">
        <v>34</v>
      </c>
      <c r="AX242" s="13" t="s">
        <v>77</v>
      </c>
      <c r="AY242" s="248" t="s">
        <v>245</v>
      </c>
    </row>
    <row r="243" s="14" customFormat="1">
      <c r="A243" s="14"/>
      <c r="B243" s="249"/>
      <c r="C243" s="250"/>
      <c r="D243" s="234" t="s">
        <v>257</v>
      </c>
      <c r="E243" s="251" t="s">
        <v>1</v>
      </c>
      <c r="F243" s="252" t="s">
        <v>341</v>
      </c>
      <c r="G243" s="250"/>
      <c r="H243" s="253">
        <v>10</v>
      </c>
      <c r="I243" s="254"/>
      <c r="J243" s="250"/>
      <c r="K243" s="250"/>
      <c r="L243" s="255"/>
      <c r="M243" s="256"/>
      <c r="N243" s="257"/>
      <c r="O243" s="257"/>
      <c r="P243" s="257"/>
      <c r="Q243" s="257"/>
      <c r="R243" s="257"/>
      <c r="S243" s="257"/>
      <c r="T243" s="25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9" t="s">
        <v>257</v>
      </c>
      <c r="AU243" s="259" t="s">
        <v>87</v>
      </c>
      <c r="AV243" s="14" t="s">
        <v>87</v>
      </c>
      <c r="AW243" s="14" t="s">
        <v>34</v>
      </c>
      <c r="AX243" s="14" t="s">
        <v>85</v>
      </c>
      <c r="AY243" s="259" t="s">
        <v>245</v>
      </c>
    </row>
    <row r="244" s="2" customFormat="1" ht="16.5" customHeight="1">
      <c r="A244" s="40"/>
      <c r="B244" s="41"/>
      <c r="C244" s="221" t="s">
        <v>390</v>
      </c>
      <c r="D244" s="221" t="s">
        <v>248</v>
      </c>
      <c r="E244" s="222" t="s">
        <v>403</v>
      </c>
      <c r="F244" s="223" t="s">
        <v>404</v>
      </c>
      <c r="G244" s="224" t="s">
        <v>317</v>
      </c>
      <c r="H244" s="225">
        <v>40</v>
      </c>
      <c r="I244" s="226"/>
      <c r="J244" s="227">
        <f>ROUND(I244*H244,2)</f>
        <v>0</v>
      </c>
      <c r="K244" s="223" t="s">
        <v>252</v>
      </c>
      <c r="L244" s="46"/>
      <c r="M244" s="228" t="s">
        <v>1</v>
      </c>
      <c r="N244" s="229" t="s">
        <v>42</v>
      </c>
      <c r="O244" s="93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2" t="s">
        <v>253</v>
      </c>
      <c r="AT244" s="232" t="s">
        <v>248</v>
      </c>
      <c r="AU244" s="232" t="s">
        <v>87</v>
      </c>
      <c r="AY244" s="19" t="s">
        <v>245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9" t="s">
        <v>85</v>
      </c>
      <c r="BK244" s="233">
        <f>ROUND(I244*H244,2)</f>
        <v>0</v>
      </c>
      <c r="BL244" s="19" t="s">
        <v>253</v>
      </c>
      <c r="BM244" s="232" t="s">
        <v>1755</v>
      </c>
    </row>
    <row r="245" s="2" customFormat="1">
      <c r="A245" s="40"/>
      <c r="B245" s="41"/>
      <c r="C245" s="42"/>
      <c r="D245" s="234" t="s">
        <v>255</v>
      </c>
      <c r="E245" s="42"/>
      <c r="F245" s="235" t="s">
        <v>406</v>
      </c>
      <c r="G245" s="42"/>
      <c r="H245" s="42"/>
      <c r="I245" s="236"/>
      <c r="J245" s="42"/>
      <c r="K245" s="42"/>
      <c r="L245" s="46"/>
      <c r="M245" s="237"/>
      <c r="N245" s="238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255</v>
      </c>
      <c r="AU245" s="19" t="s">
        <v>87</v>
      </c>
    </row>
    <row r="246" s="13" customFormat="1">
      <c r="A246" s="13"/>
      <c r="B246" s="239"/>
      <c r="C246" s="240"/>
      <c r="D246" s="234" t="s">
        <v>257</v>
      </c>
      <c r="E246" s="241" t="s">
        <v>1</v>
      </c>
      <c r="F246" s="242" t="s">
        <v>407</v>
      </c>
      <c r="G246" s="240"/>
      <c r="H246" s="241" t="s">
        <v>1</v>
      </c>
      <c r="I246" s="243"/>
      <c r="J246" s="240"/>
      <c r="K246" s="240"/>
      <c r="L246" s="244"/>
      <c r="M246" s="245"/>
      <c r="N246" s="246"/>
      <c r="O246" s="246"/>
      <c r="P246" s="246"/>
      <c r="Q246" s="246"/>
      <c r="R246" s="246"/>
      <c r="S246" s="246"/>
      <c r="T246" s="24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8" t="s">
        <v>257</v>
      </c>
      <c r="AU246" s="248" t="s">
        <v>87</v>
      </c>
      <c r="AV246" s="13" t="s">
        <v>85</v>
      </c>
      <c r="AW246" s="13" t="s">
        <v>34</v>
      </c>
      <c r="AX246" s="13" t="s">
        <v>77</v>
      </c>
      <c r="AY246" s="248" t="s">
        <v>245</v>
      </c>
    </row>
    <row r="247" s="13" customFormat="1">
      <c r="A247" s="13"/>
      <c r="B247" s="239"/>
      <c r="C247" s="240"/>
      <c r="D247" s="234" t="s">
        <v>257</v>
      </c>
      <c r="E247" s="241" t="s">
        <v>1</v>
      </c>
      <c r="F247" s="242" t="s">
        <v>310</v>
      </c>
      <c r="G247" s="240"/>
      <c r="H247" s="241" t="s">
        <v>1</v>
      </c>
      <c r="I247" s="243"/>
      <c r="J247" s="240"/>
      <c r="K247" s="240"/>
      <c r="L247" s="244"/>
      <c r="M247" s="245"/>
      <c r="N247" s="246"/>
      <c r="O247" s="246"/>
      <c r="P247" s="246"/>
      <c r="Q247" s="246"/>
      <c r="R247" s="246"/>
      <c r="S247" s="246"/>
      <c r="T247" s="24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8" t="s">
        <v>257</v>
      </c>
      <c r="AU247" s="248" t="s">
        <v>87</v>
      </c>
      <c r="AV247" s="13" t="s">
        <v>85</v>
      </c>
      <c r="AW247" s="13" t="s">
        <v>34</v>
      </c>
      <c r="AX247" s="13" t="s">
        <v>77</v>
      </c>
      <c r="AY247" s="248" t="s">
        <v>245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1756</v>
      </c>
      <c r="G248" s="250"/>
      <c r="H248" s="253">
        <v>20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77</v>
      </c>
      <c r="AY248" s="259" t="s">
        <v>245</v>
      </c>
    </row>
    <row r="249" s="13" customFormat="1">
      <c r="A249" s="13"/>
      <c r="B249" s="239"/>
      <c r="C249" s="240"/>
      <c r="D249" s="234" t="s">
        <v>257</v>
      </c>
      <c r="E249" s="241" t="s">
        <v>1</v>
      </c>
      <c r="F249" s="242" t="s">
        <v>324</v>
      </c>
      <c r="G249" s="240"/>
      <c r="H249" s="241" t="s">
        <v>1</v>
      </c>
      <c r="I249" s="243"/>
      <c r="J249" s="240"/>
      <c r="K249" s="240"/>
      <c r="L249" s="244"/>
      <c r="M249" s="245"/>
      <c r="N249" s="246"/>
      <c r="O249" s="246"/>
      <c r="P249" s="246"/>
      <c r="Q249" s="246"/>
      <c r="R249" s="246"/>
      <c r="S249" s="246"/>
      <c r="T249" s="247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8" t="s">
        <v>257</v>
      </c>
      <c r="AU249" s="248" t="s">
        <v>87</v>
      </c>
      <c r="AV249" s="13" t="s">
        <v>85</v>
      </c>
      <c r="AW249" s="13" t="s">
        <v>34</v>
      </c>
      <c r="AX249" s="13" t="s">
        <v>77</v>
      </c>
      <c r="AY249" s="248" t="s">
        <v>245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1757</v>
      </c>
      <c r="G250" s="250"/>
      <c r="H250" s="253">
        <v>20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77</v>
      </c>
      <c r="AY250" s="259" t="s">
        <v>245</v>
      </c>
    </row>
    <row r="251" s="15" customFormat="1">
      <c r="A251" s="15"/>
      <c r="B251" s="260"/>
      <c r="C251" s="261"/>
      <c r="D251" s="234" t="s">
        <v>257</v>
      </c>
      <c r="E251" s="262" t="s">
        <v>214</v>
      </c>
      <c r="F251" s="263" t="s">
        <v>266</v>
      </c>
      <c r="G251" s="261"/>
      <c r="H251" s="264">
        <v>40</v>
      </c>
      <c r="I251" s="265"/>
      <c r="J251" s="261"/>
      <c r="K251" s="261"/>
      <c r="L251" s="266"/>
      <c r="M251" s="267"/>
      <c r="N251" s="268"/>
      <c r="O251" s="268"/>
      <c r="P251" s="268"/>
      <c r="Q251" s="268"/>
      <c r="R251" s="268"/>
      <c r="S251" s="268"/>
      <c r="T251" s="269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70" t="s">
        <v>257</v>
      </c>
      <c r="AU251" s="270" t="s">
        <v>87</v>
      </c>
      <c r="AV251" s="15" t="s">
        <v>253</v>
      </c>
      <c r="AW251" s="15" t="s">
        <v>34</v>
      </c>
      <c r="AX251" s="15" t="s">
        <v>85</v>
      </c>
      <c r="AY251" s="270" t="s">
        <v>245</v>
      </c>
    </row>
    <row r="252" s="2" customFormat="1" ht="16.5" customHeight="1">
      <c r="A252" s="40"/>
      <c r="B252" s="41"/>
      <c r="C252" s="221" t="s">
        <v>395</v>
      </c>
      <c r="D252" s="221" t="s">
        <v>248</v>
      </c>
      <c r="E252" s="222" t="s">
        <v>411</v>
      </c>
      <c r="F252" s="223" t="s">
        <v>412</v>
      </c>
      <c r="G252" s="224" t="s">
        <v>329</v>
      </c>
      <c r="H252" s="225">
        <v>296</v>
      </c>
      <c r="I252" s="226"/>
      <c r="J252" s="227">
        <f>ROUND(I252*H252,2)</f>
        <v>0</v>
      </c>
      <c r="K252" s="223" t="s">
        <v>252</v>
      </c>
      <c r="L252" s="46"/>
      <c r="M252" s="228" t="s">
        <v>1</v>
      </c>
      <c r="N252" s="229" t="s">
        <v>42</v>
      </c>
      <c r="O252" s="93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2" t="s">
        <v>253</v>
      </c>
      <c r="AT252" s="232" t="s">
        <v>248</v>
      </c>
      <c r="AU252" s="232" t="s">
        <v>87</v>
      </c>
      <c r="AY252" s="19" t="s">
        <v>245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9" t="s">
        <v>85</v>
      </c>
      <c r="BK252" s="233">
        <f>ROUND(I252*H252,2)</f>
        <v>0</v>
      </c>
      <c r="BL252" s="19" t="s">
        <v>253</v>
      </c>
      <c r="BM252" s="232" t="s">
        <v>1758</v>
      </c>
    </row>
    <row r="253" s="2" customFormat="1">
      <c r="A253" s="40"/>
      <c r="B253" s="41"/>
      <c r="C253" s="42"/>
      <c r="D253" s="234" t="s">
        <v>255</v>
      </c>
      <c r="E253" s="42"/>
      <c r="F253" s="235" t="s">
        <v>414</v>
      </c>
      <c r="G253" s="42"/>
      <c r="H253" s="42"/>
      <c r="I253" s="236"/>
      <c r="J253" s="42"/>
      <c r="K253" s="42"/>
      <c r="L253" s="46"/>
      <c r="M253" s="237"/>
      <c r="N253" s="238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255</v>
      </c>
      <c r="AU253" s="19" t="s">
        <v>87</v>
      </c>
    </row>
    <row r="254" s="13" customFormat="1">
      <c r="A254" s="13"/>
      <c r="B254" s="239"/>
      <c r="C254" s="240"/>
      <c r="D254" s="234" t="s">
        <v>257</v>
      </c>
      <c r="E254" s="241" t="s">
        <v>1</v>
      </c>
      <c r="F254" s="242" t="s">
        <v>415</v>
      </c>
      <c r="G254" s="240"/>
      <c r="H254" s="241" t="s">
        <v>1</v>
      </c>
      <c r="I254" s="243"/>
      <c r="J254" s="240"/>
      <c r="K254" s="240"/>
      <c r="L254" s="244"/>
      <c r="M254" s="245"/>
      <c r="N254" s="246"/>
      <c r="O254" s="246"/>
      <c r="P254" s="246"/>
      <c r="Q254" s="246"/>
      <c r="R254" s="246"/>
      <c r="S254" s="246"/>
      <c r="T254" s="24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8" t="s">
        <v>257</v>
      </c>
      <c r="AU254" s="248" t="s">
        <v>87</v>
      </c>
      <c r="AV254" s="13" t="s">
        <v>85</v>
      </c>
      <c r="AW254" s="13" t="s">
        <v>34</v>
      </c>
      <c r="AX254" s="13" t="s">
        <v>77</v>
      </c>
      <c r="AY254" s="248" t="s">
        <v>245</v>
      </c>
    </row>
    <row r="255" s="14" customFormat="1">
      <c r="A255" s="14"/>
      <c r="B255" s="249"/>
      <c r="C255" s="250"/>
      <c r="D255" s="234" t="s">
        <v>257</v>
      </c>
      <c r="E255" s="251" t="s">
        <v>1</v>
      </c>
      <c r="F255" s="252" t="s">
        <v>416</v>
      </c>
      <c r="G255" s="250"/>
      <c r="H255" s="253">
        <v>276</v>
      </c>
      <c r="I255" s="254"/>
      <c r="J255" s="250"/>
      <c r="K255" s="250"/>
      <c r="L255" s="255"/>
      <c r="M255" s="256"/>
      <c r="N255" s="257"/>
      <c r="O255" s="257"/>
      <c r="P255" s="257"/>
      <c r="Q255" s="257"/>
      <c r="R255" s="257"/>
      <c r="S255" s="257"/>
      <c r="T255" s="25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9" t="s">
        <v>257</v>
      </c>
      <c r="AU255" s="259" t="s">
        <v>87</v>
      </c>
      <c r="AV255" s="14" t="s">
        <v>87</v>
      </c>
      <c r="AW255" s="14" t="s">
        <v>34</v>
      </c>
      <c r="AX255" s="14" t="s">
        <v>77</v>
      </c>
      <c r="AY255" s="259" t="s">
        <v>245</v>
      </c>
    </row>
    <row r="256" s="13" customFormat="1">
      <c r="A256" s="13"/>
      <c r="B256" s="239"/>
      <c r="C256" s="240"/>
      <c r="D256" s="234" t="s">
        <v>257</v>
      </c>
      <c r="E256" s="241" t="s">
        <v>1</v>
      </c>
      <c r="F256" s="242" t="s">
        <v>417</v>
      </c>
      <c r="G256" s="240"/>
      <c r="H256" s="241" t="s">
        <v>1</v>
      </c>
      <c r="I256" s="243"/>
      <c r="J256" s="240"/>
      <c r="K256" s="240"/>
      <c r="L256" s="244"/>
      <c r="M256" s="245"/>
      <c r="N256" s="246"/>
      <c r="O256" s="246"/>
      <c r="P256" s="246"/>
      <c r="Q256" s="246"/>
      <c r="R256" s="246"/>
      <c r="S256" s="246"/>
      <c r="T256" s="24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8" t="s">
        <v>257</v>
      </c>
      <c r="AU256" s="248" t="s">
        <v>87</v>
      </c>
      <c r="AV256" s="13" t="s">
        <v>85</v>
      </c>
      <c r="AW256" s="13" t="s">
        <v>34</v>
      </c>
      <c r="AX256" s="13" t="s">
        <v>77</v>
      </c>
      <c r="AY256" s="248" t="s">
        <v>245</v>
      </c>
    </row>
    <row r="257" s="14" customFormat="1">
      <c r="A257" s="14"/>
      <c r="B257" s="249"/>
      <c r="C257" s="250"/>
      <c r="D257" s="234" t="s">
        <v>257</v>
      </c>
      <c r="E257" s="251" t="s">
        <v>1</v>
      </c>
      <c r="F257" s="252" t="s">
        <v>418</v>
      </c>
      <c r="G257" s="250"/>
      <c r="H257" s="253">
        <v>20</v>
      </c>
      <c r="I257" s="254"/>
      <c r="J257" s="250"/>
      <c r="K257" s="250"/>
      <c r="L257" s="255"/>
      <c r="M257" s="256"/>
      <c r="N257" s="257"/>
      <c r="O257" s="257"/>
      <c r="P257" s="257"/>
      <c r="Q257" s="257"/>
      <c r="R257" s="257"/>
      <c r="S257" s="257"/>
      <c r="T257" s="25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9" t="s">
        <v>257</v>
      </c>
      <c r="AU257" s="259" t="s">
        <v>87</v>
      </c>
      <c r="AV257" s="14" t="s">
        <v>87</v>
      </c>
      <c r="AW257" s="14" t="s">
        <v>34</v>
      </c>
      <c r="AX257" s="14" t="s">
        <v>77</v>
      </c>
      <c r="AY257" s="259" t="s">
        <v>245</v>
      </c>
    </row>
    <row r="258" s="15" customFormat="1">
      <c r="A258" s="15"/>
      <c r="B258" s="260"/>
      <c r="C258" s="261"/>
      <c r="D258" s="234" t="s">
        <v>257</v>
      </c>
      <c r="E258" s="262" t="s">
        <v>1</v>
      </c>
      <c r="F258" s="263" t="s">
        <v>266</v>
      </c>
      <c r="G258" s="261"/>
      <c r="H258" s="264">
        <v>296</v>
      </c>
      <c r="I258" s="265"/>
      <c r="J258" s="261"/>
      <c r="K258" s="261"/>
      <c r="L258" s="266"/>
      <c r="M258" s="267"/>
      <c r="N258" s="268"/>
      <c r="O258" s="268"/>
      <c r="P258" s="268"/>
      <c r="Q258" s="268"/>
      <c r="R258" s="268"/>
      <c r="S258" s="268"/>
      <c r="T258" s="269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70" t="s">
        <v>257</v>
      </c>
      <c r="AU258" s="270" t="s">
        <v>87</v>
      </c>
      <c r="AV258" s="15" t="s">
        <v>253</v>
      </c>
      <c r="AW258" s="15" t="s">
        <v>34</v>
      </c>
      <c r="AX258" s="15" t="s">
        <v>85</v>
      </c>
      <c r="AY258" s="270" t="s">
        <v>245</v>
      </c>
    </row>
    <row r="259" s="2" customFormat="1" ht="16.5" customHeight="1">
      <c r="A259" s="40"/>
      <c r="B259" s="41"/>
      <c r="C259" s="221" t="s">
        <v>402</v>
      </c>
      <c r="D259" s="221" t="s">
        <v>248</v>
      </c>
      <c r="E259" s="222" t="s">
        <v>420</v>
      </c>
      <c r="F259" s="223" t="s">
        <v>421</v>
      </c>
      <c r="G259" s="224" t="s">
        <v>329</v>
      </c>
      <c r="H259" s="225">
        <v>1041</v>
      </c>
      <c r="I259" s="226"/>
      <c r="J259" s="227">
        <f>ROUND(I259*H259,2)</f>
        <v>0</v>
      </c>
      <c r="K259" s="223" t="s">
        <v>252</v>
      </c>
      <c r="L259" s="46"/>
      <c r="M259" s="228" t="s">
        <v>1</v>
      </c>
      <c r="N259" s="229" t="s">
        <v>42</v>
      </c>
      <c r="O259" s="93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32" t="s">
        <v>253</v>
      </c>
      <c r="AT259" s="232" t="s">
        <v>248</v>
      </c>
      <c r="AU259" s="232" t="s">
        <v>87</v>
      </c>
      <c r="AY259" s="19" t="s">
        <v>245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9" t="s">
        <v>85</v>
      </c>
      <c r="BK259" s="233">
        <f>ROUND(I259*H259,2)</f>
        <v>0</v>
      </c>
      <c r="BL259" s="19" t="s">
        <v>253</v>
      </c>
      <c r="BM259" s="232" t="s">
        <v>1759</v>
      </c>
    </row>
    <row r="260" s="2" customFormat="1">
      <c r="A260" s="40"/>
      <c r="B260" s="41"/>
      <c r="C260" s="42"/>
      <c r="D260" s="234" t="s">
        <v>255</v>
      </c>
      <c r="E260" s="42"/>
      <c r="F260" s="235" t="s">
        <v>423</v>
      </c>
      <c r="G260" s="42"/>
      <c r="H260" s="42"/>
      <c r="I260" s="236"/>
      <c r="J260" s="42"/>
      <c r="K260" s="42"/>
      <c r="L260" s="46"/>
      <c r="M260" s="237"/>
      <c r="N260" s="238"/>
      <c r="O260" s="93"/>
      <c r="P260" s="93"/>
      <c r="Q260" s="93"/>
      <c r="R260" s="93"/>
      <c r="S260" s="93"/>
      <c r="T260" s="94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255</v>
      </c>
      <c r="AU260" s="19" t="s">
        <v>87</v>
      </c>
    </row>
    <row r="261" s="13" customFormat="1">
      <c r="A261" s="13"/>
      <c r="B261" s="239"/>
      <c r="C261" s="240"/>
      <c r="D261" s="234" t="s">
        <v>257</v>
      </c>
      <c r="E261" s="241" t="s">
        <v>1</v>
      </c>
      <c r="F261" s="242" t="s">
        <v>424</v>
      </c>
      <c r="G261" s="240"/>
      <c r="H261" s="241" t="s">
        <v>1</v>
      </c>
      <c r="I261" s="243"/>
      <c r="J261" s="240"/>
      <c r="K261" s="240"/>
      <c r="L261" s="244"/>
      <c r="M261" s="245"/>
      <c r="N261" s="246"/>
      <c r="O261" s="246"/>
      <c r="P261" s="246"/>
      <c r="Q261" s="246"/>
      <c r="R261" s="246"/>
      <c r="S261" s="246"/>
      <c r="T261" s="247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8" t="s">
        <v>257</v>
      </c>
      <c r="AU261" s="248" t="s">
        <v>87</v>
      </c>
      <c r="AV261" s="13" t="s">
        <v>85</v>
      </c>
      <c r="AW261" s="13" t="s">
        <v>34</v>
      </c>
      <c r="AX261" s="13" t="s">
        <v>77</v>
      </c>
      <c r="AY261" s="248" t="s">
        <v>245</v>
      </c>
    </row>
    <row r="262" s="14" customFormat="1">
      <c r="A262" s="14"/>
      <c r="B262" s="249"/>
      <c r="C262" s="250"/>
      <c r="D262" s="234" t="s">
        <v>257</v>
      </c>
      <c r="E262" s="251" t="s">
        <v>1</v>
      </c>
      <c r="F262" s="252" t="s">
        <v>425</v>
      </c>
      <c r="G262" s="250"/>
      <c r="H262" s="253">
        <v>966.29999999999995</v>
      </c>
      <c r="I262" s="254"/>
      <c r="J262" s="250"/>
      <c r="K262" s="250"/>
      <c r="L262" s="255"/>
      <c r="M262" s="256"/>
      <c r="N262" s="257"/>
      <c r="O262" s="257"/>
      <c r="P262" s="257"/>
      <c r="Q262" s="257"/>
      <c r="R262" s="257"/>
      <c r="S262" s="257"/>
      <c r="T262" s="25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9" t="s">
        <v>257</v>
      </c>
      <c r="AU262" s="259" t="s">
        <v>87</v>
      </c>
      <c r="AV262" s="14" t="s">
        <v>87</v>
      </c>
      <c r="AW262" s="14" t="s">
        <v>34</v>
      </c>
      <c r="AX262" s="14" t="s">
        <v>77</v>
      </c>
      <c r="AY262" s="259" t="s">
        <v>245</v>
      </c>
    </row>
    <row r="263" s="14" customFormat="1">
      <c r="A263" s="14"/>
      <c r="B263" s="249"/>
      <c r="C263" s="250"/>
      <c r="D263" s="234" t="s">
        <v>257</v>
      </c>
      <c r="E263" s="251" t="s">
        <v>1</v>
      </c>
      <c r="F263" s="252" t="s">
        <v>1760</v>
      </c>
      <c r="G263" s="250"/>
      <c r="H263" s="253">
        <v>2</v>
      </c>
      <c r="I263" s="254"/>
      <c r="J263" s="250"/>
      <c r="K263" s="250"/>
      <c r="L263" s="255"/>
      <c r="M263" s="256"/>
      <c r="N263" s="257"/>
      <c r="O263" s="257"/>
      <c r="P263" s="257"/>
      <c r="Q263" s="257"/>
      <c r="R263" s="257"/>
      <c r="S263" s="257"/>
      <c r="T263" s="25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9" t="s">
        <v>257</v>
      </c>
      <c r="AU263" s="259" t="s">
        <v>87</v>
      </c>
      <c r="AV263" s="14" t="s">
        <v>87</v>
      </c>
      <c r="AW263" s="14" t="s">
        <v>34</v>
      </c>
      <c r="AX263" s="14" t="s">
        <v>77</v>
      </c>
      <c r="AY263" s="259" t="s">
        <v>245</v>
      </c>
    </row>
    <row r="264" s="14" customFormat="1">
      <c r="A264" s="14"/>
      <c r="B264" s="249"/>
      <c r="C264" s="250"/>
      <c r="D264" s="234" t="s">
        <v>257</v>
      </c>
      <c r="E264" s="251" t="s">
        <v>1</v>
      </c>
      <c r="F264" s="252" t="s">
        <v>1761</v>
      </c>
      <c r="G264" s="250"/>
      <c r="H264" s="253">
        <v>0.69999999999999996</v>
      </c>
      <c r="I264" s="254"/>
      <c r="J264" s="250"/>
      <c r="K264" s="250"/>
      <c r="L264" s="255"/>
      <c r="M264" s="256"/>
      <c r="N264" s="257"/>
      <c r="O264" s="257"/>
      <c r="P264" s="257"/>
      <c r="Q264" s="257"/>
      <c r="R264" s="257"/>
      <c r="S264" s="257"/>
      <c r="T264" s="25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9" t="s">
        <v>257</v>
      </c>
      <c r="AU264" s="259" t="s">
        <v>87</v>
      </c>
      <c r="AV264" s="14" t="s">
        <v>87</v>
      </c>
      <c r="AW264" s="14" t="s">
        <v>34</v>
      </c>
      <c r="AX264" s="14" t="s">
        <v>77</v>
      </c>
      <c r="AY264" s="259" t="s">
        <v>245</v>
      </c>
    </row>
    <row r="265" s="13" customFormat="1">
      <c r="A265" s="13"/>
      <c r="B265" s="239"/>
      <c r="C265" s="240"/>
      <c r="D265" s="234" t="s">
        <v>257</v>
      </c>
      <c r="E265" s="241" t="s">
        <v>1</v>
      </c>
      <c r="F265" s="242" t="s">
        <v>428</v>
      </c>
      <c r="G265" s="240"/>
      <c r="H265" s="241" t="s">
        <v>1</v>
      </c>
      <c r="I265" s="243"/>
      <c r="J265" s="240"/>
      <c r="K265" s="240"/>
      <c r="L265" s="244"/>
      <c r="M265" s="245"/>
      <c r="N265" s="246"/>
      <c r="O265" s="246"/>
      <c r="P265" s="246"/>
      <c r="Q265" s="246"/>
      <c r="R265" s="246"/>
      <c r="S265" s="246"/>
      <c r="T265" s="24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8" t="s">
        <v>257</v>
      </c>
      <c r="AU265" s="248" t="s">
        <v>87</v>
      </c>
      <c r="AV265" s="13" t="s">
        <v>85</v>
      </c>
      <c r="AW265" s="13" t="s">
        <v>34</v>
      </c>
      <c r="AX265" s="13" t="s">
        <v>77</v>
      </c>
      <c r="AY265" s="248" t="s">
        <v>245</v>
      </c>
    </row>
    <row r="266" s="14" customFormat="1">
      <c r="A266" s="14"/>
      <c r="B266" s="249"/>
      <c r="C266" s="250"/>
      <c r="D266" s="234" t="s">
        <v>257</v>
      </c>
      <c r="E266" s="251" t="s">
        <v>1</v>
      </c>
      <c r="F266" s="252" t="s">
        <v>216</v>
      </c>
      <c r="G266" s="250"/>
      <c r="H266" s="253">
        <v>22</v>
      </c>
      <c r="I266" s="254"/>
      <c r="J266" s="250"/>
      <c r="K266" s="250"/>
      <c r="L266" s="255"/>
      <c r="M266" s="256"/>
      <c r="N266" s="257"/>
      <c r="O266" s="257"/>
      <c r="P266" s="257"/>
      <c r="Q266" s="257"/>
      <c r="R266" s="257"/>
      <c r="S266" s="257"/>
      <c r="T266" s="25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9" t="s">
        <v>257</v>
      </c>
      <c r="AU266" s="259" t="s">
        <v>87</v>
      </c>
      <c r="AV266" s="14" t="s">
        <v>87</v>
      </c>
      <c r="AW266" s="14" t="s">
        <v>34</v>
      </c>
      <c r="AX266" s="14" t="s">
        <v>77</v>
      </c>
      <c r="AY266" s="259" t="s">
        <v>245</v>
      </c>
    </row>
    <row r="267" s="13" customFormat="1">
      <c r="A267" s="13"/>
      <c r="B267" s="239"/>
      <c r="C267" s="240"/>
      <c r="D267" s="234" t="s">
        <v>257</v>
      </c>
      <c r="E267" s="241" t="s">
        <v>1</v>
      </c>
      <c r="F267" s="242" t="s">
        <v>429</v>
      </c>
      <c r="G267" s="240"/>
      <c r="H267" s="241" t="s">
        <v>1</v>
      </c>
      <c r="I267" s="243"/>
      <c r="J267" s="240"/>
      <c r="K267" s="240"/>
      <c r="L267" s="244"/>
      <c r="M267" s="245"/>
      <c r="N267" s="246"/>
      <c r="O267" s="246"/>
      <c r="P267" s="246"/>
      <c r="Q267" s="246"/>
      <c r="R267" s="246"/>
      <c r="S267" s="246"/>
      <c r="T267" s="247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8" t="s">
        <v>257</v>
      </c>
      <c r="AU267" s="248" t="s">
        <v>87</v>
      </c>
      <c r="AV267" s="13" t="s">
        <v>85</v>
      </c>
      <c r="AW267" s="13" t="s">
        <v>34</v>
      </c>
      <c r="AX267" s="13" t="s">
        <v>77</v>
      </c>
      <c r="AY267" s="248" t="s">
        <v>245</v>
      </c>
    </row>
    <row r="268" s="14" customFormat="1">
      <c r="A268" s="14"/>
      <c r="B268" s="249"/>
      <c r="C268" s="250"/>
      <c r="D268" s="234" t="s">
        <v>257</v>
      </c>
      <c r="E268" s="251" t="s">
        <v>1</v>
      </c>
      <c r="F268" s="252" t="s">
        <v>389</v>
      </c>
      <c r="G268" s="250"/>
      <c r="H268" s="253">
        <v>50</v>
      </c>
      <c r="I268" s="254"/>
      <c r="J268" s="250"/>
      <c r="K268" s="250"/>
      <c r="L268" s="255"/>
      <c r="M268" s="256"/>
      <c r="N268" s="257"/>
      <c r="O268" s="257"/>
      <c r="P268" s="257"/>
      <c r="Q268" s="257"/>
      <c r="R268" s="257"/>
      <c r="S268" s="257"/>
      <c r="T268" s="25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9" t="s">
        <v>257</v>
      </c>
      <c r="AU268" s="259" t="s">
        <v>87</v>
      </c>
      <c r="AV268" s="14" t="s">
        <v>87</v>
      </c>
      <c r="AW268" s="14" t="s">
        <v>34</v>
      </c>
      <c r="AX268" s="14" t="s">
        <v>77</v>
      </c>
      <c r="AY268" s="259" t="s">
        <v>245</v>
      </c>
    </row>
    <row r="269" s="15" customFormat="1">
      <c r="A269" s="15"/>
      <c r="B269" s="260"/>
      <c r="C269" s="261"/>
      <c r="D269" s="234" t="s">
        <v>257</v>
      </c>
      <c r="E269" s="262" t="s">
        <v>1</v>
      </c>
      <c r="F269" s="263" t="s">
        <v>266</v>
      </c>
      <c r="G269" s="261"/>
      <c r="H269" s="264">
        <v>1041</v>
      </c>
      <c r="I269" s="265"/>
      <c r="J269" s="261"/>
      <c r="K269" s="261"/>
      <c r="L269" s="266"/>
      <c r="M269" s="267"/>
      <c r="N269" s="268"/>
      <c r="O269" s="268"/>
      <c r="P269" s="268"/>
      <c r="Q269" s="268"/>
      <c r="R269" s="268"/>
      <c r="S269" s="268"/>
      <c r="T269" s="269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70" t="s">
        <v>257</v>
      </c>
      <c r="AU269" s="270" t="s">
        <v>87</v>
      </c>
      <c r="AV269" s="15" t="s">
        <v>253</v>
      </c>
      <c r="AW269" s="15" t="s">
        <v>34</v>
      </c>
      <c r="AX269" s="15" t="s">
        <v>85</v>
      </c>
      <c r="AY269" s="270" t="s">
        <v>245</v>
      </c>
    </row>
    <row r="270" s="2" customFormat="1" ht="16.5" customHeight="1">
      <c r="A270" s="40"/>
      <c r="B270" s="41"/>
      <c r="C270" s="221" t="s">
        <v>410</v>
      </c>
      <c r="D270" s="221" t="s">
        <v>248</v>
      </c>
      <c r="E270" s="222" t="s">
        <v>437</v>
      </c>
      <c r="F270" s="223" t="s">
        <v>438</v>
      </c>
      <c r="G270" s="224" t="s">
        <v>281</v>
      </c>
      <c r="H270" s="225">
        <v>1.4910000000000001</v>
      </c>
      <c r="I270" s="226"/>
      <c r="J270" s="227">
        <f>ROUND(I270*H270,2)</f>
        <v>0</v>
      </c>
      <c r="K270" s="223" t="s">
        <v>252</v>
      </c>
      <c r="L270" s="46"/>
      <c r="M270" s="228" t="s">
        <v>1</v>
      </c>
      <c r="N270" s="229" t="s">
        <v>42</v>
      </c>
      <c r="O270" s="93"/>
      <c r="P270" s="230">
        <f>O270*H270</f>
        <v>0</v>
      </c>
      <c r="Q270" s="230">
        <v>0</v>
      </c>
      <c r="R270" s="230">
        <f>Q270*H270</f>
        <v>0</v>
      </c>
      <c r="S270" s="230">
        <v>0</v>
      </c>
      <c r="T270" s="231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32" t="s">
        <v>253</v>
      </c>
      <c r="AT270" s="232" t="s">
        <v>248</v>
      </c>
      <c r="AU270" s="232" t="s">
        <v>87</v>
      </c>
      <c r="AY270" s="19" t="s">
        <v>245</v>
      </c>
      <c r="BE270" s="233">
        <f>IF(N270="základní",J270,0)</f>
        <v>0</v>
      </c>
      <c r="BF270" s="233">
        <f>IF(N270="snížená",J270,0)</f>
        <v>0</v>
      </c>
      <c r="BG270" s="233">
        <f>IF(N270="zákl. přenesená",J270,0)</f>
        <v>0</v>
      </c>
      <c r="BH270" s="233">
        <f>IF(N270="sníž. přenesená",J270,0)</f>
        <v>0</v>
      </c>
      <c r="BI270" s="233">
        <f>IF(N270="nulová",J270,0)</f>
        <v>0</v>
      </c>
      <c r="BJ270" s="19" t="s">
        <v>85</v>
      </c>
      <c r="BK270" s="233">
        <f>ROUND(I270*H270,2)</f>
        <v>0</v>
      </c>
      <c r="BL270" s="19" t="s">
        <v>253</v>
      </c>
      <c r="BM270" s="232" t="s">
        <v>1762</v>
      </c>
    </row>
    <row r="271" s="2" customFormat="1">
      <c r="A271" s="40"/>
      <c r="B271" s="41"/>
      <c r="C271" s="42"/>
      <c r="D271" s="234" t="s">
        <v>255</v>
      </c>
      <c r="E271" s="42"/>
      <c r="F271" s="235" t="s">
        <v>440</v>
      </c>
      <c r="G271" s="42"/>
      <c r="H271" s="42"/>
      <c r="I271" s="236"/>
      <c r="J271" s="42"/>
      <c r="K271" s="42"/>
      <c r="L271" s="46"/>
      <c r="M271" s="237"/>
      <c r="N271" s="238"/>
      <c r="O271" s="93"/>
      <c r="P271" s="93"/>
      <c r="Q271" s="93"/>
      <c r="R271" s="93"/>
      <c r="S271" s="93"/>
      <c r="T271" s="94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T271" s="19" t="s">
        <v>255</v>
      </c>
      <c r="AU271" s="19" t="s">
        <v>87</v>
      </c>
    </row>
    <row r="272" s="13" customFormat="1">
      <c r="A272" s="13"/>
      <c r="B272" s="239"/>
      <c r="C272" s="240"/>
      <c r="D272" s="234" t="s">
        <v>257</v>
      </c>
      <c r="E272" s="241" t="s">
        <v>1</v>
      </c>
      <c r="F272" s="242" t="s">
        <v>441</v>
      </c>
      <c r="G272" s="240"/>
      <c r="H272" s="241" t="s">
        <v>1</v>
      </c>
      <c r="I272" s="243"/>
      <c r="J272" s="240"/>
      <c r="K272" s="240"/>
      <c r="L272" s="244"/>
      <c r="M272" s="245"/>
      <c r="N272" s="246"/>
      <c r="O272" s="246"/>
      <c r="P272" s="246"/>
      <c r="Q272" s="246"/>
      <c r="R272" s="246"/>
      <c r="S272" s="246"/>
      <c r="T272" s="24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8" t="s">
        <v>257</v>
      </c>
      <c r="AU272" s="248" t="s">
        <v>87</v>
      </c>
      <c r="AV272" s="13" t="s">
        <v>85</v>
      </c>
      <c r="AW272" s="13" t="s">
        <v>34</v>
      </c>
      <c r="AX272" s="13" t="s">
        <v>77</v>
      </c>
      <c r="AY272" s="248" t="s">
        <v>245</v>
      </c>
    </row>
    <row r="273" s="14" customFormat="1">
      <c r="A273" s="14"/>
      <c r="B273" s="249"/>
      <c r="C273" s="250"/>
      <c r="D273" s="234" t="s">
        <v>257</v>
      </c>
      <c r="E273" s="251" t="s">
        <v>1</v>
      </c>
      <c r="F273" s="252" t="s">
        <v>1763</v>
      </c>
      <c r="G273" s="250"/>
      <c r="H273" s="253">
        <v>5.3949999999999996</v>
      </c>
      <c r="I273" s="254"/>
      <c r="J273" s="250"/>
      <c r="K273" s="250"/>
      <c r="L273" s="255"/>
      <c r="M273" s="256"/>
      <c r="N273" s="257"/>
      <c r="O273" s="257"/>
      <c r="P273" s="257"/>
      <c r="Q273" s="257"/>
      <c r="R273" s="257"/>
      <c r="S273" s="257"/>
      <c r="T273" s="25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9" t="s">
        <v>257</v>
      </c>
      <c r="AU273" s="259" t="s">
        <v>87</v>
      </c>
      <c r="AV273" s="14" t="s">
        <v>87</v>
      </c>
      <c r="AW273" s="14" t="s">
        <v>34</v>
      </c>
      <c r="AX273" s="14" t="s">
        <v>77</v>
      </c>
      <c r="AY273" s="259" t="s">
        <v>245</v>
      </c>
    </row>
    <row r="274" s="16" customFormat="1">
      <c r="A274" s="16"/>
      <c r="B274" s="271"/>
      <c r="C274" s="272"/>
      <c r="D274" s="234" t="s">
        <v>257</v>
      </c>
      <c r="E274" s="273" t="s">
        <v>1</v>
      </c>
      <c r="F274" s="274" t="s">
        <v>289</v>
      </c>
      <c r="G274" s="272"/>
      <c r="H274" s="275">
        <v>5.3949999999999996</v>
      </c>
      <c r="I274" s="276"/>
      <c r="J274" s="272"/>
      <c r="K274" s="272"/>
      <c r="L274" s="277"/>
      <c r="M274" s="278"/>
      <c r="N274" s="279"/>
      <c r="O274" s="279"/>
      <c r="P274" s="279"/>
      <c r="Q274" s="279"/>
      <c r="R274" s="279"/>
      <c r="S274" s="279"/>
      <c r="T274" s="280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T274" s="281" t="s">
        <v>257</v>
      </c>
      <c r="AU274" s="281" t="s">
        <v>87</v>
      </c>
      <c r="AV274" s="16" t="s">
        <v>272</v>
      </c>
      <c r="AW274" s="16" t="s">
        <v>34</v>
      </c>
      <c r="AX274" s="16" t="s">
        <v>77</v>
      </c>
      <c r="AY274" s="281" t="s">
        <v>245</v>
      </c>
    </row>
    <row r="275" s="13" customFormat="1">
      <c r="A275" s="13"/>
      <c r="B275" s="239"/>
      <c r="C275" s="240"/>
      <c r="D275" s="234" t="s">
        <v>257</v>
      </c>
      <c r="E275" s="241" t="s">
        <v>1</v>
      </c>
      <c r="F275" s="242" t="s">
        <v>444</v>
      </c>
      <c r="G275" s="240"/>
      <c r="H275" s="241" t="s">
        <v>1</v>
      </c>
      <c r="I275" s="243"/>
      <c r="J275" s="240"/>
      <c r="K275" s="240"/>
      <c r="L275" s="244"/>
      <c r="M275" s="245"/>
      <c r="N275" s="246"/>
      <c r="O275" s="246"/>
      <c r="P275" s="246"/>
      <c r="Q275" s="246"/>
      <c r="R275" s="246"/>
      <c r="S275" s="246"/>
      <c r="T275" s="24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8" t="s">
        <v>257</v>
      </c>
      <c r="AU275" s="248" t="s">
        <v>87</v>
      </c>
      <c r="AV275" s="13" t="s">
        <v>85</v>
      </c>
      <c r="AW275" s="13" t="s">
        <v>34</v>
      </c>
      <c r="AX275" s="13" t="s">
        <v>77</v>
      </c>
      <c r="AY275" s="248" t="s">
        <v>245</v>
      </c>
    </row>
    <row r="276" s="14" customFormat="1">
      <c r="A276" s="14"/>
      <c r="B276" s="249"/>
      <c r="C276" s="250"/>
      <c r="D276" s="234" t="s">
        <v>257</v>
      </c>
      <c r="E276" s="251" t="s">
        <v>1</v>
      </c>
      <c r="F276" s="252" t="s">
        <v>1764</v>
      </c>
      <c r="G276" s="250"/>
      <c r="H276" s="253">
        <v>5.4390000000000001</v>
      </c>
      <c r="I276" s="254"/>
      <c r="J276" s="250"/>
      <c r="K276" s="250"/>
      <c r="L276" s="255"/>
      <c r="M276" s="256"/>
      <c r="N276" s="257"/>
      <c r="O276" s="257"/>
      <c r="P276" s="257"/>
      <c r="Q276" s="257"/>
      <c r="R276" s="257"/>
      <c r="S276" s="257"/>
      <c r="T276" s="25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9" t="s">
        <v>257</v>
      </c>
      <c r="AU276" s="259" t="s">
        <v>87</v>
      </c>
      <c r="AV276" s="14" t="s">
        <v>87</v>
      </c>
      <c r="AW276" s="14" t="s">
        <v>34</v>
      </c>
      <c r="AX276" s="14" t="s">
        <v>77</v>
      </c>
      <c r="AY276" s="259" t="s">
        <v>245</v>
      </c>
    </row>
    <row r="277" s="16" customFormat="1">
      <c r="A277" s="16"/>
      <c r="B277" s="271"/>
      <c r="C277" s="272"/>
      <c r="D277" s="234" t="s">
        <v>257</v>
      </c>
      <c r="E277" s="273" t="s">
        <v>1</v>
      </c>
      <c r="F277" s="274" t="s">
        <v>289</v>
      </c>
      <c r="G277" s="272"/>
      <c r="H277" s="275">
        <v>5.4390000000000001</v>
      </c>
      <c r="I277" s="276"/>
      <c r="J277" s="272"/>
      <c r="K277" s="272"/>
      <c r="L277" s="277"/>
      <c r="M277" s="278"/>
      <c r="N277" s="279"/>
      <c r="O277" s="279"/>
      <c r="P277" s="279"/>
      <c r="Q277" s="279"/>
      <c r="R277" s="279"/>
      <c r="S277" s="279"/>
      <c r="T277" s="280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T277" s="281" t="s">
        <v>257</v>
      </c>
      <c r="AU277" s="281" t="s">
        <v>87</v>
      </c>
      <c r="AV277" s="16" t="s">
        <v>272</v>
      </c>
      <c r="AW277" s="16" t="s">
        <v>34</v>
      </c>
      <c r="AX277" s="16" t="s">
        <v>77</v>
      </c>
      <c r="AY277" s="281" t="s">
        <v>245</v>
      </c>
    </row>
    <row r="278" s="13" customFormat="1">
      <c r="A278" s="13"/>
      <c r="B278" s="239"/>
      <c r="C278" s="240"/>
      <c r="D278" s="234" t="s">
        <v>257</v>
      </c>
      <c r="E278" s="241" t="s">
        <v>1</v>
      </c>
      <c r="F278" s="242" t="s">
        <v>446</v>
      </c>
      <c r="G278" s="240"/>
      <c r="H278" s="241" t="s">
        <v>1</v>
      </c>
      <c r="I278" s="243"/>
      <c r="J278" s="240"/>
      <c r="K278" s="240"/>
      <c r="L278" s="244"/>
      <c r="M278" s="245"/>
      <c r="N278" s="246"/>
      <c r="O278" s="246"/>
      <c r="P278" s="246"/>
      <c r="Q278" s="246"/>
      <c r="R278" s="246"/>
      <c r="S278" s="246"/>
      <c r="T278" s="24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8" t="s">
        <v>257</v>
      </c>
      <c r="AU278" s="248" t="s">
        <v>87</v>
      </c>
      <c r="AV278" s="13" t="s">
        <v>85</v>
      </c>
      <c r="AW278" s="13" t="s">
        <v>34</v>
      </c>
      <c r="AX278" s="13" t="s">
        <v>77</v>
      </c>
      <c r="AY278" s="248" t="s">
        <v>245</v>
      </c>
    </row>
    <row r="279" s="14" customFormat="1">
      <c r="A279" s="14"/>
      <c r="B279" s="249"/>
      <c r="C279" s="250"/>
      <c r="D279" s="234" t="s">
        <v>257</v>
      </c>
      <c r="E279" s="251" t="s">
        <v>1</v>
      </c>
      <c r="F279" s="252" t="s">
        <v>447</v>
      </c>
      <c r="G279" s="250"/>
      <c r="H279" s="253">
        <v>-9.343</v>
      </c>
      <c r="I279" s="254"/>
      <c r="J279" s="250"/>
      <c r="K279" s="250"/>
      <c r="L279" s="255"/>
      <c r="M279" s="256"/>
      <c r="N279" s="257"/>
      <c r="O279" s="257"/>
      <c r="P279" s="257"/>
      <c r="Q279" s="257"/>
      <c r="R279" s="257"/>
      <c r="S279" s="257"/>
      <c r="T279" s="25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9" t="s">
        <v>257</v>
      </c>
      <c r="AU279" s="259" t="s">
        <v>87</v>
      </c>
      <c r="AV279" s="14" t="s">
        <v>87</v>
      </c>
      <c r="AW279" s="14" t="s">
        <v>34</v>
      </c>
      <c r="AX279" s="14" t="s">
        <v>77</v>
      </c>
      <c r="AY279" s="259" t="s">
        <v>245</v>
      </c>
    </row>
    <row r="280" s="15" customFormat="1">
      <c r="A280" s="15"/>
      <c r="B280" s="260"/>
      <c r="C280" s="261"/>
      <c r="D280" s="234" t="s">
        <v>257</v>
      </c>
      <c r="E280" s="262" t="s">
        <v>1</v>
      </c>
      <c r="F280" s="263" t="s">
        <v>266</v>
      </c>
      <c r="G280" s="261"/>
      <c r="H280" s="264">
        <v>1.4910000000000001</v>
      </c>
      <c r="I280" s="265"/>
      <c r="J280" s="261"/>
      <c r="K280" s="261"/>
      <c r="L280" s="266"/>
      <c r="M280" s="267"/>
      <c r="N280" s="268"/>
      <c r="O280" s="268"/>
      <c r="P280" s="268"/>
      <c r="Q280" s="268"/>
      <c r="R280" s="268"/>
      <c r="S280" s="268"/>
      <c r="T280" s="269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70" t="s">
        <v>257</v>
      </c>
      <c r="AU280" s="270" t="s">
        <v>87</v>
      </c>
      <c r="AV280" s="15" t="s">
        <v>253</v>
      </c>
      <c r="AW280" s="15" t="s">
        <v>34</v>
      </c>
      <c r="AX280" s="15" t="s">
        <v>85</v>
      </c>
      <c r="AY280" s="270" t="s">
        <v>245</v>
      </c>
    </row>
    <row r="281" s="2" customFormat="1" ht="16.5" customHeight="1">
      <c r="A281" s="40"/>
      <c r="B281" s="41"/>
      <c r="C281" s="221" t="s">
        <v>419</v>
      </c>
      <c r="D281" s="221" t="s">
        <v>248</v>
      </c>
      <c r="E281" s="222" t="s">
        <v>448</v>
      </c>
      <c r="F281" s="223" t="s">
        <v>449</v>
      </c>
      <c r="G281" s="224" t="s">
        <v>281</v>
      </c>
      <c r="H281" s="225">
        <v>10.834</v>
      </c>
      <c r="I281" s="226"/>
      <c r="J281" s="227">
        <f>ROUND(I281*H281,2)</f>
        <v>0</v>
      </c>
      <c r="K281" s="223" t="s">
        <v>252</v>
      </c>
      <c r="L281" s="46"/>
      <c r="M281" s="228" t="s">
        <v>1</v>
      </c>
      <c r="N281" s="229" t="s">
        <v>42</v>
      </c>
      <c r="O281" s="93"/>
      <c r="P281" s="230">
        <f>O281*H281</f>
        <v>0</v>
      </c>
      <c r="Q281" s="230">
        <v>0</v>
      </c>
      <c r="R281" s="230">
        <f>Q281*H281</f>
        <v>0</v>
      </c>
      <c r="S281" s="230">
        <v>0</v>
      </c>
      <c r="T281" s="231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32" t="s">
        <v>253</v>
      </c>
      <c r="AT281" s="232" t="s">
        <v>248</v>
      </c>
      <c r="AU281" s="232" t="s">
        <v>87</v>
      </c>
      <c r="AY281" s="19" t="s">
        <v>245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9" t="s">
        <v>85</v>
      </c>
      <c r="BK281" s="233">
        <f>ROUND(I281*H281,2)</f>
        <v>0</v>
      </c>
      <c r="BL281" s="19" t="s">
        <v>253</v>
      </c>
      <c r="BM281" s="232" t="s">
        <v>1765</v>
      </c>
    </row>
    <row r="282" s="2" customFormat="1">
      <c r="A282" s="40"/>
      <c r="B282" s="41"/>
      <c r="C282" s="42"/>
      <c r="D282" s="234" t="s">
        <v>255</v>
      </c>
      <c r="E282" s="42"/>
      <c r="F282" s="235" t="s">
        <v>451</v>
      </c>
      <c r="G282" s="42"/>
      <c r="H282" s="42"/>
      <c r="I282" s="236"/>
      <c r="J282" s="42"/>
      <c r="K282" s="42"/>
      <c r="L282" s="46"/>
      <c r="M282" s="237"/>
      <c r="N282" s="238"/>
      <c r="O282" s="93"/>
      <c r="P282" s="93"/>
      <c r="Q282" s="93"/>
      <c r="R282" s="93"/>
      <c r="S282" s="93"/>
      <c r="T282" s="94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T282" s="19" t="s">
        <v>255</v>
      </c>
      <c r="AU282" s="19" t="s">
        <v>87</v>
      </c>
    </row>
    <row r="283" s="13" customFormat="1">
      <c r="A283" s="13"/>
      <c r="B283" s="239"/>
      <c r="C283" s="240"/>
      <c r="D283" s="234" t="s">
        <v>257</v>
      </c>
      <c r="E283" s="241" t="s">
        <v>1</v>
      </c>
      <c r="F283" s="242" t="s">
        <v>441</v>
      </c>
      <c r="G283" s="240"/>
      <c r="H283" s="241" t="s">
        <v>1</v>
      </c>
      <c r="I283" s="243"/>
      <c r="J283" s="240"/>
      <c r="K283" s="240"/>
      <c r="L283" s="244"/>
      <c r="M283" s="245"/>
      <c r="N283" s="246"/>
      <c r="O283" s="246"/>
      <c r="P283" s="246"/>
      <c r="Q283" s="246"/>
      <c r="R283" s="246"/>
      <c r="S283" s="246"/>
      <c r="T283" s="247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8" t="s">
        <v>257</v>
      </c>
      <c r="AU283" s="248" t="s">
        <v>87</v>
      </c>
      <c r="AV283" s="13" t="s">
        <v>85</v>
      </c>
      <c r="AW283" s="13" t="s">
        <v>34</v>
      </c>
      <c r="AX283" s="13" t="s">
        <v>77</v>
      </c>
      <c r="AY283" s="248" t="s">
        <v>245</v>
      </c>
    </row>
    <row r="284" s="14" customFormat="1">
      <c r="A284" s="14"/>
      <c r="B284" s="249"/>
      <c r="C284" s="250"/>
      <c r="D284" s="234" t="s">
        <v>257</v>
      </c>
      <c r="E284" s="251" t="s">
        <v>1</v>
      </c>
      <c r="F284" s="252" t="s">
        <v>1763</v>
      </c>
      <c r="G284" s="250"/>
      <c r="H284" s="253">
        <v>5.3949999999999996</v>
      </c>
      <c r="I284" s="254"/>
      <c r="J284" s="250"/>
      <c r="K284" s="250"/>
      <c r="L284" s="255"/>
      <c r="M284" s="256"/>
      <c r="N284" s="257"/>
      <c r="O284" s="257"/>
      <c r="P284" s="257"/>
      <c r="Q284" s="257"/>
      <c r="R284" s="257"/>
      <c r="S284" s="257"/>
      <c r="T284" s="25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9" t="s">
        <v>257</v>
      </c>
      <c r="AU284" s="259" t="s">
        <v>87</v>
      </c>
      <c r="AV284" s="14" t="s">
        <v>87</v>
      </c>
      <c r="AW284" s="14" t="s">
        <v>34</v>
      </c>
      <c r="AX284" s="14" t="s">
        <v>77</v>
      </c>
      <c r="AY284" s="259" t="s">
        <v>245</v>
      </c>
    </row>
    <row r="285" s="16" customFormat="1">
      <c r="A285" s="16"/>
      <c r="B285" s="271"/>
      <c r="C285" s="272"/>
      <c r="D285" s="234" t="s">
        <v>257</v>
      </c>
      <c r="E285" s="273" t="s">
        <v>1</v>
      </c>
      <c r="F285" s="274" t="s">
        <v>289</v>
      </c>
      <c r="G285" s="272"/>
      <c r="H285" s="275">
        <v>5.3949999999999996</v>
      </c>
      <c r="I285" s="276"/>
      <c r="J285" s="272"/>
      <c r="K285" s="272"/>
      <c r="L285" s="277"/>
      <c r="M285" s="278"/>
      <c r="N285" s="279"/>
      <c r="O285" s="279"/>
      <c r="P285" s="279"/>
      <c r="Q285" s="279"/>
      <c r="R285" s="279"/>
      <c r="S285" s="279"/>
      <c r="T285" s="280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T285" s="281" t="s">
        <v>257</v>
      </c>
      <c r="AU285" s="281" t="s">
        <v>87</v>
      </c>
      <c r="AV285" s="16" t="s">
        <v>272</v>
      </c>
      <c r="AW285" s="16" t="s">
        <v>34</v>
      </c>
      <c r="AX285" s="16" t="s">
        <v>77</v>
      </c>
      <c r="AY285" s="281" t="s">
        <v>245</v>
      </c>
    </row>
    <row r="286" s="13" customFormat="1">
      <c r="A286" s="13"/>
      <c r="B286" s="239"/>
      <c r="C286" s="240"/>
      <c r="D286" s="234" t="s">
        <v>257</v>
      </c>
      <c r="E286" s="241" t="s">
        <v>1</v>
      </c>
      <c r="F286" s="242" t="s">
        <v>444</v>
      </c>
      <c r="G286" s="240"/>
      <c r="H286" s="241" t="s">
        <v>1</v>
      </c>
      <c r="I286" s="243"/>
      <c r="J286" s="240"/>
      <c r="K286" s="240"/>
      <c r="L286" s="244"/>
      <c r="M286" s="245"/>
      <c r="N286" s="246"/>
      <c r="O286" s="246"/>
      <c r="P286" s="246"/>
      <c r="Q286" s="246"/>
      <c r="R286" s="246"/>
      <c r="S286" s="246"/>
      <c r="T286" s="247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8" t="s">
        <v>257</v>
      </c>
      <c r="AU286" s="248" t="s">
        <v>87</v>
      </c>
      <c r="AV286" s="13" t="s">
        <v>85</v>
      </c>
      <c r="AW286" s="13" t="s">
        <v>34</v>
      </c>
      <c r="AX286" s="13" t="s">
        <v>77</v>
      </c>
      <c r="AY286" s="248" t="s">
        <v>245</v>
      </c>
    </row>
    <row r="287" s="14" customFormat="1">
      <c r="A287" s="14"/>
      <c r="B287" s="249"/>
      <c r="C287" s="250"/>
      <c r="D287" s="234" t="s">
        <v>257</v>
      </c>
      <c r="E287" s="251" t="s">
        <v>1</v>
      </c>
      <c r="F287" s="252" t="s">
        <v>1764</v>
      </c>
      <c r="G287" s="250"/>
      <c r="H287" s="253">
        <v>5.4390000000000001</v>
      </c>
      <c r="I287" s="254"/>
      <c r="J287" s="250"/>
      <c r="K287" s="250"/>
      <c r="L287" s="255"/>
      <c r="M287" s="256"/>
      <c r="N287" s="257"/>
      <c r="O287" s="257"/>
      <c r="P287" s="257"/>
      <c r="Q287" s="257"/>
      <c r="R287" s="257"/>
      <c r="S287" s="257"/>
      <c r="T287" s="25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9" t="s">
        <v>257</v>
      </c>
      <c r="AU287" s="259" t="s">
        <v>87</v>
      </c>
      <c r="AV287" s="14" t="s">
        <v>87</v>
      </c>
      <c r="AW287" s="14" t="s">
        <v>34</v>
      </c>
      <c r="AX287" s="14" t="s">
        <v>77</v>
      </c>
      <c r="AY287" s="259" t="s">
        <v>245</v>
      </c>
    </row>
    <row r="288" s="16" customFormat="1">
      <c r="A288" s="16"/>
      <c r="B288" s="271"/>
      <c r="C288" s="272"/>
      <c r="D288" s="234" t="s">
        <v>257</v>
      </c>
      <c r="E288" s="273" t="s">
        <v>1</v>
      </c>
      <c r="F288" s="274" t="s">
        <v>289</v>
      </c>
      <c r="G288" s="272"/>
      <c r="H288" s="275">
        <v>5.4390000000000001</v>
      </c>
      <c r="I288" s="276"/>
      <c r="J288" s="272"/>
      <c r="K288" s="272"/>
      <c r="L288" s="277"/>
      <c r="M288" s="278"/>
      <c r="N288" s="279"/>
      <c r="O288" s="279"/>
      <c r="P288" s="279"/>
      <c r="Q288" s="279"/>
      <c r="R288" s="279"/>
      <c r="S288" s="279"/>
      <c r="T288" s="280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T288" s="281" t="s">
        <v>257</v>
      </c>
      <c r="AU288" s="281" t="s">
        <v>87</v>
      </c>
      <c r="AV288" s="16" t="s">
        <v>272</v>
      </c>
      <c r="AW288" s="16" t="s">
        <v>34</v>
      </c>
      <c r="AX288" s="16" t="s">
        <v>77</v>
      </c>
      <c r="AY288" s="281" t="s">
        <v>245</v>
      </c>
    </row>
    <row r="289" s="15" customFormat="1">
      <c r="A289" s="15"/>
      <c r="B289" s="260"/>
      <c r="C289" s="261"/>
      <c r="D289" s="234" t="s">
        <v>257</v>
      </c>
      <c r="E289" s="262" t="s">
        <v>1</v>
      </c>
      <c r="F289" s="263" t="s">
        <v>266</v>
      </c>
      <c r="G289" s="261"/>
      <c r="H289" s="264">
        <v>10.834</v>
      </c>
      <c r="I289" s="265"/>
      <c r="J289" s="261"/>
      <c r="K289" s="261"/>
      <c r="L289" s="266"/>
      <c r="M289" s="267"/>
      <c r="N289" s="268"/>
      <c r="O289" s="268"/>
      <c r="P289" s="268"/>
      <c r="Q289" s="268"/>
      <c r="R289" s="268"/>
      <c r="S289" s="268"/>
      <c r="T289" s="269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70" t="s">
        <v>257</v>
      </c>
      <c r="AU289" s="270" t="s">
        <v>87</v>
      </c>
      <c r="AV289" s="15" t="s">
        <v>253</v>
      </c>
      <c r="AW289" s="15" t="s">
        <v>34</v>
      </c>
      <c r="AX289" s="15" t="s">
        <v>85</v>
      </c>
      <c r="AY289" s="270" t="s">
        <v>245</v>
      </c>
    </row>
    <row r="290" s="2" customFormat="1" ht="16.5" customHeight="1">
      <c r="A290" s="40"/>
      <c r="B290" s="41"/>
      <c r="C290" s="221" t="s">
        <v>430</v>
      </c>
      <c r="D290" s="221" t="s">
        <v>248</v>
      </c>
      <c r="E290" s="222" t="s">
        <v>453</v>
      </c>
      <c r="F290" s="223" t="s">
        <v>454</v>
      </c>
      <c r="G290" s="224" t="s">
        <v>455</v>
      </c>
      <c r="H290" s="225">
        <v>138</v>
      </c>
      <c r="I290" s="226"/>
      <c r="J290" s="227">
        <f>ROUND(I290*H290,2)</f>
        <v>0</v>
      </c>
      <c r="K290" s="223" t="s">
        <v>252</v>
      </c>
      <c r="L290" s="46"/>
      <c r="M290" s="228" t="s">
        <v>1</v>
      </c>
      <c r="N290" s="229" t="s">
        <v>42</v>
      </c>
      <c r="O290" s="93"/>
      <c r="P290" s="230">
        <f>O290*H290</f>
        <v>0</v>
      </c>
      <c r="Q290" s="230">
        <v>0</v>
      </c>
      <c r="R290" s="230">
        <f>Q290*H290</f>
        <v>0</v>
      </c>
      <c r="S290" s="230">
        <v>0</v>
      </c>
      <c r="T290" s="231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32" t="s">
        <v>253</v>
      </c>
      <c r="AT290" s="232" t="s">
        <v>248</v>
      </c>
      <c r="AU290" s="232" t="s">
        <v>87</v>
      </c>
      <c r="AY290" s="19" t="s">
        <v>245</v>
      </c>
      <c r="BE290" s="233">
        <f>IF(N290="základní",J290,0)</f>
        <v>0</v>
      </c>
      <c r="BF290" s="233">
        <f>IF(N290="snížená",J290,0)</f>
        <v>0</v>
      </c>
      <c r="BG290" s="233">
        <f>IF(N290="zákl. přenesená",J290,0)</f>
        <v>0</v>
      </c>
      <c r="BH290" s="233">
        <f>IF(N290="sníž. přenesená",J290,0)</f>
        <v>0</v>
      </c>
      <c r="BI290" s="233">
        <f>IF(N290="nulová",J290,0)</f>
        <v>0</v>
      </c>
      <c r="BJ290" s="19" t="s">
        <v>85</v>
      </c>
      <c r="BK290" s="233">
        <f>ROUND(I290*H290,2)</f>
        <v>0</v>
      </c>
      <c r="BL290" s="19" t="s">
        <v>253</v>
      </c>
      <c r="BM290" s="232" t="s">
        <v>1766</v>
      </c>
    </row>
    <row r="291" s="2" customFormat="1">
      <c r="A291" s="40"/>
      <c r="B291" s="41"/>
      <c r="C291" s="42"/>
      <c r="D291" s="234" t="s">
        <v>255</v>
      </c>
      <c r="E291" s="42"/>
      <c r="F291" s="235" t="s">
        <v>457</v>
      </c>
      <c r="G291" s="42"/>
      <c r="H291" s="42"/>
      <c r="I291" s="236"/>
      <c r="J291" s="42"/>
      <c r="K291" s="42"/>
      <c r="L291" s="46"/>
      <c r="M291" s="237"/>
      <c r="N291" s="238"/>
      <c r="O291" s="93"/>
      <c r="P291" s="93"/>
      <c r="Q291" s="93"/>
      <c r="R291" s="93"/>
      <c r="S291" s="93"/>
      <c r="T291" s="94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255</v>
      </c>
      <c r="AU291" s="19" t="s">
        <v>87</v>
      </c>
    </row>
    <row r="292" s="13" customFormat="1">
      <c r="A292" s="13"/>
      <c r="B292" s="239"/>
      <c r="C292" s="240"/>
      <c r="D292" s="234" t="s">
        <v>257</v>
      </c>
      <c r="E292" s="241" t="s">
        <v>1</v>
      </c>
      <c r="F292" s="242" t="s">
        <v>310</v>
      </c>
      <c r="G292" s="240"/>
      <c r="H292" s="241" t="s">
        <v>1</v>
      </c>
      <c r="I292" s="243"/>
      <c r="J292" s="240"/>
      <c r="K292" s="240"/>
      <c r="L292" s="244"/>
      <c r="M292" s="245"/>
      <c r="N292" s="246"/>
      <c r="O292" s="246"/>
      <c r="P292" s="246"/>
      <c r="Q292" s="246"/>
      <c r="R292" s="246"/>
      <c r="S292" s="246"/>
      <c r="T292" s="24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8" t="s">
        <v>257</v>
      </c>
      <c r="AU292" s="248" t="s">
        <v>87</v>
      </c>
      <c r="AV292" s="13" t="s">
        <v>85</v>
      </c>
      <c r="AW292" s="13" t="s">
        <v>34</v>
      </c>
      <c r="AX292" s="13" t="s">
        <v>77</v>
      </c>
      <c r="AY292" s="248" t="s">
        <v>245</v>
      </c>
    </row>
    <row r="293" s="14" customFormat="1">
      <c r="A293" s="14"/>
      <c r="B293" s="249"/>
      <c r="C293" s="250"/>
      <c r="D293" s="234" t="s">
        <v>257</v>
      </c>
      <c r="E293" s="251" t="s">
        <v>1</v>
      </c>
      <c r="F293" s="252" t="s">
        <v>700</v>
      </c>
      <c r="G293" s="250"/>
      <c r="H293" s="253">
        <v>64</v>
      </c>
      <c r="I293" s="254"/>
      <c r="J293" s="250"/>
      <c r="K293" s="250"/>
      <c r="L293" s="255"/>
      <c r="M293" s="256"/>
      <c r="N293" s="257"/>
      <c r="O293" s="257"/>
      <c r="P293" s="257"/>
      <c r="Q293" s="257"/>
      <c r="R293" s="257"/>
      <c r="S293" s="257"/>
      <c r="T293" s="25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9" t="s">
        <v>257</v>
      </c>
      <c r="AU293" s="259" t="s">
        <v>87</v>
      </c>
      <c r="AV293" s="14" t="s">
        <v>87</v>
      </c>
      <c r="AW293" s="14" t="s">
        <v>34</v>
      </c>
      <c r="AX293" s="14" t="s">
        <v>77</v>
      </c>
      <c r="AY293" s="259" t="s">
        <v>245</v>
      </c>
    </row>
    <row r="294" s="13" customFormat="1">
      <c r="A294" s="13"/>
      <c r="B294" s="239"/>
      <c r="C294" s="240"/>
      <c r="D294" s="234" t="s">
        <v>257</v>
      </c>
      <c r="E294" s="241" t="s">
        <v>1</v>
      </c>
      <c r="F294" s="242" t="s">
        <v>324</v>
      </c>
      <c r="G294" s="240"/>
      <c r="H294" s="241" t="s">
        <v>1</v>
      </c>
      <c r="I294" s="243"/>
      <c r="J294" s="240"/>
      <c r="K294" s="240"/>
      <c r="L294" s="244"/>
      <c r="M294" s="245"/>
      <c r="N294" s="246"/>
      <c r="O294" s="246"/>
      <c r="P294" s="246"/>
      <c r="Q294" s="246"/>
      <c r="R294" s="246"/>
      <c r="S294" s="246"/>
      <c r="T294" s="247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8" t="s">
        <v>257</v>
      </c>
      <c r="AU294" s="248" t="s">
        <v>87</v>
      </c>
      <c r="AV294" s="13" t="s">
        <v>85</v>
      </c>
      <c r="AW294" s="13" t="s">
        <v>34</v>
      </c>
      <c r="AX294" s="13" t="s">
        <v>77</v>
      </c>
      <c r="AY294" s="248" t="s">
        <v>245</v>
      </c>
    </row>
    <row r="295" s="14" customFormat="1">
      <c r="A295" s="14"/>
      <c r="B295" s="249"/>
      <c r="C295" s="250"/>
      <c r="D295" s="234" t="s">
        <v>257</v>
      </c>
      <c r="E295" s="251" t="s">
        <v>1</v>
      </c>
      <c r="F295" s="252" t="s">
        <v>700</v>
      </c>
      <c r="G295" s="250"/>
      <c r="H295" s="253">
        <v>64</v>
      </c>
      <c r="I295" s="254"/>
      <c r="J295" s="250"/>
      <c r="K295" s="250"/>
      <c r="L295" s="255"/>
      <c r="M295" s="256"/>
      <c r="N295" s="257"/>
      <c r="O295" s="257"/>
      <c r="P295" s="257"/>
      <c r="Q295" s="257"/>
      <c r="R295" s="257"/>
      <c r="S295" s="257"/>
      <c r="T295" s="25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9" t="s">
        <v>257</v>
      </c>
      <c r="AU295" s="259" t="s">
        <v>87</v>
      </c>
      <c r="AV295" s="14" t="s">
        <v>87</v>
      </c>
      <c r="AW295" s="14" t="s">
        <v>34</v>
      </c>
      <c r="AX295" s="14" t="s">
        <v>77</v>
      </c>
      <c r="AY295" s="259" t="s">
        <v>245</v>
      </c>
    </row>
    <row r="296" s="13" customFormat="1">
      <c r="A296" s="13"/>
      <c r="B296" s="239"/>
      <c r="C296" s="240"/>
      <c r="D296" s="234" t="s">
        <v>257</v>
      </c>
      <c r="E296" s="241" t="s">
        <v>1</v>
      </c>
      <c r="F296" s="242" t="s">
        <v>429</v>
      </c>
      <c r="G296" s="240"/>
      <c r="H296" s="241" t="s">
        <v>1</v>
      </c>
      <c r="I296" s="243"/>
      <c r="J296" s="240"/>
      <c r="K296" s="240"/>
      <c r="L296" s="244"/>
      <c r="M296" s="245"/>
      <c r="N296" s="246"/>
      <c r="O296" s="246"/>
      <c r="P296" s="246"/>
      <c r="Q296" s="246"/>
      <c r="R296" s="246"/>
      <c r="S296" s="246"/>
      <c r="T296" s="247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8" t="s">
        <v>257</v>
      </c>
      <c r="AU296" s="248" t="s">
        <v>87</v>
      </c>
      <c r="AV296" s="13" t="s">
        <v>85</v>
      </c>
      <c r="AW296" s="13" t="s">
        <v>34</v>
      </c>
      <c r="AX296" s="13" t="s">
        <v>77</v>
      </c>
      <c r="AY296" s="248" t="s">
        <v>245</v>
      </c>
    </row>
    <row r="297" s="14" customFormat="1">
      <c r="A297" s="14"/>
      <c r="B297" s="249"/>
      <c r="C297" s="250"/>
      <c r="D297" s="234" t="s">
        <v>257</v>
      </c>
      <c r="E297" s="251" t="s">
        <v>1</v>
      </c>
      <c r="F297" s="252" t="s">
        <v>341</v>
      </c>
      <c r="G297" s="250"/>
      <c r="H297" s="253">
        <v>10</v>
      </c>
      <c r="I297" s="254"/>
      <c r="J297" s="250"/>
      <c r="K297" s="250"/>
      <c r="L297" s="255"/>
      <c r="M297" s="256"/>
      <c r="N297" s="257"/>
      <c r="O297" s="257"/>
      <c r="P297" s="257"/>
      <c r="Q297" s="257"/>
      <c r="R297" s="257"/>
      <c r="S297" s="257"/>
      <c r="T297" s="258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9" t="s">
        <v>257</v>
      </c>
      <c r="AU297" s="259" t="s">
        <v>87</v>
      </c>
      <c r="AV297" s="14" t="s">
        <v>87</v>
      </c>
      <c r="AW297" s="14" t="s">
        <v>34</v>
      </c>
      <c r="AX297" s="14" t="s">
        <v>77</v>
      </c>
      <c r="AY297" s="259" t="s">
        <v>245</v>
      </c>
    </row>
    <row r="298" s="16" customFormat="1">
      <c r="A298" s="16"/>
      <c r="B298" s="271"/>
      <c r="C298" s="272"/>
      <c r="D298" s="234" t="s">
        <v>257</v>
      </c>
      <c r="E298" s="273" t="s">
        <v>203</v>
      </c>
      <c r="F298" s="274" t="s">
        <v>289</v>
      </c>
      <c r="G298" s="272"/>
      <c r="H298" s="275">
        <v>138</v>
      </c>
      <c r="I298" s="276"/>
      <c r="J298" s="272"/>
      <c r="K298" s="272"/>
      <c r="L298" s="277"/>
      <c r="M298" s="278"/>
      <c r="N298" s="279"/>
      <c r="O298" s="279"/>
      <c r="P298" s="279"/>
      <c r="Q298" s="279"/>
      <c r="R298" s="279"/>
      <c r="S298" s="279"/>
      <c r="T298" s="280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T298" s="281" t="s">
        <v>257</v>
      </c>
      <c r="AU298" s="281" t="s">
        <v>87</v>
      </c>
      <c r="AV298" s="16" t="s">
        <v>272</v>
      </c>
      <c r="AW298" s="16" t="s">
        <v>34</v>
      </c>
      <c r="AX298" s="16" t="s">
        <v>77</v>
      </c>
      <c r="AY298" s="281" t="s">
        <v>245</v>
      </c>
    </row>
    <row r="299" s="15" customFormat="1">
      <c r="A299" s="15"/>
      <c r="B299" s="260"/>
      <c r="C299" s="261"/>
      <c r="D299" s="234" t="s">
        <v>257</v>
      </c>
      <c r="E299" s="262" t="s">
        <v>1</v>
      </c>
      <c r="F299" s="263" t="s">
        <v>266</v>
      </c>
      <c r="G299" s="261"/>
      <c r="H299" s="264">
        <v>138</v>
      </c>
      <c r="I299" s="265"/>
      <c r="J299" s="261"/>
      <c r="K299" s="261"/>
      <c r="L299" s="266"/>
      <c r="M299" s="267"/>
      <c r="N299" s="268"/>
      <c r="O299" s="268"/>
      <c r="P299" s="268"/>
      <c r="Q299" s="268"/>
      <c r="R299" s="268"/>
      <c r="S299" s="268"/>
      <c r="T299" s="269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70" t="s">
        <v>257</v>
      </c>
      <c r="AU299" s="270" t="s">
        <v>87</v>
      </c>
      <c r="AV299" s="15" t="s">
        <v>253</v>
      </c>
      <c r="AW299" s="15" t="s">
        <v>34</v>
      </c>
      <c r="AX299" s="15" t="s">
        <v>85</v>
      </c>
      <c r="AY299" s="270" t="s">
        <v>245</v>
      </c>
    </row>
    <row r="300" s="2" customFormat="1" ht="16.5" customHeight="1">
      <c r="A300" s="40"/>
      <c r="B300" s="41"/>
      <c r="C300" s="221" t="s">
        <v>418</v>
      </c>
      <c r="D300" s="221" t="s">
        <v>248</v>
      </c>
      <c r="E300" s="222" t="s">
        <v>461</v>
      </c>
      <c r="F300" s="223" t="s">
        <v>462</v>
      </c>
      <c r="G300" s="224" t="s">
        <v>455</v>
      </c>
      <c r="H300" s="225">
        <v>26</v>
      </c>
      <c r="I300" s="226"/>
      <c r="J300" s="227">
        <f>ROUND(I300*H300,2)</f>
        <v>0</v>
      </c>
      <c r="K300" s="223" t="s">
        <v>252</v>
      </c>
      <c r="L300" s="46"/>
      <c r="M300" s="228" t="s">
        <v>1</v>
      </c>
      <c r="N300" s="229" t="s">
        <v>42</v>
      </c>
      <c r="O300" s="93"/>
      <c r="P300" s="230">
        <f>O300*H300</f>
        <v>0</v>
      </c>
      <c r="Q300" s="230">
        <v>0</v>
      </c>
      <c r="R300" s="230">
        <f>Q300*H300</f>
        <v>0</v>
      </c>
      <c r="S300" s="230">
        <v>0</v>
      </c>
      <c r="T300" s="231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32" t="s">
        <v>253</v>
      </c>
      <c r="AT300" s="232" t="s">
        <v>248</v>
      </c>
      <c r="AU300" s="232" t="s">
        <v>87</v>
      </c>
      <c r="AY300" s="19" t="s">
        <v>245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9" t="s">
        <v>85</v>
      </c>
      <c r="BK300" s="233">
        <f>ROUND(I300*H300,2)</f>
        <v>0</v>
      </c>
      <c r="BL300" s="19" t="s">
        <v>253</v>
      </c>
      <c r="BM300" s="232" t="s">
        <v>1767</v>
      </c>
    </row>
    <row r="301" s="2" customFormat="1">
      <c r="A301" s="40"/>
      <c r="B301" s="41"/>
      <c r="C301" s="42"/>
      <c r="D301" s="234" t="s">
        <v>255</v>
      </c>
      <c r="E301" s="42"/>
      <c r="F301" s="235" t="s">
        <v>464</v>
      </c>
      <c r="G301" s="42"/>
      <c r="H301" s="42"/>
      <c r="I301" s="236"/>
      <c r="J301" s="42"/>
      <c r="K301" s="42"/>
      <c r="L301" s="46"/>
      <c r="M301" s="237"/>
      <c r="N301" s="238"/>
      <c r="O301" s="93"/>
      <c r="P301" s="93"/>
      <c r="Q301" s="93"/>
      <c r="R301" s="93"/>
      <c r="S301" s="93"/>
      <c r="T301" s="94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255</v>
      </c>
      <c r="AU301" s="19" t="s">
        <v>87</v>
      </c>
    </row>
    <row r="302" s="13" customFormat="1">
      <c r="A302" s="13"/>
      <c r="B302" s="239"/>
      <c r="C302" s="240"/>
      <c r="D302" s="234" t="s">
        <v>257</v>
      </c>
      <c r="E302" s="241" t="s">
        <v>1</v>
      </c>
      <c r="F302" s="242" t="s">
        <v>465</v>
      </c>
      <c r="G302" s="240"/>
      <c r="H302" s="241" t="s">
        <v>1</v>
      </c>
      <c r="I302" s="243"/>
      <c r="J302" s="240"/>
      <c r="K302" s="240"/>
      <c r="L302" s="244"/>
      <c r="M302" s="245"/>
      <c r="N302" s="246"/>
      <c r="O302" s="246"/>
      <c r="P302" s="246"/>
      <c r="Q302" s="246"/>
      <c r="R302" s="246"/>
      <c r="S302" s="246"/>
      <c r="T302" s="247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8" t="s">
        <v>257</v>
      </c>
      <c r="AU302" s="248" t="s">
        <v>87</v>
      </c>
      <c r="AV302" s="13" t="s">
        <v>85</v>
      </c>
      <c r="AW302" s="13" t="s">
        <v>34</v>
      </c>
      <c r="AX302" s="13" t="s">
        <v>77</v>
      </c>
      <c r="AY302" s="248" t="s">
        <v>245</v>
      </c>
    </row>
    <row r="303" s="14" customFormat="1">
      <c r="A303" s="14"/>
      <c r="B303" s="249"/>
      <c r="C303" s="250"/>
      <c r="D303" s="234" t="s">
        <v>257</v>
      </c>
      <c r="E303" s="251" t="s">
        <v>216</v>
      </c>
      <c r="F303" s="252" t="s">
        <v>452</v>
      </c>
      <c r="G303" s="250"/>
      <c r="H303" s="253">
        <v>22</v>
      </c>
      <c r="I303" s="254"/>
      <c r="J303" s="250"/>
      <c r="K303" s="250"/>
      <c r="L303" s="255"/>
      <c r="M303" s="256"/>
      <c r="N303" s="257"/>
      <c r="O303" s="257"/>
      <c r="P303" s="257"/>
      <c r="Q303" s="257"/>
      <c r="R303" s="257"/>
      <c r="S303" s="257"/>
      <c r="T303" s="25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9" t="s">
        <v>257</v>
      </c>
      <c r="AU303" s="259" t="s">
        <v>87</v>
      </c>
      <c r="AV303" s="14" t="s">
        <v>87</v>
      </c>
      <c r="AW303" s="14" t="s">
        <v>34</v>
      </c>
      <c r="AX303" s="14" t="s">
        <v>77</v>
      </c>
      <c r="AY303" s="259" t="s">
        <v>245</v>
      </c>
    </row>
    <row r="304" s="13" customFormat="1">
      <c r="A304" s="13"/>
      <c r="B304" s="239"/>
      <c r="C304" s="240"/>
      <c r="D304" s="234" t="s">
        <v>257</v>
      </c>
      <c r="E304" s="241" t="s">
        <v>1</v>
      </c>
      <c r="F304" s="242" t="s">
        <v>429</v>
      </c>
      <c r="G304" s="240"/>
      <c r="H304" s="241" t="s">
        <v>1</v>
      </c>
      <c r="I304" s="243"/>
      <c r="J304" s="240"/>
      <c r="K304" s="240"/>
      <c r="L304" s="244"/>
      <c r="M304" s="245"/>
      <c r="N304" s="246"/>
      <c r="O304" s="246"/>
      <c r="P304" s="246"/>
      <c r="Q304" s="246"/>
      <c r="R304" s="246"/>
      <c r="S304" s="246"/>
      <c r="T304" s="247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8" t="s">
        <v>257</v>
      </c>
      <c r="AU304" s="248" t="s">
        <v>87</v>
      </c>
      <c r="AV304" s="13" t="s">
        <v>85</v>
      </c>
      <c r="AW304" s="13" t="s">
        <v>34</v>
      </c>
      <c r="AX304" s="13" t="s">
        <v>77</v>
      </c>
      <c r="AY304" s="248" t="s">
        <v>245</v>
      </c>
    </row>
    <row r="305" s="14" customFormat="1">
      <c r="A305" s="14"/>
      <c r="B305" s="249"/>
      <c r="C305" s="250"/>
      <c r="D305" s="234" t="s">
        <v>257</v>
      </c>
      <c r="E305" s="251" t="s">
        <v>1</v>
      </c>
      <c r="F305" s="252" t="s">
        <v>253</v>
      </c>
      <c r="G305" s="250"/>
      <c r="H305" s="253">
        <v>4</v>
      </c>
      <c r="I305" s="254"/>
      <c r="J305" s="250"/>
      <c r="K305" s="250"/>
      <c r="L305" s="255"/>
      <c r="M305" s="256"/>
      <c r="N305" s="257"/>
      <c r="O305" s="257"/>
      <c r="P305" s="257"/>
      <c r="Q305" s="257"/>
      <c r="R305" s="257"/>
      <c r="S305" s="257"/>
      <c r="T305" s="25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9" t="s">
        <v>257</v>
      </c>
      <c r="AU305" s="259" t="s">
        <v>87</v>
      </c>
      <c r="AV305" s="14" t="s">
        <v>87</v>
      </c>
      <c r="AW305" s="14" t="s">
        <v>34</v>
      </c>
      <c r="AX305" s="14" t="s">
        <v>77</v>
      </c>
      <c r="AY305" s="259" t="s">
        <v>245</v>
      </c>
    </row>
    <row r="306" s="15" customFormat="1">
      <c r="A306" s="15"/>
      <c r="B306" s="260"/>
      <c r="C306" s="261"/>
      <c r="D306" s="234" t="s">
        <v>257</v>
      </c>
      <c r="E306" s="262" t="s">
        <v>1</v>
      </c>
      <c r="F306" s="263" t="s">
        <v>266</v>
      </c>
      <c r="G306" s="261"/>
      <c r="H306" s="264">
        <v>26</v>
      </c>
      <c r="I306" s="265"/>
      <c r="J306" s="261"/>
      <c r="K306" s="261"/>
      <c r="L306" s="266"/>
      <c r="M306" s="267"/>
      <c r="N306" s="268"/>
      <c r="O306" s="268"/>
      <c r="P306" s="268"/>
      <c r="Q306" s="268"/>
      <c r="R306" s="268"/>
      <c r="S306" s="268"/>
      <c r="T306" s="269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70" t="s">
        <v>257</v>
      </c>
      <c r="AU306" s="270" t="s">
        <v>87</v>
      </c>
      <c r="AV306" s="15" t="s">
        <v>253</v>
      </c>
      <c r="AW306" s="15" t="s">
        <v>34</v>
      </c>
      <c r="AX306" s="15" t="s">
        <v>85</v>
      </c>
      <c r="AY306" s="270" t="s">
        <v>245</v>
      </c>
    </row>
    <row r="307" s="2" customFormat="1" ht="16.5" customHeight="1">
      <c r="A307" s="40"/>
      <c r="B307" s="41"/>
      <c r="C307" s="221" t="s">
        <v>7</v>
      </c>
      <c r="D307" s="221" t="s">
        <v>248</v>
      </c>
      <c r="E307" s="222" t="s">
        <v>467</v>
      </c>
      <c r="F307" s="223" t="s">
        <v>468</v>
      </c>
      <c r="G307" s="224" t="s">
        <v>455</v>
      </c>
      <c r="H307" s="225">
        <v>4</v>
      </c>
      <c r="I307" s="226"/>
      <c r="J307" s="227">
        <f>ROUND(I307*H307,2)</f>
        <v>0</v>
      </c>
      <c r="K307" s="223" t="s">
        <v>252</v>
      </c>
      <c r="L307" s="46"/>
      <c r="M307" s="228" t="s">
        <v>1</v>
      </c>
      <c r="N307" s="229" t="s">
        <v>42</v>
      </c>
      <c r="O307" s="93"/>
      <c r="P307" s="230">
        <f>O307*H307</f>
        <v>0</v>
      </c>
      <c r="Q307" s="230">
        <v>0</v>
      </c>
      <c r="R307" s="230">
        <f>Q307*H307</f>
        <v>0</v>
      </c>
      <c r="S307" s="230">
        <v>0</v>
      </c>
      <c r="T307" s="231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32" t="s">
        <v>253</v>
      </c>
      <c r="AT307" s="232" t="s">
        <v>248</v>
      </c>
      <c r="AU307" s="232" t="s">
        <v>87</v>
      </c>
      <c r="AY307" s="19" t="s">
        <v>245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9" t="s">
        <v>85</v>
      </c>
      <c r="BK307" s="233">
        <f>ROUND(I307*H307,2)</f>
        <v>0</v>
      </c>
      <c r="BL307" s="19" t="s">
        <v>253</v>
      </c>
      <c r="BM307" s="232" t="s">
        <v>1768</v>
      </c>
    </row>
    <row r="308" s="2" customFormat="1">
      <c r="A308" s="40"/>
      <c r="B308" s="41"/>
      <c r="C308" s="42"/>
      <c r="D308" s="234" t="s">
        <v>255</v>
      </c>
      <c r="E308" s="42"/>
      <c r="F308" s="235" t="s">
        <v>470</v>
      </c>
      <c r="G308" s="42"/>
      <c r="H308" s="42"/>
      <c r="I308" s="236"/>
      <c r="J308" s="42"/>
      <c r="K308" s="42"/>
      <c r="L308" s="46"/>
      <c r="M308" s="237"/>
      <c r="N308" s="238"/>
      <c r="O308" s="93"/>
      <c r="P308" s="93"/>
      <c r="Q308" s="93"/>
      <c r="R308" s="93"/>
      <c r="S308" s="93"/>
      <c r="T308" s="94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255</v>
      </c>
      <c r="AU308" s="19" t="s">
        <v>87</v>
      </c>
    </row>
    <row r="309" s="13" customFormat="1">
      <c r="A309" s="13"/>
      <c r="B309" s="239"/>
      <c r="C309" s="240"/>
      <c r="D309" s="234" t="s">
        <v>257</v>
      </c>
      <c r="E309" s="241" t="s">
        <v>1</v>
      </c>
      <c r="F309" s="242" t="s">
        <v>310</v>
      </c>
      <c r="G309" s="240"/>
      <c r="H309" s="241" t="s">
        <v>1</v>
      </c>
      <c r="I309" s="243"/>
      <c r="J309" s="240"/>
      <c r="K309" s="240"/>
      <c r="L309" s="244"/>
      <c r="M309" s="245"/>
      <c r="N309" s="246"/>
      <c r="O309" s="246"/>
      <c r="P309" s="246"/>
      <c r="Q309" s="246"/>
      <c r="R309" s="246"/>
      <c r="S309" s="246"/>
      <c r="T309" s="24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8" t="s">
        <v>257</v>
      </c>
      <c r="AU309" s="248" t="s">
        <v>87</v>
      </c>
      <c r="AV309" s="13" t="s">
        <v>85</v>
      </c>
      <c r="AW309" s="13" t="s">
        <v>34</v>
      </c>
      <c r="AX309" s="13" t="s">
        <v>77</v>
      </c>
      <c r="AY309" s="248" t="s">
        <v>245</v>
      </c>
    </row>
    <row r="310" s="14" customFormat="1">
      <c r="A310" s="14"/>
      <c r="B310" s="249"/>
      <c r="C310" s="250"/>
      <c r="D310" s="234" t="s">
        <v>257</v>
      </c>
      <c r="E310" s="251" t="s">
        <v>1</v>
      </c>
      <c r="F310" s="252" t="s">
        <v>87</v>
      </c>
      <c r="G310" s="250"/>
      <c r="H310" s="253">
        <v>2</v>
      </c>
      <c r="I310" s="254"/>
      <c r="J310" s="250"/>
      <c r="K310" s="250"/>
      <c r="L310" s="255"/>
      <c r="M310" s="256"/>
      <c r="N310" s="257"/>
      <c r="O310" s="257"/>
      <c r="P310" s="257"/>
      <c r="Q310" s="257"/>
      <c r="R310" s="257"/>
      <c r="S310" s="257"/>
      <c r="T310" s="25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9" t="s">
        <v>257</v>
      </c>
      <c r="AU310" s="259" t="s">
        <v>87</v>
      </c>
      <c r="AV310" s="14" t="s">
        <v>87</v>
      </c>
      <c r="AW310" s="14" t="s">
        <v>34</v>
      </c>
      <c r="AX310" s="14" t="s">
        <v>77</v>
      </c>
      <c r="AY310" s="259" t="s">
        <v>245</v>
      </c>
    </row>
    <row r="311" s="13" customFormat="1">
      <c r="A311" s="13"/>
      <c r="B311" s="239"/>
      <c r="C311" s="240"/>
      <c r="D311" s="234" t="s">
        <v>257</v>
      </c>
      <c r="E311" s="241" t="s">
        <v>1</v>
      </c>
      <c r="F311" s="242" t="s">
        <v>324</v>
      </c>
      <c r="G311" s="240"/>
      <c r="H311" s="241" t="s">
        <v>1</v>
      </c>
      <c r="I311" s="243"/>
      <c r="J311" s="240"/>
      <c r="K311" s="240"/>
      <c r="L311" s="244"/>
      <c r="M311" s="245"/>
      <c r="N311" s="246"/>
      <c r="O311" s="246"/>
      <c r="P311" s="246"/>
      <c r="Q311" s="246"/>
      <c r="R311" s="246"/>
      <c r="S311" s="246"/>
      <c r="T311" s="247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8" t="s">
        <v>257</v>
      </c>
      <c r="AU311" s="248" t="s">
        <v>87</v>
      </c>
      <c r="AV311" s="13" t="s">
        <v>85</v>
      </c>
      <c r="AW311" s="13" t="s">
        <v>34</v>
      </c>
      <c r="AX311" s="13" t="s">
        <v>77</v>
      </c>
      <c r="AY311" s="248" t="s">
        <v>245</v>
      </c>
    </row>
    <row r="312" s="14" customFormat="1">
      <c r="A312" s="14"/>
      <c r="B312" s="249"/>
      <c r="C312" s="250"/>
      <c r="D312" s="234" t="s">
        <v>257</v>
      </c>
      <c r="E312" s="251" t="s">
        <v>1</v>
      </c>
      <c r="F312" s="252" t="s">
        <v>87</v>
      </c>
      <c r="G312" s="250"/>
      <c r="H312" s="253">
        <v>2</v>
      </c>
      <c r="I312" s="254"/>
      <c r="J312" s="250"/>
      <c r="K312" s="250"/>
      <c r="L312" s="255"/>
      <c r="M312" s="256"/>
      <c r="N312" s="257"/>
      <c r="O312" s="257"/>
      <c r="P312" s="257"/>
      <c r="Q312" s="257"/>
      <c r="R312" s="257"/>
      <c r="S312" s="257"/>
      <c r="T312" s="25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9" t="s">
        <v>257</v>
      </c>
      <c r="AU312" s="259" t="s">
        <v>87</v>
      </c>
      <c r="AV312" s="14" t="s">
        <v>87</v>
      </c>
      <c r="AW312" s="14" t="s">
        <v>34</v>
      </c>
      <c r="AX312" s="14" t="s">
        <v>77</v>
      </c>
      <c r="AY312" s="259" t="s">
        <v>245</v>
      </c>
    </row>
    <row r="313" s="15" customFormat="1">
      <c r="A313" s="15"/>
      <c r="B313" s="260"/>
      <c r="C313" s="261"/>
      <c r="D313" s="234" t="s">
        <v>257</v>
      </c>
      <c r="E313" s="262" t="s">
        <v>1</v>
      </c>
      <c r="F313" s="263" t="s">
        <v>266</v>
      </c>
      <c r="G313" s="261"/>
      <c r="H313" s="264">
        <v>4</v>
      </c>
      <c r="I313" s="265"/>
      <c r="J313" s="261"/>
      <c r="K313" s="261"/>
      <c r="L313" s="266"/>
      <c r="M313" s="267"/>
      <c r="N313" s="268"/>
      <c r="O313" s="268"/>
      <c r="P313" s="268"/>
      <c r="Q313" s="268"/>
      <c r="R313" s="268"/>
      <c r="S313" s="268"/>
      <c r="T313" s="269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70" t="s">
        <v>257</v>
      </c>
      <c r="AU313" s="270" t="s">
        <v>87</v>
      </c>
      <c r="AV313" s="15" t="s">
        <v>253</v>
      </c>
      <c r="AW313" s="15" t="s">
        <v>34</v>
      </c>
      <c r="AX313" s="15" t="s">
        <v>85</v>
      </c>
      <c r="AY313" s="270" t="s">
        <v>245</v>
      </c>
    </row>
    <row r="314" s="2" customFormat="1" ht="16.5" customHeight="1">
      <c r="A314" s="40"/>
      <c r="B314" s="41"/>
      <c r="C314" s="221" t="s">
        <v>452</v>
      </c>
      <c r="D314" s="221" t="s">
        <v>248</v>
      </c>
      <c r="E314" s="222" t="s">
        <v>472</v>
      </c>
      <c r="F314" s="223" t="s">
        <v>473</v>
      </c>
      <c r="G314" s="224" t="s">
        <v>455</v>
      </c>
      <c r="H314" s="225">
        <v>4</v>
      </c>
      <c r="I314" s="226"/>
      <c r="J314" s="227">
        <f>ROUND(I314*H314,2)</f>
        <v>0</v>
      </c>
      <c r="K314" s="223" t="s">
        <v>252</v>
      </c>
      <c r="L314" s="46"/>
      <c r="M314" s="228" t="s">
        <v>1</v>
      </c>
      <c r="N314" s="229" t="s">
        <v>42</v>
      </c>
      <c r="O314" s="93"/>
      <c r="P314" s="230">
        <f>O314*H314</f>
        <v>0</v>
      </c>
      <c r="Q314" s="230">
        <v>0</v>
      </c>
      <c r="R314" s="230">
        <f>Q314*H314</f>
        <v>0</v>
      </c>
      <c r="S314" s="230">
        <v>0</v>
      </c>
      <c r="T314" s="231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32" t="s">
        <v>253</v>
      </c>
      <c r="AT314" s="232" t="s">
        <v>248</v>
      </c>
      <c r="AU314" s="232" t="s">
        <v>87</v>
      </c>
      <c r="AY314" s="19" t="s">
        <v>245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9" t="s">
        <v>85</v>
      </c>
      <c r="BK314" s="233">
        <f>ROUND(I314*H314,2)</f>
        <v>0</v>
      </c>
      <c r="BL314" s="19" t="s">
        <v>253</v>
      </c>
      <c r="BM314" s="232" t="s">
        <v>1769</v>
      </c>
    </row>
    <row r="315" s="2" customFormat="1">
      <c r="A315" s="40"/>
      <c r="B315" s="41"/>
      <c r="C315" s="42"/>
      <c r="D315" s="234" t="s">
        <v>255</v>
      </c>
      <c r="E315" s="42"/>
      <c r="F315" s="235" t="s">
        <v>475</v>
      </c>
      <c r="G315" s="42"/>
      <c r="H315" s="42"/>
      <c r="I315" s="236"/>
      <c r="J315" s="42"/>
      <c r="K315" s="42"/>
      <c r="L315" s="46"/>
      <c r="M315" s="237"/>
      <c r="N315" s="238"/>
      <c r="O315" s="93"/>
      <c r="P315" s="93"/>
      <c r="Q315" s="93"/>
      <c r="R315" s="93"/>
      <c r="S315" s="93"/>
      <c r="T315" s="94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255</v>
      </c>
      <c r="AU315" s="19" t="s">
        <v>87</v>
      </c>
    </row>
    <row r="316" s="13" customFormat="1">
      <c r="A316" s="13"/>
      <c r="B316" s="239"/>
      <c r="C316" s="240"/>
      <c r="D316" s="234" t="s">
        <v>257</v>
      </c>
      <c r="E316" s="241" t="s">
        <v>1</v>
      </c>
      <c r="F316" s="242" t="s">
        <v>1770</v>
      </c>
      <c r="G316" s="240"/>
      <c r="H316" s="241" t="s">
        <v>1</v>
      </c>
      <c r="I316" s="243"/>
      <c r="J316" s="240"/>
      <c r="K316" s="240"/>
      <c r="L316" s="244"/>
      <c r="M316" s="245"/>
      <c r="N316" s="246"/>
      <c r="O316" s="246"/>
      <c r="P316" s="246"/>
      <c r="Q316" s="246"/>
      <c r="R316" s="246"/>
      <c r="S316" s="246"/>
      <c r="T316" s="247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8" t="s">
        <v>257</v>
      </c>
      <c r="AU316" s="248" t="s">
        <v>87</v>
      </c>
      <c r="AV316" s="13" t="s">
        <v>85</v>
      </c>
      <c r="AW316" s="13" t="s">
        <v>34</v>
      </c>
      <c r="AX316" s="13" t="s">
        <v>77</v>
      </c>
      <c r="AY316" s="248" t="s">
        <v>245</v>
      </c>
    </row>
    <row r="317" s="14" customFormat="1">
      <c r="A317" s="14"/>
      <c r="B317" s="249"/>
      <c r="C317" s="250"/>
      <c r="D317" s="234" t="s">
        <v>257</v>
      </c>
      <c r="E317" s="251" t="s">
        <v>1</v>
      </c>
      <c r="F317" s="252" t="s">
        <v>87</v>
      </c>
      <c r="G317" s="250"/>
      <c r="H317" s="253">
        <v>2</v>
      </c>
      <c r="I317" s="254"/>
      <c r="J317" s="250"/>
      <c r="K317" s="250"/>
      <c r="L317" s="255"/>
      <c r="M317" s="256"/>
      <c r="N317" s="257"/>
      <c r="O317" s="257"/>
      <c r="P317" s="257"/>
      <c r="Q317" s="257"/>
      <c r="R317" s="257"/>
      <c r="S317" s="257"/>
      <c r="T317" s="258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9" t="s">
        <v>257</v>
      </c>
      <c r="AU317" s="259" t="s">
        <v>87</v>
      </c>
      <c r="AV317" s="14" t="s">
        <v>87</v>
      </c>
      <c r="AW317" s="14" t="s">
        <v>34</v>
      </c>
      <c r="AX317" s="14" t="s">
        <v>77</v>
      </c>
      <c r="AY317" s="259" t="s">
        <v>245</v>
      </c>
    </row>
    <row r="318" s="13" customFormat="1">
      <c r="A318" s="13"/>
      <c r="B318" s="239"/>
      <c r="C318" s="240"/>
      <c r="D318" s="234" t="s">
        <v>257</v>
      </c>
      <c r="E318" s="241" t="s">
        <v>1</v>
      </c>
      <c r="F318" s="242" t="s">
        <v>1771</v>
      </c>
      <c r="G318" s="240"/>
      <c r="H318" s="241" t="s">
        <v>1</v>
      </c>
      <c r="I318" s="243"/>
      <c r="J318" s="240"/>
      <c r="K318" s="240"/>
      <c r="L318" s="244"/>
      <c r="M318" s="245"/>
      <c r="N318" s="246"/>
      <c r="O318" s="246"/>
      <c r="P318" s="246"/>
      <c r="Q318" s="246"/>
      <c r="R318" s="246"/>
      <c r="S318" s="246"/>
      <c r="T318" s="247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8" t="s">
        <v>257</v>
      </c>
      <c r="AU318" s="248" t="s">
        <v>87</v>
      </c>
      <c r="AV318" s="13" t="s">
        <v>85</v>
      </c>
      <c r="AW318" s="13" t="s">
        <v>34</v>
      </c>
      <c r="AX318" s="13" t="s">
        <v>77</v>
      </c>
      <c r="AY318" s="248" t="s">
        <v>245</v>
      </c>
    </row>
    <row r="319" s="14" customFormat="1">
      <c r="A319" s="14"/>
      <c r="B319" s="249"/>
      <c r="C319" s="250"/>
      <c r="D319" s="234" t="s">
        <v>257</v>
      </c>
      <c r="E319" s="251" t="s">
        <v>1</v>
      </c>
      <c r="F319" s="252" t="s">
        <v>87</v>
      </c>
      <c r="G319" s="250"/>
      <c r="H319" s="253">
        <v>2</v>
      </c>
      <c r="I319" s="254"/>
      <c r="J319" s="250"/>
      <c r="K319" s="250"/>
      <c r="L319" s="255"/>
      <c r="M319" s="256"/>
      <c r="N319" s="257"/>
      <c r="O319" s="257"/>
      <c r="P319" s="257"/>
      <c r="Q319" s="257"/>
      <c r="R319" s="257"/>
      <c r="S319" s="257"/>
      <c r="T319" s="25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9" t="s">
        <v>257</v>
      </c>
      <c r="AU319" s="259" t="s">
        <v>87</v>
      </c>
      <c r="AV319" s="14" t="s">
        <v>87</v>
      </c>
      <c r="AW319" s="14" t="s">
        <v>34</v>
      </c>
      <c r="AX319" s="14" t="s">
        <v>77</v>
      </c>
      <c r="AY319" s="259" t="s">
        <v>245</v>
      </c>
    </row>
    <row r="320" s="15" customFormat="1">
      <c r="A320" s="15"/>
      <c r="B320" s="260"/>
      <c r="C320" s="261"/>
      <c r="D320" s="234" t="s">
        <v>257</v>
      </c>
      <c r="E320" s="262" t="s">
        <v>1</v>
      </c>
      <c r="F320" s="263" t="s">
        <v>266</v>
      </c>
      <c r="G320" s="261"/>
      <c r="H320" s="264">
        <v>4</v>
      </c>
      <c r="I320" s="265"/>
      <c r="J320" s="261"/>
      <c r="K320" s="261"/>
      <c r="L320" s="266"/>
      <c r="M320" s="267"/>
      <c r="N320" s="268"/>
      <c r="O320" s="268"/>
      <c r="P320" s="268"/>
      <c r="Q320" s="268"/>
      <c r="R320" s="268"/>
      <c r="S320" s="268"/>
      <c r="T320" s="269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70" t="s">
        <v>257</v>
      </c>
      <c r="AU320" s="270" t="s">
        <v>87</v>
      </c>
      <c r="AV320" s="15" t="s">
        <v>253</v>
      </c>
      <c r="AW320" s="15" t="s">
        <v>34</v>
      </c>
      <c r="AX320" s="15" t="s">
        <v>85</v>
      </c>
      <c r="AY320" s="270" t="s">
        <v>245</v>
      </c>
    </row>
    <row r="321" s="2" customFormat="1" ht="16.5" customHeight="1">
      <c r="A321" s="40"/>
      <c r="B321" s="41"/>
      <c r="C321" s="221" t="s">
        <v>460</v>
      </c>
      <c r="D321" s="221" t="s">
        <v>248</v>
      </c>
      <c r="E321" s="222" t="s">
        <v>478</v>
      </c>
      <c r="F321" s="223" t="s">
        <v>479</v>
      </c>
      <c r="G321" s="224" t="s">
        <v>455</v>
      </c>
      <c r="H321" s="225">
        <v>10</v>
      </c>
      <c r="I321" s="226"/>
      <c r="J321" s="227">
        <f>ROUND(I321*H321,2)</f>
        <v>0</v>
      </c>
      <c r="K321" s="223" t="s">
        <v>252</v>
      </c>
      <c r="L321" s="46"/>
      <c r="M321" s="228" t="s">
        <v>1</v>
      </c>
      <c r="N321" s="229" t="s">
        <v>42</v>
      </c>
      <c r="O321" s="93"/>
      <c r="P321" s="230">
        <f>O321*H321</f>
        <v>0</v>
      </c>
      <c r="Q321" s="230">
        <v>0</v>
      </c>
      <c r="R321" s="230">
        <f>Q321*H321</f>
        <v>0</v>
      </c>
      <c r="S321" s="230">
        <v>0</v>
      </c>
      <c r="T321" s="231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32" t="s">
        <v>253</v>
      </c>
      <c r="AT321" s="232" t="s">
        <v>248</v>
      </c>
      <c r="AU321" s="232" t="s">
        <v>87</v>
      </c>
      <c r="AY321" s="19" t="s">
        <v>245</v>
      </c>
      <c r="BE321" s="233">
        <f>IF(N321="základní",J321,0)</f>
        <v>0</v>
      </c>
      <c r="BF321" s="233">
        <f>IF(N321="snížená",J321,0)</f>
        <v>0</v>
      </c>
      <c r="BG321" s="233">
        <f>IF(N321="zákl. přenesená",J321,0)</f>
        <v>0</v>
      </c>
      <c r="BH321" s="233">
        <f>IF(N321="sníž. přenesená",J321,0)</f>
        <v>0</v>
      </c>
      <c r="BI321" s="233">
        <f>IF(N321="nulová",J321,0)</f>
        <v>0</v>
      </c>
      <c r="BJ321" s="19" t="s">
        <v>85</v>
      </c>
      <c r="BK321" s="233">
        <f>ROUND(I321*H321,2)</f>
        <v>0</v>
      </c>
      <c r="BL321" s="19" t="s">
        <v>253</v>
      </c>
      <c r="BM321" s="232" t="s">
        <v>1772</v>
      </c>
    </row>
    <row r="322" s="2" customFormat="1">
      <c r="A322" s="40"/>
      <c r="B322" s="41"/>
      <c r="C322" s="42"/>
      <c r="D322" s="234" t="s">
        <v>255</v>
      </c>
      <c r="E322" s="42"/>
      <c r="F322" s="235" t="s">
        <v>481</v>
      </c>
      <c r="G322" s="42"/>
      <c r="H322" s="42"/>
      <c r="I322" s="236"/>
      <c r="J322" s="42"/>
      <c r="K322" s="42"/>
      <c r="L322" s="46"/>
      <c r="M322" s="237"/>
      <c r="N322" s="238"/>
      <c r="O322" s="93"/>
      <c r="P322" s="93"/>
      <c r="Q322" s="93"/>
      <c r="R322" s="93"/>
      <c r="S322" s="93"/>
      <c r="T322" s="94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255</v>
      </c>
      <c r="AU322" s="19" t="s">
        <v>87</v>
      </c>
    </row>
    <row r="323" s="2" customFormat="1" ht="16.5" customHeight="1">
      <c r="A323" s="40"/>
      <c r="B323" s="41"/>
      <c r="C323" s="221" t="s">
        <v>466</v>
      </c>
      <c r="D323" s="221" t="s">
        <v>248</v>
      </c>
      <c r="E323" s="222" t="s">
        <v>483</v>
      </c>
      <c r="F323" s="223" t="s">
        <v>484</v>
      </c>
      <c r="G323" s="224" t="s">
        <v>455</v>
      </c>
      <c r="H323" s="225">
        <v>30</v>
      </c>
      <c r="I323" s="226"/>
      <c r="J323" s="227">
        <f>ROUND(I323*H323,2)</f>
        <v>0</v>
      </c>
      <c r="K323" s="223" t="s">
        <v>252</v>
      </c>
      <c r="L323" s="46"/>
      <c r="M323" s="228" t="s">
        <v>1</v>
      </c>
      <c r="N323" s="229" t="s">
        <v>42</v>
      </c>
      <c r="O323" s="93"/>
      <c r="P323" s="230">
        <f>O323*H323</f>
        <v>0</v>
      </c>
      <c r="Q323" s="230">
        <v>0</v>
      </c>
      <c r="R323" s="230">
        <f>Q323*H323</f>
        <v>0</v>
      </c>
      <c r="S323" s="230">
        <v>0</v>
      </c>
      <c r="T323" s="231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32" t="s">
        <v>253</v>
      </c>
      <c r="AT323" s="232" t="s">
        <v>248</v>
      </c>
      <c r="AU323" s="232" t="s">
        <v>87</v>
      </c>
      <c r="AY323" s="19" t="s">
        <v>245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9" t="s">
        <v>85</v>
      </c>
      <c r="BK323" s="233">
        <f>ROUND(I323*H323,2)</f>
        <v>0</v>
      </c>
      <c r="BL323" s="19" t="s">
        <v>253</v>
      </c>
      <c r="BM323" s="232" t="s">
        <v>1773</v>
      </c>
    </row>
    <row r="324" s="2" customFormat="1">
      <c r="A324" s="40"/>
      <c r="B324" s="41"/>
      <c r="C324" s="42"/>
      <c r="D324" s="234" t="s">
        <v>255</v>
      </c>
      <c r="E324" s="42"/>
      <c r="F324" s="235" t="s">
        <v>486</v>
      </c>
      <c r="G324" s="42"/>
      <c r="H324" s="42"/>
      <c r="I324" s="236"/>
      <c r="J324" s="42"/>
      <c r="K324" s="42"/>
      <c r="L324" s="46"/>
      <c r="M324" s="237"/>
      <c r="N324" s="238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255</v>
      </c>
      <c r="AU324" s="19" t="s">
        <v>87</v>
      </c>
    </row>
    <row r="325" s="2" customFormat="1" ht="16.5" customHeight="1">
      <c r="A325" s="40"/>
      <c r="B325" s="41"/>
      <c r="C325" s="221" t="s">
        <v>471</v>
      </c>
      <c r="D325" s="221" t="s">
        <v>248</v>
      </c>
      <c r="E325" s="222" t="s">
        <v>488</v>
      </c>
      <c r="F325" s="223" t="s">
        <v>489</v>
      </c>
      <c r="G325" s="224" t="s">
        <v>317</v>
      </c>
      <c r="H325" s="225">
        <v>19666</v>
      </c>
      <c r="I325" s="226"/>
      <c r="J325" s="227">
        <f>ROUND(I325*H325,2)</f>
        <v>0</v>
      </c>
      <c r="K325" s="223" t="s">
        <v>252</v>
      </c>
      <c r="L325" s="46"/>
      <c r="M325" s="228" t="s">
        <v>1</v>
      </c>
      <c r="N325" s="229" t="s">
        <v>42</v>
      </c>
      <c r="O325" s="93"/>
      <c r="P325" s="230">
        <f>O325*H325</f>
        <v>0</v>
      </c>
      <c r="Q325" s="230">
        <v>0</v>
      </c>
      <c r="R325" s="230">
        <f>Q325*H325</f>
        <v>0</v>
      </c>
      <c r="S325" s="230">
        <v>0</v>
      </c>
      <c r="T325" s="231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32" t="s">
        <v>253</v>
      </c>
      <c r="AT325" s="232" t="s">
        <v>248</v>
      </c>
      <c r="AU325" s="232" t="s">
        <v>87</v>
      </c>
      <c r="AY325" s="19" t="s">
        <v>245</v>
      </c>
      <c r="BE325" s="233">
        <f>IF(N325="základní",J325,0)</f>
        <v>0</v>
      </c>
      <c r="BF325" s="233">
        <f>IF(N325="snížená",J325,0)</f>
        <v>0</v>
      </c>
      <c r="BG325" s="233">
        <f>IF(N325="zákl. přenesená",J325,0)</f>
        <v>0</v>
      </c>
      <c r="BH325" s="233">
        <f>IF(N325="sníž. přenesená",J325,0)</f>
        <v>0</v>
      </c>
      <c r="BI325" s="233">
        <f>IF(N325="nulová",J325,0)</f>
        <v>0</v>
      </c>
      <c r="BJ325" s="19" t="s">
        <v>85</v>
      </c>
      <c r="BK325" s="233">
        <f>ROUND(I325*H325,2)</f>
        <v>0</v>
      </c>
      <c r="BL325" s="19" t="s">
        <v>253</v>
      </c>
      <c r="BM325" s="232" t="s">
        <v>1774</v>
      </c>
    </row>
    <row r="326" s="2" customFormat="1">
      <c r="A326" s="40"/>
      <c r="B326" s="41"/>
      <c r="C326" s="42"/>
      <c r="D326" s="234" t="s">
        <v>255</v>
      </c>
      <c r="E326" s="42"/>
      <c r="F326" s="235" t="s">
        <v>491</v>
      </c>
      <c r="G326" s="42"/>
      <c r="H326" s="42"/>
      <c r="I326" s="236"/>
      <c r="J326" s="42"/>
      <c r="K326" s="42"/>
      <c r="L326" s="46"/>
      <c r="M326" s="237"/>
      <c r="N326" s="238"/>
      <c r="O326" s="93"/>
      <c r="P326" s="93"/>
      <c r="Q326" s="93"/>
      <c r="R326" s="93"/>
      <c r="S326" s="93"/>
      <c r="T326" s="94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255</v>
      </c>
      <c r="AU326" s="19" t="s">
        <v>87</v>
      </c>
    </row>
    <row r="327" s="13" customFormat="1">
      <c r="A327" s="13"/>
      <c r="B327" s="239"/>
      <c r="C327" s="240"/>
      <c r="D327" s="234" t="s">
        <v>257</v>
      </c>
      <c r="E327" s="241" t="s">
        <v>1</v>
      </c>
      <c r="F327" s="242" t="s">
        <v>492</v>
      </c>
      <c r="G327" s="240"/>
      <c r="H327" s="241" t="s">
        <v>1</v>
      </c>
      <c r="I327" s="243"/>
      <c r="J327" s="240"/>
      <c r="K327" s="240"/>
      <c r="L327" s="244"/>
      <c r="M327" s="245"/>
      <c r="N327" s="246"/>
      <c r="O327" s="246"/>
      <c r="P327" s="246"/>
      <c r="Q327" s="246"/>
      <c r="R327" s="246"/>
      <c r="S327" s="246"/>
      <c r="T327" s="247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8" t="s">
        <v>257</v>
      </c>
      <c r="AU327" s="248" t="s">
        <v>87</v>
      </c>
      <c r="AV327" s="13" t="s">
        <v>85</v>
      </c>
      <c r="AW327" s="13" t="s">
        <v>34</v>
      </c>
      <c r="AX327" s="13" t="s">
        <v>77</v>
      </c>
      <c r="AY327" s="248" t="s">
        <v>245</v>
      </c>
    </row>
    <row r="328" s="14" customFormat="1">
      <c r="A328" s="14"/>
      <c r="B328" s="249"/>
      <c r="C328" s="250"/>
      <c r="D328" s="234" t="s">
        <v>257</v>
      </c>
      <c r="E328" s="251" t="s">
        <v>1</v>
      </c>
      <c r="F328" s="252" t="s">
        <v>493</v>
      </c>
      <c r="G328" s="250"/>
      <c r="H328" s="253">
        <v>19326</v>
      </c>
      <c r="I328" s="254"/>
      <c r="J328" s="250"/>
      <c r="K328" s="250"/>
      <c r="L328" s="255"/>
      <c r="M328" s="256"/>
      <c r="N328" s="257"/>
      <c r="O328" s="257"/>
      <c r="P328" s="257"/>
      <c r="Q328" s="257"/>
      <c r="R328" s="257"/>
      <c r="S328" s="257"/>
      <c r="T328" s="25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9" t="s">
        <v>257</v>
      </c>
      <c r="AU328" s="259" t="s">
        <v>87</v>
      </c>
      <c r="AV328" s="14" t="s">
        <v>87</v>
      </c>
      <c r="AW328" s="14" t="s">
        <v>34</v>
      </c>
      <c r="AX328" s="14" t="s">
        <v>77</v>
      </c>
      <c r="AY328" s="259" t="s">
        <v>245</v>
      </c>
    </row>
    <row r="329" s="14" customFormat="1">
      <c r="A329" s="14"/>
      <c r="B329" s="249"/>
      <c r="C329" s="250"/>
      <c r="D329" s="234" t="s">
        <v>257</v>
      </c>
      <c r="E329" s="251" t="s">
        <v>1</v>
      </c>
      <c r="F329" s="252" t="s">
        <v>214</v>
      </c>
      <c r="G329" s="250"/>
      <c r="H329" s="253">
        <v>40</v>
      </c>
      <c r="I329" s="254"/>
      <c r="J329" s="250"/>
      <c r="K329" s="250"/>
      <c r="L329" s="255"/>
      <c r="M329" s="256"/>
      <c r="N329" s="257"/>
      <c r="O329" s="257"/>
      <c r="P329" s="257"/>
      <c r="Q329" s="257"/>
      <c r="R329" s="257"/>
      <c r="S329" s="257"/>
      <c r="T329" s="258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9" t="s">
        <v>257</v>
      </c>
      <c r="AU329" s="259" t="s">
        <v>87</v>
      </c>
      <c r="AV329" s="14" t="s">
        <v>87</v>
      </c>
      <c r="AW329" s="14" t="s">
        <v>34</v>
      </c>
      <c r="AX329" s="14" t="s">
        <v>77</v>
      </c>
      <c r="AY329" s="259" t="s">
        <v>245</v>
      </c>
    </row>
    <row r="330" s="13" customFormat="1">
      <c r="A330" s="13"/>
      <c r="B330" s="239"/>
      <c r="C330" s="240"/>
      <c r="D330" s="234" t="s">
        <v>257</v>
      </c>
      <c r="E330" s="241" t="s">
        <v>1</v>
      </c>
      <c r="F330" s="242" t="s">
        <v>495</v>
      </c>
      <c r="G330" s="240"/>
      <c r="H330" s="241" t="s">
        <v>1</v>
      </c>
      <c r="I330" s="243"/>
      <c r="J330" s="240"/>
      <c r="K330" s="240"/>
      <c r="L330" s="244"/>
      <c r="M330" s="245"/>
      <c r="N330" s="246"/>
      <c r="O330" s="246"/>
      <c r="P330" s="246"/>
      <c r="Q330" s="246"/>
      <c r="R330" s="246"/>
      <c r="S330" s="246"/>
      <c r="T330" s="247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8" t="s">
        <v>257</v>
      </c>
      <c r="AU330" s="248" t="s">
        <v>87</v>
      </c>
      <c r="AV330" s="13" t="s">
        <v>85</v>
      </c>
      <c r="AW330" s="13" t="s">
        <v>34</v>
      </c>
      <c r="AX330" s="13" t="s">
        <v>77</v>
      </c>
      <c r="AY330" s="248" t="s">
        <v>245</v>
      </c>
    </row>
    <row r="331" s="14" customFormat="1">
      <c r="A331" s="14"/>
      <c r="B331" s="249"/>
      <c r="C331" s="250"/>
      <c r="D331" s="234" t="s">
        <v>257</v>
      </c>
      <c r="E331" s="251" t="s">
        <v>1</v>
      </c>
      <c r="F331" s="252" t="s">
        <v>496</v>
      </c>
      <c r="G331" s="250"/>
      <c r="H331" s="253">
        <v>300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257</v>
      </c>
      <c r="AU331" s="259" t="s">
        <v>87</v>
      </c>
      <c r="AV331" s="14" t="s">
        <v>87</v>
      </c>
      <c r="AW331" s="14" t="s">
        <v>34</v>
      </c>
      <c r="AX331" s="14" t="s">
        <v>77</v>
      </c>
      <c r="AY331" s="259" t="s">
        <v>245</v>
      </c>
    </row>
    <row r="332" s="15" customFormat="1">
      <c r="A332" s="15"/>
      <c r="B332" s="260"/>
      <c r="C332" s="261"/>
      <c r="D332" s="234" t="s">
        <v>257</v>
      </c>
      <c r="E332" s="262" t="s">
        <v>209</v>
      </c>
      <c r="F332" s="263" t="s">
        <v>266</v>
      </c>
      <c r="G332" s="261"/>
      <c r="H332" s="264">
        <v>19666</v>
      </c>
      <c r="I332" s="265"/>
      <c r="J332" s="261"/>
      <c r="K332" s="261"/>
      <c r="L332" s="266"/>
      <c r="M332" s="267"/>
      <c r="N332" s="268"/>
      <c r="O332" s="268"/>
      <c r="P332" s="268"/>
      <c r="Q332" s="268"/>
      <c r="R332" s="268"/>
      <c r="S332" s="268"/>
      <c r="T332" s="269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70" t="s">
        <v>257</v>
      </c>
      <c r="AU332" s="270" t="s">
        <v>87</v>
      </c>
      <c r="AV332" s="15" t="s">
        <v>253</v>
      </c>
      <c r="AW332" s="15" t="s">
        <v>34</v>
      </c>
      <c r="AX332" s="15" t="s">
        <v>85</v>
      </c>
      <c r="AY332" s="270" t="s">
        <v>245</v>
      </c>
    </row>
    <row r="333" s="2" customFormat="1" ht="16.5" customHeight="1">
      <c r="A333" s="40"/>
      <c r="B333" s="41"/>
      <c r="C333" s="221" t="s">
        <v>218</v>
      </c>
      <c r="D333" s="221" t="s">
        <v>248</v>
      </c>
      <c r="E333" s="222" t="s">
        <v>498</v>
      </c>
      <c r="F333" s="223" t="s">
        <v>499</v>
      </c>
      <c r="G333" s="224" t="s">
        <v>317</v>
      </c>
      <c r="H333" s="225">
        <v>19666</v>
      </c>
      <c r="I333" s="226"/>
      <c r="J333" s="227">
        <f>ROUND(I333*H333,2)</f>
        <v>0</v>
      </c>
      <c r="K333" s="223" t="s">
        <v>252</v>
      </c>
      <c r="L333" s="46"/>
      <c r="M333" s="228" t="s">
        <v>1</v>
      </c>
      <c r="N333" s="229" t="s">
        <v>42</v>
      </c>
      <c r="O333" s="93"/>
      <c r="P333" s="230">
        <f>O333*H333</f>
        <v>0</v>
      </c>
      <c r="Q333" s="230">
        <v>0</v>
      </c>
      <c r="R333" s="230">
        <f>Q333*H333</f>
        <v>0</v>
      </c>
      <c r="S333" s="230">
        <v>0</v>
      </c>
      <c r="T333" s="231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232" t="s">
        <v>253</v>
      </c>
      <c r="AT333" s="232" t="s">
        <v>248</v>
      </c>
      <c r="AU333" s="232" t="s">
        <v>87</v>
      </c>
      <c r="AY333" s="19" t="s">
        <v>245</v>
      </c>
      <c r="BE333" s="233">
        <f>IF(N333="základní",J333,0)</f>
        <v>0</v>
      </c>
      <c r="BF333" s="233">
        <f>IF(N333="snížená",J333,0)</f>
        <v>0</v>
      </c>
      <c r="BG333" s="233">
        <f>IF(N333="zákl. přenesená",J333,0)</f>
        <v>0</v>
      </c>
      <c r="BH333" s="233">
        <f>IF(N333="sníž. přenesená",J333,0)</f>
        <v>0</v>
      </c>
      <c r="BI333" s="233">
        <f>IF(N333="nulová",J333,0)</f>
        <v>0</v>
      </c>
      <c r="BJ333" s="19" t="s">
        <v>85</v>
      </c>
      <c r="BK333" s="233">
        <f>ROUND(I333*H333,2)</f>
        <v>0</v>
      </c>
      <c r="BL333" s="19" t="s">
        <v>253</v>
      </c>
      <c r="BM333" s="232" t="s">
        <v>1775</v>
      </c>
    </row>
    <row r="334" s="2" customFormat="1">
      <c r="A334" s="40"/>
      <c r="B334" s="41"/>
      <c r="C334" s="42"/>
      <c r="D334" s="234" t="s">
        <v>255</v>
      </c>
      <c r="E334" s="42"/>
      <c r="F334" s="235" t="s">
        <v>501</v>
      </c>
      <c r="G334" s="42"/>
      <c r="H334" s="42"/>
      <c r="I334" s="236"/>
      <c r="J334" s="42"/>
      <c r="K334" s="42"/>
      <c r="L334" s="46"/>
      <c r="M334" s="237"/>
      <c r="N334" s="238"/>
      <c r="O334" s="93"/>
      <c r="P334" s="93"/>
      <c r="Q334" s="93"/>
      <c r="R334" s="93"/>
      <c r="S334" s="93"/>
      <c r="T334" s="94"/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T334" s="19" t="s">
        <v>255</v>
      </c>
      <c r="AU334" s="19" t="s">
        <v>87</v>
      </c>
    </row>
    <row r="335" s="14" customFormat="1">
      <c r="A335" s="14"/>
      <c r="B335" s="249"/>
      <c r="C335" s="250"/>
      <c r="D335" s="234" t="s">
        <v>257</v>
      </c>
      <c r="E335" s="251" t="s">
        <v>1</v>
      </c>
      <c r="F335" s="252" t="s">
        <v>209</v>
      </c>
      <c r="G335" s="250"/>
      <c r="H335" s="253">
        <v>19666</v>
      </c>
      <c r="I335" s="254"/>
      <c r="J335" s="250"/>
      <c r="K335" s="250"/>
      <c r="L335" s="255"/>
      <c r="M335" s="256"/>
      <c r="N335" s="257"/>
      <c r="O335" s="257"/>
      <c r="P335" s="257"/>
      <c r="Q335" s="257"/>
      <c r="R335" s="257"/>
      <c r="S335" s="257"/>
      <c r="T335" s="258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9" t="s">
        <v>257</v>
      </c>
      <c r="AU335" s="259" t="s">
        <v>87</v>
      </c>
      <c r="AV335" s="14" t="s">
        <v>87</v>
      </c>
      <c r="AW335" s="14" t="s">
        <v>34</v>
      </c>
      <c r="AX335" s="14" t="s">
        <v>85</v>
      </c>
      <c r="AY335" s="259" t="s">
        <v>245</v>
      </c>
    </row>
    <row r="336" s="2" customFormat="1" ht="16.5" customHeight="1">
      <c r="A336" s="40"/>
      <c r="B336" s="41"/>
      <c r="C336" s="221" t="s">
        <v>482</v>
      </c>
      <c r="D336" s="221" t="s">
        <v>248</v>
      </c>
      <c r="E336" s="222" t="s">
        <v>503</v>
      </c>
      <c r="F336" s="223" t="s">
        <v>504</v>
      </c>
      <c r="G336" s="224" t="s">
        <v>317</v>
      </c>
      <c r="H336" s="225">
        <v>7706</v>
      </c>
      <c r="I336" s="226"/>
      <c r="J336" s="227">
        <f>ROUND(I336*H336,2)</f>
        <v>0</v>
      </c>
      <c r="K336" s="223" t="s">
        <v>252</v>
      </c>
      <c r="L336" s="46"/>
      <c r="M336" s="228" t="s">
        <v>1</v>
      </c>
      <c r="N336" s="229" t="s">
        <v>42</v>
      </c>
      <c r="O336" s="93"/>
      <c r="P336" s="230">
        <f>O336*H336</f>
        <v>0</v>
      </c>
      <c r="Q336" s="230">
        <v>0</v>
      </c>
      <c r="R336" s="230">
        <f>Q336*H336</f>
        <v>0</v>
      </c>
      <c r="S336" s="230">
        <v>0</v>
      </c>
      <c r="T336" s="231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32" t="s">
        <v>253</v>
      </c>
      <c r="AT336" s="232" t="s">
        <v>248</v>
      </c>
      <c r="AU336" s="232" t="s">
        <v>87</v>
      </c>
      <c r="AY336" s="19" t="s">
        <v>245</v>
      </c>
      <c r="BE336" s="233">
        <f>IF(N336="základní",J336,0)</f>
        <v>0</v>
      </c>
      <c r="BF336" s="233">
        <f>IF(N336="snížená",J336,0)</f>
        <v>0</v>
      </c>
      <c r="BG336" s="233">
        <f>IF(N336="zákl. přenesená",J336,0)</f>
        <v>0</v>
      </c>
      <c r="BH336" s="233">
        <f>IF(N336="sníž. přenesená",J336,0)</f>
        <v>0</v>
      </c>
      <c r="BI336" s="233">
        <f>IF(N336="nulová",J336,0)</f>
        <v>0</v>
      </c>
      <c r="BJ336" s="19" t="s">
        <v>85</v>
      </c>
      <c r="BK336" s="233">
        <f>ROUND(I336*H336,2)</f>
        <v>0</v>
      </c>
      <c r="BL336" s="19" t="s">
        <v>253</v>
      </c>
      <c r="BM336" s="232" t="s">
        <v>1776</v>
      </c>
    </row>
    <row r="337" s="2" customFormat="1">
      <c r="A337" s="40"/>
      <c r="B337" s="41"/>
      <c r="C337" s="42"/>
      <c r="D337" s="234" t="s">
        <v>255</v>
      </c>
      <c r="E337" s="42"/>
      <c r="F337" s="235" t="s">
        <v>506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255</v>
      </c>
      <c r="AU337" s="19" t="s">
        <v>87</v>
      </c>
    </row>
    <row r="338" s="13" customFormat="1">
      <c r="A338" s="13"/>
      <c r="B338" s="239"/>
      <c r="C338" s="240"/>
      <c r="D338" s="234" t="s">
        <v>257</v>
      </c>
      <c r="E338" s="241" t="s">
        <v>1</v>
      </c>
      <c r="F338" s="242" t="s">
        <v>310</v>
      </c>
      <c r="G338" s="240"/>
      <c r="H338" s="241" t="s">
        <v>1</v>
      </c>
      <c r="I338" s="243"/>
      <c r="J338" s="240"/>
      <c r="K338" s="240"/>
      <c r="L338" s="244"/>
      <c r="M338" s="245"/>
      <c r="N338" s="246"/>
      <c r="O338" s="246"/>
      <c r="P338" s="246"/>
      <c r="Q338" s="246"/>
      <c r="R338" s="246"/>
      <c r="S338" s="246"/>
      <c r="T338" s="247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8" t="s">
        <v>257</v>
      </c>
      <c r="AU338" s="248" t="s">
        <v>87</v>
      </c>
      <c r="AV338" s="13" t="s">
        <v>85</v>
      </c>
      <c r="AW338" s="13" t="s">
        <v>34</v>
      </c>
      <c r="AX338" s="13" t="s">
        <v>77</v>
      </c>
      <c r="AY338" s="248" t="s">
        <v>245</v>
      </c>
    </row>
    <row r="339" s="14" customFormat="1">
      <c r="A339" s="14"/>
      <c r="B339" s="249"/>
      <c r="C339" s="250"/>
      <c r="D339" s="234" t="s">
        <v>257</v>
      </c>
      <c r="E339" s="251" t="s">
        <v>1</v>
      </c>
      <c r="F339" s="252" t="s">
        <v>1777</v>
      </c>
      <c r="G339" s="250"/>
      <c r="H339" s="253">
        <v>518</v>
      </c>
      <c r="I339" s="254"/>
      <c r="J339" s="250"/>
      <c r="K339" s="250"/>
      <c r="L339" s="255"/>
      <c r="M339" s="256"/>
      <c r="N339" s="257"/>
      <c r="O339" s="257"/>
      <c r="P339" s="257"/>
      <c r="Q339" s="257"/>
      <c r="R339" s="257"/>
      <c r="S339" s="257"/>
      <c r="T339" s="258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9" t="s">
        <v>257</v>
      </c>
      <c r="AU339" s="259" t="s">
        <v>87</v>
      </c>
      <c r="AV339" s="14" t="s">
        <v>87</v>
      </c>
      <c r="AW339" s="14" t="s">
        <v>34</v>
      </c>
      <c r="AX339" s="14" t="s">
        <v>77</v>
      </c>
      <c r="AY339" s="259" t="s">
        <v>245</v>
      </c>
    </row>
    <row r="340" s="14" customFormat="1">
      <c r="A340" s="14"/>
      <c r="B340" s="249"/>
      <c r="C340" s="250"/>
      <c r="D340" s="234" t="s">
        <v>257</v>
      </c>
      <c r="E340" s="251" t="s">
        <v>1</v>
      </c>
      <c r="F340" s="252" t="s">
        <v>1778</v>
      </c>
      <c r="G340" s="250"/>
      <c r="H340" s="253">
        <v>768</v>
      </c>
      <c r="I340" s="254"/>
      <c r="J340" s="250"/>
      <c r="K340" s="250"/>
      <c r="L340" s="255"/>
      <c r="M340" s="256"/>
      <c r="N340" s="257"/>
      <c r="O340" s="257"/>
      <c r="P340" s="257"/>
      <c r="Q340" s="257"/>
      <c r="R340" s="257"/>
      <c r="S340" s="257"/>
      <c r="T340" s="258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9" t="s">
        <v>257</v>
      </c>
      <c r="AU340" s="259" t="s">
        <v>87</v>
      </c>
      <c r="AV340" s="14" t="s">
        <v>87</v>
      </c>
      <c r="AW340" s="14" t="s">
        <v>34</v>
      </c>
      <c r="AX340" s="14" t="s">
        <v>77</v>
      </c>
      <c r="AY340" s="259" t="s">
        <v>245</v>
      </c>
    </row>
    <row r="341" s="14" customFormat="1">
      <c r="A341" s="14"/>
      <c r="B341" s="249"/>
      <c r="C341" s="250"/>
      <c r="D341" s="234" t="s">
        <v>257</v>
      </c>
      <c r="E341" s="251" t="s">
        <v>1</v>
      </c>
      <c r="F341" s="252" t="s">
        <v>1779</v>
      </c>
      <c r="G341" s="250"/>
      <c r="H341" s="253">
        <v>620</v>
      </c>
      <c r="I341" s="254"/>
      <c r="J341" s="250"/>
      <c r="K341" s="250"/>
      <c r="L341" s="255"/>
      <c r="M341" s="256"/>
      <c r="N341" s="257"/>
      <c r="O341" s="257"/>
      <c r="P341" s="257"/>
      <c r="Q341" s="257"/>
      <c r="R341" s="257"/>
      <c r="S341" s="257"/>
      <c r="T341" s="25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9" t="s">
        <v>257</v>
      </c>
      <c r="AU341" s="259" t="s">
        <v>87</v>
      </c>
      <c r="AV341" s="14" t="s">
        <v>87</v>
      </c>
      <c r="AW341" s="14" t="s">
        <v>34</v>
      </c>
      <c r="AX341" s="14" t="s">
        <v>77</v>
      </c>
      <c r="AY341" s="259" t="s">
        <v>245</v>
      </c>
    </row>
    <row r="342" s="14" customFormat="1">
      <c r="A342" s="14"/>
      <c r="B342" s="249"/>
      <c r="C342" s="250"/>
      <c r="D342" s="234" t="s">
        <v>257</v>
      </c>
      <c r="E342" s="251" t="s">
        <v>1</v>
      </c>
      <c r="F342" s="252" t="s">
        <v>1780</v>
      </c>
      <c r="G342" s="250"/>
      <c r="H342" s="253">
        <v>836</v>
      </c>
      <c r="I342" s="254"/>
      <c r="J342" s="250"/>
      <c r="K342" s="250"/>
      <c r="L342" s="255"/>
      <c r="M342" s="256"/>
      <c r="N342" s="257"/>
      <c r="O342" s="257"/>
      <c r="P342" s="257"/>
      <c r="Q342" s="257"/>
      <c r="R342" s="257"/>
      <c r="S342" s="257"/>
      <c r="T342" s="25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9" t="s">
        <v>257</v>
      </c>
      <c r="AU342" s="259" t="s">
        <v>87</v>
      </c>
      <c r="AV342" s="14" t="s">
        <v>87</v>
      </c>
      <c r="AW342" s="14" t="s">
        <v>34</v>
      </c>
      <c r="AX342" s="14" t="s">
        <v>77</v>
      </c>
      <c r="AY342" s="259" t="s">
        <v>245</v>
      </c>
    </row>
    <row r="343" s="14" customFormat="1">
      <c r="A343" s="14"/>
      <c r="B343" s="249"/>
      <c r="C343" s="250"/>
      <c r="D343" s="234" t="s">
        <v>257</v>
      </c>
      <c r="E343" s="251" t="s">
        <v>1</v>
      </c>
      <c r="F343" s="252" t="s">
        <v>1781</v>
      </c>
      <c r="G343" s="250"/>
      <c r="H343" s="253">
        <v>646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77</v>
      </c>
      <c r="AY343" s="259" t="s">
        <v>245</v>
      </c>
    </row>
    <row r="344" s="14" customFormat="1">
      <c r="A344" s="14"/>
      <c r="B344" s="249"/>
      <c r="C344" s="250"/>
      <c r="D344" s="234" t="s">
        <v>257</v>
      </c>
      <c r="E344" s="251" t="s">
        <v>1</v>
      </c>
      <c r="F344" s="252" t="s">
        <v>1782</v>
      </c>
      <c r="G344" s="250"/>
      <c r="H344" s="253">
        <v>448</v>
      </c>
      <c r="I344" s="254"/>
      <c r="J344" s="250"/>
      <c r="K344" s="250"/>
      <c r="L344" s="255"/>
      <c r="M344" s="256"/>
      <c r="N344" s="257"/>
      <c r="O344" s="257"/>
      <c r="P344" s="257"/>
      <c r="Q344" s="257"/>
      <c r="R344" s="257"/>
      <c r="S344" s="257"/>
      <c r="T344" s="258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9" t="s">
        <v>257</v>
      </c>
      <c r="AU344" s="259" t="s">
        <v>87</v>
      </c>
      <c r="AV344" s="14" t="s">
        <v>87</v>
      </c>
      <c r="AW344" s="14" t="s">
        <v>34</v>
      </c>
      <c r="AX344" s="14" t="s">
        <v>77</v>
      </c>
      <c r="AY344" s="259" t="s">
        <v>245</v>
      </c>
    </row>
    <row r="345" s="16" customFormat="1">
      <c r="A345" s="16"/>
      <c r="B345" s="271"/>
      <c r="C345" s="272"/>
      <c r="D345" s="234" t="s">
        <v>257</v>
      </c>
      <c r="E345" s="273" t="s">
        <v>1</v>
      </c>
      <c r="F345" s="274" t="s">
        <v>289</v>
      </c>
      <c r="G345" s="272"/>
      <c r="H345" s="275">
        <v>3836</v>
      </c>
      <c r="I345" s="276"/>
      <c r="J345" s="272"/>
      <c r="K345" s="272"/>
      <c r="L345" s="277"/>
      <c r="M345" s="278"/>
      <c r="N345" s="279"/>
      <c r="O345" s="279"/>
      <c r="P345" s="279"/>
      <c r="Q345" s="279"/>
      <c r="R345" s="279"/>
      <c r="S345" s="279"/>
      <c r="T345" s="280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T345" s="281" t="s">
        <v>257</v>
      </c>
      <c r="AU345" s="281" t="s">
        <v>87</v>
      </c>
      <c r="AV345" s="16" t="s">
        <v>272</v>
      </c>
      <c r="AW345" s="16" t="s">
        <v>34</v>
      </c>
      <c r="AX345" s="16" t="s">
        <v>77</v>
      </c>
      <c r="AY345" s="281" t="s">
        <v>245</v>
      </c>
    </row>
    <row r="346" s="13" customFormat="1">
      <c r="A346" s="13"/>
      <c r="B346" s="239"/>
      <c r="C346" s="240"/>
      <c r="D346" s="234" t="s">
        <v>257</v>
      </c>
      <c r="E346" s="241" t="s">
        <v>1</v>
      </c>
      <c r="F346" s="242" t="s">
        <v>324</v>
      </c>
      <c r="G346" s="240"/>
      <c r="H346" s="241" t="s">
        <v>1</v>
      </c>
      <c r="I346" s="243"/>
      <c r="J346" s="240"/>
      <c r="K346" s="240"/>
      <c r="L346" s="244"/>
      <c r="M346" s="245"/>
      <c r="N346" s="246"/>
      <c r="O346" s="246"/>
      <c r="P346" s="246"/>
      <c r="Q346" s="246"/>
      <c r="R346" s="246"/>
      <c r="S346" s="246"/>
      <c r="T346" s="247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8" t="s">
        <v>257</v>
      </c>
      <c r="AU346" s="248" t="s">
        <v>87</v>
      </c>
      <c r="AV346" s="13" t="s">
        <v>85</v>
      </c>
      <c r="AW346" s="13" t="s">
        <v>34</v>
      </c>
      <c r="AX346" s="13" t="s">
        <v>77</v>
      </c>
      <c r="AY346" s="248" t="s">
        <v>245</v>
      </c>
    </row>
    <row r="347" s="14" customFormat="1">
      <c r="A347" s="14"/>
      <c r="B347" s="249"/>
      <c r="C347" s="250"/>
      <c r="D347" s="234" t="s">
        <v>257</v>
      </c>
      <c r="E347" s="251" t="s">
        <v>1</v>
      </c>
      <c r="F347" s="252" t="s">
        <v>1783</v>
      </c>
      <c r="G347" s="250"/>
      <c r="H347" s="253">
        <v>552</v>
      </c>
      <c r="I347" s="254"/>
      <c r="J347" s="250"/>
      <c r="K347" s="250"/>
      <c r="L347" s="255"/>
      <c r="M347" s="256"/>
      <c r="N347" s="257"/>
      <c r="O347" s="257"/>
      <c r="P347" s="257"/>
      <c r="Q347" s="257"/>
      <c r="R347" s="257"/>
      <c r="S347" s="257"/>
      <c r="T347" s="258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9" t="s">
        <v>257</v>
      </c>
      <c r="AU347" s="259" t="s">
        <v>87</v>
      </c>
      <c r="AV347" s="14" t="s">
        <v>87</v>
      </c>
      <c r="AW347" s="14" t="s">
        <v>34</v>
      </c>
      <c r="AX347" s="14" t="s">
        <v>77</v>
      </c>
      <c r="AY347" s="259" t="s">
        <v>245</v>
      </c>
    </row>
    <row r="348" s="14" customFormat="1">
      <c r="A348" s="14"/>
      <c r="B348" s="249"/>
      <c r="C348" s="250"/>
      <c r="D348" s="234" t="s">
        <v>257</v>
      </c>
      <c r="E348" s="251" t="s">
        <v>1</v>
      </c>
      <c r="F348" s="252" t="s">
        <v>1778</v>
      </c>
      <c r="G348" s="250"/>
      <c r="H348" s="253">
        <v>768</v>
      </c>
      <c r="I348" s="254"/>
      <c r="J348" s="250"/>
      <c r="K348" s="250"/>
      <c r="L348" s="255"/>
      <c r="M348" s="256"/>
      <c r="N348" s="257"/>
      <c r="O348" s="257"/>
      <c r="P348" s="257"/>
      <c r="Q348" s="257"/>
      <c r="R348" s="257"/>
      <c r="S348" s="257"/>
      <c r="T348" s="258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9" t="s">
        <v>257</v>
      </c>
      <c r="AU348" s="259" t="s">
        <v>87</v>
      </c>
      <c r="AV348" s="14" t="s">
        <v>87</v>
      </c>
      <c r="AW348" s="14" t="s">
        <v>34</v>
      </c>
      <c r="AX348" s="14" t="s">
        <v>77</v>
      </c>
      <c r="AY348" s="259" t="s">
        <v>245</v>
      </c>
    </row>
    <row r="349" s="14" customFormat="1">
      <c r="A349" s="14"/>
      <c r="B349" s="249"/>
      <c r="C349" s="250"/>
      <c r="D349" s="234" t="s">
        <v>257</v>
      </c>
      <c r="E349" s="251" t="s">
        <v>1</v>
      </c>
      <c r="F349" s="252" t="s">
        <v>1779</v>
      </c>
      <c r="G349" s="250"/>
      <c r="H349" s="253">
        <v>620</v>
      </c>
      <c r="I349" s="254"/>
      <c r="J349" s="250"/>
      <c r="K349" s="250"/>
      <c r="L349" s="255"/>
      <c r="M349" s="256"/>
      <c r="N349" s="257"/>
      <c r="O349" s="257"/>
      <c r="P349" s="257"/>
      <c r="Q349" s="257"/>
      <c r="R349" s="257"/>
      <c r="S349" s="257"/>
      <c r="T349" s="258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9" t="s">
        <v>257</v>
      </c>
      <c r="AU349" s="259" t="s">
        <v>87</v>
      </c>
      <c r="AV349" s="14" t="s">
        <v>87</v>
      </c>
      <c r="AW349" s="14" t="s">
        <v>34</v>
      </c>
      <c r="AX349" s="14" t="s">
        <v>77</v>
      </c>
      <c r="AY349" s="259" t="s">
        <v>245</v>
      </c>
    </row>
    <row r="350" s="14" customFormat="1">
      <c r="A350" s="14"/>
      <c r="B350" s="249"/>
      <c r="C350" s="250"/>
      <c r="D350" s="234" t="s">
        <v>257</v>
      </c>
      <c r="E350" s="251" t="s">
        <v>1</v>
      </c>
      <c r="F350" s="252" t="s">
        <v>1780</v>
      </c>
      <c r="G350" s="250"/>
      <c r="H350" s="253">
        <v>836</v>
      </c>
      <c r="I350" s="254"/>
      <c r="J350" s="250"/>
      <c r="K350" s="250"/>
      <c r="L350" s="255"/>
      <c r="M350" s="256"/>
      <c r="N350" s="257"/>
      <c r="O350" s="257"/>
      <c r="P350" s="257"/>
      <c r="Q350" s="257"/>
      <c r="R350" s="257"/>
      <c r="S350" s="257"/>
      <c r="T350" s="258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9" t="s">
        <v>257</v>
      </c>
      <c r="AU350" s="259" t="s">
        <v>87</v>
      </c>
      <c r="AV350" s="14" t="s">
        <v>87</v>
      </c>
      <c r="AW350" s="14" t="s">
        <v>34</v>
      </c>
      <c r="AX350" s="14" t="s">
        <v>77</v>
      </c>
      <c r="AY350" s="259" t="s">
        <v>245</v>
      </c>
    </row>
    <row r="351" s="14" customFormat="1">
      <c r="A351" s="14"/>
      <c r="B351" s="249"/>
      <c r="C351" s="250"/>
      <c r="D351" s="234" t="s">
        <v>257</v>
      </c>
      <c r="E351" s="251" t="s">
        <v>1</v>
      </c>
      <c r="F351" s="252" t="s">
        <v>1781</v>
      </c>
      <c r="G351" s="250"/>
      <c r="H351" s="253">
        <v>646</v>
      </c>
      <c r="I351" s="254"/>
      <c r="J351" s="250"/>
      <c r="K351" s="250"/>
      <c r="L351" s="255"/>
      <c r="M351" s="256"/>
      <c r="N351" s="257"/>
      <c r="O351" s="257"/>
      <c r="P351" s="257"/>
      <c r="Q351" s="257"/>
      <c r="R351" s="257"/>
      <c r="S351" s="257"/>
      <c r="T351" s="258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9" t="s">
        <v>257</v>
      </c>
      <c r="AU351" s="259" t="s">
        <v>87</v>
      </c>
      <c r="AV351" s="14" t="s">
        <v>87</v>
      </c>
      <c r="AW351" s="14" t="s">
        <v>34</v>
      </c>
      <c r="AX351" s="14" t="s">
        <v>77</v>
      </c>
      <c r="AY351" s="259" t="s">
        <v>245</v>
      </c>
    </row>
    <row r="352" s="14" customFormat="1">
      <c r="A352" s="14"/>
      <c r="B352" s="249"/>
      <c r="C352" s="250"/>
      <c r="D352" s="234" t="s">
        <v>257</v>
      </c>
      <c r="E352" s="251" t="s">
        <v>1</v>
      </c>
      <c r="F352" s="252" t="s">
        <v>1782</v>
      </c>
      <c r="G352" s="250"/>
      <c r="H352" s="253">
        <v>448</v>
      </c>
      <c r="I352" s="254"/>
      <c r="J352" s="250"/>
      <c r="K352" s="250"/>
      <c r="L352" s="255"/>
      <c r="M352" s="256"/>
      <c r="N352" s="257"/>
      <c r="O352" s="257"/>
      <c r="P352" s="257"/>
      <c r="Q352" s="257"/>
      <c r="R352" s="257"/>
      <c r="S352" s="257"/>
      <c r="T352" s="258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9" t="s">
        <v>257</v>
      </c>
      <c r="AU352" s="259" t="s">
        <v>87</v>
      </c>
      <c r="AV352" s="14" t="s">
        <v>87</v>
      </c>
      <c r="AW352" s="14" t="s">
        <v>34</v>
      </c>
      <c r="AX352" s="14" t="s">
        <v>77</v>
      </c>
      <c r="AY352" s="259" t="s">
        <v>245</v>
      </c>
    </row>
    <row r="353" s="16" customFormat="1">
      <c r="A353" s="16"/>
      <c r="B353" s="271"/>
      <c r="C353" s="272"/>
      <c r="D353" s="234" t="s">
        <v>257</v>
      </c>
      <c r="E353" s="273" t="s">
        <v>1</v>
      </c>
      <c r="F353" s="274" t="s">
        <v>289</v>
      </c>
      <c r="G353" s="272"/>
      <c r="H353" s="275">
        <v>3870</v>
      </c>
      <c r="I353" s="276"/>
      <c r="J353" s="272"/>
      <c r="K353" s="272"/>
      <c r="L353" s="277"/>
      <c r="M353" s="278"/>
      <c r="N353" s="279"/>
      <c r="O353" s="279"/>
      <c r="P353" s="279"/>
      <c r="Q353" s="279"/>
      <c r="R353" s="279"/>
      <c r="S353" s="279"/>
      <c r="T353" s="280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T353" s="281" t="s">
        <v>257</v>
      </c>
      <c r="AU353" s="281" t="s">
        <v>87</v>
      </c>
      <c r="AV353" s="16" t="s">
        <v>272</v>
      </c>
      <c r="AW353" s="16" t="s">
        <v>34</v>
      </c>
      <c r="AX353" s="16" t="s">
        <v>77</v>
      </c>
      <c r="AY353" s="281" t="s">
        <v>245</v>
      </c>
    </row>
    <row r="354" s="15" customFormat="1">
      <c r="A354" s="15"/>
      <c r="B354" s="260"/>
      <c r="C354" s="261"/>
      <c r="D354" s="234" t="s">
        <v>257</v>
      </c>
      <c r="E354" s="262" t="s">
        <v>1</v>
      </c>
      <c r="F354" s="263" t="s">
        <v>266</v>
      </c>
      <c r="G354" s="261"/>
      <c r="H354" s="264">
        <v>7706</v>
      </c>
      <c r="I354" s="265"/>
      <c r="J354" s="261"/>
      <c r="K354" s="261"/>
      <c r="L354" s="266"/>
      <c r="M354" s="267"/>
      <c r="N354" s="268"/>
      <c r="O354" s="268"/>
      <c r="P354" s="268"/>
      <c r="Q354" s="268"/>
      <c r="R354" s="268"/>
      <c r="S354" s="268"/>
      <c r="T354" s="269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70" t="s">
        <v>257</v>
      </c>
      <c r="AU354" s="270" t="s">
        <v>87</v>
      </c>
      <c r="AV354" s="15" t="s">
        <v>253</v>
      </c>
      <c r="AW354" s="15" t="s">
        <v>34</v>
      </c>
      <c r="AX354" s="15" t="s">
        <v>85</v>
      </c>
      <c r="AY354" s="270" t="s">
        <v>245</v>
      </c>
    </row>
    <row r="355" s="2" customFormat="1" ht="16.5" customHeight="1">
      <c r="A355" s="40"/>
      <c r="B355" s="41"/>
      <c r="C355" s="221" t="s">
        <v>487</v>
      </c>
      <c r="D355" s="221" t="s">
        <v>248</v>
      </c>
      <c r="E355" s="222" t="s">
        <v>517</v>
      </c>
      <c r="F355" s="223" t="s">
        <v>518</v>
      </c>
      <c r="G355" s="224" t="s">
        <v>329</v>
      </c>
      <c r="H355" s="225">
        <v>75</v>
      </c>
      <c r="I355" s="226"/>
      <c r="J355" s="227">
        <f>ROUND(I355*H355,2)</f>
        <v>0</v>
      </c>
      <c r="K355" s="223" t="s">
        <v>252</v>
      </c>
      <c r="L355" s="46"/>
      <c r="M355" s="228" t="s">
        <v>1</v>
      </c>
      <c r="N355" s="229" t="s">
        <v>42</v>
      </c>
      <c r="O355" s="93"/>
      <c r="P355" s="230">
        <f>O355*H355</f>
        <v>0</v>
      </c>
      <c r="Q355" s="230">
        <v>0</v>
      </c>
      <c r="R355" s="230">
        <f>Q355*H355</f>
        <v>0</v>
      </c>
      <c r="S355" s="230">
        <v>0</v>
      </c>
      <c r="T355" s="231">
        <f>S355*H355</f>
        <v>0</v>
      </c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R355" s="232" t="s">
        <v>253</v>
      </c>
      <c r="AT355" s="232" t="s">
        <v>248</v>
      </c>
      <c r="AU355" s="232" t="s">
        <v>87</v>
      </c>
      <c r="AY355" s="19" t="s">
        <v>245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9" t="s">
        <v>85</v>
      </c>
      <c r="BK355" s="233">
        <f>ROUND(I355*H355,2)</f>
        <v>0</v>
      </c>
      <c r="BL355" s="19" t="s">
        <v>253</v>
      </c>
      <c r="BM355" s="232" t="s">
        <v>1784</v>
      </c>
    </row>
    <row r="356" s="2" customFormat="1">
      <c r="A356" s="40"/>
      <c r="B356" s="41"/>
      <c r="C356" s="42"/>
      <c r="D356" s="234" t="s">
        <v>255</v>
      </c>
      <c r="E356" s="42"/>
      <c r="F356" s="235" t="s">
        <v>520</v>
      </c>
      <c r="G356" s="42"/>
      <c r="H356" s="42"/>
      <c r="I356" s="236"/>
      <c r="J356" s="42"/>
      <c r="K356" s="42"/>
      <c r="L356" s="46"/>
      <c r="M356" s="237"/>
      <c r="N356" s="238"/>
      <c r="O356" s="93"/>
      <c r="P356" s="93"/>
      <c r="Q356" s="93"/>
      <c r="R356" s="93"/>
      <c r="S356" s="93"/>
      <c r="T356" s="94"/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T356" s="19" t="s">
        <v>255</v>
      </c>
      <c r="AU356" s="19" t="s">
        <v>87</v>
      </c>
    </row>
    <row r="357" s="13" customFormat="1">
      <c r="A357" s="13"/>
      <c r="B357" s="239"/>
      <c r="C357" s="240"/>
      <c r="D357" s="234" t="s">
        <v>257</v>
      </c>
      <c r="E357" s="241" t="s">
        <v>1</v>
      </c>
      <c r="F357" s="242" t="s">
        <v>310</v>
      </c>
      <c r="G357" s="240"/>
      <c r="H357" s="241" t="s">
        <v>1</v>
      </c>
      <c r="I357" s="243"/>
      <c r="J357" s="240"/>
      <c r="K357" s="240"/>
      <c r="L357" s="244"/>
      <c r="M357" s="245"/>
      <c r="N357" s="246"/>
      <c r="O357" s="246"/>
      <c r="P357" s="246"/>
      <c r="Q357" s="246"/>
      <c r="R357" s="246"/>
      <c r="S357" s="246"/>
      <c r="T357" s="247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8" t="s">
        <v>257</v>
      </c>
      <c r="AU357" s="248" t="s">
        <v>87</v>
      </c>
      <c r="AV357" s="13" t="s">
        <v>85</v>
      </c>
      <c r="AW357" s="13" t="s">
        <v>34</v>
      </c>
      <c r="AX357" s="13" t="s">
        <v>77</v>
      </c>
      <c r="AY357" s="248" t="s">
        <v>245</v>
      </c>
    </row>
    <row r="358" s="14" customFormat="1">
      <c r="A358" s="14"/>
      <c r="B358" s="249"/>
      <c r="C358" s="250"/>
      <c r="D358" s="234" t="s">
        <v>257</v>
      </c>
      <c r="E358" s="251" t="s">
        <v>1</v>
      </c>
      <c r="F358" s="252" t="s">
        <v>596</v>
      </c>
      <c r="G358" s="250"/>
      <c r="H358" s="253">
        <v>45</v>
      </c>
      <c r="I358" s="254"/>
      <c r="J358" s="250"/>
      <c r="K358" s="250"/>
      <c r="L358" s="255"/>
      <c r="M358" s="256"/>
      <c r="N358" s="257"/>
      <c r="O358" s="257"/>
      <c r="P358" s="257"/>
      <c r="Q358" s="257"/>
      <c r="R358" s="257"/>
      <c r="S358" s="257"/>
      <c r="T358" s="258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9" t="s">
        <v>257</v>
      </c>
      <c r="AU358" s="259" t="s">
        <v>87</v>
      </c>
      <c r="AV358" s="14" t="s">
        <v>87</v>
      </c>
      <c r="AW358" s="14" t="s">
        <v>34</v>
      </c>
      <c r="AX358" s="14" t="s">
        <v>77</v>
      </c>
      <c r="AY358" s="259" t="s">
        <v>245</v>
      </c>
    </row>
    <row r="359" s="13" customFormat="1">
      <c r="A359" s="13"/>
      <c r="B359" s="239"/>
      <c r="C359" s="240"/>
      <c r="D359" s="234" t="s">
        <v>257</v>
      </c>
      <c r="E359" s="241" t="s">
        <v>1</v>
      </c>
      <c r="F359" s="242" t="s">
        <v>444</v>
      </c>
      <c r="G359" s="240"/>
      <c r="H359" s="241" t="s">
        <v>1</v>
      </c>
      <c r="I359" s="243"/>
      <c r="J359" s="240"/>
      <c r="K359" s="240"/>
      <c r="L359" s="244"/>
      <c r="M359" s="245"/>
      <c r="N359" s="246"/>
      <c r="O359" s="246"/>
      <c r="P359" s="246"/>
      <c r="Q359" s="246"/>
      <c r="R359" s="246"/>
      <c r="S359" s="246"/>
      <c r="T359" s="247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8" t="s">
        <v>257</v>
      </c>
      <c r="AU359" s="248" t="s">
        <v>87</v>
      </c>
      <c r="AV359" s="13" t="s">
        <v>85</v>
      </c>
      <c r="AW359" s="13" t="s">
        <v>34</v>
      </c>
      <c r="AX359" s="13" t="s">
        <v>77</v>
      </c>
      <c r="AY359" s="248" t="s">
        <v>245</v>
      </c>
    </row>
    <row r="360" s="14" customFormat="1">
      <c r="A360" s="14"/>
      <c r="B360" s="249"/>
      <c r="C360" s="250"/>
      <c r="D360" s="234" t="s">
        <v>257</v>
      </c>
      <c r="E360" s="251" t="s">
        <v>1</v>
      </c>
      <c r="F360" s="252" t="s">
        <v>502</v>
      </c>
      <c r="G360" s="250"/>
      <c r="H360" s="253">
        <v>30</v>
      </c>
      <c r="I360" s="254"/>
      <c r="J360" s="250"/>
      <c r="K360" s="250"/>
      <c r="L360" s="255"/>
      <c r="M360" s="256"/>
      <c r="N360" s="257"/>
      <c r="O360" s="257"/>
      <c r="P360" s="257"/>
      <c r="Q360" s="257"/>
      <c r="R360" s="257"/>
      <c r="S360" s="257"/>
      <c r="T360" s="258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9" t="s">
        <v>257</v>
      </c>
      <c r="AU360" s="259" t="s">
        <v>87</v>
      </c>
      <c r="AV360" s="14" t="s">
        <v>87</v>
      </c>
      <c r="AW360" s="14" t="s">
        <v>34</v>
      </c>
      <c r="AX360" s="14" t="s">
        <v>77</v>
      </c>
      <c r="AY360" s="259" t="s">
        <v>245</v>
      </c>
    </row>
    <row r="361" s="15" customFormat="1">
      <c r="A361" s="15"/>
      <c r="B361" s="260"/>
      <c r="C361" s="261"/>
      <c r="D361" s="234" t="s">
        <v>257</v>
      </c>
      <c r="E361" s="262" t="s">
        <v>1</v>
      </c>
      <c r="F361" s="263" t="s">
        <v>266</v>
      </c>
      <c r="G361" s="261"/>
      <c r="H361" s="264">
        <v>75</v>
      </c>
      <c r="I361" s="265"/>
      <c r="J361" s="261"/>
      <c r="K361" s="261"/>
      <c r="L361" s="266"/>
      <c r="M361" s="267"/>
      <c r="N361" s="268"/>
      <c r="O361" s="268"/>
      <c r="P361" s="268"/>
      <c r="Q361" s="268"/>
      <c r="R361" s="268"/>
      <c r="S361" s="268"/>
      <c r="T361" s="269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70" t="s">
        <v>257</v>
      </c>
      <c r="AU361" s="270" t="s">
        <v>87</v>
      </c>
      <c r="AV361" s="15" t="s">
        <v>253</v>
      </c>
      <c r="AW361" s="15" t="s">
        <v>34</v>
      </c>
      <c r="AX361" s="15" t="s">
        <v>85</v>
      </c>
      <c r="AY361" s="270" t="s">
        <v>245</v>
      </c>
    </row>
    <row r="362" s="2" customFormat="1" ht="16.5" customHeight="1">
      <c r="A362" s="40"/>
      <c r="B362" s="41"/>
      <c r="C362" s="221" t="s">
        <v>497</v>
      </c>
      <c r="D362" s="221" t="s">
        <v>248</v>
      </c>
      <c r="E362" s="222" t="s">
        <v>523</v>
      </c>
      <c r="F362" s="223" t="s">
        <v>524</v>
      </c>
      <c r="G362" s="224" t="s">
        <v>329</v>
      </c>
      <c r="H362" s="225">
        <v>20</v>
      </c>
      <c r="I362" s="226"/>
      <c r="J362" s="227">
        <f>ROUND(I362*H362,2)</f>
        <v>0</v>
      </c>
      <c r="K362" s="223" t="s">
        <v>252</v>
      </c>
      <c r="L362" s="46"/>
      <c r="M362" s="228" t="s">
        <v>1</v>
      </c>
      <c r="N362" s="229" t="s">
        <v>42</v>
      </c>
      <c r="O362" s="93"/>
      <c r="P362" s="230">
        <f>O362*H362</f>
        <v>0</v>
      </c>
      <c r="Q362" s="230">
        <v>0</v>
      </c>
      <c r="R362" s="230">
        <f>Q362*H362</f>
        <v>0</v>
      </c>
      <c r="S362" s="230">
        <v>0</v>
      </c>
      <c r="T362" s="231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32" t="s">
        <v>253</v>
      </c>
      <c r="AT362" s="232" t="s">
        <v>248</v>
      </c>
      <c r="AU362" s="232" t="s">
        <v>87</v>
      </c>
      <c r="AY362" s="19" t="s">
        <v>245</v>
      </c>
      <c r="BE362" s="233">
        <f>IF(N362="základní",J362,0)</f>
        <v>0</v>
      </c>
      <c r="BF362" s="233">
        <f>IF(N362="snížená",J362,0)</f>
        <v>0</v>
      </c>
      <c r="BG362" s="233">
        <f>IF(N362="zákl. přenesená",J362,0)</f>
        <v>0</v>
      </c>
      <c r="BH362" s="233">
        <f>IF(N362="sníž. přenesená",J362,0)</f>
        <v>0</v>
      </c>
      <c r="BI362" s="233">
        <f>IF(N362="nulová",J362,0)</f>
        <v>0</v>
      </c>
      <c r="BJ362" s="19" t="s">
        <v>85</v>
      </c>
      <c r="BK362" s="233">
        <f>ROUND(I362*H362,2)</f>
        <v>0</v>
      </c>
      <c r="BL362" s="19" t="s">
        <v>253</v>
      </c>
      <c r="BM362" s="232" t="s">
        <v>1785</v>
      </c>
    </row>
    <row r="363" s="2" customFormat="1">
      <c r="A363" s="40"/>
      <c r="B363" s="41"/>
      <c r="C363" s="42"/>
      <c r="D363" s="234" t="s">
        <v>255</v>
      </c>
      <c r="E363" s="42"/>
      <c r="F363" s="235" t="s">
        <v>526</v>
      </c>
      <c r="G363" s="42"/>
      <c r="H363" s="42"/>
      <c r="I363" s="236"/>
      <c r="J363" s="42"/>
      <c r="K363" s="42"/>
      <c r="L363" s="46"/>
      <c r="M363" s="237"/>
      <c r="N363" s="238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255</v>
      </c>
      <c r="AU363" s="19" t="s">
        <v>87</v>
      </c>
    </row>
    <row r="364" s="13" customFormat="1">
      <c r="A364" s="13"/>
      <c r="B364" s="239"/>
      <c r="C364" s="240"/>
      <c r="D364" s="234" t="s">
        <v>257</v>
      </c>
      <c r="E364" s="241" t="s">
        <v>1</v>
      </c>
      <c r="F364" s="242" t="s">
        <v>1786</v>
      </c>
      <c r="G364" s="240"/>
      <c r="H364" s="241" t="s">
        <v>1</v>
      </c>
      <c r="I364" s="243"/>
      <c r="J364" s="240"/>
      <c r="K364" s="240"/>
      <c r="L364" s="244"/>
      <c r="M364" s="245"/>
      <c r="N364" s="246"/>
      <c r="O364" s="246"/>
      <c r="P364" s="246"/>
      <c r="Q364" s="246"/>
      <c r="R364" s="246"/>
      <c r="S364" s="246"/>
      <c r="T364" s="247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8" t="s">
        <v>257</v>
      </c>
      <c r="AU364" s="248" t="s">
        <v>87</v>
      </c>
      <c r="AV364" s="13" t="s">
        <v>85</v>
      </c>
      <c r="AW364" s="13" t="s">
        <v>34</v>
      </c>
      <c r="AX364" s="13" t="s">
        <v>77</v>
      </c>
      <c r="AY364" s="248" t="s">
        <v>245</v>
      </c>
    </row>
    <row r="365" s="14" customFormat="1">
      <c r="A365" s="14"/>
      <c r="B365" s="249"/>
      <c r="C365" s="250"/>
      <c r="D365" s="234" t="s">
        <v>257</v>
      </c>
      <c r="E365" s="251" t="s">
        <v>1</v>
      </c>
      <c r="F365" s="252" t="s">
        <v>408</v>
      </c>
      <c r="G365" s="250"/>
      <c r="H365" s="253">
        <v>20</v>
      </c>
      <c r="I365" s="254"/>
      <c r="J365" s="250"/>
      <c r="K365" s="250"/>
      <c r="L365" s="255"/>
      <c r="M365" s="256"/>
      <c r="N365" s="257"/>
      <c r="O365" s="257"/>
      <c r="P365" s="257"/>
      <c r="Q365" s="257"/>
      <c r="R365" s="257"/>
      <c r="S365" s="257"/>
      <c r="T365" s="258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9" t="s">
        <v>257</v>
      </c>
      <c r="AU365" s="259" t="s">
        <v>87</v>
      </c>
      <c r="AV365" s="14" t="s">
        <v>87</v>
      </c>
      <c r="AW365" s="14" t="s">
        <v>34</v>
      </c>
      <c r="AX365" s="14" t="s">
        <v>85</v>
      </c>
      <c r="AY365" s="259" t="s">
        <v>245</v>
      </c>
    </row>
    <row r="366" s="2" customFormat="1" ht="16.5" customHeight="1">
      <c r="A366" s="40"/>
      <c r="B366" s="41"/>
      <c r="C366" s="221" t="s">
        <v>502</v>
      </c>
      <c r="D366" s="221" t="s">
        <v>248</v>
      </c>
      <c r="E366" s="222" t="s">
        <v>529</v>
      </c>
      <c r="F366" s="223" t="s">
        <v>530</v>
      </c>
      <c r="G366" s="224" t="s">
        <v>329</v>
      </c>
      <c r="H366" s="225">
        <v>13</v>
      </c>
      <c r="I366" s="226"/>
      <c r="J366" s="227">
        <f>ROUND(I366*H366,2)</f>
        <v>0</v>
      </c>
      <c r="K366" s="223" t="s">
        <v>252</v>
      </c>
      <c r="L366" s="46"/>
      <c r="M366" s="228" t="s">
        <v>1</v>
      </c>
      <c r="N366" s="229" t="s">
        <v>42</v>
      </c>
      <c r="O366" s="93"/>
      <c r="P366" s="230">
        <f>O366*H366</f>
        <v>0</v>
      </c>
      <c r="Q366" s="230">
        <v>0</v>
      </c>
      <c r="R366" s="230">
        <f>Q366*H366</f>
        <v>0</v>
      </c>
      <c r="S366" s="230">
        <v>0</v>
      </c>
      <c r="T366" s="231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32" t="s">
        <v>253</v>
      </c>
      <c r="AT366" s="232" t="s">
        <v>248</v>
      </c>
      <c r="AU366" s="232" t="s">
        <v>87</v>
      </c>
      <c r="AY366" s="19" t="s">
        <v>245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9" t="s">
        <v>85</v>
      </c>
      <c r="BK366" s="233">
        <f>ROUND(I366*H366,2)</f>
        <v>0</v>
      </c>
      <c r="BL366" s="19" t="s">
        <v>253</v>
      </c>
      <c r="BM366" s="232" t="s">
        <v>1787</v>
      </c>
    </row>
    <row r="367" s="2" customFormat="1">
      <c r="A367" s="40"/>
      <c r="B367" s="41"/>
      <c r="C367" s="42"/>
      <c r="D367" s="234" t="s">
        <v>255</v>
      </c>
      <c r="E367" s="42"/>
      <c r="F367" s="235" t="s">
        <v>532</v>
      </c>
      <c r="G367" s="42"/>
      <c r="H367" s="42"/>
      <c r="I367" s="236"/>
      <c r="J367" s="42"/>
      <c r="K367" s="42"/>
      <c r="L367" s="46"/>
      <c r="M367" s="237"/>
      <c r="N367" s="238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255</v>
      </c>
      <c r="AU367" s="19" t="s">
        <v>87</v>
      </c>
    </row>
    <row r="368" s="13" customFormat="1">
      <c r="A368" s="13"/>
      <c r="B368" s="239"/>
      <c r="C368" s="240"/>
      <c r="D368" s="234" t="s">
        <v>257</v>
      </c>
      <c r="E368" s="241" t="s">
        <v>1</v>
      </c>
      <c r="F368" s="242" t="s">
        <v>1788</v>
      </c>
      <c r="G368" s="240"/>
      <c r="H368" s="241" t="s">
        <v>1</v>
      </c>
      <c r="I368" s="243"/>
      <c r="J368" s="240"/>
      <c r="K368" s="240"/>
      <c r="L368" s="244"/>
      <c r="M368" s="245"/>
      <c r="N368" s="246"/>
      <c r="O368" s="246"/>
      <c r="P368" s="246"/>
      <c r="Q368" s="246"/>
      <c r="R368" s="246"/>
      <c r="S368" s="246"/>
      <c r="T368" s="247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8" t="s">
        <v>257</v>
      </c>
      <c r="AU368" s="248" t="s">
        <v>87</v>
      </c>
      <c r="AV368" s="13" t="s">
        <v>85</v>
      </c>
      <c r="AW368" s="13" t="s">
        <v>34</v>
      </c>
      <c r="AX368" s="13" t="s">
        <v>77</v>
      </c>
      <c r="AY368" s="248" t="s">
        <v>245</v>
      </c>
    </row>
    <row r="369" s="14" customFormat="1">
      <c r="A369" s="14"/>
      <c r="B369" s="249"/>
      <c r="C369" s="250"/>
      <c r="D369" s="234" t="s">
        <v>257</v>
      </c>
      <c r="E369" s="251" t="s">
        <v>1</v>
      </c>
      <c r="F369" s="252" t="s">
        <v>383</v>
      </c>
      <c r="G369" s="250"/>
      <c r="H369" s="253">
        <v>13</v>
      </c>
      <c r="I369" s="254"/>
      <c r="J369" s="250"/>
      <c r="K369" s="250"/>
      <c r="L369" s="255"/>
      <c r="M369" s="256"/>
      <c r="N369" s="257"/>
      <c r="O369" s="257"/>
      <c r="P369" s="257"/>
      <c r="Q369" s="257"/>
      <c r="R369" s="257"/>
      <c r="S369" s="257"/>
      <c r="T369" s="25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9" t="s">
        <v>257</v>
      </c>
      <c r="AU369" s="259" t="s">
        <v>87</v>
      </c>
      <c r="AV369" s="14" t="s">
        <v>87</v>
      </c>
      <c r="AW369" s="14" t="s">
        <v>34</v>
      </c>
      <c r="AX369" s="14" t="s">
        <v>85</v>
      </c>
      <c r="AY369" s="259" t="s">
        <v>245</v>
      </c>
    </row>
    <row r="370" s="2" customFormat="1" ht="16.5" customHeight="1">
      <c r="A370" s="40"/>
      <c r="B370" s="41"/>
      <c r="C370" s="221" t="s">
        <v>516</v>
      </c>
      <c r="D370" s="221" t="s">
        <v>248</v>
      </c>
      <c r="E370" s="222" t="s">
        <v>543</v>
      </c>
      <c r="F370" s="223" t="s">
        <v>544</v>
      </c>
      <c r="G370" s="224" t="s">
        <v>545</v>
      </c>
      <c r="H370" s="225">
        <v>4451.3280000000004</v>
      </c>
      <c r="I370" s="226"/>
      <c r="J370" s="227">
        <f>ROUND(I370*H370,2)</f>
        <v>0</v>
      </c>
      <c r="K370" s="223" t="s">
        <v>252</v>
      </c>
      <c r="L370" s="46"/>
      <c r="M370" s="228" t="s">
        <v>1</v>
      </c>
      <c r="N370" s="229" t="s">
        <v>42</v>
      </c>
      <c r="O370" s="93"/>
      <c r="P370" s="230">
        <f>O370*H370</f>
        <v>0</v>
      </c>
      <c r="Q370" s="230">
        <v>0</v>
      </c>
      <c r="R370" s="230">
        <f>Q370*H370</f>
        <v>0</v>
      </c>
      <c r="S370" s="230">
        <v>0</v>
      </c>
      <c r="T370" s="231">
        <f>S370*H370</f>
        <v>0</v>
      </c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R370" s="232" t="s">
        <v>253</v>
      </c>
      <c r="AT370" s="232" t="s">
        <v>248</v>
      </c>
      <c r="AU370" s="232" t="s">
        <v>87</v>
      </c>
      <c r="AY370" s="19" t="s">
        <v>245</v>
      </c>
      <c r="BE370" s="233">
        <f>IF(N370="základní",J370,0)</f>
        <v>0</v>
      </c>
      <c r="BF370" s="233">
        <f>IF(N370="snížená",J370,0)</f>
        <v>0</v>
      </c>
      <c r="BG370" s="233">
        <f>IF(N370="zákl. přenesená",J370,0)</f>
        <v>0</v>
      </c>
      <c r="BH370" s="233">
        <f>IF(N370="sníž. přenesená",J370,0)</f>
        <v>0</v>
      </c>
      <c r="BI370" s="233">
        <f>IF(N370="nulová",J370,0)</f>
        <v>0</v>
      </c>
      <c r="BJ370" s="19" t="s">
        <v>85</v>
      </c>
      <c r="BK370" s="233">
        <f>ROUND(I370*H370,2)</f>
        <v>0</v>
      </c>
      <c r="BL370" s="19" t="s">
        <v>253</v>
      </c>
      <c r="BM370" s="232" t="s">
        <v>1789</v>
      </c>
    </row>
    <row r="371" s="2" customFormat="1">
      <c r="A371" s="40"/>
      <c r="B371" s="41"/>
      <c r="C371" s="42"/>
      <c r="D371" s="234" t="s">
        <v>255</v>
      </c>
      <c r="E371" s="42"/>
      <c r="F371" s="235" t="s">
        <v>547</v>
      </c>
      <c r="G371" s="42"/>
      <c r="H371" s="42"/>
      <c r="I371" s="236"/>
      <c r="J371" s="42"/>
      <c r="K371" s="42"/>
      <c r="L371" s="46"/>
      <c r="M371" s="237"/>
      <c r="N371" s="238"/>
      <c r="O371" s="93"/>
      <c r="P371" s="93"/>
      <c r="Q371" s="93"/>
      <c r="R371" s="93"/>
      <c r="S371" s="93"/>
      <c r="T371" s="94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T371" s="19" t="s">
        <v>255</v>
      </c>
      <c r="AU371" s="19" t="s">
        <v>87</v>
      </c>
    </row>
    <row r="372" s="13" customFormat="1">
      <c r="A372" s="13"/>
      <c r="B372" s="239"/>
      <c r="C372" s="240"/>
      <c r="D372" s="234" t="s">
        <v>257</v>
      </c>
      <c r="E372" s="241" t="s">
        <v>1</v>
      </c>
      <c r="F372" s="242" t="s">
        <v>548</v>
      </c>
      <c r="G372" s="240"/>
      <c r="H372" s="241" t="s">
        <v>1</v>
      </c>
      <c r="I372" s="243"/>
      <c r="J372" s="240"/>
      <c r="K372" s="240"/>
      <c r="L372" s="244"/>
      <c r="M372" s="245"/>
      <c r="N372" s="246"/>
      <c r="O372" s="246"/>
      <c r="P372" s="246"/>
      <c r="Q372" s="246"/>
      <c r="R372" s="246"/>
      <c r="S372" s="246"/>
      <c r="T372" s="247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8" t="s">
        <v>257</v>
      </c>
      <c r="AU372" s="248" t="s">
        <v>87</v>
      </c>
      <c r="AV372" s="13" t="s">
        <v>85</v>
      </c>
      <c r="AW372" s="13" t="s">
        <v>34</v>
      </c>
      <c r="AX372" s="13" t="s">
        <v>77</v>
      </c>
      <c r="AY372" s="248" t="s">
        <v>245</v>
      </c>
    </row>
    <row r="373" s="14" customFormat="1">
      <c r="A373" s="14"/>
      <c r="B373" s="249"/>
      <c r="C373" s="250"/>
      <c r="D373" s="234" t="s">
        <v>257</v>
      </c>
      <c r="E373" s="251" t="s">
        <v>1</v>
      </c>
      <c r="F373" s="252" t="s">
        <v>549</v>
      </c>
      <c r="G373" s="250"/>
      <c r="H373" s="253">
        <v>3976.056</v>
      </c>
      <c r="I373" s="254"/>
      <c r="J373" s="250"/>
      <c r="K373" s="250"/>
      <c r="L373" s="255"/>
      <c r="M373" s="256"/>
      <c r="N373" s="257"/>
      <c r="O373" s="257"/>
      <c r="P373" s="257"/>
      <c r="Q373" s="257"/>
      <c r="R373" s="257"/>
      <c r="S373" s="257"/>
      <c r="T373" s="25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9" t="s">
        <v>257</v>
      </c>
      <c r="AU373" s="259" t="s">
        <v>87</v>
      </c>
      <c r="AV373" s="14" t="s">
        <v>87</v>
      </c>
      <c r="AW373" s="14" t="s">
        <v>34</v>
      </c>
      <c r="AX373" s="14" t="s">
        <v>77</v>
      </c>
      <c r="AY373" s="259" t="s">
        <v>245</v>
      </c>
    </row>
    <row r="374" s="14" customFormat="1">
      <c r="A374" s="14"/>
      <c r="B374" s="249"/>
      <c r="C374" s="250"/>
      <c r="D374" s="234" t="s">
        <v>257</v>
      </c>
      <c r="E374" s="251" t="s">
        <v>1</v>
      </c>
      <c r="F374" s="252" t="s">
        <v>550</v>
      </c>
      <c r="G374" s="250"/>
      <c r="H374" s="253">
        <v>475.27199999999999</v>
      </c>
      <c r="I374" s="254"/>
      <c r="J374" s="250"/>
      <c r="K374" s="250"/>
      <c r="L374" s="255"/>
      <c r="M374" s="256"/>
      <c r="N374" s="257"/>
      <c r="O374" s="257"/>
      <c r="P374" s="257"/>
      <c r="Q374" s="257"/>
      <c r="R374" s="257"/>
      <c r="S374" s="257"/>
      <c r="T374" s="25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9" t="s">
        <v>257</v>
      </c>
      <c r="AU374" s="259" t="s">
        <v>87</v>
      </c>
      <c r="AV374" s="14" t="s">
        <v>87</v>
      </c>
      <c r="AW374" s="14" t="s">
        <v>34</v>
      </c>
      <c r="AX374" s="14" t="s">
        <v>77</v>
      </c>
      <c r="AY374" s="259" t="s">
        <v>245</v>
      </c>
    </row>
    <row r="375" s="15" customFormat="1">
      <c r="A375" s="15"/>
      <c r="B375" s="260"/>
      <c r="C375" s="261"/>
      <c r="D375" s="234" t="s">
        <v>257</v>
      </c>
      <c r="E375" s="262" t="s">
        <v>1</v>
      </c>
      <c r="F375" s="263" t="s">
        <v>266</v>
      </c>
      <c r="G375" s="261"/>
      <c r="H375" s="264">
        <v>4451.3280000000004</v>
      </c>
      <c r="I375" s="265"/>
      <c r="J375" s="261"/>
      <c r="K375" s="261"/>
      <c r="L375" s="266"/>
      <c r="M375" s="267"/>
      <c r="N375" s="268"/>
      <c r="O375" s="268"/>
      <c r="P375" s="268"/>
      <c r="Q375" s="268"/>
      <c r="R375" s="268"/>
      <c r="S375" s="268"/>
      <c r="T375" s="269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70" t="s">
        <v>257</v>
      </c>
      <c r="AU375" s="270" t="s">
        <v>87</v>
      </c>
      <c r="AV375" s="15" t="s">
        <v>253</v>
      </c>
      <c r="AW375" s="15" t="s">
        <v>34</v>
      </c>
      <c r="AX375" s="15" t="s">
        <v>85</v>
      </c>
      <c r="AY375" s="270" t="s">
        <v>245</v>
      </c>
    </row>
    <row r="376" s="12" customFormat="1" ht="22.8" customHeight="1">
      <c r="A376" s="12"/>
      <c r="B376" s="205"/>
      <c r="C376" s="206"/>
      <c r="D376" s="207" t="s">
        <v>76</v>
      </c>
      <c r="E376" s="219" t="s">
        <v>551</v>
      </c>
      <c r="F376" s="219" t="s">
        <v>552</v>
      </c>
      <c r="G376" s="206"/>
      <c r="H376" s="206"/>
      <c r="I376" s="209"/>
      <c r="J376" s="220">
        <f>BK376</f>
        <v>0</v>
      </c>
      <c r="K376" s="206"/>
      <c r="L376" s="211"/>
      <c r="M376" s="212"/>
      <c r="N376" s="213"/>
      <c r="O376" s="213"/>
      <c r="P376" s="214">
        <f>SUM(P377:P385)</f>
        <v>0</v>
      </c>
      <c r="Q376" s="213"/>
      <c r="R376" s="214">
        <f>SUM(R377:R385)</f>
        <v>13065.68362</v>
      </c>
      <c r="S376" s="213"/>
      <c r="T376" s="215">
        <f>SUM(T377:T385)</f>
        <v>0</v>
      </c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R376" s="216" t="s">
        <v>272</v>
      </c>
      <c r="AT376" s="217" t="s">
        <v>76</v>
      </c>
      <c r="AU376" s="217" t="s">
        <v>85</v>
      </c>
      <c r="AY376" s="216" t="s">
        <v>245</v>
      </c>
      <c r="BK376" s="218">
        <f>SUM(BK377:BK385)</f>
        <v>0</v>
      </c>
    </row>
    <row r="377" s="2" customFormat="1" ht="16.5" customHeight="1">
      <c r="A377" s="40"/>
      <c r="B377" s="41"/>
      <c r="C377" s="283" t="s">
        <v>522</v>
      </c>
      <c r="D377" s="283" t="s">
        <v>551</v>
      </c>
      <c r="E377" s="284" t="s">
        <v>554</v>
      </c>
      <c r="F377" s="285" t="s">
        <v>555</v>
      </c>
      <c r="G377" s="286" t="s">
        <v>545</v>
      </c>
      <c r="H377" s="287">
        <v>13065.349</v>
      </c>
      <c r="I377" s="288"/>
      <c r="J377" s="289">
        <f>ROUND(I377*H377,2)</f>
        <v>0</v>
      </c>
      <c r="K377" s="285" t="s">
        <v>252</v>
      </c>
      <c r="L377" s="290"/>
      <c r="M377" s="291" t="s">
        <v>1</v>
      </c>
      <c r="N377" s="292" t="s">
        <v>42</v>
      </c>
      <c r="O377" s="93"/>
      <c r="P377" s="230">
        <f>O377*H377</f>
        <v>0</v>
      </c>
      <c r="Q377" s="230">
        <v>1</v>
      </c>
      <c r="R377" s="230">
        <f>Q377*H377</f>
        <v>13065.349</v>
      </c>
      <c r="S377" s="230">
        <v>0</v>
      </c>
      <c r="T377" s="231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32" t="s">
        <v>326</v>
      </c>
      <c r="AT377" s="232" t="s">
        <v>551</v>
      </c>
      <c r="AU377" s="232" t="s">
        <v>87</v>
      </c>
      <c r="AY377" s="19" t="s">
        <v>245</v>
      </c>
      <c r="BE377" s="233">
        <f>IF(N377="základní",J377,0)</f>
        <v>0</v>
      </c>
      <c r="BF377" s="233">
        <f>IF(N377="snížená",J377,0)</f>
        <v>0</v>
      </c>
      <c r="BG377" s="233">
        <f>IF(N377="zákl. přenesená",J377,0)</f>
        <v>0</v>
      </c>
      <c r="BH377" s="233">
        <f>IF(N377="sníž. přenesená",J377,0)</f>
        <v>0</v>
      </c>
      <c r="BI377" s="233">
        <f>IF(N377="nulová",J377,0)</f>
        <v>0</v>
      </c>
      <c r="BJ377" s="19" t="s">
        <v>85</v>
      </c>
      <c r="BK377" s="233">
        <f>ROUND(I377*H377,2)</f>
        <v>0</v>
      </c>
      <c r="BL377" s="19" t="s">
        <v>253</v>
      </c>
      <c r="BM377" s="232" t="s">
        <v>1790</v>
      </c>
    </row>
    <row r="378" s="2" customFormat="1">
      <c r="A378" s="40"/>
      <c r="B378" s="41"/>
      <c r="C378" s="42"/>
      <c r="D378" s="234" t="s">
        <v>255</v>
      </c>
      <c r="E378" s="42"/>
      <c r="F378" s="235" t="s">
        <v>555</v>
      </c>
      <c r="G378" s="42"/>
      <c r="H378" s="42"/>
      <c r="I378" s="236"/>
      <c r="J378" s="42"/>
      <c r="K378" s="42"/>
      <c r="L378" s="46"/>
      <c r="M378" s="237"/>
      <c r="N378" s="238"/>
      <c r="O378" s="93"/>
      <c r="P378" s="93"/>
      <c r="Q378" s="93"/>
      <c r="R378" s="93"/>
      <c r="S378" s="93"/>
      <c r="T378" s="94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255</v>
      </c>
      <c r="AU378" s="19" t="s">
        <v>87</v>
      </c>
    </row>
    <row r="379" s="13" customFormat="1">
      <c r="A379" s="13"/>
      <c r="B379" s="239"/>
      <c r="C379" s="240"/>
      <c r="D379" s="234" t="s">
        <v>257</v>
      </c>
      <c r="E379" s="241" t="s">
        <v>1</v>
      </c>
      <c r="F379" s="242" t="s">
        <v>557</v>
      </c>
      <c r="G379" s="240"/>
      <c r="H379" s="241" t="s">
        <v>1</v>
      </c>
      <c r="I379" s="243"/>
      <c r="J379" s="240"/>
      <c r="K379" s="240"/>
      <c r="L379" s="244"/>
      <c r="M379" s="245"/>
      <c r="N379" s="246"/>
      <c r="O379" s="246"/>
      <c r="P379" s="246"/>
      <c r="Q379" s="246"/>
      <c r="R379" s="246"/>
      <c r="S379" s="246"/>
      <c r="T379" s="247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8" t="s">
        <v>257</v>
      </c>
      <c r="AU379" s="248" t="s">
        <v>87</v>
      </c>
      <c r="AV379" s="13" t="s">
        <v>85</v>
      </c>
      <c r="AW379" s="13" t="s">
        <v>34</v>
      </c>
      <c r="AX379" s="13" t="s">
        <v>77</v>
      </c>
      <c r="AY379" s="248" t="s">
        <v>245</v>
      </c>
    </row>
    <row r="380" s="14" customFormat="1">
      <c r="A380" s="14"/>
      <c r="B380" s="249"/>
      <c r="C380" s="250"/>
      <c r="D380" s="234" t="s">
        <v>257</v>
      </c>
      <c r="E380" s="251" t="s">
        <v>1</v>
      </c>
      <c r="F380" s="252" t="s">
        <v>558</v>
      </c>
      <c r="G380" s="250"/>
      <c r="H380" s="253">
        <v>13972.016</v>
      </c>
      <c r="I380" s="254"/>
      <c r="J380" s="250"/>
      <c r="K380" s="250"/>
      <c r="L380" s="255"/>
      <c r="M380" s="256"/>
      <c r="N380" s="257"/>
      <c r="O380" s="257"/>
      <c r="P380" s="257"/>
      <c r="Q380" s="257"/>
      <c r="R380" s="257"/>
      <c r="S380" s="257"/>
      <c r="T380" s="258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9" t="s">
        <v>257</v>
      </c>
      <c r="AU380" s="259" t="s">
        <v>87</v>
      </c>
      <c r="AV380" s="14" t="s">
        <v>87</v>
      </c>
      <c r="AW380" s="14" t="s">
        <v>34</v>
      </c>
      <c r="AX380" s="14" t="s">
        <v>77</v>
      </c>
      <c r="AY380" s="259" t="s">
        <v>245</v>
      </c>
    </row>
    <row r="381" s="13" customFormat="1">
      <c r="A381" s="13"/>
      <c r="B381" s="239"/>
      <c r="C381" s="240"/>
      <c r="D381" s="234" t="s">
        <v>257</v>
      </c>
      <c r="E381" s="241" t="s">
        <v>1</v>
      </c>
      <c r="F381" s="242" t="s">
        <v>559</v>
      </c>
      <c r="G381" s="240"/>
      <c r="H381" s="241" t="s">
        <v>1</v>
      </c>
      <c r="I381" s="243"/>
      <c r="J381" s="240"/>
      <c r="K381" s="240"/>
      <c r="L381" s="244"/>
      <c r="M381" s="245"/>
      <c r="N381" s="246"/>
      <c r="O381" s="246"/>
      <c r="P381" s="246"/>
      <c r="Q381" s="246"/>
      <c r="R381" s="246"/>
      <c r="S381" s="246"/>
      <c r="T381" s="247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8" t="s">
        <v>257</v>
      </c>
      <c r="AU381" s="248" t="s">
        <v>87</v>
      </c>
      <c r="AV381" s="13" t="s">
        <v>85</v>
      </c>
      <c r="AW381" s="13" t="s">
        <v>34</v>
      </c>
      <c r="AX381" s="13" t="s">
        <v>77</v>
      </c>
      <c r="AY381" s="248" t="s">
        <v>245</v>
      </c>
    </row>
    <row r="382" s="14" customFormat="1">
      <c r="A382" s="14"/>
      <c r="B382" s="249"/>
      <c r="C382" s="250"/>
      <c r="D382" s="234" t="s">
        <v>257</v>
      </c>
      <c r="E382" s="251" t="s">
        <v>1</v>
      </c>
      <c r="F382" s="252" t="s">
        <v>560</v>
      </c>
      <c r="G382" s="250"/>
      <c r="H382" s="253">
        <v>-906.66700000000003</v>
      </c>
      <c r="I382" s="254"/>
      <c r="J382" s="250"/>
      <c r="K382" s="250"/>
      <c r="L382" s="255"/>
      <c r="M382" s="256"/>
      <c r="N382" s="257"/>
      <c r="O382" s="257"/>
      <c r="P382" s="257"/>
      <c r="Q382" s="257"/>
      <c r="R382" s="257"/>
      <c r="S382" s="257"/>
      <c r="T382" s="25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9" t="s">
        <v>257</v>
      </c>
      <c r="AU382" s="259" t="s">
        <v>87</v>
      </c>
      <c r="AV382" s="14" t="s">
        <v>87</v>
      </c>
      <c r="AW382" s="14" t="s">
        <v>34</v>
      </c>
      <c r="AX382" s="14" t="s">
        <v>77</v>
      </c>
      <c r="AY382" s="259" t="s">
        <v>245</v>
      </c>
    </row>
    <row r="383" s="15" customFormat="1">
      <c r="A383" s="15"/>
      <c r="B383" s="260"/>
      <c r="C383" s="261"/>
      <c r="D383" s="234" t="s">
        <v>257</v>
      </c>
      <c r="E383" s="262" t="s">
        <v>183</v>
      </c>
      <c r="F383" s="263" t="s">
        <v>266</v>
      </c>
      <c r="G383" s="261"/>
      <c r="H383" s="264">
        <v>13065.349</v>
      </c>
      <c r="I383" s="265"/>
      <c r="J383" s="261"/>
      <c r="K383" s="261"/>
      <c r="L383" s="266"/>
      <c r="M383" s="267"/>
      <c r="N383" s="268"/>
      <c r="O383" s="268"/>
      <c r="P383" s="268"/>
      <c r="Q383" s="268"/>
      <c r="R383" s="268"/>
      <c r="S383" s="268"/>
      <c r="T383" s="269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70" t="s">
        <v>257</v>
      </c>
      <c r="AU383" s="270" t="s">
        <v>87</v>
      </c>
      <c r="AV383" s="15" t="s">
        <v>253</v>
      </c>
      <c r="AW383" s="15" t="s">
        <v>34</v>
      </c>
      <c r="AX383" s="15" t="s">
        <v>85</v>
      </c>
      <c r="AY383" s="270" t="s">
        <v>245</v>
      </c>
    </row>
    <row r="384" s="2" customFormat="1" ht="16.5" customHeight="1">
      <c r="A384" s="40"/>
      <c r="B384" s="41"/>
      <c r="C384" s="283" t="s">
        <v>528</v>
      </c>
      <c r="D384" s="283" t="s">
        <v>551</v>
      </c>
      <c r="E384" s="284" t="s">
        <v>588</v>
      </c>
      <c r="F384" s="285" t="s">
        <v>589</v>
      </c>
      <c r="G384" s="286" t="s">
        <v>329</v>
      </c>
      <c r="H384" s="287">
        <v>33</v>
      </c>
      <c r="I384" s="288"/>
      <c r="J384" s="289">
        <f>ROUND(I384*H384,2)</f>
        <v>0</v>
      </c>
      <c r="K384" s="285" t="s">
        <v>252</v>
      </c>
      <c r="L384" s="290"/>
      <c r="M384" s="291" t="s">
        <v>1</v>
      </c>
      <c r="N384" s="292" t="s">
        <v>42</v>
      </c>
      <c r="O384" s="93"/>
      <c r="P384" s="230">
        <f>O384*H384</f>
        <v>0</v>
      </c>
      <c r="Q384" s="230">
        <v>0.01014</v>
      </c>
      <c r="R384" s="230">
        <f>Q384*H384</f>
        <v>0.33461999999999997</v>
      </c>
      <c r="S384" s="230">
        <v>0</v>
      </c>
      <c r="T384" s="231">
        <f>S384*H384</f>
        <v>0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232" t="s">
        <v>326</v>
      </c>
      <c r="AT384" s="232" t="s">
        <v>551</v>
      </c>
      <c r="AU384" s="232" t="s">
        <v>87</v>
      </c>
      <c r="AY384" s="19" t="s">
        <v>245</v>
      </c>
      <c r="BE384" s="233">
        <f>IF(N384="základní",J384,0)</f>
        <v>0</v>
      </c>
      <c r="BF384" s="233">
        <f>IF(N384="snížená",J384,0)</f>
        <v>0</v>
      </c>
      <c r="BG384" s="233">
        <f>IF(N384="zákl. přenesená",J384,0)</f>
        <v>0</v>
      </c>
      <c r="BH384" s="233">
        <f>IF(N384="sníž. přenesená",J384,0)</f>
        <v>0</v>
      </c>
      <c r="BI384" s="233">
        <f>IF(N384="nulová",J384,0)</f>
        <v>0</v>
      </c>
      <c r="BJ384" s="19" t="s">
        <v>85</v>
      </c>
      <c r="BK384" s="233">
        <f>ROUND(I384*H384,2)</f>
        <v>0</v>
      </c>
      <c r="BL384" s="19" t="s">
        <v>253</v>
      </c>
      <c r="BM384" s="232" t="s">
        <v>1791</v>
      </c>
    </row>
    <row r="385" s="2" customFormat="1">
      <c r="A385" s="40"/>
      <c r="B385" s="41"/>
      <c r="C385" s="42"/>
      <c r="D385" s="234" t="s">
        <v>255</v>
      </c>
      <c r="E385" s="42"/>
      <c r="F385" s="235" t="s">
        <v>589</v>
      </c>
      <c r="G385" s="42"/>
      <c r="H385" s="42"/>
      <c r="I385" s="236"/>
      <c r="J385" s="42"/>
      <c r="K385" s="42"/>
      <c r="L385" s="46"/>
      <c r="M385" s="237"/>
      <c r="N385" s="238"/>
      <c r="O385" s="93"/>
      <c r="P385" s="93"/>
      <c r="Q385" s="93"/>
      <c r="R385" s="93"/>
      <c r="S385" s="93"/>
      <c r="T385" s="94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T385" s="19" t="s">
        <v>255</v>
      </c>
      <c r="AU385" s="19" t="s">
        <v>87</v>
      </c>
    </row>
    <row r="386" s="12" customFormat="1" ht="25.92" customHeight="1">
      <c r="A386" s="12"/>
      <c r="B386" s="205"/>
      <c r="C386" s="206"/>
      <c r="D386" s="207" t="s">
        <v>76</v>
      </c>
      <c r="E386" s="208" t="s">
        <v>600</v>
      </c>
      <c r="F386" s="208" t="s">
        <v>601</v>
      </c>
      <c r="G386" s="206"/>
      <c r="H386" s="206"/>
      <c r="I386" s="209"/>
      <c r="J386" s="210">
        <f>BK386</f>
        <v>0</v>
      </c>
      <c r="K386" s="206"/>
      <c r="L386" s="211"/>
      <c r="M386" s="212"/>
      <c r="N386" s="213"/>
      <c r="O386" s="213"/>
      <c r="P386" s="214">
        <f>SUM(P387:P477)</f>
        <v>0</v>
      </c>
      <c r="Q386" s="213"/>
      <c r="R386" s="214">
        <f>SUM(R387:R477)</f>
        <v>0</v>
      </c>
      <c r="S386" s="213"/>
      <c r="T386" s="215">
        <f>SUM(T387:T477)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16" t="s">
        <v>253</v>
      </c>
      <c r="AT386" s="217" t="s">
        <v>76</v>
      </c>
      <c r="AU386" s="217" t="s">
        <v>77</v>
      </c>
      <c r="AY386" s="216" t="s">
        <v>245</v>
      </c>
      <c r="BK386" s="218">
        <f>SUM(BK387:BK477)</f>
        <v>0</v>
      </c>
    </row>
    <row r="387" s="2" customFormat="1" ht="16.5" customHeight="1">
      <c r="A387" s="40"/>
      <c r="B387" s="41"/>
      <c r="C387" s="221" t="s">
        <v>535</v>
      </c>
      <c r="D387" s="221" t="s">
        <v>248</v>
      </c>
      <c r="E387" s="222" t="s">
        <v>603</v>
      </c>
      <c r="F387" s="223" t="s">
        <v>604</v>
      </c>
      <c r="G387" s="224" t="s">
        <v>329</v>
      </c>
      <c r="H387" s="225">
        <v>12</v>
      </c>
      <c r="I387" s="226"/>
      <c r="J387" s="227">
        <f>ROUND(I387*H387,2)</f>
        <v>0</v>
      </c>
      <c r="K387" s="223" t="s">
        <v>252</v>
      </c>
      <c r="L387" s="46"/>
      <c r="M387" s="228" t="s">
        <v>1</v>
      </c>
      <c r="N387" s="229" t="s">
        <v>42</v>
      </c>
      <c r="O387" s="93"/>
      <c r="P387" s="230">
        <f>O387*H387</f>
        <v>0</v>
      </c>
      <c r="Q387" s="230">
        <v>0</v>
      </c>
      <c r="R387" s="230">
        <f>Q387*H387</f>
        <v>0</v>
      </c>
      <c r="S387" s="230">
        <v>0</v>
      </c>
      <c r="T387" s="231">
        <f>S387*H387</f>
        <v>0</v>
      </c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R387" s="232" t="s">
        <v>85</v>
      </c>
      <c r="AT387" s="232" t="s">
        <v>248</v>
      </c>
      <c r="AU387" s="232" t="s">
        <v>85</v>
      </c>
      <c r="AY387" s="19" t="s">
        <v>245</v>
      </c>
      <c r="BE387" s="233">
        <f>IF(N387="základní",J387,0)</f>
        <v>0</v>
      </c>
      <c r="BF387" s="233">
        <f>IF(N387="snížená",J387,0)</f>
        <v>0</v>
      </c>
      <c r="BG387" s="233">
        <f>IF(N387="zákl. přenesená",J387,0)</f>
        <v>0</v>
      </c>
      <c r="BH387" s="233">
        <f>IF(N387="sníž. přenesená",J387,0)</f>
        <v>0</v>
      </c>
      <c r="BI387" s="233">
        <f>IF(N387="nulová",J387,0)</f>
        <v>0</v>
      </c>
      <c r="BJ387" s="19" t="s">
        <v>85</v>
      </c>
      <c r="BK387" s="233">
        <f>ROUND(I387*H387,2)</f>
        <v>0</v>
      </c>
      <c r="BL387" s="19" t="s">
        <v>85</v>
      </c>
      <c r="BM387" s="232" t="s">
        <v>1792</v>
      </c>
    </row>
    <row r="388" s="2" customFormat="1">
      <c r="A388" s="40"/>
      <c r="B388" s="41"/>
      <c r="C388" s="42"/>
      <c r="D388" s="234" t="s">
        <v>255</v>
      </c>
      <c r="E388" s="42"/>
      <c r="F388" s="235" t="s">
        <v>604</v>
      </c>
      <c r="G388" s="42"/>
      <c r="H388" s="42"/>
      <c r="I388" s="236"/>
      <c r="J388" s="42"/>
      <c r="K388" s="42"/>
      <c r="L388" s="46"/>
      <c r="M388" s="237"/>
      <c r="N388" s="238"/>
      <c r="O388" s="93"/>
      <c r="P388" s="93"/>
      <c r="Q388" s="93"/>
      <c r="R388" s="93"/>
      <c r="S388" s="93"/>
      <c r="T388" s="94"/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T388" s="19" t="s">
        <v>255</v>
      </c>
      <c r="AU388" s="19" t="s">
        <v>85</v>
      </c>
    </row>
    <row r="389" s="2" customFormat="1" ht="16.5" customHeight="1">
      <c r="A389" s="40"/>
      <c r="B389" s="41"/>
      <c r="C389" s="221" t="s">
        <v>542</v>
      </c>
      <c r="D389" s="221" t="s">
        <v>248</v>
      </c>
      <c r="E389" s="222" t="s">
        <v>607</v>
      </c>
      <c r="F389" s="223" t="s">
        <v>608</v>
      </c>
      <c r="G389" s="224" t="s">
        <v>329</v>
      </c>
      <c r="H389" s="225">
        <v>112</v>
      </c>
      <c r="I389" s="226"/>
      <c r="J389" s="227">
        <f>ROUND(I389*H389,2)</f>
        <v>0</v>
      </c>
      <c r="K389" s="223" t="s">
        <v>252</v>
      </c>
      <c r="L389" s="46"/>
      <c r="M389" s="228" t="s">
        <v>1</v>
      </c>
      <c r="N389" s="229" t="s">
        <v>42</v>
      </c>
      <c r="O389" s="93"/>
      <c r="P389" s="230">
        <f>O389*H389</f>
        <v>0</v>
      </c>
      <c r="Q389" s="230">
        <v>0</v>
      </c>
      <c r="R389" s="230">
        <f>Q389*H389</f>
        <v>0</v>
      </c>
      <c r="S389" s="230">
        <v>0</v>
      </c>
      <c r="T389" s="231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32" t="s">
        <v>85</v>
      </c>
      <c r="AT389" s="232" t="s">
        <v>248</v>
      </c>
      <c r="AU389" s="232" t="s">
        <v>85</v>
      </c>
      <c r="AY389" s="19" t="s">
        <v>245</v>
      </c>
      <c r="BE389" s="233">
        <f>IF(N389="základní",J389,0)</f>
        <v>0</v>
      </c>
      <c r="BF389" s="233">
        <f>IF(N389="snížená",J389,0)</f>
        <v>0</v>
      </c>
      <c r="BG389" s="233">
        <f>IF(N389="zákl. přenesená",J389,0)</f>
        <v>0</v>
      </c>
      <c r="BH389" s="233">
        <f>IF(N389="sníž. přenesená",J389,0)</f>
        <v>0</v>
      </c>
      <c r="BI389" s="233">
        <f>IF(N389="nulová",J389,0)</f>
        <v>0</v>
      </c>
      <c r="BJ389" s="19" t="s">
        <v>85</v>
      </c>
      <c r="BK389" s="233">
        <f>ROUND(I389*H389,2)</f>
        <v>0</v>
      </c>
      <c r="BL389" s="19" t="s">
        <v>85</v>
      </c>
      <c r="BM389" s="232" t="s">
        <v>1793</v>
      </c>
    </row>
    <row r="390" s="2" customFormat="1">
      <c r="A390" s="40"/>
      <c r="B390" s="41"/>
      <c r="C390" s="42"/>
      <c r="D390" s="234" t="s">
        <v>255</v>
      </c>
      <c r="E390" s="42"/>
      <c r="F390" s="235" t="s">
        <v>608</v>
      </c>
      <c r="G390" s="42"/>
      <c r="H390" s="42"/>
      <c r="I390" s="236"/>
      <c r="J390" s="42"/>
      <c r="K390" s="42"/>
      <c r="L390" s="46"/>
      <c r="M390" s="237"/>
      <c r="N390" s="238"/>
      <c r="O390" s="93"/>
      <c r="P390" s="93"/>
      <c r="Q390" s="93"/>
      <c r="R390" s="93"/>
      <c r="S390" s="93"/>
      <c r="T390" s="94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255</v>
      </c>
      <c r="AU390" s="19" t="s">
        <v>85</v>
      </c>
    </row>
    <row r="391" s="2" customFormat="1" ht="16.5" customHeight="1">
      <c r="A391" s="40"/>
      <c r="B391" s="41"/>
      <c r="C391" s="221" t="s">
        <v>553</v>
      </c>
      <c r="D391" s="221" t="s">
        <v>248</v>
      </c>
      <c r="E391" s="222" t="s">
        <v>611</v>
      </c>
      <c r="F391" s="223" t="s">
        <v>612</v>
      </c>
      <c r="G391" s="224" t="s">
        <v>329</v>
      </c>
      <c r="H391" s="225">
        <v>12</v>
      </c>
      <c r="I391" s="226"/>
      <c r="J391" s="227">
        <f>ROUND(I391*H391,2)</f>
        <v>0</v>
      </c>
      <c r="K391" s="223" t="s">
        <v>252</v>
      </c>
      <c r="L391" s="46"/>
      <c r="M391" s="228" t="s">
        <v>1</v>
      </c>
      <c r="N391" s="229" t="s">
        <v>42</v>
      </c>
      <c r="O391" s="93"/>
      <c r="P391" s="230">
        <f>O391*H391</f>
        <v>0</v>
      </c>
      <c r="Q391" s="230">
        <v>0</v>
      </c>
      <c r="R391" s="230">
        <f>Q391*H391</f>
        <v>0</v>
      </c>
      <c r="S391" s="230">
        <v>0</v>
      </c>
      <c r="T391" s="231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32" t="s">
        <v>85</v>
      </c>
      <c r="AT391" s="232" t="s">
        <v>248</v>
      </c>
      <c r="AU391" s="232" t="s">
        <v>85</v>
      </c>
      <c r="AY391" s="19" t="s">
        <v>245</v>
      </c>
      <c r="BE391" s="233">
        <f>IF(N391="základní",J391,0)</f>
        <v>0</v>
      </c>
      <c r="BF391" s="233">
        <f>IF(N391="snížená",J391,0)</f>
        <v>0</v>
      </c>
      <c r="BG391" s="233">
        <f>IF(N391="zákl. přenesená",J391,0)</f>
        <v>0</v>
      </c>
      <c r="BH391" s="233">
        <f>IF(N391="sníž. přenesená",J391,0)</f>
        <v>0</v>
      </c>
      <c r="BI391" s="233">
        <f>IF(N391="nulová",J391,0)</f>
        <v>0</v>
      </c>
      <c r="BJ391" s="19" t="s">
        <v>85</v>
      </c>
      <c r="BK391" s="233">
        <f>ROUND(I391*H391,2)</f>
        <v>0</v>
      </c>
      <c r="BL391" s="19" t="s">
        <v>85</v>
      </c>
      <c r="BM391" s="232" t="s">
        <v>1794</v>
      </c>
    </row>
    <row r="392" s="2" customFormat="1">
      <c r="A392" s="40"/>
      <c r="B392" s="41"/>
      <c r="C392" s="42"/>
      <c r="D392" s="234" t="s">
        <v>255</v>
      </c>
      <c r="E392" s="42"/>
      <c r="F392" s="235" t="s">
        <v>612</v>
      </c>
      <c r="G392" s="42"/>
      <c r="H392" s="42"/>
      <c r="I392" s="236"/>
      <c r="J392" s="42"/>
      <c r="K392" s="42"/>
      <c r="L392" s="46"/>
      <c r="M392" s="237"/>
      <c r="N392" s="238"/>
      <c r="O392" s="93"/>
      <c r="P392" s="93"/>
      <c r="Q392" s="93"/>
      <c r="R392" s="93"/>
      <c r="S392" s="93"/>
      <c r="T392" s="94"/>
      <c r="U392" s="40"/>
      <c r="V392" s="40"/>
      <c r="W392" s="40"/>
      <c r="X392" s="40"/>
      <c r="Y392" s="40"/>
      <c r="Z392" s="40"/>
      <c r="AA392" s="40"/>
      <c r="AB392" s="40"/>
      <c r="AC392" s="40"/>
      <c r="AD392" s="40"/>
      <c r="AE392" s="40"/>
      <c r="AT392" s="19" t="s">
        <v>255</v>
      </c>
      <c r="AU392" s="19" t="s">
        <v>85</v>
      </c>
    </row>
    <row r="393" s="2" customFormat="1" ht="16.5" customHeight="1">
      <c r="A393" s="40"/>
      <c r="B393" s="41"/>
      <c r="C393" s="221" t="s">
        <v>561</v>
      </c>
      <c r="D393" s="221" t="s">
        <v>248</v>
      </c>
      <c r="E393" s="222" t="s">
        <v>615</v>
      </c>
      <c r="F393" s="223" t="s">
        <v>616</v>
      </c>
      <c r="G393" s="224" t="s">
        <v>329</v>
      </c>
      <c r="H393" s="225">
        <v>28</v>
      </c>
      <c r="I393" s="226"/>
      <c r="J393" s="227">
        <f>ROUND(I393*H393,2)</f>
        <v>0</v>
      </c>
      <c r="K393" s="223" t="s">
        <v>252</v>
      </c>
      <c r="L393" s="46"/>
      <c r="M393" s="228" t="s">
        <v>1</v>
      </c>
      <c r="N393" s="229" t="s">
        <v>42</v>
      </c>
      <c r="O393" s="93"/>
      <c r="P393" s="230">
        <f>O393*H393</f>
        <v>0</v>
      </c>
      <c r="Q393" s="230">
        <v>0</v>
      </c>
      <c r="R393" s="230">
        <f>Q393*H393</f>
        <v>0</v>
      </c>
      <c r="S393" s="230">
        <v>0</v>
      </c>
      <c r="T393" s="231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32" t="s">
        <v>85</v>
      </c>
      <c r="AT393" s="232" t="s">
        <v>248</v>
      </c>
      <c r="AU393" s="232" t="s">
        <v>85</v>
      </c>
      <c r="AY393" s="19" t="s">
        <v>245</v>
      </c>
      <c r="BE393" s="233">
        <f>IF(N393="základní",J393,0)</f>
        <v>0</v>
      </c>
      <c r="BF393" s="233">
        <f>IF(N393="snížená",J393,0)</f>
        <v>0</v>
      </c>
      <c r="BG393" s="233">
        <f>IF(N393="zákl. přenesená",J393,0)</f>
        <v>0</v>
      </c>
      <c r="BH393" s="233">
        <f>IF(N393="sníž. přenesená",J393,0)</f>
        <v>0</v>
      </c>
      <c r="BI393" s="233">
        <f>IF(N393="nulová",J393,0)</f>
        <v>0</v>
      </c>
      <c r="BJ393" s="19" t="s">
        <v>85</v>
      </c>
      <c r="BK393" s="233">
        <f>ROUND(I393*H393,2)</f>
        <v>0</v>
      </c>
      <c r="BL393" s="19" t="s">
        <v>85</v>
      </c>
      <c r="BM393" s="232" t="s">
        <v>1795</v>
      </c>
    </row>
    <row r="394" s="2" customFormat="1">
      <c r="A394" s="40"/>
      <c r="B394" s="41"/>
      <c r="C394" s="42"/>
      <c r="D394" s="234" t="s">
        <v>255</v>
      </c>
      <c r="E394" s="42"/>
      <c r="F394" s="235" t="s">
        <v>616</v>
      </c>
      <c r="G394" s="42"/>
      <c r="H394" s="42"/>
      <c r="I394" s="236"/>
      <c r="J394" s="42"/>
      <c r="K394" s="42"/>
      <c r="L394" s="46"/>
      <c r="M394" s="237"/>
      <c r="N394" s="238"/>
      <c r="O394" s="93"/>
      <c r="P394" s="93"/>
      <c r="Q394" s="93"/>
      <c r="R394" s="93"/>
      <c r="S394" s="93"/>
      <c r="T394" s="94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255</v>
      </c>
      <c r="AU394" s="19" t="s">
        <v>85</v>
      </c>
    </row>
    <row r="395" s="2" customFormat="1" ht="24.15" customHeight="1">
      <c r="A395" s="40"/>
      <c r="B395" s="41"/>
      <c r="C395" s="221" t="s">
        <v>566</v>
      </c>
      <c r="D395" s="221" t="s">
        <v>248</v>
      </c>
      <c r="E395" s="222" t="s">
        <v>659</v>
      </c>
      <c r="F395" s="223" t="s">
        <v>660</v>
      </c>
      <c r="G395" s="224" t="s">
        <v>545</v>
      </c>
      <c r="H395" s="225">
        <v>20602.879000000001</v>
      </c>
      <c r="I395" s="226"/>
      <c r="J395" s="227">
        <f>ROUND(I395*H395,2)</f>
        <v>0</v>
      </c>
      <c r="K395" s="223" t="s">
        <v>252</v>
      </c>
      <c r="L395" s="46"/>
      <c r="M395" s="228" t="s">
        <v>1</v>
      </c>
      <c r="N395" s="229" t="s">
        <v>42</v>
      </c>
      <c r="O395" s="93"/>
      <c r="P395" s="230">
        <f>O395*H395</f>
        <v>0</v>
      </c>
      <c r="Q395" s="230">
        <v>0</v>
      </c>
      <c r="R395" s="230">
        <f>Q395*H395</f>
        <v>0</v>
      </c>
      <c r="S395" s="230">
        <v>0</v>
      </c>
      <c r="T395" s="231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32" t="s">
        <v>594</v>
      </c>
      <c r="AT395" s="232" t="s">
        <v>248</v>
      </c>
      <c r="AU395" s="232" t="s">
        <v>85</v>
      </c>
      <c r="AY395" s="19" t="s">
        <v>245</v>
      </c>
      <c r="BE395" s="233">
        <f>IF(N395="základní",J395,0)</f>
        <v>0</v>
      </c>
      <c r="BF395" s="233">
        <f>IF(N395="snížená",J395,0)</f>
        <v>0</v>
      </c>
      <c r="BG395" s="233">
        <f>IF(N395="zákl. přenesená",J395,0)</f>
        <v>0</v>
      </c>
      <c r="BH395" s="233">
        <f>IF(N395="sníž. přenesená",J395,0)</f>
        <v>0</v>
      </c>
      <c r="BI395" s="233">
        <f>IF(N395="nulová",J395,0)</f>
        <v>0</v>
      </c>
      <c r="BJ395" s="19" t="s">
        <v>85</v>
      </c>
      <c r="BK395" s="233">
        <f>ROUND(I395*H395,2)</f>
        <v>0</v>
      </c>
      <c r="BL395" s="19" t="s">
        <v>594</v>
      </c>
      <c r="BM395" s="232" t="s">
        <v>1796</v>
      </c>
    </row>
    <row r="396" s="2" customFormat="1">
      <c r="A396" s="40"/>
      <c r="B396" s="41"/>
      <c r="C396" s="42"/>
      <c r="D396" s="234" t="s">
        <v>255</v>
      </c>
      <c r="E396" s="42"/>
      <c r="F396" s="235" t="s">
        <v>662</v>
      </c>
      <c r="G396" s="42"/>
      <c r="H396" s="42"/>
      <c r="I396" s="236"/>
      <c r="J396" s="42"/>
      <c r="K396" s="42"/>
      <c r="L396" s="46"/>
      <c r="M396" s="237"/>
      <c r="N396" s="238"/>
      <c r="O396" s="93"/>
      <c r="P396" s="93"/>
      <c r="Q396" s="93"/>
      <c r="R396" s="93"/>
      <c r="S396" s="93"/>
      <c r="T396" s="94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255</v>
      </c>
      <c r="AU396" s="19" t="s">
        <v>85</v>
      </c>
    </row>
    <row r="397" s="13" customFormat="1">
      <c r="A397" s="13"/>
      <c r="B397" s="239"/>
      <c r="C397" s="240"/>
      <c r="D397" s="234" t="s">
        <v>257</v>
      </c>
      <c r="E397" s="241" t="s">
        <v>1</v>
      </c>
      <c r="F397" s="242" t="s">
        <v>663</v>
      </c>
      <c r="G397" s="240"/>
      <c r="H397" s="241" t="s">
        <v>1</v>
      </c>
      <c r="I397" s="243"/>
      <c r="J397" s="240"/>
      <c r="K397" s="240"/>
      <c r="L397" s="244"/>
      <c r="M397" s="245"/>
      <c r="N397" s="246"/>
      <c r="O397" s="246"/>
      <c r="P397" s="246"/>
      <c r="Q397" s="246"/>
      <c r="R397" s="246"/>
      <c r="S397" s="246"/>
      <c r="T397" s="247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8" t="s">
        <v>257</v>
      </c>
      <c r="AU397" s="248" t="s">
        <v>85</v>
      </c>
      <c r="AV397" s="13" t="s">
        <v>85</v>
      </c>
      <c r="AW397" s="13" t="s">
        <v>34</v>
      </c>
      <c r="AX397" s="13" t="s">
        <v>77</v>
      </c>
      <c r="AY397" s="248" t="s">
        <v>245</v>
      </c>
    </row>
    <row r="398" s="14" customFormat="1">
      <c r="A398" s="14"/>
      <c r="B398" s="249"/>
      <c r="C398" s="250"/>
      <c r="D398" s="234" t="s">
        <v>257</v>
      </c>
      <c r="E398" s="251" t="s">
        <v>1</v>
      </c>
      <c r="F398" s="252" t="s">
        <v>183</v>
      </c>
      <c r="G398" s="250"/>
      <c r="H398" s="253">
        <v>13065.349</v>
      </c>
      <c r="I398" s="254"/>
      <c r="J398" s="250"/>
      <c r="K398" s="250"/>
      <c r="L398" s="255"/>
      <c r="M398" s="256"/>
      <c r="N398" s="257"/>
      <c r="O398" s="257"/>
      <c r="P398" s="257"/>
      <c r="Q398" s="257"/>
      <c r="R398" s="257"/>
      <c r="S398" s="257"/>
      <c r="T398" s="258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9" t="s">
        <v>257</v>
      </c>
      <c r="AU398" s="259" t="s">
        <v>85</v>
      </c>
      <c r="AV398" s="14" t="s">
        <v>87</v>
      </c>
      <c r="AW398" s="14" t="s">
        <v>34</v>
      </c>
      <c r="AX398" s="14" t="s">
        <v>77</v>
      </c>
      <c r="AY398" s="259" t="s">
        <v>245</v>
      </c>
    </row>
    <row r="399" s="13" customFormat="1">
      <c r="A399" s="13"/>
      <c r="B399" s="239"/>
      <c r="C399" s="240"/>
      <c r="D399" s="234" t="s">
        <v>257</v>
      </c>
      <c r="E399" s="241" t="s">
        <v>1</v>
      </c>
      <c r="F399" s="242" t="s">
        <v>664</v>
      </c>
      <c r="G399" s="240"/>
      <c r="H399" s="241" t="s">
        <v>1</v>
      </c>
      <c r="I399" s="243"/>
      <c r="J399" s="240"/>
      <c r="K399" s="240"/>
      <c r="L399" s="244"/>
      <c r="M399" s="245"/>
      <c r="N399" s="246"/>
      <c r="O399" s="246"/>
      <c r="P399" s="246"/>
      <c r="Q399" s="246"/>
      <c r="R399" s="246"/>
      <c r="S399" s="246"/>
      <c r="T399" s="247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8" t="s">
        <v>257</v>
      </c>
      <c r="AU399" s="248" t="s">
        <v>85</v>
      </c>
      <c r="AV399" s="13" t="s">
        <v>85</v>
      </c>
      <c r="AW399" s="13" t="s">
        <v>34</v>
      </c>
      <c r="AX399" s="13" t="s">
        <v>77</v>
      </c>
      <c r="AY399" s="248" t="s">
        <v>245</v>
      </c>
    </row>
    <row r="400" s="14" customFormat="1">
      <c r="A400" s="14"/>
      <c r="B400" s="249"/>
      <c r="C400" s="250"/>
      <c r="D400" s="234" t="s">
        <v>257</v>
      </c>
      <c r="E400" s="251" t="s">
        <v>1</v>
      </c>
      <c r="F400" s="252" t="s">
        <v>198</v>
      </c>
      <c r="G400" s="250"/>
      <c r="H400" s="253">
        <v>3768.7649999999999</v>
      </c>
      <c r="I400" s="254"/>
      <c r="J400" s="250"/>
      <c r="K400" s="250"/>
      <c r="L400" s="255"/>
      <c r="M400" s="256"/>
      <c r="N400" s="257"/>
      <c r="O400" s="257"/>
      <c r="P400" s="257"/>
      <c r="Q400" s="257"/>
      <c r="R400" s="257"/>
      <c r="S400" s="257"/>
      <c r="T400" s="258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9" t="s">
        <v>257</v>
      </c>
      <c r="AU400" s="259" t="s">
        <v>85</v>
      </c>
      <c r="AV400" s="14" t="s">
        <v>87</v>
      </c>
      <c r="AW400" s="14" t="s">
        <v>34</v>
      </c>
      <c r="AX400" s="14" t="s">
        <v>77</v>
      </c>
      <c r="AY400" s="259" t="s">
        <v>245</v>
      </c>
    </row>
    <row r="401" s="13" customFormat="1">
      <c r="A401" s="13"/>
      <c r="B401" s="239"/>
      <c r="C401" s="240"/>
      <c r="D401" s="234" t="s">
        <v>257</v>
      </c>
      <c r="E401" s="241" t="s">
        <v>1</v>
      </c>
      <c r="F401" s="242" t="s">
        <v>665</v>
      </c>
      <c r="G401" s="240"/>
      <c r="H401" s="241" t="s">
        <v>1</v>
      </c>
      <c r="I401" s="243"/>
      <c r="J401" s="240"/>
      <c r="K401" s="240"/>
      <c r="L401" s="244"/>
      <c r="M401" s="245"/>
      <c r="N401" s="246"/>
      <c r="O401" s="246"/>
      <c r="P401" s="246"/>
      <c r="Q401" s="246"/>
      <c r="R401" s="246"/>
      <c r="S401" s="246"/>
      <c r="T401" s="247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8" t="s">
        <v>257</v>
      </c>
      <c r="AU401" s="248" t="s">
        <v>85</v>
      </c>
      <c r="AV401" s="13" t="s">
        <v>85</v>
      </c>
      <c r="AW401" s="13" t="s">
        <v>34</v>
      </c>
      <c r="AX401" s="13" t="s">
        <v>77</v>
      </c>
      <c r="AY401" s="248" t="s">
        <v>245</v>
      </c>
    </row>
    <row r="402" s="14" customFormat="1">
      <c r="A402" s="14"/>
      <c r="B402" s="249"/>
      <c r="C402" s="250"/>
      <c r="D402" s="234" t="s">
        <v>257</v>
      </c>
      <c r="E402" s="251" t="s">
        <v>1</v>
      </c>
      <c r="F402" s="252" t="s">
        <v>198</v>
      </c>
      <c r="G402" s="250"/>
      <c r="H402" s="253">
        <v>3768.7649999999999</v>
      </c>
      <c r="I402" s="254"/>
      <c r="J402" s="250"/>
      <c r="K402" s="250"/>
      <c r="L402" s="255"/>
      <c r="M402" s="256"/>
      <c r="N402" s="257"/>
      <c r="O402" s="257"/>
      <c r="P402" s="257"/>
      <c r="Q402" s="257"/>
      <c r="R402" s="257"/>
      <c r="S402" s="257"/>
      <c r="T402" s="25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9" t="s">
        <v>257</v>
      </c>
      <c r="AU402" s="259" t="s">
        <v>85</v>
      </c>
      <c r="AV402" s="14" t="s">
        <v>87</v>
      </c>
      <c r="AW402" s="14" t="s">
        <v>34</v>
      </c>
      <c r="AX402" s="14" t="s">
        <v>77</v>
      </c>
      <c r="AY402" s="259" t="s">
        <v>245</v>
      </c>
    </row>
    <row r="403" s="15" customFormat="1">
      <c r="A403" s="15"/>
      <c r="B403" s="260"/>
      <c r="C403" s="261"/>
      <c r="D403" s="234" t="s">
        <v>257</v>
      </c>
      <c r="E403" s="262" t="s">
        <v>1</v>
      </c>
      <c r="F403" s="263" t="s">
        <v>266</v>
      </c>
      <c r="G403" s="261"/>
      <c r="H403" s="264">
        <v>20602.879000000001</v>
      </c>
      <c r="I403" s="265"/>
      <c r="J403" s="261"/>
      <c r="K403" s="261"/>
      <c r="L403" s="266"/>
      <c r="M403" s="267"/>
      <c r="N403" s="268"/>
      <c r="O403" s="268"/>
      <c r="P403" s="268"/>
      <c r="Q403" s="268"/>
      <c r="R403" s="268"/>
      <c r="S403" s="268"/>
      <c r="T403" s="269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70" t="s">
        <v>257</v>
      </c>
      <c r="AU403" s="270" t="s">
        <v>85</v>
      </c>
      <c r="AV403" s="15" t="s">
        <v>253</v>
      </c>
      <c r="AW403" s="15" t="s">
        <v>34</v>
      </c>
      <c r="AX403" s="15" t="s">
        <v>85</v>
      </c>
      <c r="AY403" s="270" t="s">
        <v>245</v>
      </c>
    </row>
    <row r="404" s="2" customFormat="1" ht="24.15" customHeight="1">
      <c r="A404" s="40"/>
      <c r="B404" s="41"/>
      <c r="C404" s="221" t="s">
        <v>570</v>
      </c>
      <c r="D404" s="221" t="s">
        <v>248</v>
      </c>
      <c r="E404" s="222" t="s">
        <v>667</v>
      </c>
      <c r="F404" s="223" t="s">
        <v>668</v>
      </c>
      <c r="G404" s="224" t="s">
        <v>545</v>
      </c>
      <c r="H404" s="225">
        <v>119597.852</v>
      </c>
      <c r="I404" s="226"/>
      <c r="J404" s="227">
        <f>ROUND(I404*H404,2)</f>
        <v>0</v>
      </c>
      <c r="K404" s="223" t="s">
        <v>252</v>
      </c>
      <c r="L404" s="46"/>
      <c r="M404" s="228" t="s">
        <v>1</v>
      </c>
      <c r="N404" s="229" t="s">
        <v>42</v>
      </c>
      <c r="O404" s="93"/>
      <c r="P404" s="230">
        <f>O404*H404</f>
        <v>0</v>
      </c>
      <c r="Q404" s="230">
        <v>0</v>
      </c>
      <c r="R404" s="230">
        <f>Q404*H404</f>
        <v>0</v>
      </c>
      <c r="S404" s="230">
        <v>0</v>
      </c>
      <c r="T404" s="231">
        <f>S404*H404</f>
        <v>0</v>
      </c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R404" s="232" t="s">
        <v>594</v>
      </c>
      <c r="AT404" s="232" t="s">
        <v>248</v>
      </c>
      <c r="AU404" s="232" t="s">
        <v>85</v>
      </c>
      <c r="AY404" s="19" t="s">
        <v>245</v>
      </c>
      <c r="BE404" s="233">
        <f>IF(N404="základní",J404,0)</f>
        <v>0</v>
      </c>
      <c r="BF404" s="233">
        <f>IF(N404="snížená",J404,0)</f>
        <v>0</v>
      </c>
      <c r="BG404" s="233">
        <f>IF(N404="zákl. přenesená",J404,0)</f>
        <v>0</v>
      </c>
      <c r="BH404" s="233">
        <f>IF(N404="sníž. přenesená",J404,0)</f>
        <v>0</v>
      </c>
      <c r="BI404" s="233">
        <f>IF(N404="nulová",J404,0)</f>
        <v>0</v>
      </c>
      <c r="BJ404" s="19" t="s">
        <v>85</v>
      </c>
      <c r="BK404" s="233">
        <f>ROUND(I404*H404,2)</f>
        <v>0</v>
      </c>
      <c r="BL404" s="19" t="s">
        <v>594</v>
      </c>
      <c r="BM404" s="232" t="s">
        <v>1797</v>
      </c>
    </row>
    <row r="405" s="2" customFormat="1">
      <c r="A405" s="40"/>
      <c r="B405" s="41"/>
      <c r="C405" s="42"/>
      <c r="D405" s="234" t="s">
        <v>255</v>
      </c>
      <c r="E405" s="42"/>
      <c r="F405" s="235" t="s">
        <v>670</v>
      </c>
      <c r="G405" s="42"/>
      <c r="H405" s="42"/>
      <c r="I405" s="236"/>
      <c r="J405" s="42"/>
      <c r="K405" s="42"/>
      <c r="L405" s="46"/>
      <c r="M405" s="237"/>
      <c r="N405" s="238"/>
      <c r="O405" s="93"/>
      <c r="P405" s="93"/>
      <c r="Q405" s="93"/>
      <c r="R405" s="93"/>
      <c r="S405" s="93"/>
      <c r="T405" s="94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T405" s="19" t="s">
        <v>255</v>
      </c>
      <c r="AU405" s="19" t="s">
        <v>85</v>
      </c>
    </row>
    <row r="406" s="13" customFormat="1">
      <c r="A406" s="13"/>
      <c r="B406" s="239"/>
      <c r="C406" s="240"/>
      <c r="D406" s="234" t="s">
        <v>257</v>
      </c>
      <c r="E406" s="241" t="s">
        <v>1</v>
      </c>
      <c r="F406" s="242" t="s">
        <v>1798</v>
      </c>
      <c r="G406" s="240"/>
      <c r="H406" s="241" t="s">
        <v>1</v>
      </c>
      <c r="I406" s="243"/>
      <c r="J406" s="240"/>
      <c r="K406" s="240"/>
      <c r="L406" s="244"/>
      <c r="M406" s="245"/>
      <c r="N406" s="246"/>
      <c r="O406" s="246"/>
      <c r="P406" s="246"/>
      <c r="Q406" s="246"/>
      <c r="R406" s="246"/>
      <c r="S406" s="246"/>
      <c r="T406" s="247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8" t="s">
        <v>257</v>
      </c>
      <c r="AU406" s="248" t="s">
        <v>85</v>
      </c>
      <c r="AV406" s="13" t="s">
        <v>85</v>
      </c>
      <c r="AW406" s="13" t="s">
        <v>34</v>
      </c>
      <c r="AX406" s="13" t="s">
        <v>77</v>
      </c>
      <c r="AY406" s="248" t="s">
        <v>245</v>
      </c>
    </row>
    <row r="407" s="14" customFormat="1">
      <c r="A407" s="14"/>
      <c r="B407" s="249"/>
      <c r="C407" s="250"/>
      <c r="D407" s="234" t="s">
        <v>257</v>
      </c>
      <c r="E407" s="251" t="s">
        <v>1</v>
      </c>
      <c r="F407" s="252" t="s">
        <v>1799</v>
      </c>
      <c r="G407" s="250"/>
      <c r="H407" s="253">
        <v>104522.792</v>
      </c>
      <c r="I407" s="254"/>
      <c r="J407" s="250"/>
      <c r="K407" s="250"/>
      <c r="L407" s="255"/>
      <c r="M407" s="256"/>
      <c r="N407" s="257"/>
      <c r="O407" s="257"/>
      <c r="P407" s="257"/>
      <c r="Q407" s="257"/>
      <c r="R407" s="257"/>
      <c r="S407" s="257"/>
      <c r="T407" s="258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9" t="s">
        <v>257</v>
      </c>
      <c r="AU407" s="259" t="s">
        <v>85</v>
      </c>
      <c r="AV407" s="14" t="s">
        <v>87</v>
      </c>
      <c r="AW407" s="14" t="s">
        <v>34</v>
      </c>
      <c r="AX407" s="14" t="s">
        <v>77</v>
      </c>
      <c r="AY407" s="259" t="s">
        <v>245</v>
      </c>
    </row>
    <row r="408" s="13" customFormat="1">
      <c r="A408" s="13"/>
      <c r="B408" s="239"/>
      <c r="C408" s="240"/>
      <c r="D408" s="234" t="s">
        <v>257</v>
      </c>
      <c r="E408" s="241" t="s">
        <v>1</v>
      </c>
      <c r="F408" s="242" t="s">
        <v>1574</v>
      </c>
      <c r="G408" s="240"/>
      <c r="H408" s="241" t="s">
        <v>1</v>
      </c>
      <c r="I408" s="243"/>
      <c r="J408" s="240"/>
      <c r="K408" s="240"/>
      <c r="L408" s="244"/>
      <c r="M408" s="245"/>
      <c r="N408" s="246"/>
      <c r="O408" s="246"/>
      <c r="P408" s="246"/>
      <c r="Q408" s="246"/>
      <c r="R408" s="246"/>
      <c r="S408" s="246"/>
      <c r="T408" s="247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8" t="s">
        <v>257</v>
      </c>
      <c r="AU408" s="248" t="s">
        <v>85</v>
      </c>
      <c r="AV408" s="13" t="s">
        <v>85</v>
      </c>
      <c r="AW408" s="13" t="s">
        <v>34</v>
      </c>
      <c r="AX408" s="13" t="s">
        <v>77</v>
      </c>
      <c r="AY408" s="248" t="s">
        <v>245</v>
      </c>
    </row>
    <row r="409" s="14" customFormat="1">
      <c r="A409" s="14"/>
      <c r="B409" s="249"/>
      <c r="C409" s="250"/>
      <c r="D409" s="234" t="s">
        <v>257</v>
      </c>
      <c r="E409" s="251" t="s">
        <v>1</v>
      </c>
      <c r="F409" s="252" t="s">
        <v>1575</v>
      </c>
      <c r="G409" s="250"/>
      <c r="H409" s="253">
        <v>15075.06</v>
      </c>
      <c r="I409" s="254"/>
      <c r="J409" s="250"/>
      <c r="K409" s="250"/>
      <c r="L409" s="255"/>
      <c r="M409" s="256"/>
      <c r="N409" s="257"/>
      <c r="O409" s="257"/>
      <c r="P409" s="257"/>
      <c r="Q409" s="257"/>
      <c r="R409" s="257"/>
      <c r="S409" s="257"/>
      <c r="T409" s="25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9" t="s">
        <v>257</v>
      </c>
      <c r="AU409" s="259" t="s">
        <v>85</v>
      </c>
      <c r="AV409" s="14" t="s">
        <v>87</v>
      </c>
      <c r="AW409" s="14" t="s">
        <v>34</v>
      </c>
      <c r="AX409" s="14" t="s">
        <v>77</v>
      </c>
      <c r="AY409" s="259" t="s">
        <v>245</v>
      </c>
    </row>
    <row r="410" s="15" customFormat="1">
      <c r="A410" s="15"/>
      <c r="B410" s="260"/>
      <c r="C410" s="261"/>
      <c r="D410" s="234" t="s">
        <v>257</v>
      </c>
      <c r="E410" s="262" t="s">
        <v>1</v>
      </c>
      <c r="F410" s="263" t="s">
        <v>266</v>
      </c>
      <c r="G410" s="261"/>
      <c r="H410" s="264">
        <v>119597.852</v>
      </c>
      <c r="I410" s="265"/>
      <c r="J410" s="261"/>
      <c r="K410" s="261"/>
      <c r="L410" s="266"/>
      <c r="M410" s="267"/>
      <c r="N410" s="268"/>
      <c r="O410" s="268"/>
      <c r="P410" s="268"/>
      <c r="Q410" s="268"/>
      <c r="R410" s="268"/>
      <c r="S410" s="268"/>
      <c r="T410" s="269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70" t="s">
        <v>257</v>
      </c>
      <c r="AU410" s="270" t="s">
        <v>85</v>
      </c>
      <c r="AV410" s="15" t="s">
        <v>253</v>
      </c>
      <c r="AW410" s="15" t="s">
        <v>34</v>
      </c>
      <c r="AX410" s="15" t="s">
        <v>85</v>
      </c>
      <c r="AY410" s="270" t="s">
        <v>245</v>
      </c>
    </row>
    <row r="411" s="2" customFormat="1" ht="24.15" customHeight="1">
      <c r="A411" s="40"/>
      <c r="B411" s="41"/>
      <c r="C411" s="221" t="s">
        <v>575</v>
      </c>
      <c r="D411" s="221" t="s">
        <v>248</v>
      </c>
      <c r="E411" s="222" t="s">
        <v>676</v>
      </c>
      <c r="F411" s="223" t="s">
        <v>677</v>
      </c>
      <c r="G411" s="224" t="s">
        <v>545</v>
      </c>
      <c r="H411" s="225">
        <v>11505.962</v>
      </c>
      <c r="I411" s="226"/>
      <c r="J411" s="227">
        <f>ROUND(I411*H411,2)</f>
        <v>0</v>
      </c>
      <c r="K411" s="223" t="s">
        <v>252</v>
      </c>
      <c r="L411" s="46"/>
      <c r="M411" s="228" t="s">
        <v>1</v>
      </c>
      <c r="N411" s="229" t="s">
        <v>42</v>
      </c>
      <c r="O411" s="93"/>
      <c r="P411" s="230">
        <f>O411*H411</f>
        <v>0</v>
      </c>
      <c r="Q411" s="230">
        <v>0</v>
      </c>
      <c r="R411" s="230">
        <f>Q411*H411</f>
        <v>0</v>
      </c>
      <c r="S411" s="230">
        <v>0</v>
      </c>
      <c r="T411" s="231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32" t="s">
        <v>594</v>
      </c>
      <c r="AT411" s="232" t="s">
        <v>248</v>
      </c>
      <c r="AU411" s="232" t="s">
        <v>85</v>
      </c>
      <c r="AY411" s="19" t="s">
        <v>245</v>
      </c>
      <c r="BE411" s="233">
        <f>IF(N411="základní",J411,0)</f>
        <v>0</v>
      </c>
      <c r="BF411" s="233">
        <f>IF(N411="snížená",J411,0)</f>
        <v>0</v>
      </c>
      <c r="BG411" s="233">
        <f>IF(N411="zákl. přenesená",J411,0)</f>
        <v>0</v>
      </c>
      <c r="BH411" s="233">
        <f>IF(N411="sníž. přenesená",J411,0)</f>
        <v>0</v>
      </c>
      <c r="BI411" s="233">
        <f>IF(N411="nulová",J411,0)</f>
        <v>0</v>
      </c>
      <c r="BJ411" s="19" t="s">
        <v>85</v>
      </c>
      <c r="BK411" s="233">
        <f>ROUND(I411*H411,2)</f>
        <v>0</v>
      </c>
      <c r="BL411" s="19" t="s">
        <v>594</v>
      </c>
      <c r="BM411" s="232" t="s">
        <v>1800</v>
      </c>
    </row>
    <row r="412" s="2" customFormat="1">
      <c r="A412" s="40"/>
      <c r="B412" s="41"/>
      <c r="C412" s="42"/>
      <c r="D412" s="234" t="s">
        <v>255</v>
      </c>
      <c r="E412" s="42"/>
      <c r="F412" s="235" t="s">
        <v>679</v>
      </c>
      <c r="G412" s="42"/>
      <c r="H412" s="42"/>
      <c r="I412" s="236"/>
      <c r="J412" s="42"/>
      <c r="K412" s="42"/>
      <c r="L412" s="46"/>
      <c r="M412" s="237"/>
      <c r="N412" s="238"/>
      <c r="O412" s="93"/>
      <c r="P412" s="93"/>
      <c r="Q412" s="93"/>
      <c r="R412" s="93"/>
      <c r="S412" s="93"/>
      <c r="T412" s="94"/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T412" s="19" t="s">
        <v>255</v>
      </c>
      <c r="AU412" s="19" t="s">
        <v>85</v>
      </c>
    </row>
    <row r="413" s="13" customFormat="1">
      <c r="A413" s="13"/>
      <c r="B413" s="239"/>
      <c r="C413" s="240"/>
      <c r="D413" s="234" t="s">
        <v>257</v>
      </c>
      <c r="E413" s="241" t="s">
        <v>1</v>
      </c>
      <c r="F413" s="242" t="s">
        <v>680</v>
      </c>
      <c r="G413" s="240"/>
      <c r="H413" s="241" t="s">
        <v>1</v>
      </c>
      <c r="I413" s="243"/>
      <c r="J413" s="240"/>
      <c r="K413" s="240"/>
      <c r="L413" s="244"/>
      <c r="M413" s="245"/>
      <c r="N413" s="246"/>
      <c r="O413" s="246"/>
      <c r="P413" s="246"/>
      <c r="Q413" s="246"/>
      <c r="R413" s="246"/>
      <c r="S413" s="246"/>
      <c r="T413" s="247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8" t="s">
        <v>257</v>
      </c>
      <c r="AU413" s="248" t="s">
        <v>85</v>
      </c>
      <c r="AV413" s="13" t="s">
        <v>85</v>
      </c>
      <c r="AW413" s="13" t="s">
        <v>34</v>
      </c>
      <c r="AX413" s="13" t="s">
        <v>77</v>
      </c>
      <c r="AY413" s="248" t="s">
        <v>245</v>
      </c>
    </row>
    <row r="414" s="14" customFormat="1">
      <c r="A414" s="14"/>
      <c r="B414" s="249"/>
      <c r="C414" s="250"/>
      <c r="D414" s="234" t="s">
        <v>257</v>
      </c>
      <c r="E414" s="251" t="s">
        <v>1</v>
      </c>
      <c r="F414" s="252" t="s">
        <v>549</v>
      </c>
      <c r="G414" s="250"/>
      <c r="H414" s="253">
        <v>3976.056</v>
      </c>
      <c r="I414" s="254"/>
      <c r="J414" s="250"/>
      <c r="K414" s="250"/>
      <c r="L414" s="255"/>
      <c r="M414" s="256"/>
      <c r="N414" s="257"/>
      <c r="O414" s="257"/>
      <c r="P414" s="257"/>
      <c r="Q414" s="257"/>
      <c r="R414" s="257"/>
      <c r="S414" s="257"/>
      <c r="T414" s="258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9" t="s">
        <v>257</v>
      </c>
      <c r="AU414" s="259" t="s">
        <v>85</v>
      </c>
      <c r="AV414" s="14" t="s">
        <v>87</v>
      </c>
      <c r="AW414" s="14" t="s">
        <v>34</v>
      </c>
      <c r="AX414" s="14" t="s">
        <v>77</v>
      </c>
      <c r="AY414" s="259" t="s">
        <v>245</v>
      </c>
    </row>
    <row r="415" s="13" customFormat="1">
      <c r="A415" s="13"/>
      <c r="B415" s="239"/>
      <c r="C415" s="240"/>
      <c r="D415" s="234" t="s">
        <v>257</v>
      </c>
      <c r="E415" s="241" t="s">
        <v>1</v>
      </c>
      <c r="F415" s="242" t="s">
        <v>681</v>
      </c>
      <c r="G415" s="240"/>
      <c r="H415" s="241" t="s">
        <v>1</v>
      </c>
      <c r="I415" s="243"/>
      <c r="J415" s="240"/>
      <c r="K415" s="240"/>
      <c r="L415" s="244"/>
      <c r="M415" s="245"/>
      <c r="N415" s="246"/>
      <c r="O415" s="246"/>
      <c r="P415" s="246"/>
      <c r="Q415" s="246"/>
      <c r="R415" s="246"/>
      <c r="S415" s="246"/>
      <c r="T415" s="247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8" t="s">
        <v>257</v>
      </c>
      <c r="AU415" s="248" t="s">
        <v>85</v>
      </c>
      <c r="AV415" s="13" t="s">
        <v>85</v>
      </c>
      <c r="AW415" s="13" t="s">
        <v>34</v>
      </c>
      <c r="AX415" s="13" t="s">
        <v>77</v>
      </c>
      <c r="AY415" s="248" t="s">
        <v>245</v>
      </c>
    </row>
    <row r="416" s="14" customFormat="1">
      <c r="A416" s="14"/>
      <c r="B416" s="249"/>
      <c r="C416" s="250"/>
      <c r="D416" s="234" t="s">
        <v>257</v>
      </c>
      <c r="E416" s="251" t="s">
        <v>1</v>
      </c>
      <c r="F416" s="252" t="s">
        <v>550</v>
      </c>
      <c r="G416" s="250"/>
      <c r="H416" s="253">
        <v>475.27199999999999</v>
      </c>
      <c r="I416" s="254"/>
      <c r="J416" s="250"/>
      <c r="K416" s="250"/>
      <c r="L416" s="255"/>
      <c r="M416" s="256"/>
      <c r="N416" s="257"/>
      <c r="O416" s="257"/>
      <c r="P416" s="257"/>
      <c r="Q416" s="257"/>
      <c r="R416" s="257"/>
      <c r="S416" s="257"/>
      <c r="T416" s="258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9" t="s">
        <v>257</v>
      </c>
      <c r="AU416" s="259" t="s">
        <v>85</v>
      </c>
      <c r="AV416" s="14" t="s">
        <v>87</v>
      </c>
      <c r="AW416" s="14" t="s">
        <v>34</v>
      </c>
      <c r="AX416" s="14" t="s">
        <v>77</v>
      </c>
      <c r="AY416" s="259" t="s">
        <v>245</v>
      </c>
    </row>
    <row r="417" s="13" customFormat="1">
      <c r="A417" s="13"/>
      <c r="B417" s="239"/>
      <c r="C417" s="240"/>
      <c r="D417" s="234" t="s">
        <v>257</v>
      </c>
      <c r="E417" s="241" t="s">
        <v>1</v>
      </c>
      <c r="F417" s="242" t="s">
        <v>682</v>
      </c>
      <c r="G417" s="240"/>
      <c r="H417" s="241" t="s">
        <v>1</v>
      </c>
      <c r="I417" s="243"/>
      <c r="J417" s="240"/>
      <c r="K417" s="240"/>
      <c r="L417" s="244"/>
      <c r="M417" s="245"/>
      <c r="N417" s="246"/>
      <c r="O417" s="246"/>
      <c r="P417" s="246"/>
      <c r="Q417" s="246"/>
      <c r="R417" s="246"/>
      <c r="S417" s="246"/>
      <c r="T417" s="247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8" t="s">
        <v>257</v>
      </c>
      <c r="AU417" s="248" t="s">
        <v>85</v>
      </c>
      <c r="AV417" s="13" t="s">
        <v>85</v>
      </c>
      <c r="AW417" s="13" t="s">
        <v>34</v>
      </c>
      <c r="AX417" s="13" t="s">
        <v>77</v>
      </c>
      <c r="AY417" s="248" t="s">
        <v>245</v>
      </c>
    </row>
    <row r="418" s="14" customFormat="1">
      <c r="A418" s="14"/>
      <c r="B418" s="249"/>
      <c r="C418" s="250"/>
      <c r="D418" s="234" t="s">
        <v>257</v>
      </c>
      <c r="E418" s="251" t="s">
        <v>1</v>
      </c>
      <c r="F418" s="252" t="s">
        <v>1801</v>
      </c>
      <c r="G418" s="250"/>
      <c r="H418" s="253">
        <v>948.93399999999997</v>
      </c>
      <c r="I418" s="254"/>
      <c r="J418" s="250"/>
      <c r="K418" s="250"/>
      <c r="L418" s="255"/>
      <c r="M418" s="256"/>
      <c r="N418" s="257"/>
      <c r="O418" s="257"/>
      <c r="P418" s="257"/>
      <c r="Q418" s="257"/>
      <c r="R418" s="257"/>
      <c r="S418" s="257"/>
      <c r="T418" s="258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9" t="s">
        <v>257</v>
      </c>
      <c r="AU418" s="259" t="s">
        <v>85</v>
      </c>
      <c r="AV418" s="14" t="s">
        <v>87</v>
      </c>
      <c r="AW418" s="14" t="s">
        <v>34</v>
      </c>
      <c r="AX418" s="14" t="s">
        <v>77</v>
      </c>
      <c r="AY418" s="259" t="s">
        <v>245</v>
      </c>
    </row>
    <row r="419" s="13" customFormat="1">
      <c r="A419" s="13"/>
      <c r="B419" s="239"/>
      <c r="C419" s="240"/>
      <c r="D419" s="234" t="s">
        <v>257</v>
      </c>
      <c r="E419" s="241" t="s">
        <v>1</v>
      </c>
      <c r="F419" s="242" t="s">
        <v>684</v>
      </c>
      <c r="G419" s="240"/>
      <c r="H419" s="241" t="s">
        <v>1</v>
      </c>
      <c r="I419" s="243"/>
      <c r="J419" s="240"/>
      <c r="K419" s="240"/>
      <c r="L419" s="244"/>
      <c r="M419" s="245"/>
      <c r="N419" s="246"/>
      <c r="O419" s="246"/>
      <c r="P419" s="246"/>
      <c r="Q419" s="246"/>
      <c r="R419" s="246"/>
      <c r="S419" s="246"/>
      <c r="T419" s="247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8" t="s">
        <v>257</v>
      </c>
      <c r="AU419" s="248" t="s">
        <v>85</v>
      </c>
      <c r="AV419" s="13" t="s">
        <v>85</v>
      </c>
      <c r="AW419" s="13" t="s">
        <v>34</v>
      </c>
      <c r="AX419" s="13" t="s">
        <v>77</v>
      </c>
      <c r="AY419" s="248" t="s">
        <v>245</v>
      </c>
    </row>
    <row r="420" s="14" customFormat="1">
      <c r="A420" s="14"/>
      <c r="B420" s="249"/>
      <c r="C420" s="250"/>
      <c r="D420" s="234" t="s">
        <v>257</v>
      </c>
      <c r="E420" s="251" t="s">
        <v>1</v>
      </c>
      <c r="F420" s="252" t="s">
        <v>1802</v>
      </c>
      <c r="G420" s="250"/>
      <c r="H420" s="253">
        <v>4910.5</v>
      </c>
      <c r="I420" s="254"/>
      <c r="J420" s="250"/>
      <c r="K420" s="250"/>
      <c r="L420" s="255"/>
      <c r="M420" s="256"/>
      <c r="N420" s="257"/>
      <c r="O420" s="257"/>
      <c r="P420" s="257"/>
      <c r="Q420" s="257"/>
      <c r="R420" s="257"/>
      <c r="S420" s="257"/>
      <c r="T420" s="258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9" t="s">
        <v>257</v>
      </c>
      <c r="AU420" s="259" t="s">
        <v>85</v>
      </c>
      <c r="AV420" s="14" t="s">
        <v>87</v>
      </c>
      <c r="AW420" s="14" t="s">
        <v>34</v>
      </c>
      <c r="AX420" s="14" t="s">
        <v>77</v>
      </c>
      <c r="AY420" s="259" t="s">
        <v>245</v>
      </c>
    </row>
    <row r="421" s="13" customFormat="1">
      <c r="A421" s="13"/>
      <c r="B421" s="239"/>
      <c r="C421" s="240"/>
      <c r="D421" s="234" t="s">
        <v>257</v>
      </c>
      <c r="E421" s="241" t="s">
        <v>1</v>
      </c>
      <c r="F421" s="242" t="s">
        <v>688</v>
      </c>
      <c r="G421" s="240"/>
      <c r="H421" s="241" t="s">
        <v>1</v>
      </c>
      <c r="I421" s="243"/>
      <c r="J421" s="240"/>
      <c r="K421" s="240"/>
      <c r="L421" s="244"/>
      <c r="M421" s="245"/>
      <c r="N421" s="246"/>
      <c r="O421" s="246"/>
      <c r="P421" s="246"/>
      <c r="Q421" s="246"/>
      <c r="R421" s="246"/>
      <c r="S421" s="246"/>
      <c r="T421" s="247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8" t="s">
        <v>257</v>
      </c>
      <c r="AU421" s="248" t="s">
        <v>85</v>
      </c>
      <c r="AV421" s="13" t="s">
        <v>85</v>
      </c>
      <c r="AW421" s="13" t="s">
        <v>34</v>
      </c>
      <c r="AX421" s="13" t="s">
        <v>77</v>
      </c>
      <c r="AY421" s="248" t="s">
        <v>245</v>
      </c>
    </row>
    <row r="422" s="14" customFormat="1">
      <c r="A422" s="14"/>
      <c r="B422" s="249"/>
      <c r="C422" s="250"/>
      <c r="D422" s="234" t="s">
        <v>257</v>
      </c>
      <c r="E422" s="251" t="s">
        <v>1</v>
      </c>
      <c r="F422" s="252" t="s">
        <v>1803</v>
      </c>
      <c r="G422" s="250"/>
      <c r="H422" s="253">
        <v>1195.2000000000001</v>
      </c>
      <c r="I422" s="254"/>
      <c r="J422" s="250"/>
      <c r="K422" s="250"/>
      <c r="L422" s="255"/>
      <c r="M422" s="256"/>
      <c r="N422" s="257"/>
      <c r="O422" s="257"/>
      <c r="P422" s="257"/>
      <c r="Q422" s="257"/>
      <c r="R422" s="257"/>
      <c r="S422" s="257"/>
      <c r="T422" s="258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9" t="s">
        <v>257</v>
      </c>
      <c r="AU422" s="259" t="s">
        <v>85</v>
      </c>
      <c r="AV422" s="14" t="s">
        <v>87</v>
      </c>
      <c r="AW422" s="14" t="s">
        <v>34</v>
      </c>
      <c r="AX422" s="14" t="s">
        <v>77</v>
      </c>
      <c r="AY422" s="259" t="s">
        <v>245</v>
      </c>
    </row>
    <row r="423" s="15" customFormat="1">
      <c r="A423" s="15"/>
      <c r="B423" s="260"/>
      <c r="C423" s="261"/>
      <c r="D423" s="234" t="s">
        <v>257</v>
      </c>
      <c r="E423" s="262" t="s">
        <v>1</v>
      </c>
      <c r="F423" s="263" t="s">
        <v>266</v>
      </c>
      <c r="G423" s="261"/>
      <c r="H423" s="264">
        <v>11505.962</v>
      </c>
      <c r="I423" s="265"/>
      <c r="J423" s="261"/>
      <c r="K423" s="261"/>
      <c r="L423" s="266"/>
      <c r="M423" s="267"/>
      <c r="N423" s="268"/>
      <c r="O423" s="268"/>
      <c r="P423" s="268"/>
      <c r="Q423" s="268"/>
      <c r="R423" s="268"/>
      <c r="S423" s="268"/>
      <c r="T423" s="269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70" t="s">
        <v>257</v>
      </c>
      <c r="AU423" s="270" t="s">
        <v>85</v>
      </c>
      <c r="AV423" s="15" t="s">
        <v>253</v>
      </c>
      <c r="AW423" s="15" t="s">
        <v>34</v>
      </c>
      <c r="AX423" s="15" t="s">
        <v>85</v>
      </c>
      <c r="AY423" s="270" t="s">
        <v>245</v>
      </c>
    </row>
    <row r="424" s="2" customFormat="1" ht="33" customHeight="1">
      <c r="A424" s="40"/>
      <c r="B424" s="41"/>
      <c r="C424" s="221" t="s">
        <v>579</v>
      </c>
      <c r="D424" s="221" t="s">
        <v>248</v>
      </c>
      <c r="E424" s="222" t="s">
        <v>691</v>
      </c>
      <c r="F424" s="223" t="s">
        <v>692</v>
      </c>
      <c r="G424" s="224" t="s">
        <v>545</v>
      </c>
      <c r="H424" s="225">
        <v>17621.246999999999</v>
      </c>
      <c r="I424" s="226"/>
      <c r="J424" s="227">
        <f>ROUND(I424*H424,2)</f>
        <v>0</v>
      </c>
      <c r="K424" s="223" t="s">
        <v>252</v>
      </c>
      <c r="L424" s="46"/>
      <c r="M424" s="228" t="s">
        <v>1</v>
      </c>
      <c r="N424" s="229" t="s">
        <v>42</v>
      </c>
      <c r="O424" s="93"/>
      <c r="P424" s="230">
        <f>O424*H424</f>
        <v>0</v>
      </c>
      <c r="Q424" s="230">
        <v>0</v>
      </c>
      <c r="R424" s="230">
        <f>Q424*H424</f>
        <v>0</v>
      </c>
      <c r="S424" s="230">
        <v>0</v>
      </c>
      <c r="T424" s="231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232" t="s">
        <v>594</v>
      </c>
      <c r="AT424" s="232" t="s">
        <v>248</v>
      </c>
      <c r="AU424" s="232" t="s">
        <v>85</v>
      </c>
      <c r="AY424" s="19" t="s">
        <v>245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9" t="s">
        <v>85</v>
      </c>
      <c r="BK424" s="233">
        <f>ROUND(I424*H424,2)</f>
        <v>0</v>
      </c>
      <c r="BL424" s="19" t="s">
        <v>594</v>
      </c>
      <c r="BM424" s="232" t="s">
        <v>1804</v>
      </c>
    </row>
    <row r="425" s="2" customFormat="1">
      <c r="A425" s="40"/>
      <c r="B425" s="41"/>
      <c r="C425" s="42"/>
      <c r="D425" s="234" t="s">
        <v>255</v>
      </c>
      <c r="E425" s="42"/>
      <c r="F425" s="235" t="s">
        <v>694</v>
      </c>
      <c r="G425" s="42"/>
      <c r="H425" s="42"/>
      <c r="I425" s="236"/>
      <c r="J425" s="42"/>
      <c r="K425" s="42"/>
      <c r="L425" s="46"/>
      <c r="M425" s="237"/>
      <c r="N425" s="238"/>
      <c r="O425" s="93"/>
      <c r="P425" s="93"/>
      <c r="Q425" s="93"/>
      <c r="R425" s="93"/>
      <c r="S425" s="93"/>
      <c r="T425" s="94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T425" s="19" t="s">
        <v>255</v>
      </c>
      <c r="AU425" s="19" t="s">
        <v>85</v>
      </c>
    </row>
    <row r="426" s="13" customFormat="1">
      <c r="A426" s="13"/>
      <c r="B426" s="239"/>
      <c r="C426" s="240"/>
      <c r="D426" s="234" t="s">
        <v>257</v>
      </c>
      <c r="E426" s="241" t="s">
        <v>1</v>
      </c>
      <c r="F426" s="242" t="s">
        <v>1805</v>
      </c>
      <c r="G426" s="240"/>
      <c r="H426" s="241" t="s">
        <v>1</v>
      </c>
      <c r="I426" s="243"/>
      <c r="J426" s="240"/>
      <c r="K426" s="240"/>
      <c r="L426" s="244"/>
      <c r="M426" s="245"/>
      <c r="N426" s="246"/>
      <c r="O426" s="246"/>
      <c r="P426" s="246"/>
      <c r="Q426" s="246"/>
      <c r="R426" s="246"/>
      <c r="S426" s="246"/>
      <c r="T426" s="247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8" t="s">
        <v>257</v>
      </c>
      <c r="AU426" s="248" t="s">
        <v>85</v>
      </c>
      <c r="AV426" s="13" t="s">
        <v>85</v>
      </c>
      <c r="AW426" s="13" t="s">
        <v>34</v>
      </c>
      <c r="AX426" s="13" t="s">
        <v>77</v>
      </c>
      <c r="AY426" s="248" t="s">
        <v>245</v>
      </c>
    </row>
    <row r="427" s="14" customFormat="1">
      <c r="A427" s="14"/>
      <c r="B427" s="249"/>
      <c r="C427" s="250"/>
      <c r="D427" s="234" t="s">
        <v>257</v>
      </c>
      <c r="E427" s="251" t="s">
        <v>1</v>
      </c>
      <c r="F427" s="252" t="s">
        <v>697</v>
      </c>
      <c r="G427" s="250"/>
      <c r="H427" s="253">
        <v>11928.168</v>
      </c>
      <c r="I427" s="254"/>
      <c r="J427" s="250"/>
      <c r="K427" s="250"/>
      <c r="L427" s="255"/>
      <c r="M427" s="256"/>
      <c r="N427" s="257"/>
      <c r="O427" s="257"/>
      <c r="P427" s="257"/>
      <c r="Q427" s="257"/>
      <c r="R427" s="257"/>
      <c r="S427" s="257"/>
      <c r="T427" s="258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9" t="s">
        <v>257</v>
      </c>
      <c r="AU427" s="259" t="s">
        <v>85</v>
      </c>
      <c r="AV427" s="14" t="s">
        <v>87</v>
      </c>
      <c r="AW427" s="14" t="s">
        <v>34</v>
      </c>
      <c r="AX427" s="14" t="s">
        <v>77</v>
      </c>
      <c r="AY427" s="259" t="s">
        <v>245</v>
      </c>
    </row>
    <row r="428" s="13" customFormat="1">
      <c r="A428" s="13"/>
      <c r="B428" s="239"/>
      <c r="C428" s="240"/>
      <c r="D428" s="234" t="s">
        <v>257</v>
      </c>
      <c r="E428" s="241" t="s">
        <v>1</v>
      </c>
      <c r="F428" s="242" t="s">
        <v>681</v>
      </c>
      <c r="G428" s="240"/>
      <c r="H428" s="241" t="s">
        <v>1</v>
      </c>
      <c r="I428" s="243"/>
      <c r="J428" s="240"/>
      <c r="K428" s="240"/>
      <c r="L428" s="244"/>
      <c r="M428" s="245"/>
      <c r="N428" s="246"/>
      <c r="O428" s="246"/>
      <c r="P428" s="246"/>
      <c r="Q428" s="246"/>
      <c r="R428" s="246"/>
      <c r="S428" s="246"/>
      <c r="T428" s="247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8" t="s">
        <v>257</v>
      </c>
      <c r="AU428" s="248" t="s">
        <v>85</v>
      </c>
      <c r="AV428" s="13" t="s">
        <v>85</v>
      </c>
      <c r="AW428" s="13" t="s">
        <v>34</v>
      </c>
      <c r="AX428" s="13" t="s">
        <v>77</v>
      </c>
      <c r="AY428" s="248" t="s">
        <v>245</v>
      </c>
    </row>
    <row r="429" s="14" customFormat="1">
      <c r="A429" s="14"/>
      <c r="B429" s="249"/>
      <c r="C429" s="250"/>
      <c r="D429" s="234" t="s">
        <v>257</v>
      </c>
      <c r="E429" s="251" t="s">
        <v>1</v>
      </c>
      <c r="F429" s="252" t="s">
        <v>698</v>
      </c>
      <c r="G429" s="250"/>
      <c r="H429" s="253">
        <v>1425.816</v>
      </c>
      <c r="I429" s="254"/>
      <c r="J429" s="250"/>
      <c r="K429" s="250"/>
      <c r="L429" s="255"/>
      <c r="M429" s="256"/>
      <c r="N429" s="257"/>
      <c r="O429" s="257"/>
      <c r="P429" s="257"/>
      <c r="Q429" s="257"/>
      <c r="R429" s="257"/>
      <c r="S429" s="257"/>
      <c r="T429" s="258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9" t="s">
        <v>257</v>
      </c>
      <c r="AU429" s="259" t="s">
        <v>85</v>
      </c>
      <c r="AV429" s="14" t="s">
        <v>87</v>
      </c>
      <c r="AW429" s="14" t="s">
        <v>34</v>
      </c>
      <c r="AX429" s="14" t="s">
        <v>77</v>
      </c>
      <c r="AY429" s="259" t="s">
        <v>245</v>
      </c>
    </row>
    <row r="430" s="13" customFormat="1">
      <c r="A430" s="13"/>
      <c r="B430" s="239"/>
      <c r="C430" s="240"/>
      <c r="D430" s="234" t="s">
        <v>257</v>
      </c>
      <c r="E430" s="241" t="s">
        <v>1</v>
      </c>
      <c r="F430" s="242" t="s">
        <v>682</v>
      </c>
      <c r="G430" s="240"/>
      <c r="H430" s="241" t="s">
        <v>1</v>
      </c>
      <c r="I430" s="243"/>
      <c r="J430" s="240"/>
      <c r="K430" s="240"/>
      <c r="L430" s="244"/>
      <c r="M430" s="245"/>
      <c r="N430" s="246"/>
      <c r="O430" s="246"/>
      <c r="P430" s="246"/>
      <c r="Q430" s="246"/>
      <c r="R430" s="246"/>
      <c r="S430" s="246"/>
      <c r="T430" s="247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8" t="s">
        <v>257</v>
      </c>
      <c r="AU430" s="248" t="s">
        <v>85</v>
      </c>
      <c r="AV430" s="13" t="s">
        <v>85</v>
      </c>
      <c r="AW430" s="13" t="s">
        <v>34</v>
      </c>
      <c r="AX430" s="13" t="s">
        <v>77</v>
      </c>
      <c r="AY430" s="248" t="s">
        <v>245</v>
      </c>
    </row>
    <row r="431" s="14" customFormat="1">
      <c r="A431" s="14"/>
      <c r="B431" s="249"/>
      <c r="C431" s="250"/>
      <c r="D431" s="234" t="s">
        <v>257</v>
      </c>
      <c r="E431" s="251" t="s">
        <v>1</v>
      </c>
      <c r="F431" s="252" t="s">
        <v>1806</v>
      </c>
      <c r="G431" s="250"/>
      <c r="H431" s="253">
        <v>4267.2629999999999</v>
      </c>
      <c r="I431" s="254"/>
      <c r="J431" s="250"/>
      <c r="K431" s="250"/>
      <c r="L431" s="255"/>
      <c r="M431" s="256"/>
      <c r="N431" s="257"/>
      <c r="O431" s="257"/>
      <c r="P431" s="257"/>
      <c r="Q431" s="257"/>
      <c r="R431" s="257"/>
      <c r="S431" s="257"/>
      <c r="T431" s="258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9" t="s">
        <v>257</v>
      </c>
      <c r="AU431" s="259" t="s">
        <v>85</v>
      </c>
      <c r="AV431" s="14" t="s">
        <v>87</v>
      </c>
      <c r="AW431" s="14" t="s">
        <v>34</v>
      </c>
      <c r="AX431" s="14" t="s">
        <v>77</v>
      </c>
      <c r="AY431" s="259" t="s">
        <v>245</v>
      </c>
    </row>
    <row r="432" s="15" customFormat="1">
      <c r="A432" s="15"/>
      <c r="B432" s="260"/>
      <c r="C432" s="261"/>
      <c r="D432" s="234" t="s">
        <v>257</v>
      </c>
      <c r="E432" s="262" t="s">
        <v>1</v>
      </c>
      <c r="F432" s="263" t="s">
        <v>266</v>
      </c>
      <c r="G432" s="261"/>
      <c r="H432" s="264">
        <v>17621.246999999999</v>
      </c>
      <c r="I432" s="265"/>
      <c r="J432" s="261"/>
      <c r="K432" s="261"/>
      <c r="L432" s="266"/>
      <c r="M432" s="267"/>
      <c r="N432" s="268"/>
      <c r="O432" s="268"/>
      <c r="P432" s="268"/>
      <c r="Q432" s="268"/>
      <c r="R432" s="268"/>
      <c r="S432" s="268"/>
      <c r="T432" s="269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70" t="s">
        <v>257</v>
      </c>
      <c r="AU432" s="270" t="s">
        <v>85</v>
      </c>
      <c r="AV432" s="15" t="s">
        <v>253</v>
      </c>
      <c r="AW432" s="15" t="s">
        <v>34</v>
      </c>
      <c r="AX432" s="15" t="s">
        <v>85</v>
      </c>
      <c r="AY432" s="270" t="s">
        <v>245</v>
      </c>
    </row>
    <row r="433" s="2" customFormat="1" ht="16.5" customHeight="1">
      <c r="A433" s="40"/>
      <c r="B433" s="41"/>
      <c r="C433" s="221" t="s">
        <v>583</v>
      </c>
      <c r="D433" s="221" t="s">
        <v>248</v>
      </c>
      <c r="E433" s="222" t="s">
        <v>701</v>
      </c>
      <c r="F433" s="223" t="s">
        <v>702</v>
      </c>
      <c r="G433" s="224" t="s">
        <v>545</v>
      </c>
      <c r="H433" s="225">
        <v>3768.7649999999999</v>
      </c>
      <c r="I433" s="226"/>
      <c r="J433" s="227">
        <f>ROUND(I433*H433,2)</f>
        <v>0</v>
      </c>
      <c r="K433" s="223" t="s">
        <v>252</v>
      </c>
      <c r="L433" s="46"/>
      <c r="M433" s="228" t="s">
        <v>1</v>
      </c>
      <c r="N433" s="229" t="s">
        <v>42</v>
      </c>
      <c r="O433" s="93"/>
      <c r="P433" s="230">
        <f>O433*H433</f>
        <v>0</v>
      </c>
      <c r="Q433" s="230">
        <v>0</v>
      </c>
      <c r="R433" s="230">
        <f>Q433*H433</f>
        <v>0</v>
      </c>
      <c r="S433" s="230">
        <v>0</v>
      </c>
      <c r="T433" s="231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32" t="s">
        <v>594</v>
      </c>
      <c r="AT433" s="232" t="s">
        <v>248</v>
      </c>
      <c r="AU433" s="232" t="s">
        <v>85</v>
      </c>
      <c r="AY433" s="19" t="s">
        <v>245</v>
      </c>
      <c r="BE433" s="233">
        <f>IF(N433="základní",J433,0)</f>
        <v>0</v>
      </c>
      <c r="BF433" s="233">
        <f>IF(N433="snížená",J433,0)</f>
        <v>0</v>
      </c>
      <c r="BG433" s="233">
        <f>IF(N433="zákl. přenesená",J433,0)</f>
        <v>0</v>
      </c>
      <c r="BH433" s="233">
        <f>IF(N433="sníž. přenesená",J433,0)</f>
        <v>0</v>
      </c>
      <c r="BI433" s="233">
        <f>IF(N433="nulová",J433,0)</f>
        <v>0</v>
      </c>
      <c r="BJ433" s="19" t="s">
        <v>85</v>
      </c>
      <c r="BK433" s="233">
        <f>ROUND(I433*H433,2)</f>
        <v>0</v>
      </c>
      <c r="BL433" s="19" t="s">
        <v>594</v>
      </c>
      <c r="BM433" s="232" t="s">
        <v>1807</v>
      </c>
    </row>
    <row r="434" s="2" customFormat="1">
      <c r="A434" s="40"/>
      <c r="B434" s="41"/>
      <c r="C434" s="42"/>
      <c r="D434" s="234" t="s">
        <v>255</v>
      </c>
      <c r="E434" s="42"/>
      <c r="F434" s="235" t="s">
        <v>704</v>
      </c>
      <c r="G434" s="42"/>
      <c r="H434" s="42"/>
      <c r="I434" s="236"/>
      <c r="J434" s="42"/>
      <c r="K434" s="42"/>
      <c r="L434" s="46"/>
      <c r="M434" s="237"/>
      <c r="N434" s="238"/>
      <c r="O434" s="93"/>
      <c r="P434" s="93"/>
      <c r="Q434" s="93"/>
      <c r="R434" s="93"/>
      <c r="S434" s="93"/>
      <c r="T434" s="94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255</v>
      </c>
      <c r="AU434" s="19" t="s">
        <v>85</v>
      </c>
    </row>
    <row r="435" s="13" customFormat="1">
      <c r="A435" s="13"/>
      <c r="B435" s="239"/>
      <c r="C435" s="240"/>
      <c r="D435" s="234" t="s">
        <v>257</v>
      </c>
      <c r="E435" s="241" t="s">
        <v>1</v>
      </c>
      <c r="F435" s="242" t="s">
        <v>705</v>
      </c>
      <c r="G435" s="240"/>
      <c r="H435" s="241" t="s">
        <v>1</v>
      </c>
      <c r="I435" s="243"/>
      <c r="J435" s="240"/>
      <c r="K435" s="240"/>
      <c r="L435" s="244"/>
      <c r="M435" s="245"/>
      <c r="N435" s="246"/>
      <c r="O435" s="246"/>
      <c r="P435" s="246"/>
      <c r="Q435" s="246"/>
      <c r="R435" s="246"/>
      <c r="S435" s="246"/>
      <c r="T435" s="247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8" t="s">
        <v>257</v>
      </c>
      <c r="AU435" s="248" t="s">
        <v>85</v>
      </c>
      <c r="AV435" s="13" t="s">
        <v>85</v>
      </c>
      <c r="AW435" s="13" t="s">
        <v>34</v>
      </c>
      <c r="AX435" s="13" t="s">
        <v>77</v>
      </c>
      <c r="AY435" s="248" t="s">
        <v>245</v>
      </c>
    </row>
    <row r="436" s="14" customFormat="1">
      <c r="A436" s="14"/>
      <c r="B436" s="249"/>
      <c r="C436" s="250"/>
      <c r="D436" s="234" t="s">
        <v>257</v>
      </c>
      <c r="E436" s="251" t="s">
        <v>1</v>
      </c>
      <c r="F436" s="252" t="s">
        <v>198</v>
      </c>
      <c r="G436" s="250"/>
      <c r="H436" s="253">
        <v>3768.7649999999999</v>
      </c>
      <c r="I436" s="254"/>
      <c r="J436" s="250"/>
      <c r="K436" s="250"/>
      <c r="L436" s="255"/>
      <c r="M436" s="256"/>
      <c r="N436" s="257"/>
      <c r="O436" s="257"/>
      <c r="P436" s="257"/>
      <c r="Q436" s="257"/>
      <c r="R436" s="257"/>
      <c r="S436" s="257"/>
      <c r="T436" s="258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9" t="s">
        <v>257</v>
      </c>
      <c r="AU436" s="259" t="s">
        <v>85</v>
      </c>
      <c r="AV436" s="14" t="s">
        <v>87</v>
      </c>
      <c r="AW436" s="14" t="s">
        <v>34</v>
      </c>
      <c r="AX436" s="14" t="s">
        <v>85</v>
      </c>
      <c r="AY436" s="259" t="s">
        <v>245</v>
      </c>
    </row>
    <row r="437" s="2" customFormat="1" ht="16.5" customHeight="1">
      <c r="A437" s="40"/>
      <c r="B437" s="41"/>
      <c r="C437" s="221" t="s">
        <v>587</v>
      </c>
      <c r="D437" s="221" t="s">
        <v>248</v>
      </c>
      <c r="E437" s="222" t="s">
        <v>707</v>
      </c>
      <c r="F437" s="223" t="s">
        <v>708</v>
      </c>
      <c r="G437" s="224" t="s">
        <v>545</v>
      </c>
      <c r="H437" s="225">
        <v>4991</v>
      </c>
      <c r="I437" s="226"/>
      <c r="J437" s="227">
        <f>ROUND(I437*H437,2)</f>
        <v>0</v>
      </c>
      <c r="K437" s="223" t="s">
        <v>252</v>
      </c>
      <c r="L437" s="46"/>
      <c r="M437" s="228" t="s">
        <v>1</v>
      </c>
      <c r="N437" s="229" t="s">
        <v>42</v>
      </c>
      <c r="O437" s="93"/>
      <c r="P437" s="230">
        <f>O437*H437</f>
        <v>0</v>
      </c>
      <c r="Q437" s="230">
        <v>0</v>
      </c>
      <c r="R437" s="230">
        <f>Q437*H437</f>
        <v>0</v>
      </c>
      <c r="S437" s="230">
        <v>0</v>
      </c>
      <c r="T437" s="231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32" t="s">
        <v>594</v>
      </c>
      <c r="AT437" s="232" t="s">
        <v>248</v>
      </c>
      <c r="AU437" s="232" t="s">
        <v>85</v>
      </c>
      <c r="AY437" s="19" t="s">
        <v>245</v>
      </c>
      <c r="BE437" s="233">
        <f>IF(N437="základní",J437,0)</f>
        <v>0</v>
      </c>
      <c r="BF437" s="233">
        <f>IF(N437="snížená",J437,0)</f>
        <v>0</v>
      </c>
      <c r="BG437" s="233">
        <f>IF(N437="zákl. přenesená",J437,0)</f>
        <v>0</v>
      </c>
      <c r="BH437" s="233">
        <f>IF(N437="sníž. přenesená",J437,0)</f>
        <v>0</v>
      </c>
      <c r="BI437" s="233">
        <f>IF(N437="nulová",J437,0)</f>
        <v>0</v>
      </c>
      <c r="BJ437" s="19" t="s">
        <v>85</v>
      </c>
      <c r="BK437" s="233">
        <f>ROUND(I437*H437,2)</f>
        <v>0</v>
      </c>
      <c r="BL437" s="19" t="s">
        <v>594</v>
      </c>
      <c r="BM437" s="232" t="s">
        <v>1808</v>
      </c>
    </row>
    <row r="438" s="2" customFormat="1">
      <c r="A438" s="40"/>
      <c r="B438" s="41"/>
      <c r="C438" s="42"/>
      <c r="D438" s="234" t="s">
        <v>255</v>
      </c>
      <c r="E438" s="42"/>
      <c r="F438" s="235" t="s">
        <v>710</v>
      </c>
      <c r="G438" s="42"/>
      <c r="H438" s="42"/>
      <c r="I438" s="236"/>
      <c r="J438" s="42"/>
      <c r="K438" s="42"/>
      <c r="L438" s="46"/>
      <c r="M438" s="237"/>
      <c r="N438" s="238"/>
      <c r="O438" s="93"/>
      <c r="P438" s="93"/>
      <c r="Q438" s="93"/>
      <c r="R438" s="93"/>
      <c r="S438" s="93"/>
      <c r="T438" s="94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19" t="s">
        <v>255</v>
      </c>
      <c r="AU438" s="19" t="s">
        <v>85</v>
      </c>
    </row>
    <row r="439" s="13" customFormat="1">
      <c r="A439" s="13"/>
      <c r="B439" s="239"/>
      <c r="C439" s="240"/>
      <c r="D439" s="234" t="s">
        <v>257</v>
      </c>
      <c r="E439" s="241" t="s">
        <v>1</v>
      </c>
      <c r="F439" s="242" t="s">
        <v>711</v>
      </c>
      <c r="G439" s="240"/>
      <c r="H439" s="241" t="s">
        <v>1</v>
      </c>
      <c r="I439" s="243"/>
      <c r="J439" s="240"/>
      <c r="K439" s="240"/>
      <c r="L439" s="244"/>
      <c r="M439" s="245"/>
      <c r="N439" s="246"/>
      <c r="O439" s="246"/>
      <c r="P439" s="246"/>
      <c r="Q439" s="246"/>
      <c r="R439" s="246"/>
      <c r="S439" s="246"/>
      <c r="T439" s="247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8" t="s">
        <v>257</v>
      </c>
      <c r="AU439" s="248" t="s">
        <v>85</v>
      </c>
      <c r="AV439" s="13" t="s">
        <v>85</v>
      </c>
      <c r="AW439" s="13" t="s">
        <v>34</v>
      </c>
      <c r="AX439" s="13" t="s">
        <v>77</v>
      </c>
      <c r="AY439" s="248" t="s">
        <v>245</v>
      </c>
    </row>
    <row r="440" s="14" customFormat="1">
      <c r="A440" s="14"/>
      <c r="B440" s="249"/>
      <c r="C440" s="250"/>
      <c r="D440" s="234" t="s">
        <v>257</v>
      </c>
      <c r="E440" s="251" t="s">
        <v>1</v>
      </c>
      <c r="F440" s="252" t="s">
        <v>1809</v>
      </c>
      <c r="G440" s="250"/>
      <c r="H440" s="253">
        <v>4991</v>
      </c>
      <c r="I440" s="254"/>
      <c r="J440" s="250"/>
      <c r="K440" s="250"/>
      <c r="L440" s="255"/>
      <c r="M440" s="256"/>
      <c r="N440" s="257"/>
      <c r="O440" s="257"/>
      <c r="P440" s="257"/>
      <c r="Q440" s="257"/>
      <c r="R440" s="257"/>
      <c r="S440" s="257"/>
      <c r="T440" s="258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9" t="s">
        <v>257</v>
      </c>
      <c r="AU440" s="259" t="s">
        <v>85</v>
      </c>
      <c r="AV440" s="14" t="s">
        <v>87</v>
      </c>
      <c r="AW440" s="14" t="s">
        <v>34</v>
      </c>
      <c r="AX440" s="14" t="s">
        <v>85</v>
      </c>
      <c r="AY440" s="259" t="s">
        <v>245</v>
      </c>
    </row>
    <row r="441" s="2" customFormat="1" ht="16.5" customHeight="1">
      <c r="A441" s="40"/>
      <c r="B441" s="41"/>
      <c r="C441" s="221" t="s">
        <v>591</v>
      </c>
      <c r="D441" s="221" t="s">
        <v>248</v>
      </c>
      <c r="E441" s="222" t="s">
        <v>713</v>
      </c>
      <c r="F441" s="223" t="s">
        <v>714</v>
      </c>
      <c r="G441" s="224" t="s">
        <v>545</v>
      </c>
      <c r="H441" s="225">
        <v>4991</v>
      </c>
      <c r="I441" s="226"/>
      <c r="J441" s="227">
        <f>ROUND(I441*H441,2)</f>
        <v>0</v>
      </c>
      <c r="K441" s="223" t="s">
        <v>252</v>
      </c>
      <c r="L441" s="46"/>
      <c r="M441" s="228" t="s">
        <v>1</v>
      </c>
      <c r="N441" s="229" t="s">
        <v>42</v>
      </c>
      <c r="O441" s="93"/>
      <c r="P441" s="230">
        <f>O441*H441</f>
        <v>0</v>
      </c>
      <c r="Q441" s="230">
        <v>0</v>
      </c>
      <c r="R441" s="230">
        <f>Q441*H441</f>
        <v>0</v>
      </c>
      <c r="S441" s="230">
        <v>0</v>
      </c>
      <c r="T441" s="231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32" t="s">
        <v>594</v>
      </c>
      <c r="AT441" s="232" t="s">
        <v>248</v>
      </c>
      <c r="AU441" s="232" t="s">
        <v>85</v>
      </c>
      <c r="AY441" s="19" t="s">
        <v>245</v>
      </c>
      <c r="BE441" s="233">
        <f>IF(N441="základní",J441,0)</f>
        <v>0</v>
      </c>
      <c r="BF441" s="233">
        <f>IF(N441="snížená",J441,0)</f>
        <v>0</v>
      </c>
      <c r="BG441" s="233">
        <f>IF(N441="zákl. přenesená",J441,0)</f>
        <v>0</v>
      </c>
      <c r="BH441" s="233">
        <f>IF(N441="sníž. přenesená",J441,0)</f>
        <v>0</v>
      </c>
      <c r="BI441" s="233">
        <f>IF(N441="nulová",J441,0)</f>
        <v>0</v>
      </c>
      <c r="BJ441" s="19" t="s">
        <v>85</v>
      </c>
      <c r="BK441" s="233">
        <f>ROUND(I441*H441,2)</f>
        <v>0</v>
      </c>
      <c r="BL441" s="19" t="s">
        <v>594</v>
      </c>
      <c r="BM441" s="232" t="s">
        <v>1810</v>
      </c>
    </row>
    <row r="442" s="2" customFormat="1">
      <c r="A442" s="40"/>
      <c r="B442" s="41"/>
      <c r="C442" s="42"/>
      <c r="D442" s="234" t="s">
        <v>255</v>
      </c>
      <c r="E442" s="42"/>
      <c r="F442" s="235" t="s">
        <v>716</v>
      </c>
      <c r="G442" s="42"/>
      <c r="H442" s="42"/>
      <c r="I442" s="236"/>
      <c r="J442" s="42"/>
      <c r="K442" s="42"/>
      <c r="L442" s="46"/>
      <c r="M442" s="237"/>
      <c r="N442" s="238"/>
      <c r="O442" s="93"/>
      <c r="P442" s="93"/>
      <c r="Q442" s="93"/>
      <c r="R442" s="93"/>
      <c r="S442" s="93"/>
      <c r="T442" s="94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T442" s="19" t="s">
        <v>255</v>
      </c>
      <c r="AU442" s="19" t="s">
        <v>85</v>
      </c>
    </row>
    <row r="443" s="13" customFormat="1">
      <c r="A443" s="13"/>
      <c r="B443" s="239"/>
      <c r="C443" s="240"/>
      <c r="D443" s="234" t="s">
        <v>257</v>
      </c>
      <c r="E443" s="241" t="s">
        <v>1</v>
      </c>
      <c r="F443" s="242" t="s">
        <v>711</v>
      </c>
      <c r="G443" s="240"/>
      <c r="H443" s="241" t="s">
        <v>1</v>
      </c>
      <c r="I443" s="243"/>
      <c r="J443" s="240"/>
      <c r="K443" s="240"/>
      <c r="L443" s="244"/>
      <c r="M443" s="245"/>
      <c r="N443" s="246"/>
      <c r="O443" s="246"/>
      <c r="P443" s="246"/>
      <c r="Q443" s="246"/>
      <c r="R443" s="246"/>
      <c r="S443" s="246"/>
      <c r="T443" s="247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8" t="s">
        <v>257</v>
      </c>
      <c r="AU443" s="248" t="s">
        <v>85</v>
      </c>
      <c r="AV443" s="13" t="s">
        <v>85</v>
      </c>
      <c r="AW443" s="13" t="s">
        <v>34</v>
      </c>
      <c r="AX443" s="13" t="s">
        <v>77</v>
      </c>
      <c r="AY443" s="248" t="s">
        <v>245</v>
      </c>
    </row>
    <row r="444" s="14" customFormat="1">
      <c r="A444" s="14"/>
      <c r="B444" s="249"/>
      <c r="C444" s="250"/>
      <c r="D444" s="234" t="s">
        <v>257</v>
      </c>
      <c r="E444" s="251" t="s">
        <v>1</v>
      </c>
      <c r="F444" s="252" t="s">
        <v>1809</v>
      </c>
      <c r="G444" s="250"/>
      <c r="H444" s="253">
        <v>4991</v>
      </c>
      <c r="I444" s="254"/>
      <c r="J444" s="250"/>
      <c r="K444" s="250"/>
      <c r="L444" s="255"/>
      <c r="M444" s="256"/>
      <c r="N444" s="257"/>
      <c r="O444" s="257"/>
      <c r="P444" s="257"/>
      <c r="Q444" s="257"/>
      <c r="R444" s="257"/>
      <c r="S444" s="257"/>
      <c r="T444" s="258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9" t="s">
        <v>257</v>
      </c>
      <c r="AU444" s="259" t="s">
        <v>85</v>
      </c>
      <c r="AV444" s="14" t="s">
        <v>87</v>
      </c>
      <c r="AW444" s="14" t="s">
        <v>34</v>
      </c>
      <c r="AX444" s="14" t="s">
        <v>85</v>
      </c>
      <c r="AY444" s="259" t="s">
        <v>245</v>
      </c>
    </row>
    <row r="445" s="2" customFormat="1" ht="16.5" customHeight="1">
      <c r="A445" s="40"/>
      <c r="B445" s="41"/>
      <c r="C445" s="221" t="s">
        <v>596</v>
      </c>
      <c r="D445" s="221" t="s">
        <v>248</v>
      </c>
      <c r="E445" s="222" t="s">
        <v>718</v>
      </c>
      <c r="F445" s="223" t="s">
        <v>719</v>
      </c>
      <c r="G445" s="224" t="s">
        <v>329</v>
      </c>
      <c r="H445" s="225">
        <v>7</v>
      </c>
      <c r="I445" s="226"/>
      <c r="J445" s="227">
        <f>ROUND(I445*H445,2)</f>
        <v>0</v>
      </c>
      <c r="K445" s="223" t="s">
        <v>252</v>
      </c>
      <c r="L445" s="46"/>
      <c r="M445" s="228" t="s">
        <v>1</v>
      </c>
      <c r="N445" s="229" t="s">
        <v>42</v>
      </c>
      <c r="O445" s="93"/>
      <c r="P445" s="230">
        <f>O445*H445</f>
        <v>0</v>
      </c>
      <c r="Q445" s="230">
        <v>0</v>
      </c>
      <c r="R445" s="230">
        <f>Q445*H445</f>
        <v>0</v>
      </c>
      <c r="S445" s="230">
        <v>0</v>
      </c>
      <c r="T445" s="231">
        <f>S445*H445</f>
        <v>0</v>
      </c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R445" s="232" t="s">
        <v>594</v>
      </c>
      <c r="AT445" s="232" t="s">
        <v>248</v>
      </c>
      <c r="AU445" s="232" t="s">
        <v>85</v>
      </c>
      <c r="AY445" s="19" t="s">
        <v>245</v>
      </c>
      <c r="BE445" s="233">
        <f>IF(N445="základní",J445,0)</f>
        <v>0</v>
      </c>
      <c r="BF445" s="233">
        <f>IF(N445="snížená",J445,0)</f>
        <v>0</v>
      </c>
      <c r="BG445" s="233">
        <f>IF(N445="zákl. přenesená",J445,0)</f>
        <v>0</v>
      </c>
      <c r="BH445" s="233">
        <f>IF(N445="sníž. přenesená",J445,0)</f>
        <v>0</v>
      </c>
      <c r="BI445" s="233">
        <f>IF(N445="nulová",J445,0)</f>
        <v>0</v>
      </c>
      <c r="BJ445" s="19" t="s">
        <v>85</v>
      </c>
      <c r="BK445" s="233">
        <f>ROUND(I445*H445,2)</f>
        <v>0</v>
      </c>
      <c r="BL445" s="19" t="s">
        <v>594</v>
      </c>
      <c r="BM445" s="232" t="s">
        <v>1811</v>
      </c>
    </row>
    <row r="446" s="2" customFormat="1">
      <c r="A446" s="40"/>
      <c r="B446" s="41"/>
      <c r="C446" s="42"/>
      <c r="D446" s="234" t="s">
        <v>255</v>
      </c>
      <c r="E446" s="42"/>
      <c r="F446" s="235" t="s">
        <v>721</v>
      </c>
      <c r="G446" s="42"/>
      <c r="H446" s="42"/>
      <c r="I446" s="236"/>
      <c r="J446" s="42"/>
      <c r="K446" s="42"/>
      <c r="L446" s="46"/>
      <c r="M446" s="237"/>
      <c r="N446" s="238"/>
      <c r="O446" s="93"/>
      <c r="P446" s="93"/>
      <c r="Q446" s="93"/>
      <c r="R446" s="93"/>
      <c r="S446" s="93"/>
      <c r="T446" s="94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T446" s="19" t="s">
        <v>255</v>
      </c>
      <c r="AU446" s="19" t="s">
        <v>85</v>
      </c>
    </row>
    <row r="447" s="13" customFormat="1">
      <c r="A447" s="13"/>
      <c r="B447" s="239"/>
      <c r="C447" s="240"/>
      <c r="D447" s="234" t="s">
        <v>257</v>
      </c>
      <c r="E447" s="241" t="s">
        <v>1</v>
      </c>
      <c r="F447" s="242" t="s">
        <v>722</v>
      </c>
      <c r="G447" s="240"/>
      <c r="H447" s="241" t="s">
        <v>1</v>
      </c>
      <c r="I447" s="243"/>
      <c r="J447" s="240"/>
      <c r="K447" s="240"/>
      <c r="L447" s="244"/>
      <c r="M447" s="245"/>
      <c r="N447" s="246"/>
      <c r="O447" s="246"/>
      <c r="P447" s="246"/>
      <c r="Q447" s="246"/>
      <c r="R447" s="246"/>
      <c r="S447" s="246"/>
      <c r="T447" s="247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8" t="s">
        <v>257</v>
      </c>
      <c r="AU447" s="248" t="s">
        <v>85</v>
      </c>
      <c r="AV447" s="13" t="s">
        <v>85</v>
      </c>
      <c r="AW447" s="13" t="s">
        <v>34</v>
      </c>
      <c r="AX447" s="13" t="s">
        <v>77</v>
      </c>
      <c r="AY447" s="248" t="s">
        <v>245</v>
      </c>
    </row>
    <row r="448" s="14" customFormat="1">
      <c r="A448" s="14"/>
      <c r="B448" s="249"/>
      <c r="C448" s="250"/>
      <c r="D448" s="234" t="s">
        <v>257</v>
      </c>
      <c r="E448" s="251" t="s">
        <v>1</v>
      </c>
      <c r="F448" s="252" t="s">
        <v>272</v>
      </c>
      <c r="G448" s="250"/>
      <c r="H448" s="253">
        <v>3</v>
      </c>
      <c r="I448" s="254"/>
      <c r="J448" s="250"/>
      <c r="K448" s="250"/>
      <c r="L448" s="255"/>
      <c r="M448" s="256"/>
      <c r="N448" s="257"/>
      <c r="O448" s="257"/>
      <c r="P448" s="257"/>
      <c r="Q448" s="257"/>
      <c r="R448" s="257"/>
      <c r="S448" s="257"/>
      <c r="T448" s="258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9" t="s">
        <v>257</v>
      </c>
      <c r="AU448" s="259" t="s">
        <v>85</v>
      </c>
      <c r="AV448" s="14" t="s">
        <v>87</v>
      </c>
      <c r="AW448" s="14" t="s">
        <v>34</v>
      </c>
      <c r="AX448" s="14" t="s">
        <v>77</v>
      </c>
      <c r="AY448" s="259" t="s">
        <v>245</v>
      </c>
    </row>
    <row r="449" s="13" customFormat="1">
      <c r="A449" s="13"/>
      <c r="B449" s="239"/>
      <c r="C449" s="240"/>
      <c r="D449" s="234" t="s">
        <v>257</v>
      </c>
      <c r="E449" s="241" t="s">
        <v>1</v>
      </c>
      <c r="F449" s="242" t="s">
        <v>723</v>
      </c>
      <c r="G449" s="240"/>
      <c r="H449" s="241" t="s">
        <v>1</v>
      </c>
      <c r="I449" s="243"/>
      <c r="J449" s="240"/>
      <c r="K449" s="240"/>
      <c r="L449" s="244"/>
      <c r="M449" s="245"/>
      <c r="N449" s="246"/>
      <c r="O449" s="246"/>
      <c r="P449" s="246"/>
      <c r="Q449" s="246"/>
      <c r="R449" s="246"/>
      <c r="S449" s="246"/>
      <c r="T449" s="247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8" t="s">
        <v>257</v>
      </c>
      <c r="AU449" s="248" t="s">
        <v>85</v>
      </c>
      <c r="AV449" s="13" t="s">
        <v>85</v>
      </c>
      <c r="AW449" s="13" t="s">
        <v>34</v>
      </c>
      <c r="AX449" s="13" t="s">
        <v>77</v>
      </c>
      <c r="AY449" s="248" t="s">
        <v>245</v>
      </c>
    </row>
    <row r="450" s="14" customFormat="1">
      <c r="A450" s="14"/>
      <c r="B450" s="249"/>
      <c r="C450" s="250"/>
      <c r="D450" s="234" t="s">
        <v>257</v>
      </c>
      <c r="E450" s="251" t="s">
        <v>1</v>
      </c>
      <c r="F450" s="252" t="s">
        <v>272</v>
      </c>
      <c r="G450" s="250"/>
      <c r="H450" s="253">
        <v>3</v>
      </c>
      <c r="I450" s="254"/>
      <c r="J450" s="250"/>
      <c r="K450" s="250"/>
      <c r="L450" s="255"/>
      <c r="M450" s="256"/>
      <c r="N450" s="257"/>
      <c r="O450" s="257"/>
      <c r="P450" s="257"/>
      <c r="Q450" s="257"/>
      <c r="R450" s="257"/>
      <c r="S450" s="257"/>
      <c r="T450" s="258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9" t="s">
        <v>257</v>
      </c>
      <c r="AU450" s="259" t="s">
        <v>85</v>
      </c>
      <c r="AV450" s="14" t="s">
        <v>87</v>
      </c>
      <c r="AW450" s="14" t="s">
        <v>34</v>
      </c>
      <c r="AX450" s="14" t="s">
        <v>77</v>
      </c>
      <c r="AY450" s="259" t="s">
        <v>245</v>
      </c>
    </row>
    <row r="451" s="13" customFormat="1">
      <c r="A451" s="13"/>
      <c r="B451" s="239"/>
      <c r="C451" s="240"/>
      <c r="D451" s="234" t="s">
        <v>257</v>
      </c>
      <c r="E451" s="241" t="s">
        <v>1</v>
      </c>
      <c r="F451" s="242" t="s">
        <v>724</v>
      </c>
      <c r="G451" s="240"/>
      <c r="H451" s="241" t="s">
        <v>1</v>
      </c>
      <c r="I451" s="243"/>
      <c r="J451" s="240"/>
      <c r="K451" s="240"/>
      <c r="L451" s="244"/>
      <c r="M451" s="245"/>
      <c r="N451" s="246"/>
      <c r="O451" s="246"/>
      <c r="P451" s="246"/>
      <c r="Q451" s="246"/>
      <c r="R451" s="246"/>
      <c r="S451" s="246"/>
      <c r="T451" s="247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8" t="s">
        <v>257</v>
      </c>
      <c r="AU451" s="248" t="s">
        <v>85</v>
      </c>
      <c r="AV451" s="13" t="s">
        <v>85</v>
      </c>
      <c r="AW451" s="13" t="s">
        <v>34</v>
      </c>
      <c r="AX451" s="13" t="s">
        <v>77</v>
      </c>
      <c r="AY451" s="248" t="s">
        <v>245</v>
      </c>
    </row>
    <row r="452" s="14" customFormat="1">
      <c r="A452" s="14"/>
      <c r="B452" s="249"/>
      <c r="C452" s="250"/>
      <c r="D452" s="234" t="s">
        <v>257</v>
      </c>
      <c r="E452" s="251" t="s">
        <v>1</v>
      </c>
      <c r="F452" s="252" t="s">
        <v>85</v>
      </c>
      <c r="G452" s="250"/>
      <c r="H452" s="253">
        <v>1</v>
      </c>
      <c r="I452" s="254"/>
      <c r="J452" s="250"/>
      <c r="K452" s="250"/>
      <c r="L452" s="255"/>
      <c r="M452" s="256"/>
      <c r="N452" s="257"/>
      <c r="O452" s="257"/>
      <c r="P452" s="257"/>
      <c r="Q452" s="257"/>
      <c r="R452" s="257"/>
      <c r="S452" s="257"/>
      <c r="T452" s="258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9" t="s">
        <v>257</v>
      </c>
      <c r="AU452" s="259" t="s">
        <v>85</v>
      </c>
      <c r="AV452" s="14" t="s">
        <v>87</v>
      </c>
      <c r="AW452" s="14" t="s">
        <v>34</v>
      </c>
      <c r="AX452" s="14" t="s">
        <v>77</v>
      </c>
      <c r="AY452" s="259" t="s">
        <v>245</v>
      </c>
    </row>
    <row r="453" s="15" customFormat="1">
      <c r="A453" s="15"/>
      <c r="B453" s="260"/>
      <c r="C453" s="261"/>
      <c r="D453" s="234" t="s">
        <v>257</v>
      </c>
      <c r="E453" s="262" t="s">
        <v>1</v>
      </c>
      <c r="F453" s="263" t="s">
        <v>266</v>
      </c>
      <c r="G453" s="261"/>
      <c r="H453" s="264">
        <v>7</v>
      </c>
      <c r="I453" s="265"/>
      <c r="J453" s="261"/>
      <c r="K453" s="261"/>
      <c r="L453" s="266"/>
      <c r="M453" s="267"/>
      <c r="N453" s="268"/>
      <c r="O453" s="268"/>
      <c r="P453" s="268"/>
      <c r="Q453" s="268"/>
      <c r="R453" s="268"/>
      <c r="S453" s="268"/>
      <c r="T453" s="269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70" t="s">
        <v>257</v>
      </c>
      <c r="AU453" s="270" t="s">
        <v>85</v>
      </c>
      <c r="AV453" s="15" t="s">
        <v>253</v>
      </c>
      <c r="AW453" s="15" t="s">
        <v>34</v>
      </c>
      <c r="AX453" s="15" t="s">
        <v>85</v>
      </c>
      <c r="AY453" s="270" t="s">
        <v>245</v>
      </c>
    </row>
    <row r="454" s="2" customFormat="1" ht="16.5" customHeight="1">
      <c r="A454" s="40"/>
      <c r="B454" s="41"/>
      <c r="C454" s="221" t="s">
        <v>602</v>
      </c>
      <c r="D454" s="221" t="s">
        <v>248</v>
      </c>
      <c r="E454" s="222" t="s">
        <v>726</v>
      </c>
      <c r="F454" s="223" t="s">
        <v>727</v>
      </c>
      <c r="G454" s="224" t="s">
        <v>329</v>
      </c>
      <c r="H454" s="225">
        <v>3</v>
      </c>
      <c r="I454" s="226"/>
      <c r="J454" s="227">
        <f>ROUND(I454*H454,2)</f>
        <v>0</v>
      </c>
      <c r="K454" s="223" t="s">
        <v>252</v>
      </c>
      <c r="L454" s="46"/>
      <c r="M454" s="228" t="s">
        <v>1</v>
      </c>
      <c r="N454" s="229" t="s">
        <v>42</v>
      </c>
      <c r="O454" s="93"/>
      <c r="P454" s="230">
        <f>O454*H454</f>
        <v>0</v>
      </c>
      <c r="Q454" s="230">
        <v>0</v>
      </c>
      <c r="R454" s="230">
        <f>Q454*H454</f>
        <v>0</v>
      </c>
      <c r="S454" s="230">
        <v>0</v>
      </c>
      <c r="T454" s="231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32" t="s">
        <v>594</v>
      </c>
      <c r="AT454" s="232" t="s">
        <v>248</v>
      </c>
      <c r="AU454" s="232" t="s">
        <v>85</v>
      </c>
      <c r="AY454" s="19" t="s">
        <v>245</v>
      </c>
      <c r="BE454" s="233">
        <f>IF(N454="základní",J454,0)</f>
        <v>0</v>
      </c>
      <c r="BF454" s="233">
        <f>IF(N454="snížená",J454,0)</f>
        <v>0</v>
      </c>
      <c r="BG454" s="233">
        <f>IF(N454="zákl. přenesená",J454,0)</f>
        <v>0</v>
      </c>
      <c r="BH454" s="233">
        <f>IF(N454="sníž. přenesená",J454,0)</f>
        <v>0</v>
      </c>
      <c r="BI454" s="233">
        <f>IF(N454="nulová",J454,0)</f>
        <v>0</v>
      </c>
      <c r="BJ454" s="19" t="s">
        <v>85</v>
      </c>
      <c r="BK454" s="233">
        <f>ROUND(I454*H454,2)</f>
        <v>0</v>
      </c>
      <c r="BL454" s="19" t="s">
        <v>594</v>
      </c>
      <c r="BM454" s="232" t="s">
        <v>1812</v>
      </c>
    </row>
    <row r="455" s="2" customFormat="1">
      <c r="A455" s="40"/>
      <c r="B455" s="41"/>
      <c r="C455" s="42"/>
      <c r="D455" s="234" t="s">
        <v>255</v>
      </c>
      <c r="E455" s="42"/>
      <c r="F455" s="235" t="s">
        <v>729</v>
      </c>
      <c r="G455" s="42"/>
      <c r="H455" s="42"/>
      <c r="I455" s="236"/>
      <c r="J455" s="42"/>
      <c r="K455" s="42"/>
      <c r="L455" s="46"/>
      <c r="M455" s="237"/>
      <c r="N455" s="238"/>
      <c r="O455" s="93"/>
      <c r="P455" s="93"/>
      <c r="Q455" s="93"/>
      <c r="R455" s="93"/>
      <c r="S455" s="93"/>
      <c r="T455" s="94"/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T455" s="19" t="s">
        <v>255</v>
      </c>
      <c r="AU455" s="19" t="s">
        <v>85</v>
      </c>
    </row>
    <row r="456" s="13" customFormat="1">
      <c r="A456" s="13"/>
      <c r="B456" s="239"/>
      <c r="C456" s="240"/>
      <c r="D456" s="234" t="s">
        <v>257</v>
      </c>
      <c r="E456" s="241" t="s">
        <v>1</v>
      </c>
      <c r="F456" s="242" t="s">
        <v>730</v>
      </c>
      <c r="G456" s="240"/>
      <c r="H456" s="241" t="s">
        <v>1</v>
      </c>
      <c r="I456" s="243"/>
      <c r="J456" s="240"/>
      <c r="K456" s="240"/>
      <c r="L456" s="244"/>
      <c r="M456" s="245"/>
      <c r="N456" s="246"/>
      <c r="O456" s="246"/>
      <c r="P456" s="246"/>
      <c r="Q456" s="246"/>
      <c r="R456" s="246"/>
      <c r="S456" s="246"/>
      <c r="T456" s="247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8" t="s">
        <v>257</v>
      </c>
      <c r="AU456" s="248" t="s">
        <v>85</v>
      </c>
      <c r="AV456" s="13" t="s">
        <v>85</v>
      </c>
      <c r="AW456" s="13" t="s">
        <v>34</v>
      </c>
      <c r="AX456" s="13" t="s">
        <v>77</v>
      </c>
      <c r="AY456" s="248" t="s">
        <v>245</v>
      </c>
    </row>
    <row r="457" s="14" customFormat="1">
      <c r="A457" s="14"/>
      <c r="B457" s="249"/>
      <c r="C457" s="250"/>
      <c r="D457" s="234" t="s">
        <v>257</v>
      </c>
      <c r="E457" s="251" t="s">
        <v>1</v>
      </c>
      <c r="F457" s="252" t="s">
        <v>87</v>
      </c>
      <c r="G457" s="250"/>
      <c r="H457" s="253">
        <v>2</v>
      </c>
      <c r="I457" s="254"/>
      <c r="J457" s="250"/>
      <c r="K457" s="250"/>
      <c r="L457" s="255"/>
      <c r="M457" s="256"/>
      <c r="N457" s="257"/>
      <c r="O457" s="257"/>
      <c r="P457" s="257"/>
      <c r="Q457" s="257"/>
      <c r="R457" s="257"/>
      <c r="S457" s="257"/>
      <c r="T457" s="258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9" t="s">
        <v>257</v>
      </c>
      <c r="AU457" s="259" t="s">
        <v>85</v>
      </c>
      <c r="AV457" s="14" t="s">
        <v>87</v>
      </c>
      <c r="AW457" s="14" t="s">
        <v>34</v>
      </c>
      <c r="AX457" s="14" t="s">
        <v>77</v>
      </c>
      <c r="AY457" s="259" t="s">
        <v>245</v>
      </c>
    </row>
    <row r="458" s="13" customFormat="1">
      <c r="A458" s="13"/>
      <c r="B458" s="239"/>
      <c r="C458" s="240"/>
      <c r="D458" s="234" t="s">
        <v>257</v>
      </c>
      <c r="E458" s="241" t="s">
        <v>1</v>
      </c>
      <c r="F458" s="242" t="s">
        <v>731</v>
      </c>
      <c r="G458" s="240"/>
      <c r="H458" s="241" t="s">
        <v>1</v>
      </c>
      <c r="I458" s="243"/>
      <c r="J458" s="240"/>
      <c r="K458" s="240"/>
      <c r="L458" s="244"/>
      <c r="M458" s="245"/>
      <c r="N458" s="246"/>
      <c r="O458" s="246"/>
      <c r="P458" s="246"/>
      <c r="Q458" s="246"/>
      <c r="R458" s="246"/>
      <c r="S458" s="246"/>
      <c r="T458" s="247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8" t="s">
        <v>257</v>
      </c>
      <c r="AU458" s="248" t="s">
        <v>85</v>
      </c>
      <c r="AV458" s="13" t="s">
        <v>85</v>
      </c>
      <c r="AW458" s="13" t="s">
        <v>34</v>
      </c>
      <c r="AX458" s="13" t="s">
        <v>77</v>
      </c>
      <c r="AY458" s="248" t="s">
        <v>245</v>
      </c>
    </row>
    <row r="459" s="14" customFormat="1">
      <c r="A459" s="14"/>
      <c r="B459" s="249"/>
      <c r="C459" s="250"/>
      <c r="D459" s="234" t="s">
        <v>257</v>
      </c>
      <c r="E459" s="251" t="s">
        <v>1</v>
      </c>
      <c r="F459" s="252" t="s">
        <v>85</v>
      </c>
      <c r="G459" s="250"/>
      <c r="H459" s="253">
        <v>1</v>
      </c>
      <c r="I459" s="254"/>
      <c r="J459" s="250"/>
      <c r="K459" s="250"/>
      <c r="L459" s="255"/>
      <c r="M459" s="256"/>
      <c r="N459" s="257"/>
      <c r="O459" s="257"/>
      <c r="P459" s="257"/>
      <c r="Q459" s="257"/>
      <c r="R459" s="257"/>
      <c r="S459" s="257"/>
      <c r="T459" s="258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9" t="s">
        <v>257</v>
      </c>
      <c r="AU459" s="259" t="s">
        <v>85</v>
      </c>
      <c r="AV459" s="14" t="s">
        <v>87</v>
      </c>
      <c r="AW459" s="14" t="s">
        <v>34</v>
      </c>
      <c r="AX459" s="14" t="s">
        <v>77</v>
      </c>
      <c r="AY459" s="259" t="s">
        <v>245</v>
      </c>
    </row>
    <row r="460" s="15" customFormat="1">
      <c r="A460" s="15"/>
      <c r="B460" s="260"/>
      <c r="C460" s="261"/>
      <c r="D460" s="234" t="s">
        <v>257</v>
      </c>
      <c r="E460" s="262" t="s">
        <v>1</v>
      </c>
      <c r="F460" s="263" t="s">
        <v>266</v>
      </c>
      <c r="G460" s="261"/>
      <c r="H460" s="264">
        <v>3</v>
      </c>
      <c r="I460" s="265"/>
      <c r="J460" s="261"/>
      <c r="K460" s="261"/>
      <c r="L460" s="266"/>
      <c r="M460" s="267"/>
      <c r="N460" s="268"/>
      <c r="O460" s="268"/>
      <c r="P460" s="268"/>
      <c r="Q460" s="268"/>
      <c r="R460" s="268"/>
      <c r="S460" s="268"/>
      <c r="T460" s="269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70" t="s">
        <v>257</v>
      </c>
      <c r="AU460" s="270" t="s">
        <v>85</v>
      </c>
      <c r="AV460" s="15" t="s">
        <v>253</v>
      </c>
      <c r="AW460" s="15" t="s">
        <v>34</v>
      </c>
      <c r="AX460" s="15" t="s">
        <v>85</v>
      </c>
      <c r="AY460" s="270" t="s">
        <v>245</v>
      </c>
    </row>
    <row r="461" s="2" customFormat="1" ht="16.5" customHeight="1">
      <c r="A461" s="40"/>
      <c r="B461" s="41"/>
      <c r="C461" s="221" t="s">
        <v>606</v>
      </c>
      <c r="D461" s="221" t="s">
        <v>248</v>
      </c>
      <c r="E461" s="222" t="s">
        <v>733</v>
      </c>
      <c r="F461" s="223" t="s">
        <v>734</v>
      </c>
      <c r="G461" s="224" t="s">
        <v>545</v>
      </c>
      <c r="H461" s="225">
        <v>3768.7649999999999</v>
      </c>
      <c r="I461" s="226"/>
      <c r="J461" s="227">
        <f>ROUND(I461*H461,2)</f>
        <v>0</v>
      </c>
      <c r="K461" s="223" t="s">
        <v>252</v>
      </c>
      <c r="L461" s="46"/>
      <c r="M461" s="228" t="s">
        <v>1</v>
      </c>
      <c r="N461" s="229" t="s">
        <v>42</v>
      </c>
      <c r="O461" s="93"/>
      <c r="P461" s="230">
        <f>O461*H461</f>
        <v>0</v>
      </c>
      <c r="Q461" s="230">
        <v>0</v>
      </c>
      <c r="R461" s="230">
        <f>Q461*H461</f>
        <v>0</v>
      </c>
      <c r="S461" s="230">
        <v>0</v>
      </c>
      <c r="T461" s="231">
        <f>S461*H461</f>
        <v>0</v>
      </c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R461" s="232" t="s">
        <v>594</v>
      </c>
      <c r="AT461" s="232" t="s">
        <v>248</v>
      </c>
      <c r="AU461" s="232" t="s">
        <v>85</v>
      </c>
      <c r="AY461" s="19" t="s">
        <v>245</v>
      </c>
      <c r="BE461" s="233">
        <f>IF(N461="základní",J461,0)</f>
        <v>0</v>
      </c>
      <c r="BF461" s="233">
        <f>IF(N461="snížená",J461,0)</f>
        <v>0</v>
      </c>
      <c r="BG461" s="233">
        <f>IF(N461="zákl. přenesená",J461,0)</f>
        <v>0</v>
      </c>
      <c r="BH461" s="233">
        <f>IF(N461="sníž. přenesená",J461,0)</f>
        <v>0</v>
      </c>
      <c r="BI461" s="233">
        <f>IF(N461="nulová",J461,0)</f>
        <v>0</v>
      </c>
      <c r="BJ461" s="19" t="s">
        <v>85</v>
      </c>
      <c r="BK461" s="233">
        <f>ROUND(I461*H461,2)</f>
        <v>0</v>
      </c>
      <c r="BL461" s="19" t="s">
        <v>594</v>
      </c>
      <c r="BM461" s="232" t="s">
        <v>1813</v>
      </c>
    </row>
    <row r="462" s="2" customFormat="1">
      <c r="A462" s="40"/>
      <c r="B462" s="41"/>
      <c r="C462" s="42"/>
      <c r="D462" s="234" t="s">
        <v>255</v>
      </c>
      <c r="E462" s="42"/>
      <c r="F462" s="235" t="s">
        <v>736</v>
      </c>
      <c r="G462" s="42"/>
      <c r="H462" s="42"/>
      <c r="I462" s="236"/>
      <c r="J462" s="42"/>
      <c r="K462" s="42"/>
      <c r="L462" s="46"/>
      <c r="M462" s="237"/>
      <c r="N462" s="238"/>
      <c r="O462" s="93"/>
      <c r="P462" s="93"/>
      <c r="Q462" s="93"/>
      <c r="R462" s="93"/>
      <c r="S462" s="93"/>
      <c r="T462" s="94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T462" s="19" t="s">
        <v>255</v>
      </c>
      <c r="AU462" s="19" t="s">
        <v>85</v>
      </c>
    </row>
    <row r="463" s="13" customFormat="1">
      <c r="A463" s="13"/>
      <c r="B463" s="239"/>
      <c r="C463" s="240"/>
      <c r="D463" s="234" t="s">
        <v>257</v>
      </c>
      <c r="E463" s="241" t="s">
        <v>1</v>
      </c>
      <c r="F463" s="242" t="s">
        <v>737</v>
      </c>
      <c r="G463" s="240"/>
      <c r="H463" s="241" t="s">
        <v>1</v>
      </c>
      <c r="I463" s="243"/>
      <c r="J463" s="240"/>
      <c r="K463" s="240"/>
      <c r="L463" s="244"/>
      <c r="M463" s="245"/>
      <c r="N463" s="246"/>
      <c r="O463" s="246"/>
      <c r="P463" s="246"/>
      <c r="Q463" s="246"/>
      <c r="R463" s="246"/>
      <c r="S463" s="246"/>
      <c r="T463" s="247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8" t="s">
        <v>257</v>
      </c>
      <c r="AU463" s="248" t="s">
        <v>85</v>
      </c>
      <c r="AV463" s="13" t="s">
        <v>85</v>
      </c>
      <c r="AW463" s="13" t="s">
        <v>34</v>
      </c>
      <c r="AX463" s="13" t="s">
        <v>77</v>
      </c>
      <c r="AY463" s="248" t="s">
        <v>245</v>
      </c>
    </row>
    <row r="464" s="14" customFormat="1">
      <c r="A464" s="14"/>
      <c r="B464" s="249"/>
      <c r="C464" s="250"/>
      <c r="D464" s="234" t="s">
        <v>257</v>
      </c>
      <c r="E464" s="251" t="s">
        <v>1</v>
      </c>
      <c r="F464" s="252" t="s">
        <v>738</v>
      </c>
      <c r="G464" s="250"/>
      <c r="H464" s="253">
        <v>5621.3720000000003</v>
      </c>
      <c r="I464" s="254"/>
      <c r="J464" s="250"/>
      <c r="K464" s="250"/>
      <c r="L464" s="255"/>
      <c r="M464" s="256"/>
      <c r="N464" s="257"/>
      <c r="O464" s="257"/>
      <c r="P464" s="257"/>
      <c r="Q464" s="257"/>
      <c r="R464" s="257"/>
      <c r="S464" s="257"/>
      <c r="T464" s="258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9" t="s">
        <v>257</v>
      </c>
      <c r="AU464" s="259" t="s">
        <v>85</v>
      </c>
      <c r="AV464" s="14" t="s">
        <v>87</v>
      </c>
      <c r="AW464" s="14" t="s">
        <v>34</v>
      </c>
      <c r="AX464" s="14" t="s">
        <v>77</v>
      </c>
      <c r="AY464" s="259" t="s">
        <v>245</v>
      </c>
    </row>
    <row r="465" s="13" customFormat="1">
      <c r="A465" s="13"/>
      <c r="B465" s="239"/>
      <c r="C465" s="240"/>
      <c r="D465" s="234" t="s">
        <v>257</v>
      </c>
      <c r="E465" s="241" t="s">
        <v>1</v>
      </c>
      <c r="F465" s="242" t="s">
        <v>739</v>
      </c>
      <c r="G465" s="240"/>
      <c r="H465" s="241" t="s">
        <v>1</v>
      </c>
      <c r="I465" s="243"/>
      <c r="J465" s="240"/>
      <c r="K465" s="240"/>
      <c r="L465" s="244"/>
      <c r="M465" s="245"/>
      <c r="N465" s="246"/>
      <c r="O465" s="246"/>
      <c r="P465" s="246"/>
      <c r="Q465" s="246"/>
      <c r="R465" s="246"/>
      <c r="S465" s="246"/>
      <c r="T465" s="247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8" t="s">
        <v>257</v>
      </c>
      <c r="AU465" s="248" t="s">
        <v>85</v>
      </c>
      <c r="AV465" s="13" t="s">
        <v>85</v>
      </c>
      <c r="AW465" s="13" t="s">
        <v>34</v>
      </c>
      <c r="AX465" s="13" t="s">
        <v>77</v>
      </c>
      <c r="AY465" s="248" t="s">
        <v>245</v>
      </c>
    </row>
    <row r="466" s="14" customFormat="1">
      <c r="A466" s="14"/>
      <c r="B466" s="249"/>
      <c r="C466" s="250"/>
      <c r="D466" s="234" t="s">
        <v>257</v>
      </c>
      <c r="E466" s="251" t="s">
        <v>1</v>
      </c>
      <c r="F466" s="252" t="s">
        <v>740</v>
      </c>
      <c r="G466" s="250"/>
      <c r="H466" s="253">
        <v>506.66699999999997</v>
      </c>
      <c r="I466" s="254"/>
      <c r="J466" s="250"/>
      <c r="K466" s="250"/>
      <c r="L466" s="255"/>
      <c r="M466" s="256"/>
      <c r="N466" s="257"/>
      <c r="O466" s="257"/>
      <c r="P466" s="257"/>
      <c r="Q466" s="257"/>
      <c r="R466" s="257"/>
      <c r="S466" s="257"/>
      <c r="T466" s="258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9" t="s">
        <v>257</v>
      </c>
      <c r="AU466" s="259" t="s">
        <v>85</v>
      </c>
      <c r="AV466" s="14" t="s">
        <v>87</v>
      </c>
      <c r="AW466" s="14" t="s">
        <v>34</v>
      </c>
      <c r="AX466" s="14" t="s">
        <v>77</v>
      </c>
      <c r="AY466" s="259" t="s">
        <v>245</v>
      </c>
    </row>
    <row r="467" s="13" customFormat="1">
      <c r="A467" s="13"/>
      <c r="B467" s="239"/>
      <c r="C467" s="240"/>
      <c r="D467" s="234" t="s">
        <v>257</v>
      </c>
      <c r="E467" s="241" t="s">
        <v>1</v>
      </c>
      <c r="F467" s="242" t="s">
        <v>741</v>
      </c>
      <c r="G467" s="240"/>
      <c r="H467" s="241" t="s">
        <v>1</v>
      </c>
      <c r="I467" s="243"/>
      <c r="J467" s="240"/>
      <c r="K467" s="240"/>
      <c r="L467" s="244"/>
      <c r="M467" s="245"/>
      <c r="N467" s="246"/>
      <c r="O467" s="246"/>
      <c r="P467" s="246"/>
      <c r="Q467" s="246"/>
      <c r="R467" s="246"/>
      <c r="S467" s="246"/>
      <c r="T467" s="247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8" t="s">
        <v>257</v>
      </c>
      <c r="AU467" s="248" t="s">
        <v>85</v>
      </c>
      <c r="AV467" s="13" t="s">
        <v>85</v>
      </c>
      <c r="AW467" s="13" t="s">
        <v>34</v>
      </c>
      <c r="AX467" s="13" t="s">
        <v>77</v>
      </c>
      <c r="AY467" s="248" t="s">
        <v>245</v>
      </c>
    </row>
    <row r="468" s="14" customFormat="1">
      <c r="A468" s="14"/>
      <c r="B468" s="249"/>
      <c r="C468" s="250"/>
      <c r="D468" s="234" t="s">
        <v>257</v>
      </c>
      <c r="E468" s="251" t="s">
        <v>1</v>
      </c>
      <c r="F468" s="252" t="s">
        <v>742</v>
      </c>
      <c r="G468" s="250"/>
      <c r="H468" s="253">
        <v>-1124.2739999999999</v>
      </c>
      <c r="I468" s="254"/>
      <c r="J468" s="250"/>
      <c r="K468" s="250"/>
      <c r="L468" s="255"/>
      <c r="M468" s="256"/>
      <c r="N468" s="257"/>
      <c r="O468" s="257"/>
      <c r="P468" s="257"/>
      <c r="Q468" s="257"/>
      <c r="R468" s="257"/>
      <c r="S468" s="257"/>
      <c r="T468" s="25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9" t="s">
        <v>257</v>
      </c>
      <c r="AU468" s="259" t="s">
        <v>85</v>
      </c>
      <c r="AV468" s="14" t="s">
        <v>87</v>
      </c>
      <c r="AW468" s="14" t="s">
        <v>34</v>
      </c>
      <c r="AX468" s="14" t="s">
        <v>77</v>
      </c>
      <c r="AY468" s="259" t="s">
        <v>245</v>
      </c>
    </row>
    <row r="469" s="13" customFormat="1">
      <c r="A469" s="13"/>
      <c r="B469" s="239"/>
      <c r="C469" s="240"/>
      <c r="D469" s="234" t="s">
        <v>257</v>
      </c>
      <c r="E469" s="241" t="s">
        <v>1</v>
      </c>
      <c r="F469" s="242" t="s">
        <v>743</v>
      </c>
      <c r="G469" s="240"/>
      <c r="H469" s="241" t="s">
        <v>1</v>
      </c>
      <c r="I469" s="243"/>
      <c r="J469" s="240"/>
      <c r="K469" s="240"/>
      <c r="L469" s="244"/>
      <c r="M469" s="245"/>
      <c r="N469" s="246"/>
      <c r="O469" s="246"/>
      <c r="P469" s="246"/>
      <c r="Q469" s="246"/>
      <c r="R469" s="246"/>
      <c r="S469" s="246"/>
      <c r="T469" s="247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8" t="s">
        <v>257</v>
      </c>
      <c r="AU469" s="248" t="s">
        <v>85</v>
      </c>
      <c r="AV469" s="13" t="s">
        <v>85</v>
      </c>
      <c r="AW469" s="13" t="s">
        <v>34</v>
      </c>
      <c r="AX469" s="13" t="s">
        <v>77</v>
      </c>
      <c r="AY469" s="248" t="s">
        <v>245</v>
      </c>
    </row>
    <row r="470" s="14" customFormat="1">
      <c r="A470" s="14"/>
      <c r="B470" s="249"/>
      <c r="C470" s="250"/>
      <c r="D470" s="234" t="s">
        <v>257</v>
      </c>
      <c r="E470" s="251" t="s">
        <v>1</v>
      </c>
      <c r="F470" s="252" t="s">
        <v>744</v>
      </c>
      <c r="G470" s="250"/>
      <c r="H470" s="253">
        <v>-1235</v>
      </c>
      <c r="I470" s="254"/>
      <c r="J470" s="250"/>
      <c r="K470" s="250"/>
      <c r="L470" s="255"/>
      <c r="M470" s="256"/>
      <c r="N470" s="257"/>
      <c r="O470" s="257"/>
      <c r="P470" s="257"/>
      <c r="Q470" s="257"/>
      <c r="R470" s="257"/>
      <c r="S470" s="257"/>
      <c r="T470" s="258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9" t="s">
        <v>257</v>
      </c>
      <c r="AU470" s="259" t="s">
        <v>85</v>
      </c>
      <c r="AV470" s="14" t="s">
        <v>87</v>
      </c>
      <c r="AW470" s="14" t="s">
        <v>34</v>
      </c>
      <c r="AX470" s="14" t="s">
        <v>77</v>
      </c>
      <c r="AY470" s="259" t="s">
        <v>245</v>
      </c>
    </row>
    <row r="471" s="15" customFormat="1">
      <c r="A471" s="15"/>
      <c r="B471" s="260"/>
      <c r="C471" s="261"/>
      <c r="D471" s="234" t="s">
        <v>257</v>
      </c>
      <c r="E471" s="262" t="s">
        <v>198</v>
      </c>
      <c r="F471" s="263" t="s">
        <v>266</v>
      </c>
      <c r="G471" s="261"/>
      <c r="H471" s="264">
        <v>3768.7649999999999</v>
      </c>
      <c r="I471" s="265"/>
      <c r="J471" s="261"/>
      <c r="K471" s="261"/>
      <c r="L471" s="266"/>
      <c r="M471" s="267"/>
      <c r="N471" s="268"/>
      <c r="O471" s="268"/>
      <c r="P471" s="268"/>
      <c r="Q471" s="268"/>
      <c r="R471" s="268"/>
      <c r="S471" s="268"/>
      <c r="T471" s="269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70" t="s">
        <v>257</v>
      </c>
      <c r="AU471" s="270" t="s">
        <v>85</v>
      </c>
      <c r="AV471" s="15" t="s">
        <v>253</v>
      </c>
      <c r="AW471" s="15" t="s">
        <v>34</v>
      </c>
      <c r="AX471" s="15" t="s">
        <v>85</v>
      </c>
      <c r="AY471" s="270" t="s">
        <v>245</v>
      </c>
    </row>
    <row r="472" s="2" customFormat="1" ht="16.5" customHeight="1">
      <c r="A472" s="40"/>
      <c r="B472" s="41"/>
      <c r="C472" s="221" t="s">
        <v>610</v>
      </c>
      <c r="D472" s="221" t="s">
        <v>248</v>
      </c>
      <c r="E472" s="222" t="s">
        <v>746</v>
      </c>
      <c r="F472" s="223" t="s">
        <v>747</v>
      </c>
      <c r="G472" s="224" t="s">
        <v>545</v>
      </c>
      <c r="H472" s="225">
        <v>1520</v>
      </c>
      <c r="I472" s="226"/>
      <c r="J472" s="227">
        <f>ROUND(I472*H472,2)</f>
        <v>0</v>
      </c>
      <c r="K472" s="223" t="s">
        <v>1</v>
      </c>
      <c r="L472" s="46"/>
      <c r="M472" s="228" t="s">
        <v>1</v>
      </c>
      <c r="N472" s="229" t="s">
        <v>42</v>
      </c>
      <c r="O472" s="93"/>
      <c r="P472" s="230">
        <f>O472*H472</f>
        <v>0</v>
      </c>
      <c r="Q472" s="230">
        <v>0</v>
      </c>
      <c r="R472" s="230">
        <f>Q472*H472</f>
        <v>0</v>
      </c>
      <c r="S472" s="230">
        <v>0</v>
      </c>
      <c r="T472" s="231">
        <f>S472*H472</f>
        <v>0</v>
      </c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R472" s="232" t="s">
        <v>594</v>
      </c>
      <c r="AT472" s="232" t="s">
        <v>248</v>
      </c>
      <c r="AU472" s="232" t="s">
        <v>85</v>
      </c>
      <c r="AY472" s="19" t="s">
        <v>245</v>
      </c>
      <c r="BE472" s="233">
        <f>IF(N472="základní",J472,0)</f>
        <v>0</v>
      </c>
      <c r="BF472" s="233">
        <f>IF(N472="snížená",J472,0)</f>
        <v>0</v>
      </c>
      <c r="BG472" s="233">
        <f>IF(N472="zákl. přenesená",J472,0)</f>
        <v>0</v>
      </c>
      <c r="BH472" s="233">
        <f>IF(N472="sníž. přenesená",J472,0)</f>
        <v>0</v>
      </c>
      <c r="BI472" s="233">
        <f>IF(N472="nulová",J472,0)</f>
        <v>0</v>
      </c>
      <c r="BJ472" s="19" t="s">
        <v>85</v>
      </c>
      <c r="BK472" s="233">
        <f>ROUND(I472*H472,2)</f>
        <v>0</v>
      </c>
      <c r="BL472" s="19" t="s">
        <v>594</v>
      </c>
      <c r="BM472" s="232" t="s">
        <v>1814</v>
      </c>
    </row>
    <row r="473" s="2" customFormat="1">
      <c r="A473" s="40"/>
      <c r="B473" s="41"/>
      <c r="C473" s="42"/>
      <c r="D473" s="234" t="s">
        <v>255</v>
      </c>
      <c r="E473" s="42"/>
      <c r="F473" s="235" t="s">
        <v>749</v>
      </c>
      <c r="G473" s="42"/>
      <c r="H473" s="42"/>
      <c r="I473" s="236"/>
      <c r="J473" s="42"/>
      <c r="K473" s="42"/>
      <c r="L473" s="46"/>
      <c r="M473" s="237"/>
      <c r="N473" s="238"/>
      <c r="O473" s="93"/>
      <c r="P473" s="93"/>
      <c r="Q473" s="93"/>
      <c r="R473" s="93"/>
      <c r="S473" s="93"/>
      <c r="T473" s="94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  <c r="AT473" s="19" t="s">
        <v>255</v>
      </c>
      <c r="AU473" s="19" t="s">
        <v>85</v>
      </c>
    </row>
    <row r="474" s="2" customFormat="1">
      <c r="A474" s="40"/>
      <c r="B474" s="41"/>
      <c r="C474" s="42"/>
      <c r="D474" s="234" t="s">
        <v>540</v>
      </c>
      <c r="E474" s="42"/>
      <c r="F474" s="282" t="s">
        <v>750</v>
      </c>
      <c r="G474" s="42"/>
      <c r="H474" s="42"/>
      <c r="I474" s="236"/>
      <c r="J474" s="42"/>
      <c r="K474" s="42"/>
      <c r="L474" s="46"/>
      <c r="M474" s="237"/>
      <c r="N474" s="238"/>
      <c r="O474" s="93"/>
      <c r="P474" s="93"/>
      <c r="Q474" s="93"/>
      <c r="R474" s="93"/>
      <c r="S474" s="93"/>
      <c r="T474" s="94"/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T474" s="19" t="s">
        <v>540</v>
      </c>
      <c r="AU474" s="19" t="s">
        <v>85</v>
      </c>
    </row>
    <row r="475" s="13" customFormat="1">
      <c r="A475" s="13"/>
      <c r="B475" s="239"/>
      <c r="C475" s="240"/>
      <c r="D475" s="234" t="s">
        <v>257</v>
      </c>
      <c r="E475" s="241" t="s">
        <v>1</v>
      </c>
      <c r="F475" s="242" t="s">
        <v>751</v>
      </c>
      <c r="G475" s="240"/>
      <c r="H475" s="241" t="s">
        <v>1</v>
      </c>
      <c r="I475" s="243"/>
      <c r="J475" s="240"/>
      <c r="K475" s="240"/>
      <c r="L475" s="244"/>
      <c r="M475" s="245"/>
      <c r="N475" s="246"/>
      <c r="O475" s="246"/>
      <c r="P475" s="246"/>
      <c r="Q475" s="246"/>
      <c r="R475" s="246"/>
      <c r="S475" s="246"/>
      <c r="T475" s="247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8" t="s">
        <v>257</v>
      </c>
      <c r="AU475" s="248" t="s">
        <v>85</v>
      </c>
      <c r="AV475" s="13" t="s">
        <v>85</v>
      </c>
      <c r="AW475" s="13" t="s">
        <v>34</v>
      </c>
      <c r="AX475" s="13" t="s">
        <v>77</v>
      </c>
      <c r="AY475" s="248" t="s">
        <v>245</v>
      </c>
    </row>
    <row r="476" s="14" customFormat="1">
      <c r="A476" s="14"/>
      <c r="B476" s="249"/>
      <c r="C476" s="250"/>
      <c r="D476" s="234" t="s">
        <v>257</v>
      </c>
      <c r="E476" s="251" t="s">
        <v>1</v>
      </c>
      <c r="F476" s="252" t="s">
        <v>752</v>
      </c>
      <c r="G476" s="250"/>
      <c r="H476" s="253">
        <v>1520</v>
      </c>
      <c r="I476" s="254"/>
      <c r="J476" s="250"/>
      <c r="K476" s="250"/>
      <c r="L476" s="255"/>
      <c r="M476" s="256"/>
      <c r="N476" s="257"/>
      <c r="O476" s="257"/>
      <c r="P476" s="257"/>
      <c r="Q476" s="257"/>
      <c r="R476" s="257"/>
      <c r="S476" s="257"/>
      <c r="T476" s="258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9" t="s">
        <v>257</v>
      </c>
      <c r="AU476" s="259" t="s">
        <v>85</v>
      </c>
      <c r="AV476" s="14" t="s">
        <v>87</v>
      </c>
      <c r="AW476" s="14" t="s">
        <v>34</v>
      </c>
      <c r="AX476" s="14" t="s">
        <v>77</v>
      </c>
      <c r="AY476" s="259" t="s">
        <v>245</v>
      </c>
    </row>
    <row r="477" s="15" customFormat="1">
      <c r="A477" s="15"/>
      <c r="B477" s="260"/>
      <c r="C477" s="261"/>
      <c r="D477" s="234" t="s">
        <v>257</v>
      </c>
      <c r="E477" s="262" t="s">
        <v>1</v>
      </c>
      <c r="F477" s="263" t="s">
        <v>266</v>
      </c>
      <c r="G477" s="261"/>
      <c r="H477" s="264">
        <v>1520</v>
      </c>
      <c r="I477" s="265"/>
      <c r="J477" s="261"/>
      <c r="K477" s="261"/>
      <c r="L477" s="266"/>
      <c r="M477" s="293"/>
      <c r="N477" s="294"/>
      <c r="O477" s="294"/>
      <c r="P477" s="294"/>
      <c r="Q477" s="294"/>
      <c r="R477" s="294"/>
      <c r="S477" s="294"/>
      <c r="T477" s="29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70" t="s">
        <v>257</v>
      </c>
      <c r="AU477" s="270" t="s">
        <v>85</v>
      </c>
      <c r="AV477" s="15" t="s">
        <v>253</v>
      </c>
      <c r="AW477" s="15" t="s">
        <v>34</v>
      </c>
      <c r="AX477" s="15" t="s">
        <v>85</v>
      </c>
      <c r="AY477" s="270" t="s">
        <v>245</v>
      </c>
    </row>
    <row r="478" s="2" customFormat="1" ht="6.96" customHeight="1">
      <c r="A478" s="40"/>
      <c r="B478" s="68"/>
      <c r="C478" s="69"/>
      <c r="D478" s="69"/>
      <c r="E478" s="69"/>
      <c r="F478" s="69"/>
      <c r="G478" s="69"/>
      <c r="H478" s="69"/>
      <c r="I478" s="69"/>
      <c r="J478" s="69"/>
      <c r="K478" s="69"/>
      <c r="L478" s="46"/>
      <c r="M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</row>
  </sheetData>
  <sheetProtection sheet="1" autoFilter="0" formatColumns="0" formatRows="0" objects="1" scenarios="1" spinCount="100000" saltValue="BhKrGJBmcmNcfiG0U8M/ebDdeLRsu7HiGUoswGvGVW30P+SaPNa6anB9HpIYKbv6r+6aiCkqgB0GzNk3UAqXNQ==" hashValue="Cdqr5U74yebaOkYkmpZ63bpef9xniCTdIYTHoU6z7Xf6wWILfuOfQci7sN/2VvgmeLhKu7kmmuR3LwSxcXRg/g==" algorithmName="SHA-512" password="CC35"/>
  <autoFilter ref="C119:K47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104</v>
      </c>
      <c r="AZ2" s="138" t="s">
        <v>991</v>
      </c>
      <c r="BA2" s="138" t="s">
        <v>1</v>
      </c>
      <c r="BB2" s="138" t="s">
        <v>1</v>
      </c>
      <c r="BC2" s="138" t="s">
        <v>1815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1816</v>
      </c>
      <c r="BA3" s="138" t="s">
        <v>1</v>
      </c>
      <c r="BB3" s="138" t="s">
        <v>1</v>
      </c>
      <c r="BC3" s="138" t="s">
        <v>1817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997</v>
      </c>
      <c r="BA4" s="138" t="s">
        <v>1</v>
      </c>
      <c r="BB4" s="138" t="s">
        <v>1</v>
      </c>
      <c r="BC4" s="138" t="s">
        <v>1818</v>
      </c>
      <c r="BD4" s="138" t="s">
        <v>87</v>
      </c>
    </row>
    <row r="5" hidden="1" s="1" customFormat="1" ht="6.96" customHeight="1">
      <c r="B5" s="22"/>
      <c r="L5" s="22"/>
      <c r="AZ5" s="138" t="s">
        <v>999</v>
      </c>
      <c r="BA5" s="138" t="s">
        <v>1</v>
      </c>
      <c r="BB5" s="138" t="s">
        <v>1</v>
      </c>
      <c r="BC5" s="138" t="s">
        <v>1819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1000</v>
      </c>
      <c r="BA6" s="138" t="s">
        <v>1</v>
      </c>
      <c r="BB6" s="138" t="s">
        <v>1</v>
      </c>
      <c r="BC6" s="138" t="s">
        <v>1820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  <c r="AZ7" s="138" t="s">
        <v>183</v>
      </c>
      <c r="BA7" s="138" t="s">
        <v>1</v>
      </c>
      <c r="BB7" s="138" t="s">
        <v>1</v>
      </c>
      <c r="BC7" s="138" t="s">
        <v>1821</v>
      </c>
      <c r="BD7" s="138" t="s">
        <v>87</v>
      </c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38" t="s">
        <v>1004</v>
      </c>
      <c r="BA8" s="138" t="s">
        <v>1</v>
      </c>
      <c r="BB8" s="138" t="s">
        <v>1</v>
      </c>
      <c r="BC8" s="138" t="s">
        <v>1822</v>
      </c>
      <c r="BD8" s="138" t="s">
        <v>87</v>
      </c>
    </row>
    <row r="9" hidden="1" s="2" customFormat="1" ht="16.5" customHeight="1">
      <c r="A9" s="40"/>
      <c r="B9" s="46"/>
      <c r="C9" s="40"/>
      <c r="D9" s="40"/>
      <c r="E9" s="145" t="s">
        <v>1823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38" t="s">
        <v>1006</v>
      </c>
      <c r="BA9" s="138" t="s">
        <v>1</v>
      </c>
      <c r="BB9" s="138" t="s">
        <v>1</v>
      </c>
      <c r="BC9" s="138" t="s">
        <v>1824</v>
      </c>
      <c r="BD9" s="138" t="s">
        <v>87</v>
      </c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38" t="s">
        <v>1009</v>
      </c>
      <c r="BA10" s="138" t="s">
        <v>1</v>
      </c>
      <c r="BB10" s="138" t="s">
        <v>1</v>
      </c>
      <c r="BC10" s="138" t="s">
        <v>502</v>
      </c>
      <c r="BD10" s="138" t="s">
        <v>87</v>
      </c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Z11" s="138" t="s">
        <v>1010</v>
      </c>
      <c r="BA11" s="138" t="s">
        <v>1</v>
      </c>
      <c r="BB11" s="138" t="s">
        <v>1</v>
      </c>
      <c r="BC11" s="138" t="s">
        <v>1825</v>
      </c>
      <c r="BD11" s="138" t="s">
        <v>87</v>
      </c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Z12" s="138" t="s">
        <v>1826</v>
      </c>
      <c r="BA12" s="138" t="s">
        <v>1</v>
      </c>
      <c r="BB12" s="138" t="s">
        <v>1</v>
      </c>
      <c r="BC12" s="138" t="s">
        <v>1827</v>
      </c>
      <c r="BD12" s="138" t="s">
        <v>87</v>
      </c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Z13" s="138" t="s">
        <v>1012</v>
      </c>
      <c r="BA13" s="138" t="s">
        <v>1</v>
      </c>
      <c r="BB13" s="138" t="s">
        <v>1</v>
      </c>
      <c r="BC13" s="138" t="s">
        <v>1828</v>
      </c>
      <c r="BD13" s="138" t="s">
        <v>87</v>
      </c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Z14" s="138" t="s">
        <v>1014</v>
      </c>
      <c r="BA14" s="138" t="s">
        <v>1</v>
      </c>
      <c r="BB14" s="138" t="s">
        <v>1</v>
      </c>
      <c r="BC14" s="138" t="s">
        <v>1829</v>
      </c>
      <c r="BD14" s="138" t="s">
        <v>87</v>
      </c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Z15" s="138" t="s">
        <v>1016</v>
      </c>
      <c r="BA15" s="138" t="s">
        <v>1</v>
      </c>
      <c r="BB15" s="138" t="s">
        <v>1</v>
      </c>
      <c r="BC15" s="138" t="s">
        <v>1830</v>
      </c>
      <c r="BD15" s="138" t="s">
        <v>87</v>
      </c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Z16" s="138" t="s">
        <v>1018</v>
      </c>
      <c r="BA16" s="138" t="s">
        <v>1</v>
      </c>
      <c r="BB16" s="138" t="s">
        <v>1</v>
      </c>
      <c r="BC16" s="138" t="s">
        <v>1831</v>
      </c>
      <c r="BD16" s="138" t="s">
        <v>87</v>
      </c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Z17" s="138" t="s">
        <v>1020</v>
      </c>
      <c r="BA17" s="138" t="s">
        <v>1</v>
      </c>
      <c r="BB17" s="138" t="s">
        <v>1</v>
      </c>
      <c r="BC17" s="138" t="s">
        <v>1832</v>
      </c>
      <c r="BD17" s="138" t="s">
        <v>87</v>
      </c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Z18" s="138" t="s">
        <v>1022</v>
      </c>
      <c r="BA18" s="138" t="s">
        <v>1</v>
      </c>
      <c r="BB18" s="138" t="s">
        <v>1</v>
      </c>
      <c r="BC18" s="138" t="s">
        <v>1833</v>
      </c>
      <c r="BD18" s="138" t="s">
        <v>87</v>
      </c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Z19" s="138" t="s">
        <v>1024</v>
      </c>
      <c r="BA19" s="138" t="s">
        <v>1</v>
      </c>
      <c r="BB19" s="138" t="s">
        <v>1</v>
      </c>
      <c r="BC19" s="138" t="s">
        <v>1832</v>
      </c>
      <c r="BD19" s="138" t="s">
        <v>87</v>
      </c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Z20" s="138" t="s">
        <v>1026</v>
      </c>
      <c r="BA20" s="138" t="s">
        <v>1</v>
      </c>
      <c r="BB20" s="138" t="s">
        <v>1</v>
      </c>
      <c r="BC20" s="138" t="s">
        <v>1834</v>
      </c>
      <c r="BD20" s="138" t="s">
        <v>87</v>
      </c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Z21" s="138" t="s">
        <v>1028</v>
      </c>
      <c r="BA21" s="138" t="s">
        <v>1</v>
      </c>
      <c r="BB21" s="138" t="s">
        <v>1</v>
      </c>
      <c r="BC21" s="138" t="s">
        <v>1835</v>
      </c>
      <c r="BD21" s="138" t="s">
        <v>87</v>
      </c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Z22" s="138" t="s">
        <v>1030</v>
      </c>
      <c r="BA22" s="138" t="s">
        <v>1</v>
      </c>
      <c r="BB22" s="138" t="s">
        <v>1</v>
      </c>
      <c r="BC22" s="138" t="s">
        <v>419</v>
      </c>
      <c r="BD22" s="138" t="s">
        <v>87</v>
      </c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Z23" s="138" t="s">
        <v>1032</v>
      </c>
      <c r="BA23" s="138" t="s">
        <v>1</v>
      </c>
      <c r="BB23" s="138" t="s">
        <v>1</v>
      </c>
      <c r="BC23" s="138" t="s">
        <v>1836</v>
      </c>
      <c r="BD23" s="138" t="s">
        <v>87</v>
      </c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Z24" s="138" t="s">
        <v>1034</v>
      </c>
      <c r="BA24" s="138" t="s">
        <v>1</v>
      </c>
      <c r="BB24" s="138" t="s">
        <v>1</v>
      </c>
      <c r="BC24" s="138" t="s">
        <v>1837</v>
      </c>
      <c r="BD24" s="138" t="s">
        <v>87</v>
      </c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Z25" s="138" t="s">
        <v>1036</v>
      </c>
      <c r="BA25" s="138" t="s">
        <v>1</v>
      </c>
      <c r="BB25" s="138" t="s">
        <v>1</v>
      </c>
      <c r="BC25" s="138" t="s">
        <v>1838</v>
      </c>
      <c r="BD25" s="138" t="s">
        <v>87</v>
      </c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Z26" s="138" t="s">
        <v>1038</v>
      </c>
      <c r="BA26" s="138" t="s">
        <v>1</v>
      </c>
      <c r="BB26" s="138" t="s">
        <v>1</v>
      </c>
      <c r="BC26" s="138" t="s">
        <v>1819</v>
      </c>
      <c r="BD26" s="138" t="s">
        <v>87</v>
      </c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Z27" s="302" t="s">
        <v>1039</v>
      </c>
      <c r="BA27" s="302" t="s">
        <v>1</v>
      </c>
      <c r="BB27" s="302" t="s">
        <v>1</v>
      </c>
      <c r="BC27" s="302" t="s">
        <v>1839</v>
      </c>
      <c r="BD27" s="302" t="s">
        <v>87</v>
      </c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Z28" s="138" t="s">
        <v>1041</v>
      </c>
      <c r="BA28" s="138" t="s">
        <v>1</v>
      </c>
      <c r="BB28" s="138" t="s">
        <v>1</v>
      </c>
      <c r="BC28" s="138" t="s">
        <v>1840</v>
      </c>
      <c r="BD28" s="138" t="s">
        <v>87</v>
      </c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Z29" s="138" t="s">
        <v>1841</v>
      </c>
      <c r="BA29" s="138" t="s">
        <v>1</v>
      </c>
      <c r="BB29" s="138" t="s">
        <v>1</v>
      </c>
      <c r="BC29" s="138" t="s">
        <v>1842</v>
      </c>
      <c r="BD29" s="138" t="s">
        <v>87</v>
      </c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Z30" s="138" t="s">
        <v>1043</v>
      </c>
      <c r="BA30" s="138" t="s">
        <v>1</v>
      </c>
      <c r="BB30" s="138" t="s">
        <v>1</v>
      </c>
      <c r="BC30" s="138" t="s">
        <v>1843</v>
      </c>
      <c r="BD30" s="138" t="s">
        <v>87</v>
      </c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Z31" s="138" t="s">
        <v>1045</v>
      </c>
      <c r="BA31" s="138" t="s">
        <v>1</v>
      </c>
      <c r="BB31" s="138" t="s">
        <v>1</v>
      </c>
      <c r="BC31" s="138" t="s">
        <v>1844</v>
      </c>
      <c r="BD31" s="138" t="s">
        <v>87</v>
      </c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Z32" s="138" t="s">
        <v>1047</v>
      </c>
      <c r="BA32" s="138" t="s">
        <v>1</v>
      </c>
      <c r="BB32" s="138" t="s">
        <v>1</v>
      </c>
      <c r="BC32" s="138" t="s">
        <v>1843</v>
      </c>
      <c r="BD32" s="138" t="s">
        <v>87</v>
      </c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ROUND((SUM(BE120:BE422)),  2)</f>
        <v>0</v>
      </c>
      <c r="G33" s="40"/>
      <c r="H33" s="40"/>
      <c r="I33" s="158">
        <v>0.20999999999999999</v>
      </c>
      <c r="J33" s="157">
        <f>ROUND(((SUM(BE120:BE422))*I33),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Z33" s="138" t="s">
        <v>1048</v>
      </c>
      <c r="BA33" s="138" t="s">
        <v>1</v>
      </c>
      <c r="BB33" s="138" t="s">
        <v>1</v>
      </c>
      <c r="BC33" s="138" t="s">
        <v>596</v>
      </c>
      <c r="BD33" s="138" t="s">
        <v>87</v>
      </c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ROUND((SUM(BF120:BF422)),  2)</f>
        <v>0</v>
      </c>
      <c r="G34" s="40"/>
      <c r="H34" s="40"/>
      <c r="I34" s="158">
        <v>0.12</v>
      </c>
      <c r="J34" s="157">
        <f>ROUND(((SUM(BF120:BF422))*I34),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Z34" s="138" t="s">
        <v>1050</v>
      </c>
      <c r="BA34" s="138" t="s">
        <v>1</v>
      </c>
      <c r="BB34" s="138" t="s">
        <v>1</v>
      </c>
      <c r="BC34" s="138" t="s">
        <v>1845</v>
      </c>
      <c r="BD34" s="138" t="s">
        <v>87</v>
      </c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ROUND((SUM(BG120:BG422)),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ROUND((SUM(BH120:BH422)),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ROUND((SUM(BI120:BI422)),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SO112.13.01 - Valašská Polanka - Vsetín, kolejový spodek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J121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227</v>
      </c>
      <c r="E98" s="191"/>
      <c r="F98" s="191"/>
      <c r="G98" s="191"/>
      <c r="H98" s="191"/>
      <c r="I98" s="191"/>
      <c r="J98" s="192">
        <f>J122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228</v>
      </c>
      <c r="E99" s="191"/>
      <c r="F99" s="191"/>
      <c r="G99" s="191"/>
      <c r="H99" s="191"/>
      <c r="I99" s="191"/>
      <c r="J99" s="192">
        <f>J287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2"/>
      <c r="C100" s="183"/>
      <c r="D100" s="184" t="s">
        <v>229</v>
      </c>
      <c r="E100" s="185"/>
      <c r="F100" s="185"/>
      <c r="G100" s="185"/>
      <c r="H100" s="185"/>
      <c r="I100" s="185"/>
      <c r="J100" s="186">
        <f>J349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hidden="1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/>
    <row r="104" hidden="1"/>
    <row r="105" hidden="1"/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5" t="s">
        <v>230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4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77" t="str">
        <f>E7</f>
        <v>Cyklická obnova trati v úseku Vsetín – Horní Lideč</v>
      </c>
      <c r="F110" s="34"/>
      <c r="G110" s="34"/>
      <c r="H110" s="34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191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SO112.13.01 - Valašská Polanka - Vsetín, kolejový spodek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20</v>
      </c>
      <c r="D114" s="42"/>
      <c r="E114" s="42"/>
      <c r="F114" s="29" t="str">
        <f>F12</f>
        <v>Vsetín - Horní Lideč</v>
      </c>
      <c r="G114" s="42"/>
      <c r="H114" s="42"/>
      <c r="I114" s="34" t="s">
        <v>22</v>
      </c>
      <c r="J114" s="81" t="str">
        <f>IF(J12="","",J12)</f>
        <v>20. 11. 2025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4" t="s">
        <v>24</v>
      </c>
      <c r="D116" s="42"/>
      <c r="E116" s="42"/>
      <c r="F116" s="29" t="str">
        <f>E15</f>
        <v>Správa železnic s.o.</v>
      </c>
      <c r="G116" s="42"/>
      <c r="H116" s="42"/>
      <c r="I116" s="34" t="s">
        <v>32</v>
      </c>
      <c r="J116" s="38" t="str">
        <f>E21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30</v>
      </c>
      <c r="D117" s="42"/>
      <c r="E117" s="42"/>
      <c r="F117" s="29" t="str">
        <f>IF(E18="","",E18)</f>
        <v>Vyplň údaj</v>
      </c>
      <c r="G117" s="42"/>
      <c r="H117" s="42"/>
      <c r="I117" s="34" t="s">
        <v>35</v>
      </c>
      <c r="J117" s="38" t="str">
        <f>E24</f>
        <v>Správa železnic s.o.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194"/>
      <c r="B119" s="195"/>
      <c r="C119" s="196" t="s">
        <v>231</v>
      </c>
      <c r="D119" s="197" t="s">
        <v>62</v>
      </c>
      <c r="E119" s="197" t="s">
        <v>58</v>
      </c>
      <c r="F119" s="197" t="s">
        <v>59</v>
      </c>
      <c r="G119" s="197" t="s">
        <v>232</v>
      </c>
      <c r="H119" s="197" t="s">
        <v>233</v>
      </c>
      <c r="I119" s="197" t="s">
        <v>234</v>
      </c>
      <c r="J119" s="197" t="s">
        <v>223</v>
      </c>
      <c r="K119" s="198" t="s">
        <v>235</v>
      </c>
      <c r="L119" s="199"/>
      <c r="M119" s="102" t="s">
        <v>1</v>
      </c>
      <c r="N119" s="103" t="s">
        <v>41</v>
      </c>
      <c r="O119" s="103" t="s">
        <v>236</v>
      </c>
      <c r="P119" s="103" t="s">
        <v>237</v>
      </c>
      <c r="Q119" s="103" t="s">
        <v>238</v>
      </c>
      <c r="R119" s="103" t="s">
        <v>239</v>
      </c>
      <c r="S119" s="103" t="s">
        <v>240</v>
      </c>
      <c r="T119" s="104" t="s">
        <v>241</v>
      </c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</row>
    <row r="120" s="2" customFormat="1" ht="22.8" customHeight="1">
      <c r="A120" s="40"/>
      <c r="B120" s="41"/>
      <c r="C120" s="109" t="s">
        <v>242</v>
      </c>
      <c r="D120" s="42"/>
      <c r="E120" s="42"/>
      <c r="F120" s="42"/>
      <c r="G120" s="42"/>
      <c r="H120" s="42"/>
      <c r="I120" s="42"/>
      <c r="J120" s="200">
        <f>BK120</f>
        <v>0</v>
      </c>
      <c r="K120" s="42"/>
      <c r="L120" s="46"/>
      <c r="M120" s="105"/>
      <c r="N120" s="201"/>
      <c r="O120" s="106"/>
      <c r="P120" s="202">
        <f>P121+P349</f>
        <v>0</v>
      </c>
      <c r="Q120" s="106"/>
      <c r="R120" s="202">
        <f>R121+R349</f>
        <v>6170.6724999999988</v>
      </c>
      <c r="S120" s="106"/>
      <c r="T120" s="203">
        <f>T121+T349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76</v>
      </c>
      <c r="AU120" s="19" t="s">
        <v>225</v>
      </c>
      <c r="BK120" s="204">
        <f>BK121+BK349</f>
        <v>0</v>
      </c>
    </row>
    <row r="121" s="12" customFormat="1" ht="25.92" customHeight="1">
      <c r="A121" s="12"/>
      <c r="B121" s="205"/>
      <c r="C121" s="206"/>
      <c r="D121" s="207" t="s">
        <v>76</v>
      </c>
      <c r="E121" s="208" t="s">
        <v>243</v>
      </c>
      <c r="F121" s="208" t="s">
        <v>244</v>
      </c>
      <c r="G121" s="206"/>
      <c r="H121" s="206"/>
      <c r="I121" s="209"/>
      <c r="J121" s="210">
        <f>BK121</f>
        <v>0</v>
      </c>
      <c r="K121" s="206"/>
      <c r="L121" s="211"/>
      <c r="M121" s="212"/>
      <c r="N121" s="213"/>
      <c r="O121" s="213"/>
      <c r="P121" s="214">
        <f>P122+P287</f>
        <v>0</v>
      </c>
      <c r="Q121" s="213"/>
      <c r="R121" s="214">
        <f>R122+R287</f>
        <v>6170.6724999999988</v>
      </c>
      <c r="S121" s="213"/>
      <c r="T121" s="215">
        <f>T122+T287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6" t="s">
        <v>85</v>
      </c>
      <c r="AT121" s="217" t="s">
        <v>76</v>
      </c>
      <c r="AU121" s="217" t="s">
        <v>77</v>
      </c>
      <c r="AY121" s="216" t="s">
        <v>245</v>
      </c>
      <c r="BK121" s="218">
        <f>BK122+BK287</f>
        <v>0</v>
      </c>
    </row>
    <row r="122" s="12" customFormat="1" ht="22.8" customHeight="1">
      <c r="A122" s="12"/>
      <c r="B122" s="205"/>
      <c r="C122" s="206"/>
      <c r="D122" s="207" t="s">
        <v>76</v>
      </c>
      <c r="E122" s="219" t="s">
        <v>246</v>
      </c>
      <c r="F122" s="219" t="s">
        <v>247</v>
      </c>
      <c r="G122" s="206"/>
      <c r="H122" s="206"/>
      <c r="I122" s="209"/>
      <c r="J122" s="220">
        <f>BK122</f>
        <v>0</v>
      </c>
      <c r="K122" s="206"/>
      <c r="L122" s="211"/>
      <c r="M122" s="212"/>
      <c r="N122" s="213"/>
      <c r="O122" s="213"/>
      <c r="P122" s="214">
        <f>SUM(P123:P286)</f>
        <v>0</v>
      </c>
      <c r="Q122" s="213"/>
      <c r="R122" s="214">
        <f>SUM(R123:R286)</f>
        <v>0</v>
      </c>
      <c r="S122" s="213"/>
      <c r="T122" s="215">
        <f>SUM(T123:T286)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85</v>
      </c>
      <c r="AY122" s="216" t="s">
        <v>245</v>
      </c>
      <c r="BK122" s="218">
        <f>SUM(BK123:BK286)</f>
        <v>0</v>
      </c>
    </row>
    <row r="123" s="2" customFormat="1" ht="24.15" customHeight="1">
      <c r="A123" s="40"/>
      <c r="B123" s="41"/>
      <c r="C123" s="221" t="s">
        <v>85</v>
      </c>
      <c r="D123" s="221" t="s">
        <v>248</v>
      </c>
      <c r="E123" s="222" t="s">
        <v>1052</v>
      </c>
      <c r="F123" s="223" t="s">
        <v>1053</v>
      </c>
      <c r="G123" s="224" t="s">
        <v>1054</v>
      </c>
      <c r="H123" s="225">
        <v>4</v>
      </c>
      <c r="I123" s="226"/>
      <c r="J123" s="227">
        <f>ROUND(I123*H123,2)</f>
        <v>0</v>
      </c>
      <c r="K123" s="223" t="s">
        <v>252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87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1846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1056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87</v>
      </c>
    </row>
    <row r="125" s="2" customFormat="1" ht="16.5" customHeight="1">
      <c r="A125" s="40"/>
      <c r="B125" s="41"/>
      <c r="C125" s="221" t="s">
        <v>87</v>
      </c>
      <c r="D125" s="221" t="s">
        <v>248</v>
      </c>
      <c r="E125" s="222" t="s">
        <v>1057</v>
      </c>
      <c r="F125" s="223" t="s">
        <v>1058</v>
      </c>
      <c r="G125" s="224" t="s">
        <v>329</v>
      </c>
      <c r="H125" s="225">
        <v>50</v>
      </c>
      <c r="I125" s="226"/>
      <c r="J125" s="227">
        <f>ROUND(I125*H125,2)</f>
        <v>0</v>
      </c>
      <c r="K125" s="223" t="s">
        <v>252</v>
      </c>
      <c r="L125" s="46"/>
      <c r="M125" s="228" t="s">
        <v>1</v>
      </c>
      <c r="N125" s="229" t="s">
        <v>42</v>
      </c>
      <c r="O125" s="93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32" t="s">
        <v>253</v>
      </c>
      <c r="AT125" s="232" t="s">
        <v>248</v>
      </c>
      <c r="AU125" s="232" t="s">
        <v>87</v>
      </c>
      <c r="AY125" s="19" t="s">
        <v>245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9" t="s">
        <v>85</v>
      </c>
      <c r="BK125" s="233">
        <f>ROUND(I125*H125,2)</f>
        <v>0</v>
      </c>
      <c r="BL125" s="19" t="s">
        <v>253</v>
      </c>
      <c r="BM125" s="232" t="s">
        <v>1847</v>
      </c>
    </row>
    <row r="126" s="2" customFormat="1">
      <c r="A126" s="40"/>
      <c r="B126" s="41"/>
      <c r="C126" s="42"/>
      <c r="D126" s="234" t="s">
        <v>255</v>
      </c>
      <c r="E126" s="42"/>
      <c r="F126" s="235" t="s">
        <v>1060</v>
      </c>
      <c r="G126" s="42"/>
      <c r="H126" s="42"/>
      <c r="I126" s="236"/>
      <c r="J126" s="42"/>
      <c r="K126" s="42"/>
      <c r="L126" s="46"/>
      <c r="M126" s="237"/>
      <c r="N126" s="238"/>
      <c r="O126" s="93"/>
      <c r="P126" s="93"/>
      <c r="Q126" s="93"/>
      <c r="R126" s="93"/>
      <c r="S126" s="93"/>
      <c r="T126" s="94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255</v>
      </c>
      <c r="AU126" s="19" t="s">
        <v>87</v>
      </c>
    </row>
    <row r="127" s="2" customFormat="1" ht="16.5" customHeight="1">
      <c r="A127" s="40"/>
      <c r="B127" s="41"/>
      <c r="C127" s="221" t="s">
        <v>272</v>
      </c>
      <c r="D127" s="221" t="s">
        <v>248</v>
      </c>
      <c r="E127" s="222" t="s">
        <v>1061</v>
      </c>
      <c r="F127" s="223" t="s">
        <v>1062</v>
      </c>
      <c r="G127" s="224" t="s">
        <v>329</v>
      </c>
      <c r="H127" s="225">
        <v>20</v>
      </c>
      <c r="I127" s="226"/>
      <c r="J127" s="227">
        <f>ROUND(I127*H127,2)</f>
        <v>0</v>
      </c>
      <c r="K127" s="223" t="s">
        <v>252</v>
      </c>
      <c r="L127" s="46"/>
      <c r="M127" s="228" t="s">
        <v>1</v>
      </c>
      <c r="N127" s="229" t="s">
        <v>42</v>
      </c>
      <c r="O127" s="93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32" t="s">
        <v>253</v>
      </c>
      <c r="AT127" s="232" t="s">
        <v>248</v>
      </c>
      <c r="AU127" s="232" t="s">
        <v>87</v>
      </c>
      <c r="AY127" s="19" t="s">
        <v>245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9" t="s">
        <v>85</v>
      </c>
      <c r="BK127" s="233">
        <f>ROUND(I127*H127,2)</f>
        <v>0</v>
      </c>
      <c r="BL127" s="19" t="s">
        <v>253</v>
      </c>
      <c r="BM127" s="232" t="s">
        <v>1848</v>
      </c>
    </row>
    <row r="128" s="2" customFormat="1">
      <c r="A128" s="40"/>
      <c r="B128" s="41"/>
      <c r="C128" s="42"/>
      <c r="D128" s="234" t="s">
        <v>255</v>
      </c>
      <c r="E128" s="42"/>
      <c r="F128" s="235" t="s">
        <v>1064</v>
      </c>
      <c r="G128" s="42"/>
      <c r="H128" s="42"/>
      <c r="I128" s="236"/>
      <c r="J128" s="42"/>
      <c r="K128" s="42"/>
      <c r="L128" s="46"/>
      <c r="M128" s="237"/>
      <c r="N128" s="238"/>
      <c r="O128" s="93"/>
      <c r="P128" s="93"/>
      <c r="Q128" s="93"/>
      <c r="R128" s="93"/>
      <c r="S128" s="93"/>
      <c r="T128" s="94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19" t="s">
        <v>255</v>
      </c>
      <c r="AU128" s="19" t="s">
        <v>87</v>
      </c>
    </row>
    <row r="129" s="2" customFormat="1" ht="16.5" customHeight="1">
      <c r="A129" s="40"/>
      <c r="B129" s="41"/>
      <c r="C129" s="221" t="s">
        <v>253</v>
      </c>
      <c r="D129" s="221" t="s">
        <v>248</v>
      </c>
      <c r="E129" s="222" t="s">
        <v>1065</v>
      </c>
      <c r="F129" s="223" t="s">
        <v>1066</v>
      </c>
      <c r="G129" s="224" t="s">
        <v>275</v>
      </c>
      <c r="H129" s="225">
        <v>32.5</v>
      </c>
      <c r="I129" s="226"/>
      <c r="J129" s="227">
        <f>ROUND(I129*H129,2)</f>
        <v>0</v>
      </c>
      <c r="K129" s="223" t="s">
        <v>252</v>
      </c>
      <c r="L129" s="46"/>
      <c r="M129" s="228" t="s">
        <v>1</v>
      </c>
      <c r="N129" s="229" t="s">
        <v>42</v>
      </c>
      <c r="O129" s="93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32" t="s">
        <v>253</v>
      </c>
      <c r="AT129" s="232" t="s">
        <v>248</v>
      </c>
      <c r="AU129" s="232" t="s">
        <v>87</v>
      </c>
      <c r="AY129" s="19" t="s">
        <v>245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9" t="s">
        <v>85</v>
      </c>
      <c r="BK129" s="233">
        <f>ROUND(I129*H129,2)</f>
        <v>0</v>
      </c>
      <c r="BL129" s="19" t="s">
        <v>253</v>
      </c>
      <c r="BM129" s="232" t="s">
        <v>1849</v>
      </c>
    </row>
    <row r="130" s="2" customFormat="1">
      <c r="A130" s="40"/>
      <c r="B130" s="41"/>
      <c r="C130" s="42"/>
      <c r="D130" s="234" t="s">
        <v>255</v>
      </c>
      <c r="E130" s="42"/>
      <c r="F130" s="235" t="s">
        <v>1068</v>
      </c>
      <c r="G130" s="42"/>
      <c r="H130" s="42"/>
      <c r="I130" s="236"/>
      <c r="J130" s="42"/>
      <c r="K130" s="42"/>
      <c r="L130" s="46"/>
      <c r="M130" s="237"/>
      <c r="N130" s="238"/>
      <c r="O130" s="93"/>
      <c r="P130" s="93"/>
      <c r="Q130" s="93"/>
      <c r="R130" s="93"/>
      <c r="S130" s="93"/>
      <c r="T130" s="94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255</v>
      </c>
      <c r="AU130" s="19" t="s">
        <v>87</v>
      </c>
    </row>
    <row r="131" s="14" customFormat="1">
      <c r="A131" s="14"/>
      <c r="B131" s="249"/>
      <c r="C131" s="250"/>
      <c r="D131" s="234" t="s">
        <v>257</v>
      </c>
      <c r="E131" s="251" t="s">
        <v>1</v>
      </c>
      <c r="F131" s="252" t="s">
        <v>1018</v>
      </c>
      <c r="G131" s="250"/>
      <c r="H131" s="253">
        <v>32.5</v>
      </c>
      <c r="I131" s="254"/>
      <c r="J131" s="250"/>
      <c r="K131" s="250"/>
      <c r="L131" s="255"/>
      <c r="M131" s="256"/>
      <c r="N131" s="257"/>
      <c r="O131" s="257"/>
      <c r="P131" s="257"/>
      <c r="Q131" s="257"/>
      <c r="R131" s="257"/>
      <c r="S131" s="257"/>
      <c r="T131" s="25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9" t="s">
        <v>257</v>
      </c>
      <c r="AU131" s="259" t="s">
        <v>87</v>
      </c>
      <c r="AV131" s="14" t="s">
        <v>87</v>
      </c>
      <c r="AW131" s="14" t="s">
        <v>34</v>
      </c>
      <c r="AX131" s="14" t="s">
        <v>85</v>
      </c>
      <c r="AY131" s="259" t="s">
        <v>245</v>
      </c>
    </row>
    <row r="132" s="2" customFormat="1" ht="16.5" customHeight="1">
      <c r="A132" s="40"/>
      <c r="B132" s="41"/>
      <c r="C132" s="221" t="s">
        <v>246</v>
      </c>
      <c r="D132" s="221" t="s">
        <v>248</v>
      </c>
      <c r="E132" s="222" t="s">
        <v>1069</v>
      </c>
      <c r="F132" s="223" t="s">
        <v>1070</v>
      </c>
      <c r="G132" s="224" t="s">
        <v>275</v>
      </c>
      <c r="H132" s="225">
        <v>32.5</v>
      </c>
      <c r="I132" s="226"/>
      <c r="J132" s="227">
        <f>ROUND(I132*H132,2)</f>
        <v>0</v>
      </c>
      <c r="K132" s="223" t="s">
        <v>252</v>
      </c>
      <c r="L132" s="46"/>
      <c r="M132" s="228" t="s">
        <v>1</v>
      </c>
      <c r="N132" s="229" t="s">
        <v>42</v>
      </c>
      <c r="O132" s="93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32" t="s">
        <v>253</v>
      </c>
      <c r="AT132" s="232" t="s">
        <v>248</v>
      </c>
      <c r="AU132" s="232" t="s">
        <v>87</v>
      </c>
      <c r="AY132" s="19" t="s">
        <v>245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9" t="s">
        <v>85</v>
      </c>
      <c r="BK132" s="233">
        <f>ROUND(I132*H132,2)</f>
        <v>0</v>
      </c>
      <c r="BL132" s="19" t="s">
        <v>253</v>
      </c>
      <c r="BM132" s="232" t="s">
        <v>1850</v>
      </c>
    </row>
    <row r="133" s="2" customFormat="1">
      <c r="A133" s="40"/>
      <c r="B133" s="41"/>
      <c r="C133" s="42"/>
      <c r="D133" s="234" t="s">
        <v>255</v>
      </c>
      <c r="E133" s="42"/>
      <c r="F133" s="235" t="s">
        <v>1072</v>
      </c>
      <c r="G133" s="42"/>
      <c r="H133" s="42"/>
      <c r="I133" s="236"/>
      <c r="J133" s="42"/>
      <c r="K133" s="42"/>
      <c r="L133" s="46"/>
      <c r="M133" s="237"/>
      <c r="N133" s="238"/>
      <c r="O133" s="93"/>
      <c r="P133" s="93"/>
      <c r="Q133" s="93"/>
      <c r="R133" s="93"/>
      <c r="S133" s="93"/>
      <c r="T133" s="94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255</v>
      </c>
      <c r="AU133" s="19" t="s">
        <v>87</v>
      </c>
    </row>
    <row r="134" s="13" customFormat="1">
      <c r="A134" s="13"/>
      <c r="B134" s="239"/>
      <c r="C134" s="240"/>
      <c r="D134" s="234" t="s">
        <v>257</v>
      </c>
      <c r="E134" s="241" t="s">
        <v>1</v>
      </c>
      <c r="F134" s="242" t="s">
        <v>1073</v>
      </c>
      <c r="G134" s="240"/>
      <c r="H134" s="241" t="s">
        <v>1</v>
      </c>
      <c r="I134" s="243"/>
      <c r="J134" s="240"/>
      <c r="K134" s="240"/>
      <c r="L134" s="244"/>
      <c r="M134" s="245"/>
      <c r="N134" s="246"/>
      <c r="O134" s="246"/>
      <c r="P134" s="246"/>
      <c r="Q134" s="246"/>
      <c r="R134" s="246"/>
      <c r="S134" s="246"/>
      <c r="T134" s="247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8" t="s">
        <v>257</v>
      </c>
      <c r="AU134" s="248" t="s">
        <v>87</v>
      </c>
      <c r="AV134" s="13" t="s">
        <v>85</v>
      </c>
      <c r="AW134" s="13" t="s">
        <v>34</v>
      </c>
      <c r="AX134" s="13" t="s">
        <v>77</v>
      </c>
      <c r="AY134" s="248" t="s">
        <v>245</v>
      </c>
    </row>
    <row r="135" s="13" customFormat="1">
      <c r="A135" s="13"/>
      <c r="B135" s="239"/>
      <c r="C135" s="240"/>
      <c r="D135" s="234" t="s">
        <v>257</v>
      </c>
      <c r="E135" s="241" t="s">
        <v>1</v>
      </c>
      <c r="F135" s="242" t="s">
        <v>444</v>
      </c>
      <c r="G135" s="240"/>
      <c r="H135" s="241" t="s">
        <v>1</v>
      </c>
      <c r="I135" s="243"/>
      <c r="J135" s="240"/>
      <c r="K135" s="240"/>
      <c r="L135" s="244"/>
      <c r="M135" s="245"/>
      <c r="N135" s="246"/>
      <c r="O135" s="246"/>
      <c r="P135" s="246"/>
      <c r="Q135" s="246"/>
      <c r="R135" s="246"/>
      <c r="S135" s="246"/>
      <c r="T135" s="24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8" t="s">
        <v>257</v>
      </c>
      <c r="AU135" s="248" t="s">
        <v>87</v>
      </c>
      <c r="AV135" s="13" t="s">
        <v>85</v>
      </c>
      <c r="AW135" s="13" t="s">
        <v>34</v>
      </c>
      <c r="AX135" s="13" t="s">
        <v>77</v>
      </c>
      <c r="AY135" s="248" t="s">
        <v>245</v>
      </c>
    </row>
    <row r="136" s="14" customFormat="1">
      <c r="A136" s="14"/>
      <c r="B136" s="249"/>
      <c r="C136" s="250"/>
      <c r="D136" s="234" t="s">
        <v>257</v>
      </c>
      <c r="E136" s="251" t="s">
        <v>1</v>
      </c>
      <c r="F136" s="252" t="s">
        <v>1851</v>
      </c>
      <c r="G136" s="250"/>
      <c r="H136" s="253">
        <v>12.5</v>
      </c>
      <c r="I136" s="254"/>
      <c r="J136" s="250"/>
      <c r="K136" s="250"/>
      <c r="L136" s="255"/>
      <c r="M136" s="256"/>
      <c r="N136" s="257"/>
      <c r="O136" s="257"/>
      <c r="P136" s="257"/>
      <c r="Q136" s="257"/>
      <c r="R136" s="257"/>
      <c r="S136" s="257"/>
      <c r="T136" s="25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9" t="s">
        <v>257</v>
      </c>
      <c r="AU136" s="259" t="s">
        <v>87</v>
      </c>
      <c r="AV136" s="14" t="s">
        <v>87</v>
      </c>
      <c r="AW136" s="14" t="s">
        <v>34</v>
      </c>
      <c r="AX136" s="14" t="s">
        <v>77</v>
      </c>
      <c r="AY136" s="259" t="s">
        <v>245</v>
      </c>
    </row>
    <row r="137" s="14" customFormat="1">
      <c r="A137" s="14"/>
      <c r="B137" s="249"/>
      <c r="C137" s="250"/>
      <c r="D137" s="234" t="s">
        <v>257</v>
      </c>
      <c r="E137" s="251" t="s">
        <v>1</v>
      </c>
      <c r="F137" s="252" t="s">
        <v>1852</v>
      </c>
      <c r="G137" s="250"/>
      <c r="H137" s="253">
        <v>20</v>
      </c>
      <c r="I137" s="254"/>
      <c r="J137" s="250"/>
      <c r="K137" s="250"/>
      <c r="L137" s="255"/>
      <c r="M137" s="256"/>
      <c r="N137" s="257"/>
      <c r="O137" s="257"/>
      <c r="P137" s="257"/>
      <c r="Q137" s="257"/>
      <c r="R137" s="257"/>
      <c r="S137" s="257"/>
      <c r="T137" s="25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9" t="s">
        <v>257</v>
      </c>
      <c r="AU137" s="259" t="s">
        <v>87</v>
      </c>
      <c r="AV137" s="14" t="s">
        <v>87</v>
      </c>
      <c r="AW137" s="14" t="s">
        <v>34</v>
      </c>
      <c r="AX137" s="14" t="s">
        <v>77</v>
      </c>
      <c r="AY137" s="259" t="s">
        <v>245</v>
      </c>
    </row>
    <row r="138" s="15" customFormat="1">
      <c r="A138" s="15"/>
      <c r="B138" s="260"/>
      <c r="C138" s="261"/>
      <c r="D138" s="234" t="s">
        <v>257</v>
      </c>
      <c r="E138" s="262" t="s">
        <v>1018</v>
      </c>
      <c r="F138" s="263" t="s">
        <v>266</v>
      </c>
      <c r="G138" s="261"/>
      <c r="H138" s="264">
        <v>32.5</v>
      </c>
      <c r="I138" s="265"/>
      <c r="J138" s="261"/>
      <c r="K138" s="261"/>
      <c r="L138" s="266"/>
      <c r="M138" s="267"/>
      <c r="N138" s="268"/>
      <c r="O138" s="268"/>
      <c r="P138" s="268"/>
      <c r="Q138" s="268"/>
      <c r="R138" s="268"/>
      <c r="S138" s="268"/>
      <c r="T138" s="269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70" t="s">
        <v>257</v>
      </c>
      <c r="AU138" s="270" t="s">
        <v>87</v>
      </c>
      <c r="AV138" s="15" t="s">
        <v>253</v>
      </c>
      <c r="AW138" s="15" t="s">
        <v>34</v>
      </c>
      <c r="AX138" s="15" t="s">
        <v>85</v>
      </c>
      <c r="AY138" s="270" t="s">
        <v>245</v>
      </c>
    </row>
    <row r="139" s="2" customFormat="1" ht="16.5" customHeight="1">
      <c r="A139" s="40"/>
      <c r="B139" s="41"/>
      <c r="C139" s="221" t="s">
        <v>305</v>
      </c>
      <c r="D139" s="221" t="s">
        <v>248</v>
      </c>
      <c r="E139" s="222" t="s">
        <v>1079</v>
      </c>
      <c r="F139" s="223" t="s">
        <v>1080</v>
      </c>
      <c r="G139" s="224" t="s">
        <v>251</v>
      </c>
      <c r="H139" s="225">
        <v>139.5</v>
      </c>
      <c r="I139" s="226"/>
      <c r="J139" s="227">
        <f>ROUND(I139*H139,2)</f>
        <v>0</v>
      </c>
      <c r="K139" s="223" t="s">
        <v>252</v>
      </c>
      <c r="L139" s="46"/>
      <c r="M139" s="228" t="s">
        <v>1</v>
      </c>
      <c r="N139" s="229" t="s">
        <v>42</v>
      </c>
      <c r="O139" s="93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32" t="s">
        <v>253</v>
      </c>
      <c r="AT139" s="232" t="s">
        <v>248</v>
      </c>
      <c r="AU139" s="232" t="s">
        <v>87</v>
      </c>
      <c r="AY139" s="19" t="s">
        <v>245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9" t="s">
        <v>85</v>
      </c>
      <c r="BK139" s="233">
        <f>ROUND(I139*H139,2)</f>
        <v>0</v>
      </c>
      <c r="BL139" s="19" t="s">
        <v>253</v>
      </c>
      <c r="BM139" s="232" t="s">
        <v>1853</v>
      </c>
    </row>
    <row r="140" s="2" customFormat="1">
      <c r="A140" s="40"/>
      <c r="B140" s="41"/>
      <c r="C140" s="42"/>
      <c r="D140" s="234" t="s">
        <v>255</v>
      </c>
      <c r="E140" s="42"/>
      <c r="F140" s="235" t="s">
        <v>1082</v>
      </c>
      <c r="G140" s="42"/>
      <c r="H140" s="42"/>
      <c r="I140" s="236"/>
      <c r="J140" s="42"/>
      <c r="K140" s="42"/>
      <c r="L140" s="46"/>
      <c r="M140" s="237"/>
      <c r="N140" s="238"/>
      <c r="O140" s="93"/>
      <c r="P140" s="93"/>
      <c r="Q140" s="93"/>
      <c r="R140" s="93"/>
      <c r="S140" s="93"/>
      <c r="T140" s="94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255</v>
      </c>
      <c r="AU140" s="19" t="s">
        <v>87</v>
      </c>
    </row>
    <row r="141" s="13" customFormat="1">
      <c r="A141" s="13"/>
      <c r="B141" s="239"/>
      <c r="C141" s="240"/>
      <c r="D141" s="234" t="s">
        <v>257</v>
      </c>
      <c r="E141" s="241" t="s">
        <v>1</v>
      </c>
      <c r="F141" s="242" t="s">
        <v>441</v>
      </c>
      <c r="G141" s="240"/>
      <c r="H141" s="241" t="s">
        <v>1</v>
      </c>
      <c r="I141" s="243"/>
      <c r="J141" s="240"/>
      <c r="K141" s="240"/>
      <c r="L141" s="244"/>
      <c r="M141" s="245"/>
      <c r="N141" s="246"/>
      <c r="O141" s="246"/>
      <c r="P141" s="246"/>
      <c r="Q141" s="246"/>
      <c r="R141" s="246"/>
      <c r="S141" s="246"/>
      <c r="T141" s="24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8" t="s">
        <v>257</v>
      </c>
      <c r="AU141" s="248" t="s">
        <v>87</v>
      </c>
      <c r="AV141" s="13" t="s">
        <v>85</v>
      </c>
      <c r="AW141" s="13" t="s">
        <v>34</v>
      </c>
      <c r="AX141" s="13" t="s">
        <v>77</v>
      </c>
      <c r="AY141" s="248" t="s">
        <v>245</v>
      </c>
    </row>
    <row r="142" s="14" customFormat="1">
      <c r="A142" s="14"/>
      <c r="B142" s="249"/>
      <c r="C142" s="250"/>
      <c r="D142" s="234" t="s">
        <v>257</v>
      </c>
      <c r="E142" s="251" t="s">
        <v>1</v>
      </c>
      <c r="F142" s="252" t="s">
        <v>1854</v>
      </c>
      <c r="G142" s="250"/>
      <c r="H142" s="253">
        <v>84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257</v>
      </c>
      <c r="AU142" s="259" t="s">
        <v>87</v>
      </c>
      <c r="AV142" s="14" t="s">
        <v>87</v>
      </c>
      <c r="AW142" s="14" t="s">
        <v>34</v>
      </c>
      <c r="AX142" s="14" t="s">
        <v>77</v>
      </c>
      <c r="AY142" s="259" t="s">
        <v>245</v>
      </c>
    </row>
    <row r="143" s="14" customFormat="1">
      <c r="A143" s="14"/>
      <c r="B143" s="249"/>
      <c r="C143" s="250"/>
      <c r="D143" s="234" t="s">
        <v>257</v>
      </c>
      <c r="E143" s="251" t="s">
        <v>1</v>
      </c>
      <c r="F143" s="252" t="s">
        <v>1855</v>
      </c>
      <c r="G143" s="250"/>
      <c r="H143" s="253">
        <v>55.5</v>
      </c>
      <c r="I143" s="254"/>
      <c r="J143" s="250"/>
      <c r="K143" s="250"/>
      <c r="L143" s="255"/>
      <c r="M143" s="256"/>
      <c r="N143" s="257"/>
      <c r="O143" s="257"/>
      <c r="P143" s="257"/>
      <c r="Q143" s="257"/>
      <c r="R143" s="257"/>
      <c r="S143" s="257"/>
      <c r="T143" s="25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9" t="s">
        <v>257</v>
      </c>
      <c r="AU143" s="259" t="s">
        <v>87</v>
      </c>
      <c r="AV143" s="14" t="s">
        <v>87</v>
      </c>
      <c r="AW143" s="14" t="s">
        <v>34</v>
      </c>
      <c r="AX143" s="14" t="s">
        <v>77</v>
      </c>
      <c r="AY143" s="259" t="s">
        <v>245</v>
      </c>
    </row>
    <row r="144" s="15" customFormat="1">
      <c r="A144" s="15"/>
      <c r="B144" s="260"/>
      <c r="C144" s="261"/>
      <c r="D144" s="234" t="s">
        <v>257</v>
      </c>
      <c r="E144" s="262" t="s">
        <v>1816</v>
      </c>
      <c r="F144" s="263" t="s">
        <v>266</v>
      </c>
      <c r="G144" s="261"/>
      <c r="H144" s="264">
        <v>139.5</v>
      </c>
      <c r="I144" s="265"/>
      <c r="J144" s="261"/>
      <c r="K144" s="261"/>
      <c r="L144" s="266"/>
      <c r="M144" s="267"/>
      <c r="N144" s="268"/>
      <c r="O144" s="268"/>
      <c r="P144" s="268"/>
      <c r="Q144" s="268"/>
      <c r="R144" s="268"/>
      <c r="S144" s="268"/>
      <c r="T144" s="269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70" t="s">
        <v>257</v>
      </c>
      <c r="AU144" s="270" t="s">
        <v>87</v>
      </c>
      <c r="AV144" s="15" t="s">
        <v>253</v>
      </c>
      <c r="AW144" s="15" t="s">
        <v>34</v>
      </c>
      <c r="AX144" s="15" t="s">
        <v>85</v>
      </c>
      <c r="AY144" s="270" t="s">
        <v>245</v>
      </c>
    </row>
    <row r="145" s="2" customFormat="1" ht="16.5" customHeight="1">
      <c r="A145" s="40"/>
      <c r="B145" s="41"/>
      <c r="C145" s="221" t="s">
        <v>314</v>
      </c>
      <c r="D145" s="221" t="s">
        <v>248</v>
      </c>
      <c r="E145" s="222" t="s">
        <v>1089</v>
      </c>
      <c r="F145" s="223" t="s">
        <v>1090</v>
      </c>
      <c r="G145" s="224" t="s">
        <v>317</v>
      </c>
      <c r="H145" s="225">
        <v>505</v>
      </c>
      <c r="I145" s="226"/>
      <c r="J145" s="227">
        <f>ROUND(I145*H145,2)</f>
        <v>0</v>
      </c>
      <c r="K145" s="223" t="s">
        <v>252</v>
      </c>
      <c r="L145" s="46"/>
      <c r="M145" s="228" t="s">
        <v>1</v>
      </c>
      <c r="N145" s="229" t="s">
        <v>42</v>
      </c>
      <c r="O145" s="93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32" t="s">
        <v>253</v>
      </c>
      <c r="AT145" s="232" t="s">
        <v>248</v>
      </c>
      <c r="AU145" s="232" t="s">
        <v>87</v>
      </c>
      <c r="AY145" s="19" t="s">
        <v>245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9" t="s">
        <v>85</v>
      </c>
      <c r="BK145" s="233">
        <f>ROUND(I145*H145,2)</f>
        <v>0</v>
      </c>
      <c r="BL145" s="19" t="s">
        <v>253</v>
      </c>
      <c r="BM145" s="232" t="s">
        <v>1856</v>
      </c>
    </row>
    <row r="146" s="2" customFormat="1">
      <c r="A146" s="40"/>
      <c r="B146" s="41"/>
      <c r="C146" s="42"/>
      <c r="D146" s="234" t="s">
        <v>255</v>
      </c>
      <c r="E146" s="42"/>
      <c r="F146" s="235" t="s">
        <v>1092</v>
      </c>
      <c r="G146" s="42"/>
      <c r="H146" s="42"/>
      <c r="I146" s="236"/>
      <c r="J146" s="42"/>
      <c r="K146" s="42"/>
      <c r="L146" s="46"/>
      <c r="M146" s="237"/>
      <c r="N146" s="238"/>
      <c r="O146" s="93"/>
      <c r="P146" s="93"/>
      <c r="Q146" s="93"/>
      <c r="R146" s="93"/>
      <c r="S146" s="93"/>
      <c r="T146" s="94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255</v>
      </c>
      <c r="AU146" s="19" t="s">
        <v>87</v>
      </c>
    </row>
    <row r="147" s="13" customFormat="1">
      <c r="A147" s="13"/>
      <c r="B147" s="239"/>
      <c r="C147" s="240"/>
      <c r="D147" s="234" t="s">
        <v>257</v>
      </c>
      <c r="E147" s="241" t="s">
        <v>1</v>
      </c>
      <c r="F147" s="242" t="s">
        <v>1093</v>
      </c>
      <c r="G147" s="240"/>
      <c r="H147" s="241" t="s">
        <v>1</v>
      </c>
      <c r="I147" s="243"/>
      <c r="J147" s="240"/>
      <c r="K147" s="240"/>
      <c r="L147" s="244"/>
      <c r="M147" s="245"/>
      <c r="N147" s="246"/>
      <c r="O147" s="246"/>
      <c r="P147" s="246"/>
      <c r="Q147" s="246"/>
      <c r="R147" s="246"/>
      <c r="S147" s="246"/>
      <c r="T147" s="24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8" t="s">
        <v>257</v>
      </c>
      <c r="AU147" s="248" t="s">
        <v>87</v>
      </c>
      <c r="AV147" s="13" t="s">
        <v>85</v>
      </c>
      <c r="AW147" s="13" t="s">
        <v>34</v>
      </c>
      <c r="AX147" s="13" t="s">
        <v>77</v>
      </c>
      <c r="AY147" s="248" t="s">
        <v>245</v>
      </c>
    </row>
    <row r="148" s="13" customFormat="1">
      <c r="A148" s="13"/>
      <c r="B148" s="239"/>
      <c r="C148" s="240"/>
      <c r="D148" s="234" t="s">
        <v>257</v>
      </c>
      <c r="E148" s="241" t="s">
        <v>1</v>
      </c>
      <c r="F148" s="242" t="s">
        <v>1857</v>
      </c>
      <c r="G148" s="240"/>
      <c r="H148" s="241" t="s">
        <v>1</v>
      </c>
      <c r="I148" s="243"/>
      <c r="J148" s="240"/>
      <c r="K148" s="240"/>
      <c r="L148" s="244"/>
      <c r="M148" s="245"/>
      <c r="N148" s="246"/>
      <c r="O148" s="246"/>
      <c r="P148" s="246"/>
      <c r="Q148" s="246"/>
      <c r="R148" s="246"/>
      <c r="S148" s="246"/>
      <c r="T148" s="24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8" t="s">
        <v>257</v>
      </c>
      <c r="AU148" s="248" t="s">
        <v>87</v>
      </c>
      <c r="AV148" s="13" t="s">
        <v>85</v>
      </c>
      <c r="AW148" s="13" t="s">
        <v>34</v>
      </c>
      <c r="AX148" s="13" t="s">
        <v>77</v>
      </c>
      <c r="AY148" s="248" t="s">
        <v>245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1858</v>
      </c>
      <c r="G149" s="250"/>
      <c r="H149" s="253">
        <v>40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77</v>
      </c>
      <c r="AY149" s="259" t="s">
        <v>245</v>
      </c>
    </row>
    <row r="150" s="13" customFormat="1">
      <c r="A150" s="13"/>
      <c r="B150" s="239"/>
      <c r="C150" s="240"/>
      <c r="D150" s="234" t="s">
        <v>257</v>
      </c>
      <c r="E150" s="241" t="s">
        <v>1</v>
      </c>
      <c r="F150" s="242" t="s">
        <v>1094</v>
      </c>
      <c r="G150" s="240"/>
      <c r="H150" s="241" t="s">
        <v>1</v>
      </c>
      <c r="I150" s="243"/>
      <c r="J150" s="240"/>
      <c r="K150" s="240"/>
      <c r="L150" s="244"/>
      <c r="M150" s="245"/>
      <c r="N150" s="246"/>
      <c r="O150" s="246"/>
      <c r="P150" s="246"/>
      <c r="Q150" s="246"/>
      <c r="R150" s="246"/>
      <c r="S150" s="246"/>
      <c r="T150" s="24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8" t="s">
        <v>257</v>
      </c>
      <c r="AU150" s="248" t="s">
        <v>87</v>
      </c>
      <c r="AV150" s="13" t="s">
        <v>85</v>
      </c>
      <c r="AW150" s="13" t="s">
        <v>34</v>
      </c>
      <c r="AX150" s="13" t="s">
        <v>77</v>
      </c>
      <c r="AY150" s="248" t="s">
        <v>245</v>
      </c>
    </row>
    <row r="151" s="14" customFormat="1">
      <c r="A151" s="14"/>
      <c r="B151" s="249"/>
      <c r="C151" s="250"/>
      <c r="D151" s="234" t="s">
        <v>257</v>
      </c>
      <c r="E151" s="251" t="s">
        <v>1</v>
      </c>
      <c r="F151" s="252" t="s">
        <v>1859</v>
      </c>
      <c r="G151" s="250"/>
      <c r="H151" s="253">
        <v>45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257</v>
      </c>
      <c r="AU151" s="259" t="s">
        <v>87</v>
      </c>
      <c r="AV151" s="14" t="s">
        <v>87</v>
      </c>
      <c r="AW151" s="14" t="s">
        <v>34</v>
      </c>
      <c r="AX151" s="14" t="s">
        <v>77</v>
      </c>
      <c r="AY151" s="259" t="s">
        <v>245</v>
      </c>
    </row>
    <row r="152" s="14" customFormat="1">
      <c r="A152" s="14"/>
      <c r="B152" s="249"/>
      <c r="C152" s="250"/>
      <c r="D152" s="234" t="s">
        <v>257</v>
      </c>
      <c r="E152" s="251" t="s">
        <v>1</v>
      </c>
      <c r="F152" s="252" t="s">
        <v>1860</v>
      </c>
      <c r="G152" s="250"/>
      <c r="H152" s="253">
        <v>50</v>
      </c>
      <c r="I152" s="254"/>
      <c r="J152" s="250"/>
      <c r="K152" s="250"/>
      <c r="L152" s="255"/>
      <c r="M152" s="256"/>
      <c r="N152" s="257"/>
      <c r="O152" s="257"/>
      <c r="P152" s="257"/>
      <c r="Q152" s="257"/>
      <c r="R152" s="257"/>
      <c r="S152" s="257"/>
      <c r="T152" s="25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9" t="s">
        <v>257</v>
      </c>
      <c r="AU152" s="259" t="s">
        <v>87</v>
      </c>
      <c r="AV152" s="14" t="s">
        <v>87</v>
      </c>
      <c r="AW152" s="14" t="s">
        <v>34</v>
      </c>
      <c r="AX152" s="14" t="s">
        <v>77</v>
      </c>
      <c r="AY152" s="259" t="s">
        <v>245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1861</v>
      </c>
      <c r="G153" s="250"/>
      <c r="H153" s="253">
        <v>35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77</v>
      </c>
      <c r="AY153" s="259" t="s">
        <v>245</v>
      </c>
    </row>
    <row r="154" s="14" customFormat="1">
      <c r="A154" s="14"/>
      <c r="B154" s="249"/>
      <c r="C154" s="250"/>
      <c r="D154" s="234" t="s">
        <v>257</v>
      </c>
      <c r="E154" s="251" t="s">
        <v>1</v>
      </c>
      <c r="F154" s="252" t="s">
        <v>1862</v>
      </c>
      <c r="G154" s="250"/>
      <c r="H154" s="253">
        <v>55</v>
      </c>
      <c r="I154" s="254"/>
      <c r="J154" s="250"/>
      <c r="K154" s="250"/>
      <c r="L154" s="255"/>
      <c r="M154" s="256"/>
      <c r="N154" s="257"/>
      <c r="O154" s="257"/>
      <c r="P154" s="257"/>
      <c r="Q154" s="257"/>
      <c r="R154" s="257"/>
      <c r="S154" s="257"/>
      <c r="T154" s="25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9" t="s">
        <v>257</v>
      </c>
      <c r="AU154" s="259" t="s">
        <v>87</v>
      </c>
      <c r="AV154" s="14" t="s">
        <v>87</v>
      </c>
      <c r="AW154" s="14" t="s">
        <v>34</v>
      </c>
      <c r="AX154" s="14" t="s">
        <v>77</v>
      </c>
      <c r="AY154" s="259" t="s">
        <v>245</v>
      </c>
    </row>
    <row r="155" s="14" customFormat="1">
      <c r="A155" s="14"/>
      <c r="B155" s="249"/>
      <c r="C155" s="250"/>
      <c r="D155" s="234" t="s">
        <v>257</v>
      </c>
      <c r="E155" s="251" t="s">
        <v>1</v>
      </c>
      <c r="F155" s="252" t="s">
        <v>1863</v>
      </c>
      <c r="G155" s="250"/>
      <c r="H155" s="253">
        <v>50</v>
      </c>
      <c r="I155" s="254"/>
      <c r="J155" s="250"/>
      <c r="K155" s="250"/>
      <c r="L155" s="255"/>
      <c r="M155" s="256"/>
      <c r="N155" s="257"/>
      <c r="O155" s="257"/>
      <c r="P155" s="257"/>
      <c r="Q155" s="257"/>
      <c r="R155" s="257"/>
      <c r="S155" s="257"/>
      <c r="T155" s="25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9" t="s">
        <v>257</v>
      </c>
      <c r="AU155" s="259" t="s">
        <v>87</v>
      </c>
      <c r="AV155" s="14" t="s">
        <v>87</v>
      </c>
      <c r="AW155" s="14" t="s">
        <v>34</v>
      </c>
      <c r="AX155" s="14" t="s">
        <v>77</v>
      </c>
      <c r="AY155" s="259" t="s">
        <v>245</v>
      </c>
    </row>
    <row r="156" s="14" customFormat="1">
      <c r="A156" s="14"/>
      <c r="B156" s="249"/>
      <c r="C156" s="250"/>
      <c r="D156" s="234" t="s">
        <v>257</v>
      </c>
      <c r="E156" s="251" t="s">
        <v>1</v>
      </c>
      <c r="F156" s="252" t="s">
        <v>1864</v>
      </c>
      <c r="G156" s="250"/>
      <c r="H156" s="253">
        <v>90</v>
      </c>
      <c r="I156" s="254"/>
      <c r="J156" s="250"/>
      <c r="K156" s="250"/>
      <c r="L156" s="255"/>
      <c r="M156" s="256"/>
      <c r="N156" s="257"/>
      <c r="O156" s="257"/>
      <c r="P156" s="257"/>
      <c r="Q156" s="257"/>
      <c r="R156" s="257"/>
      <c r="S156" s="257"/>
      <c r="T156" s="25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9" t="s">
        <v>257</v>
      </c>
      <c r="AU156" s="259" t="s">
        <v>87</v>
      </c>
      <c r="AV156" s="14" t="s">
        <v>87</v>
      </c>
      <c r="AW156" s="14" t="s">
        <v>34</v>
      </c>
      <c r="AX156" s="14" t="s">
        <v>77</v>
      </c>
      <c r="AY156" s="259" t="s">
        <v>245</v>
      </c>
    </row>
    <row r="157" s="14" customFormat="1">
      <c r="A157" s="14"/>
      <c r="B157" s="249"/>
      <c r="C157" s="250"/>
      <c r="D157" s="234" t="s">
        <v>257</v>
      </c>
      <c r="E157" s="251" t="s">
        <v>1</v>
      </c>
      <c r="F157" s="252" t="s">
        <v>1865</v>
      </c>
      <c r="G157" s="250"/>
      <c r="H157" s="253">
        <v>140</v>
      </c>
      <c r="I157" s="254"/>
      <c r="J157" s="250"/>
      <c r="K157" s="250"/>
      <c r="L157" s="255"/>
      <c r="M157" s="256"/>
      <c r="N157" s="257"/>
      <c r="O157" s="257"/>
      <c r="P157" s="257"/>
      <c r="Q157" s="257"/>
      <c r="R157" s="257"/>
      <c r="S157" s="257"/>
      <c r="T157" s="258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9" t="s">
        <v>257</v>
      </c>
      <c r="AU157" s="259" t="s">
        <v>87</v>
      </c>
      <c r="AV157" s="14" t="s">
        <v>87</v>
      </c>
      <c r="AW157" s="14" t="s">
        <v>34</v>
      </c>
      <c r="AX157" s="14" t="s">
        <v>77</v>
      </c>
      <c r="AY157" s="259" t="s">
        <v>245</v>
      </c>
    </row>
    <row r="158" s="16" customFormat="1">
      <c r="A158" s="16"/>
      <c r="B158" s="271"/>
      <c r="C158" s="272"/>
      <c r="D158" s="234" t="s">
        <v>257</v>
      </c>
      <c r="E158" s="273" t="s">
        <v>1047</v>
      </c>
      <c r="F158" s="274" t="s">
        <v>289</v>
      </c>
      <c r="G158" s="272"/>
      <c r="H158" s="275">
        <v>505</v>
      </c>
      <c r="I158" s="276"/>
      <c r="J158" s="272"/>
      <c r="K158" s="272"/>
      <c r="L158" s="277"/>
      <c r="M158" s="278"/>
      <c r="N158" s="279"/>
      <c r="O158" s="279"/>
      <c r="P158" s="279"/>
      <c r="Q158" s="279"/>
      <c r="R158" s="279"/>
      <c r="S158" s="279"/>
      <c r="T158" s="280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81" t="s">
        <v>257</v>
      </c>
      <c r="AU158" s="281" t="s">
        <v>87</v>
      </c>
      <c r="AV158" s="16" t="s">
        <v>272</v>
      </c>
      <c r="AW158" s="16" t="s">
        <v>34</v>
      </c>
      <c r="AX158" s="16" t="s">
        <v>77</v>
      </c>
      <c r="AY158" s="281" t="s">
        <v>245</v>
      </c>
    </row>
    <row r="159" s="15" customFormat="1">
      <c r="A159" s="15"/>
      <c r="B159" s="260"/>
      <c r="C159" s="261"/>
      <c r="D159" s="234" t="s">
        <v>257</v>
      </c>
      <c r="E159" s="262" t="s">
        <v>1043</v>
      </c>
      <c r="F159" s="263" t="s">
        <v>266</v>
      </c>
      <c r="G159" s="261"/>
      <c r="H159" s="264">
        <v>505</v>
      </c>
      <c r="I159" s="265"/>
      <c r="J159" s="261"/>
      <c r="K159" s="261"/>
      <c r="L159" s="266"/>
      <c r="M159" s="267"/>
      <c r="N159" s="268"/>
      <c r="O159" s="268"/>
      <c r="P159" s="268"/>
      <c r="Q159" s="268"/>
      <c r="R159" s="268"/>
      <c r="S159" s="268"/>
      <c r="T159" s="269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70" t="s">
        <v>257</v>
      </c>
      <c r="AU159" s="270" t="s">
        <v>87</v>
      </c>
      <c r="AV159" s="15" t="s">
        <v>253</v>
      </c>
      <c r="AW159" s="15" t="s">
        <v>34</v>
      </c>
      <c r="AX159" s="15" t="s">
        <v>85</v>
      </c>
      <c r="AY159" s="270" t="s">
        <v>245</v>
      </c>
    </row>
    <row r="160" s="2" customFormat="1" ht="16.5" customHeight="1">
      <c r="A160" s="40"/>
      <c r="B160" s="41"/>
      <c r="C160" s="221" t="s">
        <v>326</v>
      </c>
      <c r="D160" s="221" t="s">
        <v>248</v>
      </c>
      <c r="E160" s="222" t="s">
        <v>1101</v>
      </c>
      <c r="F160" s="223" t="s">
        <v>1102</v>
      </c>
      <c r="G160" s="224" t="s">
        <v>317</v>
      </c>
      <c r="H160" s="225">
        <v>3557</v>
      </c>
      <c r="I160" s="226"/>
      <c r="J160" s="227">
        <f>ROUND(I160*H160,2)</f>
        <v>0</v>
      </c>
      <c r="K160" s="223" t="s">
        <v>252</v>
      </c>
      <c r="L160" s="46"/>
      <c r="M160" s="228" t="s">
        <v>1</v>
      </c>
      <c r="N160" s="229" t="s">
        <v>42</v>
      </c>
      <c r="O160" s="93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32" t="s">
        <v>253</v>
      </c>
      <c r="AT160" s="232" t="s">
        <v>248</v>
      </c>
      <c r="AU160" s="232" t="s">
        <v>87</v>
      </c>
      <c r="AY160" s="19" t="s">
        <v>245</v>
      </c>
      <c r="BE160" s="233">
        <f>IF(N160="základní",J160,0)</f>
        <v>0</v>
      </c>
      <c r="BF160" s="233">
        <f>IF(N160="snížená",J160,0)</f>
        <v>0</v>
      </c>
      <c r="BG160" s="233">
        <f>IF(N160="zákl. přenesená",J160,0)</f>
        <v>0</v>
      </c>
      <c r="BH160" s="233">
        <f>IF(N160="sníž. přenesená",J160,0)</f>
        <v>0</v>
      </c>
      <c r="BI160" s="233">
        <f>IF(N160="nulová",J160,0)</f>
        <v>0</v>
      </c>
      <c r="BJ160" s="19" t="s">
        <v>85</v>
      </c>
      <c r="BK160" s="233">
        <f>ROUND(I160*H160,2)</f>
        <v>0</v>
      </c>
      <c r="BL160" s="19" t="s">
        <v>253</v>
      </c>
      <c r="BM160" s="232" t="s">
        <v>1866</v>
      </c>
    </row>
    <row r="161" s="2" customFormat="1">
      <c r="A161" s="40"/>
      <c r="B161" s="41"/>
      <c r="C161" s="42"/>
      <c r="D161" s="234" t="s">
        <v>255</v>
      </c>
      <c r="E161" s="42"/>
      <c r="F161" s="235" t="s">
        <v>1104</v>
      </c>
      <c r="G161" s="42"/>
      <c r="H161" s="42"/>
      <c r="I161" s="236"/>
      <c r="J161" s="42"/>
      <c r="K161" s="42"/>
      <c r="L161" s="46"/>
      <c r="M161" s="237"/>
      <c r="N161" s="238"/>
      <c r="O161" s="93"/>
      <c r="P161" s="93"/>
      <c r="Q161" s="93"/>
      <c r="R161" s="93"/>
      <c r="S161" s="93"/>
      <c r="T161" s="9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255</v>
      </c>
      <c r="AU161" s="19" t="s">
        <v>87</v>
      </c>
    </row>
    <row r="162" s="13" customFormat="1">
      <c r="A162" s="13"/>
      <c r="B162" s="239"/>
      <c r="C162" s="240"/>
      <c r="D162" s="234" t="s">
        <v>257</v>
      </c>
      <c r="E162" s="241" t="s">
        <v>1</v>
      </c>
      <c r="F162" s="242" t="s">
        <v>1105</v>
      </c>
      <c r="G162" s="240"/>
      <c r="H162" s="241" t="s">
        <v>1</v>
      </c>
      <c r="I162" s="243"/>
      <c r="J162" s="240"/>
      <c r="K162" s="240"/>
      <c r="L162" s="244"/>
      <c r="M162" s="245"/>
      <c r="N162" s="246"/>
      <c r="O162" s="246"/>
      <c r="P162" s="246"/>
      <c r="Q162" s="246"/>
      <c r="R162" s="246"/>
      <c r="S162" s="246"/>
      <c r="T162" s="247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8" t="s">
        <v>257</v>
      </c>
      <c r="AU162" s="248" t="s">
        <v>87</v>
      </c>
      <c r="AV162" s="13" t="s">
        <v>85</v>
      </c>
      <c r="AW162" s="13" t="s">
        <v>34</v>
      </c>
      <c r="AX162" s="13" t="s">
        <v>77</v>
      </c>
      <c r="AY162" s="248" t="s">
        <v>245</v>
      </c>
    </row>
    <row r="163" s="13" customFormat="1">
      <c r="A163" s="13"/>
      <c r="B163" s="239"/>
      <c r="C163" s="240"/>
      <c r="D163" s="234" t="s">
        <v>257</v>
      </c>
      <c r="E163" s="241" t="s">
        <v>1</v>
      </c>
      <c r="F163" s="242" t="s">
        <v>1857</v>
      </c>
      <c r="G163" s="240"/>
      <c r="H163" s="241" t="s">
        <v>1</v>
      </c>
      <c r="I163" s="243"/>
      <c r="J163" s="240"/>
      <c r="K163" s="240"/>
      <c r="L163" s="244"/>
      <c r="M163" s="245"/>
      <c r="N163" s="246"/>
      <c r="O163" s="246"/>
      <c r="P163" s="246"/>
      <c r="Q163" s="246"/>
      <c r="R163" s="246"/>
      <c r="S163" s="246"/>
      <c r="T163" s="24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8" t="s">
        <v>257</v>
      </c>
      <c r="AU163" s="248" t="s">
        <v>87</v>
      </c>
      <c r="AV163" s="13" t="s">
        <v>85</v>
      </c>
      <c r="AW163" s="13" t="s">
        <v>34</v>
      </c>
      <c r="AX163" s="13" t="s">
        <v>77</v>
      </c>
      <c r="AY163" s="248" t="s">
        <v>245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1867</v>
      </c>
      <c r="G164" s="250"/>
      <c r="H164" s="253">
        <v>65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77</v>
      </c>
      <c r="AY164" s="259" t="s">
        <v>245</v>
      </c>
    </row>
    <row r="165" s="13" customFormat="1">
      <c r="A165" s="13"/>
      <c r="B165" s="239"/>
      <c r="C165" s="240"/>
      <c r="D165" s="234" t="s">
        <v>257</v>
      </c>
      <c r="E165" s="241" t="s">
        <v>1</v>
      </c>
      <c r="F165" s="242" t="s">
        <v>1094</v>
      </c>
      <c r="G165" s="240"/>
      <c r="H165" s="241" t="s">
        <v>1</v>
      </c>
      <c r="I165" s="243"/>
      <c r="J165" s="240"/>
      <c r="K165" s="240"/>
      <c r="L165" s="244"/>
      <c r="M165" s="245"/>
      <c r="N165" s="246"/>
      <c r="O165" s="246"/>
      <c r="P165" s="246"/>
      <c r="Q165" s="246"/>
      <c r="R165" s="246"/>
      <c r="S165" s="246"/>
      <c r="T165" s="247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8" t="s">
        <v>257</v>
      </c>
      <c r="AU165" s="248" t="s">
        <v>87</v>
      </c>
      <c r="AV165" s="13" t="s">
        <v>85</v>
      </c>
      <c r="AW165" s="13" t="s">
        <v>34</v>
      </c>
      <c r="AX165" s="13" t="s">
        <v>77</v>
      </c>
      <c r="AY165" s="248" t="s">
        <v>245</v>
      </c>
    </row>
    <row r="166" s="14" customFormat="1">
      <c r="A166" s="14"/>
      <c r="B166" s="249"/>
      <c r="C166" s="250"/>
      <c r="D166" s="234" t="s">
        <v>257</v>
      </c>
      <c r="E166" s="251" t="s">
        <v>1</v>
      </c>
      <c r="F166" s="252" t="s">
        <v>1868</v>
      </c>
      <c r="G166" s="250"/>
      <c r="H166" s="253">
        <v>50</v>
      </c>
      <c r="I166" s="254"/>
      <c r="J166" s="250"/>
      <c r="K166" s="250"/>
      <c r="L166" s="255"/>
      <c r="M166" s="256"/>
      <c r="N166" s="257"/>
      <c r="O166" s="257"/>
      <c r="P166" s="257"/>
      <c r="Q166" s="257"/>
      <c r="R166" s="257"/>
      <c r="S166" s="257"/>
      <c r="T166" s="25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9" t="s">
        <v>257</v>
      </c>
      <c r="AU166" s="259" t="s">
        <v>87</v>
      </c>
      <c r="AV166" s="14" t="s">
        <v>87</v>
      </c>
      <c r="AW166" s="14" t="s">
        <v>34</v>
      </c>
      <c r="AX166" s="14" t="s">
        <v>77</v>
      </c>
      <c r="AY166" s="259" t="s">
        <v>245</v>
      </c>
    </row>
    <row r="167" s="14" customFormat="1">
      <c r="A167" s="14"/>
      <c r="B167" s="249"/>
      <c r="C167" s="250"/>
      <c r="D167" s="234" t="s">
        <v>257</v>
      </c>
      <c r="E167" s="251" t="s">
        <v>1</v>
      </c>
      <c r="F167" s="252" t="s">
        <v>1869</v>
      </c>
      <c r="G167" s="250"/>
      <c r="H167" s="253">
        <v>62</v>
      </c>
      <c r="I167" s="254"/>
      <c r="J167" s="250"/>
      <c r="K167" s="250"/>
      <c r="L167" s="255"/>
      <c r="M167" s="256"/>
      <c r="N167" s="257"/>
      <c r="O167" s="257"/>
      <c r="P167" s="257"/>
      <c r="Q167" s="257"/>
      <c r="R167" s="257"/>
      <c r="S167" s="257"/>
      <c r="T167" s="25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9" t="s">
        <v>257</v>
      </c>
      <c r="AU167" s="259" t="s">
        <v>87</v>
      </c>
      <c r="AV167" s="14" t="s">
        <v>87</v>
      </c>
      <c r="AW167" s="14" t="s">
        <v>34</v>
      </c>
      <c r="AX167" s="14" t="s">
        <v>77</v>
      </c>
      <c r="AY167" s="259" t="s">
        <v>245</v>
      </c>
    </row>
    <row r="168" s="14" customFormat="1">
      <c r="A168" s="14"/>
      <c r="B168" s="249"/>
      <c r="C168" s="250"/>
      <c r="D168" s="234" t="s">
        <v>257</v>
      </c>
      <c r="E168" s="251" t="s">
        <v>1</v>
      </c>
      <c r="F168" s="252" t="s">
        <v>1870</v>
      </c>
      <c r="G168" s="250"/>
      <c r="H168" s="253">
        <v>160</v>
      </c>
      <c r="I168" s="254"/>
      <c r="J168" s="250"/>
      <c r="K168" s="250"/>
      <c r="L168" s="255"/>
      <c r="M168" s="256"/>
      <c r="N168" s="257"/>
      <c r="O168" s="257"/>
      <c r="P168" s="257"/>
      <c r="Q168" s="257"/>
      <c r="R168" s="257"/>
      <c r="S168" s="257"/>
      <c r="T168" s="25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9" t="s">
        <v>257</v>
      </c>
      <c r="AU168" s="259" t="s">
        <v>87</v>
      </c>
      <c r="AV168" s="14" t="s">
        <v>87</v>
      </c>
      <c r="AW168" s="14" t="s">
        <v>34</v>
      </c>
      <c r="AX168" s="14" t="s">
        <v>77</v>
      </c>
      <c r="AY168" s="259" t="s">
        <v>245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1871</v>
      </c>
      <c r="G169" s="250"/>
      <c r="H169" s="253">
        <v>205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77</v>
      </c>
      <c r="AY169" s="259" t="s">
        <v>245</v>
      </c>
    </row>
    <row r="170" s="16" customFormat="1">
      <c r="A170" s="16"/>
      <c r="B170" s="271"/>
      <c r="C170" s="272"/>
      <c r="D170" s="234" t="s">
        <v>257</v>
      </c>
      <c r="E170" s="273" t="s">
        <v>1038</v>
      </c>
      <c r="F170" s="274" t="s">
        <v>289</v>
      </c>
      <c r="G170" s="272"/>
      <c r="H170" s="275">
        <v>542</v>
      </c>
      <c r="I170" s="276"/>
      <c r="J170" s="272"/>
      <c r="K170" s="272"/>
      <c r="L170" s="277"/>
      <c r="M170" s="278"/>
      <c r="N170" s="279"/>
      <c r="O170" s="279"/>
      <c r="P170" s="279"/>
      <c r="Q170" s="279"/>
      <c r="R170" s="279"/>
      <c r="S170" s="279"/>
      <c r="T170" s="280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81" t="s">
        <v>257</v>
      </c>
      <c r="AU170" s="281" t="s">
        <v>87</v>
      </c>
      <c r="AV170" s="16" t="s">
        <v>272</v>
      </c>
      <c r="AW170" s="16" t="s">
        <v>34</v>
      </c>
      <c r="AX170" s="16" t="s">
        <v>77</v>
      </c>
      <c r="AY170" s="281" t="s">
        <v>245</v>
      </c>
    </row>
    <row r="171" s="13" customFormat="1">
      <c r="A171" s="13"/>
      <c r="B171" s="239"/>
      <c r="C171" s="240"/>
      <c r="D171" s="234" t="s">
        <v>257</v>
      </c>
      <c r="E171" s="241" t="s">
        <v>1</v>
      </c>
      <c r="F171" s="242" t="s">
        <v>1109</v>
      </c>
      <c r="G171" s="240"/>
      <c r="H171" s="241" t="s">
        <v>1</v>
      </c>
      <c r="I171" s="243"/>
      <c r="J171" s="240"/>
      <c r="K171" s="240"/>
      <c r="L171" s="244"/>
      <c r="M171" s="245"/>
      <c r="N171" s="246"/>
      <c r="O171" s="246"/>
      <c r="P171" s="246"/>
      <c r="Q171" s="246"/>
      <c r="R171" s="246"/>
      <c r="S171" s="246"/>
      <c r="T171" s="24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8" t="s">
        <v>257</v>
      </c>
      <c r="AU171" s="248" t="s">
        <v>87</v>
      </c>
      <c r="AV171" s="13" t="s">
        <v>85</v>
      </c>
      <c r="AW171" s="13" t="s">
        <v>34</v>
      </c>
      <c r="AX171" s="13" t="s">
        <v>77</v>
      </c>
      <c r="AY171" s="248" t="s">
        <v>245</v>
      </c>
    </row>
    <row r="172" s="13" customFormat="1">
      <c r="A172" s="13"/>
      <c r="B172" s="239"/>
      <c r="C172" s="240"/>
      <c r="D172" s="234" t="s">
        <v>257</v>
      </c>
      <c r="E172" s="241" t="s">
        <v>1</v>
      </c>
      <c r="F172" s="242" t="s">
        <v>1110</v>
      </c>
      <c r="G172" s="240"/>
      <c r="H172" s="241" t="s">
        <v>1</v>
      </c>
      <c r="I172" s="243"/>
      <c r="J172" s="240"/>
      <c r="K172" s="240"/>
      <c r="L172" s="244"/>
      <c r="M172" s="245"/>
      <c r="N172" s="246"/>
      <c r="O172" s="246"/>
      <c r="P172" s="246"/>
      <c r="Q172" s="246"/>
      <c r="R172" s="246"/>
      <c r="S172" s="246"/>
      <c r="T172" s="24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8" t="s">
        <v>257</v>
      </c>
      <c r="AU172" s="248" t="s">
        <v>87</v>
      </c>
      <c r="AV172" s="13" t="s">
        <v>85</v>
      </c>
      <c r="AW172" s="13" t="s">
        <v>34</v>
      </c>
      <c r="AX172" s="13" t="s">
        <v>77</v>
      </c>
      <c r="AY172" s="248" t="s">
        <v>245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1872</v>
      </c>
      <c r="G173" s="250"/>
      <c r="H173" s="253">
        <v>125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77</v>
      </c>
      <c r="AY173" s="259" t="s">
        <v>245</v>
      </c>
    </row>
    <row r="174" s="14" customFormat="1">
      <c r="A174" s="14"/>
      <c r="B174" s="249"/>
      <c r="C174" s="250"/>
      <c r="D174" s="234" t="s">
        <v>257</v>
      </c>
      <c r="E174" s="251" t="s">
        <v>1</v>
      </c>
      <c r="F174" s="252" t="s">
        <v>1873</v>
      </c>
      <c r="G174" s="250"/>
      <c r="H174" s="253">
        <v>155</v>
      </c>
      <c r="I174" s="254"/>
      <c r="J174" s="250"/>
      <c r="K174" s="250"/>
      <c r="L174" s="255"/>
      <c r="M174" s="256"/>
      <c r="N174" s="257"/>
      <c r="O174" s="257"/>
      <c r="P174" s="257"/>
      <c r="Q174" s="257"/>
      <c r="R174" s="257"/>
      <c r="S174" s="257"/>
      <c r="T174" s="25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9" t="s">
        <v>257</v>
      </c>
      <c r="AU174" s="259" t="s">
        <v>87</v>
      </c>
      <c r="AV174" s="14" t="s">
        <v>87</v>
      </c>
      <c r="AW174" s="14" t="s">
        <v>34</v>
      </c>
      <c r="AX174" s="14" t="s">
        <v>77</v>
      </c>
      <c r="AY174" s="259" t="s">
        <v>245</v>
      </c>
    </row>
    <row r="175" s="13" customFormat="1">
      <c r="A175" s="13"/>
      <c r="B175" s="239"/>
      <c r="C175" s="240"/>
      <c r="D175" s="234" t="s">
        <v>257</v>
      </c>
      <c r="E175" s="241" t="s">
        <v>1</v>
      </c>
      <c r="F175" s="242" t="s">
        <v>1106</v>
      </c>
      <c r="G175" s="240"/>
      <c r="H175" s="241" t="s">
        <v>1</v>
      </c>
      <c r="I175" s="243"/>
      <c r="J175" s="240"/>
      <c r="K175" s="240"/>
      <c r="L175" s="244"/>
      <c r="M175" s="245"/>
      <c r="N175" s="246"/>
      <c r="O175" s="246"/>
      <c r="P175" s="246"/>
      <c r="Q175" s="246"/>
      <c r="R175" s="246"/>
      <c r="S175" s="246"/>
      <c r="T175" s="247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8" t="s">
        <v>257</v>
      </c>
      <c r="AU175" s="248" t="s">
        <v>87</v>
      </c>
      <c r="AV175" s="13" t="s">
        <v>85</v>
      </c>
      <c r="AW175" s="13" t="s">
        <v>34</v>
      </c>
      <c r="AX175" s="13" t="s">
        <v>77</v>
      </c>
      <c r="AY175" s="248" t="s">
        <v>245</v>
      </c>
    </row>
    <row r="176" s="14" customFormat="1">
      <c r="A176" s="14"/>
      <c r="B176" s="249"/>
      <c r="C176" s="250"/>
      <c r="D176" s="234" t="s">
        <v>257</v>
      </c>
      <c r="E176" s="251" t="s">
        <v>1</v>
      </c>
      <c r="F176" s="252" t="s">
        <v>1874</v>
      </c>
      <c r="G176" s="250"/>
      <c r="H176" s="253">
        <v>323</v>
      </c>
      <c r="I176" s="254"/>
      <c r="J176" s="250"/>
      <c r="K176" s="250"/>
      <c r="L176" s="255"/>
      <c r="M176" s="256"/>
      <c r="N176" s="257"/>
      <c r="O176" s="257"/>
      <c r="P176" s="257"/>
      <c r="Q176" s="257"/>
      <c r="R176" s="257"/>
      <c r="S176" s="257"/>
      <c r="T176" s="25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9" t="s">
        <v>257</v>
      </c>
      <c r="AU176" s="259" t="s">
        <v>87</v>
      </c>
      <c r="AV176" s="14" t="s">
        <v>87</v>
      </c>
      <c r="AW176" s="14" t="s">
        <v>34</v>
      </c>
      <c r="AX176" s="14" t="s">
        <v>77</v>
      </c>
      <c r="AY176" s="259" t="s">
        <v>245</v>
      </c>
    </row>
    <row r="177" s="14" customFormat="1">
      <c r="A177" s="14"/>
      <c r="B177" s="249"/>
      <c r="C177" s="250"/>
      <c r="D177" s="234" t="s">
        <v>257</v>
      </c>
      <c r="E177" s="251" t="s">
        <v>1</v>
      </c>
      <c r="F177" s="252" t="s">
        <v>1875</v>
      </c>
      <c r="G177" s="250"/>
      <c r="H177" s="253">
        <v>200</v>
      </c>
      <c r="I177" s="254"/>
      <c r="J177" s="250"/>
      <c r="K177" s="250"/>
      <c r="L177" s="255"/>
      <c r="M177" s="256"/>
      <c r="N177" s="257"/>
      <c r="O177" s="257"/>
      <c r="P177" s="257"/>
      <c r="Q177" s="257"/>
      <c r="R177" s="257"/>
      <c r="S177" s="257"/>
      <c r="T177" s="25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9" t="s">
        <v>257</v>
      </c>
      <c r="AU177" s="259" t="s">
        <v>87</v>
      </c>
      <c r="AV177" s="14" t="s">
        <v>87</v>
      </c>
      <c r="AW177" s="14" t="s">
        <v>34</v>
      </c>
      <c r="AX177" s="14" t="s">
        <v>77</v>
      </c>
      <c r="AY177" s="259" t="s">
        <v>245</v>
      </c>
    </row>
    <row r="178" s="14" customFormat="1">
      <c r="A178" s="14"/>
      <c r="B178" s="249"/>
      <c r="C178" s="250"/>
      <c r="D178" s="234" t="s">
        <v>257</v>
      </c>
      <c r="E178" s="251" t="s">
        <v>1</v>
      </c>
      <c r="F178" s="252" t="s">
        <v>1876</v>
      </c>
      <c r="G178" s="250"/>
      <c r="H178" s="253">
        <v>215</v>
      </c>
      <c r="I178" s="254"/>
      <c r="J178" s="250"/>
      <c r="K178" s="250"/>
      <c r="L178" s="255"/>
      <c r="M178" s="256"/>
      <c r="N178" s="257"/>
      <c r="O178" s="257"/>
      <c r="P178" s="257"/>
      <c r="Q178" s="257"/>
      <c r="R178" s="257"/>
      <c r="S178" s="257"/>
      <c r="T178" s="25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9" t="s">
        <v>257</v>
      </c>
      <c r="AU178" s="259" t="s">
        <v>87</v>
      </c>
      <c r="AV178" s="14" t="s">
        <v>87</v>
      </c>
      <c r="AW178" s="14" t="s">
        <v>34</v>
      </c>
      <c r="AX178" s="14" t="s">
        <v>77</v>
      </c>
      <c r="AY178" s="259" t="s">
        <v>245</v>
      </c>
    </row>
    <row r="179" s="14" customFormat="1">
      <c r="A179" s="14"/>
      <c r="B179" s="249"/>
      <c r="C179" s="250"/>
      <c r="D179" s="234" t="s">
        <v>257</v>
      </c>
      <c r="E179" s="251" t="s">
        <v>1</v>
      </c>
      <c r="F179" s="252" t="s">
        <v>1877</v>
      </c>
      <c r="G179" s="250"/>
      <c r="H179" s="253">
        <v>246</v>
      </c>
      <c r="I179" s="254"/>
      <c r="J179" s="250"/>
      <c r="K179" s="250"/>
      <c r="L179" s="255"/>
      <c r="M179" s="256"/>
      <c r="N179" s="257"/>
      <c r="O179" s="257"/>
      <c r="P179" s="257"/>
      <c r="Q179" s="257"/>
      <c r="R179" s="257"/>
      <c r="S179" s="257"/>
      <c r="T179" s="25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9" t="s">
        <v>257</v>
      </c>
      <c r="AU179" s="259" t="s">
        <v>87</v>
      </c>
      <c r="AV179" s="14" t="s">
        <v>87</v>
      </c>
      <c r="AW179" s="14" t="s">
        <v>34</v>
      </c>
      <c r="AX179" s="14" t="s">
        <v>77</v>
      </c>
      <c r="AY179" s="259" t="s">
        <v>245</v>
      </c>
    </row>
    <row r="180" s="14" customFormat="1">
      <c r="A180" s="14"/>
      <c r="B180" s="249"/>
      <c r="C180" s="250"/>
      <c r="D180" s="234" t="s">
        <v>257</v>
      </c>
      <c r="E180" s="251" t="s">
        <v>1</v>
      </c>
      <c r="F180" s="252" t="s">
        <v>1878</v>
      </c>
      <c r="G180" s="250"/>
      <c r="H180" s="253">
        <v>239</v>
      </c>
      <c r="I180" s="254"/>
      <c r="J180" s="250"/>
      <c r="K180" s="250"/>
      <c r="L180" s="255"/>
      <c r="M180" s="256"/>
      <c r="N180" s="257"/>
      <c r="O180" s="257"/>
      <c r="P180" s="257"/>
      <c r="Q180" s="257"/>
      <c r="R180" s="257"/>
      <c r="S180" s="257"/>
      <c r="T180" s="25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9" t="s">
        <v>257</v>
      </c>
      <c r="AU180" s="259" t="s">
        <v>87</v>
      </c>
      <c r="AV180" s="14" t="s">
        <v>87</v>
      </c>
      <c r="AW180" s="14" t="s">
        <v>34</v>
      </c>
      <c r="AX180" s="14" t="s">
        <v>77</v>
      </c>
      <c r="AY180" s="259" t="s">
        <v>245</v>
      </c>
    </row>
    <row r="181" s="14" customFormat="1">
      <c r="A181" s="14"/>
      <c r="B181" s="249"/>
      <c r="C181" s="250"/>
      <c r="D181" s="234" t="s">
        <v>257</v>
      </c>
      <c r="E181" s="251" t="s">
        <v>1</v>
      </c>
      <c r="F181" s="252" t="s">
        <v>1879</v>
      </c>
      <c r="G181" s="250"/>
      <c r="H181" s="253">
        <v>34</v>
      </c>
      <c r="I181" s="254"/>
      <c r="J181" s="250"/>
      <c r="K181" s="250"/>
      <c r="L181" s="255"/>
      <c r="M181" s="256"/>
      <c r="N181" s="257"/>
      <c r="O181" s="257"/>
      <c r="P181" s="257"/>
      <c r="Q181" s="257"/>
      <c r="R181" s="257"/>
      <c r="S181" s="257"/>
      <c r="T181" s="25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9" t="s">
        <v>257</v>
      </c>
      <c r="AU181" s="259" t="s">
        <v>87</v>
      </c>
      <c r="AV181" s="14" t="s">
        <v>87</v>
      </c>
      <c r="AW181" s="14" t="s">
        <v>34</v>
      </c>
      <c r="AX181" s="14" t="s">
        <v>77</v>
      </c>
      <c r="AY181" s="259" t="s">
        <v>245</v>
      </c>
    </row>
    <row r="182" s="14" customFormat="1">
      <c r="A182" s="14"/>
      <c r="B182" s="249"/>
      <c r="C182" s="250"/>
      <c r="D182" s="234" t="s">
        <v>257</v>
      </c>
      <c r="E182" s="251" t="s">
        <v>1</v>
      </c>
      <c r="F182" s="252" t="s">
        <v>1880</v>
      </c>
      <c r="G182" s="250"/>
      <c r="H182" s="253">
        <v>300</v>
      </c>
      <c r="I182" s="254"/>
      <c r="J182" s="250"/>
      <c r="K182" s="250"/>
      <c r="L182" s="255"/>
      <c r="M182" s="256"/>
      <c r="N182" s="257"/>
      <c r="O182" s="257"/>
      <c r="P182" s="257"/>
      <c r="Q182" s="257"/>
      <c r="R182" s="257"/>
      <c r="S182" s="257"/>
      <c r="T182" s="25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9" t="s">
        <v>257</v>
      </c>
      <c r="AU182" s="259" t="s">
        <v>87</v>
      </c>
      <c r="AV182" s="14" t="s">
        <v>87</v>
      </c>
      <c r="AW182" s="14" t="s">
        <v>34</v>
      </c>
      <c r="AX182" s="14" t="s">
        <v>77</v>
      </c>
      <c r="AY182" s="259" t="s">
        <v>245</v>
      </c>
    </row>
    <row r="183" s="14" customFormat="1">
      <c r="A183" s="14"/>
      <c r="B183" s="249"/>
      <c r="C183" s="250"/>
      <c r="D183" s="234" t="s">
        <v>257</v>
      </c>
      <c r="E183" s="251" t="s">
        <v>1</v>
      </c>
      <c r="F183" s="252" t="s">
        <v>1881</v>
      </c>
      <c r="G183" s="250"/>
      <c r="H183" s="253">
        <v>130</v>
      </c>
      <c r="I183" s="254"/>
      <c r="J183" s="250"/>
      <c r="K183" s="250"/>
      <c r="L183" s="255"/>
      <c r="M183" s="256"/>
      <c r="N183" s="257"/>
      <c r="O183" s="257"/>
      <c r="P183" s="257"/>
      <c r="Q183" s="257"/>
      <c r="R183" s="257"/>
      <c r="S183" s="257"/>
      <c r="T183" s="25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9" t="s">
        <v>257</v>
      </c>
      <c r="AU183" s="259" t="s">
        <v>87</v>
      </c>
      <c r="AV183" s="14" t="s">
        <v>87</v>
      </c>
      <c r="AW183" s="14" t="s">
        <v>34</v>
      </c>
      <c r="AX183" s="14" t="s">
        <v>77</v>
      </c>
      <c r="AY183" s="259" t="s">
        <v>245</v>
      </c>
    </row>
    <row r="184" s="14" customFormat="1">
      <c r="A184" s="14"/>
      <c r="B184" s="249"/>
      <c r="C184" s="250"/>
      <c r="D184" s="234" t="s">
        <v>257</v>
      </c>
      <c r="E184" s="251" t="s">
        <v>1</v>
      </c>
      <c r="F184" s="252" t="s">
        <v>1882</v>
      </c>
      <c r="G184" s="250"/>
      <c r="H184" s="253">
        <v>157</v>
      </c>
      <c r="I184" s="254"/>
      <c r="J184" s="250"/>
      <c r="K184" s="250"/>
      <c r="L184" s="255"/>
      <c r="M184" s="256"/>
      <c r="N184" s="257"/>
      <c r="O184" s="257"/>
      <c r="P184" s="257"/>
      <c r="Q184" s="257"/>
      <c r="R184" s="257"/>
      <c r="S184" s="257"/>
      <c r="T184" s="258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9" t="s">
        <v>257</v>
      </c>
      <c r="AU184" s="259" t="s">
        <v>87</v>
      </c>
      <c r="AV184" s="14" t="s">
        <v>87</v>
      </c>
      <c r="AW184" s="14" t="s">
        <v>34</v>
      </c>
      <c r="AX184" s="14" t="s">
        <v>77</v>
      </c>
      <c r="AY184" s="259" t="s">
        <v>245</v>
      </c>
    </row>
    <row r="185" s="14" customFormat="1">
      <c r="A185" s="14"/>
      <c r="B185" s="249"/>
      <c r="C185" s="250"/>
      <c r="D185" s="234" t="s">
        <v>257</v>
      </c>
      <c r="E185" s="251" t="s">
        <v>1</v>
      </c>
      <c r="F185" s="252" t="s">
        <v>1883</v>
      </c>
      <c r="G185" s="250"/>
      <c r="H185" s="253">
        <v>360</v>
      </c>
      <c r="I185" s="254"/>
      <c r="J185" s="250"/>
      <c r="K185" s="250"/>
      <c r="L185" s="255"/>
      <c r="M185" s="256"/>
      <c r="N185" s="257"/>
      <c r="O185" s="257"/>
      <c r="P185" s="257"/>
      <c r="Q185" s="257"/>
      <c r="R185" s="257"/>
      <c r="S185" s="257"/>
      <c r="T185" s="25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9" t="s">
        <v>257</v>
      </c>
      <c r="AU185" s="259" t="s">
        <v>87</v>
      </c>
      <c r="AV185" s="14" t="s">
        <v>87</v>
      </c>
      <c r="AW185" s="14" t="s">
        <v>34</v>
      </c>
      <c r="AX185" s="14" t="s">
        <v>77</v>
      </c>
      <c r="AY185" s="259" t="s">
        <v>245</v>
      </c>
    </row>
    <row r="186" s="14" customFormat="1">
      <c r="A186" s="14"/>
      <c r="B186" s="249"/>
      <c r="C186" s="250"/>
      <c r="D186" s="234" t="s">
        <v>257</v>
      </c>
      <c r="E186" s="251" t="s">
        <v>1</v>
      </c>
      <c r="F186" s="252" t="s">
        <v>1884</v>
      </c>
      <c r="G186" s="250"/>
      <c r="H186" s="253">
        <v>100</v>
      </c>
      <c r="I186" s="254"/>
      <c r="J186" s="250"/>
      <c r="K186" s="250"/>
      <c r="L186" s="255"/>
      <c r="M186" s="256"/>
      <c r="N186" s="257"/>
      <c r="O186" s="257"/>
      <c r="P186" s="257"/>
      <c r="Q186" s="257"/>
      <c r="R186" s="257"/>
      <c r="S186" s="257"/>
      <c r="T186" s="25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9" t="s">
        <v>257</v>
      </c>
      <c r="AU186" s="259" t="s">
        <v>87</v>
      </c>
      <c r="AV186" s="14" t="s">
        <v>87</v>
      </c>
      <c r="AW186" s="14" t="s">
        <v>34</v>
      </c>
      <c r="AX186" s="14" t="s">
        <v>77</v>
      </c>
      <c r="AY186" s="259" t="s">
        <v>245</v>
      </c>
    </row>
    <row r="187" s="13" customFormat="1">
      <c r="A187" s="13"/>
      <c r="B187" s="239"/>
      <c r="C187" s="240"/>
      <c r="D187" s="234" t="s">
        <v>257</v>
      </c>
      <c r="E187" s="241" t="s">
        <v>1</v>
      </c>
      <c r="F187" s="242" t="s">
        <v>1127</v>
      </c>
      <c r="G187" s="240"/>
      <c r="H187" s="241" t="s">
        <v>1</v>
      </c>
      <c r="I187" s="243"/>
      <c r="J187" s="240"/>
      <c r="K187" s="240"/>
      <c r="L187" s="244"/>
      <c r="M187" s="245"/>
      <c r="N187" s="246"/>
      <c r="O187" s="246"/>
      <c r="P187" s="246"/>
      <c r="Q187" s="246"/>
      <c r="R187" s="246"/>
      <c r="S187" s="246"/>
      <c r="T187" s="247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8" t="s">
        <v>257</v>
      </c>
      <c r="AU187" s="248" t="s">
        <v>87</v>
      </c>
      <c r="AV187" s="13" t="s">
        <v>85</v>
      </c>
      <c r="AW187" s="13" t="s">
        <v>34</v>
      </c>
      <c r="AX187" s="13" t="s">
        <v>77</v>
      </c>
      <c r="AY187" s="248" t="s">
        <v>245</v>
      </c>
    </row>
    <row r="188" s="14" customFormat="1">
      <c r="A188" s="14"/>
      <c r="B188" s="249"/>
      <c r="C188" s="250"/>
      <c r="D188" s="234" t="s">
        <v>257</v>
      </c>
      <c r="E188" s="251" t="s">
        <v>1</v>
      </c>
      <c r="F188" s="252" t="s">
        <v>1885</v>
      </c>
      <c r="G188" s="250"/>
      <c r="H188" s="253">
        <v>26</v>
      </c>
      <c r="I188" s="254"/>
      <c r="J188" s="250"/>
      <c r="K188" s="250"/>
      <c r="L188" s="255"/>
      <c r="M188" s="256"/>
      <c r="N188" s="257"/>
      <c r="O188" s="257"/>
      <c r="P188" s="257"/>
      <c r="Q188" s="257"/>
      <c r="R188" s="257"/>
      <c r="S188" s="257"/>
      <c r="T188" s="25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9" t="s">
        <v>257</v>
      </c>
      <c r="AU188" s="259" t="s">
        <v>87</v>
      </c>
      <c r="AV188" s="14" t="s">
        <v>87</v>
      </c>
      <c r="AW188" s="14" t="s">
        <v>34</v>
      </c>
      <c r="AX188" s="14" t="s">
        <v>77</v>
      </c>
      <c r="AY188" s="259" t="s">
        <v>245</v>
      </c>
    </row>
    <row r="189" s="16" customFormat="1">
      <c r="A189" s="16"/>
      <c r="B189" s="271"/>
      <c r="C189" s="272"/>
      <c r="D189" s="234" t="s">
        <v>257</v>
      </c>
      <c r="E189" s="273" t="s">
        <v>1039</v>
      </c>
      <c r="F189" s="274" t="s">
        <v>289</v>
      </c>
      <c r="G189" s="272"/>
      <c r="H189" s="275">
        <v>2610</v>
      </c>
      <c r="I189" s="276"/>
      <c r="J189" s="272"/>
      <c r="K189" s="272"/>
      <c r="L189" s="277"/>
      <c r="M189" s="278"/>
      <c r="N189" s="279"/>
      <c r="O189" s="279"/>
      <c r="P189" s="279"/>
      <c r="Q189" s="279"/>
      <c r="R189" s="279"/>
      <c r="S189" s="279"/>
      <c r="T189" s="280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81" t="s">
        <v>257</v>
      </c>
      <c r="AU189" s="281" t="s">
        <v>87</v>
      </c>
      <c r="AV189" s="16" t="s">
        <v>272</v>
      </c>
      <c r="AW189" s="16" t="s">
        <v>34</v>
      </c>
      <c r="AX189" s="16" t="s">
        <v>77</v>
      </c>
      <c r="AY189" s="281" t="s">
        <v>245</v>
      </c>
    </row>
    <row r="190" s="13" customFormat="1">
      <c r="A190" s="13"/>
      <c r="B190" s="239"/>
      <c r="C190" s="240"/>
      <c r="D190" s="234" t="s">
        <v>257</v>
      </c>
      <c r="E190" s="241" t="s">
        <v>1</v>
      </c>
      <c r="F190" s="242" t="s">
        <v>1129</v>
      </c>
      <c r="G190" s="240"/>
      <c r="H190" s="241" t="s">
        <v>1</v>
      </c>
      <c r="I190" s="243"/>
      <c r="J190" s="240"/>
      <c r="K190" s="240"/>
      <c r="L190" s="244"/>
      <c r="M190" s="245"/>
      <c r="N190" s="246"/>
      <c r="O190" s="246"/>
      <c r="P190" s="246"/>
      <c r="Q190" s="246"/>
      <c r="R190" s="246"/>
      <c r="S190" s="246"/>
      <c r="T190" s="24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8" t="s">
        <v>257</v>
      </c>
      <c r="AU190" s="248" t="s">
        <v>87</v>
      </c>
      <c r="AV190" s="13" t="s">
        <v>85</v>
      </c>
      <c r="AW190" s="13" t="s">
        <v>34</v>
      </c>
      <c r="AX190" s="13" t="s">
        <v>77</v>
      </c>
      <c r="AY190" s="248" t="s">
        <v>245</v>
      </c>
    </row>
    <row r="191" s="13" customFormat="1">
      <c r="A191" s="13"/>
      <c r="B191" s="239"/>
      <c r="C191" s="240"/>
      <c r="D191" s="234" t="s">
        <v>257</v>
      </c>
      <c r="E191" s="241" t="s">
        <v>1</v>
      </c>
      <c r="F191" s="242" t="s">
        <v>1106</v>
      </c>
      <c r="G191" s="240"/>
      <c r="H191" s="241" t="s">
        <v>1</v>
      </c>
      <c r="I191" s="243"/>
      <c r="J191" s="240"/>
      <c r="K191" s="240"/>
      <c r="L191" s="244"/>
      <c r="M191" s="245"/>
      <c r="N191" s="246"/>
      <c r="O191" s="246"/>
      <c r="P191" s="246"/>
      <c r="Q191" s="246"/>
      <c r="R191" s="246"/>
      <c r="S191" s="246"/>
      <c r="T191" s="24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8" t="s">
        <v>257</v>
      </c>
      <c r="AU191" s="248" t="s">
        <v>87</v>
      </c>
      <c r="AV191" s="13" t="s">
        <v>85</v>
      </c>
      <c r="AW191" s="13" t="s">
        <v>34</v>
      </c>
      <c r="AX191" s="13" t="s">
        <v>77</v>
      </c>
      <c r="AY191" s="248" t="s">
        <v>245</v>
      </c>
    </row>
    <row r="192" s="14" customFormat="1">
      <c r="A192" s="14"/>
      <c r="B192" s="249"/>
      <c r="C192" s="250"/>
      <c r="D192" s="234" t="s">
        <v>257</v>
      </c>
      <c r="E192" s="251" t="s">
        <v>1</v>
      </c>
      <c r="F192" s="252" t="s">
        <v>1886</v>
      </c>
      <c r="G192" s="250"/>
      <c r="H192" s="253">
        <v>360</v>
      </c>
      <c r="I192" s="254"/>
      <c r="J192" s="250"/>
      <c r="K192" s="250"/>
      <c r="L192" s="255"/>
      <c r="M192" s="256"/>
      <c r="N192" s="257"/>
      <c r="O192" s="257"/>
      <c r="P192" s="257"/>
      <c r="Q192" s="257"/>
      <c r="R192" s="257"/>
      <c r="S192" s="257"/>
      <c r="T192" s="25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9" t="s">
        <v>257</v>
      </c>
      <c r="AU192" s="259" t="s">
        <v>87</v>
      </c>
      <c r="AV192" s="14" t="s">
        <v>87</v>
      </c>
      <c r="AW192" s="14" t="s">
        <v>34</v>
      </c>
      <c r="AX192" s="14" t="s">
        <v>77</v>
      </c>
      <c r="AY192" s="259" t="s">
        <v>245</v>
      </c>
    </row>
    <row r="193" s="16" customFormat="1">
      <c r="A193" s="16"/>
      <c r="B193" s="271"/>
      <c r="C193" s="272"/>
      <c r="D193" s="234" t="s">
        <v>257</v>
      </c>
      <c r="E193" s="273" t="s">
        <v>1050</v>
      </c>
      <c r="F193" s="274" t="s">
        <v>289</v>
      </c>
      <c r="G193" s="272"/>
      <c r="H193" s="275">
        <v>360</v>
      </c>
      <c r="I193" s="276"/>
      <c r="J193" s="272"/>
      <c r="K193" s="272"/>
      <c r="L193" s="277"/>
      <c r="M193" s="278"/>
      <c r="N193" s="279"/>
      <c r="O193" s="279"/>
      <c r="P193" s="279"/>
      <c r="Q193" s="279"/>
      <c r="R193" s="279"/>
      <c r="S193" s="279"/>
      <c r="T193" s="280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81" t="s">
        <v>257</v>
      </c>
      <c r="AU193" s="281" t="s">
        <v>87</v>
      </c>
      <c r="AV193" s="16" t="s">
        <v>272</v>
      </c>
      <c r="AW193" s="16" t="s">
        <v>34</v>
      </c>
      <c r="AX193" s="16" t="s">
        <v>77</v>
      </c>
      <c r="AY193" s="281" t="s">
        <v>245</v>
      </c>
    </row>
    <row r="194" s="13" customFormat="1">
      <c r="A194" s="13"/>
      <c r="B194" s="239"/>
      <c r="C194" s="240"/>
      <c r="D194" s="234" t="s">
        <v>257</v>
      </c>
      <c r="E194" s="241" t="s">
        <v>1</v>
      </c>
      <c r="F194" s="242" t="s">
        <v>1133</v>
      </c>
      <c r="G194" s="240"/>
      <c r="H194" s="241" t="s">
        <v>1</v>
      </c>
      <c r="I194" s="243"/>
      <c r="J194" s="240"/>
      <c r="K194" s="240"/>
      <c r="L194" s="244"/>
      <c r="M194" s="245"/>
      <c r="N194" s="246"/>
      <c r="O194" s="246"/>
      <c r="P194" s="246"/>
      <c r="Q194" s="246"/>
      <c r="R194" s="246"/>
      <c r="S194" s="246"/>
      <c r="T194" s="24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8" t="s">
        <v>257</v>
      </c>
      <c r="AU194" s="248" t="s">
        <v>87</v>
      </c>
      <c r="AV194" s="13" t="s">
        <v>85</v>
      </c>
      <c r="AW194" s="13" t="s">
        <v>34</v>
      </c>
      <c r="AX194" s="13" t="s">
        <v>77</v>
      </c>
      <c r="AY194" s="248" t="s">
        <v>245</v>
      </c>
    </row>
    <row r="195" s="13" customFormat="1">
      <c r="A195" s="13"/>
      <c r="B195" s="239"/>
      <c r="C195" s="240"/>
      <c r="D195" s="234" t="s">
        <v>257</v>
      </c>
      <c r="E195" s="241" t="s">
        <v>1</v>
      </c>
      <c r="F195" s="242" t="s">
        <v>1106</v>
      </c>
      <c r="G195" s="240"/>
      <c r="H195" s="241" t="s">
        <v>1</v>
      </c>
      <c r="I195" s="243"/>
      <c r="J195" s="240"/>
      <c r="K195" s="240"/>
      <c r="L195" s="244"/>
      <c r="M195" s="245"/>
      <c r="N195" s="246"/>
      <c r="O195" s="246"/>
      <c r="P195" s="246"/>
      <c r="Q195" s="246"/>
      <c r="R195" s="246"/>
      <c r="S195" s="246"/>
      <c r="T195" s="24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8" t="s">
        <v>257</v>
      </c>
      <c r="AU195" s="248" t="s">
        <v>87</v>
      </c>
      <c r="AV195" s="13" t="s">
        <v>85</v>
      </c>
      <c r="AW195" s="13" t="s">
        <v>34</v>
      </c>
      <c r="AX195" s="13" t="s">
        <v>77</v>
      </c>
      <c r="AY195" s="248" t="s">
        <v>245</v>
      </c>
    </row>
    <row r="196" s="14" customFormat="1">
      <c r="A196" s="14"/>
      <c r="B196" s="249"/>
      <c r="C196" s="250"/>
      <c r="D196" s="234" t="s">
        <v>257</v>
      </c>
      <c r="E196" s="251" t="s">
        <v>1</v>
      </c>
      <c r="F196" s="252" t="s">
        <v>1887</v>
      </c>
      <c r="G196" s="250"/>
      <c r="H196" s="253">
        <v>45</v>
      </c>
      <c r="I196" s="254"/>
      <c r="J196" s="250"/>
      <c r="K196" s="250"/>
      <c r="L196" s="255"/>
      <c r="M196" s="256"/>
      <c r="N196" s="257"/>
      <c r="O196" s="257"/>
      <c r="P196" s="257"/>
      <c r="Q196" s="257"/>
      <c r="R196" s="257"/>
      <c r="S196" s="257"/>
      <c r="T196" s="25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9" t="s">
        <v>257</v>
      </c>
      <c r="AU196" s="259" t="s">
        <v>87</v>
      </c>
      <c r="AV196" s="14" t="s">
        <v>87</v>
      </c>
      <c r="AW196" s="14" t="s">
        <v>34</v>
      </c>
      <c r="AX196" s="14" t="s">
        <v>77</v>
      </c>
      <c r="AY196" s="259" t="s">
        <v>245</v>
      </c>
    </row>
    <row r="197" s="16" customFormat="1">
      <c r="A197" s="16"/>
      <c r="B197" s="271"/>
      <c r="C197" s="272"/>
      <c r="D197" s="234" t="s">
        <v>257</v>
      </c>
      <c r="E197" s="273" t="s">
        <v>1048</v>
      </c>
      <c r="F197" s="274" t="s">
        <v>289</v>
      </c>
      <c r="G197" s="272"/>
      <c r="H197" s="275">
        <v>45</v>
      </c>
      <c r="I197" s="276"/>
      <c r="J197" s="272"/>
      <c r="K197" s="272"/>
      <c r="L197" s="277"/>
      <c r="M197" s="278"/>
      <c r="N197" s="279"/>
      <c r="O197" s="279"/>
      <c r="P197" s="279"/>
      <c r="Q197" s="279"/>
      <c r="R197" s="279"/>
      <c r="S197" s="279"/>
      <c r="T197" s="280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T197" s="281" t="s">
        <v>257</v>
      </c>
      <c r="AU197" s="281" t="s">
        <v>87</v>
      </c>
      <c r="AV197" s="16" t="s">
        <v>272</v>
      </c>
      <c r="AW197" s="16" t="s">
        <v>34</v>
      </c>
      <c r="AX197" s="16" t="s">
        <v>77</v>
      </c>
      <c r="AY197" s="281" t="s">
        <v>245</v>
      </c>
    </row>
    <row r="198" s="15" customFormat="1">
      <c r="A198" s="15"/>
      <c r="B198" s="260"/>
      <c r="C198" s="261"/>
      <c r="D198" s="234" t="s">
        <v>257</v>
      </c>
      <c r="E198" s="262" t="s">
        <v>1045</v>
      </c>
      <c r="F198" s="263" t="s">
        <v>266</v>
      </c>
      <c r="G198" s="261"/>
      <c r="H198" s="264">
        <v>3557</v>
      </c>
      <c r="I198" s="265"/>
      <c r="J198" s="261"/>
      <c r="K198" s="261"/>
      <c r="L198" s="266"/>
      <c r="M198" s="267"/>
      <c r="N198" s="268"/>
      <c r="O198" s="268"/>
      <c r="P198" s="268"/>
      <c r="Q198" s="268"/>
      <c r="R198" s="268"/>
      <c r="S198" s="268"/>
      <c r="T198" s="269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0" t="s">
        <v>257</v>
      </c>
      <c r="AU198" s="270" t="s">
        <v>87</v>
      </c>
      <c r="AV198" s="15" t="s">
        <v>253</v>
      </c>
      <c r="AW198" s="15" t="s">
        <v>34</v>
      </c>
      <c r="AX198" s="15" t="s">
        <v>85</v>
      </c>
      <c r="AY198" s="270" t="s">
        <v>245</v>
      </c>
    </row>
    <row r="199" s="2" customFormat="1" ht="16.5" customHeight="1">
      <c r="A199" s="40"/>
      <c r="B199" s="41"/>
      <c r="C199" s="221" t="s">
        <v>335</v>
      </c>
      <c r="D199" s="221" t="s">
        <v>248</v>
      </c>
      <c r="E199" s="222" t="s">
        <v>1140</v>
      </c>
      <c r="F199" s="223" t="s">
        <v>1141</v>
      </c>
      <c r="G199" s="224" t="s">
        <v>275</v>
      </c>
      <c r="H199" s="225">
        <v>30</v>
      </c>
      <c r="I199" s="226"/>
      <c r="J199" s="227">
        <f>ROUND(I199*H199,2)</f>
        <v>0</v>
      </c>
      <c r="K199" s="223" t="s">
        <v>1</v>
      </c>
      <c r="L199" s="46"/>
      <c r="M199" s="228" t="s">
        <v>1</v>
      </c>
      <c r="N199" s="229" t="s">
        <v>42</v>
      </c>
      <c r="O199" s="93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2" t="s">
        <v>253</v>
      </c>
      <c r="AT199" s="232" t="s">
        <v>248</v>
      </c>
      <c r="AU199" s="232" t="s">
        <v>87</v>
      </c>
      <c r="AY199" s="19" t="s">
        <v>245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9" t="s">
        <v>85</v>
      </c>
      <c r="BK199" s="233">
        <f>ROUND(I199*H199,2)</f>
        <v>0</v>
      </c>
      <c r="BL199" s="19" t="s">
        <v>253</v>
      </c>
      <c r="BM199" s="232" t="s">
        <v>1888</v>
      </c>
    </row>
    <row r="200" s="2" customFormat="1">
      <c r="A200" s="40"/>
      <c r="B200" s="41"/>
      <c r="C200" s="42"/>
      <c r="D200" s="234" t="s">
        <v>255</v>
      </c>
      <c r="E200" s="42"/>
      <c r="F200" s="235" t="s">
        <v>1143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255</v>
      </c>
      <c r="AU200" s="19" t="s">
        <v>87</v>
      </c>
    </row>
    <row r="201" s="13" customFormat="1">
      <c r="A201" s="13"/>
      <c r="B201" s="239"/>
      <c r="C201" s="240"/>
      <c r="D201" s="234" t="s">
        <v>257</v>
      </c>
      <c r="E201" s="241" t="s">
        <v>1</v>
      </c>
      <c r="F201" s="242" t="s">
        <v>1144</v>
      </c>
      <c r="G201" s="240"/>
      <c r="H201" s="241" t="s">
        <v>1</v>
      </c>
      <c r="I201" s="243"/>
      <c r="J201" s="240"/>
      <c r="K201" s="240"/>
      <c r="L201" s="244"/>
      <c r="M201" s="245"/>
      <c r="N201" s="246"/>
      <c r="O201" s="246"/>
      <c r="P201" s="246"/>
      <c r="Q201" s="246"/>
      <c r="R201" s="246"/>
      <c r="S201" s="246"/>
      <c r="T201" s="247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8" t="s">
        <v>257</v>
      </c>
      <c r="AU201" s="248" t="s">
        <v>87</v>
      </c>
      <c r="AV201" s="13" t="s">
        <v>85</v>
      </c>
      <c r="AW201" s="13" t="s">
        <v>34</v>
      </c>
      <c r="AX201" s="13" t="s">
        <v>77</v>
      </c>
      <c r="AY201" s="248" t="s">
        <v>245</v>
      </c>
    </row>
    <row r="202" s="14" customFormat="1">
      <c r="A202" s="14"/>
      <c r="B202" s="249"/>
      <c r="C202" s="250"/>
      <c r="D202" s="234" t="s">
        <v>257</v>
      </c>
      <c r="E202" s="251" t="s">
        <v>1009</v>
      </c>
      <c r="F202" s="252" t="s">
        <v>1889</v>
      </c>
      <c r="G202" s="250"/>
      <c r="H202" s="253">
        <v>30</v>
      </c>
      <c r="I202" s="254"/>
      <c r="J202" s="250"/>
      <c r="K202" s="250"/>
      <c r="L202" s="255"/>
      <c r="M202" s="256"/>
      <c r="N202" s="257"/>
      <c r="O202" s="257"/>
      <c r="P202" s="257"/>
      <c r="Q202" s="257"/>
      <c r="R202" s="257"/>
      <c r="S202" s="257"/>
      <c r="T202" s="25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9" t="s">
        <v>257</v>
      </c>
      <c r="AU202" s="259" t="s">
        <v>87</v>
      </c>
      <c r="AV202" s="14" t="s">
        <v>87</v>
      </c>
      <c r="AW202" s="14" t="s">
        <v>34</v>
      </c>
      <c r="AX202" s="14" t="s">
        <v>85</v>
      </c>
      <c r="AY202" s="259" t="s">
        <v>245</v>
      </c>
    </row>
    <row r="203" s="2" customFormat="1" ht="16.5" customHeight="1">
      <c r="A203" s="40"/>
      <c r="B203" s="41"/>
      <c r="C203" s="221" t="s">
        <v>341</v>
      </c>
      <c r="D203" s="221" t="s">
        <v>248</v>
      </c>
      <c r="E203" s="222" t="s">
        <v>1151</v>
      </c>
      <c r="F203" s="223" t="s">
        <v>1152</v>
      </c>
      <c r="G203" s="224" t="s">
        <v>275</v>
      </c>
      <c r="H203" s="225">
        <v>1184</v>
      </c>
      <c r="I203" s="226"/>
      <c r="J203" s="227">
        <f>ROUND(I203*H203,2)</f>
        <v>0</v>
      </c>
      <c r="K203" s="223" t="s">
        <v>252</v>
      </c>
      <c r="L203" s="46"/>
      <c r="M203" s="228" t="s">
        <v>1</v>
      </c>
      <c r="N203" s="229" t="s">
        <v>42</v>
      </c>
      <c r="O203" s="93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32" t="s">
        <v>253</v>
      </c>
      <c r="AT203" s="232" t="s">
        <v>248</v>
      </c>
      <c r="AU203" s="232" t="s">
        <v>87</v>
      </c>
      <c r="AY203" s="19" t="s">
        <v>245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9" t="s">
        <v>85</v>
      </c>
      <c r="BK203" s="233">
        <f>ROUND(I203*H203,2)</f>
        <v>0</v>
      </c>
      <c r="BL203" s="19" t="s">
        <v>253</v>
      </c>
      <c r="BM203" s="232" t="s">
        <v>1890</v>
      </c>
    </row>
    <row r="204" s="2" customFormat="1">
      <c r="A204" s="40"/>
      <c r="B204" s="41"/>
      <c r="C204" s="42"/>
      <c r="D204" s="234" t="s">
        <v>255</v>
      </c>
      <c r="E204" s="42"/>
      <c r="F204" s="235" t="s">
        <v>1154</v>
      </c>
      <c r="G204" s="42"/>
      <c r="H204" s="42"/>
      <c r="I204" s="236"/>
      <c r="J204" s="42"/>
      <c r="K204" s="42"/>
      <c r="L204" s="46"/>
      <c r="M204" s="237"/>
      <c r="N204" s="238"/>
      <c r="O204" s="93"/>
      <c r="P204" s="93"/>
      <c r="Q204" s="93"/>
      <c r="R204" s="93"/>
      <c r="S204" s="93"/>
      <c r="T204" s="94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255</v>
      </c>
      <c r="AU204" s="19" t="s">
        <v>87</v>
      </c>
    </row>
    <row r="205" s="14" customFormat="1">
      <c r="A205" s="14"/>
      <c r="B205" s="249"/>
      <c r="C205" s="250"/>
      <c r="D205" s="234" t="s">
        <v>257</v>
      </c>
      <c r="E205" s="251" t="s">
        <v>1041</v>
      </c>
      <c r="F205" s="252" t="s">
        <v>1891</v>
      </c>
      <c r="G205" s="250"/>
      <c r="H205" s="253">
        <v>1184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85</v>
      </c>
      <c r="AY205" s="259" t="s">
        <v>245</v>
      </c>
    </row>
    <row r="206" s="2" customFormat="1" ht="16.5" customHeight="1">
      <c r="A206" s="40"/>
      <c r="B206" s="41"/>
      <c r="C206" s="221" t="s">
        <v>349</v>
      </c>
      <c r="D206" s="221" t="s">
        <v>248</v>
      </c>
      <c r="E206" s="222" t="s">
        <v>1159</v>
      </c>
      <c r="F206" s="223" t="s">
        <v>1160</v>
      </c>
      <c r="G206" s="224" t="s">
        <v>275</v>
      </c>
      <c r="H206" s="225">
        <v>1515</v>
      </c>
      <c r="I206" s="226"/>
      <c r="J206" s="227">
        <f>ROUND(I206*H206,2)</f>
        <v>0</v>
      </c>
      <c r="K206" s="223" t="s">
        <v>252</v>
      </c>
      <c r="L206" s="46"/>
      <c r="M206" s="228" t="s">
        <v>1</v>
      </c>
      <c r="N206" s="229" t="s">
        <v>42</v>
      </c>
      <c r="O206" s="93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32" t="s">
        <v>253</v>
      </c>
      <c r="AT206" s="232" t="s">
        <v>248</v>
      </c>
      <c r="AU206" s="232" t="s">
        <v>87</v>
      </c>
      <c r="AY206" s="19" t="s">
        <v>245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9" t="s">
        <v>85</v>
      </c>
      <c r="BK206" s="233">
        <f>ROUND(I206*H206,2)</f>
        <v>0</v>
      </c>
      <c r="BL206" s="19" t="s">
        <v>253</v>
      </c>
      <c r="BM206" s="232" t="s">
        <v>1892</v>
      </c>
    </row>
    <row r="207" s="2" customFormat="1">
      <c r="A207" s="40"/>
      <c r="B207" s="41"/>
      <c r="C207" s="42"/>
      <c r="D207" s="234" t="s">
        <v>255</v>
      </c>
      <c r="E207" s="42"/>
      <c r="F207" s="235" t="s">
        <v>1162</v>
      </c>
      <c r="G207" s="42"/>
      <c r="H207" s="42"/>
      <c r="I207" s="236"/>
      <c r="J207" s="42"/>
      <c r="K207" s="42"/>
      <c r="L207" s="46"/>
      <c r="M207" s="237"/>
      <c r="N207" s="238"/>
      <c r="O207" s="93"/>
      <c r="P207" s="93"/>
      <c r="Q207" s="93"/>
      <c r="R207" s="93"/>
      <c r="S207" s="93"/>
      <c r="T207" s="94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255</v>
      </c>
      <c r="AU207" s="19" t="s">
        <v>87</v>
      </c>
    </row>
    <row r="208" s="2" customFormat="1">
      <c r="A208" s="40"/>
      <c r="B208" s="41"/>
      <c r="C208" s="42"/>
      <c r="D208" s="234" t="s">
        <v>540</v>
      </c>
      <c r="E208" s="42"/>
      <c r="F208" s="282" t="s">
        <v>1893</v>
      </c>
      <c r="G208" s="42"/>
      <c r="H208" s="42"/>
      <c r="I208" s="236"/>
      <c r="J208" s="42"/>
      <c r="K208" s="42"/>
      <c r="L208" s="46"/>
      <c r="M208" s="237"/>
      <c r="N208" s="238"/>
      <c r="O208" s="93"/>
      <c r="P208" s="93"/>
      <c r="Q208" s="93"/>
      <c r="R208" s="93"/>
      <c r="S208" s="93"/>
      <c r="T208" s="94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540</v>
      </c>
      <c r="AU208" s="19" t="s">
        <v>87</v>
      </c>
    </row>
    <row r="209" s="13" customFormat="1">
      <c r="A209" s="13"/>
      <c r="B209" s="239"/>
      <c r="C209" s="240"/>
      <c r="D209" s="234" t="s">
        <v>257</v>
      </c>
      <c r="E209" s="241" t="s">
        <v>1</v>
      </c>
      <c r="F209" s="242" t="s">
        <v>1894</v>
      </c>
      <c r="G209" s="240"/>
      <c r="H209" s="241" t="s">
        <v>1</v>
      </c>
      <c r="I209" s="243"/>
      <c r="J209" s="240"/>
      <c r="K209" s="240"/>
      <c r="L209" s="244"/>
      <c r="M209" s="245"/>
      <c r="N209" s="246"/>
      <c r="O209" s="246"/>
      <c r="P209" s="246"/>
      <c r="Q209" s="246"/>
      <c r="R209" s="246"/>
      <c r="S209" s="246"/>
      <c r="T209" s="247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8" t="s">
        <v>257</v>
      </c>
      <c r="AU209" s="248" t="s">
        <v>87</v>
      </c>
      <c r="AV209" s="13" t="s">
        <v>85</v>
      </c>
      <c r="AW209" s="13" t="s">
        <v>34</v>
      </c>
      <c r="AX209" s="13" t="s">
        <v>77</v>
      </c>
      <c r="AY209" s="248" t="s">
        <v>245</v>
      </c>
    </row>
    <row r="210" s="14" customFormat="1">
      <c r="A210" s="14"/>
      <c r="B210" s="249"/>
      <c r="C210" s="250"/>
      <c r="D210" s="234" t="s">
        <v>257</v>
      </c>
      <c r="E210" s="251" t="s">
        <v>1</v>
      </c>
      <c r="F210" s="252" t="s">
        <v>1895</v>
      </c>
      <c r="G210" s="250"/>
      <c r="H210" s="253">
        <v>1170</v>
      </c>
      <c r="I210" s="254"/>
      <c r="J210" s="250"/>
      <c r="K210" s="250"/>
      <c r="L210" s="255"/>
      <c r="M210" s="256"/>
      <c r="N210" s="257"/>
      <c r="O210" s="257"/>
      <c r="P210" s="257"/>
      <c r="Q210" s="257"/>
      <c r="R210" s="257"/>
      <c r="S210" s="257"/>
      <c r="T210" s="25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9" t="s">
        <v>257</v>
      </c>
      <c r="AU210" s="259" t="s">
        <v>87</v>
      </c>
      <c r="AV210" s="14" t="s">
        <v>87</v>
      </c>
      <c r="AW210" s="14" t="s">
        <v>34</v>
      </c>
      <c r="AX210" s="14" t="s">
        <v>77</v>
      </c>
      <c r="AY210" s="259" t="s">
        <v>245</v>
      </c>
    </row>
    <row r="211" s="14" customFormat="1">
      <c r="A211" s="14"/>
      <c r="B211" s="249"/>
      <c r="C211" s="250"/>
      <c r="D211" s="234" t="s">
        <v>257</v>
      </c>
      <c r="E211" s="251" t="s">
        <v>1</v>
      </c>
      <c r="F211" s="252" t="s">
        <v>1896</v>
      </c>
      <c r="G211" s="250"/>
      <c r="H211" s="253">
        <v>345</v>
      </c>
      <c r="I211" s="254"/>
      <c r="J211" s="250"/>
      <c r="K211" s="250"/>
      <c r="L211" s="255"/>
      <c r="M211" s="256"/>
      <c r="N211" s="257"/>
      <c r="O211" s="257"/>
      <c r="P211" s="257"/>
      <c r="Q211" s="257"/>
      <c r="R211" s="257"/>
      <c r="S211" s="257"/>
      <c r="T211" s="25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9" t="s">
        <v>257</v>
      </c>
      <c r="AU211" s="259" t="s">
        <v>87</v>
      </c>
      <c r="AV211" s="14" t="s">
        <v>87</v>
      </c>
      <c r="AW211" s="14" t="s">
        <v>34</v>
      </c>
      <c r="AX211" s="14" t="s">
        <v>77</v>
      </c>
      <c r="AY211" s="259" t="s">
        <v>245</v>
      </c>
    </row>
    <row r="212" s="15" customFormat="1">
      <c r="A212" s="15"/>
      <c r="B212" s="260"/>
      <c r="C212" s="261"/>
      <c r="D212" s="234" t="s">
        <v>257</v>
      </c>
      <c r="E212" s="262" t="s">
        <v>1841</v>
      </c>
      <c r="F212" s="263" t="s">
        <v>266</v>
      </c>
      <c r="G212" s="261"/>
      <c r="H212" s="264">
        <v>1515</v>
      </c>
      <c r="I212" s="265"/>
      <c r="J212" s="261"/>
      <c r="K212" s="261"/>
      <c r="L212" s="266"/>
      <c r="M212" s="267"/>
      <c r="N212" s="268"/>
      <c r="O212" s="268"/>
      <c r="P212" s="268"/>
      <c r="Q212" s="268"/>
      <c r="R212" s="268"/>
      <c r="S212" s="268"/>
      <c r="T212" s="269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70" t="s">
        <v>257</v>
      </c>
      <c r="AU212" s="270" t="s">
        <v>87</v>
      </c>
      <c r="AV212" s="15" t="s">
        <v>253</v>
      </c>
      <c r="AW212" s="15" t="s">
        <v>34</v>
      </c>
      <c r="AX212" s="15" t="s">
        <v>85</v>
      </c>
      <c r="AY212" s="270" t="s">
        <v>245</v>
      </c>
    </row>
    <row r="213" s="2" customFormat="1" ht="16.5" customHeight="1">
      <c r="A213" s="40"/>
      <c r="B213" s="41"/>
      <c r="C213" s="221" t="s">
        <v>8</v>
      </c>
      <c r="D213" s="221" t="s">
        <v>248</v>
      </c>
      <c r="E213" s="222" t="s">
        <v>1174</v>
      </c>
      <c r="F213" s="223" t="s">
        <v>1175</v>
      </c>
      <c r="G213" s="224" t="s">
        <v>275</v>
      </c>
      <c r="H213" s="225">
        <v>30</v>
      </c>
      <c r="I213" s="226"/>
      <c r="J213" s="227">
        <f>ROUND(I213*H213,2)</f>
        <v>0</v>
      </c>
      <c r="K213" s="223" t="s">
        <v>252</v>
      </c>
      <c r="L213" s="46"/>
      <c r="M213" s="228" t="s">
        <v>1</v>
      </c>
      <c r="N213" s="229" t="s">
        <v>42</v>
      </c>
      <c r="O213" s="93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2" t="s">
        <v>253</v>
      </c>
      <c r="AT213" s="232" t="s">
        <v>248</v>
      </c>
      <c r="AU213" s="232" t="s">
        <v>87</v>
      </c>
      <c r="AY213" s="19" t="s">
        <v>245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9" t="s">
        <v>85</v>
      </c>
      <c r="BK213" s="233">
        <f>ROUND(I213*H213,2)</f>
        <v>0</v>
      </c>
      <c r="BL213" s="19" t="s">
        <v>253</v>
      </c>
      <c r="BM213" s="232" t="s">
        <v>1897</v>
      </c>
    </row>
    <row r="214" s="2" customFormat="1">
      <c r="A214" s="40"/>
      <c r="B214" s="41"/>
      <c r="C214" s="42"/>
      <c r="D214" s="234" t="s">
        <v>255</v>
      </c>
      <c r="E214" s="42"/>
      <c r="F214" s="235" t="s">
        <v>1177</v>
      </c>
      <c r="G214" s="42"/>
      <c r="H214" s="42"/>
      <c r="I214" s="236"/>
      <c r="J214" s="42"/>
      <c r="K214" s="42"/>
      <c r="L214" s="46"/>
      <c r="M214" s="237"/>
      <c r="N214" s="238"/>
      <c r="O214" s="93"/>
      <c r="P214" s="93"/>
      <c r="Q214" s="93"/>
      <c r="R214" s="93"/>
      <c r="S214" s="93"/>
      <c r="T214" s="94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255</v>
      </c>
      <c r="AU214" s="19" t="s">
        <v>87</v>
      </c>
    </row>
    <row r="215" s="13" customFormat="1">
      <c r="A215" s="13"/>
      <c r="B215" s="239"/>
      <c r="C215" s="240"/>
      <c r="D215" s="234" t="s">
        <v>257</v>
      </c>
      <c r="E215" s="241" t="s">
        <v>1</v>
      </c>
      <c r="F215" s="242" t="s">
        <v>1178</v>
      </c>
      <c r="G215" s="240"/>
      <c r="H215" s="241" t="s">
        <v>1</v>
      </c>
      <c r="I215" s="243"/>
      <c r="J215" s="240"/>
      <c r="K215" s="240"/>
      <c r="L215" s="244"/>
      <c r="M215" s="245"/>
      <c r="N215" s="246"/>
      <c r="O215" s="246"/>
      <c r="P215" s="246"/>
      <c r="Q215" s="246"/>
      <c r="R215" s="246"/>
      <c r="S215" s="246"/>
      <c r="T215" s="247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8" t="s">
        <v>257</v>
      </c>
      <c r="AU215" s="248" t="s">
        <v>87</v>
      </c>
      <c r="AV215" s="13" t="s">
        <v>85</v>
      </c>
      <c r="AW215" s="13" t="s">
        <v>34</v>
      </c>
      <c r="AX215" s="13" t="s">
        <v>77</v>
      </c>
      <c r="AY215" s="248" t="s">
        <v>245</v>
      </c>
    </row>
    <row r="216" s="14" customFormat="1">
      <c r="A216" s="14"/>
      <c r="B216" s="249"/>
      <c r="C216" s="250"/>
      <c r="D216" s="234" t="s">
        <v>257</v>
      </c>
      <c r="E216" s="251" t="s">
        <v>1</v>
      </c>
      <c r="F216" s="252" t="s">
        <v>502</v>
      </c>
      <c r="G216" s="250"/>
      <c r="H216" s="253">
        <v>30</v>
      </c>
      <c r="I216" s="254"/>
      <c r="J216" s="250"/>
      <c r="K216" s="250"/>
      <c r="L216" s="255"/>
      <c r="M216" s="256"/>
      <c r="N216" s="257"/>
      <c r="O216" s="257"/>
      <c r="P216" s="257"/>
      <c r="Q216" s="257"/>
      <c r="R216" s="257"/>
      <c r="S216" s="257"/>
      <c r="T216" s="25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9" t="s">
        <v>257</v>
      </c>
      <c r="AU216" s="259" t="s">
        <v>87</v>
      </c>
      <c r="AV216" s="14" t="s">
        <v>87</v>
      </c>
      <c r="AW216" s="14" t="s">
        <v>34</v>
      </c>
      <c r="AX216" s="14" t="s">
        <v>85</v>
      </c>
      <c r="AY216" s="259" t="s">
        <v>245</v>
      </c>
    </row>
    <row r="217" s="2" customFormat="1" ht="16.5" customHeight="1">
      <c r="A217" s="40"/>
      <c r="B217" s="41"/>
      <c r="C217" s="221" t="s">
        <v>383</v>
      </c>
      <c r="D217" s="221" t="s">
        <v>248</v>
      </c>
      <c r="E217" s="222" t="s">
        <v>1636</v>
      </c>
      <c r="F217" s="223" t="s">
        <v>1637</v>
      </c>
      <c r="G217" s="224" t="s">
        <v>317</v>
      </c>
      <c r="H217" s="225">
        <v>383</v>
      </c>
      <c r="I217" s="226"/>
      <c r="J217" s="227">
        <f>ROUND(I217*H217,2)</f>
        <v>0</v>
      </c>
      <c r="K217" s="223" t="s">
        <v>252</v>
      </c>
      <c r="L217" s="46"/>
      <c r="M217" s="228" t="s">
        <v>1</v>
      </c>
      <c r="N217" s="229" t="s">
        <v>42</v>
      </c>
      <c r="O217" s="93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32" t="s">
        <v>253</v>
      </c>
      <c r="AT217" s="232" t="s">
        <v>248</v>
      </c>
      <c r="AU217" s="232" t="s">
        <v>87</v>
      </c>
      <c r="AY217" s="19" t="s">
        <v>245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9" t="s">
        <v>85</v>
      </c>
      <c r="BK217" s="233">
        <f>ROUND(I217*H217,2)</f>
        <v>0</v>
      </c>
      <c r="BL217" s="19" t="s">
        <v>253</v>
      </c>
      <c r="BM217" s="232" t="s">
        <v>1898</v>
      </c>
    </row>
    <row r="218" s="2" customFormat="1">
      <c r="A218" s="40"/>
      <c r="B218" s="41"/>
      <c r="C218" s="42"/>
      <c r="D218" s="234" t="s">
        <v>255</v>
      </c>
      <c r="E218" s="42"/>
      <c r="F218" s="235" t="s">
        <v>1639</v>
      </c>
      <c r="G218" s="42"/>
      <c r="H218" s="42"/>
      <c r="I218" s="236"/>
      <c r="J218" s="42"/>
      <c r="K218" s="42"/>
      <c r="L218" s="46"/>
      <c r="M218" s="237"/>
      <c r="N218" s="238"/>
      <c r="O218" s="93"/>
      <c r="P218" s="93"/>
      <c r="Q218" s="93"/>
      <c r="R218" s="93"/>
      <c r="S218" s="93"/>
      <c r="T218" s="94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255</v>
      </c>
      <c r="AU218" s="19" t="s">
        <v>87</v>
      </c>
    </row>
    <row r="219" s="13" customFormat="1">
      <c r="A219" s="13"/>
      <c r="B219" s="239"/>
      <c r="C219" s="240"/>
      <c r="D219" s="234" t="s">
        <v>257</v>
      </c>
      <c r="E219" s="241" t="s">
        <v>1</v>
      </c>
      <c r="F219" s="242" t="s">
        <v>1899</v>
      </c>
      <c r="G219" s="240"/>
      <c r="H219" s="241" t="s">
        <v>1</v>
      </c>
      <c r="I219" s="243"/>
      <c r="J219" s="240"/>
      <c r="K219" s="240"/>
      <c r="L219" s="244"/>
      <c r="M219" s="245"/>
      <c r="N219" s="246"/>
      <c r="O219" s="246"/>
      <c r="P219" s="246"/>
      <c r="Q219" s="246"/>
      <c r="R219" s="246"/>
      <c r="S219" s="246"/>
      <c r="T219" s="24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8" t="s">
        <v>257</v>
      </c>
      <c r="AU219" s="248" t="s">
        <v>87</v>
      </c>
      <c r="AV219" s="13" t="s">
        <v>85</v>
      </c>
      <c r="AW219" s="13" t="s">
        <v>34</v>
      </c>
      <c r="AX219" s="13" t="s">
        <v>77</v>
      </c>
      <c r="AY219" s="248" t="s">
        <v>245</v>
      </c>
    </row>
    <row r="220" s="13" customFormat="1">
      <c r="A220" s="13"/>
      <c r="B220" s="239"/>
      <c r="C220" s="240"/>
      <c r="D220" s="234" t="s">
        <v>257</v>
      </c>
      <c r="E220" s="241" t="s">
        <v>1</v>
      </c>
      <c r="F220" s="242" t="s">
        <v>441</v>
      </c>
      <c r="G220" s="240"/>
      <c r="H220" s="241" t="s">
        <v>1</v>
      </c>
      <c r="I220" s="243"/>
      <c r="J220" s="240"/>
      <c r="K220" s="240"/>
      <c r="L220" s="244"/>
      <c r="M220" s="245"/>
      <c r="N220" s="246"/>
      <c r="O220" s="246"/>
      <c r="P220" s="246"/>
      <c r="Q220" s="246"/>
      <c r="R220" s="246"/>
      <c r="S220" s="246"/>
      <c r="T220" s="24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8" t="s">
        <v>257</v>
      </c>
      <c r="AU220" s="248" t="s">
        <v>87</v>
      </c>
      <c r="AV220" s="13" t="s">
        <v>85</v>
      </c>
      <c r="AW220" s="13" t="s">
        <v>34</v>
      </c>
      <c r="AX220" s="13" t="s">
        <v>77</v>
      </c>
      <c r="AY220" s="248" t="s">
        <v>245</v>
      </c>
    </row>
    <row r="221" s="14" customFormat="1">
      <c r="A221" s="14"/>
      <c r="B221" s="249"/>
      <c r="C221" s="250"/>
      <c r="D221" s="234" t="s">
        <v>257</v>
      </c>
      <c r="E221" s="251" t="s">
        <v>1</v>
      </c>
      <c r="F221" s="252" t="s">
        <v>1900</v>
      </c>
      <c r="G221" s="250"/>
      <c r="H221" s="253">
        <v>174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9" t="s">
        <v>257</v>
      </c>
      <c r="AU221" s="259" t="s">
        <v>87</v>
      </c>
      <c r="AV221" s="14" t="s">
        <v>87</v>
      </c>
      <c r="AW221" s="14" t="s">
        <v>34</v>
      </c>
      <c r="AX221" s="14" t="s">
        <v>77</v>
      </c>
      <c r="AY221" s="259" t="s">
        <v>245</v>
      </c>
    </row>
    <row r="222" s="13" customFormat="1">
      <c r="A222" s="13"/>
      <c r="B222" s="239"/>
      <c r="C222" s="240"/>
      <c r="D222" s="234" t="s">
        <v>257</v>
      </c>
      <c r="E222" s="241" t="s">
        <v>1</v>
      </c>
      <c r="F222" s="242" t="s">
        <v>444</v>
      </c>
      <c r="G222" s="240"/>
      <c r="H222" s="241" t="s">
        <v>1</v>
      </c>
      <c r="I222" s="243"/>
      <c r="J222" s="240"/>
      <c r="K222" s="240"/>
      <c r="L222" s="244"/>
      <c r="M222" s="245"/>
      <c r="N222" s="246"/>
      <c r="O222" s="246"/>
      <c r="P222" s="246"/>
      <c r="Q222" s="246"/>
      <c r="R222" s="246"/>
      <c r="S222" s="246"/>
      <c r="T222" s="247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8" t="s">
        <v>257</v>
      </c>
      <c r="AU222" s="248" t="s">
        <v>87</v>
      </c>
      <c r="AV222" s="13" t="s">
        <v>85</v>
      </c>
      <c r="AW222" s="13" t="s">
        <v>34</v>
      </c>
      <c r="AX222" s="13" t="s">
        <v>77</v>
      </c>
      <c r="AY222" s="248" t="s">
        <v>245</v>
      </c>
    </row>
    <row r="223" s="14" customFormat="1">
      <c r="A223" s="14"/>
      <c r="B223" s="249"/>
      <c r="C223" s="250"/>
      <c r="D223" s="234" t="s">
        <v>257</v>
      </c>
      <c r="E223" s="251" t="s">
        <v>1</v>
      </c>
      <c r="F223" s="252" t="s">
        <v>1901</v>
      </c>
      <c r="G223" s="250"/>
      <c r="H223" s="253">
        <v>209</v>
      </c>
      <c r="I223" s="254"/>
      <c r="J223" s="250"/>
      <c r="K223" s="250"/>
      <c r="L223" s="255"/>
      <c r="M223" s="256"/>
      <c r="N223" s="257"/>
      <c r="O223" s="257"/>
      <c r="P223" s="257"/>
      <c r="Q223" s="257"/>
      <c r="R223" s="257"/>
      <c r="S223" s="257"/>
      <c r="T223" s="25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9" t="s">
        <v>257</v>
      </c>
      <c r="AU223" s="259" t="s">
        <v>87</v>
      </c>
      <c r="AV223" s="14" t="s">
        <v>87</v>
      </c>
      <c r="AW223" s="14" t="s">
        <v>34</v>
      </c>
      <c r="AX223" s="14" t="s">
        <v>77</v>
      </c>
      <c r="AY223" s="259" t="s">
        <v>245</v>
      </c>
    </row>
    <row r="224" s="15" customFormat="1">
      <c r="A224" s="15"/>
      <c r="B224" s="260"/>
      <c r="C224" s="261"/>
      <c r="D224" s="234" t="s">
        <v>257</v>
      </c>
      <c r="E224" s="262" t="s">
        <v>1</v>
      </c>
      <c r="F224" s="263" t="s">
        <v>266</v>
      </c>
      <c r="G224" s="261"/>
      <c r="H224" s="264">
        <v>383</v>
      </c>
      <c r="I224" s="265"/>
      <c r="J224" s="261"/>
      <c r="K224" s="261"/>
      <c r="L224" s="266"/>
      <c r="M224" s="267"/>
      <c r="N224" s="268"/>
      <c r="O224" s="268"/>
      <c r="P224" s="268"/>
      <c r="Q224" s="268"/>
      <c r="R224" s="268"/>
      <c r="S224" s="268"/>
      <c r="T224" s="269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70" t="s">
        <v>257</v>
      </c>
      <c r="AU224" s="270" t="s">
        <v>87</v>
      </c>
      <c r="AV224" s="15" t="s">
        <v>253</v>
      </c>
      <c r="AW224" s="15" t="s">
        <v>34</v>
      </c>
      <c r="AX224" s="15" t="s">
        <v>85</v>
      </c>
      <c r="AY224" s="270" t="s">
        <v>245</v>
      </c>
    </row>
    <row r="225" s="2" customFormat="1" ht="16.5" customHeight="1">
      <c r="A225" s="40"/>
      <c r="B225" s="41"/>
      <c r="C225" s="221" t="s">
        <v>390</v>
      </c>
      <c r="D225" s="221" t="s">
        <v>248</v>
      </c>
      <c r="E225" s="222" t="s">
        <v>1185</v>
      </c>
      <c r="F225" s="223" t="s">
        <v>1186</v>
      </c>
      <c r="G225" s="224" t="s">
        <v>251</v>
      </c>
      <c r="H225" s="225">
        <v>2489.9000000000001</v>
      </c>
      <c r="I225" s="226"/>
      <c r="J225" s="227">
        <f>ROUND(I225*H225,2)</f>
        <v>0</v>
      </c>
      <c r="K225" s="223" t="s">
        <v>252</v>
      </c>
      <c r="L225" s="46"/>
      <c r="M225" s="228" t="s">
        <v>1</v>
      </c>
      <c r="N225" s="229" t="s">
        <v>42</v>
      </c>
      <c r="O225" s="93"/>
      <c r="P225" s="230">
        <f>O225*H225</f>
        <v>0</v>
      </c>
      <c r="Q225" s="230">
        <v>0</v>
      </c>
      <c r="R225" s="230">
        <f>Q225*H225</f>
        <v>0</v>
      </c>
      <c r="S225" s="230">
        <v>0</v>
      </c>
      <c r="T225" s="231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2" t="s">
        <v>253</v>
      </c>
      <c r="AT225" s="232" t="s">
        <v>248</v>
      </c>
      <c r="AU225" s="232" t="s">
        <v>87</v>
      </c>
      <c r="AY225" s="19" t="s">
        <v>245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9" t="s">
        <v>85</v>
      </c>
      <c r="BK225" s="233">
        <f>ROUND(I225*H225,2)</f>
        <v>0</v>
      </c>
      <c r="BL225" s="19" t="s">
        <v>253</v>
      </c>
      <c r="BM225" s="232" t="s">
        <v>1902</v>
      </c>
    </row>
    <row r="226" s="2" customFormat="1">
      <c r="A226" s="40"/>
      <c r="B226" s="41"/>
      <c r="C226" s="42"/>
      <c r="D226" s="234" t="s">
        <v>255</v>
      </c>
      <c r="E226" s="42"/>
      <c r="F226" s="235" t="s">
        <v>1188</v>
      </c>
      <c r="G226" s="42"/>
      <c r="H226" s="42"/>
      <c r="I226" s="236"/>
      <c r="J226" s="42"/>
      <c r="K226" s="42"/>
      <c r="L226" s="46"/>
      <c r="M226" s="237"/>
      <c r="N226" s="238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255</v>
      </c>
      <c r="AU226" s="19" t="s">
        <v>87</v>
      </c>
    </row>
    <row r="227" s="13" customFormat="1">
      <c r="A227" s="13"/>
      <c r="B227" s="239"/>
      <c r="C227" s="240"/>
      <c r="D227" s="234" t="s">
        <v>257</v>
      </c>
      <c r="E227" s="241" t="s">
        <v>1</v>
      </c>
      <c r="F227" s="242" t="s">
        <v>1189</v>
      </c>
      <c r="G227" s="240"/>
      <c r="H227" s="241" t="s">
        <v>1</v>
      </c>
      <c r="I227" s="243"/>
      <c r="J227" s="240"/>
      <c r="K227" s="240"/>
      <c r="L227" s="244"/>
      <c r="M227" s="245"/>
      <c r="N227" s="246"/>
      <c r="O227" s="246"/>
      <c r="P227" s="246"/>
      <c r="Q227" s="246"/>
      <c r="R227" s="246"/>
      <c r="S227" s="246"/>
      <c r="T227" s="247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8" t="s">
        <v>257</v>
      </c>
      <c r="AU227" s="248" t="s">
        <v>87</v>
      </c>
      <c r="AV227" s="13" t="s">
        <v>85</v>
      </c>
      <c r="AW227" s="13" t="s">
        <v>34</v>
      </c>
      <c r="AX227" s="13" t="s">
        <v>77</v>
      </c>
      <c r="AY227" s="248" t="s">
        <v>245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1190</v>
      </c>
      <c r="G228" s="250"/>
      <c r="H228" s="253">
        <v>2489.9000000000001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77</v>
      </c>
      <c r="AY228" s="259" t="s">
        <v>245</v>
      </c>
    </row>
    <row r="229" s="15" customFormat="1">
      <c r="A229" s="15"/>
      <c r="B229" s="260"/>
      <c r="C229" s="261"/>
      <c r="D229" s="234" t="s">
        <v>257</v>
      </c>
      <c r="E229" s="262" t="s">
        <v>1036</v>
      </c>
      <c r="F229" s="263" t="s">
        <v>266</v>
      </c>
      <c r="G229" s="261"/>
      <c r="H229" s="264">
        <v>2489.9000000000001</v>
      </c>
      <c r="I229" s="265"/>
      <c r="J229" s="261"/>
      <c r="K229" s="261"/>
      <c r="L229" s="266"/>
      <c r="M229" s="267"/>
      <c r="N229" s="268"/>
      <c r="O229" s="268"/>
      <c r="P229" s="268"/>
      <c r="Q229" s="268"/>
      <c r="R229" s="268"/>
      <c r="S229" s="268"/>
      <c r="T229" s="269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70" t="s">
        <v>257</v>
      </c>
      <c r="AU229" s="270" t="s">
        <v>87</v>
      </c>
      <c r="AV229" s="15" t="s">
        <v>253</v>
      </c>
      <c r="AW229" s="15" t="s">
        <v>34</v>
      </c>
      <c r="AX229" s="15" t="s">
        <v>85</v>
      </c>
      <c r="AY229" s="270" t="s">
        <v>245</v>
      </c>
    </row>
    <row r="230" s="2" customFormat="1" ht="16.5" customHeight="1">
      <c r="A230" s="40"/>
      <c r="B230" s="41"/>
      <c r="C230" s="221" t="s">
        <v>395</v>
      </c>
      <c r="D230" s="221" t="s">
        <v>248</v>
      </c>
      <c r="E230" s="222" t="s">
        <v>1191</v>
      </c>
      <c r="F230" s="223" t="s">
        <v>1192</v>
      </c>
      <c r="G230" s="224" t="s">
        <v>251</v>
      </c>
      <c r="H230" s="225">
        <v>2205.3400000000001</v>
      </c>
      <c r="I230" s="226"/>
      <c r="J230" s="227">
        <f>ROUND(I230*H230,2)</f>
        <v>0</v>
      </c>
      <c r="K230" s="223" t="s">
        <v>252</v>
      </c>
      <c r="L230" s="46"/>
      <c r="M230" s="228" t="s">
        <v>1</v>
      </c>
      <c r="N230" s="229" t="s">
        <v>42</v>
      </c>
      <c r="O230" s="93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32" t="s">
        <v>253</v>
      </c>
      <c r="AT230" s="232" t="s">
        <v>248</v>
      </c>
      <c r="AU230" s="232" t="s">
        <v>87</v>
      </c>
      <c r="AY230" s="19" t="s">
        <v>245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9" t="s">
        <v>85</v>
      </c>
      <c r="BK230" s="233">
        <f>ROUND(I230*H230,2)</f>
        <v>0</v>
      </c>
      <c r="BL230" s="19" t="s">
        <v>253</v>
      </c>
      <c r="BM230" s="232" t="s">
        <v>1903</v>
      </c>
    </row>
    <row r="231" s="2" customFormat="1">
      <c r="A231" s="40"/>
      <c r="B231" s="41"/>
      <c r="C231" s="42"/>
      <c r="D231" s="234" t="s">
        <v>255</v>
      </c>
      <c r="E231" s="42"/>
      <c r="F231" s="235" t="s">
        <v>1194</v>
      </c>
      <c r="G231" s="42"/>
      <c r="H231" s="42"/>
      <c r="I231" s="236"/>
      <c r="J231" s="42"/>
      <c r="K231" s="42"/>
      <c r="L231" s="46"/>
      <c r="M231" s="237"/>
      <c r="N231" s="238"/>
      <c r="O231" s="93"/>
      <c r="P231" s="93"/>
      <c r="Q231" s="93"/>
      <c r="R231" s="93"/>
      <c r="S231" s="93"/>
      <c r="T231" s="94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T231" s="19" t="s">
        <v>255</v>
      </c>
      <c r="AU231" s="19" t="s">
        <v>87</v>
      </c>
    </row>
    <row r="232" s="13" customFormat="1">
      <c r="A232" s="13"/>
      <c r="B232" s="239"/>
      <c r="C232" s="240"/>
      <c r="D232" s="234" t="s">
        <v>257</v>
      </c>
      <c r="E232" s="241" t="s">
        <v>1</v>
      </c>
      <c r="F232" s="242" t="s">
        <v>1195</v>
      </c>
      <c r="G232" s="240"/>
      <c r="H232" s="241" t="s">
        <v>1</v>
      </c>
      <c r="I232" s="243"/>
      <c r="J232" s="240"/>
      <c r="K232" s="240"/>
      <c r="L232" s="244"/>
      <c r="M232" s="245"/>
      <c r="N232" s="246"/>
      <c r="O232" s="246"/>
      <c r="P232" s="246"/>
      <c r="Q232" s="246"/>
      <c r="R232" s="246"/>
      <c r="S232" s="246"/>
      <c r="T232" s="24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8" t="s">
        <v>257</v>
      </c>
      <c r="AU232" s="248" t="s">
        <v>87</v>
      </c>
      <c r="AV232" s="13" t="s">
        <v>85</v>
      </c>
      <c r="AW232" s="13" t="s">
        <v>34</v>
      </c>
      <c r="AX232" s="13" t="s">
        <v>77</v>
      </c>
      <c r="AY232" s="248" t="s">
        <v>245</v>
      </c>
    </row>
    <row r="233" s="14" customFormat="1">
      <c r="A233" s="14"/>
      <c r="B233" s="249"/>
      <c r="C233" s="250"/>
      <c r="D233" s="234" t="s">
        <v>257</v>
      </c>
      <c r="E233" s="251" t="s">
        <v>1034</v>
      </c>
      <c r="F233" s="252" t="s">
        <v>1196</v>
      </c>
      <c r="G233" s="250"/>
      <c r="H233" s="253">
        <v>1138.24</v>
      </c>
      <c r="I233" s="254"/>
      <c r="J233" s="250"/>
      <c r="K233" s="250"/>
      <c r="L233" s="255"/>
      <c r="M233" s="256"/>
      <c r="N233" s="257"/>
      <c r="O233" s="257"/>
      <c r="P233" s="257"/>
      <c r="Q233" s="257"/>
      <c r="R233" s="257"/>
      <c r="S233" s="257"/>
      <c r="T233" s="25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9" t="s">
        <v>257</v>
      </c>
      <c r="AU233" s="259" t="s">
        <v>87</v>
      </c>
      <c r="AV233" s="14" t="s">
        <v>87</v>
      </c>
      <c r="AW233" s="14" t="s">
        <v>34</v>
      </c>
      <c r="AX233" s="14" t="s">
        <v>77</v>
      </c>
      <c r="AY233" s="259" t="s">
        <v>245</v>
      </c>
    </row>
    <row r="234" s="13" customFormat="1">
      <c r="A234" s="13"/>
      <c r="B234" s="239"/>
      <c r="C234" s="240"/>
      <c r="D234" s="234" t="s">
        <v>257</v>
      </c>
      <c r="E234" s="241" t="s">
        <v>1</v>
      </c>
      <c r="F234" s="242" t="s">
        <v>1197</v>
      </c>
      <c r="G234" s="240"/>
      <c r="H234" s="241" t="s">
        <v>1</v>
      </c>
      <c r="I234" s="243"/>
      <c r="J234" s="240"/>
      <c r="K234" s="240"/>
      <c r="L234" s="244"/>
      <c r="M234" s="245"/>
      <c r="N234" s="246"/>
      <c r="O234" s="246"/>
      <c r="P234" s="246"/>
      <c r="Q234" s="246"/>
      <c r="R234" s="246"/>
      <c r="S234" s="246"/>
      <c r="T234" s="24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8" t="s">
        <v>257</v>
      </c>
      <c r="AU234" s="248" t="s">
        <v>87</v>
      </c>
      <c r="AV234" s="13" t="s">
        <v>85</v>
      </c>
      <c r="AW234" s="13" t="s">
        <v>34</v>
      </c>
      <c r="AX234" s="13" t="s">
        <v>77</v>
      </c>
      <c r="AY234" s="248" t="s">
        <v>245</v>
      </c>
    </row>
    <row r="235" s="14" customFormat="1">
      <c r="A235" s="14"/>
      <c r="B235" s="249"/>
      <c r="C235" s="250"/>
      <c r="D235" s="234" t="s">
        <v>257</v>
      </c>
      <c r="E235" s="251" t="s">
        <v>1</v>
      </c>
      <c r="F235" s="252" t="s">
        <v>1198</v>
      </c>
      <c r="G235" s="250"/>
      <c r="H235" s="253">
        <v>1067.0999999999999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9" t="s">
        <v>257</v>
      </c>
      <c r="AU235" s="259" t="s">
        <v>87</v>
      </c>
      <c r="AV235" s="14" t="s">
        <v>87</v>
      </c>
      <c r="AW235" s="14" t="s">
        <v>34</v>
      </c>
      <c r="AX235" s="14" t="s">
        <v>77</v>
      </c>
      <c r="AY235" s="259" t="s">
        <v>245</v>
      </c>
    </row>
    <row r="236" s="15" customFormat="1">
      <c r="A236" s="15"/>
      <c r="B236" s="260"/>
      <c r="C236" s="261"/>
      <c r="D236" s="234" t="s">
        <v>257</v>
      </c>
      <c r="E236" s="262" t="s">
        <v>1</v>
      </c>
      <c r="F236" s="263" t="s">
        <v>266</v>
      </c>
      <c r="G236" s="261"/>
      <c r="H236" s="264">
        <v>2205.3400000000001</v>
      </c>
      <c r="I236" s="265"/>
      <c r="J236" s="261"/>
      <c r="K236" s="261"/>
      <c r="L236" s="266"/>
      <c r="M236" s="267"/>
      <c r="N236" s="268"/>
      <c r="O236" s="268"/>
      <c r="P236" s="268"/>
      <c r="Q236" s="268"/>
      <c r="R236" s="268"/>
      <c r="S236" s="268"/>
      <c r="T236" s="269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70" t="s">
        <v>257</v>
      </c>
      <c r="AU236" s="270" t="s">
        <v>87</v>
      </c>
      <c r="AV236" s="15" t="s">
        <v>253</v>
      </c>
      <c r="AW236" s="15" t="s">
        <v>34</v>
      </c>
      <c r="AX236" s="15" t="s">
        <v>85</v>
      </c>
      <c r="AY236" s="270" t="s">
        <v>245</v>
      </c>
    </row>
    <row r="237" s="2" customFormat="1" ht="16.5" customHeight="1">
      <c r="A237" s="40"/>
      <c r="B237" s="41"/>
      <c r="C237" s="221" t="s">
        <v>402</v>
      </c>
      <c r="D237" s="221" t="s">
        <v>248</v>
      </c>
      <c r="E237" s="222" t="s">
        <v>1200</v>
      </c>
      <c r="F237" s="223" t="s">
        <v>1201</v>
      </c>
      <c r="G237" s="224" t="s">
        <v>251</v>
      </c>
      <c r="H237" s="225">
        <v>10669.424999999999</v>
      </c>
      <c r="I237" s="226"/>
      <c r="J237" s="227">
        <f>ROUND(I237*H237,2)</f>
        <v>0</v>
      </c>
      <c r="K237" s="223" t="s">
        <v>252</v>
      </c>
      <c r="L237" s="46"/>
      <c r="M237" s="228" t="s">
        <v>1</v>
      </c>
      <c r="N237" s="229" t="s">
        <v>42</v>
      </c>
      <c r="O237" s="93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32" t="s">
        <v>253</v>
      </c>
      <c r="AT237" s="232" t="s">
        <v>248</v>
      </c>
      <c r="AU237" s="232" t="s">
        <v>87</v>
      </c>
      <c r="AY237" s="19" t="s">
        <v>245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9" t="s">
        <v>85</v>
      </c>
      <c r="BK237" s="233">
        <f>ROUND(I237*H237,2)</f>
        <v>0</v>
      </c>
      <c r="BL237" s="19" t="s">
        <v>253</v>
      </c>
      <c r="BM237" s="232" t="s">
        <v>1904</v>
      </c>
    </row>
    <row r="238" s="2" customFormat="1">
      <c r="A238" s="40"/>
      <c r="B238" s="41"/>
      <c r="C238" s="42"/>
      <c r="D238" s="234" t="s">
        <v>255</v>
      </c>
      <c r="E238" s="42"/>
      <c r="F238" s="235" t="s">
        <v>1203</v>
      </c>
      <c r="G238" s="42"/>
      <c r="H238" s="42"/>
      <c r="I238" s="236"/>
      <c r="J238" s="42"/>
      <c r="K238" s="42"/>
      <c r="L238" s="46"/>
      <c r="M238" s="237"/>
      <c r="N238" s="238"/>
      <c r="O238" s="93"/>
      <c r="P238" s="93"/>
      <c r="Q238" s="93"/>
      <c r="R238" s="93"/>
      <c r="S238" s="93"/>
      <c r="T238" s="94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255</v>
      </c>
      <c r="AU238" s="19" t="s">
        <v>87</v>
      </c>
    </row>
    <row r="239" s="13" customFormat="1">
      <c r="A239" s="13"/>
      <c r="B239" s="239"/>
      <c r="C239" s="240"/>
      <c r="D239" s="234" t="s">
        <v>257</v>
      </c>
      <c r="E239" s="241" t="s">
        <v>1</v>
      </c>
      <c r="F239" s="242" t="s">
        <v>1204</v>
      </c>
      <c r="G239" s="240"/>
      <c r="H239" s="241" t="s">
        <v>1</v>
      </c>
      <c r="I239" s="243"/>
      <c r="J239" s="240"/>
      <c r="K239" s="240"/>
      <c r="L239" s="244"/>
      <c r="M239" s="245"/>
      <c r="N239" s="246"/>
      <c r="O239" s="246"/>
      <c r="P239" s="246"/>
      <c r="Q239" s="246"/>
      <c r="R239" s="246"/>
      <c r="S239" s="246"/>
      <c r="T239" s="247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8" t="s">
        <v>257</v>
      </c>
      <c r="AU239" s="248" t="s">
        <v>87</v>
      </c>
      <c r="AV239" s="13" t="s">
        <v>85</v>
      </c>
      <c r="AW239" s="13" t="s">
        <v>34</v>
      </c>
      <c r="AX239" s="13" t="s">
        <v>77</v>
      </c>
      <c r="AY239" s="248" t="s">
        <v>245</v>
      </c>
    </row>
    <row r="240" s="14" customFormat="1">
      <c r="A240" s="14"/>
      <c r="B240" s="249"/>
      <c r="C240" s="250"/>
      <c r="D240" s="234" t="s">
        <v>257</v>
      </c>
      <c r="E240" s="251" t="s">
        <v>1</v>
      </c>
      <c r="F240" s="252" t="s">
        <v>1205</v>
      </c>
      <c r="G240" s="250"/>
      <c r="H240" s="253">
        <v>959.5</v>
      </c>
      <c r="I240" s="254"/>
      <c r="J240" s="250"/>
      <c r="K240" s="250"/>
      <c r="L240" s="255"/>
      <c r="M240" s="256"/>
      <c r="N240" s="257"/>
      <c r="O240" s="257"/>
      <c r="P240" s="257"/>
      <c r="Q240" s="257"/>
      <c r="R240" s="257"/>
      <c r="S240" s="257"/>
      <c r="T240" s="25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9" t="s">
        <v>257</v>
      </c>
      <c r="AU240" s="259" t="s">
        <v>87</v>
      </c>
      <c r="AV240" s="14" t="s">
        <v>87</v>
      </c>
      <c r="AW240" s="14" t="s">
        <v>34</v>
      </c>
      <c r="AX240" s="14" t="s">
        <v>77</v>
      </c>
      <c r="AY240" s="259" t="s">
        <v>245</v>
      </c>
    </row>
    <row r="241" s="14" customFormat="1">
      <c r="A241" s="14"/>
      <c r="B241" s="249"/>
      <c r="C241" s="250"/>
      <c r="D241" s="234" t="s">
        <v>257</v>
      </c>
      <c r="E241" s="251" t="s">
        <v>1</v>
      </c>
      <c r="F241" s="252" t="s">
        <v>1206</v>
      </c>
      <c r="G241" s="250"/>
      <c r="H241" s="253">
        <v>691.04999999999995</v>
      </c>
      <c r="I241" s="254"/>
      <c r="J241" s="250"/>
      <c r="K241" s="250"/>
      <c r="L241" s="255"/>
      <c r="M241" s="256"/>
      <c r="N241" s="257"/>
      <c r="O241" s="257"/>
      <c r="P241" s="257"/>
      <c r="Q241" s="257"/>
      <c r="R241" s="257"/>
      <c r="S241" s="257"/>
      <c r="T241" s="25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9" t="s">
        <v>257</v>
      </c>
      <c r="AU241" s="259" t="s">
        <v>87</v>
      </c>
      <c r="AV241" s="14" t="s">
        <v>87</v>
      </c>
      <c r="AW241" s="14" t="s">
        <v>34</v>
      </c>
      <c r="AX241" s="14" t="s">
        <v>77</v>
      </c>
      <c r="AY241" s="259" t="s">
        <v>245</v>
      </c>
    </row>
    <row r="242" s="14" customFormat="1">
      <c r="A242" s="14"/>
      <c r="B242" s="249"/>
      <c r="C242" s="250"/>
      <c r="D242" s="234" t="s">
        <v>257</v>
      </c>
      <c r="E242" s="251" t="s">
        <v>1</v>
      </c>
      <c r="F242" s="252" t="s">
        <v>1207</v>
      </c>
      <c r="G242" s="250"/>
      <c r="H242" s="253">
        <v>5872.5</v>
      </c>
      <c r="I242" s="254"/>
      <c r="J242" s="250"/>
      <c r="K242" s="250"/>
      <c r="L242" s="255"/>
      <c r="M242" s="256"/>
      <c r="N242" s="257"/>
      <c r="O242" s="257"/>
      <c r="P242" s="257"/>
      <c r="Q242" s="257"/>
      <c r="R242" s="257"/>
      <c r="S242" s="257"/>
      <c r="T242" s="25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9" t="s">
        <v>257</v>
      </c>
      <c r="AU242" s="259" t="s">
        <v>87</v>
      </c>
      <c r="AV242" s="14" t="s">
        <v>87</v>
      </c>
      <c r="AW242" s="14" t="s">
        <v>34</v>
      </c>
      <c r="AX242" s="14" t="s">
        <v>77</v>
      </c>
      <c r="AY242" s="259" t="s">
        <v>245</v>
      </c>
    </row>
    <row r="243" s="14" customFormat="1">
      <c r="A243" s="14"/>
      <c r="B243" s="249"/>
      <c r="C243" s="250"/>
      <c r="D243" s="234" t="s">
        <v>257</v>
      </c>
      <c r="E243" s="251" t="s">
        <v>1</v>
      </c>
      <c r="F243" s="252" t="s">
        <v>1905</v>
      </c>
      <c r="G243" s="250"/>
      <c r="H243" s="253">
        <v>77.625</v>
      </c>
      <c r="I243" s="254"/>
      <c r="J243" s="250"/>
      <c r="K243" s="250"/>
      <c r="L243" s="255"/>
      <c r="M243" s="256"/>
      <c r="N243" s="257"/>
      <c r="O243" s="257"/>
      <c r="P243" s="257"/>
      <c r="Q243" s="257"/>
      <c r="R243" s="257"/>
      <c r="S243" s="257"/>
      <c r="T243" s="25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9" t="s">
        <v>257</v>
      </c>
      <c r="AU243" s="259" t="s">
        <v>87</v>
      </c>
      <c r="AV243" s="14" t="s">
        <v>87</v>
      </c>
      <c r="AW243" s="14" t="s">
        <v>34</v>
      </c>
      <c r="AX243" s="14" t="s">
        <v>77</v>
      </c>
      <c r="AY243" s="259" t="s">
        <v>245</v>
      </c>
    </row>
    <row r="244" s="14" customFormat="1">
      <c r="A244" s="14"/>
      <c r="B244" s="249"/>
      <c r="C244" s="250"/>
      <c r="D244" s="234" t="s">
        <v>257</v>
      </c>
      <c r="E244" s="251" t="s">
        <v>1</v>
      </c>
      <c r="F244" s="252" t="s">
        <v>1906</v>
      </c>
      <c r="G244" s="250"/>
      <c r="H244" s="253">
        <v>945</v>
      </c>
      <c r="I244" s="254"/>
      <c r="J244" s="250"/>
      <c r="K244" s="250"/>
      <c r="L244" s="255"/>
      <c r="M244" s="256"/>
      <c r="N244" s="257"/>
      <c r="O244" s="257"/>
      <c r="P244" s="257"/>
      <c r="Q244" s="257"/>
      <c r="R244" s="257"/>
      <c r="S244" s="257"/>
      <c r="T244" s="25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9" t="s">
        <v>257</v>
      </c>
      <c r="AU244" s="259" t="s">
        <v>87</v>
      </c>
      <c r="AV244" s="14" t="s">
        <v>87</v>
      </c>
      <c r="AW244" s="14" t="s">
        <v>34</v>
      </c>
      <c r="AX244" s="14" t="s">
        <v>77</v>
      </c>
      <c r="AY244" s="259" t="s">
        <v>245</v>
      </c>
    </row>
    <row r="245" s="16" customFormat="1">
      <c r="A245" s="16"/>
      <c r="B245" s="271"/>
      <c r="C245" s="272"/>
      <c r="D245" s="234" t="s">
        <v>257</v>
      </c>
      <c r="E245" s="273" t="s">
        <v>1</v>
      </c>
      <c r="F245" s="274" t="s">
        <v>289</v>
      </c>
      <c r="G245" s="272"/>
      <c r="H245" s="275">
        <v>8545.6749999999993</v>
      </c>
      <c r="I245" s="276"/>
      <c r="J245" s="272"/>
      <c r="K245" s="272"/>
      <c r="L245" s="277"/>
      <c r="M245" s="278"/>
      <c r="N245" s="279"/>
      <c r="O245" s="279"/>
      <c r="P245" s="279"/>
      <c r="Q245" s="279"/>
      <c r="R245" s="279"/>
      <c r="S245" s="279"/>
      <c r="T245" s="280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281" t="s">
        <v>257</v>
      </c>
      <c r="AU245" s="281" t="s">
        <v>87</v>
      </c>
      <c r="AV245" s="16" t="s">
        <v>272</v>
      </c>
      <c r="AW245" s="16" t="s">
        <v>34</v>
      </c>
      <c r="AX245" s="16" t="s">
        <v>77</v>
      </c>
      <c r="AY245" s="281" t="s">
        <v>245</v>
      </c>
    </row>
    <row r="246" s="13" customFormat="1">
      <c r="A246" s="13"/>
      <c r="B246" s="239"/>
      <c r="C246" s="240"/>
      <c r="D246" s="234" t="s">
        <v>257</v>
      </c>
      <c r="E246" s="241" t="s">
        <v>1</v>
      </c>
      <c r="F246" s="242" t="s">
        <v>1907</v>
      </c>
      <c r="G246" s="240"/>
      <c r="H246" s="241" t="s">
        <v>1</v>
      </c>
      <c r="I246" s="243"/>
      <c r="J246" s="240"/>
      <c r="K246" s="240"/>
      <c r="L246" s="244"/>
      <c r="M246" s="245"/>
      <c r="N246" s="246"/>
      <c r="O246" s="246"/>
      <c r="P246" s="246"/>
      <c r="Q246" s="246"/>
      <c r="R246" s="246"/>
      <c r="S246" s="246"/>
      <c r="T246" s="24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8" t="s">
        <v>257</v>
      </c>
      <c r="AU246" s="248" t="s">
        <v>87</v>
      </c>
      <c r="AV246" s="13" t="s">
        <v>85</v>
      </c>
      <c r="AW246" s="13" t="s">
        <v>34</v>
      </c>
      <c r="AX246" s="13" t="s">
        <v>77</v>
      </c>
      <c r="AY246" s="248" t="s">
        <v>245</v>
      </c>
    </row>
    <row r="247" s="13" customFormat="1">
      <c r="A247" s="13"/>
      <c r="B247" s="239"/>
      <c r="C247" s="240"/>
      <c r="D247" s="234" t="s">
        <v>257</v>
      </c>
      <c r="E247" s="241" t="s">
        <v>1</v>
      </c>
      <c r="F247" s="242" t="s">
        <v>441</v>
      </c>
      <c r="G247" s="240"/>
      <c r="H247" s="241" t="s">
        <v>1</v>
      </c>
      <c r="I247" s="243"/>
      <c r="J247" s="240"/>
      <c r="K247" s="240"/>
      <c r="L247" s="244"/>
      <c r="M247" s="245"/>
      <c r="N247" s="246"/>
      <c r="O247" s="246"/>
      <c r="P247" s="246"/>
      <c r="Q247" s="246"/>
      <c r="R247" s="246"/>
      <c r="S247" s="246"/>
      <c r="T247" s="247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8" t="s">
        <v>257</v>
      </c>
      <c r="AU247" s="248" t="s">
        <v>87</v>
      </c>
      <c r="AV247" s="13" t="s">
        <v>85</v>
      </c>
      <c r="AW247" s="13" t="s">
        <v>34</v>
      </c>
      <c r="AX247" s="13" t="s">
        <v>77</v>
      </c>
      <c r="AY247" s="248" t="s">
        <v>245</v>
      </c>
    </row>
    <row r="248" s="14" customFormat="1">
      <c r="A248" s="14"/>
      <c r="B248" s="249"/>
      <c r="C248" s="250"/>
      <c r="D248" s="234" t="s">
        <v>257</v>
      </c>
      <c r="E248" s="251" t="s">
        <v>1</v>
      </c>
      <c r="F248" s="252" t="s">
        <v>1908</v>
      </c>
      <c r="G248" s="250"/>
      <c r="H248" s="253">
        <v>207</v>
      </c>
      <c r="I248" s="254"/>
      <c r="J248" s="250"/>
      <c r="K248" s="250"/>
      <c r="L248" s="255"/>
      <c r="M248" s="256"/>
      <c r="N248" s="257"/>
      <c r="O248" s="257"/>
      <c r="P248" s="257"/>
      <c r="Q248" s="257"/>
      <c r="R248" s="257"/>
      <c r="S248" s="257"/>
      <c r="T248" s="25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9" t="s">
        <v>257</v>
      </c>
      <c r="AU248" s="259" t="s">
        <v>87</v>
      </c>
      <c r="AV248" s="14" t="s">
        <v>87</v>
      </c>
      <c r="AW248" s="14" t="s">
        <v>34</v>
      </c>
      <c r="AX248" s="14" t="s">
        <v>77</v>
      </c>
      <c r="AY248" s="259" t="s">
        <v>245</v>
      </c>
    </row>
    <row r="249" s="14" customFormat="1">
      <c r="A249" s="14"/>
      <c r="B249" s="249"/>
      <c r="C249" s="250"/>
      <c r="D249" s="234" t="s">
        <v>257</v>
      </c>
      <c r="E249" s="251" t="s">
        <v>1</v>
      </c>
      <c r="F249" s="252" t="s">
        <v>1909</v>
      </c>
      <c r="G249" s="250"/>
      <c r="H249" s="253">
        <v>60</v>
      </c>
      <c r="I249" s="254"/>
      <c r="J249" s="250"/>
      <c r="K249" s="250"/>
      <c r="L249" s="255"/>
      <c r="M249" s="256"/>
      <c r="N249" s="257"/>
      <c r="O249" s="257"/>
      <c r="P249" s="257"/>
      <c r="Q249" s="257"/>
      <c r="R249" s="257"/>
      <c r="S249" s="257"/>
      <c r="T249" s="258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9" t="s">
        <v>257</v>
      </c>
      <c r="AU249" s="259" t="s">
        <v>87</v>
      </c>
      <c r="AV249" s="14" t="s">
        <v>87</v>
      </c>
      <c r="AW249" s="14" t="s">
        <v>34</v>
      </c>
      <c r="AX249" s="14" t="s">
        <v>77</v>
      </c>
      <c r="AY249" s="259" t="s">
        <v>245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1910</v>
      </c>
      <c r="G250" s="250"/>
      <c r="H250" s="253">
        <v>32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77</v>
      </c>
      <c r="AY250" s="259" t="s">
        <v>245</v>
      </c>
    </row>
    <row r="251" s="14" customFormat="1">
      <c r="A251" s="14"/>
      <c r="B251" s="249"/>
      <c r="C251" s="250"/>
      <c r="D251" s="234" t="s">
        <v>257</v>
      </c>
      <c r="E251" s="251" t="s">
        <v>1</v>
      </c>
      <c r="F251" s="252" t="s">
        <v>1911</v>
      </c>
      <c r="G251" s="250"/>
      <c r="H251" s="253">
        <v>198</v>
      </c>
      <c r="I251" s="254"/>
      <c r="J251" s="250"/>
      <c r="K251" s="250"/>
      <c r="L251" s="255"/>
      <c r="M251" s="256"/>
      <c r="N251" s="257"/>
      <c r="O251" s="257"/>
      <c r="P251" s="257"/>
      <c r="Q251" s="257"/>
      <c r="R251" s="257"/>
      <c r="S251" s="257"/>
      <c r="T251" s="258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9" t="s">
        <v>257</v>
      </c>
      <c r="AU251" s="259" t="s">
        <v>87</v>
      </c>
      <c r="AV251" s="14" t="s">
        <v>87</v>
      </c>
      <c r="AW251" s="14" t="s">
        <v>34</v>
      </c>
      <c r="AX251" s="14" t="s">
        <v>77</v>
      </c>
      <c r="AY251" s="259" t="s">
        <v>245</v>
      </c>
    </row>
    <row r="252" s="14" customFormat="1">
      <c r="A252" s="14"/>
      <c r="B252" s="249"/>
      <c r="C252" s="250"/>
      <c r="D252" s="234" t="s">
        <v>257</v>
      </c>
      <c r="E252" s="251" t="s">
        <v>1</v>
      </c>
      <c r="F252" s="252" t="s">
        <v>1912</v>
      </c>
      <c r="G252" s="250"/>
      <c r="H252" s="253">
        <v>96</v>
      </c>
      <c r="I252" s="254"/>
      <c r="J252" s="250"/>
      <c r="K252" s="250"/>
      <c r="L252" s="255"/>
      <c r="M252" s="256"/>
      <c r="N252" s="257"/>
      <c r="O252" s="257"/>
      <c r="P252" s="257"/>
      <c r="Q252" s="257"/>
      <c r="R252" s="257"/>
      <c r="S252" s="257"/>
      <c r="T252" s="258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9" t="s">
        <v>257</v>
      </c>
      <c r="AU252" s="259" t="s">
        <v>87</v>
      </c>
      <c r="AV252" s="14" t="s">
        <v>87</v>
      </c>
      <c r="AW252" s="14" t="s">
        <v>34</v>
      </c>
      <c r="AX252" s="14" t="s">
        <v>77</v>
      </c>
      <c r="AY252" s="259" t="s">
        <v>245</v>
      </c>
    </row>
    <row r="253" s="14" customFormat="1">
      <c r="A253" s="14"/>
      <c r="B253" s="249"/>
      <c r="C253" s="250"/>
      <c r="D253" s="234" t="s">
        <v>257</v>
      </c>
      <c r="E253" s="251" t="s">
        <v>1</v>
      </c>
      <c r="F253" s="252" t="s">
        <v>1913</v>
      </c>
      <c r="G253" s="250"/>
      <c r="H253" s="253">
        <v>975</v>
      </c>
      <c r="I253" s="254"/>
      <c r="J253" s="250"/>
      <c r="K253" s="250"/>
      <c r="L253" s="255"/>
      <c r="M253" s="256"/>
      <c r="N253" s="257"/>
      <c r="O253" s="257"/>
      <c r="P253" s="257"/>
      <c r="Q253" s="257"/>
      <c r="R253" s="257"/>
      <c r="S253" s="257"/>
      <c r="T253" s="258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9" t="s">
        <v>257</v>
      </c>
      <c r="AU253" s="259" t="s">
        <v>87</v>
      </c>
      <c r="AV253" s="14" t="s">
        <v>87</v>
      </c>
      <c r="AW253" s="14" t="s">
        <v>34</v>
      </c>
      <c r="AX253" s="14" t="s">
        <v>77</v>
      </c>
      <c r="AY253" s="259" t="s">
        <v>245</v>
      </c>
    </row>
    <row r="254" s="14" customFormat="1">
      <c r="A254" s="14"/>
      <c r="B254" s="249"/>
      <c r="C254" s="250"/>
      <c r="D254" s="234" t="s">
        <v>257</v>
      </c>
      <c r="E254" s="251" t="s">
        <v>1</v>
      </c>
      <c r="F254" s="252" t="s">
        <v>1914</v>
      </c>
      <c r="G254" s="250"/>
      <c r="H254" s="253">
        <v>287.5</v>
      </c>
      <c r="I254" s="254"/>
      <c r="J254" s="250"/>
      <c r="K254" s="250"/>
      <c r="L254" s="255"/>
      <c r="M254" s="256"/>
      <c r="N254" s="257"/>
      <c r="O254" s="257"/>
      <c r="P254" s="257"/>
      <c r="Q254" s="257"/>
      <c r="R254" s="257"/>
      <c r="S254" s="257"/>
      <c r="T254" s="258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9" t="s">
        <v>257</v>
      </c>
      <c r="AU254" s="259" t="s">
        <v>87</v>
      </c>
      <c r="AV254" s="14" t="s">
        <v>87</v>
      </c>
      <c r="AW254" s="14" t="s">
        <v>34</v>
      </c>
      <c r="AX254" s="14" t="s">
        <v>77</v>
      </c>
      <c r="AY254" s="259" t="s">
        <v>245</v>
      </c>
    </row>
    <row r="255" s="13" customFormat="1">
      <c r="A255" s="13"/>
      <c r="B255" s="239"/>
      <c r="C255" s="240"/>
      <c r="D255" s="234" t="s">
        <v>257</v>
      </c>
      <c r="E255" s="241" t="s">
        <v>1</v>
      </c>
      <c r="F255" s="242" t="s">
        <v>444</v>
      </c>
      <c r="G255" s="240"/>
      <c r="H255" s="241" t="s">
        <v>1</v>
      </c>
      <c r="I255" s="243"/>
      <c r="J255" s="240"/>
      <c r="K255" s="240"/>
      <c r="L255" s="244"/>
      <c r="M255" s="245"/>
      <c r="N255" s="246"/>
      <c r="O255" s="246"/>
      <c r="P255" s="246"/>
      <c r="Q255" s="246"/>
      <c r="R255" s="246"/>
      <c r="S255" s="246"/>
      <c r="T255" s="247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8" t="s">
        <v>257</v>
      </c>
      <c r="AU255" s="248" t="s">
        <v>87</v>
      </c>
      <c r="AV255" s="13" t="s">
        <v>85</v>
      </c>
      <c r="AW255" s="13" t="s">
        <v>34</v>
      </c>
      <c r="AX255" s="13" t="s">
        <v>77</v>
      </c>
      <c r="AY255" s="248" t="s">
        <v>245</v>
      </c>
    </row>
    <row r="256" s="14" customFormat="1">
      <c r="A256" s="14"/>
      <c r="B256" s="249"/>
      <c r="C256" s="250"/>
      <c r="D256" s="234" t="s">
        <v>257</v>
      </c>
      <c r="E256" s="251" t="s">
        <v>1</v>
      </c>
      <c r="F256" s="252" t="s">
        <v>1915</v>
      </c>
      <c r="G256" s="250"/>
      <c r="H256" s="253">
        <v>92</v>
      </c>
      <c r="I256" s="254"/>
      <c r="J256" s="250"/>
      <c r="K256" s="250"/>
      <c r="L256" s="255"/>
      <c r="M256" s="256"/>
      <c r="N256" s="257"/>
      <c r="O256" s="257"/>
      <c r="P256" s="257"/>
      <c r="Q256" s="257"/>
      <c r="R256" s="257"/>
      <c r="S256" s="257"/>
      <c r="T256" s="25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9" t="s">
        <v>257</v>
      </c>
      <c r="AU256" s="259" t="s">
        <v>87</v>
      </c>
      <c r="AV256" s="14" t="s">
        <v>87</v>
      </c>
      <c r="AW256" s="14" t="s">
        <v>34</v>
      </c>
      <c r="AX256" s="14" t="s">
        <v>77</v>
      </c>
      <c r="AY256" s="259" t="s">
        <v>245</v>
      </c>
    </row>
    <row r="257" s="14" customFormat="1">
      <c r="A257" s="14"/>
      <c r="B257" s="249"/>
      <c r="C257" s="250"/>
      <c r="D257" s="234" t="s">
        <v>257</v>
      </c>
      <c r="E257" s="251" t="s">
        <v>1</v>
      </c>
      <c r="F257" s="252" t="s">
        <v>1916</v>
      </c>
      <c r="G257" s="250"/>
      <c r="H257" s="253">
        <v>160</v>
      </c>
      <c r="I257" s="254"/>
      <c r="J257" s="250"/>
      <c r="K257" s="250"/>
      <c r="L257" s="255"/>
      <c r="M257" s="256"/>
      <c r="N257" s="257"/>
      <c r="O257" s="257"/>
      <c r="P257" s="257"/>
      <c r="Q257" s="257"/>
      <c r="R257" s="257"/>
      <c r="S257" s="257"/>
      <c r="T257" s="25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9" t="s">
        <v>257</v>
      </c>
      <c r="AU257" s="259" t="s">
        <v>87</v>
      </c>
      <c r="AV257" s="14" t="s">
        <v>87</v>
      </c>
      <c r="AW257" s="14" t="s">
        <v>34</v>
      </c>
      <c r="AX257" s="14" t="s">
        <v>77</v>
      </c>
      <c r="AY257" s="259" t="s">
        <v>245</v>
      </c>
    </row>
    <row r="258" s="16" customFormat="1">
      <c r="A258" s="16"/>
      <c r="B258" s="271"/>
      <c r="C258" s="272"/>
      <c r="D258" s="234" t="s">
        <v>257</v>
      </c>
      <c r="E258" s="273" t="s">
        <v>1</v>
      </c>
      <c r="F258" s="274" t="s">
        <v>289</v>
      </c>
      <c r="G258" s="272"/>
      <c r="H258" s="275">
        <v>2107.5</v>
      </c>
      <c r="I258" s="276"/>
      <c r="J258" s="272"/>
      <c r="K258" s="272"/>
      <c r="L258" s="277"/>
      <c r="M258" s="278"/>
      <c r="N258" s="279"/>
      <c r="O258" s="279"/>
      <c r="P258" s="279"/>
      <c r="Q258" s="279"/>
      <c r="R258" s="279"/>
      <c r="S258" s="279"/>
      <c r="T258" s="280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281" t="s">
        <v>257</v>
      </c>
      <c r="AU258" s="281" t="s">
        <v>87</v>
      </c>
      <c r="AV258" s="16" t="s">
        <v>272</v>
      </c>
      <c r="AW258" s="16" t="s">
        <v>34</v>
      </c>
      <c r="AX258" s="16" t="s">
        <v>77</v>
      </c>
      <c r="AY258" s="281" t="s">
        <v>245</v>
      </c>
    </row>
    <row r="259" s="13" customFormat="1">
      <c r="A259" s="13"/>
      <c r="B259" s="239"/>
      <c r="C259" s="240"/>
      <c r="D259" s="234" t="s">
        <v>257</v>
      </c>
      <c r="E259" s="241" t="s">
        <v>1</v>
      </c>
      <c r="F259" s="242" t="s">
        <v>1218</v>
      </c>
      <c r="G259" s="240"/>
      <c r="H259" s="241" t="s">
        <v>1</v>
      </c>
      <c r="I259" s="243"/>
      <c r="J259" s="240"/>
      <c r="K259" s="240"/>
      <c r="L259" s="244"/>
      <c r="M259" s="245"/>
      <c r="N259" s="246"/>
      <c r="O259" s="246"/>
      <c r="P259" s="246"/>
      <c r="Q259" s="246"/>
      <c r="R259" s="246"/>
      <c r="S259" s="246"/>
      <c r="T259" s="247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8" t="s">
        <v>257</v>
      </c>
      <c r="AU259" s="248" t="s">
        <v>87</v>
      </c>
      <c r="AV259" s="13" t="s">
        <v>85</v>
      </c>
      <c r="AW259" s="13" t="s">
        <v>34</v>
      </c>
      <c r="AX259" s="13" t="s">
        <v>77</v>
      </c>
      <c r="AY259" s="248" t="s">
        <v>245</v>
      </c>
    </row>
    <row r="260" s="14" customFormat="1">
      <c r="A260" s="14"/>
      <c r="B260" s="249"/>
      <c r="C260" s="250"/>
      <c r="D260" s="234" t="s">
        <v>257</v>
      </c>
      <c r="E260" s="251" t="s">
        <v>1</v>
      </c>
      <c r="F260" s="252" t="s">
        <v>1219</v>
      </c>
      <c r="G260" s="250"/>
      <c r="H260" s="253">
        <v>16.25</v>
      </c>
      <c r="I260" s="254"/>
      <c r="J260" s="250"/>
      <c r="K260" s="250"/>
      <c r="L260" s="255"/>
      <c r="M260" s="256"/>
      <c r="N260" s="257"/>
      <c r="O260" s="257"/>
      <c r="P260" s="257"/>
      <c r="Q260" s="257"/>
      <c r="R260" s="257"/>
      <c r="S260" s="257"/>
      <c r="T260" s="258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9" t="s">
        <v>257</v>
      </c>
      <c r="AU260" s="259" t="s">
        <v>87</v>
      </c>
      <c r="AV260" s="14" t="s">
        <v>87</v>
      </c>
      <c r="AW260" s="14" t="s">
        <v>34</v>
      </c>
      <c r="AX260" s="14" t="s">
        <v>77</v>
      </c>
      <c r="AY260" s="259" t="s">
        <v>245</v>
      </c>
    </row>
    <row r="261" s="16" customFormat="1">
      <c r="A261" s="16"/>
      <c r="B261" s="271"/>
      <c r="C261" s="272"/>
      <c r="D261" s="234" t="s">
        <v>257</v>
      </c>
      <c r="E261" s="273" t="s">
        <v>1</v>
      </c>
      <c r="F261" s="274" t="s">
        <v>289</v>
      </c>
      <c r="G261" s="272"/>
      <c r="H261" s="275">
        <v>16.25</v>
      </c>
      <c r="I261" s="276"/>
      <c r="J261" s="272"/>
      <c r="K261" s="272"/>
      <c r="L261" s="277"/>
      <c r="M261" s="278"/>
      <c r="N261" s="279"/>
      <c r="O261" s="279"/>
      <c r="P261" s="279"/>
      <c r="Q261" s="279"/>
      <c r="R261" s="279"/>
      <c r="S261" s="279"/>
      <c r="T261" s="280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T261" s="281" t="s">
        <v>257</v>
      </c>
      <c r="AU261" s="281" t="s">
        <v>87</v>
      </c>
      <c r="AV261" s="16" t="s">
        <v>272</v>
      </c>
      <c r="AW261" s="16" t="s">
        <v>34</v>
      </c>
      <c r="AX261" s="16" t="s">
        <v>77</v>
      </c>
      <c r="AY261" s="281" t="s">
        <v>245</v>
      </c>
    </row>
    <row r="262" s="15" customFormat="1">
      <c r="A262" s="15"/>
      <c r="B262" s="260"/>
      <c r="C262" s="261"/>
      <c r="D262" s="234" t="s">
        <v>257</v>
      </c>
      <c r="E262" s="262" t="s">
        <v>1022</v>
      </c>
      <c r="F262" s="263" t="s">
        <v>266</v>
      </c>
      <c r="G262" s="261"/>
      <c r="H262" s="264">
        <v>10669.424999999999</v>
      </c>
      <c r="I262" s="265"/>
      <c r="J262" s="261"/>
      <c r="K262" s="261"/>
      <c r="L262" s="266"/>
      <c r="M262" s="267"/>
      <c r="N262" s="268"/>
      <c r="O262" s="268"/>
      <c r="P262" s="268"/>
      <c r="Q262" s="268"/>
      <c r="R262" s="268"/>
      <c r="S262" s="268"/>
      <c r="T262" s="269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70" t="s">
        <v>257</v>
      </c>
      <c r="AU262" s="270" t="s">
        <v>87</v>
      </c>
      <c r="AV262" s="15" t="s">
        <v>253</v>
      </c>
      <c r="AW262" s="15" t="s">
        <v>34</v>
      </c>
      <c r="AX262" s="15" t="s">
        <v>85</v>
      </c>
      <c r="AY262" s="270" t="s">
        <v>245</v>
      </c>
    </row>
    <row r="263" s="2" customFormat="1" ht="16.5" customHeight="1">
      <c r="A263" s="40"/>
      <c r="B263" s="41"/>
      <c r="C263" s="221" t="s">
        <v>410</v>
      </c>
      <c r="D263" s="221" t="s">
        <v>248</v>
      </c>
      <c r="E263" s="222" t="s">
        <v>1220</v>
      </c>
      <c r="F263" s="223" t="s">
        <v>1221</v>
      </c>
      <c r="G263" s="224" t="s">
        <v>251</v>
      </c>
      <c r="H263" s="225">
        <v>296</v>
      </c>
      <c r="I263" s="226"/>
      <c r="J263" s="227">
        <f>ROUND(I263*H263,2)</f>
        <v>0</v>
      </c>
      <c r="K263" s="223" t="s">
        <v>252</v>
      </c>
      <c r="L263" s="46"/>
      <c r="M263" s="228" t="s">
        <v>1</v>
      </c>
      <c r="N263" s="229" t="s">
        <v>42</v>
      </c>
      <c r="O263" s="93"/>
      <c r="P263" s="230">
        <f>O263*H263</f>
        <v>0</v>
      </c>
      <c r="Q263" s="230">
        <v>0</v>
      </c>
      <c r="R263" s="230">
        <f>Q263*H263</f>
        <v>0</v>
      </c>
      <c r="S263" s="230">
        <v>0</v>
      </c>
      <c r="T263" s="231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32" t="s">
        <v>253</v>
      </c>
      <c r="AT263" s="232" t="s">
        <v>248</v>
      </c>
      <c r="AU263" s="232" t="s">
        <v>87</v>
      </c>
      <c r="AY263" s="19" t="s">
        <v>245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9" t="s">
        <v>85</v>
      </c>
      <c r="BK263" s="233">
        <f>ROUND(I263*H263,2)</f>
        <v>0</v>
      </c>
      <c r="BL263" s="19" t="s">
        <v>253</v>
      </c>
      <c r="BM263" s="232" t="s">
        <v>1917</v>
      </c>
    </row>
    <row r="264" s="2" customFormat="1">
      <c r="A264" s="40"/>
      <c r="B264" s="41"/>
      <c r="C264" s="42"/>
      <c r="D264" s="234" t="s">
        <v>255</v>
      </c>
      <c r="E264" s="42"/>
      <c r="F264" s="235" t="s">
        <v>1223</v>
      </c>
      <c r="G264" s="42"/>
      <c r="H264" s="42"/>
      <c r="I264" s="236"/>
      <c r="J264" s="42"/>
      <c r="K264" s="42"/>
      <c r="L264" s="46"/>
      <c r="M264" s="237"/>
      <c r="N264" s="238"/>
      <c r="O264" s="93"/>
      <c r="P264" s="93"/>
      <c r="Q264" s="93"/>
      <c r="R264" s="93"/>
      <c r="S264" s="93"/>
      <c r="T264" s="94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255</v>
      </c>
      <c r="AU264" s="19" t="s">
        <v>87</v>
      </c>
    </row>
    <row r="265" s="13" customFormat="1">
      <c r="A265" s="13"/>
      <c r="B265" s="239"/>
      <c r="C265" s="240"/>
      <c r="D265" s="234" t="s">
        <v>257</v>
      </c>
      <c r="E265" s="241" t="s">
        <v>1</v>
      </c>
      <c r="F265" s="242" t="s">
        <v>1224</v>
      </c>
      <c r="G265" s="240"/>
      <c r="H265" s="241" t="s">
        <v>1</v>
      </c>
      <c r="I265" s="243"/>
      <c r="J265" s="240"/>
      <c r="K265" s="240"/>
      <c r="L265" s="244"/>
      <c r="M265" s="245"/>
      <c r="N265" s="246"/>
      <c r="O265" s="246"/>
      <c r="P265" s="246"/>
      <c r="Q265" s="246"/>
      <c r="R265" s="246"/>
      <c r="S265" s="246"/>
      <c r="T265" s="247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8" t="s">
        <v>257</v>
      </c>
      <c r="AU265" s="248" t="s">
        <v>87</v>
      </c>
      <c r="AV265" s="13" t="s">
        <v>85</v>
      </c>
      <c r="AW265" s="13" t="s">
        <v>34</v>
      </c>
      <c r="AX265" s="13" t="s">
        <v>77</v>
      </c>
      <c r="AY265" s="248" t="s">
        <v>245</v>
      </c>
    </row>
    <row r="266" s="14" customFormat="1">
      <c r="A266" s="14"/>
      <c r="B266" s="249"/>
      <c r="C266" s="250"/>
      <c r="D266" s="234" t="s">
        <v>257</v>
      </c>
      <c r="E266" s="251" t="s">
        <v>1</v>
      </c>
      <c r="F266" s="252" t="s">
        <v>1225</v>
      </c>
      <c r="G266" s="250"/>
      <c r="H266" s="253">
        <v>296</v>
      </c>
      <c r="I266" s="254"/>
      <c r="J266" s="250"/>
      <c r="K266" s="250"/>
      <c r="L266" s="255"/>
      <c r="M266" s="256"/>
      <c r="N266" s="257"/>
      <c r="O266" s="257"/>
      <c r="P266" s="257"/>
      <c r="Q266" s="257"/>
      <c r="R266" s="257"/>
      <c r="S266" s="257"/>
      <c r="T266" s="25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9" t="s">
        <v>257</v>
      </c>
      <c r="AU266" s="259" t="s">
        <v>87</v>
      </c>
      <c r="AV266" s="14" t="s">
        <v>87</v>
      </c>
      <c r="AW266" s="14" t="s">
        <v>34</v>
      </c>
      <c r="AX266" s="14" t="s">
        <v>77</v>
      </c>
      <c r="AY266" s="259" t="s">
        <v>245</v>
      </c>
    </row>
    <row r="267" s="15" customFormat="1">
      <c r="A267" s="15"/>
      <c r="B267" s="260"/>
      <c r="C267" s="261"/>
      <c r="D267" s="234" t="s">
        <v>257</v>
      </c>
      <c r="E267" s="262" t="s">
        <v>1024</v>
      </c>
      <c r="F267" s="263" t="s">
        <v>266</v>
      </c>
      <c r="G267" s="261"/>
      <c r="H267" s="264">
        <v>296</v>
      </c>
      <c r="I267" s="265"/>
      <c r="J267" s="261"/>
      <c r="K267" s="261"/>
      <c r="L267" s="266"/>
      <c r="M267" s="267"/>
      <c r="N267" s="268"/>
      <c r="O267" s="268"/>
      <c r="P267" s="268"/>
      <c r="Q267" s="268"/>
      <c r="R267" s="268"/>
      <c r="S267" s="268"/>
      <c r="T267" s="269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70" t="s">
        <v>257</v>
      </c>
      <c r="AU267" s="270" t="s">
        <v>87</v>
      </c>
      <c r="AV267" s="15" t="s">
        <v>253</v>
      </c>
      <c r="AW267" s="15" t="s">
        <v>34</v>
      </c>
      <c r="AX267" s="15" t="s">
        <v>85</v>
      </c>
      <c r="AY267" s="270" t="s">
        <v>245</v>
      </c>
    </row>
    <row r="268" s="2" customFormat="1" ht="16.5" customHeight="1">
      <c r="A268" s="40"/>
      <c r="B268" s="41"/>
      <c r="C268" s="221" t="s">
        <v>419</v>
      </c>
      <c r="D268" s="221" t="s">
        <v>248</v>
      </c>
      <c r="E268" s="222" t="s">
        <v>1226</v>
      </c>
      <c r="F268" s="223" t="s">
        <v>1227</v>
      </c>
      <c r="G268" s="224" t="s">
        <v>251</v>
      </c>
      <c r="H268" s="225">
        <v>2528.7249999999999</v>
      </c>
      <c r="I268" s="226"/>
      <c r="J268" s="227">
        <f>ROUND(I268*H268,2)</f>
        <v>0</v>
      </c>
      <c r="K268" s="223" t="s">
        <v>252</v>
      </c>
      <c r="L268" s="46"/>
      <c r="M268" s="228" t="s">
        <v>1</v>
      </c>
      <c r="N268" s="229" t="s">
        <v>42</v>
      </c>
      <c r="O268" s="93"/>
      <c r="P268" s="230">
        <f>O268*H268</f>
        <v>0</v>
      </c>
      <c r="Q268" s="230">
        <v>0</v>
      </c>
      <c r="R268" s="230">
        <f>Q268*H268</f>
        <v>0</v>
      </c>
      <c r="S268" s="230">
        <v>0</v>
      </c>
      <c r="T268" s="231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32" t="s">
        <v>253</v>
      </c>
      <c r="AT268" s="232" t="s">
        <v>248</v>
      </c>
      <c r="AU268" s="232" t="s">
        <v>87</v>
      </c>
      <c r="AY268" s="19" t="s">
        <v>245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9" t="s">
        <v>85</v>
      </c>
      <c r="BK268" s="233">
        <f>ROUND(I268*H268,2)</f>
        <v>0</v>
      </c>
      <c r="BL268" s="19" t="s">
        <v>253</v>
      </c>
      <c r="BM268" s="232" t="s">
        <v>1918</v>
      </c>
    </row>
    <row r="269" s="2" customFormat="1">
      <c r="A269" s="40"/>
      <c r="B269" s="41"/>
      <c r="C269" s="42"/>
      <c r="D269" s="234" t="s">
        <v>255</v>
      </c>
      <c r="E269" s="42"/>
      <c r="F269" s="235" t="s">
        <v>1229</v>
      </c>
      <c r="G269" s="42"/>
      <c r="H269" s="42"/>
      <c r="I269" s="236"/>
      <c r="J269" s="42"/>
      <c r="K269" s="42"/>
      <c r="L269" s="46"/>
      <c r="M269" s="237"/>
      <c r="N269" s="238"/>
      <c r="O269" s="93"/>
      <c r="P269" s="93"/>
      <c r="Q269" s="93"/>
      <c r="R269" s="93"/>
      <c r="S269" s="93"/>
      <c r="T269" s="94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255</v>
      </c>
      <c r="AU269" s="19" t="s">
        <v>87</v>
      </c>
    </row>
    <row r="270" s="13" customFormat="1">
      <c r="A270" s="13"/>
      <c r="B270" s="239"/>
      <c r="C270" s="240"/>
      <c r="D270" s="234" t="s">
        <v>257</v>
      </c>
      <c r="E270" s="241" t="s">
        <v>1</v>
      </c>
      <c r="F270" s="242" t="s">
        <v>1230</v>
      </c>
      <c r="G270" s="240"/>
      <c r="H270" s="241" t="s">
        <v>1</v>
      </c>
      <c r="I270" s="243"/>
      <c r="J270" s="240"/>
      <c r="K270" s="240"/>
      <c r="L270" s="244"/>
      <c r="M270" s="245"/>
      <c r="N270" s="246"/>
      <c r="O270" s="246"/>
      <c r="P270" s="246"/>
      <c r="Q270" s="246"/>
      <c r="R270" s="246"/>
      <c r="S270" s="246"/>
      <c r="T270" s="247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8" t="s">
        <v>257</v>
      </c>
      <c r="AU270" s="248" t="s">
        <v>87</v>
      </c>
      <c r="AV270" s="13" t="s">
        <v>85</v>
      </c>
      <c r="AW270" s="13" t="s">
        <v>34</v>
      </c>
      <c r="AX270" s="13" t="s">
        <v>77</v>
      </c>
      <c r="AY270" s="248" t="s">
        <v>245</v>
      </c>
    </row>
    <row r="271" s="14" customFormat="1">
      <c r="A271" s="14"/>
      <c r="B271" s="249"/>
      <c r="C271" s="250"/>
      <c r="D271" s="234" t="s">
        <v>257</v>
      </c>
      <c r="E271" s="251" t="s">
        <v>1</v>
      </c>
      <c r="F271" s="252" t="s">
        <v>1231</v>
      </c>
      <c r="G271" s="250"/>
      <c r="H271" s="253">
        <v>230.34999999999999</v>
      </c>
      <c r="I271" s="254"/>
      <c r="J271" s="250"/>
      <c r="K271" s="250"/>
      <c r="L271" s="255"/>
      <c r="M271" s="256"/>
      <c r="N271" s="257"/>
      <c r="O271" s="257"/>
      <c r="P271" s="257"/>
      <c r="Q271" s="257"/>
      <c r="R271" s="257"/>
      <c r="S271" s="257"/>
      <c r="T271" s="25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9" t="s">
        <v>257</v>
      </c>
      <c r="AU271" s="259" t="s">
        <v>87</v>
      </c>
      <c r="AV271" s="14" t="s">
        <v>87</v>
      </c>
      <c r="AW271" s="14" t="s">
        <v>34</v>
      </c>
      <c r="AX271" s="14" t="s">
        <v>77</v>
      </c>
      <c r="AY271" s="259" t="s">
        <v>245</v>
      </c>
    </row>
    <row r="272" s="14" customFormat="1">
      <c r="A272" s="14"/>
      <c r="B272" s="249"/>
      <c r="C272" s="250"/>
      <c r="D272" s="234" t="s">
        <v>257</v>
      </c>
      <c r="E272" s="251" t="s">
        <v>1</v>
      </c>
      <c r="F272" s="252" t="s">
        <v>1232</v>
      </c>
      <c r="G272" s="250"/>
      <c r="H272" s="253">
        <v>1957.5</v>
      </c>
      <c r="I272" s="254"/>
      <c r="J272" s="250"/>
      <c r="K272" s="250"/>
      <c r="L272" s="255"/>
      <c r="M272" s="256"/>
      <c r="N272" s="257"/>
      <c r="O272" s="257"/>
      <c r="P272" s="257"/>
      <c r="Q272" s="257"/>
      <c r="R272" s="257"/>
      <c r="S272" s="257"/>
      <c r="T272" s="258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9" t="s">
        <v>257</v>
      </c>
      <c r="AU272" s="259" t="s">
        <v>87</v>
      </c>
      <c r="AV272" s="14" t="s">
        <v>87</v>
      </c>
      <c r="AW272" s="14" t="s">
        <v>34</v>
      </c>
      <c r="AX272" s="14" t="s">
        <v>77</v>
      </c>
      <c r="AY272" s="259" t="s">
        <v>245</v>
      </c>
    </row>
    <row r="273" s="14" customFormat="1">
      <c r="A273" s="14"/>
      <c r="B273" s="249"/>
      <c r="C273" s="250"/>
      <c r="D273" s="234" t="s">
        <v>257</v>
      </c>
      <c r="E273" s="251" t="s">
        <v>1</v>
      </c>
      <c r="F273" s="252" t="s">
        <v>1919</v>
      </c>
      <c r="G273" s="250"/>
      <c r="H273" s="253">
        <v>25.875</v>
      </c>
      <c r="I273" s="254"/>
      <c r="J273" s="250"/>
      <c r="K273" s="250"/>
      <c r="L273" s="255"/>
      <c r="M273" s="256"/>
      <c r="N273" s="257"/>
      <c r="O273" s="257"/>
      <c r="P273" s="257"/>
      <c r="Q273" s="257"/>
      <c r="R273" s="257"/>
      <c r="S273" s="257"/>
      <c r="T273" s="25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9" t="s">
        <v>257</v>
      </c>
      <c r="AU273" s="259" t="s">
        <v>87</v>
      </c>
      <c r="AV273" s="14" t="s">
        <v>87</v>
      </c>
      <c r="AW273" s="14" t="s">
        <v>34</v>
      </c>
      <c r="AX273" s="14" t="s">
        <v>77</v>
      </c>
      <c r="AY273" s="259" t="s">
        <v>245</v>
      </c>
    </row>
    <row r="274" s="14" customFormat="1">
      <c r="A274" s="14"/>
      <c r="B274" s="249"/>
      <c r="C274" s="250"/>
      <c r="D274" s="234" t="s">
        <v>257</v>
      </c>
      <c r="E274" s="251" t="s">
        <v>1</v>
      </c>
      <c r="F274" s="252" t="s">
        <v>1920</v>
      </c>
      <c r="G274" s="250"/>
      <c r="H274" s="253">
        <v>315</v>
      </c>
      <c r="I274" s="254"/>
      <c r="J274" s="250"/>
      <c r="K274" s="250"/>
      <c r="L274" s="255"/>
      <c r="M274" s="256"/>
      <c r="N274" s="257"/>
      <c r="O274" s="257"/>
      <c r="P274" s="257"/>
      <c r="Q274" s="257"/>
      <c r="R274" s="257"/>
      <c r="S274" s="257"/>
      <c r="T274" s="25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9" t="s">
        <v>257</v>
      </c>
      <c r="AU274" s="259" t="s">
        <v>87</v>
      </c>
      <c r="AV274" s="14" t="s">
        <v>87</v>
      </c>
      <c r="AW274" s="14" t="s">
        <v>34</v>
      </c>
      <c r="AX274" s="14" t="s">
        <v>77</v>
      </c>
      <c r="AY274" s="259" t="s">
        <v>245</v>
      </c>
    </row>
    <row r="275" s="15" customFormat="1">
      <c r="A275" s="15"/>
      <c r="B275" s="260"/>
      <c r="C275" s="261"/>
      <c r="D275" s="234" t="s">
        <v>257</v>
      </c>
      <c r="E275" s="262" t="s">
        <v>1026</v>
      </c>
      <c r="F275" s="263" t="s">
        <v>266</v>
      </c>
      <c r="G275" s="261"/>
      <c r="H275" s="264">
        <v>2528.7249999999999</v>
      </c>
      <c r="I275" s="265"/>
      <c r="J275" s="261"/>
      <c r="K275" s="261"/>
      <c r="L275" s="266"/>
      <c r="M275" s="267"/>
      <c r="N275" s="268"/>
      <c r="O275" s="268"/>
      <c r="P275" s="268"/>
      <c r="Q275" s="268"/>
      <c r="R275" s="268"/>
      <c r="S275" s="268"/>
      <c r="T275" s="269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70" t="s">
        <v>257</v>
      </c>
      <c r="AU275" s="270" t="s">
        <v>87</v>
      </c>
      <c r="AV275" s="15" t="s">
        <v>253</v>
      </c>
      <c r="AW275" s="15" t="s">
        <v>34</v>
      </c>
      <c r="AX275" s="15" t="s">
        <v>85</v>
      </c>
      <c r="AY275" s="270" t="s">
        <v>245</v>
      </c>
    </row>
    <row r="276" s="2" customFormat="1" ht="16.5" customHeight="1">
      <c r="A276" s="40"/>
      <c r="B276" s="41"/>
      <c r="C276" s="221" t="s">
        <v>430</v>
      </c>
      <c r="D276" s="221" t="s">
        <v>248</v>
      </c>
      <c r="E276" s="222" t="s">
        <v>1235</v>
      </c>
      <c r="F276" s="223" t="s">
        <v>1236</v>
      </c>
      <c r="G276" s="224" t="s">
        <v>275</v>
      </c>
      <c r="H276" s="225">
        <v>5410.5</v>
      </c>
      <c r="I276" s="226"/>
      <c r="J276" s="227">
        <f>ROUND(I276*H276,2)</f>
        <v>0</v>
      </c>
      <c r="K276" s="223" t="s">
        <v>252</v>
      </c>
      <c r="L276" s="46"/>
      <c r="M276" s="228" t="s">
        <v>1</v>
      </c>
      <c r="N276" s="229" t="s">
        <v>42</v>
      </c>
      <c r="O276" s="93"/>
      <c r="P276" s="230">
        <f>O276*H276</f>
        <v>0</v>
      </c>
      <c r="Q276" s="230">
        <v>0</v>
      </c>
      <c r="R276" s="230">
        <f>Q276*H276</f>
        <v>0</v>
      </c>
      <c r="S276" s="230">
        <v>0</v>
      </c>
      <c r="T276" s="231">
        <f>S276*H276</f>
        <v>0</v>
      </c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R276" s="232" t="s">
        <v>253</v>
      </c>
      <c r="AT276" s="232" t="s">
        <v>248</v>
      </c>
      <c r="AU276" s="232" t="s">
        <v>87</v>
      </c>
      <c r="AY276" s="19" t="s">
        <v>245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9" t="s">
        <v>85</v>
      </c>
      <c r="BK276" s="233">
        <f>ROUND(I276*H276,2)</f>
        <v>0</v>
      </c>
      <c r="BL276" s="19" t="s">
        <v>253</v>
      </c>
      <c r="BM276" s="232" t="s">
        <v>1921</v>
      </c>
    </row>
    <row r="277" s="2" customFormat="1">
      <c r="A277" s="40"/>
      <c r="B277" s="41"/>
      <c r="C277" s="42"/>
      <c r="D277" s="234" t="s">
        <v>255</v>
      </c>
      <c r="E277" s="42"/>
      <c r="F277" s="235" t="s">
        <v>1238</v>
      </c>
      <c r="G277" s="42"/>
      <c r="H277" s="42"/>
      <c r="I277" s="236"/>
      <c r="J277" s="42"/>
      <c r="K277" s="42"/>
      <c r="L277" s="46"/>
      <c r="M277" s="237"/>
      <c r="N277" s="238"/>
      <c r="O277" s="93"/>
      <c r="P277" s="93"/>
      <c r="Q277" s="93"/>
      <c r="R277" s="93"/>
      <c r="S277" s="93"/>
      <c r="T277" s="94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T277" s="19" t="s">
        <v>255</v>
      </c>
      <c r="AU277" s="19" t="s">
        <v>87</v>
      </c>
    </row>
    <row r="278" s="13" customFormat="1">
      <c r="A278" s="13"/>
      <c r="B278" s="239"/>
      <c r="C278" s="240"/>
      <c r="D278" s="234" t="s">
        <v>257</v>
      </c>
      <c r="E278" s="241" t="s">
        <v>1</v>
      </c>
      <c r="F278" s="242" t="s">
        <v>1239</v>
      </c>
      <c r="G278" s="240"/>
      <c r="H278" s="241" t="s">
        <v>1</v>
      </c>
      <c r="I278" s="243"/>
      <c r="J278" s="240"/>
      <c r="K278" s="240"/>
      <c r="L278" s="244"/>
      <c r="M278" s="245"/>
      <c r="N278" s="246"/>
      <c r="O278" s="246"/>
      <c r="P278" s="246"/>
      <c r="Q278" s="246"/>
      <c r="R278" s="246"/>
      <c r="S278" s="246"/>
      <c r="T278" s="24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8" t="s">
        <v>257</v>
      </c>
      <c r="AU278" s="248" t="s">
        <v>87</v>
      </c>
      <c r="AV278" s="13" t="s">
        <v>85</v>
      </c>
      <c r="AW278" s="13" t="s">
        <v>34</v>
      </c>
      <c r="AX278" s="13" t="s">
        <v>77</v>
      </c>
      <c r="AY278" s="248" t="s">
        <v>245</v>
      </c>
    </row>
    <row r="279" s="14" customFormat="1">
      <c r="A279" s="14"/>
      <c r="B279" s="249"/>
      <c r="C279" s="250"/>
      <c r="D279" s="234" t="s">
        <v>257</v>
      </c>
      <c r="E279" s="251" t="s">
        <v>1</v>
      </c>
      <c r="F279" s="252" t="s">
        <v>1922</v>
      </c>
      <c r="G279" s="250"/>
      <c r="H279" s="253">
        <v>5410.5</v>
      </c>
      <c r="I279" s="254"/>
      <c r="J279" s="250"/>
      <c r="K279" s="250"/>
      <c r="L279" s="255"/>
      <c r="M279" s="256"/>
      <c r="N279" s="257"/>
      <c r="O279" s="257"/>
      <c r="P279" s="257"/>
      <c r="Q279" s="257"/>
      <c r="R279" s="257"/>
      <c r="S279" s="257"/>
      <c r="T279" s="258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9" t="s">
        <v>257</v>
      </c>
      <c r="AU279" s="259" t="s">
        <v>87</v>
      </c>
      <c r="AV279" s="14" t="s">
        <v>87</v>
      </c>
      <c r="AW279" s="14" t="s">
        <v>34</v>
      </c>
      <c r="AX279" s="14" t="s">
        <v>85</v>
      </c>
      <c r="AY279" s="259" t="s">
        <v>245</v>
      </c>
    </row>
    <row r="280" s="2" customFormat="1" ht="16.5" customHeight="1">
      <c r="A280" s="40"/>
      <c r="B280" s="41"/>
      <c r="C280" s="221" t="s">
        <v>418</v>
      </c>
      <c r="D280" s="221" t="s">
        <v>248</v>
      </c>
      <c r="E280" s="222" t="s">
        <v>1241</v>
      </c>
      <c r="F280" s="223" t="s">
        <v>1242</v>
      </c>
      <c r="G280" s="224" t="s">
        <v>275</v>
      </c>
      <c r="H280" s="225">
        <v>7845.8999999999996</v>
      </c>
      <c r="I280" s="226"/>
      <c r="J280" s="227">
        <f>ROUND(I280*H280,2)</f>
        <v>0</v>
      </c>
      <c r="K280" s="223" t="s">
        <v>1</v>
      </c>
      <c r="L280" s="46"/>
      <c r="M280" s="228" t="s">
        <v>1</v>
      </c>
      <c r="N280" s="229" t="s">
        <v>42</v>
      </c>
      <c r="O280" s="93"/>
      <c r="P280" s="230">
        <f>O280*H280</f>
        <v>0</v>
      </c>
      <c r="Q280" s="230">
        <v>0</v>
      </c>
      <c r="R280" s="230">
        <f>Q280*H280</f>
        <v>0</v>
      </c>
      <c r="S280" s="230">
        <v>0</v>
      </c>
      <c r="T280" s="231">
        <f>S280*H280</f>
        <v>0</v>
      </c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R280" s="232" t="s">
        <v>253</v>
      </c>
      <c r="AT280" s="232" t="s">
        <v>248</v>
      </c>
      <c r="AU280" s="232" t="s">
        <v>87</v>
      </c>
      <c r="AY280" s="19" t="s">
        <v>245</v>
      </c>
      <c r="BE280" s="233">
        <f>IF(N280="základní",J280,0)</f>
        <v>0</v>
      </c>
      <c r="BF280" s="233">
        <f>IF(N280="snížená",J280,0)</f>
        <v>0</v>
      </c>
      <c r="BG280" s="233">
        <f>IF(N280="zákl. přenesená",J280,0)</f>
        <v>0</v>
      </c>
      <c r="BH280" s="233">
        <f>IF(N280="sníž. přenesená",J280,0)</f>
        <v>0</v>
      </c>
      <c r="BI280" s="233">
        <f>IF(N280="nulová",J280,0)</f>
        <v>0</v>
      </c>
      <c r="BJ280" s="19" t="s">
        <v>85</v>
      </c>
      <c r="BK280" s="233">
        <f>ROUND(I280*H280,2)</f>
        <v>0</v>
      </c>
      <c r="BL280" s="19" t="s">
        <v>253</v>
      </c>
      <c r="BM280" s="232" t="s">
        <v>1923</v>
      </c>
    </row>
    <row r="281" s="2" customFormat="1">
      <c r="A281" s="40"/>
      <c r="B281" s="41"/>
      <c r="C281" s="42"/>
      <c r="D281" s="234" t="s">
        <v>255</v>
      </c>
      <c r="E281" s="42"/>
      <c r="F281" s="235" t="s">
        <v>1244</v>
      </c>
      <c r="G281" s="42"/>
      <c r="H281" s="42"/>
      <c r="I281" s="236"/>
      <c r="J281" s="42"/>
      <c r="K281" s="42"/>
      <c r="L281" s="46"/>
      <c r="M281" s="237"/>
      <c r="N281" s="238"/>
      <c r="O281" s="93"/>
      <c r="P281" s="93"/>
      <c r="Q281" s="93"/>
      <c r="R281" s="93"/>
      <c r="S281" s="93"/>
      <c r="T281" s="94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T281" s="19" t="s">
        <v>255</v>
      </c>
      <c r="AU281" s="19" t="s">
        <v>87</v>
      </c>
    </row>
    <row r="282" s="14" customFormat="1">
      <c r="A282" s="14"/>
      <c r="B282" s="249"/>
      <c r="C282" s="250"/>
      <c r="D282" s="234" t="s">
        <v>257</v>
      </c>
      <c r="E282" s="251" t="s">
        <v>1</v>
      </c>
      <c r="F282" s="252" t="s">
        <v>1245</v>
      </c>
      <c r="G282" s="250"/>
      <c r="H282" s="253">
        <v>650.39999999999998</v>
      </c>
      <c r="I282" s="254"/>
      <c r="J282" s="250"/>
      <c r="K282" s="250"/>
      <c r="L282" s="255"/>
      <c r="M282" s="256"/>
      <c r="N282" s="257"/>
      <c r="O282" s="257"/>
      <c r="P282" s="257"/>
      <c r="Q282" s="257"/>
      <c r="R282" s="257"/>
      <c r="S282" s="257"/>
      <c r="T282" s="258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9" t="s">
        <v>257</v>
      </c>
      <c r="AU282" s="259" t="s">
        <v>87</v>
      </c>
      <c r="AV282" s="14" t="s">
        <v>87</v>
      </c>
      <c r="AW282" s="14" t="s">
        <v>34</v>
      </c>
      <c r="AX282" s="14" t="s">
        <v>77</v>
      </c>
      <c r="AY282" s="259" t="s">
        <v>245</v>
      </c>
    </row>
    <row r="283" s="14" customFormat="1">
      <c r="A283" s="14"/>
      <c r="B283" s="249"/>
      <c r="C283" s="250"/>
      <c r="D283" s="234" t="s">
        <v>257</v>
      </c>
      <c r="E283" s="251" t="s">
        <v>1</v>
      </c>
      <c r="F283" s="252" t="s">
        <v>1246</v>
      </c>
      <c r="G283" s="250"/>
      <c r="H283" s="253">
        <v>6003</v>
      </c>
      <c r="I283" s="254"/>
      <c r="J283" s="250"/>
      <c r="K283" s="250"/>
      <c r="L283" s="255"/>
      <c r="M283" s="256"/>
      <c r="N283" s="257"/>
      <c r="O283" s="257"/>
      <c r="P283" s="257"/>
      <c r="Q283" s="257"/>
      <c r="R283" s="257"/>
      <c r="S283" s="257"/>
      <c r="T283" s="25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9" t="s">
        <v>257</v>
      </c>
      <c r="AU283" s="259" t="s">
        <v>87</v>
      </c>
      <c r="AV283" s="14" t="s">
        <v>87</v>
      </c>
      <c r="AW283" s="14" t="s">
        <v>34</v>
      </c>
      <c r="AX283" s="14" t="s">
        <v>77</v>
      </c>
      <c r="AY283" s="259" t="s">
        <v>245</v>
      </c>
    </row>
    <row r="284" s="14" customFormat="1">
      <c r="A284" s="14"/>
      <c r="B284" s="249"/>
      <c r="C284" s="250"/>
      <c r="D284" s="234" t="s">
        <v>257</v>
      </c>
      <c r="E284" s="251" t="s">
        <v>1</v>
      </c>
      <c r="F284" s="252" t="s">
        <v>1247</v>
      </c>
      <c r="G284" s="250"/>
      <c r="H284" s="253">
        <v>112.5</v>
      </c>
      <c r="I284" s="254"/>
      <c r="J284" s="250"/>
      <c r="K284" s="250"/>
      <c r="L284" s="255"/>
      <c r="M284" s="256"/>
      <c r="N284" s="257"/>
      <c r="O284" s="257"/>
      <c r="P284" s="257"/>
      <c r="Q284" s="257"/>
      <c r="R284" s="257"/>
      <c r="S284" s="257"/>
      <c r="T284" s="258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9" t="s">
        <v>257</v>
      </c>
      <c r="AU284" s="259" t="s">
        <v>87</v>
      </c>
      <c r="AV284" s="14" t="s">
        <v>87</v>
      </c>
      <c r="AW284" s="14" t="s">
        <v>34</v>
      </c>
      <c r="AX284" s="14" t="s">
        <v>77</v>
      </c>
      <c r="AY284" s="259" t="s">
        <v>245</v>
      </c>
    </row>
    <row r="285" s="14" customFormat="1">
      <c r="A285" s="14"/>
      <c r="B285" s="249"/>
      <c r="C285" s="250"/>
      <c r="D285" s="234" t="s">
        <v>257</v>
      </c>
      <c r="E285" s="251" t="s">
        <v>1</v>
      </c>
      <c r="F285" s="252" t="s">
        <v>1248</v>
      </c>
      <c r="G285" s="250"/>
      <c r="H285" s="253">
        <v>1080</v>
      </c>
      <c r="I285" s="254"/>
      <c r="J285" s="250"/>
      <c r="K285" s="250"/>
      <c r="L285" s="255"/>
      <c r="M285" s="256"/>
      <c r="N285" s="257"/>
      <c r="O285" s="257"/>
      <c r="P285" s="257"/>
      <c r="Q285" s="257"/>
      <c r="R285" s="257"/>
      <c r="S285" s="257"/>
      <c r="T285" s="258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9" t="s">
        <v>257</v>
      </c>
      <c r="AU285" s="259" t="s">
        <v>87</v>
      </c>
      <c r="AV285" s="14" t="s">
        <v>87</v>
      </c>
      <c r="AW285" s="14" t="s">
        <v>34</v>
      </c>
      <c r="AX285" s="14" t="s">
        <v>77</v>
      </c>
      <c r="AY285" s="259" t="s">
        <v>245</v>
      </c>
    </row>
    <row r="286" s="15" customFormat="1">
      <c r="A286" s="15"/>
      <c r="B286" s="260"/>
      <c r="C286" s="261"/>
      <c r="D286" s="234" t="s">
        <v>257</v>
      </c>
      <c r="E286" s="262" t="s">
        <v>997</v>
      </c>
      <c r="F286" s="263" t="s">
        <v>266</v>
      </c>
      <c r="G286" s="261"/>
      <c r="H286" s="264">
        <v>7845.8999999999996</v>
      </c>
      <c r="I286" s="265"/>
      <c r="J286" s="261"/>
      <c r="K286" s="261"/>
      <c r="L286" s="266"/>
      <c r="M286" s="267"/>
      <c r="N286" s="268"/>
      <c r="O286" s="268"/>
      <c r="P286" s="268"/>
      <c r="Q286" s="268"/>
      <c r="R286" s="268"/>
      <c r="S286" s="268"/>
      <c r="T286" s="269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70" t="s">
        <v>257</v>
      </c>
      <c r="AU286" s="270" t="s">
        <v>87</v>
      </c>
      <c r="AV286" s="15" t="s">
        <v>253</v>
      </c>
      <c r="AW286" s="15" t="s">
        <v>34</v>
      </c>
      <c r="AX286" s="15" t="s">
        <v>85</v>
      </c>
      <c r="AY286" s="270" t="s">
        <v>245</v>
      </c>
    </row>
    <row r="287" s="12" customFormat="1" ht="22.8" customHeight="1">
      <c r="A287" s="12"/>
      <c r="B287" s="205"/>
      <c r="C287" s="206"/>
      <c r="D287" s="207" t="s">
        <v>76</v>
      </c>
      <c r="E287" s="219" t="s">
        <v>551</v>
      </c>
      <c r="F287" s="219" t="s">
        <v>552</v>
      </c>
      <c r="G287" s="206"/>
      <c r="H287" s="206"/>
      <c r="I287" s="209"/>
      <c r="J287" s="220">
        <f>BK287</f>
        <v>0</v>
      </c>
      <c r="K287" s="206"/>
      <c r="L287" s="211"/>
      <c r="M287" s="212"/>
      <c r="N287" s="213"/>
      <c r="O287" s="213"/>
      <c r="P287" s="214">
        <f>SUM(P288:P348)</f>
        <v>0</v>
      </c>
      <c r="Q287" s="213"/>
      <c r="R287" s="214">
        <f>SUM(R288:R348)</f>
        <v>6170.6724999999988</v>
      </c>
      <c r="S287" s="213"/>
      <c r="T287" s="215">
        <f>SUM(T288:T348)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16" t="s">
        <v>272</v>
      </c>
      <c r="AT287" s="217" t="s">
        <v>76</v>
      </c>
      <c r="AU287" s="217" t="s">
        <v>85</v>
      </c>
      <c r="AY287" s="216" t="s">
        <v>245</v>
      </c>
      <c r="BK287" s="218">
        <f>SUM(BK288:BK348)</f>
        <v>0</v>
      </c>
    </row>
    <row r="288" s="2" customFormat="1" ht="16.5" customHeight="1">
      <c r="A288" s="40"/>
      <c r="B288" s="41"/>
      <c r="C288" s="283" t="s">
        <v>7</v>
      </c>
      <c r="D288" s="283" t="s">
        <v>551</v>
      </c>
      <c r="E288" s="284" t="s">
        <v>554</v>
      </c>
      <c r="F288" s="285" t="s">
        <v>555</v>
      </c>
      <c r="G288" s="286" t="s">
        <v>545</v>
      </c>
      <c r="H288" s="287">
        <v>539.07000000000005</v>
      </c>
      <c r="I288" s="288"/>
      <c r="J288" s="289">
        <f>ROUND(I288*H288,2)</f>
        <v>0</v>
      </c>
      <c r="K288" s="285" t="s">
        <v>252</v>
      </c>
      <c r="L288" s="290"/>
      <c r="M288" s="291" t="s">
        <v>1</v>
      </c>
      <c r="N288" s="292" t="s">
        <v>42</v>
      </c>
      <c r="O288" s="93"/>
      <c r="P288" s="230">
        <f>O288*H288</f>
        <v>0</v>
      </c>
      <c r="Q288" s="230">
        <v>1</v>
      </c>
      <c r="R288" s="230">
        <f>Q288*H288</f>
        <v>539.07000000000005</v>
      </c>
      <c r="S288" s="230">
        <v>0</v>
      </c>
      <c r="T288" s="231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32" t="s">
        <v>326</v>
      </c>
      <c r="AT288" s="232" t="s">
        <v>551</v>
      </c>
      <c r="AU288" s="232" t="s">
        <v>87</v>
      </c>
      <c r="AY288" s="19" t="s">
        <v>245</v>
      </c>
      <c r="BE288" s="233">
        <f>IF(N288="základní",J288,0)</f>
        <v>0</v>
      </c>
      <c r="BF288" s="233">
        <f>IF(N288="snížená",J288,0)</f>
        <v>0</v>
      </c>
      <c r="BG288" s="233">
        <f>IF(N288="zákl. přenesená",J288,0)</f>
        <v>0</v>
      </c>
      <c r="BH288" s="233">
        <f>IF(N288="sníž. přenesená",J288,0)</f>
        <v>0</v>
      </c>
      <c r="BI288" s="233">
        <f>IF(N288="nulová",J288,0)</f>
        <v>0</v>
      </c>
      <c r="BJ288" s="19" t="s">
        <v>85</v>
      </c>
      <c r="BK288" s="233">
        <f>ROUND(I288*H288,2)</f>
        <v>0</v>
      </c>
      <c r="BL288" s="19" t="s">
        <v>253</v>
      </c>
      <c r="BM288" s="232" t="s">
        <v>1924</v>
      </c>
    </row>
    <row r="289" s="2" customFormat="1">
      <c r="A289" s="40"/>
      <c r="B289" s="41"/>
      <c r="C289" s="42"/>
      <c r="D289" s="234" t="s">
        <v>255</v>
      </c>
      <c r="E289" s="42"/>
      <c r="F289" s="235" t="s">
        <v>555</v>
      </c>
      <c r="G289" s="42"/>
      <c r="H289" s="42"/>
      <c r="I289" s="236"/>
      <c r="J289" s="42"/>
      <c r="K289" s="42"/>
      <c r="L289" s="46"/>
      <c r="M289" s="237"/>
      <c r="N289" s="238"/>
      <c r="O289" s="93"/>
      <c r="P289" s="93"/>
      <c r="Q289" s="93"/>
      <c r="R289" s="93"/>
      <c r="S289" s="93"/>
      <c r="T289" s="94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255</v>
      </c>
      <c r="AU289" s="19" t="s">
        <v>87</v>
      </c>
    </row>
    <row r="290" s="13" customFormat="1">
      <c r="A290" s="13"/>
      <c r="B290" s="239"/>
      <c r="C290" s="240"/>
      <c r="D290" s="234" t="s">
        <v>257</v>
      </c>
      <c r="E290" s="241" t="s">
        <v>1</v>
      </c>
      <c r="F290" s="242" t="s">
        <v>1925</v>
      </c>
      <c r="G290" s="240"/>
      <c r="H290" s="241" t="s">
        <v>1</v>
      </c>
      <c r="I290" s="243"/>
      <c r="J290" s="240"/>
      <c r="K290" s="240"/>
      <c r="L290" s="244"/>
      <c r="M290" s="245"/>
      <c r="N290" s="246"/>
      <c r="O290" s="246"/>
      <c r="P290" s="246"/>
      <c r="Q290" s="246"/>
      <c r="R290" s="246"/>
      <c r="S290" s="246"/>
      <c r="T290" s="247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8" t="s">
        <v>257</v>
      </c>
      <c r="AU290" s="248" t="s">
        <v>87</v>
      </c>
      <c r="AV290" s="13" t="s">
        <v>85</v>
      </c>
      <c r="AW290" s="13" t="s">
        <v>34</v>
      </c>
      <c r="AX290" s="13" t="s">
        <v>77</v>
      </c>
      <c r="AY290" s="248" t="s">
        <v>245</v>
      </c>
    </row>
    <row r="291" s="14" customFormat="1">
      <c r="A291" s="14"/>
      <c r="B291" s="249"/>
      <c r="C291" s="250"/>
      <c r="D291" s="234" t="s">
        <v>257</v>
      </c>
      <c r="E291" s="251" t="s">
        <v>1</v>
      </c>
      <c r="F291" s="252" t="s">
        <v>1926</v>
      </c>
      <c r="G291" s="250"/>
      <c r="H291" s="253">
        <v>539.07000000000005</v>
      </c>
      <c r="I291" s="254"/>
      <c r="J291" s="250"/>
      <c r="K291" s="250"/>
      <c r="L291" s="255"/>
      <c r="M291" s="256"/>
      <c r="N291" s="257"/>
      <c r="O291" s="257"/>
      <c r="P291" s="257"/>
      <c r="Q291" s="257"/>
      <c r="R291" s="257"/>
      <c r="S291" s="257"/>
      <c r="T291" s="258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9" t="s">
        <v>257</v>
      </c>
      <c r="AU291" s="259" t="s">
        <v>87</v>
      </c>
      <c r="AV291" s="14" t="s">
        <v>87</v>
      </c>
      <c r="AW291" s="14" t="s">
        <v>34</v>
      </c>
      <c r="AX291" s="14" t="s">
        <v>77</v>
      </c>
      <c r="AY291" s="259" t="s">
        <v>245</v>
      </c>
    </row>
    <row r="292" s="15" customFormat="1">
      <c r="A292" s="15"/>
      <c r="B292" s="260"/>
      <c r="C292" s="261"/>
      <c r="D292" s="234" t="s">
        <v>257</v>
      </c>
      <c r="E292" s="262" t="s">
        <v>183</v>
      </c>
      <c r="F292" s="263" t="s">
        <v>266</v>
      </c>
      <c r="G292" s="261"/>
      <c r="H292" s="264">
        <v>539.07000000000005</v>
      </c>
      <c r="I292" s="265"/>
      <c r="J292" s="261"/>
      <c r="K292" s="261"/>
      <c r="L292" s="266"/>
      <c r="M292" s="267"/>
      <c r="N292" s="268"/>
      <c r="O292" s="268"/>
      <c r="P292" s="268"/>
      <c r="Q292" s="268"/>
      <c r="R292" s="268"/>
      <c r="S292" s="268"/>
      <c r="T292" s="269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70" t="s">
        <v>257</v>
      </c>
      <c r="AU292" s="270" t="s">
        <v>87</v>
      </c>
      <c r="AV292" s="15" t="s">
        <v>253</v>
      </c>
      <c r="AW292" s="15" t="s">
        <v>34</v>
      </c>
      <c r="AX292" s="15" t="s">
        <v>85</v>
      </c>
      <c r="AY292" s="270" t="s">
        <v>245</v>
      </c>
    </row>
    <row r="293" s="2" customFormat="1" ht="16.5" customHeight="1">
      <c r="A293" s="40"/>
      <c r="B293" s="41"/>
      <c r="C293" s="283" t="s">
        <v>452</v>
      </c>
      <c r="D293" s="283" t="s">
        <v>551</v>
      </c>
      <c r="E293" s="284" t="s">
        <v>1252</v>
      </c>
      <c r="F293" s="285" t="s">
        <v>1253</v>
      </c>
      <c r="G293" s="286" t="s">
        <v>545</v>
      </c>
      <c r="H293" s="287">
        <v>2.7629999999999999</v>
      </c>
      <c r="I293" s="288"/>
      <c r="J293" s="289">
        <f>ROUND(I293*H293,2)</f>
        <v>0</v>
      </c>
      <c r="K293" s="285" t="s">
        <v>252</v>
      </c>
      <c r="L293" s="290"/>
      <c r="M293" s="291" t="s">
        <v>1</v>
      </c>
      <c r="N293" s="292" t="s">
        <v>42</v>
      </c>
      <c r="O293" s="93"/>
      <c r="P293" s="230">
        <f>O293*H293</f>
        <v>0</v>
      </c>
      <c r="Q293" s="230">
        <v>1</v>
      </c>
      <c r="R293" s="230">
        <f>Q293*H293</f>
        <v>2.7629999999999999</v>
      </c>
      <c r="S293" s="230">
        <v>0</v>
      </c>
      <c r="T293" s="231">
        <f>S293*H293</f>
        <v>0</v>
      </c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R293" s="232" t="s">
        <v>326</v>
      </c>
      <c r="AT293" s="232" t="s">
        <v>551</v>
      </c>
      <c r="AU293" s="232" t="s">
        <v>87</v>
      </c>
      <c r="AY293" s="19" t="s">
        <v>245</v>
      </c>
      <c r="BE293" s="233">
        <f>IF(N293="základní",J293,0)</f>
        <v>0</v>
      </c>
      <c r="BF293" s="233">
        <f>IF(N293="snížená",J293,0)</f>
        <v>0</v>
      </c>
      <c r="BG293" s="233">
        <f>IF(N293="zákl. přenesená",J293,0)</f>
        <v>0</v>
      </c>
      <c r="BH293" s="233">
        <f>IF(N293="sníž. přenesená",J293,0)</f>
        <v>0</v>
      </c>
      <c r="BI293" s="233">
        <f>IF(N293="nulová",J293,0)</f>
        <v>0</v>
      </c>
      <c r="BJ293" s="19" t="s">
        <v>85</v>
      </c>
      <c r="BK293" s="233">
        <f>ROUND(I293*H293,2)</f>
        <v>0</v>
      </c>
      <c r="BL293" s="19" t="s">
        <v>253</v>
      </c>
      <c r="BM293" s="232" t="s">
        <v>1927</v>
      </c>
    </row>
    <row r="294" s="2" customFormat="1">
      <c r="A294" s="40"/>
      <c r="B294" s="41"/>
      <c r="C294" s="42"/>
      <c r="D294" s="234" t="s">
        <v>255</v>
      </c>
      <c r="E294" s="42"/>
      <c r="F294" s="235" t="s">
        <v>1253</v>
      </c>
      <c r="G294" s="42"/>
      <c r="H294" s="42"/>
      <c r="I294" s="236"/>
      <c r="J294" s="42"/>
      <c r="K294" s="42"/>
      <c r="L294" s="46"/>
      <c r="M294" s="237"/>
      <c r="N294" s="238"/>
      <c r="O294" s="93"/>
      <c r="P294" s="93"/>
      <c r="Q294" s="93"/>
      <c r="R294" s="93"/>
      <c r="S294" s="93"/>
      <c r="T294" s="94"/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T294" s="19" t="s">
        <v>255</v>
      </c>
      <c r="AU294" s="19" t="s">
        <v>87</v>
      </c>
    </row>
    <row r="295" s="14" customFormat="1">
      <c r="A295" s="14"/>
      <c r="B295" s="249"/>
      <c r="C295" s="250"/>
      <c r="D295" s="234" t="s">
        <v>257</v>
      </c>
      <c r="E295" s="251" t="s">
        <v>1004</v>
      </c>
      <c r="F295" s="252" t="s">
        <v>1255</v>
      </c>
      <c r="G295" s="250"/>
      <c r="H295" s="253">
        <v>2.7629999999999999</v>
      </c>
      <c r="I295" s="254"/>
      <c r="J295" s="250"/>
      <c r="K295" s="250"/>
      <c r="L295" s="255"/>
      <c r="M295" s="256"/>
      <c r="N295" s="257"/>
      <c r="O295" s="257"/>
      <c r="P295" s="257"/>
      <c r="Q295" s="257"/>
      <c r="R295" s="257"/>
      <c r="S295" s="257"/>
      <c r="T295" s="258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9" t="s">
        <v>257</v>
      </c>
      <c r="AU295" s="259" t="s">
        <v>87</v>
      </c>
      <c r="AV295" s="14" t="s">
        <v>87</v>
      </c>
      <c r="AW295" s="14" t="s">
        <v>34</v>
      </c>
      <c r="AX295" s="14" t="s">
        <v>85</v>
      </c>
      <c r="AY295" s="259" t="s">
        <v>245</v>
      </c>
    </row>
    <row r="296" s="2" customFormat="1" ht="16.5" customHeight="1">
      <c r="A296" s="40"/>
      <c r="B296" s="41"/>
      <c r="C296" s="283" t="s">
        <v>460</v>
      </c>
      <c r="D296" s="283" t="s">
        <v>551</v>
      </c>
      <c r="E296" s="284" t="s">
        <v>1256</v>
      </c>
      <c r="F296" s="285" t="s">
        <v>1257</v>
      </c>
      <c r="G296" s="286" t="s">
        <v>545</v>
      </c>
      <c r="H296" s="287">
        <v>296</v>
      </c>
      <c r="I296" s="288"/>
      <c r="J296" s="289">
        <f>ROUND(I296*H296,2)</f>
        <v>0</v>
      </c>
      <c r="K296" s="285" t="s">
        <v>252</v>
      </c>
      <c r="L296" s="290"/>
      <c r="M296" s="291" t="s">
        <v>1</v>
      </c>
      <c r="N296" s="292" t="s">
        <v>42</v>
      </c>
      <c r="O296" s="93"/>
      <c r="P296" s="230">
        <f>O296*H296</f>
        <v>0</v>
      </c>
      <c r="Q296" s="230">
        <v>1</v>
      </c>
      <c r="R296" s="230">
        <f>Q296*H296</f>
        <v>296</v>
      </c>
      <c r="S296" s="230">
        <v>0</v>
      </c>
      <c r="T296" s="231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232" t="s">
        <v>326</v>
      </c>
      <c r="AT296" s="232" t="s">
        <v>551</v>
      </c>
      <c r="AU296" s="232" t="s">
        <v>87</v>
      </c>
      <c r="AY296" s="19" t="s">
        <v>245</v>
      </c>
      <c r="BE296" s="233">
        <f>IF(N296="základní",J296,0)</f>
        <v>0</v>
      </c>
      <c r="BF296" s="233">
        <f>IF(N296="snížená",J296,0)</f>
        <v>0</v>
      </c>
      <c r="BG296" s="233">
        <f>IF(N296="zákl. přenesená",J296,0)</f>
        <v>0</v>
      </c>
      <c r="BH296" s="233">
        <f>IF(N296="sníž. přenesená",J296,0)</f>
        <v>0</v>
      </c>
      <c r="BI296" s="233">
        <f>IF(N296="nulová",J296,0)</f>
        <v>0</v>
      </c>
      <c r="BJ296" s="19" t="s">
        <v>85</v>
      </c>
      <c r="BK296" s="233">
        <f>ROUND(I296*H296,2)</f>
        <v>0</v>
      </c>
      <c r="BL296" s="19" t="s">
        <v>253</v>
      </c>
      <c r="BM296" s="232" t="s">
        <v>1928</v>
      </c>
    </row>
    <row r="297" s="2" customFormat="1">
      <c r="A297" s="40"/>
      <c r="B297" s="41"/>
      <c r="C297" s="42"/>
      <c r="D297" s="234" t="s">
        <v>255</v>
      </c>
      <c r="E297" s="42"/>
      <c r="F297" s="235" t="s">
        <v>1257</v>
      </c>
      <c r="G297" s="42"/>
      <c r="H297" s="42"/>
      <c r="I297" s="236"/>
      <c r="J297" s="42"/>
      <c r="K297" s="42"/>
      <c r="L297" s="46"/>
      <c r="M297" s="237"/>
      <c r="N297" s="238"/>
      <c r="O297" s="93"/>
      <c r="P297" s="93"/>
      <c r="Q297" s="93"/>
      <c r="R297" s="93"/>
      <c r="S297" s="93"/>
      <c r="T297" s="94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19" t="s">
        <v>255</v>
      </c>
      <c r="AU297" s="19" t="s">
        <v>87</v>
      </c>
    </row>
    <row r="298" s="14" customFormat="1">
      <c r="A298" s="14"/>
      <c r="B298" s="249"/>
      <c r="C298" s="250"/>
      <c r="D298" s="234" t="s">
        <v>257</v>
      </c>
      <c r="E298" s="251" t="s">
        <v>1020</v>
      </c>
      <c r="F298" s="252" t="s">
        <v>1225</v>
      </c>
      <c r="G298" s="250"/>
      <c r="H298" s="253">
        <v>296</v>
      </c>
      <c r="I298" s="254"/>
      <c r="J298" s="250"/>
      <c r="K298" s="250"/>
      <c r="L298" s="255"/>
      <c r="M298" s="256"/>
      <c r="N298" s="257"/>
      <c r="O298" s="257"/>
      <c r="P298" s="257"/>
      <c r="Q298" s="257"/>
      <c r="R298" s="257"/>
      <c r="S298" s="257"/>
      <c r="T298" s="258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9" t="s">
        <v>257</v>
      </c>
      <c r="AU298" s="259" t="s">
        <v>87</v>
      </c>
      <c r="AV298" s="14" t="s">
        <v>87</v>
      </c>
      <c r="AW298" s="14" t="s">
        <v>34</v>
      </c>
      <c r="AX298" s="14" t="s">
        <v>85</v>
      </c>
      <c r="AY298" s="259" t="s">
        <v>245</v>
      </c>
    </row>
    <row r="299" s="2" customFormat="1" ht="16.5" customHeight="1">
      <c r="A299" s="40"/>
      <c r="B299" s="41"/>
      <c r="C299" s="283" t="s">
        <v>466</v>
      </c>
      <c r="D299" s="283" t="s">
        <v>551</v>
      </c>
      <c r="E299" s="284" t="s">
        <v>1259</v>
      </c>
      <c r="F299" s="285" t="s">
        <v>1260</v>
      </c>
      <c r="G299" s="286" t="s">
        <v>545</v>
      </c>
      <c r="H299" s="287">
        <v>52.924999999999997</v>
      </c>
      <c r="I299" s="288"/>
      <c r="J299" s="289">
        <f>ROUND(I299*H299,2)</f>
        <v>0</v>
      </c>
      <c r="K299" s="285" t="s">
        <v>252</v>
      </c>
      <c r="L299" s="290"/>
      <c r="M299" s="291" t="s">
        <v>1</v>
      </c>
      <c r="N299" s="292" t="s">
        <v>42</v>
      </c>
      <c r="O299" s="93"/>
      <c r="P299" s="230">
        <f>O299*H299</f>
        <v>0</v>
      </c>
      <c r="Q299" s="230">
        <v>1</v>
      </c>
      <c r="R299" s="230">
        <f>Q299*H299</f>
        <v>52.924999999999997</v>
      </c>
      <c r="S299" s="230">
        <v>0</v>
      </c>
      <c r="T299" s="231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32" t="s">
        <v>326</v>
      </c>
      <c r="AT299" s="232" t="s">
        <v>551</v>
      </c>
      <c r="AU299" s="232" t="s">
        <v>87</v>
      </c>
      <c r="AY299" s="19" t="s">
        <v>245</v>
      </c>
      <c r="BE299" s="233">
        <f>IF(N299="základní",J299,0)</f>
        <v>0</v>
      </c>
      <c r="BF299" s="233">
        <f>IF(N299="snížená",J299,0)</f>
        <v>0</v>
      </c>
      <c r="BG299" s="233">
        <f>IF(N299="zákl. přenesená",J299,0)</f>
        <v>0</v>
      </c>
      <c r="BH299" s="233">
        <f>IF(N299="sníž. přenesená",J299,0)</f>
        <v>0</v>
      </c>
      <c r="BI299" s="233">
        <f>IF(N299="nulová",J299,0)</f>
        <v>0</v>
      </c>
      <c r="BJ299" s="19" t="s">
        <v>85</v>
      </c>
      <c r="BK299" s="233">
        <f>ROUND(I299*H299,2)</f>
        <v>0</v>
      </c>
      <c r="BL299" s="19" t="s">
        <v>253</v>
      </c>
      <c r="BM299" s="232" t="s">
        <v>1929</v>
      </c>
    </row>
    <row r="300" s="2" customFormat="1">
      <c r="A300" s="40"/>
      <c r="B300" s="41"/>
      <c r="C300" s="42"/>
      <c r="D300" s="234" t="s">
        <v>255</v>
      </c>
      <c r="E300" s="42"/>
      <c r="F300" s="235" t="s">
        <v>1260</v>
      </c>
      <c r="G300" s="42"/>
      <c r="H300" s="42"/>
      <c r="I300" s="236"/>
      <c r="J300" s="42"/>
      <c r="K300" s="42"/>
      <c r="L300" s="46"/>
      <c r="M300" s="237"/>
      <c r="N300" s="238"/>
      <c r="O300" s="93"/>
      <c r="P300" s="93"/>
      <c r="Q300" s="93"/>
      <c r="R300" s="93"/>
      <c r="S300" s="93"/>
      <c r="T300" s="94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255</v>
      </c>
      <c r="AU300" s="19" t="s">
        <v>87</v>
      </c>
    </row>
    <row r="301" s="14" customFormat="1">
      <c r="A301" s="14"/>
      <c r="B301" s="249"/>
      <c r="C301" s="250"/>
      <c r="D301" s="234" t="s">
        <v>257</v>
      </c>
      <c r="E301" s="251" t="s">
        <v>1006</v>
      </c>
      <c r="F301" s="252" t="s">
        <v>1262</v>
      </c>
      <c r="G301" s="250"/>
      <c r="H301" s="253">
        <v>52.924999999999997</v>
      </c>
      <c r="I301" s="254"/>
      <c r="J301" s="250"/>
      <c r="K301" s="250"/>
      <c r="L301" s="255"/>
      <c r="M301" s="256"/>
      <c r="N301" s="257"/>
      <c r="O301" s="257"/>
      <c r="P301" s="257"/>
      <c r="Q301" s="257"/>
      <c r="R301" s="257"/>
      <c r="S301" s="257"/>
      <c r="T301" s="25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9" t="s">
        <v>257</v>
      </c>
      <c r="AU301" s="259" t="s">
        <v>87</v>
      </c>
      <c r="AV301" s="14" t="s">
        <v>87</v>
      </c>
      <c r="AW301" s="14" t="s">
        <v>34</v>
      </c>
      <c r="AX301" s="14" t="s">
        <v>85</v>
      </c>
      <c r="AY301" s="259" t="s">
        <v>245</v>
      </c>
    </row>
    <row r="302" s="2" customFormat="1" ht="16.5" customHeight="1">
      <c r="A302" s="40"/>
      <c r="B302" s="41"/>
      <c r="C302" s="283" t="s">
        <v>471</v>
      </c>
      <c r="D302" s="283" t="s">
        <v>551</v>
      </c>
      <c r="E302" s="284" t="s">
        <v>1267</v>
      </c>
      <c r="F302" s="285" t="s">
        <v>1268</v>
      </c>
      <c r="G302" s="286" t="s">
        <v>793</v>
      </c>
      <c r="H302" s="287">
        <v>2353.77</v>
      </c>
      <c r="I302" s="288"/>
      <c r="J302" s="289">
        <f>ROUND(I302*H302,2)</f>
        <v>0</v>
      </c>
      <c r="K302" s="285" t="s">
        <v>1</v>
      </c>
      <c r="L302" s="290"/>
      <c r="M302" s="291" t="s">
        <v>1</v>
      </c>
      <c r="N302" s="292" t="s">
        <v>42</v>
      </c>
      <c r="O302" s="93"/>
      <c r="P302" s="230">
        <f>O302*H302</f>
        <v>0</v>
      </c>
      <c r="Q302" s="230">
        <v>0</v>
      </c>
      <c r="R302" s="230">
        <f>Q302*H302</f>
        <v>0</v>
      </c>
      <c r="S302" s="230">
        <v>0</v>
      </c>
      <c r="T302" s="231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32" t="s">
        <v>326</v>
      </c>
      <c r="AT302" s="232" t="s">
        <v>551</v>
      </c>
      <c r="AU302" s="232" t="s">
        <v>87</v>
      </c>
      <c r="AY302" s="19" t="s">
        <v>245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9" t="s">
        <v>85</v>
      </c>
      <c r="BK302" s="233">
        <f>ROUND(I302*H302,2)</f>
        <v>0</v>
      </c>
      <c r="BL302" s="19" t="s">
        <v>253</v>
      </c>
      <c r="BM302" s="232" t="s">
        <v>1930</v>
      </c>
    </row>
    <row r="303" s="2" customFormat="1">
      <c r="A303" s="40"/>
      <c r="B303" s="41"/>
      <c r="C303" s="42"/>
      <c r="D303" s="234" t="s">
        <v>255</v>
      </c>
      <c r="E303" s="42"/>
      <c r="F303" s="235" t="s">
        <v>1268</v>
      </c>
      <c r="G303" s="42"/>
      <c r="H303" s="42"/>
      <c r="I303" s="236"/>
      <c r="J303" s="42"/>
      <c r="K303" s="42"/>
      <c r="L303" s="46"/>
      <c r="M303" s="237"/>
      <c r="N303" s="238"/>
      <c r="O303" s="93"/>
      <c r="P303" s="93"/>
      <c r="Q303" s="93"/>
      <c r="R303" s="93"/>
      <c r="S303" s="93"/>
      <c r="T303" s="94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255</v>
      </c>
      <c r="AU303" s="19" t="s">
        <v>87</v>
      </c>
    </row>
    <row r="304" s="14" customFormat="1">
      <c r="A304" s="14"/>
      <c r="B304" s="249"/>
      <c r="C304" s="250"/>
      <c r="D304" s="234" t="s">
        <v>257</v>
      </c>
      <c r="E304" s="251" t="s">
        <v>1</v>
      </c>
      <c r="F304" s="252" t="s">
        <v>1270</v>
      </c>
      <c r="G304" s="250"/>
      <c r="H304" s="253">
        <v>2353.77</v>
      </c>
      <c r="I304" s="254"/>
      <c r="J304" s="250"/>
      <c r="K304" s="250"/>
      <c r="L304" s="255"/>
      <c r="M304" s="256"/>
      <c r="N304" s="257"/>
      <c r="O304" s="257"/>
      <c r="P304" s="257"/>
      <c r="Q304" s="257"/>
      <c r="R304" s="257"/>
      <c r="S304" s="257"/>
      <c r="T304" s="25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9" t="s">
        <v>257</v>
      </c>
      <c r="AU304" s="259" t="s">
        <v>87</v>
      </c>
      <c r="AV304" s="14" t="s">
        <v>87</v>
      </c>
      <c r="AW304" s="14" t="s">
        <v>34</v>
      </c>
      <c r="AX304" s="14" t="s">
        <v>85</v>
      </c>
      <c r="AY304" s="259" t="s">
        <v>245</v>
      </c>
    </row>
    <row r="305" s="2" customFormat="1" ht="16.5" customHeight="1">
      <c r="A305" s="40"/>
      <c r="B305" s="41"/>
      <c r="C305" s="283" t="s">
        <v>218</v>
      </c>
      <c r="D305" s="283" t="s">
        <v>551</v>
      </c>
      <c r="E305" s="284" t="s">
        <v>1271</v>
      </c>
      <c r="F305" s="285" t="s">
        <v>1272</v>
      </c>
      <c r="G305" s="286" t="s">
        <v>329</v>
      </c>
      <c r="H305" s="287">
        <v>33</v>
      </c>
      <c r="I305" s="288"/>
      <c r="J305" s="289">
        <f>ROUND(I305*H305,2)</f>
        <v>0</v>
      </c>
      <c r="K305" s="285" t="s">
        <v>252</v>
      </c>
      <c r="L305" s="290"/>
      <c r="M305" s="291" t="s">
        <v>1</v>
      </c>
      <c r="N305" s="292" t="s">
        <v>42</v>
      </c>
      <c r="O305" s="93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32" t="s">
        <v>326</v>
      </c>
      <c r="AT305" s="232" t="s">
        <v>551</v>
      </c>
      <c r="AU305" s="232" t="s">
        <v>87</v>
      </c>
      <c r="AY305" s="19" t="s">
        <v>245</v>
      </c>
      <c r="BE305" s="233">
        <f>IF(N305="základní",J305,0)</f>
        <v>0</v>
      </c>
      <c r="BF305" s="233">
        <f>IF(N305="snížená",J305,0)</f>
        <v>0</v>
      </c>
      <c r="BG305" s="233">
        <f>IF(N305="zákl. přenesená",J305,0)</f>
        <v>0</v>
      </c>
      <c r="BH305" s="233">
        <f>IF(N305="sníž. přenesená",J305,0)</f>
        <v>0</v>
      </c>
      <c r="BI305" s="233">
        <f>IF(N305="nulová",J305,0)</f>
        <v>0</v>
      </c>
      <c r="BJ305" s="19" t="s">
        <v>85</v>
      </c>
      <c r="BK305" s="233">
        <f>ROUND(I305*H305,2)</f>
        <v>0</v>
      </c>
      <c r="BL305" s="19" t="s">
        <v>253</v>
      </c>
      <c r="BM305" s="232" t="s">
        <v>1931</v>
      </c>
    </row>
    <row r="306" s="2" customFormat="1">
      <c r="A306" s="40"/>
      <c r="B306" s="41"/>
      <c r="C306" s="42"/>
      <c r="D306" s="234" t="s">
        <v>255</v>
      </c>
      <c r="E306" s="42"/>
      <c r="F306" s="235" t="s">
        <v>1272</v>
      </c>
      <c r="G306" s="42"/>
      <c r="H306" s="42"/>
      <c r="I306" s="236"/>
      <c r="J306" s="42"/>
      <c r="K306" s="42"/>
      <c r="L306" s="46"/>
      <c r="M306" s="237"/>
      <c r="N306" s="238"/>
      <c r="O306" s="93"/>
      <c r="P306" s="93"/>
      <c r="Q306" s="93"/>
      <c r="R306" s="93"/>
      <c r="S306" s="93"/>
      <c r="T306" s="94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255</v>
      </c>
      <c r="AU306" s="19" t="s">
        <v>87</v>
      </c>
    </row>
    <row r="307" s="14" customFormat="1">
      <c r="A307" s="14"/>
      <c r="B307" s="249"/>
      <c r="C307" s="250"/>
      <c r="D307" s="234" t="s">
        <v>257</v>
      </c>
      <c r="E307" s="251" t="s">
        <v>1</v>
      </c>
      <c r="F307" s="252" t="s">
        <v>1932</v>
      </c>
      <c r="G307" s="250"/>
      <c r="H307" s="253">
        <v>33</v>
      </c>
      <c r="I307" s="254"/>
      <c r="J307" s="250"/>
      <c r="K307" s="250"/>
      <c r="L307" s="255"/>
      <c r="M307" s="256"/>
      <c r="N307" s="257"/>
      <c r="O307" s="257"/>
      <c r="P307" s="257"/>
      <c r="Q307" s="257"/>
      <c r="R307" s="257"/>
      <c r="S307" s="257"/>
      <c r="T307" s="258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9" t="s">
        <v>257</v>
      </c>
      <c r="AU307" s="259" t="s">
        <v>87</v>
      </c>
      <c r="AV307" s="14" t="s">
        <v>87</v>
      </c>
      <c r="AW307" s="14" t="s">
        <v>34</v>
      </c>
      <c r="AX307" s="14" t="s">
        <v>85</v>
      </c>
      <c r="AY307" s="259" t="s">
        <v>245</v>
      </c>
    </row>
    <row r="308" s="2" customFormat="1" ht="16.5" customHeight="1">
      <c r="A308" s="40"/>
      <c r="B308" s="41"/>
      <c r="C308" s="283" t="s">
        <v>482</v>
      </c>
      <c r="D308" s="283" t="s">
        <v>551</v>
      </c>
      <c r="E308" s="284" t="s">
        <v>1279</v>
      </c>
      <c r="F308" s="285" t="s">
        <v>1280</v>
      </c>
      <c r="G308" s="286" t="s">
        <v>329</v>
      </c>
      <c r="H308" s="287">
        <v>1044</v>
      </c>
      <c r="I308" s="288"/>
      <c r="J308" s="289">
        <f>ROUND(I308*H308,2)</f>
        <v>0</v>
      </c>
      <c r="K308" s="285" t="s">
        <v>252</v>
      </c>
      <c r="L308" s="290"/>
      <c r="M308" s="291" t="s">
        <v>1</v>
      </c>
      <c r="N308" s="292" t="s">
        <v>42</v>
      </c>
      <c r="O308" s="93"/>
      <c r="P308" s="230">
        <f>O308*H308</f>
        <v>0</v>
      </c>
      <c r="Q308" s="230">
        <v>1.79</v>
      </c>
      <c r="R308" s="230">
        <f>Q308*H308</f>
        <v>1868.76</v>
      </c>
      <c r="S308" s="230">
        <v>0</v>
      </c>
      <c r="T308" s="231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32" t="s">
        <v>326</v>
      </c>
      <c r="AT308" s="232" t="s">
        <v>551</v>
      </c>
      <c r="AU308" s="232" t="s">
        <v>87</v>
      </c>
      <c r="AY308" s="19" t="s">
        <v>245</v>
      </c>
      <c r="BE308" s="233">
        <f>IF(N308="základní",J308,0)</f>
        <v>0</v>
      </c>
      <c r="BF308" s="233">
        <f>IF(N308="snížená",J308,0)</f>
        <v>0</v>
      </c>
      <c r="BG308" s="233">
        <f>IF(N308="zákl. přenesená",J308,0)</f>
        <v>0</v>
      </c>
      <c r="BH308" s="233">
        <f>IF(N308="sníž. přenesená",J308,0)</f>
        <v>0</v>
      </c>
      <c r="BI308" s="233">
        <f>IF(N308="nulová",J308,0)</f>
        <v>0</v>
      </c>
      <c r="BJ308" s="19" t="s">
        <v>85</v>
      </c>
      <c r="BK308" s="233">
        <f>ROUND(I308*H308,2)</f>
        <v>0</v>
      </c>
      <c r="BL308" s="19" t="s">
        <v>253</v>
      </c>
      <c r="BM308" s="232" t="s">
        <v>1933</v>
      </c>
    </row>
    <row r="309" s="2" customFormat="1">
      <c r="A309" s="40"/>
      <c r="B309" s="41"/>
      <c r="C309" s="42"/>
      <c r="D309" s="234" t="s">
        <v>255</v>
      </c>
      <c r="E309" s="42"/>
      <c r="F309" s="235" t="s">
        <v>1280</v>
      </c>
      <c r="G309" s="42"/>
      <c r="H309" s="42"/>
      <c r="I309" s="236"/>
      <c r="J309" s="42"/>
      <c r="K309" s="42"/>
      <c r="L309" s="46"/>
      <c r="M309" s="237"/>
      <c r="N309" s="238"/>
      <c r="O309" s="93"/>
      <c r="P309" s="93"/>
      <c r="Q309" s="93"/>
      <c r="R309" s="93"/>
      <c r="S309" s="93"/>
      <c r="T309" s="94"/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T309" s="19" t="s">
        <v>255</v>
      </c>
      <c r="AU309" s="19" t="s">
        <v>87</v>
      </c>
    </row>
    <row r="310" s="14" customFormat="1">
      <c r="A310" s="14"/>
      <c r="B310" s="249"/>
      <c r="C310" s="250"/>
      <c r="D310" s="234" t="s">
        <v>257</v>
      </c>
      <c r="E310" s="251" t="s">
        <v>1000</v>
      </c>
      <c r="F310" s="252" t="s">
        <v>1934</v>
      </c>
      <c r="G310" s="250"/>
      <c r="H310" s="253">
        <v>1044</v>
      </c>
      <c r="I310" s="254"/>
      <c r="J310" s="250"/>
      <c r="K310" s="250"/>
      <c r="L310" s="255"/>
      <c r="M310" s="256"/>
      <c r="N310" s="257"/>
      <c r="O310" s="257"/>
      <c r="P310" s="257"/>
      <c r="Q310" s="257"/>
      <c r="R310" s="257"/>
      <c r="S310" s="257"/>
      <c r="T310" s="25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9" t="s">
        <v>257</v>
      </c>
      <c r="AU310" s="259" t="s">
        <v>87</v>
      </c>
      <c r="AV310" s="14" t="s">
        <v>87</v>
      </c>
      <c r="AW310" s="14" t="s">
        <v>34</v>
      </c>
      <c r="AX310" s="14" t="s">
        <v>85</v>
      </c>
      <c r="AY310" s="259" t="s">
        <v>245</v>
      </c>
    </row>
    <row r="311" s="2" customFormat="1" ht="16.5" customHeight="1">
      <c r="A311" s="40"/>
      <c r="B311" s="41"/>
      <c r="C311" s="283" t="s">
        <v>487</v>
      </c>
      <c r="D311" s="283" t="s">
        <v>551</v>
      </c>
      <c r="E311" s="284" t="s">
        <v>1275</v>
      </c>
      <c r="F311" s="285" t="s">
        <v>1276</v>
      </c>
      <c r="G311" s="286" t="s">
        <v>329</v>
      </c>
      <c r="H311" s="287">
        <v>542</v>
      </c>
      <c r="I311" s="288"/>
      <c r="J311" s="289">
        <f>ROUND(I311*H311,2)</f>
        <v>0</v>
      </c>
      <c r="K311" s="285" t="s">
        <v>252</v>
      </c>
      <c r="L311" s="290"/>
      <c r="M311" s="291" t="s">
        <v>1</v>
      </c>
      <c r="N311" s="292" t="s">
        <v>42</v>
      </c>
      <c r="O311" s="93"/>
      <c r="P311" s="230">
        <f>O311*H311</f>
        <v>0</v>
      </c>
      <c r="Q311" s="230">
        <v>0.39000000000000001</v>
      </c>
      <c r="R311" s="230">
        <f>Q311*H311</f>
        <v>211.38</v>
      </c>
      <c r="S311" s="230">
        <v>0</v>
      </c>
      <c r="T311" s="231">
        <f>S311*H311</f>
        <v>0</v>
      </c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R311" s="232" t="s">
        <v>326</v>
      </c>
      <c r="AT311" s="232" t="s">
        <v>551</v>
      </c>
      <c r="AU311" s="232" t="s">
        <v>87</v>
      </c>
      <c r="AY311" s="19" t="s">
        <v>245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9" t="s">
        <v>85</v>
      </c>
      <c r="BK311" s="233">
        <f>ROUND(I311*H311,2)</f>
        <v>0</v>
      </c>
      <c r="BL311" s="19" t="s">
        <v>253</v>
      </c>
      <c r="BM311" s="232" t="s">
        <v>1935</v>
      </c>
    </row>
    <row r="312" s="2" customFormat="1">
      <c r="A312" s="40"/>
      <c r="B312" s="41"/>
      <c r="C312" s="42"/>
      <c r="D312" s="234" t="s">
        <v>255</v>
      </c>
      <c r="E312" s="42"/>
      <c r="F312" s="235" t="s">
        <v>1276</v>
      </c>
      <c r="G312" s="42"/>
      <c r="H312" s="42"/>
      <c r="I312" s="236"/>
      <c r="J312" s="42"/>
      <c r="K312" s="42"/>
      <c r="L312" s="46"/>
      <c r="M312" s="237"/>
      <c r="N312" s="238"/>
      <c r="O312" s="93"/>
      <c r="P312" s="93"/>
      <c r="Q312" s="93"/>
      <c r="R312" s="93"/>
      <c r="S312" s="93"/>
      <c r="T312" s="94"/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T312" s="19" t="s">
        <v>255</v>
      </c>
      <c r="AU312" s="19" t="s">
        <v>87</v>
      </c>
    </row>
    <row r="313" s="14" customFormat="1">
      <c r="A313" s="14"/>
      <c r="B313" s="249"/>
      <c r="C313" s="250"/>
      <c r="D313" s="234" t="s">
        <v>257</v>
      </c>
      <c r="E313" s="251" t="s">
        <v>999</v>
      </c>
      <c r="F313" s="252" t="s">
        <v>1278</v>
      </c>
      <c r="G313" s="250"/>
      <c r="H313" s="253">
        <v>542</v>
      </c>
      <c r="I313" s="254"/>
      <c r="J313" s="250"/>
      <c r="K313" s="250"/>
      <c r="L313" s="255"/>
      <c r="M313" s="256"/>
      <c r="N313" s="257"/>
      <c r="O313" s="257"/>
      <c r="P313" s="257"/>
      <c r="Q313" s="257"/>
      <c r="R313" s="257"/>
      <c r="S313" s="257"/>
      <c r="T313" s="25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9" t="s">
        <v>257</v>
      </c>
      <c r="AU313" s="259" t="s">
        <v>87</v>
      </c>
      <c r="AV313" s="14" t="s">
        <v>87</v>
      </c>
      <c r="AW313" s="14" t="s">
        <v>34</v>
      </c>
      <c r="AX313" s="14" t="s">
        <v>85</v>
      </c>
      <c r="AY313" s="259" t="s">
        <v>245</v>
      </c>
    </row>
    <row r="314" s="2" customFormat="1" ht="16.5" customHeight="1">
      <c r="A314" s="40"/>
      <c r="B314" s="41"/>
      <c r="C314" s="283" t="s">
        <v>497</v>
      </c>
      <c r="D314" s="283" t="s">
        <v>551</v>
      </c>
      <c r="E314" s="284" t="s">
        <v>1283</v>
      </c>
      <c r="F314" s="285" t="s">
        <v>1284</v>
      </c>
      <c r="G314" s="286" t="s">
        <v>329</v>
      </c>
      <c r="H314" s="287">
        <v>18</v>
      </c>
      <c r="I314" s="288"/>
      <c r="J314" s="289">
        <f>ROUND(I314*H314,2)</f>
        <v>0</v>
      </c>
      <c r="K314" s="285" t="s">
        <v>252</v>
      </c>
      <c r="L314" s="290"/>
      <c r="M314" s="291" t="s">
        <v>1</v>
      </c>
      <c r="N314" s="292" t="s">
        <v>42</v>
      </c>
      <c r="O314" s="93"/>
      <c r="P314" s="230">
        <f>O314*H314</f>
        <v>0</v>
      </c>
      <c r="Q314" s="230">
        <v>3.8199999999999998</v>
      </c>
      <c r="R314" s="230">
        <f>Q314*H314</f>
        <v>68.759999999999991</v>
      </c>
      <c r="S314" s="230">
        <v>0</v>
      </c>
      <c r="T314" s="231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32" t="s">
        <v>326</v>
      </c>
      <c r="AT314" s="232" t="s">
        <v>551</v>
      </c>
      <c r="AU314" s="232" t="s">
        <v>87</v>
      </c>
      <c r="AY314" s="19" t="s">
        <v>245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9" t="s">
        <v>85</v>
      </c>
      <c r="BK314" s="233">
        <f>ROUND(I314*H314,2)</f>
        <v>0</v>
      </c>
      <c r="BL314" s="19" t="s">
        <v>253</v>
      </c>
      <c r="BM314" s="232" t="s">
        <v>1936</v>
      </c>
    </row>
    <row r="315" s="2" customFormat="1">
      <c r="A315" s="40"/>
      <c r="B315" s="41"/>
      <c r="C315" s="42"/>
      <c r="D315" s="234" t="s">
        <v>255</v>
      </c>
      <c r="E315" s="42"/>
      <c r="F315" s="235" t="s">
        <v>1284</v>
      </c>
      <c r="G315" s="42"/>
      <c r="H315" s="42"/>
      <c r="I315" s="236"/>
      <c r="J315" s="42"/>
      <c r="K315" s="42"/>
      <c r="L315" s="46"/>
      <c r="M315" s="237"/>
      <c r="N315" s="238"/>
      <c r="O315" s="93"/>
      <c r="P315" s="93"/>
      <c r="Q315" s="93"/>
      <c r="R315" s="93"/>
      <c r="S315" s="93"/>
      <c r="T315" s="94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255</v>
      </c>
      <c r="AU315" s="19" t="s">
        <v>87</v>
      </c>
    </row>
    <row r="316" s="14" customFormat="1">
      <c r="A316" s="14"/>
      <c r="B316" s="249"/>
      <c r="C316" s="250"/>
      <c r="D316" s="234" t="s">
        <v>257</v>
      </c>
      <c r="E316" s="251" t="s">
        <v>1030</v>
      </c>
      <c r="F316" s="252" t="s">
        <v>1286</v>
      </c>
      <c r="G316" s="250"/>
      <c r="H316" s="253">
        <v>18</v>
      </c>
      <c r="I316" s="254"/>
      <c r="J316" s="250"/>
      <c r="K316" s="250"/>
      <c r="L316" s="255"/>
      <c r="M316" s="256"/>
      <c r="N316" s="257"/>
      <c r="O316" s="257"/>
      <c r="P316" s="257"/>
      <c r="Q316" s="257"/>
      <c r="R316" s="257"/>
      <c r="S316" s="257"/>
      <c r="T316" s="258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9" t="s">
        <v>257</v>
      </c>
      <c r="AU316" s="259" t="s">
        <v>87</v>
      </c>
      <c r="AV316" s="14" t="s">
        <v>87</v>
      </c>
      <c r="AW316" s="14" t="s">
        <v>34</v>
      </c>
      <c r="AX316" s="14" t="s">
        <v>85</v>
      </c>
      <c r="AY316" s="259" t="s">
        <v>245</v>
      </c>
    </row>
    <row r="317" s="2" customFormat="1" ht="16.5" customHeight="1">
      <c r="A317" s="40"/>
      <c r="B317" s="41"/>
      <c r="C317" s="283" t="s">
        <v>502</v>
      </c>
      <c r="D317" s="283" t="s">
        <v>551</v>
      </c>
      <c r="E317" s="284" t="s">
        <v>1287</v>
      </c>
      <c r="F317" s="285" t="s">
        <v>1288</v>
      </c>
      <c r="G317" s="286" t="s">
        <v>329</v>
      </c>
      <c r="H317" s="287">
        <v>144</v>
      </c>
      <c r="I317" s="288"/>
      <c r="J317" s="289">
        <f>ROUND(I317*H317,2)</f>
        <v>0</v>
      </c>
      <c r="K317" s="285" t="s">
        <v>252</v>
      </c>
      <c r="L317" s="290"/>
      <c r="M317" s="291" t="s">
        <v>1</v>
      </c>
      <c r="N317" s="292" t="s">
        <v>42</v>
      </c>
      <c r="O317" s="93"/>
      <c r="P317" s="230">
        <f>O317*H317</f>
        <v>0</v>
      </c>
      <c r="Q317" s="230">
        <v>4.29</v>
      </c>
      <c r="R317" s="230">
        <f>Q317*H317</f>
        <v>617.75999999999999</v>
      </c>
      <c r="S317" s="230">
        <v>0</v>
      </c>
      <c r="T317" s="231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32" t="s">
        <v>326</v>
      </c>
      <c r="AT317" s="232" t="s">
        <v>551</v>
      </c>
      <c r="AU317" s="232" t="s">
        <v>87</v>
      </c>
      <c r="AY317" s="19" t="s">
        <v>245</v>
      </c>
      <c r="BE317" s="233">
        <f>IF(N317="základní",J317,0)</f>
        <v>0</v>
      </c>
      <c r="BF317" s="233">
        <f>IF(N317="snížená",J317,0)</f>
        <v>0</v>
      </c>
      <c r="BG317" s="233">
        <f>IF(N317="zákl. přenesená",J317,0)</f>
        <v>0</v>
      </c>
      <c r="BH317" s="233">
        <f>IF(N317="sníž. přenesená",J317,0)</f>
        <v>0</v>
      </c>
      <c r="BI317" s="233">
        <f>IF(N317="nulová",J317,0)</f>
        <v>0</v>
      </c>
      <c r="BJ317" s="19" t="s">
        <v>85</v>
      </c>
      <c r="BK317" s="233">
        <f>ROUND(I317*H317,2)</f>
        <v>0</v>
      </c>
      <c r="BL317" s="19" t="s">
        <v>253</v>
      </c>
      <c r="BM317" s="232" t="s">
        <v>1937</v>
      </c>
    </row>
    <row r="318" s="2" customFormat="1">
      <c r="A318" s="40"/>
      <c r="B318" s="41"/>
      <c r="C318" s="42"/>
      <c r="D318" s="234" t="s">
        <v>255</v>
      </c>
      <c r="E318" s="42"/>
      <c r="F318" s="235" t="s">
        <v>1288</v>
      </c>
      <c r="G318" s="42"/>
      <c r="H318" s="42"/>
      <c r="I318" s="236"/>
      <c r="J318" s="42"/>
      <c r="K318" s="42"/>
      <c r="L318" s="46"/>
      <c r="M318" s="237"/>
      <c r="N318" s="238"/>
      <c r="O318" s="93"/>
      <c r="P318" s="93"/>
      <c r="Q318" s="93"/>
      <c r="R318" s="93"/>
      <c r="S318" s="93"/>
      <c r="T318" s="94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255</v>
      </c>
      <c r="AU318" s="19" t="s">
        <v>87</v>
      </c>
    </row>
    <row r="319" s="14" customFormat="1">
      <c r="A319" s="14"/>
      <c r="B319" s="249"/>
      <c r="C319" s="250"/>
      <c r="D319" s="234" t="s">
        <v>257</v>
      </c>
      <c r="E319" s="251" t="s">
        <v>1032</v>
      </c>
      <c r="F319" s="252" t="s">
        <v>1290</v>
      </c>
      <c r="G319" s="250"/>
      <c r="H319" s="253">
        <v>144</v>
      </c>
      <c r="I319" s="254"/>
      <c r="J319" s="250"/>
      <c r="K319" s="250"/>
      <c r="L319" s="255"/>
      <c r="M319" s="256"/>
      <c r="N319" s="257"/>
      <c r="O319" s="257"/>
      <c r="P319" s="257"/>
      <c r="Q319" s="257"/>
      <c r="R319" s="257"/>
      <c r="S319" s="257"/>
      <c r="T319" s="25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9" t="s">
        <v>257</v>
      </c>
      <c r="AU319" s="259" t="s">
        <v>87</v>
      </c>
      <c r="AV319" s="14" t="s">
        <v>87</v>
      </c>
      <c r="AW319" s="14" t="s">
        <v>34</v>
      </c>
      <c r="AX319" s="14" t="s">
        <v>85</v>
      </c>
      <c r="AY319" s="259" t="s">
        <v>245</v>
      </c>
    </row>
    <row r="320" s="2" customFormat="1" ht="16.5" customHeight="1">
      <c r="A320" s="40"/>
      <c r="B320" s="41"/>
      <c r="C320" s="283" t="s">
        <v>516</v>
      </c>
      <c r="D320" s="283" t="s">
        <v>551</v>
      </c>
      <c r="E320" s="284" t="s">
        <v>1938</v>
      </c>
      <c r="F320" s="285" t="s">
        <v>1939</v>
      </c>
      <c r="G320" s="286" t="s">
        <v>329</v>
      </c>
      <c r="H320" s="287">
        <v>1626</v>
      </c>
      <c r="I320" s="288"/>
      <c r="J320" s="289">
        <f>ROUND(I320*H320,2)</f>
        <v>0</v>
      </c>
      <c r="K320" s="285" t="s">
        <v>252</v>
      </c>
      <c r="L320" s="290"/>
      <c r="M320" s="291" t="s">
        <v>1</v>
      </c>
      <c r="N320" s="292" t="s">
        <v>42</v>
      </c>
      <c r="O320" s="93"/>
      <c r="P320" s="230">
        <f>O320*H320</f>
        <v>0</v>
      </c>
      <c r="Q320" s="230">
        <v>0.033000000000000002</v>
      </c>
      <c r="R320" s="230">
        <f>Q320*H320</f>
        <v>53.658000000000001</v>
      </c>
      <c r="S320" s="230">
        <v>0</v>
      </c>
      <c r="T320" s="231">
        <f>S320*H320</f>
        <v>0</v>
      </c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R320" s="232" t="s">
        <v>326</v>
      </c>
      <c r="AT320" s="232" t="s">
        <v>551</v>
      </c>
      <c r="AU320" s="232" t="s">
        <v>87</v>
      </c>
      <c r="AY320" s="19" t="s">
        <v>245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9" t="s">
        <v>85</v>
      </c>
      <c r="BK320" s="233">
        <f>ROUND(I320*H320,2)</f>
        <v>0</v>
      </c>
      <c r="BL320" s="19" t="s">
        <v>253</v>
      </c>
      <c r="BM320" s="232" t="s">
        <v>1940</v>
      </c>
    </row>
    <row r="321" s="2" customFormat="1">
      <c r="A321" s="40"/>
      <c r="B321" s="41"/>
      <c r="C321" s="42"/>
      <c r="D321" s="234" t="s">
        <v>255</v>
      </c>
      <c r="E321" s="42"/>
      <c r="F321" s="235" t="s">
        <v>1939</v>
      </c>
      <c r="G321" s="42"/>
      <c r="H321" s="42"/>
      <c r="I321" s="236"/>
      <c r="J321" s="42"/>
      <c r="K321" s="42"/>
      <c r="L321" s="46"/>
      <c r="M321" s="237"/>
      <c r="N321" s="238"/>
      <c r="O321" s="93"/>
      <c r="P321" s="93"/>
      <c r="Q321" s="93"/>
      <c r="R321" s="93"/>
      <c r="S321" s="93"/>
      <c r="T321" s="94"/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T321" s="19" t="s">
        <v>255</v>
      </c>
      <c r="AU321" s="19" t="s">
        <v>87</v>
      </c>
    </row>
    <row r="322" s="14" customFormat="1">
      <c r="A322" s="14"/>
      <c r="B322" s="249"/>
      <c r="C322" s="250"/>
      <c r="D322" s="234" t="s">
        <v>257</v>
      </c>
      <c r="E322" s="251" t="s">
        <v>1826</v>
      </c>
      <c r="F322" s="252" t="s">
        <v>1941</v>
      </c>
      <c r="G322" s="250"/>
      <c r="H322" s="253">
        <v>1626</v>
      </c>
      <c r="I322" s="254"/>
      <c r="J322" s="250"/>
      <c r="K322" s="250"/>
      <c r="L322" s="255"/>
      <c r="M322" s="256"/>
      <c r="N322" s="257"/>
      <c r="O322" s="257"/>
      <c r="P322" s="257"/>
      <c r="Q322" s="257"/>
      <c r="R322" s="257"/>
      <c r="S322" s="257"/>
      <c r="T322" s="258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9" t="s">
        <v>257</v>
      </c>
      <c r="AU322" s="259" t="s">
        <v>87</v>
      </c>
      <c r="AV322" s="14" t="s">
        <v>87</v>
      </c>
      <c r="AW322" s="14" t="s">
        <v>34</v>
      </c>
      <c r="AX322" s="14" t="s">
        <v>85</v>
      </c>
      <c r="AY322" s="259" t="s">
        <v>245</v>
      </c>
    </row>
    <row r="323" s="2" customFormat="1" ht="16.5" customHeight="1">
      <c r="A323" s="40"/>
      <c r="B323" s="41"/>
      <c r="C323" s="283" t="s">
        <v>522</v>
      </c>
      <c r="D323" s="283" t="s">
        <v>551</v>
      </c>
      <c r="E323" s="284" t="s">
        <v>1291</v>
      </c>
      <c r="F323" s="285" t="s">
        <v>1292</v>
      </c>
      <c r="G323" s="286" t="s">
        <v>329</v>
      </c>
      <c r="H323" s="287">
        <v>8431</v>
      </c>
      <c r="I323" s="288"/>
      <c r="J323" s="289">
        <f>ROUND(I323*H323,2)</f>
        <v>0</v>
      </c>
      <c r="K323" s="285" t="s">
        <v>252</v>
      </c>
      <c r="L323" s="290"/>
      <c r="M323" s="291" t="s">
        <v>1</v>
      </c>
      <c r="N323" s="292" t="s">
        <v>42</v>
      </c>
      <c r="O323" s="93"/>
      <c r="P323" s="230">
        <f>O323*H323</f>
        <v>0</v>
      </c>
      <c r="Q323" s="230">
        <v>0.032000000000000001</v>
      </c>
      <c r="R323" s="230">
        <f>Q323*H323</f>
        <v>269.79200000000003</v>
      </c>
      <c r="S323" s="230">
        <v>0</v>
      </c>
      <c r="T323" s="231">
        <f>S323*H323</f>
        <v>0</v>
      </c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R323" s="232" t="s">
        <v>326</v>
      </c>
      <c r="AT323" s="232" t="s">
        <v>551</v>
      </c>
      <c r="AU323" s="232" t="s">
        <v>87</v>
      </c>
      <c r="AY323" s="19" t="s">
        <v>245</v>
      </c>
      <c r="BE323" s="233">
        <f>IF(N323="základní",J323,0)</f>
        <v>0</v>
      </c>
      <c r="BF323" s="233">
        <f>IF(N323="snížená",J323,0)</f>
        <v>0</v>
      </c>
      <c r="BG323" s="233">
        <f>IF(N323="zákl. přenesená",J323,0)</f>
        <v>0</v>
      </c>
      <c r="BH323" s="233">
        <f>IF(N323="sníž. přenesená",J323,0)</f>
        <v>0</v>
      </c>
      <c r="BI323" s="233">
        <f>IF(N323="nulová",J323,0)</f>
        <v>0</v>
      </c>
      <c r="BJ323" s="19" t="s">
        <v>85</v>
      </c>
      <c r="BK323" s="233">
        <f>ROUND(I323*H323,2)</f>
        <v>0</v>
      </c>
      <c r="BL323" s="19" t="s">
        <v>253</v>
      </c>
      <c r="BM323" s="232" t="s">
        <v>1942</v>
      </c>
    </row>
    <row r="324" s="2" customFormat="1">
      <c r="A324" s="40"/>
      <c r="B324" s="41"/>
      <c r="C324" s="42"/>
      <c r="D324" s="234" t="s">
        <v>255</v>
      </c>
      <c r="E324" s="42"/>
      <c r="F324" s="235" t="s">
        <v>1292</v>
      </c>
      <c r="G324" s="42"/>
      <c r="H324" s="42"/>
      <c r="I324" s="236"/>
      <c r="J324" s="42"/>
      <c r="K324" s="42"/>
      <c r="L324" s="46"/>
      <c r="M324" s="237"/>
      <c r="N324" s="238"/>
      <c r="O324" s="93"/>
      <c r="P324" s="93"/>
      <c r="Q324" s="93"/>
      <c r="R324" s="93"/>
      <c r="S324" s="93"/>
      <c r="T324" s="94"/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T324" s="19" t="s">
        <v>255</v>
      </c>
      <c r="AU324" s="19" t="s">
        <v>87</v>
      </c>
    </row>
    <row r="325" s="14" customFormat="1">
      <c r="A325" s="14"/>
      <c r="B325" s="249"/>
      <c r="C325" s="250"/>
      <c r="D325" s="234" t="s">
        <v>257</v>
      </c>
      <c r="E325" s="251" t="s">
        <v>1012</v>
      </c>
      <c r="F325" s="252" t="s">
        <v>1943</v>
      </c>
      <c r="G325" s="250"/>
      <c r="H325" s="253">
        <v>8431</v>
      </c>
      <c r="I325" s="254"/>
      <c r="J325" s="250"/>
      <c r="K325" s="250"/>
      <c r="L325" s="255"/>
      <c r="M325" s="256"/>
      <c r="N325" s="257"/>
      <c r="O325" s="257"/>
      <c r="P325" s="257"/>
      <c r="Q325" s="257"/>
      <c r="R325" s="257"/>
      <c r="S325" s="257"/>
      <c r="T325" s="258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9" t="s">
        <v>257</v>
      </c>
      <c r="AU325" s="259" t="s">
        <v>87</v>
      </c>
      <c r="AV325" s="14" t="s">
        <v>87</v>
      </c>
      <c r="AW325" s="14" t="s">
        <v>34</v>
      </c>
      <c r="AX325" s="14" t="s">
        <v>85</v>
      </c>
      <c r="AY325" s="259" t="s">
        <v>245</v>
      </c>
    </row>
    <row r="326" s="2" customFormat="1" ht="16.5" customHeight="1">
      <c r="A326" s="40"/>
      <c r="B326" s="41"/>
      <c r="C326" s="283" t="s">
        <v>528</v>
      </c>
      <c r="D326" s="283" t="s">
        <v>551</v>
      </c>
      <c r="E326" s="284" t="s">
        <v>1299</v>
      </c>
      <c r="F326" s="285" t="s">
        <v>1300</v>
      </c>
      <c r="G326" s="286" t="s">
        <v>329</v>
      </c>
      <c r="H326" s="287">
        <v>1309</v>
      </c>
      <c r="I326" s="288"/>
      <c r="J326" s="289">
        <f>ROUND(I326*H326,2)</f>
        <v>0</v>
      </c>
      <c r="K326" s="285" t="s">
        <v>252</v>
      </c>
      <c r="L326" s="290"/>
      <c r="M326" s="291" t="s">
        <v>1</v>
      </c>
      <c r="N326" s="292" t="s">
        <v>42</v>
      </c>
      <c r="O326" s="93"/>
      <c r="P326" s="230">
        <f>O326*H326</f>
        <v>0</v>
      </c>
      <c r="Q326" s="230">
        <v>0.031</v>
      </c>
      <c r="R326" s="230">
        <f>Q326*H326</f>
        <v>40.579000000000001</v>
      </c>
      <c r="S326" s="230">
        <v>0</v>
      </c>
      <c r="T326" s="231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232" t="s">
        <v>326</v>
      </c>
      <c r="AT326" s="232" t="s">
        <v>551</v>
      </c>
      <c r="AU326" s="232" t="s">
        <v>87</v>
      </c>
      <c r="AY326" s="19" t="s">
        <v>245</v>
      </c>
      <c r="BE326" s="233">
        <f>IF(N326="základní",J326,0)</f>
        <v>0</v>
      </c>
      <c r="BF326" s="233">
        <f>IF(N326="snížená",J326,0)</f>
        <v>0</v>
      </c>
      <c r="BG326" s="233">
        <f>IF(N326="zákl. přenesená",J326,0)</f>
        <v>0</v>
      </c>
      <c r="BH326" s="233">
        <f>IF(N326="sníž. přenesená",J326,0)</f>
        <v>0</v>
      </c>
      <c r="BI326" s="233">
        <f>IF(N326="nulová",J326,0)</f>
        <v>0</v>
      </c>
      <c r="BJ326" s="19" t="s">
        <v>85</v>
      </c>
      <c r="BK326" s="233">
        <f>ROUND(I326*H326,2)</f>
        <v>0</v>
      </c>
      <c r="BL326" s="19" t="s">
        <v>253</v>
      </c>
      <c r="BM326" s="232" t="s">
        <v>1944</v>
      </c>
    </row>
    <row r="327" s="2" customFormat="1">
      <c r="A327" s="40"/>
      <c r="B327" s="41"/>
      <c r="C327" s="42"/>
      <c r="D327" s="234" t="s">
        <v>255</v>
      </c>
      <c r="E327" s="42"/>
      <c r="F327" s="235" t="s">
        <v>1300</v>
      </c>
      <c r="G327" s="42"/>
      <c r="H327" s="42"/>
      <c r="I327" s="236"/>
      <c r="J327" s="42"/>
      <c r="K327" s="42"/>
      <c r="L327" s="46"/>
      <c r="M327" s="237"/>
      <c r="N327" s="238"/>
      <c r="O327" s="93"/>
      <c r="P327" s="93"/>
      <c r="Q327" s="93"/>
      <c r="R327" s="93"/>
      <c r="S327" s="93"/>
      <c r="T327" s="94"/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T327" s="19" t="s">
        <v>255</v>
      </c>
      <c r="AU327" s="19" t="s">
        <v>87</v>
      </c>
    </row>
    <row r="328" s="14" customFormat="1">
      <c r="A328" s="14"/>
      <c r="B328" s="249"/>
      <c r="C328" s="250"/>
      <c r="D328" s="234" t="s">
        <v>257</v>
      </c>
      <c r="E328" s="251" t="s">
        <v>1014</v>
      </c>
      <c r="F328" s="252" t="s">
        <v>1945</v>
      </c>
      <c r="G328" s="250"/>
      <c r="H328" s="253">
        <v>1309</v>
      </c>
      <c r="I328" s="254"/>
      <c r="J328" s="250"/>
      <c r="K328" s="250"/>
      <c r="L328" s="255"/>
      <c r="M328" s="256"/>
      <c r="N328" s="257"/>
      <c r="O328" s="257"/>
      <c r="P328" s="257"/>
      <c r="Q328" s="257"/>
      <c r="R328" s="257"/>
      <c r="S328" s="257"/>
      <c r="T328" s="258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9" t="s">
        <v>257</v>
      </c>
      <c r="AU328" s="259" t="s">
        <v>87</v>
      </c>
      <c r="AV328" s="14" t="s">
        <v>87</v>
      </c>
      <c r="AW328" s="14" t="s">
        <v>34</v>
      </c>
      <c r="AX328" s="14" t="s">
        <v>85</v>
      </c>
      <c r="AY328" s="259" t="s">
        <v>245</v>
      </c>
    </row>
    <row r="329" s="2" customFormat="1" ht="16.5" customHeight="1">
      <c r="A329" s="40"/>
      <c r="B329" s="41"/>
      <c r="C329" s="283" t="s">
        <v>535</v>
      </c>
      <c r="D329" s="283" t="s">
        <v>551</v>
      </c>
      <c r="E329" s="284" t="s">
        <v>1303</v>
      </c>
      <c r="F329" s="285" t="s">
        <v>1304</v>
      </c>
      <c r="G329" s="286" t="s">
        <v>329</v>
      </c>
      <c r="H329" s="287">
        <v>1690</v>
      </c>
      <c r="I329" s="288"/>
      <c r="J329" s="289">
        <f>ROUND(I329*H329,2)</f>
        <v>0</v>
      </c>
      <c r="K329" s="285" t="s">
        <v>252</v>
      </c>
      <c r="L329" s="290"/>
      <c r="M329" s="291" t="s">
        <v>1</v>
      </c>
      <c r="N329" s="292" t="s">
        <v>42</v>
      </c>
      <c r="O329" s="93"/>
      <c r="P329" s="230">
        <f>O329*H329</f>
        <v>0</v>
      </c>
      <c r="Q329" s="230">
        <v>0.043999999999999997</v>
      </c>
      <c r="R329" s="230">
        <f>Q329*H329</f>
        <v>74.359999999999999</v>
      </c>
      <c r="S329" s="230">
        <v>0</v>
      </c>
      <c r="T329" s="231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32" t="s">
        <v>326</v>
      </c>
      <c r="AT329" s="232" t="s">
        <v>551</v>
      </c>
      <c r="AU329" s="232" t="s">
        <v>87</v>
      </c>
      <c r="AY329" s="19" t="s">
        <v>245</v>
      </c>
      <c r="BE329" s="233">
        <f>IF(N329="základní",J329,0)</f>
        <v>0</v>
      </c>
      <c r="BF329" s="233">
        <f>IF(N329="snížená",J329,0)</f>
        <v>0</v>
      </c>
      <c r="BG329" s="233">
        <f>IF(N329="zákl. přenesená",J329,0)</f>
        <v>0</v>
      </c>
      <c r="BH329" s="233">
        <f>IF(N329="sníž. přenesená",J329,0)</f>
        <v>0</v>
      </c>
      <c r="BI329" s="233">
        <f>IF(N329="nulová",J329,0)</f>
        <v>0</v>
      </c>
      <c r="BJ329" s="19" t="s">
        <v>85</v>
      </c>
      <c r="BK329" s="233">
        <f>ROUND(I329*H329,2)</f>
        <v>0</v>
      </c>
      <c r="BL329" s="19" t="s">
        <v>253</v>
      </c>
      <c r="BM329" s="232" t="s">
        <v>1946</v>
      </c>
    </row>
    <row r="330" s="2" customFormat="1">
      <c r="A330" s="40"/>
      <c r="B330" s="41"/>
      <c r="C330" s="42"/>
      <c r="D330" s="234" t="s">
        <v>255</v>
      </c>
      <c r="E330" s="42"/>
      <c r="F330" s="235" t="s">
        <v>1304</v>
      </c>
      <c r="G330" s="42"/>
      <c r="H330" s="42"/>
      <c r="I330" s="236"/>
      <c r="J330" s="42"/>
      <c r="K330" s="42"/>
      <c r="L330" s="46"/>
      <c r="M330" s="237"/>
      <c r="N330" s="238"/>
      <c r="O330" s="93"/>
      <c r="P330" s="93"/>
      <c r="Q330" s="93"/>
      <c r="R330" s="93"/>
      <c r="S330" s="93"/>
      <c r="T330" s="94"/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T330" s="19" t="s">
        <v>255</v>
      </c>
      <c r="AU330" s="19" t="s">
        <v>87</v>
      </c>
    </row>
    <row r="331" s="14" customFormat="1">
      <c r="A331" s="14"/>
      <c r="B331" s="249"/>
      <c r="C331" s="250"/>
      <c r="D331" s="234" t="s">
        <v>257</v>
      </c>
      <c r="E331" s="251" t="s">
        <v>1028</v>
      </c>
      <c r="F331" s="252" t="s">
        <v>1947</v>
      </c>
      <c r="G331" s="250"/>
      <c r="H331" s="253">
        <v>1690</v>
      </c>
      <c r="I331" s="254"/>
      <c r="J331" s="250"/>
      <c r="K331" s="250"/>
      <c r="L331" s="255"/>
      <c r="M331" s="256"/>
      <c r="N331" s="257"/>
      <c r="O331" s="257"/>
      <c r="P331" s="257"/>
      <c r="Q331" s="257"/>
      <c r="R331" s="257"/>
      <c r="S331" s="257"/>
      <c r="T331" s="25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9" t="s">
        <v>257</v>
      </c>
      <c r="AU331" s="259" t="s">
        <v>87</v>
      </c>
      <c r="AV331" s="14" t="s">
        <v>87</v>
      </c>
      <c r="AW331" s="14" t="s">
        <v>34</v>
      </c>
      <c r="AX331" s="14" t="s">
        <v>85</v>
      </c>
      <c r="AY331" s="259" t="s">
        <v>245</v>
      </c>
    </row>
    <row r="332" s="2" customFormat="1" ht="16.5" customHeight="1">
      <c r="A332" s="40"/>
      <c r="B332" s="41"/>
      <c r="C332" s="283" t="s">
        <v>542</v>
      </c>
      <c r="D332" s="283" t="s">
        <v>551</v>
      </c>
      <c r="E332" s="284" t="s">
        <v>1307</v>
      </c>
      <c r="F332" s="285" t="s">
        <v>1308</v>
      </c>
      <c r="G332" s="286" t="s">
        <v>275</v>
      </c>
      <c r="H332" s="287">
        <v>130</v>
      </c>
      <c r="I332" s="288"/>
      <c r="J332" s="289">
        <f>ROUND(I332*H332,2)</f>
        <v>0</v>
      </c>
      <c r="K332" s="285" t="s">
        <v>252</v>
      </c>
      <c r="L332" s="290"/>
      <c r="M332" s="291" t="s">
        <v>1</v>
      </c>
      <c r="N332" s="292" t="s">
        <v>42</v>
      </c>
      <c r="O332" s="93"/>
      <c r="P332" s="230">
        <f>O332*H332</f>
        <v>0</v>
      </c>
      <c r="Q332" s="230">
        <v>0</v>
      </c>
      <c r="R332" s="230">
        <f>Q332*H332</f>
        <v>0</v>
      </c>
      <c r="S332" s="230">
        <v>0</v>
      </c>
      <c r="T332" s="231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32" t="s">
        <v>326</v>
      </c>
      <c r="AT332" s="232" t="s">
        <v>551</v>
      </c>
      <c r="AU332" s="232" t="s">
        <v>87</v>
      </c>
      <c r="AY332" s="19" t="s">
        <v>245</v>
      </c>
      <c r="BE332" s="233">
        <f>IF(N332="základní",J332,0)</f>
        <v>0</v>
      </c>
      <c r="BF332" s="233">
        <f>IF(N332="snížená",J332,0)</f>
        <v>0</v>
      </c>
      <c r="BG332" s="233">
        <f>IF(N332="zákl. přenesená",J332,0)</f>
        <v>0</v>
      </c>
      <c r="BH332" s="233">
        <f>IF(N332="sníž. přenesená",J332,0)</f>
        <v>0</v>
      </c>
      <c r="BI332" s="233">
        <f>IF(N332="nulová",J332,0)</f>
        <v>0</v>
      </c>
      <c r="BJ332" s="19" t="s">
        <v>85</v>
      </c>
      <c r="BK332" s="233">
        <f>ROUND(I332*H332,2)</f>
        <v>0</v>
      </c>
      <c r="BL332" s="19" t="s">
        <v>253</v>
      </c>
      <c r="BM332" s="232" t="s">
        <v>1948</v>
      </c>
    </row>
    <row r="333" s="2" customFormat="1">
      <c r="A333" s="40"/>
      <c r="B333" s="41"/>
      <c r="C333" s="42"/>
      <c r="D333" s="234" t="s">
        <v>255</v>
      </c>
      <c r="E333" s="42"/>
      <c r="F333" s="235" t="s">
        <v>1308</v>
      </c>
      <c r="G333" s="42"/>
      <c r="H333" s="42"/>
      <c r="I333" s="236"/>
      <c r="J333" s="42"/>
      <c r="K333" s="42"/>
      <c r="L333" s="46"/>
      <c r="M333" s="237"/>
      <c r="N333" s="238"/>
      <c r="O333" s="93"/>
      <c r="P333" s="93"/>
      <c r="Q333" s="93"/>
      <c r="R333" s="93"/>
      <c r="S333" s="93"/>
      <c r="T333" s="94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255</v>
      </c>
      <c r="AU333" s="19" t="s">
        <v>87</v>
      </c>
    </row>
    <row r="334" s="14" customFormat="1">
      <c r="A334" s="14"/>
      <c r="B334" s="249"/>
      <c r="C334" s="250"/>
      <c r="D334" s="234" t="s">
        <v>257</v>
      </c>
      <c r="E334" s="251" t="s">
        <v>1</v>
      </c>
      <c r="F334" s="252" t="s">
        <v>1310</v>
      </c>
      <c r="G334" s="250"/>
      <c r="H334" s="253">
        <v>130</v>
      </c>
      <c r="I334" s="254"/>
      <c r="J334" s="250"/>
      <c r="K334" s="250"/>
      <c r="L334" s="255"/>
      <c r="M334" s="256"/>
      <c r="N334" s="257"/>
      <c r="O334" s="257"/>
      <c r="P334" s="257"/>
      <c r="Q334" s="257"/>
      <c r="R334" s="257"/>
      <c r="S334" s="257"/>
      <c r="T334" s="25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9" t="s">
        <v>257</v>
      </c>
      <c r="AU334" s="259" t="s">
        <v>87</v>
      </c>
      <c r="AV334" s="14" t="s">
        <v>87</v>
      </c>
      <c r="AW334" s="14" t="s">
        <v>34</v>
      </c>
      <c r="AX334" s="14" t="s">
        <v>85</v>
      </c>
      <c r="AY334" s="259" t="s">
        <v>245</v>
      </c>
    </row>
    <row r="335" s="2" customFormat="1" ht="16.5" customHeight="1">
      <c r="A335" s="40"/>
      <c r="B335" s="41"/>
      <c r="C335" s="283" t="s">
        <v>553</v>
      </c>
      <c r="D335" s="283" t="s">
        <v>551</v>
      </c>
      <c r="E335" s="284" t="s">
        <v>1949</v>
      </c>
      <c r="F335" s="285" t="s">
        <v>1950</v>
      </c>
      <c r="G335" s="286" t="s">
        <v>275</v>
      </c>
      <c r="H335" s="287">
        <v>1515</v>
      </c>
      <c r="I335" s="288"/>
      <c r="J335" s="289">
        <f>ROUND(I335*H335,2)</f>
        <v>0</v>
      </c>
      <c r="K335" s="285" t="s">
        <v>252</v>
      </c>
      <c r="L335" s="290"/>
      <c r="M335" s="291" t="s">
        <v>1</v>
      </c>
      <c r="N335" s="292" t="s">
        <v>42</v>
      </c>
      <c r="O335" s="93"/>
      <c r="P335" s="230">
        <f>O335*H335</f>
        <v>0</v>
      </c>
      <c r="Q335" s="230">
        <v>0.00032000000000000003</v>
      </c>
      <c r="R335" s="230">
        <f>Q335*H335</f>
        <v>0.48480000000000006</v>
      </c>
      <c r="S335" s="230">
        <v>0</v>
      </c>
      <c r="T335" s="231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232" t="s">
        <v>326</v>
      </c>
      <c r="AT335" s="232" t="s">
        <v>551</v>
      </c>
      <c r="AU335" s="232" t="s">
        <v>87</v>
      </c>
      <c r="AY335" s="19" t="s">
        <v>245</v>
      </c>
      <c r="BE335" s="233">
        <f>IF(N335="základní",J335,0)</f>
        <v>0</v>
      </c>
      <c r="BF335" s="233">
        <f>IF(N335="snížená",J335,0)</f>
        <v>0</v>
      </c>
      <c r="BG335" s="233">
        <f>IF(N335="zákl. přenesená",J335,0)</f>
        <v>0</v>
      </c>
      <c r="BH335" s="233">
        <f>IF(N335="sníž. přenesená",J335,0)</f>
        <v>0</v>
      </c>
      <c r="BI335" s="233">
        <f>IF(N335="nulová",J335,0)</f>
        <v>0</v>
      </c>
      <c r="BJ335" s="19" t="s">
        <v>85</v>
      </c>
      <c r="BK335" s="233">
        <f>ROUND(I335*H335,2)</f>
        <v>0</v>
      </c>
      <c r="BL335" s="19" t="s">
        <v>253</v>
      </c>
      <c r="BM335" s="232" t="s">
        <v>1951</v>
      </c>
    </row>
    <row r="336" s="2" customFormat="1">
      <c r="A336" s="40"/>
      <c r="B336" s="41"/>
      <c r="C336" s="42"/>
      <c r="D336" s="234" t="s">
        <v>255</v>
      </c>
      <c r="E336" s="42"/>
      <c r="F336" s="235" t="s">
        <v>1950</v>
      </c>
      <c r="G336" s="42"/>
      <c r="H336" s="42"/>
      <c r="I336" s="236"/>
      <c r="J336" s="42"/>
      <c r="K336" s="42"/>
      <c r="L336" s="46"/>
      <c r="M336" s="237"/>
      <c r="N336" s="238"/>
      <c r="O336" s="93"/>
      <c r="P336" s="93"/>
      <c r="Q336" s="93"/>
      <c r="R336" s="93"/>
      <c r="S336" s="93"/>
      <c r="T336" s="94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19" t="s">
        <v>255</v>
      </c>
      <c r="AU336" s="19" t="s">
        <v>87</v>
      </c>
    </row>
    <row r="337" s="2" customFormat="1">
      <c r="A337" s="40"/>
      <c r="B337" s="41"/>
      <c r="C337" s="42"/>
      <c r="D337" s="234" t="s">
        <v>540</v>
      </c>
      <c r="E337" s="42"/>
      <c r="F337" s="282" t="s">
        <v>1952</v>
      </c>
      <c r="G337" s="42"/>
      <c r="H337" s="42"/>
      <c r="I337" s="236"/>
      <c r="J337" s="42"/>
      <c r="K337" s="42"/>
      <c r="L337" s="46"/>
      <c r="M337" s="237"/>
      <c r="N337" s="238"/>
      <c r="O337" s="93"/>
      <c r="P337" s="93"/>
      <c r="Q337" s="93"/>
      <c r="R337" s="93"/>
      <c r="S337" s="93"/>
      <c r="T337" s="94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540</v>
      </c>
      <c r="AU337" s="19" t="s">
        <v>87</v>
      </c>
    </row>
    <row r="338" s="14" customFormat="1">
      <c r="A338" s="14"/>
      <c r="B338" s="249"/>
      <c r="C338" s="250"/>
      <c r="D338" s="234" t="s">
        <v>257</v>
      </c>
      <c r="E338" s="251" t="s">
        <v>1</v>
      </c>
      <c r="F338" s="252" t="s">
        <v>1841</v>
      </c>
      <c r="G338" s="250"/>
      <c r="H338" s="253">
        <v>1515</v>
      </c>
      <c r="I338" s="254"/>
      <c r="J338" s="250"/>
      <c r="K338" s="250"/>
      <c r="L338" s="255"/>
      <c r="M338" s="256"/>
      <c r="N338" s="257"/>
      <c r="O338" s="257"/>
      <c r="P338" s="257"/>
      <c r="Q338" s="257"/>
      <c r="R338" s="257"/>
      <c r="S338" s="257"/>
      <c r="T338" s="25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9" t="s">
        <v>257</v>
      </c>
      <c r="AU338" s="259" t="s">
        <v>87</v>
      </c>
      <c r="AV338" s="14" t="s">
        <v>87</v>
      </c>
      <c r="AW338" s="14" t="s">
        <v>34</v>
      </c>
      <c r="AX338" s="14" t="s">
        <v>85</v>
      </c>
      <c r="AY338" s="259" t="s">
        <v>245</v>
      </c>
    </row>
    <row r="339" s="2" customFormat="1" ht="16.5" customHeight="1">
      <c r="A339" s="40"/>
      <c r="B339" s="41"/>
      <c r="C339" s="283" t="s">
        <v>561</v>
      </c>
      <c r="D339" s="283" t="s">
        <v>551</v>
      </c>
      <c r="E339" s="284" t="s">
        <v>1312</v>
      </c>
      <c r="F339" s="285" t="s">
        <v>1313</v>
      </c>
      <c r="G339" s="286" t="s">
        <v>251</v>
      </c>
      <c r="H339" s="287">
        <v>928.54999999999995</v>
      </c>
      <c r="I339" s="288"/>
      <c r="J339" s="289">
        <f>ROUND(I339*H339,2)</f>
        <v>0</v>
      </c>
      <c r="K339" s="285" t="s">
        <v>252</v>
      </c>
      <c r="L339" s="290"/>
      <c r="M339" s="291" t="s">
        <v>1</v>
      </c>
      <c r="N339" s="292" t="s">
        <v>42</v>
      </c>
      <c r="O339" s="93"/>
      <c r="P339" s="230">
        <f>O339*H339</f>
        <v>0</v>
      </c>
      <c r="Q339" s="230">
        <v>2.234</v>
      </c>
      <c r="R339" s="230">
        <f>Q339*H339</f>
        <v>2074.3806999999997</v>
      </c>
      <c r="S339" s="230">
        <v>0</v>
      </c>
      <c r="T339" s="231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32" t="s">
        <v>326</v>
      </c>
      <c r="AT339" s="232" t="s">
        <v>551</v>
      </c>
      <c r="AU339" s="232" t="s">
        <v>87</v>
      </c>
      <c r="AY339" s="19" t="s">
        <v>245</v>
      </c>
      <c r="BE339" s="233">
        <f>IF(N339="základní",J339,0)</f>
        <v>0</v>
      </c>
      <c r="BF339" s="233">
        <f>IF(N339="snížená",J339,0)</f>
        <v>0</v>
      </c>
      <c r="BG339" s="233">
        <f>IF(N339="zákl. přenesená",J339,0)</f>
        <v>0</v>
      </c>
      <c r="BH339" s="233">
        <f>IF(N339="sníž. přenesená",J339,0)</f>
        <v>0</v>
      </c>
      <c r="BI339" s="233">
        <f>IF(N339="nulová",J339,0)</f>
        <v>0</v>
      </c>
      <c r="BJ339" s="19" t="s">
        <v>85</v>
      </c>
      <c r="BK339" s="233">
        <f>ROUND(I339*H339,2)</f>
        <v>0</v>
      </c>
      <c r="BL339" s="19" t="s">
        <v>253</v>
      </c>
      <c r="BM339" s="232" t="s">
        <v>1953</v>
      </c>
    </row>
    <row r="340" s="2" customFormat="1">
      <c r="A340" s="40"/>
      <c r="B340" s="41"/>
      <c r="C340" s="42"/>
      <c r="D340" s="234" t="s">
        <v>255</v>
      </c>
      <c r="E340" s="42"/>
      <c r="F340" s="235" t="s">
        <v>1313</v>
      </c>
      <c r="G340" s="42"/>
      <c r="H340" s="42"/>
      <c r="I340" s="236"/>
      <c r="J340" s="42"/>
      <c r="K340" s="42"/>
      <c r="L340" s="46"/>
      <c r="M340" s="237"/>
      <c r="N340" s="238"/>
      <c r="O340" s="93"/>
      <c r="P340" s="93"/>
      <c r="Q340" s="93"/>
      <c r="R340" s="93"/>
      <c r="S340" s="93"/>
      <c r="T340" s="94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255</v>
      </c>
      <c r="AU340" s="19" t="s">
        <v>87</v>
      </c>
    </row>
    <row r="341" s="14" customFormat="1">
      <c r="A341" s="14"/>
      <c r="B341" s="249"/>
      <c r="C341" s="250"/>
      <c r="D341" s="234" t="s">
        <v>257</v>
      </c>
      <c r="E341" s="251" t="s">
        <v>1</v>
      </c>
      <c r="F341" s="252" t="s">
        <v>1315</v>
      </c>
      <c r="G341" s="250"/>
      <c r="H341" s="253">
        <v>101.25</v>
      </c>
      <c r="I341" s="254"/>
      <c r="J341" s="250"/>
      <c r="K341" s="250"/>
      <c r="L341" s="255"/>
      <c r="M341" s="256"/>
      <c r="N341" s="257"/>
      <c r="O341" s="257"/>
      <c r="P341" s="257"/>
      <c r="Q341" s="257"/>
      <c r="R341" s="257"/>
      <c r="S341" s="257"/>
      <c r="T341" s="258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9" t="s">
        <v>257</v>
      </c>
      <c r="AU341" s="259" t="s">
        <v>87</v>
      </c>
      <c r="AV341" s="14" t="s">
        <v>87</v>
      </c>
      <c r="AW341" s="14" t="s">
        <v>34</v>
      </c>
      <c r="AX341" s="14" t="s">
        <v>77</v>
      </c>
      <c r="AY341" s="259" t="s">
        <v>245</v>
      </c>
    </row>
    <row r="342" s="14" customFormat="1">
      <c r="A342" s="14"/>
      <c r="B342" s="249"/>
      <c r="C342" s="250"/>
      <c r="D342" s="234" t="s">
        <v>257</v>
      </c>
      <c r="E342" s="251" t="s">
        <v>1</v>
      </c>
      <c r="F342" s="252" t="s">
        <v>1316</v>
      </c>
      <c r="G342" s="250"/>
      <c r="H342" s="253">
        <v>652.5</v>
      </c>
      <c r="I342" s="254"/>
      <c r="J342" s="250"/>
      <c r="K342" s="250"/>
      <c r="L342" s="255"/>
      <c r="M342" s="256"/>
      <c r="N342" s="257"/>
      <c r="O342" s="257"/>
      <c r="P342" s="257"/>
      <c r="Q342" s="257"/>
      <c r="R342" s="257"/>
      <c r="S342" s="257"/>
      <c r="T342" s="258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9" t="s">
        <v>257</v>
      </c>
      <c r="AU342" s="259" t="s">
        <v>87</v>
      </c>
      <c r="AV342" s="14" t="s">
        <v>87</v>
      </c>
      <c r="AW342" s="14" t="s">
        <v>34</v>
      </c>
      <c r="AX342" s="14" t="s">
        <v>77</v>
      </c>
      <c r="AY342" s="259" t="s">
        <v>245</v>
      </c>
    </row>
    <row r="343" s="14" customFormat="1">
      <c r="A343" s="14"/>
      <c r="B343" s="249"/>
      <c r="C343" s="250"/>
      <c r="D343" s="234" t="s">
        <v>257</v>
      </c>
      <c r="E343" s="251" t="s">
        <v>1</v>
      </c>
      <c r="F343" s="252" t="s">
        <v>1317</v>
      </c>
      <c r="G343" s="250"/>
      <c r="H343" s="253">
        <v>108.40000000000001</v>
      </c>
      <c r="I343" s="254"/>
      <c r="J343" s="250"/>
      <c r="K343" s="250"/>
      <c r="L343" s="255"/>
      <c r="M343" s="256"/>
      <c r="N343" s="257"/>
      <c r="O343" s="257"/>
      <c r="P343" s="257"/>
      <c r="Q343" s="257"/>
      <c r="R343" s="257"/>
      <c r="S343" s="257"/>
      <c r="T343" s="25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9" t="s">
        <v>257</v>
      </c>
      <c r="AU343" s="259" t="s">
        <v>87</v>
      </c>
      <c r="AV343" s="14" t="s">
        <v>87</v>
      </c>
      <c r="AW343" s="14" t="s">
        <v>34</v>
      </c>
      <c r="AX343" s="14" t="s">
        <v>77</v>
      </c>
      <c r="AY343" s="259" t="s">
        <v>245</v>
      </c>
    </row>
    <row r="344" s="14" customFormat="1">
      <c r="A344" s="14"/>
      <c r="B344" s="249"/>
      <c r="C344" s="250"/>
      <c r="D344" s="234" t="s">
        <v>257</v>
      </c>
      <c r="E344" s="251" t="s">
        <v>1</v>
      </c>
      <c r="F344" s="252" t="s">
        <v>1318</v>
      </c>
      <c r="G344" s="250"/>
      <c r="H344" s="253">
        <v>40.399999999999999</v>
      </c>
      <c r="I344" s="254"/>
      <c r="J344" s="250"/>
      <c r="K344" s="250"/>
      <c r="L344" s="255"/>
      <c r="M344" s="256"/>
      <c r="N344" s="257"/>
      <c r="O344" s="257"/>
      <c r="P344" s="257"/>
      <c r="Q344" s="257"/>
      <c r="R344" s="257"/>
      <c r="S344" s="257"/>
      <c r="T344" s="258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9" t="s">
        <v>257</v>
      </c>
      <c r="AU344" s="259" t="s">
        <v>87</v>
      </c>
      <c r="AV344" s="14" t="s">
        <v>87</v>
      </c>
      <c r="AW344" s="14" t="s">
        <v>34</v>
      </c>
      <c r="AX344" s="14" t="s">
        <v>77</v>
      </c>
      <c r="AY344" s="259" t="s">
        <v>245</v>
      </c>
    </row>
    <row r="345" s="14" customFormat="1">
      <c r="A345" s="14"/>
      <c r="B345" s="249"/>
      <c r="C345" s="250"/>
      <c r="D345" s="234" t="s">
        <v>257</v>
      </c>
      <c r="E345" s="251" t="s">
        <v>1</v>
      </c>
      <c r="F345" s="252" t="s">
        <v>1319</v>
      </c>
      <c r="G345" s="250"/>
      <c r="H345" s="253">
        <v>6</v>
      </c>
      <c r="I345" s="254"/>
      <c r="J345" s="250"/>
      <c r="K345" s="250"/>
      <c r="L345" s="255"/>
      <c r="M345" s="256"/>
      <c r="N345" s="257"/>
      <c r="O345" s="257"/>
      <c r="P345" s="257"/>
      <c r="Q345" s="257"/>
      <c r="R345" s="257"/>
      <c r="S345" s="257"/>
      <c r="T345" s="258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9" t="s">
        <v>257</v>
      </c>
      <c r="AU345" s="259" t="s">
        <v>87</v>
      </c>
      <c r="AV345" s="14" t="s">
        <v>87</v>
      </c>
      <c r="AW345" s="14" t="s">
        <v>34</v>
      </c>
      <c r="AX345" s="14" t="s">
        <v>77</v>
      </c>
      <c r="AY345" s="259" t="s">
        <v>245</v>
      </c>
    </row>
    <row r="346" s="13" customFormat="1">
      <c r="A346" s="13"/>
      <c r="B346" s="239"/>
      <c r="C346" s="240"/>
      <c r="D346" s="234" t="s">
        <v>257</v>
      </c>
      <c r="E346" s="241" t="s">
        <v>1</v>
      </c>
      <c r="F346" s="242" t="s">
        <v>429</v>
      </c>
      <c r="G346" s="240"/>
      <c r="H346" s="241" t="s">
        <v>1</v>
      </c>
      <c r="I346" s="243"/>
      <c r="J346" s="240"/>
      <c r="K346" s="240"/>
      <c r="L346" s="244"/>
      <c r="M346" s="245"/>
      <c r="N346" s="246"/>
      <c r="O346" s="246"/>
      <c r="P346" s="246"/>
      <c r="Q346" s="246"/>
      <c r="R346" s="246"/>
      <c r="S346" s="246"/>
      <c r="T346" s="247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8" t="s">
        <v>257</v>
      </c>
      <c r="AU346" s="248" t="s">
        <v>87</v>
      </c>
      <c r="AV346" s="13" t="s">
        <v>85</v>
      </c>
      <c r="AW346" s="13" t="s">
        <v>34</v>
      </c>
      <c r="AX346" s="13" t="s">
        <v>77</v>
      </c>
      <c r="AY346" s="248" t="s">
        <v>245</v>
      </c>
    </row>
    <row r="347" s="14" customFormat="1">
      <c r="A347" s="14"/>
      <c r="B347" s="249"/>
      <c r="C347" s="250"/>
      <c r="D347" s="234" t="s">
        <v>257</v>
      </c>
      <c r="E347" s="251" t="s">
        <v>1</v>
      </c>
      <c r="F347" s="252" t="s">
        <v>418</v>
      </c>
      <c r="G347" s="250"/>
      <c r="H347" s="253">
        <v>20</v>
      </c>
      <c r="I347" s="254"/>
      <c r="J347" s="250"/>
      <c r="K347" s="250"/>
      <c r="L347" s="255"/>
      <c r="M347" s="256"/>
      <c r="N347" s="257"/>
      <c r="O347" s="257"/>
      <c r="P347" s="257"/>
      <c r="Q347" s="257"/>
      <c r="R347" s="257"/>
      <c r="S347" s="257"/>
      <c r="T347" s="258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9" t="s">
        <v>257</v>
      </c>
      <c r="AU347" s="259" t="s">
        <v>87</v>
      </c>
      <c r="AV347" s="14" t="s">
        <v>87</v>
      </c>
      <c r="AW347" s="14" t="s">
        <v>34</v>
      </c>
      <c r="AX347" s="14" t="s">
        <v>77</v>
      </c>
      <c r="AY347" s="259" t="s">
        <v>245</v>
      </c>
    </row>
    <row r="348" s="15" customFormat="1">
      <c r="A348" s="15"/>
      <c r="B348" s="260"/>
      <c r="C348" s="261"/>
      <c r="D348" s="234" t="s">
        <v>257</v>
      </c>
      <c r="E348" s="262" t="s">
        <v>991</v>
      </c>
      <c r="F348" s="263" t="s">
        <v>266</v>
      </c>
      <c r="G348" s="261"/>
      <c r="H348" s="264">
        <v>928.54999999999995</v>
      </c>
      <c r="I348" s="265"/>
      <c r="J348" s="261"/>
      <c r="K348" s="261"/>
      <c r="L348" s="266"/>
      <c r="M348" s="267"/>
      <c r="N348" s="268"/>
      <c r="O348" s="268"/>
      <c r="P348" s="268"/>
      <c r="Q348" s="268"/>
      <c r="R348" s="268"/>
      <c r="S348" s="268"/>
      <c r="T348" s="269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70" t="s">
        <v>257</v>
      </c>
      <c r="AU348" s="270" t="s">
        <v>87</v>
      </c>
      <c r="AV348" s="15" t="s">
        <v>253</v>
      </c>
      <c r="AW348" s="15" t="s">
        <v>34</v>
      </c>
      <c r="AX348" s="15" t="s">
        <v>85</v>
      </c>
      <c r="AY348" s="270" t="s">
        <v>245</v>
      </c>
    </row>
    <row r="349" s="12" customFormat="1" ht="25.92" customHeight="1">
      <c r="A349" s="12"/>
      <c r="B349" s="205"/>
      <c r="C349" s="206"/>
      <c r="D349" s="207" t="s">
        <v>76</v>
      </c>
      <c r="E349" s="208" t="s">
        <v>600</v>
      </c>
      <c r="F349" s="208" t="s">
        <v>601</v>
      </c>
      <c r="G349" s="206"/>
      <c r="H349" s="206"/>
      <c r="I349" s="209"/>
      <c r="J349" s="210">
        <f>BK349</f>
        <v>0</v>
      </c>
      <c r="K349" s="206"/>
      <c r="L349" s="211"/>
      <c r="M349" s="212"/>
      <c r="N349" s="213"/>
      <c r="O349" s="213"/>
      <c r="P349" s="214">
        <f>SUM(P350:P422)</f>
        <v>0</v>
      </c>
      <c r="Q349" s="213"/>
      <c r="R349" s="214">
        <f>SUM(R350:R422)</f>
        <v>0</v>
      </c>
      <c r="S349" s="213"/>
      <c r="T349" s="215">
        <f>SUM(T350:T422)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16" t="s">
        <v>253</v>
      </c>
      <c r="AT349" s="217" t="s">
        <v>76</v>
      </c>
      <c r="AU349" s="217" t="s">
        <v>77</v>
      </c>
      <c r="AY349" s="216" t="s">
        <v>245</v>
      </c>
      <c r="BK349" s="218">
        <f>SUM(BK350:BK422)</f>
        <v>0</v>
      </c>
    </row>
    <row r="350" s="2" customFormat="1" ht="21.75" customHeight="1">
      <c r="A350" s="40"/>
      <c r="B350" s="41"/>
      <c r="C350" s="221" t="s">
        <v>566</v>
      </c>
      <c r="D350" s="221" t="s">
        <v>248</v>
      </c>
      <c r="E350" s="222" t="s">
        <v>1354</v>
      </c>
      <c r="F350" s="223" t="s">
        <v>1355</v>
      </c>
      <c r="G350" s="224" t="s">
        <v>329</v>
      </c>
      <c r="H350" s="225">
        <v>4</v>
      </c>
      <c r="I350" s="226"/>
      <c r="J350" s="227">
        <f>ROUND(I350*H350,2)</f>
        <v>0</v>
      </c>
      <c r="K350" s="223" t="s">
        <v>252</v>
      </c>
      <c r="L350" s="46"/>
      <c r="M350" s="228" t="s">
        <v>1</v>
      </c>
      <c r="N350" s="229" t="s">
        <v>42</v>
      </c>
      <c r="O350" s="93"/>
      <c r="P350" s="230">
        <f>O350*H350</f>
        <v>0</v>
      </c>
      <c r="Q350" s="230">
        <v>0</v>
      </c>
      <c r="R350" s="230">
        <f>Q350*H350</f>
        <v>0</v>
      </c>
      <c r="S350" s="230">
        <v>0</v>
      </c>
      <c r="T350" s="231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32" t="s">
        <v>253</v>
      </c>
      <c r="AT350" s="232" t="s">
        <v>248</v>
      </c>
      <c r="AU350" s="232" t="s">
        <v>85</v>
      </c>
      <c r="AY350" s="19" t="s">
        <v>245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9" t="s">
        <v>85</v>
      </c>
      <c r="BK350" s="233">
        <f>ROUND(I350*H350,2)</f>
        <v>0</v>
      </c>
      <c r="BL350" s="19" t="s">
        <v>253</v>
      </c>
      <c r="BM350" s="232" t="s">
        <v>1954</v>
      </c>
    </row>
    <row r="351" s="2" customFormat="1">
      <c r="A351" s="40"/>
      <c r="B351" s="41"/>
      <c r="C351" s="42"/>
      <c r="D351" s="234" t="s">
        <v>255</v>
      </c>
      <c r="E351" s="42"/>
      <c r="F351" s="235" t="s">
        <v>1357</v>
      </c>
      <c r="G351" s="42"/>
      <c r="H351" s="42"/>
      <c r="I351" s="236"/>
      <c r="J351" s="42"/>
      <c r="K351" s="42"/>
      <c r="L351" s="46"/>
      <c r="M351" s="237"/>
      <c r="N351" s="238"/>
      <c r="O351" s="93"/>
      <c r="P351" s="93"/>
      <c r="Q351" s="93"/>
      <c r="R351" s="93"/>
      <c r="S351" s="93"/>
      <c r="T351" s="94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255</v>
      </c>
      <c r="AU351" s="19" t="s">
        <v>85</v>
      </c>
    </row>
    <row r="352" s="2" customFormat="1" ht="21.75" customHeight="1">
      <c r="A352" s="40"/>
      <c r="B352" s="41"/>
      <c r="C352" s="221" t="s">
        <v>570</v>
      </c>
      <c r="D352" s="221" t="s">
        <v>248</v>
      </c>
      <c r="E352" s="222" t="s">
        <v>1358</v>
      </c>
      <c r="F352" s="223" t="s">
        <v>1359</v>
      </c>
      <c r="G352" s="224" t="s">
        <v>329</v>
      </c>
      <c r="H352" s="225">
        <v>4</v>
      </c>
      <c r="I352" s="226"/>
      <c r="J352" s="227">
        <f>ROUND(I352*H352,2)</f>
        <v>0</v>
      </c>
      <c r="K352" s="223" t="s">
        <v>252</v>
      </c>
      <c r="L352" s="46"/>
      <c r="M352" s="228" t="s">
        <v>1</v>
      </c>
      <c r="N352" s="229" t="s">
        <v>42</v>
      </c>
      <c r="O352" s="93"/>
      <c r="P352" s="230">
        <f>O352*H352</f>
        <v>0</v>
      </c>
      <c r="Q352" s="230">
        <v>0</v>
      </c>
      <c r="R352" s="230">
        <f>Q352*H352</f>
        <v>0</v>
      </c>
      <c r="S352" s="230">
        <v>0</v>
      </c>
      <c r="T352" s="231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32" t="s">
        <v>594</v>
      </c>
      <c r="AT352" s="232" t="s">
        <v>248</v>
      </c>
      <c r="AU352" s="232" t="s">
        <v>85</v>
      </c>
      <c r="AY352" s="19" t="s">
        <v>245</v>
      </c>
      <c r="BE352" s="233">
        <f>IF(N352="základní",J352,0)</f>
        <v>0</v>
      </c>
      <c r="BF352" s="233">
        <f>IF(N352="snížená",J352,0)</f>
        <v>0</v>
      </c>
      <c r="BG352" s="233">
        <f>IF(N352="zákl. přenesená",J352,0)</f>
        <v>0</v>
      </c>
      <c r="BH352" s="233">
        <f>IF(N352="sníž. přenesená",J352,0)</f>
        <v>0</v>
      </c>
      <c r="BI352" s="233">
        <f>IF(N352="nulová",J352,0)</f>
        <v>0</v>
      </c>
      <c r="BJ352" s="19" t="s">
        <v>85</v>
      </c>
      <c r="BK352" s="233">
        <f>ROUND(I352*H352,2)</f>
        <v>0</v>
      </c>
      <c r="BL352" s="19" t="s">
        <v>594</v>
      </c>
      <c r="BM352" s="232" t="s">
        <v>1955</v>
      </c>
    </row>
    <row r="353" s="2" customFormat="1">
      <c r="A353" s="40"/>
      <c r="B353" s="41"/>
      <c r="C353" s="42"/>
      <c r="D353" s="234" t="s">
        <v>255</v>
      </c>
      <c r="E353" s="42"/>
      <c r="F353" s="235" t="s">
        <v>1361</v>
      </c>
      <c r="G353" s="42"/>
      <c r="H353" s="42"/>
      <c r="I353" s="236"/>
      <c r="J353" s="42"/>
      <c r="K353" s="42"/>
      <c r="L353" s="46"/>
      <c r="M353" s="237"/>
      <c r="N353" s="238"/>
      <c r="O353" s="93"/>
      <c r="P353" s="93"/>
      <c r="Q353" s="93"/>
      <c r="R353" s="93"/>
      <c r="S353" s="93"/>
      <c r="T353" s="94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255</v>
      </c>
      <c r="AU353" s="19" t="s">
        <v>85</v>
      </c>
    </row>
    <row r="354" s="2" customFormat="1" ht="21.75" customHeight="1">
      <c r="A354" s="40"/>
      <c r="B354" s="41"/>
      <c r="C354" s="221" t="s">
        <v>575</v>
      </c>
      <c r="D354" s="221" t="s">
        <v>248</v>
      </c>
      <c r="E354" s="222" t="s">
        <v>1366</v>
      </c>
      <c r="F354" s="223" t="s">
        <v>1367</v>
      </c>
      <c r="G354" s="224" t="s">
        <v>329</v>
      </c>
      <c r="H354" s="225">
        <v>2</v>
      </c>
      <c r="I354" s="226"/>
      <c r="J354" s="227">
        <f>ROUND(I354*H354,2)</f>
        <v>0</v>
      </c>
      <c r="K354" s="223" t="s">
        <v>252</v>
      </c>
      <c r="L354" s="46"/>
      <c r="M354" s="228" t="s">
        <v>1</v>
      </c>
      <c r="N354" s="229" t="s">
        <v>42</v>
      </c>
      <c r="O354" s="93"/>
      <c r="P354" s="230">
        <f>O354*H354</f>
        <v>0</v>
      </c>
      <c r="Q354" s="230">
        <v>0</v>
      </c>
      <c r="R354" s="230">
        <f>Q354*H354</f>
        <v>0</v>
      </c>
      <c r="S354" s="230">
        <v>0</v>
      </c>
      <c r="T354" s="231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32" t="s">
        <v>594</v>
      </c>
      <c r="AT354" s="232" t="s">
        <v>248</v>
      </c>
      <c r="AU354" s="232" t="s">
        <v>85</v>
      </c>
      <c r="AY354" s="19" t="s">
        <v>245</v>
      </c>
      <c r="BE354" s="233">
        <f>IF(N354="základní",J354,0)</f>
        <v>0</v>
      </c>
      <c r="BF354" s="233">
        <f>IF(N354="snížená",J354,0)</f>
        <v>0</v>
      </c>
      <c r="BG354" s="233">
        <f>IF(N354="zákl. přenesená",J354,0)</f>
        <v>0</v>
      </c>
      <c r="BH354" s="233">
        <f>IF(N354="sníž. přenesená",J354,0)</f>
        <v>0</v>
      </c>
      <c r="BI354" s="233">
        <f>IF(N354="nulová",J354,0)</f>
        <v>0</v>
      </c>
      <c r="BJ354" s="19" t="s">
        <v>85</v>
      </c>
      <c r="BK354" s="233">
        <f>ROUND(I354*H354,2)</f>
        <v>0</v>
      </c>
      <c r="BL354" s="19" t="s">
        <v>594</v>
      </c>
      <c r="BM354" s="232" t="s">
        <v>1956</v>
      </c>
    </row>
    <row r="355" s="2" customFormat="1">
      <c r="A355" s="40"/>
      <c r="B355" s="41"/>
      <c r="C355" s="42"/>
      <c r="D355" s="234" t="s">
        <v>255</v>
      </c>
      <c r="E355" s="42"/>
      <c r="F355" s="235" t="s">
        <v>1369</v>
      </c>
      <c r="G355" s="42"/>
      <c r="H355" s="42"/>
      <c r="I355" s="236"/>
      <c r="J355" s="42"/>
      <c r="K355" s="42"/>
      <c r="L355" s="46"/>
      <c r="M355" s="237"/>
      <c r="N355" s="238"/>
      <c r="O355" s="93"/>
      <c r="P355" s="93"/>
      <c r="Q355" s="93"/>
      <c r="R355" s="93"/>
      <c r="S355" s="93"/>
      <c r="T355" s="94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255</v>
      </c>
      <c r="AU355" s="19" t="s">
        <v>85</v>
      </c>
    </row>
    <row r="356" s="2" customFormat="1" ht="21.75" customHeight="1">
      <c r="A356" s="40"/>
      <c r="B356" s="41"/>
      <c r="C356" s="221" t="s">
        <v>579</v>
      </c>
      <c r="D356" s="221" t="s">
        <v>248</v>
      </c>
      <c r="E356" s="222" t="s">
        <v>1370</v>
      </c>
      <c r="F356" s="223" t="s">
        <v>1371</v>
      </c>
      <c r="G356" s="224" t="s">
        <v>329</v>
      </c>
      <c r="H356" s="225">
        <v>1</v>
      </c>
      <c r="I356" s="226"/>
      <c r="J356" s="227">
        <f>ROUND(I356*H356,2)</f>
        <v>0</v>
      </c>
      <c r="K356" s="223" t="s">
        <v>252</v>
      </c>
      <c r="L356" s="46"/>
      <c r="M356" s="228" t="s">
        <v>1</v>
      </c>
      <c r="N356" s="229" t="s">
        <v>42</v>
      </c>
      <c r="O356" s="93"/>
      <c r="P356" s="230">
        <f>O356*H356</f>
        <v>0</v>
      </c>
      <c r="Q356" s="230">
        <v>0</v>
      </c>
      <c r="R356" s="230">
        <f>Q356*H356</f>
        <v>0</v>
      </c>
      <c r="S356" s="230">
        <v>0</v>
      </c>
      <c r="T356" s="231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32" t="s">
        <v>594</v>
      </c>
      <c r="AT356" s="232" t="s">
        <v>248</v>
      </c>
      <c r="AU356" s="232" t="s">
        <v>85</v>
      </c>
      <c r="AY356" s="19" t="s">
        <v>245</v>
      </c>
      <c r="BE356" s="233">
        <f>IF(N356="základní",J356,0)</f>
        <v>0</v>
      </c>
      <c r="BF356" s="233">
        <f>IF(N356="snížená",J356,0)</f>
        <v>0</v>
      </c>
      <c r="BG356" s="233">
        <f>IF(N356="zákl. přenesená",J356,0)</f>
        <v>0</v>
      </c>
      <c r="BH356" s="233">
        <f>IF(N356="sníž. přenesená",J356,0)</f>
        <v>0</v>
      </c>
      <c r="BI356" s="233">
        <f>IF(N356="nulová",J356,0)</f>
        <v>0</v>
      </c>
      <c r="BJ356" s="19" t="s">
        <v>85</v>
      </c>
      <c r="BK356" s="233">
        <f>ROUND(I356*H356,2)</f>
        <v>0</v>
      </c>
      <c r="BL356" s="19" t="s">
        <v>594</v>
      </c>
      <c r="BM356" s="232" t="s">
        <v>1957</v>
      </c>
    </row>
    <row r="357" s="2" customFormat="1">
      <c r="A357" s="40"/>
      <c r="B357" s="41"/>
      <c r="C357" s="42"/>
      <c r="D357" s="234" t="s">
        <v>255</v>
      </c>
      <c r="E357" s="42"/>
      <c r="F357" s="235" t="s">
        <v>1373</v>
      </c>
      <c r="G357" s="42"/>
      <c r="H357" s="42"/>
      <c r="I357" s="236"/>
      <c r="J357" s="42"/>
      <c r="K357" s="42"/>
      <c r="L357" s="46"/>
      <c r="M357" s="237"/>
      <c r="N357" s="238"/>
      <c r="O357" s="93"/>
      <c r="P357" s="93"/>
      <c r="Q357" s="93"/>
      <c r="R357" s="93"/>
      <c r="S357" s="93"/>
      <c r="T357" s="94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255</v>
      </c>
      <c r="AU357" s="19" t="s">
        <v>85</v>
      </c>
    </row>
    <row r="358" s="2" customFormat="1" ht="24.15" customHeight="1">
      <c r="A358" s="40"/>
      <c r="B358" s="41"/>
      <c r="C358" s="221" t="s">
        <v>583</v>
      </c>
      <c r="D358" s="221" t="s">
        <v>248</v>
      </c>
      <c r="E358" s="222" t="s">
        <v>1958</v>
      </c>
      <c r="F358" s="223" t="s">
        <v>1959</v>
      </c>
      <c r="G358" s="224" t="s">
        <v>329</v>
      </c>
      <c r="H358" s="225">
        <v>2</v>
      </c>
      <c r="I358" s="226"/>
      <c r="J358" s="227">
        <f>ROUND(I358*H358,2)</f>
        <v>0</v>
      </c>
      <c r="K358" s="223" t="s">
        <v>252</v>
      </c>
      <c r="L358" s="46"/>
      <c r="M358" s="228" t="s">
        <v>1</v>
      </c>
      <c r="N358" s="229" t="s">
        <v>42</v>
      </c>
      <c r="O358" s="93"/>
      <c r="P358" s="230">
        <f>O358*H358</f>
        <v>0</v>
      </c>
      <c r="Q358" s="230">
        <v>0</v>
      </c>
      <c r="R358" s="230">
        <f>Q358*H358</f>
        <v>0</v>
      </c>
      <c r="S358" s="230">
        <v>0</v>
      </c>
      <c r="T358" s="231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32" t="s">
        <v>594</v>
      </c>
      <c r="AT358" s="232" t="s">
        <v>248</v>
      </c>
      <c r="AU358" s="232" t="s">
        <v>85</v>
      </c>
      <c r="AY358" s="19" t="s">
        <v>245</v>
      </c>
      <c r="BE358" s="233">
        <f>IF(N358="základní",J358,0)</f>
        <v>0</v>
      </c>
      <c r="BF358" s="233">
        <f>IF(N358="snížená",J358,0)</f>
        <v>0</v>
      </c>
      <c r="BG358" s="233">
        <f>IF(N358="zákl. přenesená",J358,0)</f>
        <v>0</v>
      </c>
      <c r="BH358" s="233">
        <f>IF(N358="sníž. přenesená",J358,0)</f>
        <v>0</v>
      </c>
      <c r="BI358" s="233">
        <f>IF(N358="nulová",J358,0)</f>
        <v>0</v>
      </c>
      <c r="BJ358" s="19" t="s">
        <v>85</v>
      </c>
      <c r="BK358" s="233">
        <f>ROUND(I358*H358,2)</f>
        <v>0</v>
      </c>
      <c r="BL358" s="19" t="s">
        <v>594</v>
      </c>
      <c r="BM358" s="232" t="s">
        <v>1960</v>
      </c>
    </row>
    <row r="359" s="2" customFormat="1">
      <c r="A359" s="40"/>
      <c r="B359" s="41"/>
      <c r="C359" s="42"/>
      <c r="D359" s="234" t="s">
        <v>255</v>
      </c>
      <c r="E359" s="42"/>
      <c r="F359" s="235" t="s">
        <v>1961</v>
      </c>
      <c r="G359" s="42"/>
      <c r="H359" s="42"/>
      <c r="I359" s="236"/>
      <c r="J359" s="42"/>
      <c r="K359" s="42"/>
      <c r="L359" s="46"/>
      <c r="M359" s="237"/>
      <c r="N359" s="238"/>
      <c r="O359" s="93"/>
      <c r="P359" s="93"/>
      <c r="Q359" s="93"/>
      <c r="R359" s="93"/>
      <c r="S359" s="93"/>
      <c r="T359" s="94"/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T359" s="19" t="s">
        <v>255</v>
      </c>
      <c r="AU359" s="19" t="s">
        <v>85</v>
      </c>
    </row>
    <row r="360" s="2" customFormat="1" ht="16.5" customHeight="1">
      <c r="A360" s="40"/>
      <c r="B360" s="41"/>
      <c r="C360" s="221" t="s">
        <v>587</v>
      </c>
      <c r="D360" s="221" t="s">
        <v>248</v>
      </c>
      <c r="E360" s="222" t="s">
        <v>1378</v>
      </c>
      <c r="F360" s="223" t="s">
        <v>1379</v>
      </c>
      <c r="G360" s="224" t="s">
        <v>329</v>
      </c>
      <c r="H360" s="225">
        <v>2</v>
      </c>
      <c r="I360" s="226"/>
      <c r="J360" s="227">
        <f>ROUND(I360*H360,2)</f>
        <v>0</v>
      </c>
      <c r="K360" s="223" t="s">
        <v>252</v>
      </c>
      <c r="L360" s="46"/>
      <c r="M360" s="228" t="s">
        <v>1</v>
      </c>
      <c r="N360" s="229" t="s">
        <v>42</v>
      </c>
      <c r="O360" s="93"/>
      <c r="P360" s="230">
        <f>O360*H360</f>
        <v>0</v>
      </c>
      <c r="Q360" s="230">
        <v>0</v>
      </c>
      <c r="R360" s="230">
        <f>Q360*H360</f>
        <v>0</v>
      </c>
      <c r="S360" s="230">
        <v>0</v>
      </c>
      <c r="T360" s="231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32" t="s">
        <v>594</v>
      </c>
      <c r="AT360" s="232" t="s">
        <v>248</v>
      </c>
      <c r="AU360" s="232" t="s">
        <v>85</v>
      </c>
      <c r="AY360" s="19" t="s">
        <v>245</v>
      </c>
      <c r="BE360" s="233">
        <f>IF(N360="základní",J360,0)</f>
        <v>0</v>
      </c>
      <c r="BF360" s="233">
        <f>IF(N360="snížená",J360,0)</f>
        <v>0</v>
      </c>
      <c r="BG360" s="233">
        <f>IF(N360="zákl. přenesená",J360,0)</f>
        <v>0</v>
      </c>
      <c r="BH360" s="233">
        <f>IF(N360="sníž. přenesená",J360,0)</f>
        <v>0</v>
      </c>
      <c r="BI360" s="233">
        <f>IF(N360="nulová",J360,0)</f>
        <v>0</v>
      </c>
      <c r="BJ360" s="19" t="s">
        <v>85</v>
      </c>
      <c r="BK360" s="233">
        <f>ROUND(I360*H360,2)</f>
        <v>0</v>
      </c>
      <c r="BL360" s="19" t="s">
        <v>594</v>
      </c>
      <c r="BM360" s="232" t="s">
        <v>1962</v>
      </c>
    </row>
    <row r="361" s="2" customFormat="1">
      <c r="A361" s="40"/>
      <c r="B361" s="41"/>
      <c r="C361" s="42"/>
      <c r="D361" s="234" t="s">
        <v>255</v>
      </c>
      <c r="E361" s="42"/>
      <c r="F361" s="235" t="s">
        <v>1381</v>
      </c>
      <c r="G361" s="42"/>
      <c r="H361" s="42"/>
      <c r="I361" s="236"/>
      <c r="J361" s="42"/>
      <c r="K361" s="42"/>
      <c r="L361" s="46"/>
      <c r="M361" s="237"/>
      <c r="N361" s="238"/>
      <c r="O361" s="93"/>
      <c r="P361" s="93"/>
      <c r="Q361" s="93"/>
      <c r="R361" s="93"/>
      <c r="S361" s="93"/>
      <c r="T361" s="94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255</v>
      </c>
      <c r="AU361" s="19" t="s">
        <v>85</v>
      </c>
    </row>
    <row r="362" s="2" customFormat="1" ht="16.5" customHeight="1">
      <c r="A362" s="40"/>
      <c r="B362" s="41"/>
      <c r="C362" s="221" t="s">
        <v>591</v>
      </c>
      <c r="D362" s="221" t="s">
        <v>248</v>
      </c>
      <c r="E362" s="222" t="s">
        <v>1382</v>
      </c>
      <c r="F362" s="223" t="s">
        <v>1383</v>
      </c>
      <c r="G362" s="224" t="s">
        <v>329</v>
      </c>
      <c r="H362" s="225">
        <v>1</v>
      </c>
      <c r="I362" s="226"/>
      <c r="J362" s="227">
        <f>ROUND(I362*H362,2)</f>
        <v>0</v>
      </c>
      <c r="K362" s="223" t="s">
        <v>252</v>
      </c>
      <c r="L362" s="46"/>
      <c r="M362" s="228" t="s">
        <v>1</v>
      </c>
      <c r="N362" s="229" t="s">
        <v>42</v>
      </c>
      <c r="O362" s="93"/>
      <c r="P362" s="230">
        <f>O362*H362</f>
        <v>0</v>
      </c>
      <c r="Q362" s="230">
        <v>0</v>
      </c>
      <c r="R362" s="230">
        <f>Q362*H362</f>
        <v>0</v>
      </c>
      <c r="S362" s="230">
        <v>0</v>
      </c>
      <c r="T362" s="231">
        <f>S362*H362</f>
        <v>0</v>
      </c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R362" s="232" t="s">
        <v>594</v>
      </c>
      <c r="AT362" s="232" t="s">
        <v>248</v>
      </c>
      <c r="AU362" s="232" t="s">
        <v>85</v>
      </c>
      <c r="AY362" s="19" t="s">
        <v>245</v>
      </c>
      <c r="BE362" s="233">
        <f>IF(N362="základní",J362,0)</f>
        <v>0</v>
      </c>
      <c r="BF362" s="233">
        <f>IF(N362="snížená",J362,0)</f>
        <v>0</v>
      </c>
      <c r="BG362" s="233">
        <f>IF(N362="zákl. přenesená",J362,0)</f>
        <v>0</v>
      </c>
      <c r="BH362" s="233">
        <f>IF(N362="sníž. přenesená",J362,0)</f>
        <v>0</v>
      </c>
      <c r="BI362" s="233">
        <f>IF(N362="nulová",J362,0)</f>
        <v>0</v>
      </c>
      <c r="BJ362" s="19" t="s">
        <v>85</v>
      </c>
      <c r="BK362" s="233">
        <f>ROUND(I362*H362,2)</f>
        <v>0</v>
      </c>
      <c r="BL362" s="19" t="s">
        <v>594</v>
      </c>
      <c r="BM362" s="232" t="s">
        <v>1963</v>
      </c>
    </row>
    <row r="363" s="2" customFormat="1">
      <c r="A363" s="40"/>
      <c r="B363" s="41"/>
      <c r="C363" s="42"/>
      <c r="D363" s="234" t="s">
        <v>255</v>
      </c>
      <c r="E363" s="42"/>
      <c r="F363" s="235" t="s">
        <v>1385</v>
      </c>
      <c r="G363" s="42"/>
      <c r="H363" s="42"/>
      <c r="I363" s="236"/>
      <c r="J363" s="42"/>
      <c r="K363" s="42"/>
      <c r="L363" s="46"/>
      <c r="M363" s="237"/>
      <c r="N363" s="238"/>
      <c r="O363" s="93"/>
      <c r="P363" s="93"/>
      <c r="Q363" s="93"/>
      <c r="R363" s="93"/>
      <c r="S363" s="93"/>
      <c r="T363" s="94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T363" s="19" t="s">
        <v>255</v>
      </c>
      <c r="AU363" s="19" t="s">
        <v>85</v>
      </c>
    </row>
    <row r="364" s="2" customFormat="1" ht="16.5" customHeight="1">
      <c r="A364" s="40"/>
      <c r="B364" s="41"/>
      <c r="C364" s="221" t="s">
        <v>596</v>
      </c>
      <c r="D364" s="221" t="s">
        <v>248</v>
      </c>
      <c r="E364" s="222" t="s">
        <v>1964</v>
      </c>
      <c r="F364" s="223" t="s">
        <v>1965</v>
      </c>
      <c r="G364" s="224" t="s">
        <v>329</v>
      </c>
      <c r="H364" s="225">
        <v>2</v>
      </c>
      <c r="I364" s="226"/>
      <c r="J364" s="227">
        <f>ROUND(I364*H364,2)</f>
        <v>0</v>
      </c>
      <c r="K364" s="223" t="s">
        <v>252</v>
      </c>
      <c r="L364" s="46"/>
      <c r="M364" s="228" t="s">
        <v>1</v>
      </c>
      <c r="N364" s="229" t="s">
        <v>42</v>
      </c>
      <c r="O364" s="93"/>
      <c r="P364" s="230">
        <f>O364*H364</f>
        <v>0</v>
      </c>
      <c r="Q364" s="230">
        <v>0</v>
      </c>
      <c r="R364" s="230">
        <f>Q364*H364</f>
        <v>0</v>
      </c>
      <c r="S364" s="230">
        <v>0</v>
      </c>
      <c r="T364" s="231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32" t="s">
        <v>594</v>
      </c>
      <c r="AT364" s="232" t="s">
        <v>248</v>
      </c>
      <c r="AU364" s="232" t="s">
        <v>85</v>
      </c>
      <c r="AY364" s="19" t="s">
        <v>245</v>
      </c>
      <c r="BE364" s="233">
        <f>IF(N364="základní",J364,0)</f>
        <v>0</v>
      </c>
      <c r="BF364" s="233">
        <f>IF(N364="snížená",J364,0)</f>
        <v>0</v>
      </c>
      <c r="BG364" s="233">
        <f>IF(N364="zákl. přenesená",J364,0)</f>
        <v>0</v>
      </c>
      <c r="BH364" s="233">
        <f>IF(N364="sníž. přenesená",J364,0)</f>
        <v>0</v>
      </c>
      <c r="BI364" s="233">
        <f>IF(N364="nulová",J364,0)</f>
        <v>0</v>
      </c>
      <c r="BJ364" s="19" t="s">
        <v>85</v>
      </c>
      <c r="BK364" s="233">
        <f>ROUND(I364*H364,2)</f>
        <v>0</v>
      </c>
      <c r="BL364" s="19" t="s">
        <v>594</v>
      </c>
      <c r="BM364" s="232" t="s">
        <v>1966</v>
      </c>
    </row>
    <row r="365" s="2" customFormat="1">
      <c r="A365" s="40"/>
      <c r="B365" s="41"/>
      <c r="C365" s="42"/>
      <c r="D365" s="234" t="s">
        <v>255</v>
      </c>
      <c r="E365" s="42"/>
      <c r="F365" s="235" t="s">
        <v>1967</v>
      </c>
      <c r="G365" s="42"/>
      <c r="H365" s="42"/>
      <c r="I365" s="236"/>
      <c r="J365" s="42"/>
      <c r="K365" s="42"/>
      <c r="L365" s="46"/>
      <c r="M365" s="237"/>
      <c r="N365" s="238"/>
      <c r="O365" s="93"/>
      <c r="P365" s="93"/>
      <c r="Q365" s="93"/>
      <c r="R365" s="93"/>
      <c r="S365" s="93"/>
      <c r="T365" s="94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19" t="s">
        <v>255</v>
      </c>
      <c r="AU365" s="19" t="s">
        <v>85</v>
      </c>
    </row>
    <row r="366" s="2" customFormat="1" ht="24.15" customHeight="1">
      <c r="A366" s="40"/>
      <c r="B366" s="41"/>
      <c r="C366" s="221" t="s">
        <v>602</v>
      </c>
      <c r="D366" s="221" t="s">
        <v>248</v>
      </c>
      <c r="E366" s="222" t="s">
        <v>659</v>
      </c>
      <c r="F366" s="223" t="s">
        <v>660</v>
      </c>
      <c r="G366" s="224" t="s">
        <v>545</v>
      </c>
      <c r="H366" s="225">
        <v>21987.491999999998</v>
      </c>
      <c r="I366" s="226"/>
      <c r="J366" s="227">
        <f>ROUND(I366*H366,2)</f>
        <v>0</v>
      </c>
      <c r="K366" s="223" t="s">
        <v>252</v>
      </c>
      <c r="L366" s="46"/>
      <c r="M366" s="228" t="s">
        <v>1</v>
      </c>
      <c r="N366" s="229" t="s">
        <v>42</v>
      </c>
      <c r="O366" s="93"/>
      <c r="P366" s="230">
        <f>O366*H366</f>
        <v>0</v>
      </c>
      <c r="Q366" s="230">
        <v>0</v>
      </c>
      <c r="R366" s="230">
        <f>Q366*H366</f>
        <v>0</v>
      </c>
      <c r="S366" s="230">
        <v>0</v>
      </c>
      <c r="T366" s="231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32" t="s">
        <v>594</v>
      </c>
      <c r="AT366" s="232" t="s">
        <v>248</v>
      </c>
      <c r="AU366" s="232" t="s">
        <v>85</v>
      </c>
      <c r="AY366" s="19" t="s">
        <v>245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9" t="s">
        <v>85</v>
      </c>
      <c r="BK366" s="233">
        <f>ROUND(I366*H366,2)</f>
        <v>0</v>
      </c>
      <c r="BL366" s="19" t="s">
        <v>594</v>
      </c>
      <c r="BM366" s="232" t="s">
        <v>1968</v>
      </c>
    </row>
    <row r="367" s="2" customFormat="1">
      <c r="A367" s="40"/>
      <c r="B367" s="41"/>
      <c r="C367" s="42"/>
      <c r="D367" s="234" t="s">
        <v>255</v>
      </c>
      <c r="E367" s="42"/>
      <c r="F367" s="235" t="s">
        <v>662</v>
      </c>
      <c r="G367" s="42"/>
      <c r="H367" s="42"/>
      <c r="I367" s="236"/>
      <c r="J367" s="42"/>
      <c r="K367" s="42"/>
      <c r="L367" s="46"/>
      <c r="M367" s="237"/>
      <c r="N367" s="238"/>
      <c r="O367" s="93"/>
      <c r="P367" s="93"/>
      <c r="Q367" s="93"/>
      <c r="R367" s="93"/>
      <c r="S367" s="93"/>
      <c r="T367" s="94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255</v>
      </c>
      <c r="AU367" s="19" t="s">
        <v>85</v>
      </c>
    </row>
    <row r="368" s="13" customFormat="1">
      <c r="A368" s="13"/>
      <c r="B368" s="239"/>
      <c r="C368" s="240"/>
      <c r="D368" s="234" t="s">
        <v>257</v>
      </c>
      <c r="E368" s="241" t="s">
        <v>1</v>
      </c>
      <c r="F368" s="242" t="s">
        <v>1387</v>
      </c>
      <c r="G368" s="240"/>
      <c r="H368" s="241" t="s">
        <v>1</v>
      </c>
      <c r="I368" s="243"/>
      <c r="J368" s="240"/>
      <c r="K368" s="240"/>
      <c r="L368" s="244"/>
      <c r="M368" s="245"/>
      <c r="N368" s="246"/>
      <c r="O368" s="246"/>
      <c r="P368" s="246"/>
      <c r="Q368" s="246"/>
      <c r="R368" s="246"/>
      <c r="S368" s="246"/>
      <c r="T368" s="247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8" t="s">
        <v>257</v>
      </c>
      <c r="AU368" s="248" t="s">
        <v>85</v>
      </c>
      <c r="AV368" s="13" t="s">
        <v>85</v>
      </c>
      <c r="AW368" s="13" t="s">
        <v>34</v>
      </c>
      <c r="AX368" s="13" t="s">
        <v>77</v>
      </c>
      <c r="AY368" s="248" t="s">
        <v>245</v>
      </c>
    </row>
    <row r="369" s="14" customFormat="1">
      <c r="A369" s="14"/>
      <c r="B369" s="249"/>
      <c r="C369" s="250"/>
      <c r="D369" s="234" t="s">
        <v>257</v>
      </c>
      <c r="E369" s="251" t="s">
        <v>1</v>
      </c>
      <c r="F369" s="252" t="s">
        <v>1388</v>
      </c>
      <c r="G369" s="250"/>
      <c r="H369" s="253">
        <v>2135.665</v>
      </c>
      <c r="I369" s="254"/>
      <c r="J369" s="250"/>
      <c r="K369" s="250"/>
      <c r="L369" s="255"/>
      <c r="M369" s="256"/>
      <c r="N369" s="257"/>
      <c r="O369" s="257"/>
      <c r="P369" s="257"/>
      <c r="Q369" s="257"/>
      <c r="R369" s="257"/>
      <c r="S369" s="257"/>
      <c r="T369" s="258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9" t="s">
        <v>257</v>
      </c>
      <c r="AU369" s="259" t="s">
        <v>85</v>
      </c>
      <c r="AV369" s="14" t="s">
        <v>87</v>
      </c>
      <c r="AW369" s="14" t="s">
        <v>34</v>
      </c>
      <c r="AX369" s="14" t="s">
        <v>77</v>
      </c>
      <c r="AY369" s="259" t="s">
        <v>245</v>
      </c>
    </row>
    <row r="370" s="13" customFormat="1">
      <c r="A370" s="13"/>
      <c r="B370" s="239"/>
      <c r="C370" s="240"/>
      <c r="D370" s="234" t="s">
        <v>257</v>
      </c>
      <c r="E370" s="241" t="s">
        <v>1</v>
      </c>
      <c r="F370" s="242" t="s">
        <v>1389</v>
      </c>
      <c r="G370" s="240"/>
      <c r="H370" s="241" t="s">
        <v>1</v>
      </c>
      <c r="I370" s="243"/>
      <c r="J370" s="240"/>
      <c r="K370" s="240"/>
      <c r="L370" s="244"/>
      <c r="M370" s="245"/>
      <c r="N370" s="246"/>
      <c r="O370" s="246"/>
      <c r="P370" s="246"/>
      <c r="Q370" s="246"/>
      <c r="R370" s="246"/>
      <c r="S370" s="246"/>
      <c r="T370" s="247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8" t="s">
        <v>257</v>
      </c>
      <c r="AU370" s="248" t="s">
        <v>85</v>
      </c>
      <c r="AV370" s="13" t="s">
        <v>85</v>
      </c>
      <c r="AW370" s="13" t="s">
        <v>34</v>
      </c>
      <c r="AX370" s="13" t="s">
        <v>77</v>
      </c>
      <c r="AY370" s="248" t="s">
        <v>245</v>
      </c>
    </row>
    <row r="371" s="14" customFormat="1">
      <c r="A371" s="14"/>
      <c r="B371" s="249"/>
      <c r="C371" s="250"/>
      <c r="D371" s="234" t="s">
        <v>257</v>
      </c>
      <c r="E371" s="251" t="s">
        <v>1</v>
      </c>
      <c r="F371" s="252" t="s">
        <v>183</v>
      </c>
      <c r="G371" s="250"/>
      <c r="H371" s="253">
        <v>539.07000000000005</v>
      </c>
      <c r="I371" s="254"/>
      <c r="J371" s="250"/>
      <c r="K371" s="250"/>
      <c r="L371" s="255"/>
      <c r="M371" s="256"/>
      <c r="N371" s="257"/>
      <c r="O371" s="257"/>
      <c r="P371" s="257"/>
      <c r="Q371" s="257"/>
      <c r="R371" s="257"/>
      <c r="S371" s="257"/>
      <c r="T371" s="258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9" t="s">
        <v>257</v>
      </c>
      <c r="AU371" s="259" t="s">
        <v>85</v>
      </c>
      <c r="AV371" s="14" t="s">
        <v>87</v>
      </c>
      <c r="AW371" s="14" t="s">
        <v>34</v>
      </c>
      <c r="AX371" s="14" t="s">
        <v>77</v>
      </c>
      <c r="AY371" s="259" t="s">
        <v>245</v>
      </c>
    </row>
    <row r="372" s="14" customFormat="1">
      <c r="A372" s="14"/>
      <c r="B372" s="249"/>
      <c r="C372" s="250"/>
      <c r="D372" s="234" t="s">
        <v>257</v>
      </c>
      <c r="E372" s="251" t="s">
        <v>1</v>
      </c>
      <c r="F372" s="252" t="s">
        <v>1006</v>
      </c>
      <c r="G372" s="250"/>
      <c r="H372" s="253">
        <v>52.924999999999997</v>
      </c>
      <c r="I372" s="254"/>
      <c r="J372" s="250"/>
      <c r="K372" s="250"/>
      <c r="L372" s="255"/>
      <c r="M372" s="256"/>
      <c r="N372" s="257"/>
      <c r="O372" s="257"/>
      <c r="P372" s="257"/>
      <c r="Q372" s="257"/>
      <c r="R372" s="257"/>
      <c r="S372" s="257"/>
      <c r="T372" s="25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9" t="s">
        <v>257</v>
      </c>
      <c r="AU372" s="259" t="s">
        <v>85</v>
      </c>
      <c r="AV372" s="14" t="s">
        <v>87</v>
      </c>
      <c r="AW372" s="14" t="s">
        <v>34</v>
      </c>
      <c r="AX372" s="14" t="s">
        <v>77</v>
      </c>
      <c r="AY372" s="259" t="s">
        <v>245</v>
      </c>
    </row>
    <row r="373" s="14" customFormat="1">
      <c r="A373" s="14"/>
      <c r="B373" s="249"/>
      <c r="C373" s="250"/>
      <c r="D373" s="234" t="s">
        <v>257</v>
      </c>
      <c r="E373" s="251" t="s">
        <v>1</v>
      </c>
      <c r="F373" s="252" t="s">
        <v>1020</v>
      </c>
      <c r="G373" s="250"/>
      <c r="H373" s="253">
        <v>296</v>
      </c>
      <c r="I373" s="254"/>
      <c r="J373" s="250"/>
      <c r="K373" s="250"/>
      <c r="L373" s="255"/>
      <c r="M373" s="256"/>
      <c r="N373" s="257"/>
      <c r="O373" s="257"/>
      <c r="P373" s="257"/>
      <c r="Q373" s="257"/>
      <c r="R373" s="257"/>
      <c r="S373" s="257"/>
      <c r="T373" s="25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9" t="s">
        <v>257</v>
      </c>
      <c r="AU373" s="259" t="s">
        <v>85</v>
      </c>
      <c r="AV373" s="14" t="s">
        <v>87</v>
      </c>
      <c r="AW373" s="14" t="s">
        <v>34</v>
      </c>
      <c r="AX373" s="14" t="s">
        <v>77</v>
      </c>
      <c r="AY373" s="259" t="s">
        <v>245</v>
      </c>
    </row>
    <row r="374" s="14" customFormat="1">
      <c r="A374" s="14"/>
      <c r="B374" s="249"/>
      <c r="C374" s="250"/>
      <c r="D374" s="234" t="s">
        <v>257</v>
      </c>
      <c r="E374" s="251" t="s">
        <v>1</v>
      </c>
      <c r="F374" s="252" t="s">
        <v>1004</v>
      </c>
      <c r="G374" s="250"/>
      <c r="H374" s="253">
        <v>2.7629999999999999</v>
      </c>
      <c r="I374" s="254"/>
      <c r="J374" s="250"/>
      <c r="K374" s="250"/>
      <c r="L374" s="255"/>
      <c r="M374" s="256"/>
      <c r="N374" s="257"/>
      <c r="O374" s="257"/>
      <c r="P374" s="257"/>
      <c r="Q374" s="257"/>
      <c r="R374" s="257"/>
      <c r="S374" s="257"/>
      <c r="T374" s="258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9" t="s">
        <v>257</v>
      </c>
      <c r="AU374" s="259" t="s">
        <v>85</v>
      </c>
      <c r="AV374" s="14" t="s">
        <v>87</v>
      </c>
      <c r="AW374" s="14" t="s">
        <v>34</v>
      </c>
      <c r="AX374" s="14" t="s">
        <v>77</v>
      </c>
      <c r="AY374" s="259" t="s">
        <v>245</v>
      </c>
    </row>
    <row r="375" s="13" customFormat="1">
      <c r="A375" s="13"/>
      <c r="B375" s="239"/>
      <c r="C375" s="240"/>
      <c r="D375" s="234" t="s">
        <v>257</v>
      </c>
      <c r="E375" s="241" t="s">
        <v>1</v>
      </c>
      <c r="F375" s="242" t="s">
        <v>1390</v>
      </c>
      <c r="G375" s="240"/>
      <c r="H375" s="241" t="s">
        <v>1</v>
      </c>
      <c r="I375" s="243"/>
      <c r="J375" s="240"/>
      <c r="K375" s="240"/>
      <c r="L375" s="244"/>
      <c r="M375" s="245"/>
      <c r="N375" s="246"/>
      <c r="O375" s="246"/>
      <c r="P375" s="246"/>
      <c r="Q375" s="246"/>
      <c r="R375" s="246"/>
      <c r="S375" s="246"/>
      <c r="T375" s="247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8" t="s">
        <v>257</v>
      </c>
      <c r="AU375" s="248" t="s">
        <v>85</v>
      </c>
      <c r="AV375" s="13" t="s">
        <v>85</v>
      </c>
      <c r="AW375" s="13" t="s">
        <v>34</v>
      </c>
      <c r="AX375" s="13" t="s">
        <v>77</v>
      </c>
      <c r="AY375" s="248" t="s">
        <v>245</v>
      </c>
    </row>
    <row r="376" s="14" customFormat="1">
      <c r="A376" s="14"/>
      <c r="B376" s="249"/>
      <c r="C376" s="250"/>
      <c r="D376" s="234" t="s">
        <v>257</v>
      </c>
      <c r="E376" s="251" t="s">
        <v>1</v>
      </c>
      <c r="F376" s="252" t="s">
        <v>1010</v>
      </c>
      <c r="G376" s="250"/>
      <c r="H376" s="253">
        <v>18961.069</v>
      </c>
      <c r="I376" s="254"/>
      <c r="J376" s="250"/>
      <c r="K376" s="250"/>
      <c r="L376" s="255"/>
      <c r="M376" s="256"/>
      <c r="N376" s="257"/>
      <c r="O376" s="257"/>
      <c r="P376" s="257"/>
      <c r="Q376" s="257"/>
      <c r="R376" s="257"/>
      <c r="S376" s="257"/>
      <c r="T376" s="258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9" t="s">
        <v>257</v>
      </c>
      <c r="AU376" s="259" t="s">
        <v>85</v>
      </c>
      <c r="AV376" s="14" t="s">
        <v>87</v>
      </c>
      <c r="AW376" s="14" t="s">
        <v>34</v>
      </c>
      <c r="AX376" s="14" t="s">
        <v>77</v>
      </c>
      <c r="AY376" s="259" t="s">
        <v>245</v>
      </c>
    </row>
    <row r="377" s="15" customFormat="1">
      <c r="A377" s="15"/>
      <c r="B377" s="260"/>
      <c r="C377" s="261"/>
      <c r="D377" s="234" t="s">
        <v>257</v>
      </c>
      <c r="E377" s="262" t="s">
        <v>1</v>
      </c>
      <c r="F377" s="263" t="s">
        <v>266</v>
      </c>
      <c r="G377" s="261"/>
      <c r="H377" s="264">
        <v>21987.491999999998</v>
      </c>
      <c r="I377" s="265"/>
      <c r="J377" s="261"/>
      <c r="K377" s="261"/>
      <c r="L377" s="266"/>
      <c r="M377" s="267"/>
      <c r="N377" s="268"/>
      <c r="O377" s="268"/>
      <c r="P377" s="268"/>
      <c r="Q377" s="268"/>
      <c r="R377" s="268"/>
      <c r="S377" s="268"/>
      <c r="T377" s="269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70" t="s">
        <v>257</v>
      </c>
      <c r="AU377" s="270" t="s">
        <v>85</v>
      </c>
      <c r="AV377" s="15" t="s">
        <v>253</v>
      </c>
      <c r="AW377" s="15" t="s">
        <v>34</v>
      </c>
      <c r="AX377" s="15" t="s">
        <v>85</v>
      </c>
      <c r="AY377" s="270" t="s">
        <v>245</v>
      </c>
    </row>
    <row r="378" s="2" customFormat="1" ht="24.15" customHeight="1">
      <c r="A378" s="40"/>
      <c r="B378" s="41"/>
      <c r="C378" s="221" t="s">
        <v>606</v>
      </c>
      <c r="D378" s="221" t="s">
        <v>248</v>
      </c>
      <c r="E378" s="222" t="s">
        <v>667</v>
      </c>
      <c r="F378" s="223" t="s">
        <v>668</v>
      </c>
      <c r="G378" s="224" t="s">
        <v>545</v>
      </c>
      <c r="H378" s="225">
        <v>81542.972999999998</v>
      </c>
      <c r="I378" s="226"/>
      <c r="J378" s="227">
        <f>ROUND(I378*H378,2)</f>
        <v>0</v>
      </c>
      <c r="K378" s="223" t="s">
        <v>252</v>
      </c>
      <c r="L378" s="46"/>
      <c r="M378" s="228" t="s">
        <v>1</v>
      </c>
      <c r="N378" s="229" t="s">
        <v>42</v>
      </c>
      <c r="O378" s="93"/>
      <c r="P378" s="230">
        <f>O378*H378</f>
        <v>0</v>
      </c>
      <c r="Q378" s="230">
        <v>0</v>
      </c>
      <c r="R378" s="230">
        <f>Q378*H378</f>
        <v>0</v>
      </c>
      <c r="S378" s="230">
        <v>0</v>
      </c>
      <c r="T378" s="231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32" t="s">
        <v>594</v>
      </c>
      <c r="AT378" s="232" t="s">
        <v>248</v>
      </c>
      <c r="AU378" s="232" t="s">
        <v>85</v>
      </c>
      <c r="AY378" s="19" t="s">
        <v>245</v>
      </c>
      <c r="BE378" s="233">
        <f>IF(N378="základní",J378,0)</f>
        <v>0</v>
      </c>
      <c r="BF378" s="233">
        <f>IF(N378="snížená",J378,0)</f>
        <v>0</v>
      </c>
      <c r="BG378" s="233">
        <f>IF(N378="zákl. přenesená",J378,0)</f>
        <v>0</v>
      </c>
      <c r="BH378" s="233">
        <f>IF(N378="sníž. přenesená",J378,0)</f>
        <v>0</v>
      </c>
      <c r="BI378" s="233">
        <f>IF(N378="nulová",J378,0)</f>
        <v>0</v>
      </c>
      <c r="BJ378" s="19" t="s">
        <v>85</v>
      </c>
      <c r="BK378" s="233">
        <f>ROUND(I378*H378,2)</f>
        <v>0</v>
      </c>
      <c r="BL378" s="19" t="s">
        <v>594</v>
      </c>
      <c r="BM378" s="232" t="s">
        <v>1969</v>
      </c>
    </row>
    <row r="379" s="2" customFormat="1">
      <c r="A379" s="40"/>
      <c r="B379" s="41"/>
      <c r="C379" s="42"/>
      <c r="D379" s="234" t="s">
        <v>255</v>
      </c>
      <c r="E379" s="42"/>
      <c r="F379" s="235" t="s">
        <v>670</v>
      </c>
      <c r="G379" s="42"/>
      <c r="H379" s="42"/>
      <c r="I379" s="236"/>
      <c r="J379" s="42"/>
      <c r="K379" s="42"/>
      <c r="L379" s="46"/>
      <c r="M379" s="237"/>
      <c r="N379" s="238"/>
      <c r="O379" s="93"/>
      <c r="P379" s="93"/>
      <c r="Q379" s="93"/>
      <c r="R379" s="93"/>
      <c r="S379" s="93"/>
      <c r="T379" s="94"/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T379" s="19" t="s">
        <v>255</v>
      </c>
      <c r="AU379" s="19" t="s">
        <v>85</v>
      </c>
    </row>
    <row r="380" s="13" customFormat="1">
      <c r="A380" s="13"/>
      <c r="B380" s="239"/>
      <c r="C380" s="240"/>
      <c r="D380" s="234" t="s">
        <v>257</v>
      </c>
      <c r="E380" s="241" t="s">
        <v>1</v>
      </c>
      <c r="F380" s="242" t="s">
        <v>1392</v>
      </c>
      <c r="G380" s="240"/>
      <c r="H380" s="241" t="s">
        <v>1</v>
      </c>
      <c r="I380" s="243"/>
      <c r="J380" s="240"/>
      <c r="K380" s="240"/>
      <c r="L380" s="244"/>
      <c r="M380" s="245"/>
      <c r="N380" s="246"/>
      <c r="O380" s="246"/>
      <c r="P380" s="246"/>
      <c r="Q380" s="246"/>
      <c r="R380" s="246"/>
      <c r="S380" s="246"/>
      <c r="T380" s="247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8" t="s">
        <v>257</v>
      </c>
      <c r="AU380" s="248" t="s">
        <v>85</v>
      </c>
      <c r="AV380" s="13" t="s">
        <v>85</v>
      </c>
      <c r="AW380" s="13" t="s">
        <v>34</v>
      </c>
      <c r="AX380" s="13" t="s">
        <v>77</v>
      </c>
      <c r="AY380" s="248" t="s">
        <v>245</v>
      </c>
    </row>
    <row r="381" s="14" customFormat="1">
      <c r="A381" s="14"/>
      <c r="B381" s="249"/>
      <c r="C381" s="250"/>
      <c r="D381" s="234" t="s">
        <v>257</v>
      </c>
      <c r="E381" s="251" t="s">
        <v>1</v>
      </c>
      <c r="F381" s="252" t="s">
        <v>1393</v>
      </c>
      <c r="G381" s="250"/>
      <c r="H381" s="253">
        <v>2135.665</v>
      </c>
      <c r="I381" s="254"/>
      <c r="J381" s="250"/>
      <c r="K381" s="250"/>
      <c r="L381" s="255"/>
      <c r="M381" s="256"/>
      <c r="N381" s="257"/>
      <c r="O381" s="257"/>
      <c r="P381" s="257"/>
      <c r="Q381" s="257"/>
      <c r="R381" s="257"/>
      <c r="S381" s="257"/>
      <c r="T381" s="258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9" t="s">
        <v>257</v>
      </c>
      <c r="AU381" s="259" t="s">
        <v>85</v>
      </c>
      <c r="AV381" s="14" t="s">
        <v>87</v>
      </c>
      <c r="AW381" s="14" t="s">
        <v>34</v>
      </c>
      <c r="AX381" s="14" t="s">
        <v>77</v>
      </c>
      <c r="AY381" s="259" t="s">
        <v>245</v>
      </c>
    </row>
    <row r="382" s="13" customFormat="1">
      <c r="A382" s="13"/>
      <c r="B382" s="239"/>
      <c r="C382" s="240"/>
      <c r="D382" s="234" t="s">
        <v>257</v>
      </c>
      <c r="E382" s="241" t="s">
        <v>1</v>
      </c>
      <c r="F382" s="242" t="s">
        <v>1970</v>
      </c>
      <c r="G382" s="240"/>
      <c r="H382" s="241" t="s">
        <v>1</v>
      </c>
      <c r="I382" s="243"/>
      <c r="J382" s="240"/>
      <c r="K382" s="240"/>
      <c r="L382" s="244"/>
      <c r="M382" s="245"/>
      <c r="N382" s="246"/>
      <c r="O382" s="246"/>
      <c r="P382" s="246"/>
      <c r="Q382" s="246"/>
      <c r="R382" s="246"/>
      <c r="S382" s="246"/>
      <c r="T382" s="247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8" t="s">
        <v>257</v>
      </c>
      <c r="AU382" s="248" t="s">
        <v>85</v>
      </c>
      <c r="AV382" s="13" t="s">
        <v>85</v>
      </c>
      <c r="AW382" s="13" t="s">
        <v>34</v>
      </c>
      <c r="AX382" s="13" t="s">
        <v>77</v>
      </c>
      <c r="AY382" s="248" t="s">
        <v>245</v>
      </c>
    </row>
    <row r="383" s="14" customFormat="1">
      <c r="A383" s="14"/>
      <c r="B383" s="249"/>
      <c r="C383" s="250"/>
      <c r="D383" s="234" t="s">
        <v>257</v>
      </c>
      <c r="E383" s="251" t="s">
        <v>1</v>
      </c>
      <c r="F383" s="252" t="s">
        <v>1971</v>
      </c>
      <c r="G383" s="250"/>
      <c r="H383" s="253">
        <v>2156.2800000000002</v>
      </c>
      <c r="I383" s="254"/>
      <c r="J383" s="250"/>
      <c r="K383" s="250"/>
      <c r="L383" s="255"/>
      <c r="M383" s="256"/>
      <c r="N383" s="257"/>
      <c r="O383" s="257"/>
      <c r="P383" s="257"/>
      <c r="Q383" s="257"/>
      <c r="R383" s="257"/>
      <c r="S383" s="257"/>
      <c r="T383" s="258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9" t="s">
        <v>257</v>
      </c>
      <c r="AU383" s="259" t="s">
        <v>85</v>
      </c>
      <c r="AV383" s="14" t="s">
        <v>87</v>
      </c>
      <c r="AW383" s="14" t="s">
        <v>34</v>
      </c>
      <c r="AX383" s="14" t="s">
        <v>77</v>
      </c>
      <c r="AY383" s="259" t="s">
        <v>245</v>
      </c>
    </row>
    <row r="384" s="14" customFormat="1">
      <c r="A384" s="14"/>
      <c r="B384" s="249"/>
      <c r="C384" s="250"/>
      <c r="D384" s="234" t="s">
        <v>257</v>
      </c>
      <c r="E384" s="251" t="s">
        <v>1</v>
      </c>
      <c r="F384" s="252" t="s">
        <v>1972</v>
      </c>
      <c r="G384" s="250"/>
      <c r="H384" s="253">
        <v>211.69999999999999</v>
      </c>
      <c r="I384" s="254"/>
      <c r="J384" s="250"/>
      <c r="K384" s="250"/>
      <c r="L384" s="255"/>
      <c r="M384" s="256"/>
      <c r="N384" s="257"/>
      <c r="O384" s="257"/>
      <c r="P384" s="257"/>
      <c r="Q384" s="257"/>
      <c r="R384" s="257"/>
      <c r="S384" s="257"/>
      <c r="T384" s="258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9" t="s">
        <v>257</v>
      </c>
      <c r="AU384" s="259" t="s">
        <v>85</v>
      </c>
      <c r="AV384" s="14" t="s">
        <v>87</v>
      </c>
      <c r="AW384" s="14" t="s">
        <v>34</v>
      </c>
      <c r="AX384" s="14" t="s">
        <v>77</v>
      </c>
      <c r="AY384" s="259" t="s">
        <v>245</v>
      </c>
    </row>
    <row r="385" s="14" customFormat="1">
      <c r="A385" s="14"/>
      <c r="B385" s="249"/>
      <c r="C385" s="250"/>
      <c r="D385" s="234" t="s">
        <v>257</v>
      </c>
      <c r="E385" s="251" t="s">
        <v>1</v>
      </c>
      <c r="F385" s="252" t="s">
        <v>1973</v>
      </c>
      <c r="G385" s="250"/>
      <c r="H385" s="253">
        <v>1184</v>
      </c>
      <c r="I385" s="254"/>
      <c r="J385" s="250"/>
      <c r="K385" s="250"/>
      <c r="L385" s="255"/>
      <c r="M385" s="256"/>
      <c r="N385" s="257"/>
      <c r="O385" s="257"/>
      <c r="P385" s="257"/>
      <c r="Q385" s="257"/>
      <c r="R385" s="257"/>
      <c r="S385" s="257"/>
      <c r="T385" s="258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9" t="s">
        <v>257</v>
      </c>
      <c r="AU385" s="259" t="s">
        <v>85</v>
      </c>
      <c r="AV385" s="14" t="s">
        <v>87</v>
      </c>
      <c r="AW385" s="14" t="s">
        <v>34</v>
      </c>
      <c r="AX385" s="14" t="s">
        <v>77</v>
      </c>
      <c r="AY385" s="259" t="s">
        <v>245</v>
      </c>
    </row>
    <row r="386" s="14" customFormat="1">
      <c r="A386" s="14"/>
      <c r="B386" s="249"/>
      <c r="C386" s="250"/>
      <c r="D386" s="234" t="s">
        <v>257</v>
      </c>
      <c r="E386" s="251" t="s">
        <v>1</v>
      </c>
      <c r="F386" s="252" t="s">
        <v>1974</v>
      </c>
      <c r="G386" s="250"/>
      <c r="H386" s="253">
        <v>11.052</v>
      </c>
      <c r="I386" s="254"/>
      <c r="J386" s="250"/>
      <c r="K386" s="250"/>
      <c r="L386" s="255"/>
      <c r="M386" s="256"/>
      <c r="N386" s="257"/>
      <c r="O386" s="257"/>
      <c r="P386" s="257"/>
      <c r="Q386" s="257"/>
      <c r="R386" s="257"/>
      <c r="S386" s="257"/>
      <c r="T386" s="258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9" t="s">
        <v>257</v>
      </c>
      <c r="AU386" s="259" t="s">
        <v>85</v>
      </c>
      <c r="AV386" s="14" t="s">
        <v>87</v>
      </c>
      <c r="AW386" s="14" t="s">
        <v>34</v>
      </c>
      <c r="AX386" s="14" t="s">
        <v>77</v>
      </c>
      <c r="AY386" s="259" t="s">
        <v>245</v>
      </c>
    </row>
    <row r="387" s="13" customFormat="1">
      <c r="A387" s="13"/>
      <c r="B387" s="239"/>
      <c r="C387" s="240"/>
      <c r="D387" s="234" t="s">
        <v>257</v>
      </c>
      <c r="E387" s="241" t="s">
        <v>1</v>
      </c>
      <c r="F387" s="242" t="s">
        <v>1975</v>
      </c>
      <c r="G387" s="240"/>
      <c r="H387" s="241" t="s">
        <v>1</v>
      </c>
      <c r="I387" s="243"/>
      <c r="J387" s="240"/>
      <c r="K387" s="240"/>
      <c r="L387" s="244"/>
      <c r="M387" s="245"/>
      <c r="N387" s="246"/>
      <c r="O387" s="246"/>
      <c r="P387" s="246"/>
      <c r="Q387" s="246"/>
      <c r="R387" s="246"/>
      <c r="S387" s="246"/>
      <c r="T387" s="247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8" t="s">
        <v>257</v>
      </c>
      <c r="AU387" s="248" t="s">
        <v>85</v>
      </c>
      <c r="AV387" s="13" t="s">
        <v>85</v>
      </c>
      <c r="AW387" s="13" t="s">
        <v>34</v>
      </c>
      <c r="AX387" s="13" t="s">
        <v>77</v>
      </c>
      <c r="AY387" s="248" t="s">
        <v>245</v>
      </c>
    </row>
    <row r="388" s="14" customFormat="1">
      <c r="A388" s="14"/>
      <c r="B388" s="249"/>
      <c r="C388" s="250"/>
      <c r="D388" s="234" t="s">
        <v>257</v>
      </c>
      <c r="E388" s="251" t="s">
        <v>1</v>
      </c>
      <c r="F388" s="252" t="s">
        <v>1976</v>
      </c>
      <c r="G388" s="250"/>
      <c r="H388" s="253">
        <v>75844.275999999998</v>
      </c>
      <c r="I388" s="254"/>
      <c r="J388" s="250"/>
      <c r="K388" s="250"/>
      <c r="L388" s="255"/>
      <c r="M388" s="256"/>
      <c r="N388" s="257"/>
      <c r="O388" s="257"/>
      <c r="P388" s="257"/>
      <c r="Q388" s="257"/>
      <c r="R388" s="257"/>
      <c r="S388" s="257"/>
      <c r="T388" s="258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9" t="s">
        <v>257</v>
      </c>
      <c r="AU388" s="259" t="s">
        <v>85</v>
      </c>
      <c r="AV388" s="14" t="s">
        <v>87</v>
      </c>
      <c r="AW388" s="14" t="s">
        <v>34</v>
      </c>
      <c r="AX388" s="14" t="s">
        <v>77</v>
      </c>
      <c r="AY388" s="259" t="s">
        <v>245</v>
      </c>
    </row>
    <row r="389" s="15" customFormat="1">
      <c r="A389" s="15"/>
      <c r="B389" s="260"/>
      <c r="C389" s="261"/>
      <c r="D389" s="234" t="s">
        <v>257</v>
      </c>
      <c r="E389" s="262" t="s">
        <v>1</v>
      </c>
      <c r="F389" s="263" t="s">
        <v>266</v>
      </c>
      <c r="G389" s="261"/>
      <c r="H389" s="264">
        <v>81542.972999999998</v>
      </c>
      <c r="I389" s="265"/>
      <c r="J389" s="261"/>
      <c r="K389" s="261"/>
      <c r="L389" s="266"/>
      <c r="M389" s="267"/>
      <c r="N389" s="268"/>
      <c r="O389" s="268"/>
      <c r="P389" s="268"/>
      <c r="Q389" s="268"/>
      <c r="R389" s="268"/>
      <c r="S389" s="268"/>
      <c r="T389" s="269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70" t="s">
        <v>257</v>
      </c>
      <c r="AU389" s="270" t="s">
        <v>85</v>
      </c>
      <c r="AV389" s="15" t="s">
        <v>253</v>
      </c>
      <c r="AW389" s="15" t="s">
        <v>34</v>
      </c>
      <c r="AX389" s="15" t="s">
        <v>85</v>
      </c>
      <c r="AY389" s="270" t="s">
        <v>245</v>
      </c>
    </row>
    <row r="390" s="2" customFormat="1" ht="24.15" customHeight="1">
      <c r="A390" s="40"/>
      <c r="B390" s="41"/>
      <c r="C390" s="221" t="s">
        <v>610</v>
      </c>
      <c r="D390" s="221" t="s">
        <v>248</v>
      </c>
      <c r="E390" s="222" t="s">
        <v>676</v>
      </c>
      <c r="F390" s="223" t="s">
        <v>677</v>
      </c>
      <c r="G390" s="224" t="s">
        <v>545</v>
      </c>
      <c r="H390" s="225">
        <v>3225.049</v>
      </c>
      <c r="I390" s="226"/>
      <c r="J390" s="227">
        <f>ROUND(I390*H390,2)</f>
        <v>0</v>
      </c>
      <c r="K390" s="223" t="s">
        <v>252</v>
      </c>
      <c r="L390" s="46"/>
      <c r="M390" s="228" t="s">
        <v>1</v>
      </c>
      <c r="N390" s="229" t="s">
        <v>42</v>
      </c>
      <c r="O390" s="93"/>
      <c r="P390" s="230">
        <f>O390*H390</f>
        <v>0</v>
      </c>
      <c r="Q390" s="230">
        <v>0</v>
      </c>
      <c r="R390" s="230">
        <f>Q390*H390</f>
        <v>0</v>
      </c>
      <c r="S390" s="230">
        <v>0</v>
      </c>
      <c r="T390" s="231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32" t="s">
        <v>594</v>
      </c>
      <c r="AT390" s="232" t="s">
        <v>248</v>
      </c>
      <c r="AU390" s="232" t="s">
        <v>85</v>
      </c>
      <c r="AY390" s="19" t="s">
        <v>245</v>
      </c>
      <c r="BE390" s="233">
        <f>IF(N390="základní",J390,0)</f>
        <v>0</v>
      </c>
      <c r="BF390" s="233">
        <f>IF(N390="snížená",J390,0)</f>
        <v>0</v>
      </c>
      <c r="BG390" s="233">
        <f>IF(N390="zákl. přenesená",J390,0)</f>
        <v>0</v>
      </c>
      <c r="BH390" s="233">
        <f>IF(N390="sníž. přenesená",J390,0)</f>
        <v>0</v>
      </c>
      <c r="BI390" s="233">
        <f>IF(N390="nulová",J390,0)</f>
        <v>0</v>
      </c>
      <c r="BJ390" s="19" t="s">
        <v>85</v>
      </c>
      <c r="BK390" s="233">
        <f>ROUND(I390*H390,2)</f>
        <v>0</v>
      </c>
      <c r="BL390" s="19" t="s">
        <v>594</v>
      </c>
      <c r="BM390" s="232" t="s">
        <v>1977</v>
      </c>
    </row>
    <row r="391" s="2" customFormat="1">
      <c r="A391" s="40"/>
      <c r="B391" s="41"/>
      <c r="C391" s="42"/>
      <c r="D391" s="234" t="s">
        <v>255</v>
      </c>
      <c r="E391" s="42"/>
      <c r="F391" s="235" t="s">
        <v>679</v>
      </c>
      <c r="G391" s="42"/>
      <c r="H391" s="42"/>
      <c r="I391" s="236"/>
      <c r="J391" s="42"/>
      <c r="K391" s="42"/>
      <c r="L391" s="46"/>
      <c r="M391" s="237"/>
      <c r="N391" s="238"/>
      <c r="O391" s="93"/>
      <c r="P391" s="93"/>
      <c r="Q391" s="93"/>
      <c r="R391" s="93"/>
      <c r="S391" s="93"/>
      <c r="T391" s="94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255</v>
      </c>
      <c r="AU391" s="19" t="s">
        <v>85</v>
      </c>
    </row>
    <row r="392" s="13" customFormat="1">
      <c r="A392" s="13"/>
      <c r="B392" s="239"/>
      <c r="C392" s="240"/>
      <c r="D392" s="234" t="s">
        <v>257</v>
      </c>
      <c r="E392" s="241" t="s">
        <v>1</v>
      </c>
      <c r="F392" s="242" t="s">
        <v>1403</v>
      </c>
      <c r="G392" s="240"/>
      <c r="H392" s="241" t="s">
        <v>1</v>
      </c>
      <c r="I392" s="243"/>
      <c r="J392" s="240"/>
      <c r="K392" s="240"/>
      <c r="L392" s="244"/>
      <c r="M392" s="245"/>
      <c r="N392" s="246"/>
      <c r="O392" s="246"/>
      <c r="P392" s="246"/>
      <c r="Q392" s="246"/>
      <c r="R392" s="246"/>
      <c r="S392" s="246"/>
      <c r="T392" s="247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8" t="s">
        <v>257</v>
      </c>
      <c r="AU392" s="248" t="s">
        <v>85</v>
      </c>
      <c r="AV392" s="13" t="s">
        <v>85</v>
      </c>
      <c r="AW392" s="13" t="s">
        <v>34</v>
      </c>
      <c r="AX392" s="13" t="s">
        <v>77</v>
      </c>
      <c r="AY392" s="248" t="s">
        <v>245</v>
      </c>
    </row>
    <row r="393" s="14" customFormat="1">
      <c r="A393" s="14"/>
      <c r="B393" s="249"/>
      <c r="C393" s="250"/>
      <c r="D393" s="234" t="s">
        <v>257</v>
      </c>
      <c r="E393" s="251" t="s">
        <v>1</v>
      </c>
      <c r="F393" s="252" t="s">
        <v>1404</v>
      </c>
      <c r="G393" s="250"/>
      <c r="H393" s="253">
        <v>74.359999999999999</v>
      </c>
      <c r="I393" s="254"/>
      <c r="J393" s="250"/>
      <c r="K393" s="250"/>
      <c r="L393" s="255"/>
      <c r="M393" s="256"/>
      <c r="N393" s="257"/>
      <c r="O393" s="257"/>
      <c r="P393" s="257"/>
      <c r="Q393" s="257"/>
      <c r="R393" s="257"/>
      <c r="S393" s="257"/>
      <c r="T393" s="258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9" t="s">
        <v>257</v>
      </c>
      <c r="AU393" s="259" t="s">
        <v>85</v>
      </c>
      <c r="AV393" s="14" t="s">
        <v>87</v>
      </c>
      <c r="AW393" s="14" t="s">
        <v>34</v>
      </c>
      <c r="AX393" s="14" t="s">
        <v>77</v>
      </c>
      <c r="AY393" s="259" t="s">
        <v>245</v>
      </c>
    </row>
    <row r="394" s="14" customFormat="1">
      <c r="A394" s="14"/>
      <c r="B394" s="249"/>
      <c r="C394" s="250"/>
      <c r="D394" s="234" t="s">
        <v>257</v>
      </c>
      <c r="E394" s="251" t="s">
        <v>1</v>
      </c>
      <c r="F394" s="252" t="s">
        <v>1406</v>
      </c>
      <c r="G394" s="250"/>
      <c r="H394" s="253">
        <v>211.38</v>
      </c>
      <c r="I394" s="254"/>
      <c r="J394" s="250"/>
      <c r="K394" s="250"/>
      <c r="L394" s="255"/>
      <c r="M394" s="256"/>
      <c r="N394" s="257"/>
      <c r="O394" s="257"/>
      <c r="P394" s="257"/>
      <c r="Q394" s="257"/>
      <c r="R394" s="257"/>
      <c r="S394" s="257"/>
      <c r="T394" s="258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9" t="s">
        <v>257</v>
      </c>
      <c r="AU394" s="259" t="s">
        <v>85</v>
      </c>
      <c r="AV394" s="14" t="s">
        <v>87</v>
      </c>
      <c r="AW394" s="14" t="s">
        <v>34</v>
      </c>
      <c r="AX394" s="14" t="s">
        <v>77</v>
      </c>
      <c r="AY394" s="259" t="s">
        <v>245</v>
      </c>
    </row>
    <row r="395" s="14" customFormat="1">
      <c r="A395" s="14"/>
      <c r="B395" s="249"/>
      <c r="C395" s="250"/>
      <c r="D395" s="234" t="s">
        <v>257</v>
      </c>
      <c r="E395" s="251" t="s">
        <v>1</v>
      </c>
      <c r="F395" s="252" t="s">
        <v>1405</v>
      </c>
      <c r="G395" s="250"/>
      <c r="H395" s="253">
        <v>1868.76</v>
      </c>
      <c r="I395" s="254"/>
      <c r="J395" s="250"/>
      <c r="K395" s="250"/>
      <c r="L395" s="255"/>
      <c r="M395" s="256"/>
      <c r="N395" s="257"/>
      <c r="O395" s="257"/>
      <c r="P395" s="257"/>
      <c r="Q395" s="257"/>
      <c r="R395" s="257"/>
      <c r="S395" s="257"/>
      <c r="T395" s="258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9" t="s">
        <v>257</v>
      </c>
      <c r="AU395" s="259" t="s">
        <v>85</v>
      </c>
      <c r="AV395" s="14" t="s">
        <v>87</v>
      </c>
      <c r="AW395" s="14" t="s">
        <v>34</v>
      </c>
      <c r="AX395" s="14" t="s">
        <v>77</v>
      </c>
      <c r="AY395" s="259" t="s">
        <v>245</v>
      </c>
    </row>
    <row r="396" s="14" customFormat="1">
      <c r="A396" s="14"/>
      <c r="B396" s="249"/>
      <c r="C396" s="250"/>
      <c r="D396" s="234" t="s">
        <v>257</v>
      </c>
      <c r="E396" s="251" t="s">
        <v>1</v>
      </c>
      <c r="F396" s="252" t="s">
        <v>1407</v>
      </c>
      <c r="G396" s="250"/>
      <c r="H396" s="253">
        <v>68.760000000000005</v>
      </c>
      <c r="I396" s="254"/>
      <c r="J396" s="250"/>
      <c r="K396" s="250"/>
      <c r="L396" s="255"/>
      <c r="M396" s="256"/>
      <c r="N396" s="257"/>
      <c r="O396" s="257"/>
      <c r="P396" s="257"/>
      <c r="Q396" s="257"/>
      <c r="R396" s="257"/>
      <c r="S396" s="257"/>
      <c r="T396" s="258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9" t="s">
        <v>257</v>
      </c>
      <c r="AU396" s="259" t="s">
        <v>85</v>
      </c>
      <c r="AV396" s="14" t="s">
        <v>87</v>
      </c>
      <c r="AW396" s="14" t="s">
        <v>34</v>
      </c>
      <c r="AX396" s="14" t="s">
        <v>77</v>
      </c>
      <c r="AY396" s="259" t="s">
        <v>245</v>
      </c>
    </row>
    <row r="397" s="14" customFormat="1">
      <c r="A397" s="14"/>
      <c r="B397" s="249"/>
      <c r="C397" s="250"/>
      <c r="D397" s="234" t="s">
        <v>257</v>
      </c>
      <c r="E397" s="251" t="s">
        <v>1</v>
      </c>
      <c r="F397" s="252" t="s">
        <v>1408</v>
      </c>
      <c r="G397" s="250"/>
      <c r="H397" s="253">
        <v>617.75999999999999</v>
      </c>
      <c r="I397" s="254"/>
      <c r="J397" s="250"/>
      <c r="K397" s="250"/>
      <c r="L397" s="255"/>
      <c r="M397" s="256"/>
      <c r="N397" s="257"/>
      <c r="O397" s="257"/>
      <c r="P397" s="257"/>
      <c r="Q397" s="257"/>
      <c r="R397" s="257"/>
      <c r="S397" s="257"/>
      <c r="T397" s="25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9" t="s">
        <v>257</v>
      </c>
      <c r="AU397" s="259" t="s">
        <v>85</v>
      </c>
      <c r="AV397" s="14" t="s">
        <v>87</v>
      </c>
      <c r="AW397" s="14" t="s">
        <v>34</v>
      </c>
      <c r="AX397" s="14" t="s">
        <v>77</v>
      </c>
      <c r="AY397" s="259" t="s">
        <v>245</v>
      </c>
    </row>
    <row r="398" s="14" customFormat="1">
      <c r="A398" s="14"/>
      <c r="B398" s="249"/>
      <c r="C398" s="250"/>
      <c r="D398" s="234" t="s">
        <v>257</v>
      </c>
      <c r="E398" s="251" t="s">
        <v>1</v>
      </c>
      <c r="F398" s="252" t="s">
        <v>1978</v>
      </c>
      <c r="G398" s="250"/>
      <c r="H398" s="253">
        <v>53.658000000000001</v>
      </c>
      <c r="I398" s="254"/>
      <c r="J398" s="250"/>
      <c r="K398" s="250"/>
      <c r="L398" s="255"/>
      <c r="M398" s="256"/>
      <c r="N398" s="257"/>
      <c r="O398" s="257"/>
      <c r="P398" s="257"/>
      <c r="Q398" s="257"/>
      <c r="R398" s="257"/>
      <c r="S398" s="257"/>
      <c r="T398" s="258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9" t="s">
        <v>257</v>
      </c>
      <c r="AU398" s="259" t="s">
        <v>85</v>
      </c>
      <c r="AV398" s="14" t="s">
        <v>87</v>
      </c>
      <c r="AW398" s="14" t="s">
        <v>34</v>
      </c>
      <c r="AX398" s="14" t="s">
        <v>77</v>
      </c>
      <c r="AY398" s="259" t="s">
        <v>245</v>
      </c>
    </row>
    <row r="399" s="14" customFormat="1">
      <c r="A399" s="14"/>
      <c r="B399" s="249"/>
      <c r="C399" s="250"/>
      <c r="D399" s="234" t="s">
        <v>257</v>
      </c>
      <c r="E399" s="251" t="s">
        <v>1</v>
      </c>
      <c r="F399" s="252" t="s">
        <v>1409</v>
      </c>
      <c r="G399" s="250"/>
      <c r="H399" s="253">
        <v>269.79199999999997</v>
      </c>
      <c r="I399" s="254"/>
      <c r="J399" s="250"/>
      <c r="K399" s="250"/>
      <c r="L399" s="255"/>
      <c r="M399" s="256"/>
      <c r="N399" s="257"/>
      <c r="O399" s="257"/>
      <c r="P399" s="257"/>
      <c r="Q399" s="257"/>
      <c r="R399" s="257"/>
      <c r="S399" s="257"/>
      <c r="T399" s="258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9" t="s">
        <v>257</v>
      </c>
      <c r="AU399" s="259" t="s">
        <v>85</v>
      </c>
      <c r="AV399" s="14" t="s">
        <v>87</v>
      </c>
      <c r="AW399" s="14" t="s">
        <v>34</v>
      </c>
      <c r="AX399" s="14" t="s">
        <v>77</v>
      </c>
      <c r="AY399" s="259" t="s">
        <v>245</v>
      </c>
    </row>
    <row r="400" s="14" customFormat="1">
      <c r="A400" s="14"/>
      <c r="B400" s="249"/>
      <c r="C400" s="250"/>
      <c r="D400" s="234" t="s">
        <v>257</v>
      </c>
      <c r="E400" s="251" t="s">
        <v>1</v>
      </c>
      <c r="F400" s="252" t="s">
        <v>1410</v>
      </c>
      <c r="G400" s="250"/>
      <c r="H400" s="253">
        <v>40.579000000000001</v>
      </c>
      <c r="I400" s="254"/>
      <c r="J400" s="250"/>
      <c r="K400" s="250"/>
      <c r="L400" s="255"/>
      <c r="M400" s="256"/>
      <c r="N400" s="257"/>
      <c r="O400" s="257"/>
      <c r="P400" s="257"/>
      <c r="Q400" s="257"/>
      <c r="R400" s="257"/>
      <c r="S400" s="257"/>
      <c r="T400" s="258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9" t="s">
        <v>257</v>
      </c>
      <c r="AU400" s="259" t="s">
        <v>85</v>
      </c>
      <c r="AV400" s="14" t="s">
        <v>87</v>
      </c>
      <c r="AW400" s="14" t="s">
        <v>34</v>
      </c>
      <c r="AX400" s="14" t="s">
        <v>77</v>
      </c>
      <c r="AY400" s="259" t="s">
        <v>245</v>
      </c>
    </row>
    <row r="401" s="16" customFormat="1">
      <c r="A401" s="16"/>
      <c r="B401" s="271"/>
      <c r="C401" s="272"/>
      <c r="D401" s="234" t="s">
        <v>257</v>
      </c>
      <c r="E401" s="273" t="s">
        <v>1016</v>
      </c>
      <c r="F401" s="274" t="s">
        <v>289</v>
      </c>
      <c r="G401" s="272"/>
      <c r="H401" s="275">
        <v>3205.049</v>
      </c>
      <c r="I401" s="276"/>
      <c r="J401" s="272"/>
      <c r="K401" s="272"/>
      <c r="L401" s="277"/>
      <c r="M401" s="278"/>
      <c r="N401" s="279"/>
      <c r="O401" s="279"/>
      <c r="P401" s="279"/>
      <c r="Q401" s="279"/>
      <c r="R401" s="279"/>
      <c r="S401" s="279"/>
      <c r="T401" s="280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T401" s="281" t="s">
        <v>257</v>
      </c>
      <c r="AU401" s="281" t="s">
        <v>85</v>
      </c>
      <c r="AV401" s="16" t="s">
        <v>272</v>
      </c>
      <c r="AW401" s="16" t="s">
        <v>34</v>
      </c>
      <c r="AX401" s="16" t="s">
        <v>77</v>
      </c>
      <c r="AY401" s="281" t="s">
        <v>245</v>
      </c>
    </row>
    <row r="402" s="13" customFormat="1">
      <c r="A402" s="13"/>
      <c r="B402" s="239"/>
      <c r="C402" s="240"/>
      <c r="D402" s="234" t="s">
        <v>257</v>
      </c>
      <c r="E402" s="241" t="s">
        <v>1</v>
      </c>
      <c r="F402" s="242" t="s">
        <v>1411</v>
      </c>
      <c r="G402" s="240"/>
      <c r="H402" s="241" t="s">
        <v>1</v>
      </c>
      <c r="I402" s="243"/>
      <c r="J402" s="240"/>
      <c r="K402" s="240"/>
      <c r="L402" s="244"/>
      <c r="M402" s="245"/>
      <c r="N402" s="246"/>
      <c r="O402" s="246"/>
      <c r="P402" s="246"/>
      <c r="Q402" s="246"/>
      <c r="R402" s="246"/>
      <c r="S402" s="246"/>
      <c r="T402" s="247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8" t="s">
        <v>257</v>
      </c>
      <c r="AU402" s="248" t="s">
        <v>85</v>
      </c>
      <c r="AV402" s="13" t="s">
        <v>85</v>
      </c>
      <c r="AW402" s="13" t="s">
        <v>34</v>
      </c>
      <c r="AX402" s="13" t="s">
        <v>77</v>
      </c>
      <c r="AY402" s="248" t="s">
        <v>245</v>
      </c>
    </row>
    <row r="403" s="14" customFormat="1">
      <c r="A403" s="14"/>
      <c r="B403" s="249"/>
      <c r="C403" s="250"/>
      <c r="D403" s="234" t="s">
        <v>257</v>
      </c>
      <c r="E403" s="251" t="s">
        <v>1</v>
      </c>
      <c r="F403" s="252" t="s">
        <v>418</v>
      </c>
      <c r="G403" s="250"/>
      <c r="H403" s="253">
        <v>20</v>
      </c>
      <c r="I403" s="254"/>
      <c r="J403" s="250"/>
      <c r="K403" s="250"/>
      <c r="L403" s="255"/>
      <c r="M403" s="256"/>
      <c r="N403" s="257"/>
      <c r="O403" s="257"/>
      <c r="P403" s="257"/>
      <c r="Q403" s="257"/>
      <c r="R403" s="257"/>
      <c r="S403" s="257"/>
      <c r="T403" s="258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9" t="s">
        <v>257</v>
      </c>
      <c r="AU403" s="259" t="s">
        <v>85</v>
      </c>
      <c r="AV403" s="14" t="s">
        <v>87</v>
      </c>
      <c r="AW403" s="14" t="s">
        <v>34</v>
      </c>
      <c r="AX403" s="14" t="s">
        <v>77</v>
      </c>
      <c r="AY403" s="259" t="s">
        <v>245</v>
      </c>
    </row>
    <row r="404" s="15" customFormat="1">
      <c r="A404" s="15"/>
      <c r="B404" s="260"/>
      <c r="C404" s="261"/>
      <c r="D404" s="234" t="s">
        <v>257</v>
      </c>
      <c r="E404" s="262" t="s">
        <v>1</v>
      </c>
      <c r="F404" s="263" t="s">
        <v>266</v>
      </c>
      <c r="G404" s="261"/>
      <c r="H404" s="264">
        <v>3225.049</v>
      </c>
      <c r="I404" s="265"/>
      <c r="J404" s="261"/>
      <c r="K404" s="261"/>
      <c r="L404" s="266"/>
      <c r="M404" s="267"/>
      <c r="N404" s="268"/>
      <c r="O404" s="268"/>
      <c r="P404" s="268"/>
      <c r="Q404" s="268"/>
      <c r="R404" s="268"/>
      <c r="S404" s="268"/>
      <c r="T404" s="269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70" t="s">
        <v>257</v>
      </c>
      <c r="AU404" s="270" t="s">
        <v>85</v>
      </c>
      <c r="AV404" s="15" t="s">
        <v>253</v>
      </c>
      <c r="AW404" s="15" t="s">
        <v>34</v>
      </c>
      <c r="AX404" s="15" t="s">
        <v>85</v>
      </c>
      <c r="AY404" s="270" t="s">
        <v>245</v>
      </c>
    </row>
    <row r="405" s="2" customFormat="1" ht="33" customHeight="1">
      <c r="A405" s="40"/>
      <c r="B405" s="41"/>
      <c r="C405" s="221" t="s">
        <v>614</v>
      </c>
      <c r="D405" s="221" t="s">
        <v>248</v>
      </c>
      <c r="E405" s="222" t="s">
        <v>691</v>
      </c>
      <c r="F405" s="223" t="s">
        <v>692</v>
      </c>
      <c r="G405" s="224" t="s">
        <v>545</v>
      </c>
      <c r="H405" s="225">
        <v>22535.343000000001</v>
      </c>
      <c r="I405" s="226"/>
      <c r="J405" s="227">
        <f>ROUND(I405*H405,2)</f>
        <v>0</v>
      </c>
      <c r="K405" s="223" t="s">
        <v>252</v>
      </c>
      <c r="L405" s="46"/>
      <c r="M405" s="228" t="s">
        <v>1</v>
      </c>
      <c r="N405" s="229" t="s">
        <v>42</v>
      </c>
      <c r="O405" s="93"/>
      <c r="P405" s="230">
        <f>O405*H405</f>
        <v>0</v>
      </c>
      <c r="Q405" s="230">
        <v>0</v>
      </c>
      <c r="R405" s="230">
        <f>Q405*H405</f>
        <v>0</v>
      </c>
      <c r="S405" s="230">
        <v>0</v>
      </c>
      <c r="T405" s="231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32" t="s">
        <v>594</v>
      </c>
      <c r="AT405" s="232" t="s">
        <v>248</v>
      </c>
      <c r="AU405" s="232" t="s">
        <v>85</v>
      </c>
      <c r="AY405" s="19" t="s">
        <v>245</v>
      </c>
      <c r="BE405" s="233">
        <f>IF(N405="základní",J405,0)</f>
        <v>0</v>
      </c>
      <c r="BF405" s="233">
        <f>IF(N405="snížená",J405,0)</f>
        <v>0</v>
      </c>
      <c r="BG405" s="233">
        <f>IF(N405="zákl. přenesená",J405,0)</f>
        <v>0</v>
      </c>
      <c r="BH405" s="233">
        <f>IF(N405="sníž. přenesená",J405,0)</f>
        <v>0</v>
      </c>
      <c r="BI405" s="233">
        <f>IF(N405="nulová",J405,0)</f>
        <v>0</v>
      </c>
      <c r="BJ405" s="19" t="s">
        <v>85</v>
      </c>
      <c r="BK405" s="233">
        <f>ROUND(I405*H405,2)</f>
        <v>0</v>
      </c>
      <c r="BL405" s="19" t="s">
        <v>594</v>
      </c>
      <c r="BM405" s="232" t="s">
        <v>1979</v>
      </c>
    </row>
    <row r="406" s="2" customFormat="1">
      <c r="A406" s="40"/>
      <c r="B406" s="41"/>
      <c r="C406" s="42"/>
      <c r="D406" s="234" t="s">
        <v>255</v>
      </c>
      <c r="E406" s="42"/>
      <c r="F406" s="235" t="s">
        <v>694</v>
      </c>
      <c r="G406" s="42"/>
      <c r="H406" s="42"/>
      <c r="I406" s="236"/>
      <c r="J406" s="42"/>
      <c r="K406" s="42"/>
      <c r="L406" s="46"/>
      <c r="M406" s="237"/>
      <c r="N406" s="238"/>
      <c r="O406" s="93"/>
      <c r="P406" s="93"/>
      <c r="Q406" s="93"/>
      <c r="R406" s="93"/>
      <c r="S406" s="93"/>
      <c r="T406" s="94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255</v>
      </c>
      <c r="AU406" s="19" t="s">
        <v>85</v>
      </c>
    </row>
    <row r="407" s="13" customFormat="1">
      <c r="A407" s="13"/>
      <c r="B407" s="239"/>
      <c r="C407" s="240"/>
      <c r="D407" s="234" t="s">
        <v>257</v>
      </c>
      <c r="E407" s="241" t="s">
        <v>1</v>
      </c>
      <c r="F407" s="242" t="s">
        <v>1413</v>
      </c>
      <c r="G407" s="240"/>
      <c r="H407" s="241" t="s">
        <v>1</v>
      </c>
      <c r="I407" s="243"/>
      <c r="J407" s="240"/>
      <c r="K407" s="240"/>
      <c r="L407" s="244"/>
      <c r="M407" s="245"/>
      <c r="N407" s="246"/>
      <c r="O407" s="246"/>
      <c r="P407" s="246"/>
      <c r="Q407" s="246"/>
      <c r="R407" s="246"/>
      <c r="S407" s="246"/>
      <c r="T407" s="247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8" t="s">
        <v>257</v>
      </c>
      <c r="AU407" s="248" t="s">
        <v>85</v>
      </c>
      <c r="AV407" s="13" t="s">
        <v>85</v>
      </c>
      <c r="AW407" s="13" t="s">
        <v>34</v>
      </c>
      <c r="AX407" s="13" t="s">
        <v>77</v>
      </c>
      <c r="AY407" s="248" t="s">
        <v>245</v>
      </c>
    </row>
    <row r="408" s="14" customFormat="1">
      <c r="A408" s="14"/>
      <c r="B408" s="249"/>
      <c r="C408" s="250"/>
      <c r="D408" s="234" t="s">
        <v>257</v>
      </c>
      <c r="E408" s="251" t="s">
        <v>1</v>
      </c>
      <c r="F408" s="252" t="s">
        <v>1414</v>
      </c>
      <c r="G408" s="250"/>
      <c r="H408" s="253">
        <v>22435.343000000001</v>
      </c>
      <c r="I408" s="254"/>
      <c r="J408" s="250"/>
      <c r="K408" s="250"/>
      <c r="L408" s="255"/>
      <c r="M408" s="256"/>
      <c r="N408" s="257"/>
      <c r="O408" s="257"/>
      <c r="P408" s="257"/>
      <c r="Q408" s="257"/>
      <c r="R408" s="257"/>
      <c r="S408" s="257"/>
      <c r="T408" s="258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9" t="s">
        <v>257</v>
      </c>
      <c r="AU408" s="259" t="s">
        <v>85</v>
      </c>
      <c r="AV408" s="14" t="s">
        <v>87</v>
      </c>
      <c r="AW408" s="14" t="s">
        <v>34</v>
      </c>
      <c r="AX408" s="14" t="s">
        <v>77</v>
      </c>
      <c r="AY408" s="259" t="s">
        <v>245</v>
      </c>
    </row>
    <row r="409" s="13" customFormat="1">
      <c r="A409" s="13"/>
      <c r="B409" s="239"/>
      <c r="C409" s="240"/>
      <c r="D409" s="234" t="s">
        <v>257</v>
      </c>
      <c r="E409" s="241" t="s">
        <v>1</v>
      </c>
      <c r="F409" s="242" t="s">
        <v>1415</v>
      </c>
      <c r="G409" s="240"/>
      <c r="H409" s="241" t="s">
        <v>1</v>
      </c>
      <c r="I409" s="243"/>
      <c r="J409" s="240"/>
      <c r="K409" s="240"/>
      <c r="L409" s="244"/>
      <c r="M409" s="245"/>
      <c r="N409" s="246"/>
      <c r="O409" s="246"/>
      <c r="P409" s="246"/>
      <c r="Q409" s="246"/>
      <c r="R409" s="246"/>
      <c r="S409" s="246"/>
      <c r="T409" s="247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8" t="s">
        <v>257</v>
      </c>
      <c r="AU409" s="248" t="s">
        <v>85</v>
      </c>
      <c r="AV409" s="13" t="s">
        <v>85</v>
      </c>
      <c r="AW409" s="13" t="s">
        <v>34</v>
      </c>
      <c r="AX409" s="13" t="s">
        <v>77</v>
      </c>
      <c r="AY409" s="248" t="s">
        <v>245</v>
      </c>
    </row>
    <row r="410" s="14" customFormat="1">
      <c r="A410" s="14"/>
      <c r="B410" s="249"/>
      <c r="C410" s="250"/>
      <c r="D410" s="234" t="s">
        <v>257</v>
      </c>
      <c r="E410" s="251" t="s">
        <v>1</v>
      </c>
      <c r="F410" s="252" t="s">
        <v>1416</v>
      </c>
      <c r="G410" s="250"/>
      <c r="H410" s="253">
        <v>100</v>
      </c>
      <c r="I410" s="254"/>
      <c r="J410" s="250"/>
      <c r="K410" s="250"/>
      <c r="L410" s="255"/>
      <c r="M410" s="256"/>
      <c r="N410" s="257"/>
      <c r="O410" s="257"/>
      <c r="P410" s="257"/>
      <c r="Q410" s="257"/>
      <c r="R410" s="257"/>
      <c r="S410" s="257"/>
      <c r="T410" s="25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9" t="s">
        <v>257</v>
      </c>
      <c r="AU410" s="259" t="s">
        <v>85</v>
      </c>
      <c r="AV410" s="14" t="s">
        <v>87</v>
      </c>
      <c r="AW410" s="14" t="s">
        <v>34</v>
      </c>
      <c r="AX410" s="14" t="s">
        <v>77</v>
      </c>
      <c r="AY410" s="259" t="s">
        <v>245</v>
      </c>
    </row>
    <row r="411" s="15" customFormat="1">
      <c r="A411" s="15"/>
      <c r="B411" s="260"/>
      <c r="C411" s="261"/>
      <c r="D411" s="234" t="s">
        <v>257</v>
      </c>
      <c r="E411" s="262" t="s">
        <v>1</v>
      </c>
      <c r="F411" s="263" t="s">
        <v>266</v>
      </c>
      <c r="G411" s="261"/>
      <c r="H411" s="264">
        <v>22535.343000000001</v>
      </c>
      <c r="I411" s="265"/>
      <c r="J411" s="261"/>
      <c r="K411" s="261"/>
      <c r="L411" s="266"/>
      <c r="M411" s="267"/>
      <c r="N411" s="268"/>
      <c r="O411" s="268"/>
      <c r="P411" s="268"/>
      <c r="Q411" s="268"/>
      <c r="R411" s="268"/>
      <c r="S411" s="268"/>
      <c r="T411" s="269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70" t="s">
        <v>257</v>
      </c>
      <c r="AU411" s="270" t="s">
        <v>85</v>
      </c>
      <c r="AV411" s="15" t="s">
        <v>253</v>
      </c>
      <c r="AW411" s="15" t="s">
        <v>34</v>
      </c>
      <c r="AX411" s="15" t="s">
        <v>85</v>
      </c>
      <c r="AY411" s="270" t="s">
        <v>245</v>
      </c>
    </row>
    <row r="412" s="2" customFormat="1" ht="16.5" customHeight="1">
      <c r="A412" s="40"/>
      <c r="B412" s="41"/>
      <c r="C412" s="221" t="s">
        <v>389</v>
      </c>
      <c r="D412" s="221" t="s">
        <v>248</v>
      </c>
      <c r="E412" s="222" t="s">
        <v>718</v>
      </c>
      <c r="F412" s="223" t="s">
        <v>719</v>
      </c>
      <c r="G412" s="224" t="s">
        <v>329</v>
      </c>
      <c r="H412" s="225">
        <v>3</v>
      </c>
      <c r="I412" s="226"/>
      <c r="J412" s="227">
        <f>ROUND(I412*H412,2)</f>
        <v>0</v>
      </c>
      <c r="K412" s="223" t="s">
        <v>252</v>
      </c>
      <c r="L412" s="46"/>
      <c r="M412" s="228" t="s">
        <v>1</v>
      </c>
      <c r="N412" s="229" t="s">
        <v>42</v>
      </c>
      <c r="O412" s="93"/>
      <c r="P412" s="230">
        <f>O412*H412</f>
        <v>0</v>
      </c>
      <c r="Q412" s="230">
        <v>0</v>
      </c>
      <c r="R412" s="230">
        <f>Q412*H412</f>
        <v>0</v>
      </c>
      <c r="S412" s="230">
        <v>0</v>
      </c>
      <c r="T412" s="231">
        <f>S412*H412</f>
        <v>0</v>
      </c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R412" s="232" t="s">
        <v>594</v>
      </c>
      <c r="AT412" s="232" t="s">
        <v>248</v>
      </c>
      <c r="AU412" s="232" t="s">
        <v>85</v>
      </c>
      <c r="AY412" s="19" t="s">
        <v>245</v>
      </c>
      <c r="BE412" s="233">
        <f>IF(N412="základní",J412,0)</f>
        <v>0</v>
      </c>
      <c r="BF412" s="233">
        <f>IF(N412="snížená",J412,0)</f>
        <v>0</v>
      </c>
      <c r="BG412" s="233">
        <f>IF(N412="zákl. přenesená",J412,0)</f>
        <v>0</v>
      </c>
      <c r="BH412" s="233">
        <f>IF(N412="sníž. přenesená",J412,0)</f>
        <v>0</v>
      </c>
      <c r="BI412" s="233">
        <f>IF(N412="nulová",J412,0)</f>
        <v>0</v>
      </c>
      <c r="BJ412" s="19" t="s">
        <v>85</v>
      </c>
      <c r="BK412" s="233">
        <f>ROUND(I412*H412,2)</f>
        <v>0</v>
      </c>
      <c r="BL412" s="19" t="s">
        <v>594</v>
      </c>
      <c r="BM412" s="232" t="s">
        <v>1980</v>
      </c>
    </row>
    <row r="413" s="2" customFormat="1">
      <c r="A413" s="40"/>
      <c r="B413" s="41"/>
      <c r="C413" s="42"/>
      <c r="D413" s="234" t="s">
        <v>255</v>
      </c>
      <c r="E413" s="42"/>
      <c r="F413" s="235" t="s">
        <v>721</v>
      </c>
      <c r="G413" s="42"/>
      <c r="H413" s="42"/>
      <c r="I413" s="236"/>
      <c r="J413" s="42"/>
      <c r="K413" s="42"/>
      <c r="L413" s="46"/>
      <c r="M413" s="237"/>
      <c r="N413" s="238"/>
      <c r="O413" s="93"/>
      <c r="P413" s="93"/>
      <c r="Q413" s="93"/>
      <c r="R413" s="93"/>
      <c r="S413" s="93"/>
      <c r="T413" s="94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19" t="s">
        <v>255</v>
      </c>
      <c r="AU413" s="19" t="s">
        <v>85</v>
      </c>
    </row>
    <row r="414" s="13" customFormat="1">
      <c r="A414" s="13"/>
      <c r="B414" s="239"/>
      <c r="C414" s="240"/>
      <c r="D414" s="234" t="s">
        <v>257</v>
      </c>
      <c r="E414" s="241" t="s">
        <v>1</v>
      </c>
      <c r="F414" s="242" t="s">
        <v>723</v>
      </c>
      <c r="G414" s="240"/>
      <c r="H414" s="241" t="s">
        <v>1</v>
      </c>
      <c r="I414" s="243"/>
      <c r="J414" s="240"/>
      <c r="K414" s="240"/>
      <c r="L414" s="244"/>
      <c r="M414" s="245"/>
      <c r="N414" s="246"/>
      <c r="O414" s="246"/>
      <c r="P414" s="246"/>
      <c r="Q414" s="246"/>
      <c r="R414" s="246"/>
      <c r="S414" s="246"/>
      <c r="T414" s="247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8" t="s">
        <v>257</v>
      </c>
      <c r="AU414" s="248" t="s">
        <v>85</v>
      </c>
      <c r="AV414" s="13" t="s">
        <v>85</v>
      </c>
      <c r="AW414" s="13" t="s">
        <v>34</v>
      </c>
      <c r="AX414" s="13" t="s">
        <v>77</v>
      </c>
      <c r="AY414" s="248" t="s">
        <v>245</v>
      </c>
    </row>
    <row r="415" s="14" customFormat="1">
      <c r="A415" s="14"/>
      <c r="B415" s="249"/>
      <c r="C415" s="250"/>
      <c r="D415" s="234" t="s">
        <v>257</v>
      </c>
      <c r="E415" s="251" t="s">
        <v>1</v>
      </c>
      <c r="F415" s="252" t="s">
        <v>272</v>
      </c>
      <c r="G415" s="250"/>
      <c r="H415" s="253">
        <v>3</v>
      </c>
      <c r="I415" s="254"/>
      <c r="J415" s="250"/>
      <c r="K415" s="250"/>
      <c r="L415" s="255"/>
      <c r="M415" s="256"/>
      <c r="N415" s="257"/>
      <c r="O415" s="257"/>
      <c r="P415" s="257"/>
      <c r="Q415" s="257"/>
      <c r="R415" s="257"/>
      <c r="S415" s="257"/>
      <c r="T415" s="258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9" t="s">
        <v>257</v>
      </c>
      <c r="AU415" s="259" t="s">
        <v>85</v>
      </c>
      <c r="AV415" s="14" t="s">
        <v>87</v>
      </c>
      <c r="AW415" s="14" t="s">
        <v>34</v>
      </c>
      <c r="AX415" s="14" t="s">
        <v>85</v>
      </c>
      <c r="AY415" s="259" t="s">
        <v>245</v>
      </c>
    </row>
    <row r="416" s="2" customFormat="1" ht="16.5" customHeight="1">
      <c r="A416" s="40"/>
      <c r="B416" s="41"/>
      <c r="C416" s="221" t="s">
        <v>622</v>
      </c>
      <c r="D416" s="221" t="s">
        <v>248</v>
      </c>
      <c r="E416" s="222" t="s">
        <v>1418</v>
      </c>
      <c r="F416" s="223" t="s">
        <v>1419</v>
      </c>
      <c r="G416" s="224" t="s">
        <v>545</v>
      </c>
      <c r="H416" s="225">
        <v>18961.069</v>
      </c>
      <c r="I416" s="226"/>
      <c r="J416" s="227">
        <f>ROUND(I416*H416,2)</f>
        <v>0</v>
      </c>
      <c r="K416" s="223" t="s">
        <v>252</v>
      </c>
      <c r="L416" s="46"/>
      <c r="M416" s="228" t="s">
        <v>1</v>
      </c>
      <c r="N416" s="229" t="s">
        <v>42</v>
      </c>
      <c r="O416" s="93"/>
      <c r="P416" s="230">
        <f>O416*H416</f>
        <v>0</v>
      </c>
      <c r="Q416" s="230">
        <v>0</v>
      </c>
      <c r="R416" s="230">
        <f>Q416*H416</f>
        <v>0</v>
      </c>
      <c r="S416" s="230">
        <v>0</v>
      </c>
      <c r="T416" s="231">
        <f>S416*H416</f>
        <v>0</v>
      </c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R416" s="232" t="s">
        <v>594</v>
      </c>
      <c r="AT416" s="232" t="s">
        <v>248</v>
      </c>
      <c r="AU416" s="232" t="s">
        <v>85</v>
      </c>
      <c r="AY416" s="19" t="s">
        <v>245</v>
      </c>
      <c r="BE416" s="233">
        <f>IF(N416="základní",J416,0)</f>
        <v>0</v>
      </c>
      <c r="BF416" s="233">
        <f>IF(N416="snížená",J416,0)</f>
        <v>0</v>
      </c>
      <c r="BG416" s="233">
        <f>IF(N416="zákl. přenesená",J416,0)</f>
        <v>0</v>
      </c>
      <c r="BH416" s="233">
        <f>IF(N416="sníž. přenesená",J416,0)</f>
        <v>0</v>
      </c>
      <c r="BI416" s="233">
        <f>IF(N416="nulová",J416,0)</f>
        <v>0</v>
      </c>
      <c r="BJ416" s="19" t="s">
        <v>85</v>
      </c>
      <c r="BK416" s="233">
        <f>ROUND(I416*H416,2)</f>
        <v>0</v>
      </c>
      <c r="BL416" s="19" t="s">
        <v>594</v>
      </c>
      <c r="BM416" s="232" t="s">
        <v>1981</v>
      </c>
    </row>
    <row r="417" s="2" customFormat="1">
      <c r="A417" s="40"/>
      <c r="B417" s="41"/>
      <c r="C417" s="42"/>
      <c r="D417" s="234" t="s">
        <v>255</v>
      </c>
      <c r="E417" s="42"/>
      <c r="F417" s="235" t="s">
        <v>1421</v>
      </c>
      <c r="G417" s="42"/>
      <c r="H417" s="42"/>
      <c r="I417" s="236"/>
      <c r="J417" s="42"/>
      <c r="K417" s="42"/>
      <c r="L417" s="46"/>
      <c r="M417" s="237"/>
      <c r="N417" s="238"/>
      <c r="O417" s="93"/>
      <c r="P417" s="93"/>
      <c r="Q417" s="93"/>
      <c r="R417" s="93"/>
      <c r="S417" s="93"/>
      <c r="T417" s="94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255</v>
      </c>
      <c r="AU417" s="19" t="s">
        <v>85</v>
      </c>
    </row>
    <row r="418" s="13" customFormat="1">
      <c r="A418" s="13"/>
      <c r="B418" s="239"/>
      <c r="C418" s="240"/>
      <c r="D418" s="234" t="s">
        <v>257</v>
      </c>
      <c r="E418" s="241" t="s">
        <v>1</v>
      </c>
      <c r="F418" s="242" t="s">
        <v>1422</v>
      </c>
      <c r="G418" s="240"/>
      <c r="H418" s="241" t="s">
        <v>1</v>
      </c>
      <c r="I418" s="243"/>
      <c r="J418" s="240"/>
      <c r="K418" s="240"/>
      <c r="L418" s="244"/>
      <c r="M418" s="245"/>
      <c r="N418" s="246"/>
      <c r="O418" s="246"/>
      <c r="P418" s="246"/>
      <c r="Q418" s="246"/>
      <c r="R418" s="246"/>
      <c r="S418" s="246"/>
      <c r="T418" s="247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8" t="s">
        <v>257</v>
      </c>
      <c r="AU418" s="248" t="s">
        <v>85</v>
      </c>
      <c r="AV418" s="13" t="s">
        <v>85</v>
      </c>
      <c r="AW418" s="13" t="s">
        <v>34</v>
      </c>
      <c r="AX418" s="13" t="s">
        <v>77</v>
      </c>
      <c r="AY418" s="248" t="s">
        <v>245</v>
      </c>
    </row>
    <row r="419" s="14" customFormat="1">
      <c r="A419" s="14"/>
      <c r="B419" s="249"/>
      <c r="C419" s="250"/>
      <c r="D419" s="234" t="s">
        <v>257</v>
      </c>
      <c r="E419" s="251" t="s">
        <v>1</v>
      </c>
      <c r="F419" s="252" t="s">
        <v>1982</v>
      </c>
      <c r="G419" s="250"/>
      <c r="H419" s="253">
        <v>25903.935000000001</v>
      </c>
      <c r="I419" s="254"/>
      <c r="J419" s="250"/>
      <c r="K419" s="250"/>
      <c r="L419" s="255"/>
      <c r="M419" s="256"/>
      <c r="N419" s="257"/>
      <c r="O419" s="257"/>
      <c r="P419" s="257"/>
      <c r="Q419" s="257"/>
      <c r="R419" s="257"/>
      <c r="S419" s="257"/>
      <c r="T419" s="258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9" t="s">
        <v>257</v>
      </c>
      <c r="AU419" s="259" t="s">
        <v>85</v>
      </c>
      <c r="AV419" s="14" t="s">
        <v>87</v>
      </c>
      <c r="AW419" s="14" t="s">
        <v>34</v>
      </c>
      <c r="AX419" s="14" t="s">
        <v>77</v>
      </c>
      <c r="AY419" s="259" t="s">
        <v>245</v>
      </c>
    </row>
    <row r="420" s="13" customFormat="1">
      <c r="A420" s="13"/>
      <c r="B420" s="239"/>
      <c r="C420" s="240"/>
      <c r="D420" s="234" t="s">
        <v>257</v>
      </c>
      <c r="E420" s="241" t="s">
        <v>1</v>
      </c>
      <c r="F420" s="242" t="s">
        <v>1424</v>
      </c>
      <c r="G420" s="240"/>
      <c r="H420" s="241" t="s">
        <v>1</v>
      </c>
      <c r="I420" s="243"/>
      <c r="J420" s="240"/>
      <c r="K420" s="240"/>
      <c r="L420" s="244"/>
      <c r="M420" s="245"/>
      <c r="N420" s="246"/>
      <c r="O420" s="246"/>
      <c r="P420" s="246"/>
      <c r="Q420" s="246"/>
      <c r="R420" s="246"/>
      <c r="S420" s="246"/>
      <c r="T420" s="247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8" t="s">
        <v>257</v>
      </c>
      <c r="AU420" s="248" t="s">
        <v>85</v>
      </c>
      <c r="AV420" s="13" t="s">
        <v>85</v>
      </c>
      <c r="AW420" s="13" t="s">
        <v>34</v>
      </c>
      <c r="AX420" s="13" t="s">
        <v>77</v>
      </c>
      <c r="AY420" s="248" t="s">
        <v>245</v>
      </c>
    </row>
    <row r="421" s="14" customFormat="1">
      <c r="A421" s="14"/>
      <c r="B421" s="249"/>
      <c r="C421" s="250"/>
      <c r="D421" s="234" t="s">
        <v>257</v>
      </c>
      <c r="E421" s="251" t="s">
        <v>1</v>
      </c>
      <c r="F421" s="252" t="s">
        <v>1425</v>
      </c>
      <c r="G421" s="250"/>
      <c r="H421" s="253">
        <v>-6942.866</v>
      </c>
      <c r="I421" s="254"/>
      <c r="J421" s="250"/>
      <c r="K421" s="250"/>
      <c r="L421" s="255"/>
      <c r="M421" s="256"/>
      <c r="N421" s="257"/>
      <c r="O421" s="257"/>
      <c r="P421" s="257"/>
      <c r="Q421" s="257"/>
      <c r="R421" s="257"/>
      <c r="S421" s="257"/>
      <c r="T421" s="258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9" t="s">
        <v>257</v>
      </c>
      <c r="AU421" s="259" t="s">
        <v>85</v>
      </c>
      <c r="AV421" s="14" t="s">
        <v>87</v>
      </c>
      <c r="AW421" s="14" t="s">
        <v>34</v>
      </c>
      <c r="AX421" s="14" t="s">
        <v>77</v>
      </c>
      <c r="AY421" s="259" t="s">
        <v>245</v>
      </c>
    </row>
    <row r="422" s="15" customFormat="1">
      <c r="A422" s="15"/>
      <c r="B422" s="260"/>
      <c r="C422" s="261"/>
      <c r="D422" s="234" t="s">
        <v>257</v>
      </c>
      <c r="E422" s="262" t="s">
        <v>1010</v>
      </c>
      <c r="F422" s="263" t="s">
        <v>266</v>
      </c>
      <c r="G422" s="261"/>
      <c r="H422" s="264">
        <v>18961.069</v>
      </c>
      <c r="I422" s="265"/>
      <c r="J422" s="261"/>
      <c r="K422" s="261"/>
      <c r="L422" s="266"/>
      <c r="M422" s="293"/>
      <c r="N422" s="294"/>
      <c r="O422" s="294"/>
      <c r="P422" s="294"/>
      <c r="Q422" s="294"/>
      <c r="R422" s="294"/>
      <c r="S422" s="294"/>
      <c r="T422" s="29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70" t="s">
        <v>257</v>
      </c>
      <c r="AU422" s="270" t="s">
        <v>85</v>
      </c>
      <c r="AV422" s="15" t="s">
        <v>253</v>
      </c>
      <c r="AW422" s="15" t="s">
        <v>34</v>
      </c>
      <c r="AX422" s="15" t="s">
        <v>85</v>
      </c>
      <c r="AY422" s="270" t="s">
        <v>245</v>
      </c>
    </row>
    <row r="423" s="2" customFormat="1" ht="6.96" customHeight="1">
      <c r="A423" s="40"/>
      <c r="B423" s="68"/>
      <c r="C423" s="69"/>
      <c r="D423" s="69"/>
      <c r="E423" s="69"/>
      <c r="F423" s="69"/>
      <c r="G423" s="69"/>
      <c r="H423" s="69"/>
      <c r="I423" s="69"/>
      <c r="J423" s="69"/>
      <c r="K423" s="69"/>
      <c r="L423" s="46"/>
      <c r="M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</row>
  </sheetData>
  <sheetProtection sheet="1" autoFilter="0" formatColumns="0" formatRows="0" objects="1" scenarios="1" spinCount="100000" saltValue="c/tEZODcsWzHb7oaPv0Ku2dDLUuxe/W6OAML7Sku6lyQuEv31RMDjy5XYIeXmNmspnquTVBPIBsH+4gatGISNA==" hashValue="iPW5Ln+I+MhiL6ssnaah9HxT2KFJlGuuoFkky0rRlzCqQCjl5lxmc5XEBsTNmzufQ/fy+7vsiLYd9h9t5hem6Q==" algorithmName="SHA-512" password="CC35"/>
  <autoFilter ref="C119:K42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107</v>
      </c>
      <c r="AZ2" s="138" t="s">
        <v>1983</v>
      </c>
      <c r="BA2" s="138" t="s">
        <v>1</v>
      </c>
      <c r="BB2" s="138" t="s">
        <v>1</v>
      </c>
      <c r="BC2" s="138" t="s">
        <v>341</v>
      </c>
      <c r="BD2" s="138" t="s">
        <v>87</v>
      </c>
    </row>
    <row r="3" hidden="1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22"/>
      <c r="AT3" s="19" t="s">
        <v>87</v>
      </c>
      <c r="AZ3" s="138" t="s">
        <v>1984</v>
      </c>
      <c r="BA3" s="138" t="s">
        <v>1</v>
      </c>
      <c r="BB3" s="138" t="s">
        <v>1</v>
      </c>
      <c r="BC3" s="138" t="s">
        <v>395</v>
      </c>
      <c r="BD3" s="138" t="s">
        <v>87</v>
      </c>
    </row>
    <row r="4" hidden="1" s="1" customFormat="1" ht="24.96" customHeight="1">
      <c r="B4" s="22"/>
      <c r="D4" s="141" t="s">
        <v>179</v>
      </c>
      <c r="L4" s="22"/>
      <c r="M4" s="142" t="s">
        <v>10</v>
      </c>
      <c r="AT4" s="19" t="s">
        <v>4</v>
      </c>
      <c r="AZ4" s="138" t="s">
        <v>1985</v>
      </c>
      <c r="BA4" s="138" t="s">
        <v>1</v>
      </c>
      <c r="BB4" s="138" t="s">
        <v>1</v>
      </c>
      <c r="BC4" s="138" t="s">
        <v>587</v>
      </c>
      <c r="BD4" s="138" t="s">
        <v>87</v>
      </c>
    </row>
    <row r="5" hidden="1" s="1" customFormat="1" ht="6.96" customHeight="1">
      <c r="B5" s="22"/>
      <c r="L5" s="22"/>
      <c r="AZ5" s="138" t="s">
        <v>1986</v>
      </c>
      <c r="BA5" s="138" t="s">
        <v>1</v>
      </c>
      <c r="BB5" s="138" t="s">
        <v>1</v>
      </c>
      <c r="BC5" s="138" t="s">
        <v>305</v>
      </c>
      <c r="BD5" s="138" t="s">
        <v>87</v>
      </c>
    </row>
    <row r="6" hidden="1" s="1" customFormat="1" ht="12" customHeight="1">
      <c r="B6" s="22"/>
      <c r="D6" s="143" t="s">
        <v>16</v>
      </c>
      <c r="L6" s="22"/>
      <c r="AZ6" s="138" t="s">
        <v>1987</v>
      </c>
      <c r="BA6" s="138" t="s">
        <v>1</v>
      </c>
      <c r="BB6" s="138" t="s">
        <v>1</v>
      </c>
      <c r="BC6" s="138" t="s">
        <v>1988</v>
      </c>
      <c r="BD6" s="138" t="s">
        <v>87</v>
      </c>
    </row>
    <row r="7" hidden="1" s="1" customFormat="1" ht="16.5" customHeight="1">
      <c r="B7" s="22"/>
      <c r="E7" s="144" t="str">
        <f>'Rekapitulace stavby'!K6</f>
        <v>Cyklická obnova trati v úseku Vsetín – Horní Lideč</v>
      </c>
      <c r="F7" s="143"/>
      <c r="G7" s="143"/>
      <c r="H7" s="143"/>
      <c r="L7" s="22"/>
      <c r="AZ7" s="138" t="s">
        <v>1989</v>
      </c>
      <c r="BA7" s="138" t="s">
        <v>1</v>
      </c>
      <c r="BB7" s="138" t="s">
        <v>1</v>
      </c>
      <c r="BC7" s="138" t="s">
        <v>326</v>
      </c>
      <c r="BD7" s="138" t="s">
        <v>87</v>
      </c>
    </row>
    <row r="8" hidden="1" s="2" customFormat="1" ht="12" customHeight="1">
      <c r="A8" s="40"/>
      <c r="B8" s="46"/>
      <c r="C8" s="40"/>
      <c r="D8" s="143" t="s">
        <v>191</v>
      </c>
      <c r="E8" s="40"/>
      <c r="F8" s="40"/>
      <c r="G8" s="40"/>
      <c r="H8" s="40"/>
      <c r="I8" s="40"/>
      <c r="J8" s="40"/>
      <c r="K8" s="40"/>
      <c r="L8" s="65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138" t="s">
        <v>1990</v>
      </c>
      <c r="BA8" s="138" t="s">
        <v>1</v>
      </c>
      <c r="BB8" s="138" t="s">
        <v>1</v>
      </c>
      <c r="BC8" s="138" t="s">
        <v>390</v>
      </c>
      <c r="BD8" s="138" t="s">
        <v>87</v>
      </c>
    </row>
    <row r="9" hidden="1" s="2" customFormat="1" ht="16.5" customHeight="1">
      <c r="A9" s="40"/>
      <c r="B9" s="46"/>
      <c r="C9" s="40"/>
      <c r="D9" s="40"/>
      <c r="E9" s="145" t="s">
        <v>1991</v>
      </c>
      <c r="F9" s="40"/>
      <c r="G9" s="40"/>
      <c r="H9" s="40"/>
      <c r="I9" s="40"/>
      <c r="J9" s="40"/>
      <c r="K9" s="40"/>
      <c r="L9" s="65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Z9" s="138" t="s">
        <v>1992</v>
      </c>
      <c r="BA9" s="138" t="s">
        <v>1</v>
      </c>
      <c r="BB9" s="138" t="s">
        <v>1</v>
      </c>
      <c r="BC9" s="138" t="s">
        <v>390</v>
      </c>
      <c r="BD9" s="138" t="s">
        <v>87</v>
      </c>
    </row>
    <row r="10" hidden="1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65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Z10" s="138" t="s">
        <v>1993</v>
      </c>
      <c r="BA10" s="138" t="s">
        <v>1</v>
      </c>
      <c r="BB10" s="138" t="s">
        <v>1</v>
      </c>
      <c r="BC10" s="138" t="s">
        <v>575</v>
      </c>
      <c r="BD10" s="138" t="s">
        <v>87</v>
      </c>
    </row>
    <row r="11" hidden="1" s="2" customFormat="1" ht="12" customHeight="1">
      <c r="A11" s="40"/>
      <c r="B11" s="46"/>
      <c r="C11" s="40"/>
      <c r="D11" s="143" t="s">
        <v>18</v>
      </c>
      <c r="E11" s="40"/>
      <c r="F11" s="146" t="s">
        <v>1</v>
      </c>
      <c r="G11" s="40"/>
      <c r="H11" s="40"/>
      <c r="I11" s="143" t="s">
        <v>19</v>
      </c>
      <c r="J11" s="146" t="s">
        <v>1</v>
      </c>
      <c r="K11" s="40"/>
      <c r="L11" s="65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hidden="1" s="2" customFormat="1" ht="12" customHeight="1">
      <c r="A12" s="40"/>
      <c r="B12" s="46"/>
      <c r="C12" s="40"/>
      <c r="D12" s="143" t="s">
        <v>20</v>
      </c>
      <c r="E12" s="40"/>
      <c r="F12" s="146" t="s">
        <v>21</v>
      </c>
      <c r="G12" s="40"/>
      <c r="H12" s="40"/>
      <c r="I12" s="143" t="s">
        <v>22</v>
      </c>
      <c r="J12" s="147" t="str">
        <f>'Rekapitulace stavby'!AN8</f>
        <v>20. 11. 2025</v>
      </c>
      <c r="K12" s="40"/>
      <c r="L12" s="65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hidden="1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65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hidden="1" s="2" customFormat="1" ht="12" customHeight="1">
      <c r="A14" s="40"/>
      <c r="B14" s="46"/>
      <c r="C14" s="40"/>
      <c r="D14" s="143" t="s">
        <v>24</v>
      </c>
      <c r="E14" s="40"/>
      <c r="F14" s="40"/>
      <c r="G14" s="40"/>
      <c r="H14" s="40"/>
      <c r="I14" s="143" t="s">
        <v>25</v>
      </c>
      <c r="J14" s="146" t="s">
        <v>26</v>
      </c>
      <c r="K14" s="40"/>
      <c r="L14" s="65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hidden="1" s="2" customFormat="1" ht="18" customHeight="1">
      <c r="A15" s="40"/>
      <c r="B15" s="46"/>
      <c r="C15" s="40"/>
      <c r="D15" s="40"/>
      <c r="E15" s="146" t="s">
        <v>27</v>
      </c>
      <c r="F15" s="40"/>
      <c r="G15" s="40"/>
      <c r="H15" s="40"/>
      <c r="I15" s="143" t="s">
        <v>28</v>
      </c>
      <c r="J15" s="146" t="s">
        <v>29</v>
      </c>
      <c r="K15" s="40"/>
      <c r="L15" s="65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hidden="1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65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hidden="1" s="2" customFormat="1" ht="12" customHeight="1">
      <c r="A17" s="40"/>
      <c r="B17" s="46"/>
      <c r="C17" s="40"/>
      <c r="D17" s="143" t="s">
        <v>30</v>
      </c>
      <c r="E17" s="40"/>
      <c r="F17" s="40"/>
      <c r="G17" s="40"/>
      <c r="H17" s="40"/>
      <c r="I17" s="143" t="s">
        <v>25</v>
      </c>
      <c r="J17" s="35" t="str">
        <f>'Rekapitulace stavby'!AN13</f>
        <v>Vyplň údaj</v>
      </c>
      <c r="K17" s="40"/>
      <c r="L17" s="65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hidden="1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46"/>
      <c r="G18" s="146"/>
      <c r="H18" s="146"/>
      <c r="I18" s="143" t="s">
        <v>28</v>
      </c>
      <c r="J18" s="35" t="str">
        <f>'Rekapitulace stavby'!AN14</f>
        <v>Vyplň údaj</v>
      </c>
      <c r="K18" s="40"/>
      <c r="L18" s="65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hidden="1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65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hidden="1" s="2" customFormat="1" ht="12" customHeight="1">
      <c r="A20" s="40"/>
      <c r="B20" s="46"/>
      <c r="C20" s="40"/>
      <c r="D20" s="143" t="s">
        <v>32</v>
      </c>
      <c r="E20" s="40"/>
      <c r="F20" s="40"/>
      <c r="G20" s="40"/>
      <c r="H20" s="40"/>
      <c r="I20" s="143" t="s">
        <v>25</v>
      </c>
      <c r="J20" s="146" t="str">
        <f>IF('Rekapitulace stavby'!AN16="","",'Rekapitulace stavby'!AN16)</f>
        <v/>
      </c>
      <c r="K20" s="40"/>
      <c r="L20" s="65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hidden="1" s="2" customFormat="1" ht="18" customHeight="1">
      <c r="A21" s="40"/>
      <c r="B21" s="46"/>
      <c r="C21" s="40"/>
      <c r="D21" s="40"/>
      <c r="E21" s="146" t="str">
        <f>IF('Rekapitulace stavby'!E17="","",'Rekapitulace stavby'!E17)</f>
        <v xml:space="preserve"> </v>
      </c>
      <c r="F21" s="40"/>
      <c r="G21" s="40"/>
      <c r="H21" s="40"/>
      <c r="I21" s="143" t="s">
        <v>28</v>
      </c>
      <c r="J21" s="146" t="str">
        <f>IF('Rekapitulace stavby'!AN17="","",'Rekapitulace stavby'!AN17)</f>
        <v/>
      </c>
      <c r="K21" s="40"/>
      <c r="L21" s="65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hidden="1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65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hidden="1" s="2" customFormat="1" ht="12" customHeight="1">
      <c r="A23" s="40"/>
      <c r="B23" s="46"/>
      <c r="C23" s="40"/>
      <c r="D23" s="143" t="s">
        <v>35</v>
      </c>
      <c r="E23" s="40"/>
      <c r="F23" s="40"/>
      <c r="G23" s="40"/>
      <c r="H23" s="40"/>
      <c r="I23" s="143" t="s">
        <v>25</v>
      </c>
      <c r="J23" s="146" t="s">
        <v>26</v>
      </c>
      <c r="K23" s="40"/>
      <c r="L23" s="6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hidden="1" s="2" customFormat="1" ht="18" customHeight="1">
      <c r="A24" s="40"/>
      <c r="B24" s="46"/>
      <c r="C24" s="40"/>
      <c r="D24" s="40"/>
      <c r="E24" s="146" t="s">
        <v>27</v>
      </c>
      <c r="F24" s="40"/>
      <c r="G24" s="40"/>
      <c r="H24" s="40"/>
      <c r="I24" s="143" t="s">
        <v>28</v>
      </c>
      <c r="J24" s="146" t="s">
        <v>29</v>
      </c>
      <c r="K24" s="40"/>
      <c r="L24" s="65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hidden="1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65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hidden="1" s="2" customFormat="1" ht="12" customHeight="1">
      <c r="A26" s="40"/>
      <c r="B26" s="46"/>
      <c r="C26" s="40"/>
      <c r="D26" s="143" t="s">
        <v>36</v>
      </c>
      <c r="E26" s="40"/>
      <c r="F26" s="40"/>
      <c r="G26" s="40"/>
      <c r="H26" s="40"/>
      <c r="I26" s="40"/>
      <c r="J26" s="40"/>
      <c r="K26" s="40"/>
      <c r="L26" s="65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hidden="1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hidden="1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65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hidden="1" s="2" customFormat="1" ht="6.96" customHeight="1">
      <c r="A29" s="40"/>
      <c r="B29" s="46"/>
      <c r="C29" s="40"/>
      <c r="D29" s="152"/>
      <c r="E29" s="152"/>
      <c r="F29" s="152"/>
      <c r="G29" s="152"/>
      <c r="H29" s="152"/>
      <c r="I29" s="152"/>
      <c r="J29" s="152"/>
      <c r="K29" s="152"/>
      <c r="L29" s="65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hidden="1" s="2" customFormat="1" ht="25.44" customHeight="1">
      <c r="A30" s="40"/>
      <c r="B30" s="46"/>
      <c r="C30" s="40"/>
      <c r="D30" s="153" t="s">
        <v>37</v>
      </c>
      <c r="E30" s="40"/>
      <c r="F30" s="40"/>
      <c r="G30" s="40"/>
      <c r="H30" s="40"/>
      <c r="I30" s="40"/>
      <c r="J30" s="154">
        <f>ROUND(J120, 2)</f>
        <v>0</v>
      </c>
      <c r="K30" s="40"/>
      <c r="L30" s="65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hidden="1" s="2" customFormat="1" ht="6.96" customHeight="1">
      <c r="A31" s="40"/>
      <c r="B31" s="46"/>
      <c r="C31" s="40"/>
      <c r="D31" s="152"/>
      <c r="E31" s="152"/>
      <c r="F31" s="152"/>
      <c r="G31" s="152"/>
      <c r="H31" s="152"/>
      <c r="I31" s="152"/>
      <c r="J31" s="152"/>
      <c r="K31" s="152"/>
      <c r="L31" s="65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hidden="1" s="2" customFormat="1" ht="14.4" customHeight="1">
      <c r="A32" s="40"/>
      <c r="B32" s="46"/>
      <c r="C32" s="40"/>
      <c r="D32" s="40"/>
      <c r="E32" s="40"/>
      <c r="F32" s="155" t="s">
        <v>39</v>
      </c>
      <c r="G32" s="40"/>
      <c r="H32" s="40"/>
      <c r="I32" s="155" t="s">
        <v>38</v>
      </c>
      <c r="J32" s="155" t="s">
        <v>40</v>
      </c>
      <c r="K32" s="40"/>
      <c r="L32" s="65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hidden="1" s="2" customFormat="1" ht="14.4" customHeight="1">
      <c r="A33" s="40"/>
      <c r="B33" s="46"/>
      <c r="C33" s="40"/>
      <c r="D33" s="156" t="s">
        <v>41</v>
      </c>
      <c r="E33" s="143" t="s">
        <v>42</v>
      </c>
      <c r="F33" s="157">
        <f>ROUND((SUM(BE120:BE275)),  2)</f>
        <v>0</v>
      </c>
      <c r="G33" s="40"/>
      <c r="H33" s="40"/>
      <c r="I33" s="158">
        <v>0.20999999999999999</v>
      </c>
      <c r="J33" s="157">
        <f>ROUND(((SUM(BE120:BE275))*I33),  2)</f>
        <v>0</v>
      </c>
      <c r="K33" s="40"/>
      <c r="L33" s="65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hidden="1" s="2" customFormat="1" ht="14.4" customHeight="1">
      <c r="A34" s="40"/>
      <c r="B34" s="46"/>
      <c r="C34" s="40"/>
      <c r="D34" s="40"/>
      <c r="E34" s="143" t="s">
        <v>43</v>
      </c>
      <c r="F34" s="157">
        <f>ROUND((SUM(BF120:BF275)),  2)</f>
        <v>0</v>
      </c>
      <c r="G34" s="40"/>
      <c r="H34" s="40"/>
      <c r="I34" s="158">
        <v>0.12</v>
      </c>
      <c r="J34" s="157">
        <f>ROUND(((SUM(BF120:BF275))*I34),  2)</f>
        <v>0</v>
      </c>
      <c r="K34" s="40"/>
      <c r="L34" s="65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43" t="s">
        <v>44</v>
      </c>
      <c r="F35" s="157">
        <f>ROUND((SUM(BG120:BG275)),  2)</f>
        <v>0</v>
      </c>
      <c r="G35" s="40"/>
      <c r="H35" s="40"/>
      <c r="I35" s="158">
        <v>0.20999999999999999</v>
      </c>
      <c r="J35" s="157">
        <f>0</f>
        <v>0</v>
      </c>
      <c r="K35" s="40"/>
      <c r="L35" s="65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43" t="s">
        <v>45</v>
      </c>
      <c r="F36" s="157">
        <f>ROUND((SUM(BH120:BH275)),  2)</f>
        <v>0</v>
      </c>
      <c r="G36" s="40"/>
      <c r="H36" s="40"/>
      <c r="I36" s="158">
        <v>0.12</v>
      </c>
      <c r="J36" s="157">
        <f>0</f>
        <v>0</v>
      </c>
      <c r="K36" s="40"/>
      <c r="L36" s="65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3" t="s">
        <v>46</v>
      </c>
      <c r="F37" s="157">
        <f>ROUND((SUM(BI120:BI275)),  2)</f>
        <v>0</v>
      </c>
      <c r="G37" s="40"/>
      <c r="H37" s="40"/>
      <c r="I37" s="158">
        <v>0</v>
      </c>
      <c r="J37" s="157">
        <f>0</f>
        <v>0</v>
      </c>
      <c r="K37" s="40"/>
      <c r="L37" s="65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65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25.44" customHeight="1">
      <c r="A39" s="40"/>
      <c r="B39" s="46"/>
      <c r="C39" s="159"/>
      <c r="D39" s="160" t="s">
        <v>47</v>
      </c>
      <c r="E39" s="161"/>
      <c r="F39" s="161"/>
      <c r="G39" s="162" t="s">
        <v>48</v>
      </c>
      <c r="H39" s="163" t="s">
        <v>49</v>
      </c>
      <c r="I39" s="161"/>
      <c r="J39" s="164">
        <f>SUM(J30:J37)</f>
        <v>0</v>
      </c>
      <c r="K39" s="165"/>
      <c r="L39" s="65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65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1" customFormat="1" ht="14.4" customHeight="1">
      <c r="B41" s="22"/>
      <c r="L41" s="22"/>
    </row>
    <row r="42" hidden="1" s="1" customFormat="1" ht="14.4" customHeight="1">
      <c r="B42" s="22"/>
      <c r="L42" s="22"/>
    </row>
    <row r="43" hidden="1" s="1" customFormat="1" ht="14.4" customHeight="1">
      <c r="B43" s="22"/>
      <c r="L43" s="22"/>
    </row>
    <row r="44" hidden="1" s="1" customFormat="1" ht="14.4" customHeight="1">
      <c r="B44" s="22"/>
      <c r="L44" s="22"/>
    </row>
    <row r="45" hidden="1" s="1" customFormat="1" ht="14.4" customHeight="1">
      <c r="B45" s="22"/>
      <c r="L45" s="22"/>
    </row>
    <row r="46" hidden="1" s="1" customFormat="1" ht="14.4" customHeight="1">
      <c r="B46" s="22"/>
      <c r="L46" s="22"/>
    </row>
    <row r="47" hidden="1" s="1" customFormat="1" ht="14.4" customHeight="1">
      <c r="B47" s="22"/>
      <c r="L47" s="22"/>
    </row>
    <row r="48" hidden="1" s="1" customFormat="1" ht="14.4" customHeight="1">
      <c r="B48" s="22"/>
      <c r="L48" s="22"/>
    </row>
    <row r="49" hidden="1" s="1" customFormat="1" ht="14.4" customHeight="1">
      <c r="B49" s="22"/>
      <c r="L49" s="22"/>
    </row>
    <row r="50" hidden="1" s="2" customFormat="1" ht="14.4" customHeight="1">
      <c r="B50" s="65"/>
      <c r="D50" s="166" t="s">
        <v>50</v>
      </c>
      <c r="E50" s="167"/>
      <c r="F50" s="167"/>
      <c r="G50" s="166" t="s">
        <v>51</v>
      </c>
      <c r="H50" s="167"/>
      <c r="I50" s="167"/>
      <c r="J50" s="167"/>
      <c r="K50" s="167"/>
      <c r="L50" s="65"/>
    </row>
    <row r="51" hidden="1">
      <c r="B51" s="22"/>
      <c r="L51" s="22"/>
    </row>
    <row r="52" hidden="1">
      <c r="B52" s="22"/>
      <c r="L52" s="22"/>
    </row>
    <row r="53" hidden="1">
      <c r="B53" s="22"/>
      <c r="L53" s="22"/>
    </row>
    <row r="54" hidden="1">
      <c r="B54" s="22"/>
      <c r="L54" s="22"/>
    </row>
    <row r="55" hidden="1">
      <c r="B55" s="22"/>
      <c r="L55" s="22"/>
    </row>
    <row r="56" hidden="1">
      <c r="B56" s="22"/>
      <c r="L56" s="22"/>
    </row>
    <row r="57" hidden="1">
      <c r="B57" s="22"/>
      <c r="L57" s="22"/>
    </row>
    <row r="58" hidden="1">
      <c r="B58" s="22"/>
      <c r="L58" s="22"/>
    </row>
    <row r="59" hidden="1">
      <c r="B59" s="22"/>
      <c r="L59" s="22"/>
    </row>
    <row r="60" hidden="1">
      <c r="B60" s="22"/>
      <c r="L60" s="22"/>
    </row>
    <row r="61" hidden="1" s="2" customFormat="1">
      <c r="A61" s="40"/>
      <c r="B61" s="46"/>
      <c r="C61" s="40"/>
      <c r="D61" s="168" t="s">
        <v>52</v>
      </c>
      <c r="E61" s="169"/>
      <c r="F61" s="170" t="s">
        <v>53</v>
      </c>
      <c r="G61" s="168" t="s">
        <v>52</v>
      </c>
      <c r="H61" s="169"/>
      <c r="I61" s="169"/>
      <c r="J61" s="171" t="s">
        <v>53</v>
      </c>
      <c r="K61" s="169"/>
      <c r="L61" s="65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hidden="1">
      <c r="B62" s="22"/>
      <c r="L62" s="22"/>
    </row>
    <row r="63" hidden="1">
      <c r="B63" s="22"/>
      <c r="L63" s="22"/>
    </row>
    <row r="64" hidden="1">
      <c r="B64" s="22"/>
      <c r="L64" s="22"/>
    </row>
    <row r="65" hidden="1" s="2" customFormat="1">
      <c r="A65" s="40"/>
      <c r="B65" s="46"/>
      <c r="C65" s="40"/>
      <c r="D65" s="166" t="s">
        <v>54</v>
      </c>
      <c r="E65" s="172"/>
      <c r="F65" s="172"/>
      <c r="G65" s="166" t="s">
        <v>55</v>
      </c>
      <c r="H65" s="172"/>
      <c r="I65" s="172"/>
      <c r="J65" s="172"/>
      <c r="K65" s="172"/>
      <c r="L65" s="65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hidden="1">
      <c r="B66" s="22"/>
      <c r="L66" s="22"/>
    </row>
    <row r="67" hidden="1">
      <c r="B67" s="22"/>
      <c r="L67" s="22"/>
    </row>
    <row r="68" hidden="1">
      <c r="B68" s="22"/>
      <c r="L68" s="22"/>
    </row>
    <row r="69" hidden="1">
      <c r="B69" s="22"/>
      <c r="L69" s="22"/>
    </row>
    <row r="70" hidden="1">
      <c r="B70" s="22"/>
      <c r="L70" s="22"/>
    </row>
    <row r="71" hidden="1">
      <c r="B71" s="22"/>
      <c r="L71" s="22"/>
    </row>
    <row r="72" hidden="1">
      <c r="B72" s="22"/>
      <c r="L72" s="22"/>
    </row>
    <row r="73" hidden="1">
      <c r="B73" s="22"/>
      <c r="L73" s="22"/>
    </row>
    <row r="74" hidden="1">
      <c r="B74" s="22"/>
      <c r="L74" s="22"/>
    </row>
    <row r="75" hidden="1">
      <c r="B75" s="22"/>
      <c r="L75" s="22"/>
    </row>
    <row r="76" hidden="1" s="2" customFormat="1">
      <c r="A76" s="40"/>
      <c r="B76" s="46"/>
      <c r="C76" s="40"/>
      <c r="D76" s="168" t="s">
        <v>52</v>
      </c>
      <c r="E76" s="169"/>
      <c r="F76" s="170" t="s">
        <v>53</v>
      </c>
      <c r="G76" s="168" t="s">
        <v>52</v>
      </c>
      <c r="H76" s="169"/>
      <c r="I76" s="169"/>
      <c r="J76" s="171" t="s">
        <v>53</v>
      </c>
      <c r="K76" s="169"/>
      <c r="L76" s="65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hidden="1" s="2" customFormat="1" ht="14.4" customHeight="1">
      <c r="A77" s="40"/>
      <c r="B77" s="173"/>
      <c r="C77" s="174"/>
      <c r="D77" s="174"/>
      <c r="E77" s="174"/>
      <c r="F77" s="174"/>
      <c r="G77" s="174"/>
      <c r="H77" s="174"/>
      <c r="I77" s="174"/>
      <c r="J77" s="174"/>
      <c r="K77" s="174"/>
      <c r="L77" s="65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hidden="1"/>
    <row r="79" hidden="1"/>
    <row r="80" hidden="1"/>
    <row r="81" hidden="1" s="2" customFormat="1" ht="6.96" customHeight="1">
      <c r="A81" s="40"/>
      <c r="B81" s="175"/>
      <c r="C81" s="176"/>
      <c r="D81" s="176"/>
      <c r="E81" s="176"/>
      <c r="F81" s="176"/>
      <c r="G81" s="176"/>
      <c r="H81" s="176"/>
      <c r="I81" s="176"/>
      <c r="J81" s="176"/>
      <c r="K81" s="176"/>
      <c r="L81" s="65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hidden="1" s="2" customFormat="1" ht="24.96" customHeight="1">
      <c r="A82" s="40"/>
      <c r="B82" s="41"/>
      <c r="C82" s="25" t="s">
        <v>221</v>
      </c>
      <c r="D82" s="42"/>
      <c r="E82" s="42"/>
      <c r="F82" s="42"/>
      <c r="G82" s="42"/>
      <c r="H82" s="42"/>
      <c r="I82" s="42"/>
      <c r="J82" s="42"/>
      <c r="K82" s="42"/>
      <c r="L82" s="65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hidden="1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65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hidden="1" s="2" customFormat="1" ht="12" customHeight="1">
      <c r="A84" s="40"/>
      <c r="B84" s="41"/>
      <c r="C84" s="34" t="s">
        <v>16</v>
      </c>
      <c r="D84" s="42"/>
      <c r="E84" s="42"/>
      <c r="F84" s="42"/>
      <c r="G84" s="42"/>
      <c r="H84" s="42"/>
      <c r="I84" s="42"/>
      <c r="J84" s="42"/>
      <c r="K84" s="42"/>
      <c r="L84" s="65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hidden="1" s="2" customFormat="1" ht="16.5" customHeight="1">
      <c r="A85" s="40"/>
      <c r="B85" s="41"/>
      <c r="C85" s="42"/>
      <c r="D85" s="42"/>
      <c r="E85" s="177" t="str">
        <f>E7</f>
        <v>Cyklická obnova trati v úseku Vsetín – Horní Lideč</v>
      </c>
      <c r="F85" s="34"/>
      <c r="G85" s="34"/>
      <c r="H85" s="34"/>
      <c r="I85" s="42"/>
      <c r="J85" s="42"/>
      <c r="K85" s="42"/>
      <c r="L85" s="65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hidden="1" s="2" customFormat="1" ht="12" customHeight="1">
      <c r="A86" s="40"/>
      <c r="B86" s="41"/>
      <c r="C86" s="34" t="s">
        <v>191</v>
      </c>
      <c r="D86" s="42"/>
      <c r="E86" s="42"/>
      <c r="F86" s="42"/>
      <c r="G86" s="42"/>
      <c r="H86" s="42"/>
      <c r="I86" s="42"/>
      <c r="J86" s="42"/>
      <c r="K86" s="42"/>
      <c r="L86" s="65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hidden="1" s="2" customFormat="1" ht="16.5" customHeight="1">
      <c r="A87" s="40"/>
      <c r="B87" s="41"/>
      <c r="C87" s="42"/>
      <c r="D87" s="42"/>
      <c r="E87" s="78" t="str">
        <f>E9</f>
        <v>SO115.10.01 - Horní Lideč - Vsetín, výstroj trati</v>
      </c>
      <c r="F87" s="42"/>
      <c r="G87" s="42"/>
      <c r="H87" s="42"/>
      <c r="I87" s="42"/>
      <c r="J87" s="42"/>
      <c r="K87" s="42"/>
      <c r="L87" s="65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hidden="1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65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hidden="1" s="2" customFormat="1" ht="12" customHeight="1">
      <c r="A89" s="40"/>
      <c r="B89" s="41"/>
      <c r="C89" s="34" t="s">
        <v>20</v>
      </c>
      <c r="D89" s="42"/>
      <c r="E89" s="42"/>
      <c r="F89" s="29" t="str">
        <f>F12</f>
        <v>Vsetín - Horní Lideč</v>
      </c>
      <c r="G89" s="42"/>
      <c r="H89" s="42"/>
      <c r="I89" s="34" t="s">
        <v>22</v>
      </c>
      <c r="J89" s="81" t="str">
        <f>IF(J12="","",J12)</f>
        <v>20. 11. 2025</v>
      </c>
      <c r="K89" s="42"/>
      <c r="L89" s="65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hidden="1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65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hidden="1" s="2" customFormat="1" ht="15.15" customHeight="1">
      <c r="A91" s="40"/>
      <c r="B91" s="41"/>
      <c r="C91" s="34" t="s">
        <v>24</v>
      </c>
      <c r="D91" s="42"/>
      <c r="E91" s="42"/>
      <c r="F91" s="29" t="str">
        <f>E15</f>
        <v>Správa železnic s.o.</v>
      </c>
      <c r="G91" s="42"/>
      <c r="H91" s="42"/>
      <c r="I91" s="34" t="s">
        <v>32</v>
      </c>
      <c r="J91" s="38" t="str">
        <f>E21</f>
        <v xml:space="preserve"> </v>
      </c>
      <c r="K91" s="42"/>
      <c r="L91" s="65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hidden="1" s="2" customFormat="1" ht="15.15" customHeight="1">
      <c r="A92" s="40"/>
      <c r="B92" s="41"/>
      <c r="C92" s="34" t="s">
        <v>30</v>
      </c>
      <c r="D92" s="42"/>
      <c r="E92" s="42"/>
      <c r="F92" s="29" t="str">
        <f>IF(E18="","",E18)</f>
        <v>Vyplň údaj</v>
      </c>
      <c r="G92" s="42"/>
      <c r="H92" s="42"/>
      <c r="I92" s="34" t="s">
        <v>35</v>
      </c>
      <c r="J92" s="38" t="str">
        <f>E24</f>
        <v>Správa železnic s.o.</v>
      </c>
      <c r="K92" s="42"/>
      <c r="L92" s="65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hidden="1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65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hidden="1" s="2" customFormat="1" ht="29.28" customHeight="1">
      <c r="A94" s="40"/>
      <c r="B94" s="41"/>
      <c r="C94" s="178" t="s">
        <v>222</v>
      </c>
      <c r="D94" s="179"/>
      <c r="E94" s="179"/>
      <c r="F94" s="179"/>
      <c r="G94" s="179"/>
      <c r="H94" s="179"/>
      <c r="I94" s="179"/>
      <c r="J94" s="180" t="s">
        <v>223</v>
      </c>
      <c r="K94" s="179"/>
      <c r="L94" s="65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hidden="1" s="2" customFormat="1" ht="10.32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65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hidden="1" s="2" customFormat="1" ht="22.8" customHeight="1">
      <c r="A96" s="40"/>
      <c r="B96" s="41"/>
      <c r="C96" s="181" t="s">
        <v>224</v>
      </c>
      <c r="D96" s="42"/>
      <c r="E96" s="42"/>
      <c r="F96" s="42"/>
      <c r="G96" s="42"/>
      <c r="H96" s="42"/>
      <c r="I96" s="42"/>
      <c r="J96" s="112">
        <f>J120</f>
        <v>0</v>
      </c>
      <c r="K96" s="42"/>
      <c r="L96" s="65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U96" s="19" t="s">
        <v>225</v>
      </c>
    </row>
    <row r="97" hidden="1" s="9" customFormat="1" ht="24.96" customHeight="1">
      <c r="A97" s="9"/>
      <c r="B97" s="182"/>
      <c r="C97" s="183"/>
      <c r="D97" s="184" t="s">
        <v>226</v>
      </c>
      <c r="E97" s="185"/>
      <c r="F97" s="185"/>
      <c r="G97" s="185"/>
      <c r="H97" s="185"/>
      <c r="I97" s="185"/>
      <c r="J97" s="186">
        <f>J121</f>
        <v>0</v>
      </c>
      <c r="K97" s="183"/>
      <c r="L97" s="18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8"/>
      <c r="C98" s="189"/>
      <c r="D98" s="190" t="s">
        <v>227</v>
      </c>
      <c r="E98" s="191"/>
      <c r="F98" s="191"/>
      <c r="G98" s="191"/>
      <c r="H98" s="191"/>
      <c r="I98" s="191"/>
      <c r="J98" s="192">
        <f>J122</f>
        <v>0</v>
      </c>
      <c r="K98" s="189"/>
      <c r="L98" s="19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8"/>
      <c r="C99" s="189"/>
      <c r="D99" s="190" t="s">
        <v>228</v>
      </c>
      <c r="E99" s="191"/>
      <c r="F99" s="191"/>
      <c r="G99" s="191"/>
      <c r="H99" s="191"/>
      <c r="I99" s="191"/>
      <c r="J99" s="192">
        <f>J209</f>
        <v>0</v>
      </c>
      <c r="K99" s="189"/>
      <c r="L99" s="19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9" customFormat="1" ht="24.96" customHeight="1">
      <c r="A100" s="9"/>
      <c r="B100" s="182"/>
      <c r="C100" s="183"/>
      <c r="D100" s="184" t="s">
        <v>229</v>
      </c>
      <c r="E100" s="185"/>
      <c r="F100" s="185"/>
      <c r="G100" s="185"/>
      <c r="H100" s="185"/>
      <c r="I100" s="185"/>
      <c r="J100" s="186">
        <f>J257</f>
        <v>0</v>
      </c>
      <c r="K100" s="183"/>
      <c r="L100" s="18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2" customFormat="1" ht="21.84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65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hidden="1" s="2" customFormat="1" ht="6.96" customHeight="1">
      <c r="A102" s="40"/>
      <c r="B102" s="68"/>
      <c r="C102" s="69"/>
      <c r="D102" s="69"/>
      <c r="E102" s="69"/>
      <c r="F102" s="69"/>
      <c r="G102" s="69"/>
      <c r="H102" s="69"/>
      <c r="I102" s="69"/>
      <c r="J102" s="69"/>
      <c r="K102" s="69"/>
      <c r="L102" s="65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hidden="1"/>
    <row r="104" hidden="1"/>
    <row r="105" hidden="1"/>
    <row r="106" s="2" customFormat="1" ht="6.96" customHeight="1">
      <c r="A106" s="40"/>
      <c r="B106" s="70"/>
      <c r="C106" s="71"/>
      <c r="D106" s="71"/>
      <c r="E106" s="71"/>
      <c r="F106" s="71"/>
      <c r="G106" s="71"/>
      <c r="H106" s="71"/>
      <c r="I106" s="71"/>
      <c r="J106" s="71"/>
      <c r="K106" s="71"/>
      <c r="L106" s="65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24.96" customHeight="1">
      <c r="A107" s="40"/>
      <c r="B107" s="41"/>
      <c r="C107" s="25" t="s">
        <v>230</v>
      </c>
      <c r="D107" s="42"/>
      <c r="E107" s="42"/>
      <c r="F107" s="42"/>
      <c r="G107" s="42"/>
      <c r="H107" s="42"/>
      <c r="I107" s="42"/>
      <c r="J107" s="42"/>
      <c r="K107" s="42"/>
      <c r="L107" s="65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65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2" customHeight="1">
      <c r="A109" s="40"/>
      <c r="B109" s="41"/>
      <c r="C109" s="34" t="s">
        <v>16</v>
      </c>
      <c r="D109" s="42"/>
      <c r="E109" s="42"/>
      <c r="F109" s="42"/>
      <c r="G109" s="42"/>
      <c r="H109" s="42"/>
      <c r="I109" s="42"/>
      <c r="J109" s="42"/>
      <c r="K109" s="42"/>
      <c r="L109" s="65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6.5" customHeight="1">
      <c r="A110" s="40"/>
      <c r="B110" s="41"/>
      <c r="C110" s="42"/>
      <c r="D110" s="42"/>
      <c r="E110" s="177" t="str">
        <f>E7</f>
        <v>Cyklická obnova trati v úseku Vsetín – Horní Lideč</v>
      </c>
      <c r="F110" s="34"/>
      <c r="G110" s="34"/>
      <c r="H110" s="34"/>
      <c r="I110" s="42"/>
      <c r="J110" s="42"/>
      <c r="K110" s="42"/>
      <c r="L110" s="65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2" customHeight="1">
      <c r="A111" s="40"/>
      <c r="B111" s="41"/>
      <c r="C111" s="34" t="s">
        <v>191</v>
      </c>
      <c r="D111" s="42"/>
      <c r="E111" s="42"/>
      <c r="F111" s="42"/>
      <c r="G111" s="42"/>
      <c r="H111" s="42"/>
      <c r="I111" s="42"/>
      <c r="J111" s="42"/>
      <c r="K111" s="42"/>
      <c r="L111" s="65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2" customFormat="1" ht="16.5" customHeight="1">
      <c r="A112" s="40"/>
      <c r="B112" s="41"/>
      <c r="C112" s="42"/>
      <c r="D112" s="42"/>
      <c r="E112" s="78" t="str">
        <f>E9</f>
        <v>SO115.10.01 - Horní Lideč - Vsetín, výstroj trati</v>
      </c>
      <c r="F112" s="42"/>
      <c r="G112" s="42"/>
      <c r="H112" s="42"/>
      <c r="I112" s="42"/>
      <c r="J112" s="42"/>
      <c r="K112" s="42"/>
      <c r="L112" s="65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</row>
    <row r="113" s="2" customFormat="1" ht="6.96" customHeight="1">
      <c r="A113" s="40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65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</row>
    <row r="114" s="2" customFormat="1" ht="12" customHeight="1">
      <c r="A114" s="40"/>
      <c r="B114" s="41"/>
      <c r="C114" s="34" t="s">
        <v>20</v>
      </c>
      <c r="D114" s="42"/>
      <c r="E114" s="42"/>
      <c r="F114" s="29" t="str">
        <f>F12</f>
        <v>Vsetín - Horní Lideč</v>
      </c>
      <c r="G114" s="42"/>
      <c r="H114" s="42"/>
      <c r="I114" s="34" t="s">
        <v>22</v>
      </c>
      <c r="J114" s="81" t="str">
        <f>IF(J12="","",J12)</f>
        <v>20. 11. 2025</v>
      </c>
      <c r="K114" s="42"/>
      <c r="L114" s="65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  <row r="115" s="2" customFormat="1" ht="6.96" customHeight="1">
      <c r="A115" s="40"/>
      <c r="B115" s="41"/>
      <c r="C115" s="42"/>
      <c r="D115" s="42"/>
      <c r="E115" s="42"/>
      <c r="F115" s="42"/>
      <c r="G115" s="42"/>
      <c r="H115" s="42"/>
      <c r="I115" s="42"/>
      <c r="J115" s="42"/>
      <c r="K115" s="42"/>
      <c r="L115" s="65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</row>
    <row r="116" s="2" customFormat="1" ht="15.15" customHeight="1">
      <c r="A116" s="40"/>
      <c r="B116" s="41"/>
      <c r="C116" s="34" t="s">
        <v>24</v>
      </c>
      <c r="D116" s="42"/>
      <c r="E116" s="42"/>
      <c r="F116" s="29" t="str">
        <f>E15</f>
        <v>Správa železnic s.o.</v>
      </c>
      <c r="G116" s="42"/>
      <c r="H116" s="42"/>
      <c r="I116" s="34" t="s">
        <v>32</v>
      </c>
      <c r="J116" s="38" t="str">
        <f>E21</f>
        <v xml:space="preserve"> </v>
      </c>
      <c r="K116" s="42"/>
      <c r="L116" s="65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</row>
    <row r="117" s="2" customFormat="1" ht="15.15" customHeight="1">
      <c r="A117" s="40"/>
      <c r="B117" s="41"/>
      <c r="C117" s="34" t="s">
        <v>30</v>
      </c>
      <c r="D117" s="42"/>
      <c r="E117" s="42"/>
      <c r="F117" s="29" t="str">
        <f>IF(E18="","",E18)</f>
        <v>Vyplň údaj</v>
      </c>
      <c r="G117" s="42"/>
      <c r="H117" s="42"/>
      <c r="I117" s="34" t="s">
        <v>35</v>
      </c>
      <c r="J117" s="38" t="str">
        <f>E24</f>
        <v>Správa železnic s.o.</v>
      </c>
      <c r="K117" s="42"/>
      <c r="L117" s="65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</row>
    <row r="118" s="2" customFormat="1" ht="10.32" customHeight="1">
      <c r="A118" s="40"/>
      <c r="B118" s="41"/>
      <c r="C118" s="42"/>
      <c r="D118" s="42"/>
      <c r="E118" s="42"/>
      <c r="F118" s="42"/>
      <c r="G118" s="42"/>
      <c r="H118" s="42"/>
      <c r="I118" s="42"/>
      <c r="J118" s="42"/>
      <c r="K118" s="42"/>
      <c r="L118" s="65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</row>
    <row r="119" s="11" customFormat="1" ht="29.28" customHeight="1">
      <c r="A119" s="194"/>
      <c r="B119" s="195"/>
      <c r="C119" s="196" t="s">
        <v>231</v>
      </c>
      <c r="D119" s="197" t="s">
        <v>62</v>
      </c>
      <c r="E119" s="197" t="s">
        <v>58</v>
      </c>
      <c r="F119" s="197" t="s">
        <v>59</v>
      </c>
      <c r="G119" s="197" t="s">
        <v>232</v>
      </c>
      <c r="H119" s="197" t="s">
        <v>233</v>
      </c>
      <c r="I119" s="197" t="s">
        <v>234</v>
      </c>
      <c r="J119" s="197" t="s">
        <v>223</v>
      </c>
      <c r="K119" s="198" t="s">
        <v>235</v>
      </c>
      <c r="L119" s="199"/>
      <c r="M119" s="102" t="s">
        <v>1</v>
      </c>
      <c r="N119" s="103" t="s">
        <v>41</v>
      </c>
      <c r="O119" s="103" t="s">
        <v>236</v>
      </c>
      <c r="P119" s="103" t="s">
        <v>237</v>
      </c>
      <c r="Q119" s="103" t="s">
        <v>238</v>
      </c>
      <c r="R119" s="103" t="s">
        <v>239</v>
      </c>
      <c r="S119" s="103" t="s">
        <v>240</v>
      </c>
      <c r="T119" s="104" t="s">
        <v>241</v>
      </c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</row>
    <row r="120" s="2" customFormat="1" ht="22.8" customHeight="1">
      <c r="A120" s="40"/>
      <c r="B120" s="41"/>
      <c r="C120" s="109" t="s">
        <v>242</v>
      </c>
      <c r="D120" s="42"/>
      <c r="E120" s="42"/>
      <c r="F120" s="42"/>
      <c r="G120" s="42"/>
      <c r="H120" s="42"/>
      <c r="I120" s="42"/>
      <c r="J120" s="200">
        <f>BK120</f>
        <v>0</v>
      </c>
      <c r="K120" s="42"/>
      <c r="L120" s="46"/>
      <c r="M120" s="105"/>
      <c r="N120" s="201"/>
      <c r="O120" s="106"/>
      <c r="P120" s="202">
        <f>P121+P257</f>
        <v>0</v>
      </c>
      <c r="Q120" s="106"/>
      <c r="R120" s="202">
        <f>R121+R257</f>
        <v>24.162575</v>
      </c>
      <c r="S120" s="106"/>
      <c r="T120" s="203">
        <f>T121+T257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76</v>
      </c>
      <c r="AU120" s="19" t="s">
        <v>225</v>
      </c>
      <c r="BK120" s="204">
        <f>BK121+BK257</f>
        <v>0</v>
      </c>
    </row>
    <row r="121" s="12" customFormat="1" ht="25.92" customHeight="1">
      <c r="A121" s="12"/>
      <c r="B121" s="205"/>
      <c r="C121" s="206"/>
      <c r="D121" s="207" t="s">
        <v>76</v>
      </c>
      <c r="E121" s="208" t="s">
        <v>243</v>
      </c>
      <c r="F121" s="208" t="s">
        <v>244</v>
      </c>
      <c r="G121" s="206"/>
      <c r="H121" s="206"/>
      <c r="I121" s="209"/>
      <c r="J121" s="210">
        <f>BK121</f>
        <v>0</v>
      </c>
      <c r="K121" s="206"/>
      <c r="L121" s="211"/>
      <c r="M121" s="212"/>
      <c r="N121" s="213"/>
      <c r="O121" s="213"/>
      <c r="P121" s="214">
        <f>P122+P209</f>
        <v>0</v>
      </c>
      <c r="Q121" s="213"/>
      <c r="R121" s="214">
        <f>R122+R209</f>
        <v>24.162575</v>
      </c>
      <c r="S121" s="213"/>
      <c r="T121" s="215">
        <f>T122+T209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6" t="s">
        <v>85</v>
      </c>
      <c r="AT121" s="217" t="s">
        <v>76</v>
      </c>
      <c r="AU121" s="217" t="s">
        <v>77</v>
      </c>
      <c r="AY121" s="216" t="s">
        <v>245</v>
      </c>
      <c r="BK121" s="218">
        <f>BK122+BK209</f>
        <v>0</v>
      </c>
    </row>
    <row r="122" s="12" customFormat="1" ht="22.8" customHeight="1">
      <c r="A122" s="12"/>
      <c r="B122" s="205"/>
      <c r="C122" s="206"/>
      <c r="D122" s="207" t="s">
        <v>76</v>
      </c>
      <c r="E122" s="219" t="s">
        <v>246</v>
      </c>
      <c r="F122" s="219" t="s">
        <v>247</v>
      </c>
      <c r="G122" s="206"/>
      <c r="H122" s="206"/>
      <c r="I122" s="209"/>
      <c r="J122" s="220">
        <f>BK122</f>
        <v>0</v>
      </c>
      <c r="K122" s="206"/>
      <c r="L122" s="211"/>
      <c r="M122" s="212"/>
      <c r="N122" s="213"/>
      <c r="O122" s="213"/>
      <c r="P122" s="214">
        <f>SUM(P123:P208)</f>
        <v>0</v>
      </c>
      <c r="Q122" s="213"/>
      <c r="R122" s="214">
        <f>SUM(R123:R208)</f>
        <v>0</v>
      </c>
      <c r="S122" s="213"/>
      <c r="T122" s="215">
        <f>SUM(T123:T208)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6" t="s">
        <v>85</v>
      </c>
      <c r="AT122" s="217" t="s">
        <v>76</v>
      </c>
      <c r="AU122" s="217" t="s">
        <v>85</v>
      </c>
      <c r="AY122" s="216" t="s">
        <v>245</v>
      </c>
      <c r="BK122" s="218">
        <f>SUM(BK123:BK208)</f>
        <v>0</v>
      </c>
    </row>
    <row r="123" s="2" customFormat="1" ht="16.5" customHeight="1">
      <c r="A123" s="40"/>
      <c r="B123" s="41"/>
      <c r="C123" s="221" t="s">
        <v>85</v>
      </c>
      <c r="D123" s="221" t="s">
        <v>248</v>
      </c>
      <c r="E123" s="222" t="s">
        <v>1994</v>
      </c>
      <c r="F123" s="223" t="s">
        <v>1995</v>
      </c>
      <c r="G123" s="224" t="s">
        <v>329</v>
      </c>
      <c r="H123" s="225">
        <v>23</v>
      </c>
      <c r="I123" s="226"/>
      <c r="J123" s="227">
        <f>ROUND(I123*H123,2)</f>
        <v>0</v>
      </c>
      <c r="K123" s="223" t="s">
        <v>252</v>
      </c>
      <c r="L123" s="46"/>
      <c r="M123" s="228" t="s">
        <v>1</v>
      </c>
      <c r="N123" s="229" t="s">
        <v>42</v>
      </c>
      <c r="O123" s="93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32" t="s">
        <v>253</v>
      </c>
      <c r="AT123" s="232" t="s">
        <v>248</v>
      </c>
      <c r="AU123" s="232" t="s">
        <v>87</v>
      </c>
      <c r="AY123" s="19" t="s">
        <v>245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9" t="s">
        <v>85</v>
      </c>
      <c r="BK123" s="233">
        <f>ROUND(I123*H123,2)</f>
        <v>0</v>
      </c>
      <c r="BL123" s="19" t="s">
        <v>253</v>
      </c>
      <c r="BM123" s="232" t="s">
        <v>1996</v>
      </c>
    </row>
    <row r="124" s="2" customFormat="1">
      <c r="A124" s="40"/>
      <c r="B124" s="41"/>
      <c r="C124" s="42"/>
      <c r="D124" s="234" t="s">
        <v>255</v>
      </c>
      <c r="E124" s="42"/>
      <c r="F124" s="235" t="s">
        <v>1997</v>
      </c>
      <c r="G124" s="42"/>
      <c r="H124" s="42"/>
      <c r="I124" s="236"/>
      <c r="J124" s="42"/>
      <c r="K124" s="42"/>
      <c r="L124" s="46"/>
      <c r="M124" s="237"/>
      <c r="N124" s="238"/>
      <c r="O124" s="93"/>
      <c r="P124" s="93"/>
      <c r="Q124" s="93"/>
      <c r="R124" s="93"/>
      <c r="S124" s="93"/>
      <c r="T124" s="94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255</v>
      </c>
      <c r="AU124" s="19" t="s">
        <v>87</v>
      </c>
    </row>
    <row r="125" s="14" customFormat="1">
      <c r="A125" s="14"/>
      <c r="B125" s="249"/>
      <c r="C125" s="250"/>
      <c r="D125" s="234" t="s">
        <v>257</v>
      </c>
      <c r="E125" s="251" t="s">
        <v>1</v>
      </c>
      <c r="F125" s="252" t="s">
        <v>460</v>
      </c>
      <c r="G125" s="250"/>
      <c r="H125" s="253">
        <v>23</v>
      </c>
      <c r="I125" s="254"/>
      <c r="J125" s="250"/>
      <c r="K125" s="250"/>
      <c r="L125" s="255"/>
      <c r="M125" s="256"/>
      <c r="N125" s="257"/>
      <c r="O125" s="257"/>
      <c r="P125" s="257"/>
      <c r="Q125" s="257"/>
      <c r="R125" s="257"/>
      <c r="S125" s="257"/>
      <c r="T125" s="25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9" t="s">
        <v>257</v>
      </c>
      <c r="AU125" s="259" t="s">
        <v>87</v>
      </c>
      <c r="AV125" s="14" t="s">
        <v>87</v>
      </c>
      <c r="AW125" s="14" t="s">
        <v>34</v>
      </c>
      <c r="AX125" s="14" t="s">
        <v>85</v>
      </c>
      <c r="AY125" s="259" t="s">
        <v>245</v>
      </c>
    </row>
    <row r="126" s="2" customFormat="1" ht="16.5" customHeight="1">
      <c r="A126" s="40"/>
      <c r="B126" s="41"/>
      <c r="C126" s="221" t="s">
        <v>87</v>
      </c>
      <c r="D126" s="221" t="s">
        <v>248</v>
      </c>
      <c r="E126" s="222" t="s">
        <v>1998</v>
      </c>
      <c r="F126" s="223" t="s">
        <v>1999</v>
      </c>
      <c r="G126" s="224" t="s">
        <v>329</v>
      </c>
      <c r="H126" s="225">
        <v>8</v>
      </c>
      <c r="I126" s="226"/>
      <c r="J126" s="227">
        <f>ROUND(I126*H126,2)</f>
        <v>0</v>
      </c>
      <c r="K126" s="223" t="s">
        <v>252</v>
      </c>
      <c r="L126" s="46"/>
      <c r="M126" s="228" t="s">
        <v>1</v>
      </c>
      <c r="N126" s="229" t="s">
        <v>42</v>
      </c>
      <c r="O126" s="93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32" t="s">
        <v>253</v>
      </c>
      <c r="AT126" s="232" t="s">
        <v>248</v>
      </c>
      <c r="AU126" s="232" t="s">
        <v>87</v>
      </c>
      <c r="AY126" s="19" t="s">
        <v>245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9" t="s">
        <v>85</v>
      </c>
      <c r="BK126" s="233">
        <f>ROUND(I126*H126,2)</f>
        <v>0</v>
      </c>
      <c r="BL126" s="19" t="s">
        <v>253</v>
      </c>
      <c r="BM126" s="232" t="s">
        <v>2000</v>
      </c>
    </row>
    <row r="127" s="2" customFormat="1">
      <c r="A127" s="40"/>
      <c r="B127" s="41"/>
      <c r="C127" s="42"/>
      <c r="D127" s="234" t="s">
        <v>255</v>
      </c>
      <c r="E127" s="42"/>
      <c r="F127" s="235" t="s">
        <v>2001</v>
      </c>
      <c r="G127" s="42"/>
      <c r="H127" s="42"/>
      <c r="I127" s="236"/>
      <c r="J127" s="42"/>
      <c r="K127" s="42"/>
      <c r="L127" s="46"/>
      <c r="M127" s="237"/>
      <c r="N127" s="238"/>
      <c r="O127" s="93"/>
      <c r="P127" s="93"/>
      <c r="Q127" s="93"/>
      <c r="R127" s="93"/>
      <c r="S127" s="93"/>
      <c r="T127" s="94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255</v>
      </c>
      <c r="AU127" s="19" t="s">
        <v>87</v>
      </c>
    </row>
    <row r="128" s="13" customFormat="1">
      <c r="A128" s="13"/>
      <c r="B128" s="239"/>
      <c r="C128" s="240"/>
      <c r="D128" s="234" t="s">
        <v>257</v>
      </c>
      <c r="E128" s="241" t="s">
        <v>1</v>
      </c>
      <c r="F128" s="242" t="s">
        <v>2002</v>
      </c>
      <c r="G128" s="240"/>
      <c r="H128" s="241" t="s">
        <v>1</v>
      </c>
      <c r="I128" s="243"/>
      <c r="J128" s="240"/>
      <c r="K128" s="240"/>
      <c r="L128" s="244"/>
      <c r="M128" s="245"/>
      <c r="N128" s="246"/>
      <c r="O128" s="246"/>
      <c r="P128" s="246"/>
      <c r="Q128" s="246"/>
      <c r="R128" s="246"/>
      <c r="S128" s="246"/>
      <c r="T128" s="24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8" t="s">
        <v>257</v>
      </c>
      <c r="AU128" s="248" t="s">
        <v>87</v>
      </c>
      <c r="AV128" s="13" t="s">
        <v>85</v>
      </c>
      <c r="AW128" s="13" t="s">
        <v>34</v>
      </c>
      <c r="AX128" s="13" t="s">
        <v>77</v>
      </c>
      <c r="AY128" s="248" t="s">
        <v>245</v>
      </c>
    </row>
    <row r="129" s="14" customFormat="1">
      <c r="A129" s="14"/>
      <c r="B129" s="249"/>
      <c r="C129" s="250"/>
      <c r="D129" s="234" t="s">
        <v>257</v>
      </c>
      <c r="E129" s="251" t="s">
        <v>1</v>
      </c>
      <c r="F129" s="252" t="s">
        <v>253</v>
      </c>
      <c r="G129" s="250"/>
      <c r="H129" s="253">
        <v>4</v>
      </c>
      <c r="I129" s="254"/>
      <c r="J129" s="250"/>
      <c r="K129" s="250"/>
      <c r="L129" s="255"/>
      <c r="M129" s="256"/>
      <c r="N129" s="257"/>
      <c r="O129" s="257"/>
      <c r="P129" s="257"/>
      <c r="Q129" s="257"/>
      <c r="R129" s="257"/>
      <c r="S129" s="257"/>
      <c r="T129" s="25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9" t="s">
        <v>257</v>
      </c>
      <c r="AU129" s="259" t="s">
        <v>87</v>
      </c>
      <c r="AV129" s="14" t="s">
        <v>87</v>
      </c>
      <c r="AW129" s="14" t="s">
        <v>34</v>
      </c>
      <c r="AX129" s="14" t="s">
        <v>77</v>
      </c>
      <c r="AY129" s="259" t="s">
        <v>245</v>
      </c>
    </row>
    <row r="130" s="13" customFormat="1">
      <c r="A130" s="13"/>
      <c r="B130" s="239"/>
      <c r="C130" s="240"/>
      <c r="D130" s="234" t="s">
        <v>257</v>
      </c>
      <c r="E130" s="241" t="s">
        <v>1</v>
      </c>
      <c r="F130" s="242" t="s">
        <v>2003</v>
      </c>
      <c r="G130" s="240"/>
      <c r="H130" s="241" t="s">
        <v>1</v>
      </c>
      <c r="I130" s="243"/>
      <c r="J130" s="240"/>
      <c r="K130" s="240"/>
      <c r="L130" s="244"/>
      <c r="M130" s="245"/>
      <c r="N130" s="246"/>
      <c r="O130" s="246"/>
      <c r="P130" s="246"/>
      <c r="Q130" s="246"/>
      <c r="R130" s="246"/>
      <c r="S130" s="246"/>
      <c r="T130" s="24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8" t="s">
        <v>257</v>
      </c>
      <c r="AU130" s="248" t="s">
        <v>87</v>
      </c>
      <c r="AV130" s="13" t="s">
        <v>85</v>
      </c>
      <c r="AW130" s="13" t="s">
        <v>34</v>
      </c>
      <c r="AX130" s="13" t="s">
        <v>77</v>
      </c>
      <c r="AY130" s="248" t="s">
        <v>245</v>
      </c>
    </row>
    <row r="131" s="14" customFormat="1">
      <c r="A131" s="14"/>
      <c r="B131" s="249"/>
      <c r="C131" s="250"/>
      <c r="D131" s="234" t="s">
        <v>257</v>
      </c>
      <c r="E131" s="251" t="s">
        <v>1</v>
      </c>
      <c r="F131" s="252" t="s">
        <v>253</v>
      </c>
      <c r="G131" s="250"/>
      <c r="H131" s="253">
        <v>4</v>
      </c>
      <c r="I131" s="254"/>
      <c r="J131" s="250"/>
      <c r="K131" s="250"/>
      <c r="L131" s="255"/>
      <c r="M131" s="256"/>
      <c r="N131" s="257"/>
      <c r="O131" s="257"/>
      <c r="P131" s="257"/>
      <c r="Q131" s="257"/>
      <c r="R131" s="257"/>
      <c r="S131" s="257"/>
      <c r="T131" s="25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9" t="s">
        <v>257</v>
      </c>
      <c r="AU131" s="259" t="s">
        <v>87</v>
      </c>
      <c r="AV131" s="14" t="s">
        <v>87</v>
      </c>
      <c r="AW131" s="14" t="s">
        <v>34</v>
      </c>
      <c r="AX131" s="14" t="s">
        <v>77</v>
      </c>
      <c r="AY131" s="259" t="s">
        <v>245</v>
      </c>
    </row>
    <row r="132" s="15" customFormat="1">
      <c r="A132" s="15"/>
      <c r="B132" s="260"/>
      <c r="C132" s="261"/>
      <c r="D132" s="234" t="s">
        <v>257</v>
      </c>
      <c r="E132" s="262" t="s">
        <v>1</v>
      </c>
      <c r="F132" s="263" t="s">
        <v>266</v>
      </c>
      <c r="G132" s="261"/>
      <c r="H132" s="264">
        <v>8</v>
      </c>
      <c r="I132" s="265"/>
      <c r="J132" s="261"/>
      <c r="K132" s="261"/>
      <c r="L132" s="266"/>
      <c r="M132" s="267"/>
      <c r="N132" s="268"/>
      <c r="O132" s="268"/>
      <c r="P132" s="268"/>
      <c r="Q132" s="268"/>
      <c r="R132" s="268"/>
      <c r="S132" s="268"/>
      <c r="T132" s="269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70" t="s">
        <v>257</v>
      </c>
      <c r="AU132" s="270" t="s">
        <v>87</v>
      </c>
      <c r="AV132" s="15" t="s">
        <v>253</v>
      </c>
      <c r="AW132" s="15" t="s">
        <v>34</v>
      </c>
      <c r="AX132" s="15" t="s">
        <v>85</v>
      </c>
      <c r="AY132" s="270" t="s">
        <v>245</v>
      </c>
    </row>
    <row r="133" s="2" customFormat="1" ht="16.5" customHeight="1">
      <c r="A133" s="40"/>
      <c r="B133" s="41"/>
      <c r="C133" s="221" t="s">
        <v>272</v>
      </c>
      <c r="D133" s="221" t="s">
        <v>248</v>
      </c>
      <c r="E133" s="222" t="s">
        <v>2004</v>
      </c>
      <c r="F133" s="223" t="s">
        <v>2005</v>
      </c>
      <c r="G133" s="224" t="s">
        <v>329</v>
      </c>
      <c r="H133" s="225">
        <v>1</v>
      </c>
      <c r="I133" s="226"/>
      <c r="J133" s="227">
        <f>ROUND(I133*H133,2)</f>
        <v>0</v>
      </c>
      <c r="K133" s="223" t="s">
        <v>1</v>
      </c>
      <c r="L133" s="46"/>
      <c r="M133" s="228" t="s">
        <v>1</v>
      </c>
      <c r="N133" s="229" t="s">
        <v>42</v>
      </c>
      <c r="O133" s="93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32" t="s">
        <v>253</v>
      </c>
      <c r="AT133" s="232" t="s">
        <v>248</v>
      </c>
      <c r="AU133" s="232" t="s">
        <v>87</v>
      </c>
      <c r="AY133" s="19" t="s">
        <v>245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9" t="s">
        <v>85</v>
      </c>
      <c r="BK133" s="233">
        <f>ROUND(I133*H133,2)</f>
        <v>0</v>
      </c>
      <c r="BL133" s="19" t="s">
        <v>253</v>
      </c>
      <c r="BM133" s="232" t="s">
        <v>2006</v>
      </c>
    </row>
    <row r="134" s="2" customFormat="1">
      <c r="A134" s="40"/>
      <c r="B134" s="41"/>
      <c r="C134" s="42"/>
      <c r="D134" s="234" t="s">
        <v>255</v>
      </c>
      <c r="E134" s="42"/>
      <c r="F134" s="235" t="s">
        <v>2007</v>
      </c>
      <c r="G134" s="42"/>
      <c r="H134" s="42"/>
      <c r="I134" s="236"/>
      <c r="J134" s="42"/>
      <c r="K134" s="42"/>
      <c r="L134" s="46"/>
      <c r="M134" s="237"/>
      <c r="N134" s="238"/>
      <c r="O134" s="93"/>
      <c r="P134" s="93"/>
      <c r="Q134" s="93"/>
      <c r="R134" s="93"/>
      <c r="S134" s="93"/>
      <c r="T134" s="94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255</v>
      </c>
      <c r="AU134" s="19" t="s">
        <v>87</v>
      </c>
    </row>
    <row r="135" s="13" customFormat="1">
      <c r="A135" s="13"/>
      <c r="B135" s="239"/>
      <c r="C135" s="240"/>
      <c r="D135" s="234" t="s">
        <v>257</v>
      </c>
      <c r="E135" s="241" t="s">
        <v>1</v>
      </c>
      <c r="F135" s="242" t="s">
        <v>2008</v>
      </c>
      <c r="G135" s="240"/>
      <c r="H135" s="241" t="s">
        <v>1</v>
      </c>
      <c r="I135" s="243"/>
      <c r="J135" s="240"/>
      <c r="K135" s="240"/>
      <c r="L135" s="244"/>
      <c r="M135" s="245"/>
      <c r="N135" s="246"/>
      <c r="O135" s="246"/>
      <c r="P135" s="246"/>
      <c r="Q135" s="246"/>
      <c r="R135" s="246"/>
      <c r="S135" s="246"/>
      <c r="T135" s="24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8" t="s">
        <v>257</v>
      </c>
      <c r="AU135" s="248" t="s">
        <v>87</v>
      </c>
      <c r="AV135" s="13" t="s">
        <v>85</v>
      </c>
      <c r="AW135" s="13" t="s">
        <v>34</v>
      </c>
      <c r="AX135" s="13" t="s">
        <v>77</v>
      </c>
      <c r="AY135" s="248" t="s">
        <v>245</v>
      </c>
    </row>
    <row r="136" s="14" customFormat="1">
      <c r="A136" s="14"/>
      <c r="B136" s="249"/>
      <c r="C136" s="250"/>
      <c r="D136" s="234" t="s">
        <v>257</v>
      </c>
      <c r="E136" s="251" t="s">
        <v>1</v>
      </c>
      <c r="F136" s="252" t="s">
        <v>85</v>
      </c>
      <c r="G136" s="250"/>
      <c r="H136" s="253">
        <v>1</v>
      </c>
      <c r="I136" s="254"/>
      <c r="J136" s="250"/>
      <c r="K136" s="250"/>
      <c r="L136" s="255"/>
      <c r="M136" s="256"/>
      <c r="N136" s="257"/>
      <c r="O136" s="257"/>
      <c r="P136" s="257"/>
      <c r="Q136" s="257"/>
      <c r="R136" s="257"/>
      <c r="S136" s="257"/>
      <c r="T136" s="25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9" t="s">
        <v>257</v>
      </c>
      <c r="AU136" s="259" t="s">
        <v>87</v>
      </c>
      <c r="AV136" s="14" t="s">
        <v>87</v>
      </c>
      <c r="AW136" s="14" t="s">
        <v>34</v>
      </c>
      <c r="AX136" s="14" t="s">
        <v>85</v>
      </c>
      <c r="AY136" s="259" t="s">
        <v>245</v>
      </c>
    </row>
    <row r="137" s="2" customFormat="1" ht="16.5" customHeight="1">
      <c r="A137" s="40"/>
      <c r="B137" s="41"/>
      <c r="C137" s="221" t="s">
        <v>253</v>
      </c>
      <c r="D137" s="221" t="s">
        <v>248</v>
      </c>
      <c r="E137" s="222" t="s">
        <v>2009</v>
      </c>
      <c r="F137" s="223" t="s">
        <v>2010</v>
      </c>
      <c r="G137" s="224" t="s">
        <v>329</v>
      </c>
      <c r="H137" s="225">
        <v>15</v>
      </c>
      <c r="I137" s="226"/>
      <c r="J137" s="227">
        <f>ROUND(I137*H137,2)</f>
        <v>0</v>
      </c>
      <c r="K137" s="223" t="s">
        <v>252</v>
      </c>
      <c r="L137" s="46"/>
      <c r="M137" s="228" t="s">
        <v>1</v>
      </c>
      <c r="N137" s="229" t="s">
        <v>42</v>
      </c>
      <c r="O137" s="93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32" t="s">
        <v>253</v>
      </c>
      <c r="AT137" s="232" t="s">
        <v>248</v>
      </c>
      <c r="AU137" s="232" t="s">
        <v>87</v>
      </c>
      <c r="AY137" s="19" t="s">
        <v>245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9" t="s">
        <v>85</v>
      </c>
      <c r="BK137" s="233">
        <f>ROUND(I137*H137,2)</f>
        <v>0</v>
      </c>
      <c r="BL137" s="19" t="s">
        <v>253</v>
      </c>
      <c r="BM137" s="232" t="s">
        <v>2011</v>
      </c>
    </row>
    <row r="138" s="2" customFormat="1">
      <c r="A138" s="40"/>
      <c r="B138" s="41"/>
      <c r="C138" s="42"/>
      <c r="D138" s="234" t="s">
        <v>255</v>
      </c>
      <c r="E138" s="42"/>
      <c r="F138" s="235" t="s">
        <v>2012</v>
      </c>
      <c r="G138" s="42"/>
      <c r="H138" s="42"/>
      <c r="I138" s="236"/>
      <c r="J138" s="42"/>
      <c r="K138" s="42"/>
      <c r="L138" s="46"/>
      <c r="M138" s="237"/>
      <c r="N138" s="238"/>
      <c r="O138" s="93"/>
      <c r="P138" s="93"/>
      <c r="Q138" s="93"/>
      <c r="R138" s="93"/>
      <c r="S138" s="93"/>
      <c r="T138" s="94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255</v>
      </c>
      <c r="AU138" s="19" t="s">
        <v>87</v>
      </c>
    </row>
    <row r="139" s="13" customFormat="1">
      <c r="A139" s="13"/>
      <c r="B139" s="239"/>
      <c r="C139" s="240"/>
      <c r="D139" s="234" t="s">
        <v>257</v>
      </c>
      <c r="E139" s="241" t="s">
        <v>1</v>
      </c>
      <c r="F139" s="242" t="s">
        <v>2013</v>
      </c>
      <c r="G139" s="240"/>
      <c r="H139" s="241" t="s">
        <v>1</v>
      </c>
      <c r="I139" s="243"/>
      <c r="J139" s="240"/>
      <c r="K139" s="240"/>
      <c r="L139" s="244"/>
      <c r="M139" s="245"/>
      <c r="N139" s="246"/>
      <c r="O139" s="246"/>
      <c r="P139" s="246"/>
      <c r="Q139" s="246"/>
      <c r="R139" s="246"/>
      <c r="S139" s="246"/>
      <c r="T139" s="247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8" t="s">
        <v>257</v>
      </c>
      <c r="AU139" s="248" t="s">
        <v>87</v>
      </c>
      <c r="AV139" s="13" t="s">
        <v>85</v>
      </c>
      <c r="AW139" s="13" t="s">
        <v>34</v>
      </c>
      <c r="AX139" s="13" t="s">
        <v>77</v>
      </c>
      <c r="AY139" s="248" t="s">
        <v>245</v>
      </c>
    </row>
    <row r="140" s="14" customFormat="1">
      <c r="A140" s="14"/>
      <c r="B140" s="249"/>
      <c r="C140" s="250"/>
      <c r="D140" s="234" t="s">
        <v>257</v>
      </c>
      <c r="E140" s="251" t="s">
        <v>1</v>
      </c>
      <c r="F140" s="252" t="s">
        <v>305</v>
      </c>
      <c r="G140" s="250"/>
      <c r="H140" s="253">
        <v>6</v>
      </c>
      <c r="I140" s="254"/>
      <c r="J140" s="250"/>
      <c r="K140" s="250"/>
      <c r="L140" s="255"/>
      <c r="M140" s="256"/>
      <c r="N140" s="257"/>
      <c r="O140" s="257"/>
      <c r="P140" s="257"/>
      <c r="Q140" s="257"/>
      <c r="R140" s="257"/>
      <c r="S140" s="257"/>
      <c r="T140" s="25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9" t="s">
        <v>257</v>
      </c>
      <c r="AU140" s="259" t="s">
        <v>87</v>
      </c>
      <c r="AV140" s="14" t="s">
        <v>87</v>
      </c>
      <c r="AW140" s="14" t="s">
        <v>34</v>
      </c>
      <c r="AX140" s="14" t="s">
        <v>77</v>
      </c>
      <c r="AY140" s="259" t="s">
        <v>245</v>
      </c>
    </row>
    <row r="141" s="13" customFormat="1">
      <c r="A141" s="13"/>
      <c r="B141" s="239"/>
      <c r="C141" s="240"/>
      <c r="D141" s="234" t="s">
        <v>257</v>
      </c>
      <c r="E141" s="241" t="s">
        <v>1</v>
      </c>
      <c r="F141" s="242" t="s">
        <v>2014</v>
      </c>
      <c r="G141" s="240"/>
      <c r="H141" s="241" t="s">
        <v>1</v>
      </c>
      <c r="I141" s="243"/>
      <c r="J141" s="240"/>
      <c r="K141" s="240"/>
      <c r="L141" s="244"/>
      <c r="M141" s="245"/>
      <c r="N141" s="246"/>
      <c r="O141" s="246"/>
      <c r="P141" s="246"/>
      <c r="Q141" s="246"/>
      <c r="R141" s="246"/>
      <c r="S141" s="246"/>
      <c r="T141" s="24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8" t="s">
        <v>257</v>
      </c>
      <c r="AU141" s="248" t="s">
        <v>87</v>
      </c>
      <c r="AV141" s="13" t="s">
        <v>85</v>
      </c>
      <c r="AW141" s="13" t="s">
        <v>34</v>
      </c>
      <c r="AX141" s="13" t="s">
        <v>77</v>
      </c>
      <c r="AY141" s="248" t="s">
        <v>245</v>
      </c>
    </row>
    <row r="142" s="14" customFormat="1">
      <c r="A142" s="14"/>
      <c r="B142" s="249"/>
      <c r="C142" s="250"/>
      <c r="D142" s="234" t="s">
        <v>257</v>
      </c>
      <c r="E142" s="251" t="s">
        <v>1</v>
      </c>
      <c r="F142" s="252" t="s">
        <v>77</v>
      </c>
      <c r="G142" s="250"/>
      <c r="H142" s="253">
        <v>0</v>
      </c>
      <c r="I142" s="254"/>
      <c r="J142" s="250"/>
      <c r="K142" s="250"/>
      <c r="L142" s="255"/>
      <c r="M142" s="256"/>
      <c r="N142" s="257"/>
      <c r="O142" s="257"/>
      <c r="P142" s="257"/>
      <c r="Q142" s="257"/>
      <c r="R142" s="257"/>
      <c r="S142" s="257"/>
      <c r="T142" s="25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9" t="s">
        <v>257</v>
      </c>
      <c r="AU142" s="259" t="s">
        <v>87</v>
      </c>
      <c r="AV142" s="14" t="s">
        <v>87</v>
      </c>
      <c r="AW142" s="14" t="s">
        <v>34</v>
      </c>
      <c r="AX142" s="14" t="s">
        <v>77</v>
      </c>
      <c r="AY142" s="259" t="s">
        <v>245</v>
      </c>
    </row>
    <row r="143" s="13" customFormat="1">
      <c r="A143" s="13"/>
      <c r="B143" s="239"/>
      <c r="C143" s="240"/>
      <c r="D143" s="234" t="s">
        <v>257</v>
      </c>
      <c r="E143" s="241" t="s">
        <v>1</v>
      </c>
      <c r="F143" s="242" t="s">
        <v>2015</v>
      </c>
      <c r="G143" s="240"/>
      <c r="H143" s="241" t="s">
        <v>1</v>
      </c>
      <c r="I143" s="243"/>
      <c r="J143" s="240"/>
      <c r="K143" s="240"/>
      <c r="L143" s="244"/>
      <c r="M143" s="245"/>
      <c r="N143" s="246"/>
      <c r="O143" s="246"/>
      <c r="P143" s="246"/>
      <c r="Q143" s="246"/>
      <c r="R143" s="246"/>
      <c r="S143" s="246"/>
      <c r="T143" s="24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8" t="s">
        <v>257</v>
      </c>
      <c r="AU143" s="248" t="s">
        <v>87</v>
      </c>
      <c r="AV143" s="13" t="s">
        <v>85</v>
      </c>
      <c r="AW143" s="13" t="s">
        <v>34</v>
      </c>
      <c r="AX143" s="13" t="s">
        <v>77</v>
      </c>
      <c r="AY143" s="248" t="s">
        <v>245</v>
      </c>
    </row>
    <row r="144" s="14" customFormat="1">
      <c r="A144" s="14"/>
      <c r="B144" s="249"/>
      <c r="C144" s="250"/>
      <c r="D144" s="234" t="s">
        <v>257</v>
      </c>
      <c r="E144" s="251" t="s">
        <v>1</v>
      </c>
      <c r="F144" s="252" t="s">
        <v>335</v>
      </c>
      <c r="G144" s="250"/>
      <c r="H144" s="253">
        <v>9</v>
      </c>
      <c r="I144" s="254"/>
      <c r="J144" s="250"/>
      <c r="K144" s="250"/>
      <c r="L144" s="255"/>
      <c r="M144" s="256"/>
      <c r="N144" s="257"/>
      <c r="O144" s="257"/>
      <c r="P144" s="257"/>
      <c r="Q144" s="257"/>
      <c r="R144" s="257"/>
      <c r="S144" s="257"/>
      <c r="T144" s="258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9" t="s">
        <v>257</v>
      </c>
      <c r="AU144" s="259" t="s">
        <v>87</v>
      </c>
      <c r="AV144" s="14" t="s">
        <v>87</v>
      </c>
      <c r="AW144" s="14" t="s">
        <v>34</v>
      </c>
      <c r="AX144" s="14" t="s">
        <v>77</v>
      </c>
      <c r="AY144" s="259" t="s">
        <v>245</v>
      </c>
    </row>
    <row r="145" s="15" customFormat="1">
      <c r="A145" s="15"/>
      <c r="B145" s="260"/>
      <c r="C145" s="261"/>
      <c r="D145" s="234" t="s">
        <v>257</v>
      </c>
      <c r="E145" s="262" t="s">
        <v>1984</v>
      </c>
      <c r="F145" s="263" t="s">
        <v>266</v>
      </c>
      <c r="G145" s="261"/>
      <c r="H145" s="264">
        <v>15</v>
      </c>
      <c r="I145" s="265"/>
      <c r="J145" s="261"/>
      <c r="K145" s="261"/>
      <c r="L145" s="266"/>
      <c r="M145" s="267"/>
      <c r="N145" s="268"/>
      <c r="O145" s="268"/>
      <c r="P145" s="268"/>
      <c r="Q145" s="268"/>
      <c r="R145" s="268"/>
      <c r="S145" s="268"/>
      <c r="T145" s="269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70" t="s">
        <v>257</v>
      </c>
      <c r="AU145" s="270" t="s">
        <v>87</v>
      </c>
      <c r="AV145" s="15" t="s">
        <v>253</v>
      </c>
      <c r="AW145" s="15" t="s">
        <v>34</v>
      </c>
      <c r="AX145" s="15" t="s">
        <v>85</v>
      </c>
      <c r="AY145" s="270" t="s">
        <v>245</v>
      </c>
    </row>
    <row r="146" s="2" customFormat="1" ht="16.5" customHeight="1">
      <c r="A146" s="40"/>
      <c r="B146" s="41"/>
      <c r="C146" s="221" t="s">
        <v>246</v>
      </c>
      <c r="D146" s="221" t="s">
        <v>248</v>
      </c>
      <c r="E146" s="222" t="s">
        <v>2016</v>
      </c>
      <c r="F146" s="223" t="s">
        <v>2017</v>
      </c>
      <c r="G146" s="224" t="s">
        <v>329</v>
      </c>
      <c r="H146" s="225">
        <v>14</v>
      </c>
      <c r="I146" s="226"/>
      <c r="J146" s="227">
        <f>ROUND(I146*H146,2)</f>
        <v>0</v>
      </c>
      <c r="K146" s="223" t="s">
        <v>1</v>
      </c>
      <c r="L146" s="46"/>
      <c r="M146" s="228" t="s">
        <v>1</v>
      </c>
      <c r="N146" s="229" t="s">
        <v>42</v>
      </c>
      <c r="O146" s="93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32" t="s">
        <v>253</v>
      </c>
      <c r="AT146" s="232" t="s">
        <v>248</v>
      </c>
      <c r="AU146" s="232" t="s">
        <v>87</v>
      </c>
      <c r="AY146" s="19" t="s">
        <v>245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9" t="s">
        <v>85</v>
      </c>
      <c r="BK146" s="233">
        <f>ROUND(I146*H146,2)</f>
        <v>0</v>
      </c>
      <c r="BL146" s="19" t="s">
        <v>253</v>
      </c>
      <c r="BM146" s="232" t="s">
        <v>2018</v>
      </c>
    </row>
    <row r="147" s="2" customFormat="1">
      <c r="A147" s="40"/>
      <c r="B147" s="41"/>
      <c r="C147" s="42"/>
      <c r="D147" s="234" t="s">
        <v>255</v>
      </c>
      <c r="E147" s="42"/>
      <c r="F147" s="235" t="s">
        <v>2019</v>
      </c>
      <c r="G147" s="42"/>
      <c r="H147" s="42"/>
      <c r="I147" s="236"/>
      <c r="J147" s="42"/>
      <c r="K147" s="42"/>
      <c r="L147" s="46"/>
      <c r="M147" s="237"/>
      <c r="N147" s="238"/>
      <c r="O147" s="93"/>
      <c r="P147" s="93"/>
      <c r="Q147" s="93"/>
      <c r="R147" s="93"/>
      <c r="S147" s="93"/>
      <c r="T147" s="94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255</v>
      </c>
      <c r="AU147" s="19" t="s">
        <v>87</v>
      </c>
    </row>
    <row r="148" s="13" customFormat="1">
      <c r="A148" s="13"/>
      <c r="B148" s="239"/>
      <c r="C148" s="240"/>
      <c r="D148" s="234" t="s">
        <v>257</v>
      </c>
      <c r="E148" s="241" t="s">
        <v>1</v>
      </c>
      <c r="F148" s="242" t="s">
        <v>2013</v>
      </c>
      <c r="G148" s="240"/>
      <c r="H148" s="241" t="s">
        <v>1</v>
      </c>
      <c r="I148" s="243"/>
      <c r="J148" s="240"/>
      <c r="K148" s="240"/>
      <c r="L148" s="244"/>
      <c r="M148" s="245"/>
      <c r="N148" s="246"/>
      <c r="O148" s="246"/>
      <c r="P148" s="246"/>
      <c r="Q148" s="246"/>
      <c r="R148" s="246"/>
      <c r="S148" s="246"/>
      <c r="T148" s="24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8" t="s">
        <v>257</v>
      </c>
      <c r="AU148" s="248" t="s">
        <v>87</v>
      </c>
      <c r="AV148" s="13" t="s">
        <v>85</v>
      </c>
      <c r="AW148" s="13" t="s">
        <v>34</v>
      </c>
      <c r="AX148" s="13" t="s">
        <v>77</v>
      </c>
      <c r="AY148" s="248" t="s">
        <v>245</v>
      </c>
    </row>
    <row r="149" s="14" customFormat="1">
      <c r="A149" s="14"/>
      <c r="B149" s="249"/>
      <c r="C149" s="250"/>
      <c r="D149" s="234" t="s">
        <v>257</v>
      </c>
      <c r="E149" s="251" t="s">
        <v>1</v>
      </c>
      <c r="F149" s="252" t="s">
        <v>341</v>
      </c>
      <c r="G149" s="250"/>
      <c r="H149" s="253">
        <v>10</v>
      </c>
      <c r="I149" s="254"/>
      <c r="J149" s="250"/>
      <c r="K149" s="250"/>
      <c r="L149" s="255"/>
      <c r="M149" s="256"/>
      <c r="N149" s="257"/>
      <c r="O149" s="257"/>
      <c r="P149" s="257"/>
      <c r="Q149" s="257"/>
      <c r="R149" s="257"/>
      <c r="S149" s="257"/>
      <c r="T149" s="25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9" t="s">
        <v>257</v>
      </c>
      <c r="AU149" s="259" t="s">
        <v>87</v>
      </c>
      <c r="AV149" s="14" t="s">
        <v>87</v>
      </c>
      <c r="AW149" s="14" t="s">
        <v>34</v>
      </c>
      <c r="AX149" s="14" t="s">
        <v>77</v>
      </c>
      <c r="AY149" s="259" t="s">
        <v>245</v>
      </c>
    </row>
    <row r="150" s="13" customFormat="1">
      <c r="A150" s="13"/>
      <c r="B150" s="239"/>
      <c r="C150" s="240"/>
      <c r="D150" s="234" t="s">
        <v>257</v>
      </c>
      <c r="E150" s="241" t="s">
        <v>1</v>
      </c>
      <c r="F150" s="242" t="s">
        <v>2014</v>
      </c>
      <c r="G150" s="240"/>
      <c r="H150" s="241" t="s">
        <v>1</v>
      </c>
      <c r="I150" s="243"/>
      <c r="J150" s="240"/>
      <c r="K150" s="240"/>
      <c r="L150" s="244"/>
      <c r="M150" s="245"/>
      <c r="N150" s="246"/>
      <c r="O150" s="246"/>
      <c r="P150" s="246"/>
      <c r="Q150" s="246"/>
      <c r="R150" s="246"/>
      <c r="S150" s="246"/>
      <c r="T150" s="24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8" t="s">
        <v>257</v>
      </c>
      <c r="AU150" s="248" t="s">
        <v>87</v>
      </c>
      <c r="AV150" s="13" t="s">
        <v>85</v>
      </c>
      <c r="AW150" s="13" t="s">
        <v>34</v>
      </c>
      <c r="AX150" s="13" t="s">
        <v>77</v>
      </c>
      <c r="AY150" s="248" t="s">
        <v>245</v>
      </c>
    </row>
    <row r="151" s="14" customFormat="1">
      <c r="A151" s="14"/>
      <c r="B151" s="249"/>
      <c r="C151" s="250"/>
      <c r="D151" s="234" t="s">
        <v>257</v>
      </c>
      <c r="E151" s="251" t="s">
        <v>1</v>
      </c>
      <c r="F151" s="252" t="s">
        <v>77</v>
      </c>
      <c r="G151" s="250"/>
      <c r="H151" s="253">
        <v>0</v>
      </c>
      <c r="I151" s="254"/>
      <c r="J151" s="250"/>
      <c r="K151" s="250"/>
      <c r="L151" s="255"/>
      <c r="M151" s="256"/>
      <c r="N151" s="257"/>
      <c r="O151" s="257"/>
      <c r="P151" s="257"/>
      <c r="Q151" s="257"/>
      <c r="R151" s="257"/>
      <c r="S151" s="257"/>
      <c r="T151" s="25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9" t="s">
        <v>257</v>
      </c>
      <c r="AU151" s="259" t="s">
        <v>87</v>
      </c>
      <c r="AV151" s="14" t="s">
        <v>87</v>
      </c>
      <c r="AW151" s="14" t="s">
        <v>34</v>
      </c>
      <c r="AX151" s="14" t="s">
        <v>77</v>
      </c>
      <c r="AY151" s="259" t="s">
        <v>245</v>
      </c>
    </row>
    <row r="152" s="13" customFormat="1">
      <c r="A152" s="13"/>
      <c r="B152" s="239"/>
      <c r="C152" s="240"/>
      <c r="D152" s="234" t="s">
        <v>257</v>
      </c>
      <c r="E152" s="241" t="s">
        <v>1</v>
      </c>
      <c r="F152" s="242" t="s">
        <v>2015</v>
      </c>
      <c r="G152" s="240"/>
      <c r="H152" s="241" t="s">
        <v>1</v>
      </c>
      <c r="I152" s="243"/>
      <c r="J152" s="240"/>
      <c r="K152" s="240"/>
      <c r="L152" s="244"/>
      <c r="M152" s="245"/>
      <c r="N152" s="246"/>
      <c r="O152" s="246"/>
      <c r="P152" s="246"/>
      <c r="Q152" s="246"/>
      <c r="R152" s="246"/>
      <c r="S152" s="246"/>
      <c r="T152" s="247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8" t="s">
        <v>257</v>
      </c>
      <c r="AU152" s="248" t="s">
        <v>87</v>
      </c>
      <c r="AV152" s="13" t="s">
        <v>85</v>
      </c>
      <c r="AW152" s="13" t="s">
        <v>34</v>
      </c>
      <c r="AX152" s="13" t="s">
        <v>77</v>
      </c>
      <c r="AY152" s="248" t="s">
        <v>245</v>
      </c>
    </row>
    <row r="153" s="14" customFormat="1">
      <c r="A153" s="14"/>
      <c r="B153" s="249"/>
      <c r="C153" s="250"/>
      <c r="D153" s="234" t="s">
        <v>257</v>
      </c>
      <c r="E153" s="251" t="s">
        <v>1</v>
      </c>
      <c r="F153" s="252" t="s">
        <v>253</v>
      </c>
      <c r="G153" s="250"/>
      <c r="H153" s="253">
        <v>4</v>
      </c>
      <c r="I153" s="254"/>
      <c r="J153" s="250"/>
      <c r="K153" s="250"/>
      <c r="L153" s="255"/>
      <c r="M153" s="256"/>
      <c r="N153" s="257"/>
      <c r="O153" s="257"/>
      <c r="P153" s="257"/>
      <c r="Q153" s="257"/>
      <c r="R153" s="257"/>
      <c r="S153" s="257"/>
      <c r="T153" s="258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9" t="s">
        <v>257</v>
      </c>
      <c r="AU153" s="259" t="s">
        <v>87</v>
      </c>
      <c r="AV153" s="14" t="s">
        <v>87</v>
      </c>
      <c r="AW153" s="14" t="s">
        <v>34</v>
      </c>
      <c r="AX153" s="14" t="s">
        <v>77</v>
      </c>
      <c r="AY153" s="259" t="s">
        <v>245</v>
      </c>
    </row>
    <row r="154" s="15" customFormat="1">
      <c r="A154" s="15"/>
      <c r="B154" s="260"/>
      <c r="C154" s="261"/>
      <c r="D154" s="234" t="s">
        <v>257</v>
      </c>
      <c r="E154" s="262" t="s">
        <v>1990</v>
      </c>
      <c r="F154" s="263" t="s">
        <v>266</v>
      </c>
      <c r="G154" s="261"/>
      <c r="H154" s="264">
        <v>14</v>
      </c>
      <c r="I154" s="265"/>
      <c r="J154" s="261"/>
      <c r="K154" s="261"/>
      <c r="L154" s="266"/>
      <c r="M154" s="267"/>
      <c r="N154" s="268"/>
      <c r="O154" s="268"/>
      <c r="P154" s="268"/>
      <c r="Q154" s="268"/>
      <c r="R154" s="268"/>
      <c r="S154" s="268"/>
      <c r="T154" s="269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70" t="s">
        <v>257</v>
      </c>
      <c r="AU154" s="270" t="s">
        <v>87</v>
      </c>
      <c r="AV154" s="15" t="s">
        <v>253</v>
      </c>
      <c r="AW154" s="15" t="s">
        <v>34</v>
      </c>
      <c r="AX154" s="15" t="s">
        <v>85</v>
      </c>
      <c r="AY154" s="270" t="s">
        <v>245</v>
      </c>
    </row>
    <row r="155" s="2" customFormat="1" ht="16.5" customHeight="1">
      <c r="A155" s="40"/>
      <c r="B155" s="41"/>
      <c r="C155" s="221" t="s">
        <v>305</v>
      </c>
      <c r="D155" s="221" t="s">
        <v>248</v>
      </c>
      <c r="E155" s="222" t="s">
        <v>2020</v>
      </c>
      <c r="F155" s="223" t="s">
        <v>2021</v>
      </c>
      <c r="G155" s="224" t="s">
        <v>329</v>
      </c>
      <c r="H155" s="225">
        <v>262</v>
      </c>
      <c r="I155" s="226"/>
      <c r="J155" s="227">
        <f>ROUND(I155*H155,2)</f>
        <v>0</v>
      </c>
      <c r="K155" s="223" t="s">
        <v>252</v>
      </c>
      <c r="L155" s="46"/>
      <c r="M155" s="228" t="s">
        <v>1</v>
      </c>
      <c r="N155" s="229" t="s">
        <v>42</v>
      </c>
      <c r="O155" s="93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32" t="s">
        <v>253</v>
      </c>
      <c r="AT155" s="232" t="s">
        <v>248</v>
      </c>
      <c r="AU155" s="232" t="s">
        <v>87</v>
      </c>
      <c r="AY155" s="19" t="s">
        <v>245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9" t="s">
        <v>85</v>
      </c>
      <c r="BK155" s="233">
        <f>ROUND(I155*H155,2)</f>
        <v>0</v>
      </c>
      <c r="BL155" s="19" t="s">
        <v>253</v>
      </c>
      <c r="BM155" s="232" t="s">
        <v>2022</v>
      </c>
    </row>
    <row r="156" s="2" customFormat="1">
      <c r="A156" s="40"/>
      <c r="B156" s="41"/>
      <c r="C156" s="42"/>
      <c r="D156" s="234" t="s">
        <v>255</v>
      </c>
      <c r="E156" s="42"/>
      <c r="F156" s="235" t="s">
        <v>2023</v>
      </c>
      <c r="G156" s="42"/>
      <c r="H156" s="42"/>
      <c r="I156" s="236"/>
      <c r="J156" s="42"/>
      <c r="K156" s="42"/>
      <c r="L156" s="46"/>
      <c r="M156" s="237"/>
      <c r="N156" s="238"/>
      <c r="O156" s="93"/>
      <c r="P156" s="93"/>
      <c r="Q156" s="93"/>
      <c r="R156" s="93"/>
      <c r="S156" s="93"/>
      <c r="T156" s="94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255</v>
      </c>
      <c r="AU156" s="19" t="s">
        <v>87</v>
      </c>
    </row>
    <row r="157" s="13" customFormat="1">
      <c r="A157" s="13"/>
      <c r="B157" s="239"/>
      <c r="C157" s="240"/>
      <c r="D157" s="234" t="s">
        <v>257</v>
      </c>
      <c r="E157" s="241" t="s">
        <v>1</v>
      </c>
      <c r="F157" s="242" t="s">
        <v>2013</v>
      </c>
      <c r="G157" s="240"/>
      <c r="H157" s="241" t="s">
        <v>1</v>
      </c>
      <c r="I157" s="243"/>
      <c r="J157" s="240"/>
      <c r="K157" s="240"/>
      <c r="L157" s="244"/>
      <c r="M157" s="245"/>
      <c r="N157" s="246"/>
      <c r="O157" s="246"/>
      <c r="P157" s="246"/>
      <c r="Q157" s="246"/>
      <c r="R157" s="246"/>
      <c r="S157" s="246"/>
      <c r="T157" s="24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8" t="s">
        <v>257</v>
      </c>
      <c r="AU157" s="248" t="s">
        <v>87</v>
      </c>
      <c r="AV157" s="13" t="s">
        <v>85</v>
      </c>
      <c r="AW157" s="13" t="s">
        <v>34</v>
      </c>
      <c r="AX157" s="13" t="s">
        <v>77</v>
      </c>
      <c r="AY157" s="248" t="s">
        <v>245</v>
      </c>
    </row>
    <row r="158" s="14" customFormat="1">
      <c r="A158" s="14"/>
      <c r="B158" s="249"/>
      <c r="C158" s="250"/>
      <c r="D158" s="234" t="s">
        <v>257</v>
      </c>
      <c r="E158" s="251" t="s">
        <v>1</v>
      </c>
      <c r="F158" s="252" t="s">
        <v>2024</v>
      </c>
      <c r="G158" s="250"/>
      <c r="H158" s="253">
        <v>6</v>
      </c>
      <c r="I158" s="254"/>
      <c r="J158" s="250"/>
      <c r="K158" s="250"/>
      <c r="L158" s="255"/>
      <c r="M158" s="256"/>
      <c r="N158" s="257"/>
      <c r="O158" s="257"/>
      <c r="P158" s="257"/>
      <c r="Q158" s="257"/>
      <c r="R158" s="257"/>
      <c r="S158" s="257"/>
      <c r="T158" s="25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9" t="s">
        <v>257</v>
      </c>
      <c r="AU158" s="259" t="s">
        <v>87</v>
      </c>
      <c r="AV158" s="14" t="s">
        <v>87</v>
      </c>
      <c r="AW158" s="14" t="s">
        <v>34</v>
      </c>
      <c r="AX158" s="14" t="s">
        <v>77</v>
      </c>
      <c r="AY158" s="259" t="s">
        <v>245</v>
      </c>
    </row>
    <row r="159" s="14" customFormat="1">
      <c r="A159" s="14"/>
      <c r="B159" s="249"/>
      <c r="C159" s="250"/>
      <c r="D159" s="234" t="s">
        <v>257</v>
      </c>
      <c r="E159" s="251" t="s">
        <v>1</v>
      </c>
      <c r="F159" s="252" t="s">
        <v>2025</v>
      </c>
      <c r="G159" s="250"/>
      <c r="H159" s="253">
        <v>146</v>
      </c>
      <c r="I159" s="254"/>
      <c r="J159" s="250"/>
      <c r="K159" s="250"/>
      <c r="L159" s="255"/>
      <c r="M159" s="256"/>
      <c r="N159" s="257"/>
      <c r="O159" s="257"/>
      <c r="P159" s="257"/>
      <c r="Q159" s="257"/>
      <c r="R159" s="257"/>
      <c r="S159" s="257"/>
      <c r="T159" s="25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9" t="s">
        <v>257</v>
      </c>
      <c r="AU159" s="259" t="s">
        <v>87</v>
      </c>
      <c r="AV159" s="14" t="s">
        <v>87</v>
      </c>
      <c r="AW159" s="14" t="s">
        <v>34</v>
      </c>
      <c r="AX159" s="14" t="s">
        <v>77</v>
      </c>
      <c r="AY159" s="259" t="s">
        <v>245</v>
      </c>
    </row>
    <row r="160" s="13" customFormat="1">
      <c r="A160" s="13"/>
      <c r="B160" s="239"/>
      <c r="C160" s="240"/>
      <c r="D160" s="234" t="s">
        <v>257</v>
      </c>
      <c r="E160" s="241" t="s">
        <v>1</v>
      </c>
      <c r="F160" s="242" t="s">
        <v>2014</v>
      </c>
      <c r="G160" s="240"/>
      <c r="H160" s="241" t="s">
        <v>1</v>
      </c>
      <c r="I160" s="243"/>
      <c r="J160" s="240"/>
      <c r="K160" s="240"/>
      <c r="L160" s="244"/>
      <c r="M160" s="245"/>
      <c r="N160" s="246"/>
      <c r="O160" s="246"/>
      <c r="P160" s="246"/>
      <c r="Q160" s="246"/>
      <c r="R160" s="246"/>
      <c r="S160" s="246"/>
      <c r="T160" s="247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8" t="s">
        <v>257</v>
      </c>
      <c r="AU160" s="248" t="s">
        <v>87</v>
      </c>
      <c r="AV160" s="13" t="s">
        <v>85</v>
      </c>
      <c r="AW160" s="13" t="s">
        <v>34</v>
      </c>
      <c r="AX160" s="13" t="s">
        <v>77</v>
      </c>
      <c r="AY160" s="248" t="s">
        <v>245</v>
      </c>
    </row>
    <row r="161" s="14" customFormat="1">
      <c r="A161" s="14"/>
      <c r="B161" s="249"/>
      <c r="C161" s="250"/>
      <c r="D161" s="234" t="s">
        <v>257</v>
      </c>
      <c r="E161" s="251" t="s">
        <v>1</v>
      </c>
      <c r="F161" s="252" t="s">
        <v>2026</v>
      </c>
      <c r="G161" s="250"/>
      <c r="H161" s="253">
        <v>8</v>
      </c>
      <c r="I161" s="254"/>
      <c r="J161" s="250"/>
      <c r="K161" s="250"/>
      <c r="L161" s="255"/>
      <c r="M161" s="256"/>
      <c r="N161" s="257"/>
      <c r="O161" s="257"/>
      <c r="P161" s="257"/>
      <c r="Q161" s="257"/>
      <c r="R161" s="257"/>
      <c r="S161" s="257"/>
      <c r="T161" s="25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9" t="s">
        <v>257</v>
      </c>
      <c r="AU161" s="259" t="s">
        <v>87</v>
      </c>
      <c r="AV161" s="14" t="s">
        <v>87</v>
      </c>
      <c r="AW161" s="14" t="s">
        <v>34</v>
      </c>
      <c r="AX161" s="14" t="s">
        <v>77</v>
      </c>
      <c r="AY161" s="259" t="s">
        <v>245</v>
      </c>
    </row>
    <row r="162" s="14" customFormat="1">
      <c r="A162" s="14"/>
      <c r="B162" s="249"/>
      <c r="C162" s="250"/>
      <c r="D162" s="234" t="s">
        <v>257</v>
      </c>
      <c r="E162" s="251" t="s">
        <v>1</v>
      </c>
      <c r="F162" s="252" t="s">
        <v>2027</v>
      </c>
      <c r="G162" s="250"/>
      <c r="H162" s="253">
        <v>6</v>
      </c>
      <c r="I162" s="254"/>
      <c r="J162" s="250"/>
      <c r="K162" s="250"/>
      <c r="L162" s="255"/>
      <c r="M162" s="256"/>
      <c r="N162" s="257"/>
      <c r="O162" s="257"/>
      <c r="P162" s="257"/>
      <c r="Q162" s="257"/>
      <c r="R162" s="257"/>
      <c r="S162" s="257"/>
      <c r="T162" s="25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9" t="s">
        <v>257</v>
      </c>
      <c r="AU162" s="259" t="s">
        <v>87</v>
      </c>
      <c r="AV162" s="14" t="s">
        <v>87</v>
      </c>
      <c r="AW162" s="14" t="s">
        <v>34</v>
      </c>
      <c r="AX162" s="14" t="s">
        <v>77</v>
      </c>
      <c r="AY162" s="259" t="s">
        <v>245</v>
      </c>
    </row>
    <row r="163" s="13" customFormat="1">
      <c r="A163" s="13"/>
      <c r="B163" s="239"/>
      <c r="C163" s="240"/>
      <c r="D163" s="234" t="s">
        <v>257</v>
      </c>
      <c r="E163" s="241" t="s">
        <v>1</v>
      </c>
      <c r="F163" s="242" t="s">
        <v>2015</v>
      </c>
      <c r="G163" s="240"/>
      <c r="H163" s="241" t="s">
        <v>1</v>
      </c>
      <c r="I163" s="243"/>
      <c r="J163" s="240"/>
      <c r="K163" s="240"/>
      <c r="L163" s="244"/>
      <c r="M163" s="245"/>
      <c r="N163" s="246"/>
      <c r="O163" s="246"/>
      <c r="P163" s="246"/>
      <c r="Q163" s="246"/>
      <c r="R163" s="246"/>
      <c r="S163" s="246"/>
      <c r="T163" s="247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8" t="s">
        <v>257</v>
      </c>
      <c r="AU163" s="248" t="s">
        <v>87</v>
      </c>
      <c r="AV163" s="13" t="s">
        <v>85</v>
      </c>
      <c r="AW163" s="13" t="s">
        <v>34</v>
      </c>
      <c r="AX163" s="13" t="s">
        <v>77</v>
      </c>
      <c r="AY163" s="248" t="s">
        <v>245</v>
      </c>
    </row>
    <row r="164" s="14" customFormat="1">
      <c r="A164" s="14"/>
      <c r="B164" s="249"/>
      <c r="C164" s="250"/>
      <c r="D164" s="234" t="s">
        <v>257</v>
      </c>
      <c r="E164" s="251" t="s">
        <v>1</v>
      </c>
      <c r="F164" s="252" t="s">
        <v>2028</v>
      </c>
      <c r="G164" s="250"/>
      <c r="H164" s="253">
        <v>96</v>
      </c>
      <c r="I164" s="254"/>
      <c r="J164" s="250"/>
      <c r="K164" s="250"/>
      <c r="L164" s="255"/>
      <c r="M164" s="256"/>
      <c r="N164" s="257"/>
      <c r="O164" s="257"/>
      <c r="P164" s="257"/>
      <c r="Q164" s="257"/>
      <c r="R164" s="257"/>
      <c r="S164" s="257"/>
      <c r="T164" s="25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9" t="s">
        <v>257</v>
      </c>
      <c r="AU164" s="259" t="s">
        <v>87</v>
      </c>
      <c r="AV164" s="14" t="s">
        <v>87</v>
      </c>
      <c r="AW164" s="14" t="s">
        <v>34</v>
      </c>
      <c r="AX164" s="14" t="s">
        <v>77</v>
      </c>
      <c r="AY164" s="259" t="s">
        <v>245</v>
      </c>
    </row>
    <row r="165" s="15" customFormat="1">
      <c r="A165" s="15"/>
      <c r="B165" s="260"/>
      <c r="C165" s="261"/>
      <c r="D165" s="234" t="s">
        <v>257</v>
      </c>
      <c r="E165" s="262" t="s">
        <v>1987</v>
      </c>
      <c r="F165" s="263" t="s">
        <v>266</v>
      </c>
      <c r="G165" s="261"/>
      <c r="H165" s="264">
        <v>262</v>
      </c>
      <c r="I165" s="265"/>
      <c r="J165" s="261"/>
      <c r="K165" s="261"/>
      <c r="L165" s="266"/>
      <c r="M165" s="267"/>
      <c r="N165" s="268"/>
      <c r="O165" s="268"/>
      <c r="P165" s="268"/>
      <c r="Q165" s="268"/>
      <c r="R165" s="268"/>
      <c r="S165" s="268"/>
      <c r="T165" s="269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70" t="s">
        <v>257</v>
      </c>
      <c r="AU165" s="270" t="s">
        <v>87</v>
      </c>
      <c r="AV165" s="15" t="s">
        <v>253</v>
      </c>
      <c r="AW165" s="15" t="s">
        <v>34</v>
      </c>
      <c r="AX165" s="15" t="s">
        <v>85</v>
      </c>
      <c r="AY165" s="270" t="s">
        <v>245</v>
      </c>
    </row>
    <row r="166" s="2" customFormat="1" ht="16.5" customHeight="1">
      <c r="A166" s="40"/>
      <c r="B166" s="41"/>
      <c r="C166" s="221" t="s">
        <v>314</v>
      </c>
      <c r="D166" s="221" t="s">
        <v>248</v>
      </c>
      <c r="E166" s="222" t="s">
        <v>2029</v>
      </c>
      <c r="F166" s="223" t="s">
        <v>2030</v>
      </c>
      <c r="G166" s="224" t="s">
        <v>329</v>
      </c>
      <c r="H166" s="225">
        <v>43</v>
      </c>
      <c r="I166" s="226"/>
      <c r="J166" s="227">
        <f>ROUND(I166*H166,2)</f>
        <v>0</v>
      </c>
      <c r="K166" s="223" t="s">
        <v>252</v>
      </c>
      <c r="L166" s="46"/>
      <c r="M166" s="228" t="s">
        <v>1</v>
      </c>
      <c r="N166" s="229" t="s">
        <v>42</v>
      </c>
      <c r="O166" s="93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32" t="s">
        <v>253</v>
      </c>
      <c r="AT166" s="232" t="s">
        <v>248</v>
      </c>
      <c r="AU166" s="232" t="s">
        <v>87</v>
      </c>
      <c r="AY166" s="19" t="s">
        <v>245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9" t="s">
        <v>85</v>
      </c>
      <c r="BK166" s="233">
        <f>ROUND(I166*H166,2)</f>
        <v>0</v>
      </c>
      <c r="BL166" s="19" t="s">
        <v>253</v>
      </c>
      <c r="BM166" s="232" t="s">
        <v>2031</v>
      </c>
    </row>
    <row r="167" s="2" customFormat="1">
      <c r="A167" s="40"/>
      <c r="B167" s="41"/>
      <c r="C167" s="42"/>
      <c r="D167" s="234" t="s">
        <v>255</v>
      </c>
      <c r="E167" s="42"/>
      <c r="F167" s="235" t="s">
        <v>2032</v>
      </c>
      <c r="G167" s="42"/>
      <c r="H167" s="42"/>
      <c r="I167" s="236"/>
      <c r="J167" s="42"/>
      <c r="K167" s="42"/>
      <c r="L167" s="46"/>
      <c r="M167" s="237"/>
      <c r="N167" s="238"/>
      <c r="O167" s="93"/>
      <c r="P167" s="93"/>
      <c r="Q167" s="93"/>
      <c r="R167" s="93"/>
      <c r="S167" s="93"/>
      <c r="T167" s="94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255</v>
      </c>
      <c r="AU167" s="19" t="s">
        <v>87</v>
      </c>
    </row>
    <row r="168" s="13" customFormat="1">
      <c r="A168" s="13"/>
      <c r="B168" s="239"/>
      <c r="C168" s="240"/>
      <c r="D168" s="234" t="s">
        <v>257</v>
      </c>
      <c r="E168" s="241" t="s">
        <v>1</v>
      </c>
      <c r="F168" s="242" t="s">
        <v>2013</v>
      </c>
      <c r="G168" s="240"/>
      <c r="H168" s="241" t="s">
        <v>1</v>
      </c>
      <c r="I168" s="243"/>
      <c r="J168" s="240"/>
      <c r="K168" s="240"/>
      <c r="L168" s="244"/>
      <c r="M168" s="245"/>
      <c r="N168" s="246"/>
      <c r="O168" s="246"/>
      <c r="P168" s="246"/>
      <c r="Q168" s="246"/>
      <c r="R168" s="246"/>
      <c r="S168" s="246"/>
      <c r="T168" s="24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8" t="s">
        <v>257</v>
      </c>
      <c r="AU168" s="248" t="s">
        <v>87</v>
      </c>
      <c r="AV168" s="13" t="s">
        <v>85</v>
      </c>
      <c r="AW168" s="13" t="s">
        <v>34</v>
      </c>
      <c r="AX168" s="13" t="s">
        <v>77</v>
      </c>
      <c r="AY168" s="248" t="s">
        <v>245</v>
      </c>
    </row>
    <row r="169" s="14" customFormat="1">
      <c r="A169" s="14"/>
      <c r="B169" s="249"/>
      <c r="C169" s="250"/>
      <c r="D169" s="234" t="s">
        <v>257</v>
      </c>
      <c r="E169" s="251" t="s">
        <v>1</v>
      </c>
      <c r="F169" s="252" t="s">
        <v>218</v>
      </c>
      <c r="G169" s="250"/>
      <c r="H169" s="253">
        <v>26</v>
      </c>
      <c r="I169" s="254"/>
      <c r="J169" s="250"/>
      <c r="K169" s="250"/>
      <c r="L169" s="255"/>
      <c r="M169" s="256"/>
      <c r="N169" s="257"/>
      <c r="O169" s="257"/>
      <c r="P169" s="257"/>
      <c r="Q169" s="257"/>
      <c r="R169" s="257"/>
      <c r="S169" s="257"/>
      <c r="T169" s="25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9" t="s">
        <v>257</v>
      </c>
      <c r="AU169" s="259" t="s">
        <v>87</v>
      </c>
      <c r="AV169" s="14" t="s">
        <v>87</v>
      </c>
      <c r="AW169" s="14" t="s">
        <v>34</v>
      </c>
      <c r="AX169" s="14" t="s">
        <v>77</v>
      </c>
      <c r="AY169" s="259" t="s">
        <v>245</v>
      </c>
    </row>
    <row r="170" s="13" customFormat="1">
      <c r="A170" s="13"/>
      <c r="B170" s="239"/>
      <c r="C170" s="240"/>
      <c r="D170" s="234" t="s">
        <v>257</v>
      </c>
      <c r="E170" s="241" t="s">
        <v>1</v>
      </c>
      <c r="F170" s="242" t="s">
        <v>2014</v>
      </c>
      <c r="G170" s="240"/>
      <c r="H170" s="241" t="s">
        <v>1</v>
      </c>
      <c r="I170" s="243"/>
      <c r="J170" s="240"/>
      <c r="K170" s="240"/>
      <c r="L170" s="244"/>
      <c r="M170" s="245"/>
      <c r="N170" s="246"/>
      <c r="O170" s="246"/>
      <c r="P170" s="246"/>
      <c r="Q170" s="246"/>
      <c r="R170" s="246"/>
      <c r="S170" s="246"/>
      <c r="T170" s="247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8" t="s">
        <v>257</v>
      </c>
      <c r="AU170" s="248" t="s">
        <v>87</v>
      </c>
      <c r="AV170" s="13" t="s">
        <v>85</v>
      </c>
      <c r="AW170" s="13" t="s">
        <v>34</v>
      </c>
      <c r="AX170" s="13" t="s">
        <v>77</v>
      </c>
      <c r="AY170" s="248" t="s">
        <v>245</v>
      </c>
    </row>
    <row r="171" s="14" customFormat="1">
      <c r="A171" s="14"/>
      <c r="B171" s="249"/>
      <c r="C171" s="250"/>
      <c r="D171" s="234" t="s">
        <v>257</v>
      </c>
      <c r="E171" s="251" t="s">
        <v>1</v>
      </c>
      <c r="F171" s="252" t="s">
        <v>87</v>
      </c>
      <c r="G171" s="250"/>
      <c r="H171" s="253">
        <v>2</v>
      </c>
      <c r="I171" s="254"/>
      <c r="J171" s="250"/>
      <c r="K171" s="250"/>
      <c r="L171" s="255"/>
      <c r="M171" s="256"/>
      <c r="N171" s="257"/>
      <c r="O171" s="257"/>
      <c r="P171" s="257"/>
      <c r="Q171" s="257"/>
      <c r="R171" s="257"/>
      <c r="S171" s="257"/>
      <c r="T171" s="258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9" t="s">
        <v>257</v>
      </c>
      <c r="AU171" s="259" t="s">
        <v>87</v>
      </c>
      <c r="AV171" s="14" t="s">
        <v>87</v>
      </c>
      <c r="AW171" s="14" t="s">
        <v>34</v>
      </c>
      <c r="AX171" s="14" t="s">
        <v>77</v>
      </c>
      <c r="AY171" s="259" t="s">
        <v>245</v>
      </c>
    </row>
    <row r="172" s="13" customFormat="1">
      <c r="A172" s="13"/>
      <c r="B172" s="239"/>
      <c r="C172" s="240"/>
      <c r="D172" s="234" t="s">
        <v>257</v>
      </c>
      <c r="E172" s="241" t="s">
        <v>1</v>
      </c>
      <c r="F172" s="242" t="s">
        <v>2015</v>
      </c>
      <c r="G172" s="240"/>
      <c r="H172" s="241" t="s">
        <v>1</v>
      </c>
      <c r="I172" s="243"/>
      <c r="J172" s="240"/>
      <c r="K172" s="240"/>
      <c r="L172" s="244"/>
      <c r="M172" s="245"/>
      <c r="N172" s="246"/>
      <c r="O172" s="246"/>
      <c r="P172" s="246"/>
      <c r="Q172" s="246"/>
      <c r="R172" s="246"/>
      <c r="S172" s="246"/>
      <c r="T172" s="247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8" t="s">
        <v>257</v>
      </c>
      <c r="AU172" s="248" t="s">
        <v>87</v>
      </c>
      <c r="AV172" s="13" t="s">
        <v>85</v>
      </c>
      <c r="AW172" s="13" t="s">
        <v>34</v>
      </c>
      <c r="AX172" s="13" t="s">
        <v>77</v>
      </c>
      <c r="AY172" s="248" t="s">
        <v>245</v>
      </c>
    </row>
    <row r="173" s="14" customFormat="1">
      <c r="A173" s="14"/>
      <c r="B173" s="249"/>
      <c r="C173" s="250"/>
      <c r="D173" s="234" t="s">
        <v>257</v>
      </c>
      <c r="E173" s="251" t="s">
        <v>1</v>
      </c>
      <c r="F173" s="252" t="s">
        <v>395</v>
      </c>
      <c r="G173" s="250"/>
      <c r="H173" s="253">
        <v>15</v>
      </c>
      <c r="I173" s="254"/>
      <c r="J173" s="250"/>
      <c r="K173" s="250"/>
      <c r="L173" s="255"/>
      <c r="M173" s="256"/>
      <c r="N173" s="257"/>
      <c r="O173" s="257"/>
      <c r="P173" s="257"/>
      <c r="Q173" s="257"/>
      <c r="R173" s="257"/>
      <c r="S173" s="257"/>
      <c r="T173" s="25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9" t="s">
        <v>257</v>
      </c>
      <c r="AU173" s="259" t="s">
        <v>87</v>
      </c>
      <c r="AV173" s="14" t="s">
        <v>87</v>
      </c>
      <c r="AW173" s="14" t="s">
        <v>34</v>
      </c>
      <c r="AX173" s="14" t="s">
        <v>77</v>
      </c>
      <c r="AY173" s="259" t="s">
        <v>245</v>
      </c>
    </row>
    <row r="174" s="15" customFormat="1">
      <c r="A174" s="15"/>
      <c r="B174" s="260"/>
      <c r="C174" s="261"/>
      <c r="D174" s="234" t="s">
        <v>257</v>
      </c>
      <c r="E174" s="262" t="s">
        <v>1985</v>
      </c>
      <c r="F174" s="263" t="s">
        <v>266</v>
      </c>
      <c r="G174" s="261"/>
      <c r="H174" s="264">
        <v>43</v>
      </c>
      <c r="I174" s="265"/>
      <c r="J174" s="261"/>
      <c r="K174" s="261"/>
      <c r="L174" s="266"/>
      <c r="M174" s="267"/>
      <c r="N174" s="268"/>
      <c r="O174" s="268"/>
      <c r="P174" s="268"/>
      <c r="Q174" s="268"/>
      <c r="R174" s="268"/>
      <c r="S174" s="268"/>
      <c r="T174" s="269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70" t="s">
        <v>257</v>
      </c>
      <c r="AU174" s="270" t="s">
        <v>87</v>
      </c>
      <c r="AV174" s="15" t="s">
        <v>253</v>
      </c>
      <c r="AW174" s="15" t="s">
        <v>34</v>
      </c>
      <c r="AX174" s="15" t="s">
        <v>85</v>
      </c>
      <c r="AY174" s="270" t="s">
        <v>245</v>
      </c>
    </row>
    <row r="175" s="2" customFormat="1" ht="16.5" customHeight="1">
      <c r="A175" s="40"/>
      <c r="B175" s="41"/>
      <c r="C175" s="221" t="s">
        <v>326</v>
      </c>
      <c r="D175" s="221" t="s">
        <v>248</v>
      </c>
      <c r="E175" s="222" t="s">
        <v>2033</v>
      </c>
      <c r="F175" s="223" t="s">
        <v>2034</v>
      </c>
      <c r="G175" s="224" t="s">
        <v>329</v>
      </c>
      <c r="H175" s="225">
        <v>14</v>
      </c>
      <c r="I175" s="226"/>
      <c r="J175" s="227">
        <f>ROUND(I175*H175,2)</f>
        <v>0</v>
      </c>
      <c r="K175" s="223" t="s">
        <v>1</v>
      </c>
      <c r="L175" s="46"/>
      <c r="M175" s="228" t="s">
        <v>1</v>
      </c>
      <c r="N175" s="229" t="s">
        <v>42</v>
      </c>
      <c r="O175" s="93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32" t="s">
        <v>253</v>
      </c>
      <c r="AT175" s="232" t="s">
        <v>248</v>
      </c>
      <c r="AU175" s="232" t="s">
        <v>87</v>
      </c>
      <c r="AY175" s="19" t="s">
        <v>245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9" t="s">
        <v>85</v>
      </c>
      <c r="BK175" s="233">
        <f>ROUND(I175*H175,2)</f>
        <v>0</v>
      </c>
      <c r="BL175" s="19" t="s">
        <v>253</v>
      </c>
      <c r="BM175" s="232" t="s">
        <v>2035</v>
      </c>
    </row>
    <row r="176" s="2" customFormat="1">
      <c r="A176" s="40"/>
      <c r="B176" s="41"/>
      <c r="C176" s="42"/>
      <c r="D176" s="234" t="s">
        <v>255</v>
      </c>
      <c r="E176" s="42"/>
      <c r="F176" s="235" t="s">
        <v>2036</v>
      </c>
      <c r="G176" s="42"/>
      <c r="H176" s="42"/>
      <c r="I176" s="236"/>
      <c r="J176" s="42"/>
      <c r="K176" s="42"/>
      <c r="L176" s="46"/>
      <c r="M176" s="237"/>
      <c r="N176" s="238"/>
      <c r="O176" s="93"/>
      <c r="P176" s="93"/>
      <c r="Q176" s="93"/>
      <c r="R176" s="93"/>
      <c r="S176" s="93"/>
      <c r="T176" s="94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255</v>
      </c>
      <c r="AU176" s="19" t="s">
        <v>87</v>
      </c>
    </row>
    <row r="177" s="13" customFormat="1">
      <c r="A177" s="13"/>
      <c r="B177" s="239"/>
      <c r="C177" s="240"/>
      <c r="D177" s="234" t="s">
        <v>257</v>
      </c>
      <c r="E177" s="241" t="s">
        <v>1</v>
      </c>
      <c r="F177" s="242" t="s">
        <v>2013</v>
      </c>
      <c r="G177" s="240"/>
      <c r="H177" s="241" t="s">
        <v>1</v>
      </c>
      <c r="I177" s="243"/>
      <c r="J177" s="240"/>
      <c r="K177" s="240"/>
      <c r="L177" s="244"/>
      <c r="M177" s="245"/>
      <c r="N177" s="246"/>
      <c r="O177" s="246"/>
      <c r="P177" s="246"/>
      <c r="Q177" s="246"/>
      <c r="R177" s="246"/>
      <c r="S177" s="246"/>
      <c r="T177" s="24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8" t="s">
        <v>257</v>
      </c>
      <c r="AU177" s="248" t="s">
        <v>87</v>
      </c>
      <c r="AV177" s="13" t="s">
        <v>85</v>
      </c>
      <c r="AW177" s="13" t="s">
        <v>34</v>
      </c>
      <c r="AX177" s="13" t="s">
        <v>77</v>
      </c>
      <c r="AY177" s="248" t="s">
        <v>245</v>
      </c>
    </row>
    <row r="178" s="14" customFormat="1">
      <c r="A178" s="14"/>
      <c r="B178" s="249"/>
      <c r="C178" s="250"/>
      <c r="D178" s="234" t="s">
        <v>257</v>
      </c>
      <c r="E178" s="251" t="s">
        <v>1</v>
      </c>
      <c r="F178" s="252" t="s">
        <v>341</v>
      </c>
      <c r="G178" s="250"/>
      <c r="H178" s="253">
        <v>10</v>
      </c>
      <c r="I178" s="254"/>
      <c r="J178" s="250"/>
      <c r="K178" s="250"/>
      <c r="L178" s="255"/>
      <c r="M178" s="256"/>
      <c r="N178" s="257"/>
      <c r="O178" s="257"/>
      <c r="P178" s="257"/>
      <c r="Q178" s="257"/>
      <c r="R178" s="257"/>
      <c r="S178" s="257"/>
      <c r="T178" s="25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9" t="s">
        <v>257</v>
      </c>
      <c r="AU178" s="259" t="s">
        <v>87</v>
      </c>
      <c r="AV178" s="14" t="s">
        <v>87</v>
      </c>
      <c r="AW178" s="14" t="s">
        <v>34</v>
      </c>
      <c r="AX178" s="14" t="s">
        <v>77</v>
      </c>
      <c r="AY178" s="259" t="s">
        <v>245</v>
      </c>
    </row>
    <row r="179" s="13" customFormat="1">
      <c r="A179" s="13"/>
      <c r="B179" s="239"/>
      <c r="C179" s="240"/>
      <c r="D179" s="234" t="s">
        <v>257</v>
      </c>
      <c r="E179" s="241" t="s">
        <v>1</v>
      </c>
      <c r="F179" s="242" t="s">
        <v>2014</v>
      </c>
      <c r="G179" s="240"/>
      <c r="H179" s="241" t="s">
        <v>1</v>
      </c>
      <c r="I179" s="243"/>
      <c r="J179" s="240"/>
      <c r="K179" s="240"/>
      <c r="L179" s="244"/>
      <c r="M179" s="245"/>
      <c r="N179" s="246"/>
      <c r="O179" s="246"/>
      <c r="P179" s="246"/>
      <c r="Q179" s="246"/>
      <c r="R179" s="246"/>
      <c r="S179" s="246"/>
      <c r="T179" s="247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8" t="s">
        <v>257</v>
      </c>
      <c r="AU179" s="248" t="s">
        <v>87</v>
      </c>
      <c r="AV179" s="13" t="s">
        <v>85</v>
      </c>
      <c r="AW179" s="13" t="s">
        <v>34</v>
      </c>
      <c r="AX179" s="13" t="s">
        <v>77</v>
      </c>
      <c r="AY179" s="248" t="s">
        <v>245</v>
      </c>
    </row>
    <row r="180" s="14" customFormat="1">
      <c r="A180" s="14"/>
      <c r="B180" s="249"/>
      <c r="C180" s="250"/>
      <c r="D180" s="234" t="s">
        <v>257</v>
      </c>
      <c r="E180" s="251" t="s">
        <v>1</v>
      </c>
      <c r="F180" s="252" t="s">
        <v>77</v>
      </c>
      <c r="G180" s="250"/>
      <c r="H180" s="253">
        <v>0</v>
      </c>
      <c r="I180" s="254"/>
      <c r="J180" s="250"/>
      <c r="K180" s="250"/>
      <c r="L180" s="255"/>
      <c r="M180" s="256"/>
      <c r="N180" s="257"/>
      <c r="O180" s="257"/>
      <c r="P180" s="257"/>
      <c r="Q180" s="257"/>
      <c r="R180" s="257"/>
      <c r="S180" s="257"/>
      <c r="T180" s="25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9" t="s">
        <v>257</v>
      </c>
      <c r="AU180" s="259" t="s">
        <v>87</v>
      </c>
      <c r="AV180" s="14" t="s">
        <v>87</v>
      </c>
      <c r="AW180" s="14" t="s">
        <v>34</v>
      </c>
      <c r="AX180" s="14" t="s">
        <v>77</v>
      </c>
      <c r="AY180" s="259" t="s">
        <v>245</v>
      </c>
    </row>
    <row r="181" s="13" customFormat="1">
      <c r="A181" s="13"/>
      <c r="B181" s="239"/>
      <c r="C181" s="240"/>
      <c r="D181" s="234" t="s">
        <v>257</v>
      </c>
      <c r="E181" s="241" t="s">
        <v>1</v>
      </c>
      <c r="F181" s="242" t="s">
        <v>2015</v>
      </c>
      <c r="G181" s="240"/>
      <c r="H181" s="241" t="s">
        <v>1</v>
      </c>
      <c r="I181" s="243"/>
      <c r="J181" s="240"/>
      <c r="K181" s="240"/>
      <c r="L181" s="244"/>
      <c r="M181" s="245"/>
      <c r="N181" s="246"/>
      <c r="O181" s="246"/>
      <c r="P181" s="246"/>
      <c r="Q181" s="246"/>
      <c r="R181" s="246"/>
      <c r="S181" s="246"/>
      <c r="T181" s="24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8" t="s">
        <v>257</v>
      </c>
      <c r="AU181" s="248" t="s">
        <v>87</v>
      </c>
      <c r="AV181" s="13" t="s">
        <v>85</v>
      </c>
      <c r="AW181" s="13" t="s">
        <v>34</v>
      </c>
      <c r="AX181" s="13" t="s">
        <v>77</v>
      </c>
      <c r="AY181" s="248" t="s">
        <v>245</v>
      </c>
    </row>
    <row r="182" s="14" customFormat="1">
      <c r="A182" s="14"/>
      <c r="B182" s="249"/>
      <c r="C182" s="250"/>
      <c r="D182" s="234" t="s">
        <v>257</v>
      </c>
      <c r="E182" s="251" t="s">
        <v>1</v>
      </c>
      <c r="F182" s="252" t="s">
        <v>253</v>
      </c>
      <c r="G182" s="250"/>
      <c r="H182" s="253">
        <v>4</v>
      </c>
      <c r="I182" s="254"/>
      <c r="J182" s="250"/>
      <c r="K182" s="250"/>
      <c r="L182" s="255"/>
      <c r="M182" s="256"/>
      <c r="N182" s="257"/>
      <c r="O182" s="257"/>
      <c r="P182" s="257"/>
      <c r="Q182" s="257"/>
      <c r="R182" s="257"/>
      <c r="S182" s="257"/>
      <c r="T182" s="25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9" t="s">
        <v>257</v>
      </c>
      <c r="AU182" s="259" t="s">
        <v>87</v>
      </c>
      <c r="AV182" s="14" t="s">
        <v>87</v>
      </c>
      <c r="AW182" s="14" t="s">
        <v>34</v>
      </c>
      <c r="AX182" s="14" t="s">
        <v>77</v>
      </c>
      <c r="AY182" s="259" t="s">
        <v>245</v>
      </c>
    </row>
    <row r="183" s="15" customFormat="1">
      <c r="A183" s="15"/>
      <c r="B183" s="260"/>
      <c r="C183" s="261"/>
      <c r="D183" s="234" t="s">
        <v>257</v>
      </c>
      <c r="E183" s="262" t="s">
        <v>1992</v>
      </c>
      <c r="F183" s="263" t="s">
        <v>266</v>
      </c>
      <c r="G183" s="261"/>
      <c r="H183" s="264">
        <v>14</v>
      </c>
      <c r="I183" s="265"/>
      <c r="J183" s="261"/>
      <c r="K183" s="261"/>
      <c r="L183" s="266"/>
      <c r="M183" s="267"/>
      <c r="N183" s="268"/>
      <c r="O183" s="268"/>
      <c r="P183" s="268"/>
      <c r="Q183" s="268"/>
      <c r="R183" s="268"/>
      <c r="S183" s="268"/>
      <c r="T183" s="269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70" t="s">
        <v>257</v>
      </c>
      <c r="AU183" s="270" t="s">
        <v>87</v>
      </c>
      <c r="AV183" s="15" t="s">
        <v>253</v>
      </c>
      <c r="AW183" s="15" t="s">
        <v>34</v>
      </c>
      <c r="AX183" s="15" t="s">
        <v>85</v>
      </c>
      <c r="AY183" s="270" t="s">
        <v>245</v>
      </c>
    </row>
    <row r="184" s="2" customFormat="1" ht="16.5" customHeight="1">
      <c r="A184" s="40"/>
      <c r="B184" s="41"/>
      <c r="C184" s="221" t="s">
        <v>335</v>
      </c>
      <c r="D184" s="221" t="s">
        <v>248</v>
      </c>
      <c r="E184" s="222" t="s">
        <v>2037</v>
      </c>
      <c r="F184" s="223" t="s">
        <v>2038</v>
      </c>
      <c r="G184" s="224" t="s">
        <v>329</v>
      </c>
      <c r="H184" s="225">
        <v>6</v>
      </c>
      <c r="I184" s="226"/>
      <c r="J184" s="227">
        <f>ROUND(I184*H184,2)</f>
        <v>0</v>
      </c>
      <c r="K184" s="223" t="s">
        <v>252</v>
      </c>
      <c r="L184" s="46"/>
      <c r="M184" s="228" t="s">
        <v>1</v>
      </c>
      <c r="N184" s="229" t="s">
        <v>42</v>
      </c>
      <c r="O184" s="93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32" t="s">
        <v>253</v>
      </c>
      <c r="AT184" s="232" t="s">
        <v>248</v>
      </c>
      <c r="AU184" s="232" t="s">
        <v>87</v>
      </c>
      <c r="AY184" s="19" t="s">
        <v>245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9" t="s">
        <v>85</v>
      </c>
      <c r="BK184" s="233">
        <f>ROUND(I184*H184,2)</f>
        <v>0</v>
      </c>
      <c r="BL184" s="19" t="s">
        <v>253</v>
      </c>
      <c r="BM184" s="232" t="s">
        <v>2039</v>
      </c>
    </row>
    <row r="185" s="2" customFormat="1">
      <c r="A185" s="40"/>
      <c r="B185" s="41"/>
      <c r="C185" s="42"/>
      <c r="D185" s="234" t="s">
        <v>255</v>
      </c>
      <c r="E185" s="42"/>
      <c r="F185" s="235" t="s">
        <v>2040</v>
      </c>
      <c r="G185" s="42"/>
      <c r="H185" s="42"/>
      <c r="I185" s="236"/>
      <c r="J185" s="42"/>
      <c r="K185" s="42"/>
      <c r="L185" s="46"/>
      <c r="M185" s="237"/>
      <c r="N185" s="238"/>
      <c r="O185" s="93"/>
      <c r="P185" s="93"/>
      <c r="Q185" s="93"/>
      <c r="R185" s="93"/>
      <c r="S185" s="93"/>
      <c r="T185" s="94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255</v>
      </c>
      <c r="AU185" s="19" t="s">
        <v>87</v>
      </c>
    </row>
    <row r="186" s="13" customFormat="1">
      <c r="A186" s="13"/>
      <c r="B186" s="239"/>
      <c r="C186" s="240"/>
      <c r="D186" s="234" t="s">
        <v>257</v>
      </c>
      <c r="E186" s="241" t="s">
        <v>1</v>
      </c>
      <c r="F186" s="242" t="s">
        <v>2014</v>
      </c>
      <c r="G186" s="240"/>
      <c r="H186" s="241" t="s">
        <v>1</v>
      </c>
      <c r="I186" s="243"/>
      <c r="J186" s="240"/>
      <c r="K186" s="240"/>
      <c r="L186" s="244"/>
      <c r="M186" s="245"/>
      <c r="N186" s="246"/>
      <c r="O186" s="246"/>
      <c r="P186" s="246"/>
      <c r="Q186" s="246"/>
      <c r="R186" s="246"/>
      <c r="S186" s="246"/>
      <c r="T186" s="247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8" t="s">
        <v>257</v>
      </c>
      <c r="AU186" s="248" t="s">
        <v>87</v>
      </c>
      <c r="AV186" s="13" t="s">
        <v>85</v>
      </c>
      <c r="AW186" s="13" t="s">
        <v>34</v>
      </c>
      <c r="AX186" s="13" t="s">
        <v>77</v>
      </c>
      <c r="AY186" s="248" t="s">
        <v>245</v>
      </c>
    </row>
    <row r="187" s="14" customFormat="1">
      <c r="A187" s="14"/>
      <c r="B187" s="249"/>
      <c r="C187" s="250"/>
      <c r="D187" s="234" t="s">
        <v>257</v>
      </c>
      <c r="E187" s="251" t="s">
        <v>1986</v>
      </c>
      <c r="F187" s="252" t="s">
        <v>2041</v>
      </c>
      <c r="G187" s="250"/>
      <c r="H187" s="253">
        <v>6</v>
      </c>
      <c r="I187" s="254"/>
      <c r="J187" s="250"/>
      <c r="K187" s="250"/>
      <c r="L187" s="255"/>
      <c r="M187" s="256"/>
      <c r="N187" s="257"/>
      <c r="O187" s="257"/>
      <c r="P187" s="257"/>
      <c r="Q187" s="257"/>
      <c r="R187" s="257"/>
      <c r="S187" s="257"/>
      <c r="T187" s="25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9" t="s">
        <v>257</v>
      </c>
      <c r="AU187" s="259" t="s">
        <v>87</v>
      </c>
      <c r="AV187" s="14" t="s">
        <v>87</v>
      </c>
      <c r="AW187" s="14" t="s">
        <v>34</v>
      </c>
      <c r="AX187" s="14" t="s">
        <v>85</v>
      </c>
      <c r="AY187" s="259" t="s">
        <v>245</v>
      </c>
    </row>
    <row r="188" s="2" customFormat="1" ht="16.5" customHeight="1">
      <c r="A188" s="40"/>
      <c r="B188" s="41"/>
      <c r="C188" s="221" t="s">
        <v>341</v>
      </c>
      <c r="D188" s="221" t="s">
        <v>248</v>
      </c>
      <c r="E188" s="222" t="s">
        <v>2042</v>
      </c>
      <c r="F188" s="223" t="s">
        <v>2043</v>
      </c>
      <c r="G188" s="224" t="s">
        <v>329</v>
      </c>
      <c r="H188" s="225">
        <v>8</v>
      </c>
      <c r="I188" s="226"/>
      <c r="J188" s="227">
        <f>ROUND(I188*H188,2)</f>
        <v>0</v>
      </c>
      <c r="K188" s="223" t="s">
        <v>252</v>
      </c>
      <c r="L188" s="46"/>
      <c r="M188" s="228" t="s">
        <v>1</v>
      </c>
      <c r="N188" s="229" t="s">
        <v>42</v>
      </c>
      <c r="O188" s="93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32" t="s">
        <v>253</v>
      </c>
      <c r="AT188" s="232" t="s">
        <v>248</v>
      </c>
      <c r="AU188" s="232" t="s">
        <v>87</v>
      </c>
      <c r="AY188" s="19" t="s">
        <v>245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9" t="s">
        <v>85</v>
      </c>
      <c r="BK188" s="233">
        <f>ROUND(I188*H188,2)</f>
        <v>0</v>
      </c>
      <c r="BL188" s="19" t="s">
        <v>253</v>
      </c>
      <c r="BM188" s="232" t="s">
        <v>2044</v>
      </c>
    </row>
    <row r="189" s="2" customFormat="1">
      <c r="A189" s="40"/>
      <c r="B189" s="41"/>
      <c r="C189" s="42"/>
      <c r="D189" s="234" t="s">
        <v>255</v>
      </c>
      <c r="E189" s="42"/>
      <c r="F189" s="235" t="s">
        <v>2045</v>
      </c>
      <c r="G189" s="42"/>
      <c r="H189" s="42"/>
      <c r="I189" s="236"/>
      <c r="J189" s="42"/>
      <c r="K189" s="42"/>
      <c r="L189" s="46"/>
      <c r="M189" s="237"/>
      <c r="N189" s="238"/>
      <c r="O189" s="93"/>
      <c r="P189" s="93"/>
      <c r="Q189" s="93"/>
      <c r="R189" s="93"/>
      <c r="S189" s="93"/>
      <c r="T189" s="94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255</v>
      </c>
      <c r="AU189" s="19" t="s">
        <v>87</v>
      </c>
    </row>
    <row r="190" s="13" customFormat="1">
      <c r="A190" s="13"/>
      <c r="B190" s="239"/>
      <c r="C190" s="240"/>
      <c r="D190" s="234" t="s">
        <v>257</v>
      </c>
      <c r="E190" s="241" t="s">
        <v>1</v>
      </c>
      <c r="F190" s="242" t="s">
        <v>2046</v>
      </c>
      <c r="G190" s="240"/>
      <c r="H190" s="241" t="s">
        <v>1</v>
      </c>
      <c r="I190" s="243"/>
      <c r="J190" s="240"/>
      <c r="K190" s="240"/>
      <c r="L190" s="244"/>
      <c r="M190" s="245"/>
      <c r="N190" s="246"/>
      <c r="O190" s="246"/>
      <c r="P190" s="246"/>
      <c r="Q190" s="246"/>
      <c r="R190" s="246"/>
      <c r="S190" s="246"/>
      <c r="T190" s="247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8" t="s">
        <v>257</v>
      </c>
      <c r="AU190" s="248" t="s">
        <v>87</v>
      </c>
      <c r="AV190" s="13" t="s">
        <v>85</v>
      </c>
      <c r="AW190" s="13" t="s">
        <v>34</v>
      </c>
      <c r="AX190" s="13" t="s">
        <v>77</v>
      </c>
      <c r="AY190" s="248" t="s">
        <v>245</v>
      </c>
    </row>
    <row r="191" s="14" customFormat="1">
      <c r="A191" s="14"/>
      <c r="B191" s="249"/>
      <c r="C191" s="250"/>
      <c r="D191" s="234" t="s">
        <v>257</v>
      </c>
      <c r="E191" s="251" t="s">
        <v>1</v>
      </c>
      <c r="F191" s="252" t="s">
        <v>87</v>
      </c>
      <c r="G191" s="250"/>
      <c r="H191" s="253">
        <v>2</v>
      </c>
      <c r="I191" s="254"/>
      <c r="J191" s="250"/>
      <c r="K191" s="250"/>
      <c r="L191" s="255"/>
      <c r="M191" s="256"/>
      <c r="N191" s="257"/>
      <c r="O191" s="257"/>
      <c r="P191" s="257"/>
      <c r="Q191" s="257"/>
      <c r="R191" s="257"/>
      <c r="S191" s="257"/>
      <c r="T191" s="25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9" t="s">
        <v>257</v>
      </c>
      <c r="AU191" s="259" t="s">
        <v>87</v>
      </c>
      <c r="AV191" s="14" t="s">
        <v>87</v>
      </c>
      <c r="AW191" s="14" t="s">
        <v>34</v>
      </c>
      <c r="AX191" s="14" t="s">
        <v>77</v>
      </c>
      <c r="AY191" s="259" t="s">
        <v>245</v>
      </c>
    </row>
    <row r="192" s="13" customFormat="1">
      <c r="A192" s="13"/>
      <c r="B192" s="239"/>
      <c r="C192" s="240"/>
      <c r="D192" s="234" t="s">
        <v>257</v>
      </c>
      <c r="E192" s="241" t="s">
        <v>1</v>
      </c>
      <c r="F192" s="242" t="s">
        <v>2047</v>
      </c>
      <c r="G192" s="240"/>
      <c r="H192" s="241" t="s">
        <v>1</v>
      </c>
      <c r="I192" s="243"/>
      <c r="J192" s="240"/>
      <c r="K192" s="240"/>
      <c r="L192" s="244"/>
      <c r="M192" s="245"/>
      <c r="N192" s="246"/>
      <c r="O192" s="246"/>
      <c r="P192" s="246"/>
      <c r="Q192" s="246"/>
      <c r="R192" s="246"/>
      <c r="S192" s="246"/>
      <c r="T192" s="247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8" t="s">
        <v>257</v>
      </c>
      <c r="AU192" s="248" t="s">
        <v>87</v>
      </c>
      <c r="AV192" s="13" t="s">
        <v>85</v>
      </c>
      <c r="AW192" s="13" t="s">
        <v>34</v>
      </c>
      <c r="AX192" s="13" t="s">
        <v>77</v>
      </c>
      <c r="AY192" s="248" t="s">
        <v>245</v>
      </c>
    </row>
    <row r="193" s="14" customFormat="1">
      <c r="A193" s="14"/>
      <c r="B193" s="249"/>
      <c r="C193" s="250"/>
      <c r="D193" s="234" t="s">
        <v>257</v>
      </c>
      <c r="E193" s="251" t="s">
        <v>1</v>
      </c>
      <c r="F193" s="252" t="s">
        <v>87</v>
      </c>
      <c r="G193" s="250"/>
      <c r="H193" s="253">
        <v>2</v>
      </c>
      <c r="I193" s="254"/>
      <c r="J193" s="250"/>
      <c r="K193" s="250"/>
      <c r="L193" s="255"/>
      <c r="M193" s="256"/>
      <c r="N193" s="257"/>
      <c r="O193" s="257"/>
      <c r="P193" s="257"/>
      <c r="Q193" s="257"/>
      <c r="R193" s="257"/>
      <c r="S193" s="257"/>
      <c r="T193" s="25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9" t="s">
        <v>257</v>
      </c>
      <c r="AU193" s="259" t="s">
        <v>87</v>
      </c>
      <c r="AV193" s="14" t="s">
        <v>87</v>
      </c>
      <c r="AW193" s="14" t="s">
        <v>34</v>
      </c>
      <c r="AX193" s="14" t="s">
        <v>77</v>
      </c>
      <c r="AY193" s="259" t="s">
        <v>245</v>
      </c>
    </row>
    <row r="194" s="13" customFormat="1">
      <c r="A194" s="13"/>
      <c r="B194" s="239"/>
      <c r="C194" s="240"/>
      <c r="D194" s="234" t="s">
        <v>257</v>
      </c>
      <c r="E194" s="241" t="s">
        <v>1</v>
      </c>
      <c r="F194" s="242" t="s">
        <v>2048</v>
      </c>
      <c r="G194" s="240"/>
      <c r="H194" s="241" t="s">
        <v>1</v>
      </c>
      <c r="I194" s="243"/>
      <c r="J194" s="240"/>
      <c r="K194" s="240"/>
      <c r="L194" s="244"/>
      <c r="M194" s="245"/>
      <c r="N194" s="246"/>
      <c r="O194" s="246"/>
      <c r="P194" s="246"/>
      <c r="Q194" s="246"/>
      <c r="R194" s="246"/>
      <c r="S194" s="246"/>
      <c r="T194" s="24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8" t="s">
        <v>257</v>
      </c>
      <c r="AU194" s="248" t="s">
        <v>87</v>
      </c>
      <c r="AV194" s="13" t="s">
        <v>85</v>
      </c>
      <c r="AW194" s="13" t="s">
        <v>34</v>
      </c>
      <c r="AX194" s="13" t="s">
        <v>77</v>
      </c>
      <c r="AY194" s="248" t="s">
        <v>245</v>
      </c>
    </row>
    <row r="195" s="14" customFormat="1">
      <c r="A195" s="14"/>
      <c r="B195" s="249"/>
      <c r="C195" s="250"/>
      <c r="D195" s="234" t="s">
        <v>257</v>
      </c>
      <c r="E195" s="251" t="s">
        <v>1</v>
      </c>
      <c r="F195" s="252" t="s">
        <v>87</v>
      </c>
      <c r="G195" s="250"/>
      <c r="H195" s="253">
        <v>2</v>
      </c>
      <c r="I195" s="254"/>
      <c r="J195" s="250"/>
      <c r="K195" s="250"/>
      <c r="L195" s="255"/>
      <c r="M195" s="256"/>
      <c r="N195" s="257"/>
      <c r="O195" s="257"/>
      <c r="P195" s="257"/>
      <c r="Q195" s="257"/>
      <c r="R195" s="257"/>
      <c r="S195" s="257"/>
      <c r="T195" s="25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9" t="s">
        <v>257</v>
      </c>
      <c r="AU195" s="259" t="s">
        <v>87</v>
      </c>
      <c r="AV195" s="14" t="s">
        <v>87</v>
      </c>
      <c r="AW195" s="14" t="s">
        <v>34</v>
      </c>
      <c r="AX195" s="14" t="s">
        <v>77</v>
      </c>
      <c r="AY195" s="259" t="s">
        <v>245</v>
      </c>
    </row>
    <row r="196" s="13" customFormat="1">
      <c r="A196" s="13"/>
      <c r="B196" s="239"/>
      <c r="C196" s="240"/>
      <c r="D196" s="234" t="s">
        <v>257</v>
      </c>
      <c r="E196" s="241" t="s">
        <v>1</v>
      </c>
      <c r="F196" s="242" t="s">
        <v>2049</v>
      </c>
      <c r="G196" s="240"/>
      <c r="H196" s="241" t="s">
        <v>1</v>
      </c>
      <c r="I196" s="243"/>
      <c r="J196" s="240"/>
      <c r="K196" s="240"/>
      <c r="L196" s="244"/>
      <c r="M196" s="245"/>
      <c r="N196" s="246"/>
      <c r="O196" s="246"/>
      <c r="P196" s="246"/>
      <c r="Q196" s="246"/>
      <c r="R196" s="246"/>
      <c r="S196" s="246"/>
      <c r="T196" s="24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8" t="s">
        <v>257</v>
      </c>
      <c r="AU196" s="248" t="s">
        <v>87</v>
      </c>
      <c r="AV196" s="13" t="s">
        <v>85</v>
      </c>
      <c r="AW196" s="13" t="s">
        <v>34</v>
      </c>
      <c r="AX196" s="13" t="s">
        <v>77</v>
      </c>
      <c r="AY196" s="248" t="s">
        <v>245</v>
      </c>
    </row>
    <row r="197" s="14" customFormat="1">
      <c r="A197" s="14"/>
      <c r="B197" s="249"/>
      <c r="C197" s="250"/>
      <c r="D197" s="234" t="s">
        <v>257</v>
      </c>
      <c r="E197" s="251" t="s">
        <v>1</v>
      </c>
      <c r="F197" s="252" t="s">
        <v>87</v>
      </c>
      <c r="G197" s="250"/>
      <c r="H197" s="253">
        <v>2</v>
      </c>
      <c r="I197" s="254"/>
      <c r="J197" s="250"/>
      <c r="K197" s="250"/>
      <c r="L197" s="255"/>
      <c r="M197" s="256"/>
      <c r="N197" s="257"/>
      <c r="O197" s="257"/>
      <c r="P197" s="257"/>
      <c r="Q197" s="257"/>
      <c r="R197" s="257"/>
      <c r="S197" s="257"/>
      <c r="T197" s="25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9" t="s">
        <v>257</v>
      </c>
      <c r="AU197" s="259" t="s">
        <v>87</v>
      </c>
      <c r="AV197" s="14" t="s">
        <v>87</v>
      </c>
      <c r="AW197" s="14" t="s">
        <v>34</v>
      </c>
      <c r="AX197" s="14" t="s">
        <v>77</v>
      </c>
      <c r="AY197" s="259" t="s">
        <v>245</v>
      </c>
    </row>
    <row r="198" s="15" customFormat="1">
      <c r="A198" s="15"/>
      <c r="B198" s="260"/>
      <c r="C198" s="261"/>
      <c r="D198" s="234" t="s">
        <v>257</v>
      </c>
      <c r="E198" s="262" t="s">
        <v>1989</v>
      </c>
      <c r="F198" s="263" t="s">
        <v>266</v>
      </c>
      <c r="G198" s="261"/>
      <c r="H198" s="264">
        <v>8</v>
      </c>
      <c r="I198" s="265"/>
      <c r="J198" s="261"/>
      <c r="K198" s="261"/>
      <c r="L198" s="266"/>
      <c r="M198" s="267"/>
      <c r="N198" s="268"/>
      <c r="O198" s="268"/>
      <c r="P198" s="268"/>
      <c r="Q198" s="268"/>
      <c r="R198" s="268"/>
      <c r="S198" s="268"/>
      <c r="T198" s="269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70" t="s">
        <v>257</v>
      </c>
      <c r="AU198" s="270" t="s">
        <v>87</v>
      </c>
      <c r="AV198" s="15" t="s">
        <v>253</v>
      </c>
      <c r="AW198" s="15" t="s">
        <v>34</v>
      </c>
      <c r="AX198" s="15" t="s">
        <v>85</v>
      </c>
      <c r="AY198" s="270" t="s">
        <v>245</v>
      </c>
    </row>
    <row r="199" s="2" customFormat="1" ht="16.5" customHeight="1">
      <c r="A199" s="40"/>
      <c r="B199" s="41"/>
      <c r="C199" s="221" t="s">
        <v>349</v>
      </c>
      <c r="D199" s="221" t="s">
        <v>248</v>
      </c>
      <c r="E199" s="222" t="s">
        <v>2050</v>
      </c>
      <c r="F199" s="223" t="s">
        <v>2051</v>
      </c>
      <c r="G199" s="224" t="s">
        <v>329</v>
      </c>
      <c r="H199" s="225">
        <v>130</v>
      </c>
      <c r="I199" s="226"/>
      <c r="J199" s="227">
        <f>ROUND(I199*H199,2)</f>
        <v>0</v>
      </c>
      <c r="K199" s="223" t="s">
        <v>252</v>
      </c>
      <c r="L199" s="46"/>
      <c r="M199" s="228" t="s">
        <v>1</v>
      </c>
      <c r="N199" s="229" t="s">
        <v>42</v>
      </c>
      <c r="O199" s="93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32" t="s">
        <v>253</v>
      </c>
      <c r="AT199" s="232" t="s">
        <v>248</v>
      </c>
      <c r="AU199" s="232" t="s">
        <v>87</v>
      </c>
      <c r="AY199" s="19" t="s">
        <v>245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9" t="s">
        <v>85</v>
      </c>
      <c r="BK199" s="233">
        <f>ROUND(I199*H199,2)</f>
        <v>0</v>
      </c>
      <c r="BL199" s="19" t="s">
        <v>253</v>
      </c>
      <c r="BM199" s="232" t="s">
        <v>2052</v>
      </c>
    </row>
    <row r="200" s="2" customFormat="1">
      <c r="A200" s="40"/>
      <c r="B200" s="41"/>
      <c r="C200" s="42"/>
      <c r="D200" s="234" t="s">
        <v>255</v>
      </c>
      <c r="E200" s="42"/>
      <c r="F200" s="235" t="s">
        <v>2053</v>
      </c>
      <c r="G200" s="42"/>
      <c r="H200" s="42"/>
      <c r="I200" s="236"/>
      <c r="J200" s="42"/>
      <c r="K200" s="42"/>
      <c r="L200" s="46"/>
      <c r="M200" s="237"/>
      <c r="N200" s="238"/>
      <c r="O200" s="93"/>
      <c r="P200" s="93"/>
      <c r="Q200" s="93"/>
      <c r="R200" s="93"/>
      <c r="S200" s="93"/>
      <c r="T200" s="94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255</v>
      </c>
      <c r="AU200" s="19" t="s">
        <v>87</v>
      </c>
    </row>
    <row r="201" s="14" customFormat="1">
      <c r="A201" s="14"/>
      <c r="B201" s="249"/>
      <c r="C201" s="250"/>
      <c r="D201" s="234" t="s">
        <v>257</v>
      </c>
      <c r="E201" s="251" t="s">
        <v>1</v>
      </c>
      <c r="F201" s="252" t="s">
        <v>2054</v>
      </c>
      <c r="G201" s="250"/>
      <c r="H201" s="253">
        <v>130</v>
      </c>
      <c r="I201" s="254"/>
      <c r="J201" s="250"/>
      <c r="K201" s="250"/>
      <c r="L201" s="255"/>
      <c r="M201" s="256"/>
      <c r="N201" s="257"/>
      <c r="O201" s="257"/>
      <c r="P201" s="257"/>
      <c r="Q201" s="257"/>
      <c r="R201" s="257"/>
      <c r="S201" s="257"/>
      <c r="T201" s="25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9" t="s">
        <v>257</v>
      </c>
      <c r="AU201" s="259" t="s">
        <v>87</v>
      </c>
      <c r="AV201" s="14" t="s">
        <v>87</v>
      </c>
      <c r="AW201" s="14" t="s">
        <v>34</v>
      </c>
      <c r="AX201" s="14" t="s">
        <v>85</v>
      </c>
      <c r="AY201" s="259" t="s">
        <v>245</v>
      </c>
    </row>
    <row r="202" s="2" customFormat="1" ht="16.5" customHeight="1">
      <c r="A202" s="40"/>
      <c r="B202" s="41"/>
      <c r="C202" s="221" t="s">
        <v>8</v>
      </c>
      <c r="D202" s="221" t="s">
        <v>248</v>
      </c>
      <c r="E202" s="222" t="s">
        <v>2055</v>
      </c>
      <c r="F202" s="223" t="s">
        <v>2056</v>
      </c>
      <c r="G202" s="224" t="s">
        <v>251</v>
      </c>
      <c r="H202" s="225">
        <v>40</v>
      </c>
      <c r="I202" s="226"/>
      <c r="J202" s="227">
        <f>ROUND(I202*H202,2)</f>
        <v>0</v>
      </c>
      <c r="K202" s="223" t="s">
        <v>1</v>
      </c>
      <c r="L202" s="46"/>
      <c r="M202" s="228" t="s">
        <v>1</v>
      </c>
      <c r="N202" s="229" t="s">
        <v>42</v>
      </c>
      <c r="O202" s="93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32" t="s">
        <v>253</v>
      </c>
      <c r="AT202" s="232" t="s">
        <v>248</v>
      </c>
      <c r="AU202" s="232" t="s">
        <v>87</v>
      </c>
      <c r="AY202" s="19" t="s">
        <v>245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9" t="s">
        <v>85</v>
      </c>
      <c r="BK202" s="233">
        <f>ROUND(I202*H202,2)</f>
        <v>0</v>
      </c>
      <c r="BL202" s="19" t="s">
        <v>253</v>
      </c>
      <c r="BM202" s="232" t="s">
        <v>2057</v>
      </c>
    </row>
    <row r="203" s="2" customFormat="1">
      <c r="A203" s="40"/>
      <c r="B203" s="41"/>
      <c r="C203" s="42"/>
      <c r="D203" s="234" t="s">
        <v>255</v>
      </c>
      <c r="E203" s="42"/>
      <c r="F203" s="235" t="s">
        <v>2058</v>
      </c>
      <c r="G203" s="42"/>
      <c r="H203" s="42"/>
      <c r="I203" s="236"/>
      <c r="J203" s="42"/>
      <c r="K203" s="42"/>
      <c r="L203" s="46"/>
      <c r="M203" s="237"/>
      <c r="N203" s="238"/>
      <c r="O203" s="93"/>
      <c r="P203" s="93"/>
      <c r="Q203" s="93"/>
      <c r="R203" s="93"/>
      <c r="S203" s="93"/>
      <c r="T203" s="94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255</v>
      </c>
      <c r="AU203" s="19" t="s">
        <v>87</v>
      </c>
    </row>
    <row r="204" s="13" customFormat="1">
      <c r="A204" s="13"/>
      <c r="B204" s="239"/>
      <c r="C204" s="240"/>
      <c r="D204" s="234" t="s">
        <v>257</v>
      </c>
      <c r="E204" s="241" t="s">
        <v>1</v>
      </c>
      <c r="F204" s="242" t="s">
        <v>2059</v>
      </c>
      <c r="G204" s="240"/>
      <c r="H204" s="241" t="s">
        <v>1</v>
      </c>
      <c r="I204" s="243"/>
      <c r="J204" s="240"/>
      <c r="K204" s="240"/>
      <c r="L204" s="244"/>
      <c r="M204" s="245"/>
      <c r="N204" s="246"/>
      <c r="O204" s="246"/>
      <c r="P204" s="246"/>
      <c r="Q204" s="246"/>
      <c r="R204" s="246"/>
      <c r="S204" s="246"/>
      <c r="T204" s="247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8" t="s">
        <v>257</v>
      </c>
      <c r="AU204" s="248" t="s">
        <v>87</v>
      </c>
      <c r="AV204" s="13" t="s">
        <v>85</v>
      </c>
      <c r="AW204" s="13" t="s">
        <v>34</v>
      </c>
      <c r="AX204" s="13" t="s">
        <v>77</v>
      </c>
      <c r="AY204" s="248" t="s">
        <v>245</v>
      </c>
    </row>
    <row r="205" s="14" customFormat="1">
      <c r="A205" s="14"/>
      <c r="B205" s="249"/>
      <c r="C205" s="250"/>
      <c r="D205" s="234" t="s">
        <v>257</v>
      </c>
      <c r="E205" s="251" t="s">
        <v>1</v>
      </c>
      <c r="F205" s="252" t="s">
        <v>502</v>
      </c>
      <c r="G205" s="250"/>
      <c r="H205" s="253">
        <v>30</v>
      </c>
      <c r="I205" s="254"/>
      <c r="J205" s="250"/>
      <c r="K205" s="250"/>
      <c r="L205" s="255"/>
      <c r="M205" s="256"/>
      <c r="N205" s="257"/>
      <c r="O205" s="257"/>
      <c r="P205" s="257"/>
      <c r="Q205" s="257"/>
      <c r="R205" s="257"/>
      <c r="S205" s="257"/>
      <c r="T205" s="25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9" t="s">
        <v>257</v>
      </c>
      <c r="AU205" s="259" t="s">
        <v>87</v>
      </c>
      <c r="AV205" s="14" t="s">
        <v>87</v>
      </c>
      <c r="AW205" s="14" t="s">
        <v>34</v>
      </c>
      <c r="AX205" s="14" t="s">
        <v>77</v>
      </c>
      <c r="AY205" s="259" t="s">
        <v>245</v>
      </c>
    </row>
    <row r="206" s="13" customFormat="1">
      <c r="A206" s="13"/>
      <c r="B206" s="239"/>
      <c r="C206" s="240"/>
      <c r="D206" s="234" t="s">
        <v>257</v>
      </c>
      <c r="E206" s="241" t="s">
        <v>1</v>
      </c>
      <c r="F206" s="242" t="s">
        <v>2060</v>
      </c>
      <c r="G206" s="240"/>
      <c r="H206" s="241" t="s">
        <v>1</v>
      </c>
      <c r="I206" s="243"/>
      <c r="J206" s="240"/>
      <c r="K206" s="240"/>
      <c r="L206" s="244"/>
      <c r="M206" s="245"/>
      <c r="N206" s="246"/>
      <c r="O206" s="246"/>
      <c r="P206" s="246"/>
      <c r="Q206" s="246"/>
      <c r="R206" s="246"/>
      <c r="S206" s="246"/>
      <c r="T206" s="247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8" t="s">
        <v>257</v>
      </c>
      <c r="AU206" s="248" t="s">
        <v>87</v>
      </c>
      <c r="AV206" s="13" t="s">
        <v>85</v>
      </c>
      <c r="AW206" s="13" t="s">
        <v>34</v>
      </c>
      <c r="AX206" s="13" t="s">
        <v>77</v>
      </c>
      <c r="AY206" s="248" t="s">
        <v>245</v>
      </c>
    </row>
    <row r="207" s="14" customFormat="1">
      <c r="A207" s="14"/>
      <c r="B207" s="249"/>
      <c r="C207" s="250"/>
      <c r="D207" s="234" t="s">
        <v>257</v>
      </c>
      <c r="E207" s="251" t="s">
        <v>1</v>
      </c>
      <c r="F207" s="252" t="s">
        <v>341</v>
      </c>
      <c r="G207" s="250"/>
      <c r="H207" s="253">
        <v>10</v>
      </c>
      <c r="I207" s="254"/>
      <c r="J207" s="250"/>
      <c r="K207" s="250"/>
      <c r="L207" s="255"/>
      <c r="M207" s="256"/>
      <c r="N207" s="257"/>
      <c r="O207" s="257"/>
      <c r="P207" s="257"/>
      <c r="Q207" s="257"/>
      <c r="R207" s="257"/>
      <c r="S207" s="257"/>
      <c r="T207" s="258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9" t="s">
        <v>257</v>
      </c>
      <c r="AU207" s="259" t="s">
        <v>87</v>
      </c>
      <c r="AV207" s="14" t="s">
        <v>87</v>
      </c>
      <c r="AW207" s="14" t="s">
        <v>34</v>
      </c>
      <c r="AX207" s="14" t="s">
        <v>77</v>
      </c>
      <c r="AY207" s="259" t="s">
        <v>245</v>
      </c>
    </row>
    <row r="208" s="15" customFormat="1">
      <c r="A208" s="15"/>
      <c r="B208" s="260"/>
      <c r="C208" s="261"/>
      <c r="D208" s="234" t="s">
        <v>257</v>
      </c>
      <c r="E208" s="262" t="s">
        <v>1993</v>
      </c>
      <c r="F208" s="263" t="s">
        <v>266</v>
      </c>
      <c r="G208" s="261"/>
      <c r="H208" s="264">
        <v>40</v>
      </c>
      <c r="I208" s="265"/>
      <c r="J208" s="261"/>
      <c r="K208" s="261"/>
      <c r="L208" s="266"/>
      <c r="M208" s="267"/>
      <c r="N208" s="268"/>
      <c r="O208" s="268"/>
      <c r="P208" s="268"/>
      <c r="Q208" s="268"/>
      <c r="R208" s="268"/>
      <c r="S208" s="268"/>
      <c r="T208" s="269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70" t="s">
        <v>257</v>
      </c>
      <c r="AU208" s="270" t="s">
        <v>87</v>
      </c>
      <c r="AV208" s="15" t="s">
        <v>253</v>
      </c>
      <c r="AW208" s="15" t="s">
        <v>34</v>
      </c>
      <c r="AX208" s="15" t="s">
        <v>85</v>
      </c>
      <c r="AY208" s="270" t="s">
        <v>245</v>
      </c>
    </row>
    <row r="209" s="12" customFormat="1" ht="22.8" customHeight="1">
      <c r="A209" s="12"/>
      <c r="B209" s="205"/>
      <c r="C209" s="206"/>
      <c r="D209" s="207" t="s">
        <v>76</v>
      </c>
      <c r="E209" s="219" t="s">
        <v>551</v>
      </c>
      <c r="F209" s="219" t="s">
        <v>552</v>
      </c>
      <c r="G209" s="206"/>
      <c r="H209" s="206"/>
      <c r="I209" s="209"/>
      <c r="J209" s="220">
        <f>BK209</f>
        <v>0</v>
      </c>
      <c r="K209" s="206"/>
      <c r="L209" s="211"/>
      <c r="M209" s="212"/>
      <c r="N209" s="213"/>
      <c r="O209" s="213"/>
      <c r="P209" s="214">
        <f>SUM(P210:P256)</f>
        <v>0</v>
      </c>
      <c r="Q209" s="213"/>
      <c r="R209" s="214">
        <f>SUM(R210:R256)</f>
        <v>24.162575</v>
      </c>
      <c r="S209" s="213"/>
      <c r="T209" s="215">
        <f>SUM(T210:T256)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6" t="s">
        <v>272</v>
      </c>
      <c r="AT209" s="217" t="s">
        <v>76</v>
      </c>
      <c r="AU209" s="217" t="s">
        <v>85</v>
      </c>
      <c r="AY209" s="216" t="s">
        <v>245</v>
      </c>
      <c r="BK209" s="218">
        <f>SUM(BK210:BK256)</f>
        <v>0</v>
      </c>
    </row>
    <row r="210" s="2" customFormat="1" ht="16.5" customHeight="1">
      <c r="A210" s="40"/>
      <c r="B210" s="41"/>
      <c r="C210" s="283" t="s">
        <v>383</v>
      </c>
      <c r="D210" s="283" t="s">
        <v>551</v>
      </c>
      <c r="E210" s="284" t="s">
        <v>2061</v>
      </c>
      <c r="F210" s="285" t="s">
        <v>2062</v>
      </c>
      <c r="G210" s="286" t="s">
        <v>329</v>
      </c>
      <c r="H210" s="287">
        <v>8</v>
      </c>
      <c r="I210" s="288"/>
      <c r="J210" s="289">
        <f>ROUND(I210*H210,2)</f>
        <v>0</v>
      </c>
      <c r="K210" s="285" t="s">
        <v>252</v>
      </c>
      <c r="L210" s="290"/>
      <c r="M210" s="291" t="s">
        <v>1</v>
      </c>
      <c r="N210" s="292" t="s">
        <v>42</v>
      </c>
      <c r="O210" s="93"/>
      <c r="P210" s="230">
        <f>O210*H210</f>
        <v>0</v>
      </c>
      <c r="Q210" s="230">
        <v>0.0080000000000000002</v>
      </c>
      <c r="R210" s="230">
        <f>Q210*H210</f>
        <v>0.064000000000000001</v>
      </c>
      <c r="S210" s="230">
        <v>0</v>
      </c>
      <c r="T210" s="231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32" t="s">
        <v>326</v>
      </c>
      <c r="AT210" s="232" t="s">
        <v>551</v>
      </c>
      <c r="AU210" s="232" t="s">
        <v>87</v>
      </c>
      <c r="AY210" s="19" t="s">
        <v>245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9" t="s">
        <v>85</v>
      </c>
      <c r="BK210" s="233">
        <f>ROUND(I210*H210,2)</f>
        <v>0</v>
      </c>
      <c r="BL210" s="19" t="s">
        <v>253</v>
      </c>
      <c r="BM210" s="232" t="s">
        <v>2063</v>
      </c>
    </row>
    <row r="211" s="2" customFormat="1">
      <c r="A211" s="40"/>
      <c r="B211" s="41"/>
      <c r="C211" s="42"/>
      <c r="D211" s="234" t="s">
        <v>255</v>
      </c>
      <c r="E211" s="42"/>
      <c r="F211" s="235" t="s">
        <v>2062</v>
      </c>
      <c r="G211" s="42"/>
      <c r="H211" s="42"/>
      <c r="I211" s="236"/>
      <c r="J211" s="42"/>
      <c r="K211" s="42"/>
      <c r="L211" s="46"/>
      <c r="M211" s="237"/>
      <c r="N211" s="238"/>
      <c r="O211" s="93"/>
      <c r="P211" s="93"/>
      <c r="Q211" s="93"/>
      <c r="R211" s="93"/>
      <c r="S211" s="93"/>
      <c r="T211" s="94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T211" s="19" t="s">
        <v>255</v>
      </c>
      <c r="AU211" s="19" t="s">
        <v>87</v>
      </c>
    </row>
    <row r="212" s="14" customFormat="1">
      <c r="A212" s="14"/>
      <c r="B212" s="249"/>
      <c r="C212" s="250"/>
      <c r="D212" s="234" t="s">
        <v>257</v>
      </c>
      <c r="E212" s="251" t="s">
        <v>1</v>
      </c>
      <c r="F212" s="252" t="s">
        <v>1989</v>
      </c>
      <c r="G212" s="250"/>
      <c r="H212" s="253">
        <v>8</v>
      </c>
      <c r="I212" s="254"/>
      <c r="J212" s="250"/>
      <c r="K212" s="250"/>
      <c r="L212" s="255"/>
      <c r="M212" s="256"/>
      <c r="N212" s="257"/>
      <c r="O212" s="257"/>
      <c r="P212" s="257"/>
      <c r="Q212" s="257"/>
      <c r="R212" s="257"/>
      <c r="S212" s="257"/>
      <c r="T212" s="25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9" t="s">
        <v>257</v>
      </c>
      <c r="AU212" s="259" t="s">
        <v>87</v>
      </c>
      <c r="AV212" s="14" t="s">
        <v>87</v>
      </c>
      <c r="AW212" s="14" t="s">
        <v>34</v>
      </c>
      <c r="AX212" s="14" t="s">
        <v>85</v>
      </c>
      <c r="AY212" s="259" t="s">
        <v>245</v>
      </c>
    </row>
    <row r="213" s="2" customFormat="1" ht="16.5" customHeight="1">
      <c r="A213" s="40"/>
      <c r="B213" s="41"/>
      <c r="C213" s="283" t="s">
        <v>390</v>
      </c>
      <c r="D213" s="283" t="s">
        <v>551</v>
      </c>
      <c r="E213" s="284" t="s">
        <v>2064</v>
      </c>
      <c r="F213" s="285" t="s">
        <v>2065</v>
      </c>
      <c r="G213" s="286" t="s">
        <v>329</v>
      </c>
      <c r="H213" s="287">
        <v>268</v>
      </c>
      <c r="I213" s="288"/>
      <c r="J213" s="289">
        <f>ROUND(I213*H213,2)</f>
        <v>0</v>
      </c>
      <c r="K213" s="285" t="s">
        <v>252</v>
      </c>
      <c r="L213" s="290"/>
      <c r="M213" s="291" t="s">
        <v>1</v>
      </c>
      <c r="N213" s="292" t="s">
        <v>42</v>
      </c>
      <c r="O213" s="93"/>
      <c r="P213" s="230">
        <f>O213*H213</f>
        <v>0</v>
      </c>
      <c r="Q213" s="230">
        <v>0.0028999999999999998</v>
      </c>
      <c r="R213" s="230">
        <f>Q213*H213</f>
        <v>0.77719999999999989</v>
      </c>
      <c r="S213" s="230">
        <v>0</v>
      </c>
      <c r="T213" s="231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32" t="s">
        <v>326</v>
      </c>
      <c r="AT213" s="232" t="s">
        <v>551</v>
      </c>
      <c r="AU213" s="232" t="s">
        <v>87</v>
      </c>
      <c r="AY213" s="19" t="s">
        <v>245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9" t="s">
        <v>85</v>
      </c>
      <c r="BK213" s="233">
        <f>ROUND(I213*H213,2)</f>
        <v>0</v>
      </c>
      <c r="BL213" s="19" t="s">
        <v>253</v>
      </c>
      <c r="BM213" s="232" t="s">
        <v>2066</v>
      </c>
    </row>
    <row r="214" s="2" customFormat="1">
      <c r="A214" s="40"/>
      <c r="B214" s="41"/>
      <c r="C214" s="42"/>
      <c r="D214" s="234" t="s">
        <v>255</v>
      </c>
      <c r="E214" s="42"/>
      <c r="F214" s="235" t="s">
        <v>2065</v>
      </c>
      <c r="G214" s="42"/>
      <c r="H214" s="42"/>
      <c r="I214" s="236"/>
      <c r="J214" s="42"/>
      <c r="K214" s="42"/>
      <c r="L214" s="46"/>
      <c r="M214" s="237"/>
      <c r="N214" s="238"/>
      <c r="O214" s="93"/>
      <c r="P214" s="93"/>
      <c r="Q214" s="93"/>
      <c r="R214" s="93"/>
      <c r="S214" s="93"/>
      <c r="T214" s="94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255</v>
      </c>
      <c r="AU214" s="19" t="s">
        <v>87</v>
      </c>
    </row>
    <row r="215" s="14" customFormat="1">
      <c r="A215" s="14"/>
      <c r="B215" s="249"/>
      <c r="C215" s="250"/>
      <c r="D215" s="234" t="s">
        <v>257</v>
      </c>
      <c r="E215" s="251" t="s">
        <v>1</v>
      </c>
      <c r="F215" s="252" t="s">
        <v>2067</v>
      </c>
      <c r="G215" s="250"/>
      <c r="H215" s="253">
        <v>268</v>
      </c>
      <c r="I215" s="254"/>
      <c r="J215" s="250"/>
      <c r="K215" s="250"/>
      <c r="L215" s="255"/>
      <c r="M215" s="256"/>
      <c r="N215" s="257"/>
      <c r="O215" s="257"/>
      <c r="P215" s="257"/>
      <c r="Q215" s="257"/>
      <c r="R215" s="257"/>
      <c r="S215" s="257"/>
      <c r="T215" s="25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9" t="s">
        <v>257</v>
      </c>
      <c r="AU215" s="259" t="s">
        <v>87</v>
      </c>
      <c r="AV215" s="14" t="s">
        <v>87</v>
      </c>
      <c r="AW215" s="14" t="s">
        <v>34</v>
      </c>
      <c r="AX215" s="14" t="s">
        <v>85</v>
      </c>
      <c r="AY215" s="259" t="s">
        <v>245</v>
      </c>
    </row>
    <row r="216" s="2" customFormat="1" ht="16.5" customHeight="1">
      <c r="A216" s="40"/>
      <c r="B216" s="41"/>
      <c r="C216" s="283" t="s">
        <v>395</v>
      </c>
      <c r="D216" s="283" t="s">
        <v>551</v>
      </c>
      <c r="E216" s="284" t="s">
        <v>2068</v>
      </c>
      <c r="F216" s="285" t="s">
        <v>2069</v>
      </c>
      <c r="G216" s="286" t="s">
        <v>329</v>
      </c>
      <c r="H216" s="287">
        <v>58</v>
      </c>
      <c r="I216" s="288"/>
      <c r="J216" s="289">
        <f>ROUND(I216*H216,2)</f>
        <v>0</v>
      </c>
      <c r="K216" s="285" t="s">
        <v>252</v>
      </c>
      <c r="L216" s="290"/>
      <c r="M216" s="291" t="s">
        <v>1</v>
      </c>
      <c r="N216" s="292" t="s">
        <v>42</v>
      </c>
      <c r="O216" s="93"/>
      <c r="P216" s="230">
        <f>O216*H216</f>
        <v>0</v>
      </c>
      <c r="Q216" s="230">
        <v>0.0022499999999999998</v>
      </c>
      <c r="R216" s="230">
        <f>Q216*H216</f>
        <v>0.13049999999999998</v>
      </c>
      <c r="S216" s="230">
        <v>0</v>
      </c>
      <c r="T216" s="231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32" t="s">
        <v>326</v>
      </c>
      <c r="AT216" s="232" t="s">
        <v>551</v>
      </c>
      <c r="AU216" s="232" t="s">
        <v>87</v>
      </c>
      <c r="AY216" s="19" t="s">
        <v>245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9" t="s">
        <v>85</v>
      </c>
      <c r="BK216" s="233">
        <f>ROUND(I216*H216,2)</f>
        <v>0</v>
      </c>
      <c r="BL216" s="19" t="s">
        <v>253</v>
      </c>
      <c r="BM216" s="232" t="s">
        <v>2070</v>
      </c>
    </row>
    <row r="217" s="2" customFormat="1">
      <c r="A217" s="40"/>
      <c r="B217" s="41"/>
      <c r="C217" s="42"/>
      <c r="D217" s="234" t="s">
        <v>255</v>
      </c>
      <c r="E217" s="42"/>
      <c r="F217" s="235" t="s">
        <v>2069</v>
      </c>
      <c r="G217" s="42"/>
      <c r="H217" s="42"/>
      <c r="I217" s="236"/>
      <c r="J217" s="42"/>
      <c r="K217" s="42"/>
      <c r="L217" s="46"/>
      <c r="M217" s="237"/>
      <c r="N217" s="238"/>
      <c r="O217" s="93"/>
      <c r="P217" s="93"/>
      <c r="Q217" s="93"/>
      <c r="R217" s="93"/>
      <c r="S217" s="93"/>
      <c r="T217" s="94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255</v>
      </c>
      <c r="AU217" s="19" t="s">
        <v>87</v>
      </c>
    </row>
    <row r="218" s="14" customFormat="1">
      <c r="A218" s="14"/>
      <c r="B218" s="249"/>
      <c r="C218" s="250"/>
      <c r="D218" s="234" t="s">
        <v>257</v>
      </c>
      <c r="E218" s="251" t="s">
        <v>1</v>
      </c>
      <c r="F218" s="252" t="s">
        <v>2071</v>
      </c>
      <c r="G218" s="250"/>
      <c r="H218" s="253">
        <v>58</v>
      </c>
      <c r="I218" s="254"/>
      <c r="J218" s="250"/>
      <c r="K218" s="250"/>
      <c r="L218" s="255"/>
      <c r="M218" s="256"/>
      <c r="N218" s="257"/>
      <c r="O218" s="257"/>
      <c r="P218" s="257"/>
      <c r="Q218" s="257"/>
      <c r="R218" s="257"/>
      <c r="S218" s="257"/>
      <c r="T218" s="25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9" t="s">
        <v>257</v>
      </c>
      <c r="AU218" s="259" t="s">
        <v>87</v>
      </c>
      <c r="AV218" s="14" t="s">
        <v>87</v>
      </c>
      <c r="AW218" s="14" t="s">
        <v>34</v>
      </c>
      <c r="AX218" s="14" t="s">
        <v>85</v>
      </c>
      <c r="AY218" s="259" t="s">
        <v>245</v>
      </c>
    </row>
    <row r="219" s="2" customFormat="1" ht="16.5" customHeight="1">
      <c r="A219" s="40"/>
      <c r="B219" s="41"/>
      <c r="C219" s="283" t="s">
        <v>402</v>
      </c>
      <c r="D219" s="283" t="s">
        <v>551</v>
      </c>
      <c r="E219" s="284" t="s">
        <v>2072</v>
      </c>
      <c r="F219" s="285" t="s">
        <v>2073</v>
      </c>
      <c r="G219" s="286" t="s">
        <v>329</v>
      </c>
      <c r="H219" s="287">
        <v>14</v>
      </c>
      <c r="I219" s="288"/>
      <c r="J219" s="289">
        <f>ROUND(I219*H219,2)</f>
        <v>0</v>
      </c>
      <c r="K219" s="285" t="s">
        <v>1</v>
      </c>
      <c r="L219" s="290"/>
      <c r="M219" s="291" t="s">
        <v>1</v>
      </c>
      <c r="N219" s="292" t="s">
        <v>42</v>
      </c>
      <c r="O219" s="93"/>
      <c r="P219" s="230">
        <f>O219*H219</f>
        <v>0</v>
      </c>
      <c r="Q219" s="230">
        <v>0.0032000000000000002</v>
      </c>
      <c r="R219" s="230">
        <f>Q219*H219</f>
        <v>0.0448</v>
      </c>
      <c r="S219" s="230">
        <v>0</v>
      </c>
      <c r="T219" s="231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32" t="s">
        <v>326</v>
      </c>
      <c r="AT219" s="232" t="s">
        <v>551</v>
      </c>
      <c r="AU219" s="232" t="s">
        <v>87</v>
      </c>
      <c r="AY219" s="19" t="s">
        <v>245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9" t="s">
        <v>85</v>
      </c>
      <c r="BK219" s="233">
        <f>ROUND(I219*H219,2)</f>
        <v>0</v>
      </c>
      <c r="BL219" s="19" t="s">
        <v>253</v>
      </c>
      <c r="BM219" s="232" t="s">
        <v>2074</v>
      </c>
    </row>
    <row r="220" s="2" customFormat="1">
      <c r="A220" s="40"/>
      <c r="B220" s="41"/>
      <c r="C220" s="42"/>
      <c r="D220" s="234" t="s">
        <v>255</v>
      </c>
      <c r="E220" s="42"/>
      <c r="F220" s="235" t="s">
        <v>2075</v>
      </c>
      <c r="G220" s="42"/>
      <c r="H220" s="42"/>
      <c r="I220" s="236"/>
      <c r="J220" s="42"/>
      <c r="K220" s="42"/>
      <c r="L220" s="46"/>
      <c r="M220" s="237"/>
      <c r="N220" s="238"/>
      <c r="O220" s="93"/>
      <c r="P220" s="93"/>
      <c r="Q220" s="93"/>
      <c r="R220" s="93"/>
      <c r="S220" s="93"/>
      <c r="T220" s="94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T220" s="19" t="s">
        <v>255</v>
      </c>
      <c r="AU220" s="19" t="s">
        <v>87</v>
      </c>
    </row>
    <row r="221" s="14" customFormat="1">
      <c r="A221" s="14"/>
      <c r="B221" s="249"/>
      <c r="C221" s="250"/>
      <c r="D221" s="234" t="s">
        <v>257</v>
      </c>
      <c r="E221" s="251" t="s">
        <v>1</v>
      </c>
      <c r="F221" s="252" t="s">
        <v>1992</v>
      </c>
      <c r="G221" s="250"/>
      <c r="H221" s="253">
        <v>14</v>
      </c>
      <c r="I221" s="254"/>
      <c r="J221" s="250"/>
      <c r="K221" s="250"/>
      <c r="L221" s="255"/>
      <c r="M221" s="256"/>
      <c r="N221" s="257"/>
      <c r="O221" s="257"/>
      <c r="P221" s="257"/>
      <c r="Q221" s="257"/>
      <c r="R221" s="257"/>
      <c r="S221" s="257"/>
      <c r="T221" s="25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9" t="s">
        <v>257</v>
      </c>
      <c r="AU221" s="259" t="s">
        <v>87</v>
      </c>
      <c r="AV221" s="14" t="s">
        <v>87</v>
      </c>
      <c r="AW221" s="14" t="s">
        <v>34</v>
      </c>
      <c r="AX221" s="14" t="s">
        <v>85</v>
      </c>
      <c r="AY221" s="259" t="s">
        <v>245</v>
      </c>
    </row>
    <row r="222" s="2" customFormat="1" ht="16.5" customHeight="1">
      <c r="A222" s="40"/>
      <c r="B222" s="41"/>
      <c r="C222" s="283" t="s">
        <v>410</v>
      </c>
      <c r="D222" s="283" t="s">
        <v>551</v>
      </c>
      <c r="E222" s="284" t="s">
        <v>2076</v>
      </c>
      <c r="F222" s="285" t="s">
        <v>2077</v>
      </c>
      <c r="G222" s="286" t="s">
        <v>329</v>
      </c>
      <c r="H222" s="287">
        <v>14</v>
      </c>
      <c r="I222" s="288"/>
      <c r="J222" s="289">
        <f>ROUND(I222*H222,2)</f>
        <v>0</v>
      </c>
      <c r="K222" s="285" t="s">
        <v>1</v>
      </c>
      <c r="L222" s="290"/>
      <c r="M222" s="291" t="s">
        <v>1</v>
      </c>
      <c r="N222" s="292" t="s">
        <v>42</v>
      </c>
      <c r="O222" s="93"/>
      <c r="P222" s="230">
        <f>O222*H222</f>
        <v>0</v>
      </c>
      <c r="Q222" s="230">
        <v>0.0032000000000000002</v>
      </c>
      <c r="R222" s="230">
        <f>Q222*H222</f>
        <v>0.0448</v>
      </c>
      <c r="S222" s="230">
        <v>0</v>
      </c>
      <c r="T222" s="231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32" t="s">
        <v>326</v>
      </c>
      <c r="AT222" s="232" t="s">
        <v>551</v>
      </c>
      <c r="AU222" s="232" t="s">
        <v>87</v>
      </c>
      <c r="AY222" s="19" t="s">
        <v>245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9" t="s">
        <v>85</v>
      </c>
      <c r="BK222" s="233">
        <f>ROUND(I222*H222,2)</f>
        <v>0</v>
      </c>
      <c r="BL222" s="19" t="s">
        <v>253</v>
      </c>
      <c r="BM222" s="232" t="s">
        <v>2078</v>
      </c>
    </row>
    <row r="223" s="2" customFormat="1">
      <c r="A223" s="40"/>
      <c r="B223" s="41"/>
      <c r="C223" s="42"/>
      <c r="D223" s="234" t="s">
        <v>255</v>
      </c>
      <c r="E223" s="42"/>
      <c r="F223" s="235" t="s">
        <v>2079</v>
      </c>
      <c r="G223" s="42"/>
      <c r="H223" s="42"/>
      <c r="I223" s="236"/>
      <c r="J223" s="42"/>
      <c r="K223" s="42"/>
      <c r="L223" s="46"/>
      <c r="M223" s="237"/>
      <c r="N223" s="238"/>
      <c r="O223" s="93"/>
      <c r="P223" s="93"/>
      <c r="Q223" s="93"/>
      <c r="R223" s="93"/>
      <c r="S223" s="93"/>
      <c r="T223" s="94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19" t="s">
        <v>255</v>
      </c>
      <c r="AU223" s="19" t="s">
        <v>87</v>
      </c>
    </row>
    <row r="224" s="14" customFormat="1">
      <c r="A224" s="14"/>
      <c r="B224" s="249"/>
      <c r="C224" s="250"/>
      <c r="D224" s="234" t="s">
        <v>257</v>
      </c>
      <c r="E224" s="251" t="s">
        <v>1</v>
      </c>
      <c r="F224" s="252" t="s">
        <v>1990</v>
      </c>
      <c r="G224" s="250"/>
      <c r="H224" s="253">
        <v>14</v>
      </c>
      <c r="I224" s="254"/>
      <c r="J224" s="250"/>
      <c r="K224" s="250"/>
      <c r="L224" s="255"/>
      <c r="M224" s="256"/>
      <c r="N224" s="257"/>
      <c r="O224" s="257"/>
      <c r="P224" s="257"/>
      <c r="Q224" s="257"/>
      <c r="R224" s="257"/>
      <c r="S224" s="257"/>
      <c r="T224" s="25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9" t="s">
        <v>257</v>
      </c>
      <c r="AU224" s="259" t="s">
        <v>87</v>
      </c>
      <c r="AV224" s="14" t="s">
        <v>87</v>
      </c>
      <c r="AW224" s="14" t="s">
        <v>34</v>
      </c>
      <c r="AX224" s="14" t="s">
        <v>85</v>
      </c>
      <c r="AY224" s="259" t="s">
        <v>245</v>
      </c>
    </row>
    <row r="225" s="2" customFormat="1" ht="16.5" customHeight="1">
      <c r="A225" s="40"/>
      <c r="B225" s="41"/>
      <c r="C225" s="283" t="s">
        <v>419</v>
      </c>
      <c r="D225" s="283" t="s">
        <v>551</v>
      </c>
      <c r="E225" s="284" t="s">
        <v>2080</v>
      </c>
      <c r="F225" s="285" t="s">
        <v>2081</v>
      </c>
      <c r="G225" s="286" t="s">
        <v>317</v>
      </c>
      <c r="H225" s="287">
        <v>261.5</v>
      </c>
      <c r="I225" s="288"/>
      <c r="J225" s="289">
        <f>ROUND(I225*H225,2)</f>
        <v>0</v>
      </c>
      <c r="K225" s="285" t="s">
        <v>252</v>
      </c>
      <c r="L225" s="290"/>
      <c r="M225" s="291" t="s">
        <v>1</v>
      </c>
      <c r="N225" s="292" t="s">
        <v>42</v>
      </c>
      <c r="O225" s="93"/>
      <c r="P225" s="230">
        <f>O225*H225</f>
        <v>0</v>
      </c>
      <c r="Q225" s="230">
        <v>0.00265</v>
      </c>
      <c r="R225" s="230">
        <f>Q225*H225</f>
        <v>0.69297500000000001</v>
      </c>
      <c r="S225" s="230">
        <v>0</v>
      </c>
      <c r="T225" s="231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32" t="s">
        <v>326</v>
      </c>
      <c r="AT225" s="232" t="s">
        <v>551</v>
      </c>
      <c r="AU225" s="232" t="s">
        <v>87</v>
      </c>
      <c r="AY225" s="19" t="s">
        <v>245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9" t="s">
        <v>85</v>
      </c>
      <c r="BK225" s="233">
        <f>ROUND(I225*H225,2)</f>
        <v>0</v>
      </c>
      <c r="BL225" s="19" t="s">
        <v>253</v>
      </c>
      <c r="BM225" s="232" t="s">
        <v>2082</v>
      </c>
    </row>
    <row r="226" s="2" customFormat="1">
      <c r="A226" s="40"/>
      <c r="B226" s="41"/>
      <c r="C226" s="42"/>
      <c r="D226" s="234" t="s">
        <v>255</v>
      </c>
      <c r="E226" s="42"/>
      <c r="F226" s="235" t="s">
        <v>2081</v>
      </c>
      <c r="G226" s="42"/>
      <c r="H226" s="42"/>
      <c r="I226" s="236"/>
      <c r="J226" s="42"/>
      <c r="K226" s="42"/>
      <c r="L226" s="46"/>
      <c r="M226" s="237"/>
      <c r="N226" s="238"/>
      <c r="O226" s="93"/>
      <c r="P226" s="93"/>
      <c r="Q226" s="93"/>
      <c r="R226" s="93"/>
      <c r="S226" s="93"/>
      <c r="T226" s="94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T226" s="19" t="s">
        <v>255</v>
      </c>
      <c r="AU226" s="19" t="s">
        <v>87</v>
      </c>
    </row>
    <row r="227" s="2" customFormat="1">
      <c r="A227" s="40"/>
      <c r="B227" s="41"/>
      <c r="C227" s="42"/>
      <c r="D227" s="234" t="s">
        <v>540</v>
      </c>
      <c r="E227" s="42"/>
      <c r="F227" s="282" t="s">
        <v>2083</v>
      </c>
      <c r="G227" s="42"/>
      <c r="H227" s="42"/>
      <c r="I227" s="236"/>
      <c r="J227" s="42"/>
      <c r="K227" s="42"/>
      <c r="L227" s="46"/>
      <c r="M227" s="237"/>
      <c r="N227" s="238"/>
      <c r="O227" s="93"/>
      <c r="P227" s="93"/>
      <c r="Q227" s="93"/>
      <c r="R227" s="93"/>
      <c r="S227" s="93"/>
      <c r="T227" s="94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T227" s="19" t="s">
        <v>540</v>
      </c>
      <c r="AU227" s="19" t="s">
        <v>87</v>
      </c>
    </row>
    <row r="228" s="14" customFormat="1">
      <c r="A228" s="14"/>
      <c r="B228" s="249"/>
      <c r="C228" s="250"/>
      <c r="D228" s="234" t="s">
        <v>257</v>
      </c>
      <c r="E228" s="251" t="s">
        <v>1</v>
      </c>
      <c r="F228" s="252" t="s">
        <v>2084</v>
      </c>
      <c r="G228" s="250"/>
      <c r="H228" s="253">
        <v>255.5</v>
      </c>
      <c r="I228" s="254"/>
      <c r="J228" s="250"/>
      <c r="K228" s="250"/>
      <c r="L228" s="255"/>
      <c r="M228" s="256"/>
      <c r="N228" s="257"/>
      <c r="O228" s="257"/>
      <c r="P228" s="257"/>
      <c r="Q228" s="257"/>
      <c r="R228" s="257"/>
      <c r="S228" s="257"/>
      <c r="T228" s="258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9" t="s">
        <v>257</v>
      </c>
      <c r="AU228" s="259" t="s">
        <v>87</v>
      </c>
      <c r="AV228" s="14" t="s">
        <v>87</v>
      </c>
      <c r="AW228" s="14" t="s">
        <v>34</v>
      </c>
      <c r="AX228" s="14" t="s">
        <v>77</v>
      </c>
      <c r="AY228" s="259" t="s">
        <v>245</v>
      </c>
    </row>
    <row r="229" s="14" customFormat="1">
      <c r="A229" s="14"/>
      <c r="B229" s="249"/>
      <c r="C229" s="250"/>
      <c r="D229" s="234" t="s">
        <v>257</v>
      </c>
      <c r="E229" s="251" t="s">
        <v>1</v>
      </c>
      <c r="F229" s="252" t="s">
        <v>2085</v>
      </c>
      <c r="G229" s="250"/>
      <c r="H229" s="253">
        <v>6</v>
      </c>
      <c r="I229" s="254"/>
      <c r="J229" s="250"/>
      <c r="K229" s="250"/>
      <c r="L229" s="255"/>
      <c r="M229" s="256"/>
      <c r="N229" s="257"/>
      <c r="O229" s="257"/>
      <c r="P229" s="257"/>
      <c r="Q229" s="257"/>
      <c r="R229" s="257"/>
      <c r="S229" s="257"/>
      <c r="T229" s="258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9" t="s">
        <v>257</v>
      </c>
      <c r="AU229" s="259" t="s">
        <v>87</v>
      </c>
      <c r="AV229" s="14" t="s">
        <v>87</v>
      </c>
      <c r="AW229" s="14" t="s">
        <v>34</v>
      </c>
      <c r="AX229" s="14" t="s">
        <v>77</v>
      </c>
      <c r="AY229" s="259" t="s">
        <v>245</v>
      </c>
    </row>
    <row r="230" s="15" customFormat="1">
      <c r="A230" s="15"/>
      <c r="B230" s="260"/>
      <c r="C230" s="261"/>
      <c r="D230" s="234" t="s">
        <v>257</v>
      </c>
      <c r="E230" s="262" t="s">
        <v>1</v>
      </c>
      <c r="F230" s="263" t="s">
        <v>266</v>
      </c>
      <c r="G230" s="261"/>
      <c r="H230" s="264">
        <v>261.5</v>
      </c>
      <c r="I230" s="265"/>
      <c r="J230" s="261"/>
      <c r="K230" s="261"/>
      <c r="L230" s="266"/>
      <c r="M230" s="267"/>
      <c r="N230" s="268"/>
      <c r="O230" s="268"/>
      <c r="P230" s="268"/>
      <c r="Q230" s="268"/>
      <c r="R230" s="268"/>
      <c r="S230" s="268"/>
      <c r="T230" s="269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70" t="s">
        <v>257</v>
      </c>
      <c r="AU230" s="270" t="s">
        <v>87</v>
      </c>
      <c r="AV230" s="15" t="s">
        <v>253</v>
      </c>
      <c r="AW230" s="15" t="s">
        <v>34</v>
      </c>
      <c r="AX230" s="15" t="s">
        <v>85</v>
      </c>
      <c r="AY230" s="270" t="s">
        <v>245</v>
      </c>
    </row>
    <row r="231" s="2" customFormat="1" ht="16.5" customHeight="1">
      <c r="A231" s="40"/>
      <c r="B231" s="41"/>
      <c r="C231" s="283" t="s">
        <v>430</v>
      </c>
      <c r="D231" s="283" t="s">
        <v>551</v>
      </c>
      <c r="E231" s="284" t="s">
        <v>2086</v>
      </c>
      <c r="F231" s="285" t="s">
        <v>2087</v>
      </c>
      <c r="G231" s="286" t="s">
        <v>329</v>
      </c>
      <c r="H231" s="287">
        <v>114</v>
      </c>
      <c r="I231" s="288"/>
      <c r="J231" s="289">
        <f>ROUND(I231*H231,2)</f>
        <v>0</v>
      </c>
      <c r="K231" s="285" t="s">
        <v>252</v>
      </c>
      <c r="L231" s="290"/>
      <c r="M231" s="291" t="s">
        <v>1</v>
      </c>
      <c r="N231" s="292" t="s">
        <v>42</v>
      </c>
      <c r="O231" s="93"/>
      <c r="P231" s="230">
        <f>O231*H231</f>
        <v>0</v>
      </c>
      <c r="Q231" s="230">
        <v>0.00014999999999999999</v>
      </c>
      <c r="R231" s="230">
        <f>Q231*H231</f>
        <v>0.017099999999999997</v>
      </c>
      <c r="S231" s="230">
        <v>0</v>
      </c>
      <c r="T231" s="231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32" t="s">
        <v>326</v>
      </c>
      <c r="AT231" s="232" t="s">
        <v>551</v>
      </c>
      <c r="AU231" s="232" t="s">
        <v>87</v>
      </c>
      <c r="AY231" s="19" t="s">
        <v>245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9" t="s">
        <v>85</v>
      </c>
      <c r="BK231" s="233">
        <f>ROUND(I231*H231,2)</f>
        <v>0</v>
      </c>
      <c r="BL231" s="19" t="s">
        <v>253</v>
      </c>
      <c r="BM231" s="232" t="s">
        <v>2088</v>
      </c>
    </row>
    <row r="232" s="2" customFormat="1">
      <c r="A232" s="40"/>
      <c r="B232" s="41"/>
      <c r="C232" s="42"/>
      <c r="D232" s="234" t="s">
        <v>255</v>
      </c>
      <c r="E232" s="42"/>
      <c r="F232" s="235" t="s">
        <v>2087</v>
      </c>
      <c r="G232" s="42"/>
      <c r="H232" s="42"/>
      <c r="I232" s="236"/>
      <c r="J232" s="42"/>
      <c r="K232" s="42"/>
      <c r="L232" s="46"/>
      <c r="M232" s="237"/>
      <c r="N232" s="238"/>
      <c r="O232" s="93"/>
      <c r="P232" s="93"/>
      <c r="Q232" s="93"/>
      <c r="R232" s="93"/>
      <c r="S232" s="93"/>
      <c r="T232" s="94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T232" s="19" t="s">
        <v>255</v>
      </c>
      <c r="AU232" s="19" t="s">
        <v>87</v>
      </c>
    </row>
    <row r="233" s="14" customFormat="1">
      <c r="A233" s="14"/>
      <c r="B233" s="249"/>
      <c r="C233" s="250"/>
      <c r="D233" s="234" t="s">
        <v>257</v>
      </c>
      <c r="E233" s="251" t="s">
        <v>1</v>
      </c>
      <c r="F233" s="252" t="s">
        <v>1984</v>
      </c>
      <c r="G233" s="250"/>
      <c r="H233" s="253">
        <v>15</v>
      </c>
      <c r="I233" s="254"/>
      <c r="J233" s="250"/>
      <c r="K233" s="250"/>
      <c r="L233" s="255"/>
      <c r="M233" s="256"/>
      <c r="N233" s="257"/>
      <c r="O233" s="257"/>
      <c r="P233" s="257"/>
      <c r="Q233" s="257"/>
      <c r="R233" s="257"/>
      <c r="S233" s="257"/>
      <c r="T233" s="25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9" t="s">
        <v>257</v>
      </c>
      <c r="AU233" s="259" t="s">
        <v>87</v>
      </c>
      <c r="AV233" s="14" t="s">
        <v>87</v>
      </c>
      <c r="AW233" s="14" t="s">
        <v>34</v>
      </c>
      <c r="AX233" s="14" t="s">
        <v>77</v>
      </c>
      <c r="AY233" s="259" t="s">
        <v>245</v>
      </c>
    </row>
    <row r="234" s="14" customFormat="1">
      <c r="A234" s="14"/>
      <c r="B234" s="249"/>
      <c r="C234" s="250"/>
      <c r="D234" s="234" t="s">
        <v>257</v>
      </c>
      <c r="E234" s="251" t="s">
        <v>1</v>
      </c>
      <c r="F234" s="252" t="s">
        <v>1985</v>
      </c>
      <c r="G234" s="250"/>
      <c r="H234" s="253">
        <v>43</v>
      </c>
      <c r="I234" s="254"/>
      <c r="J234" s="250"/>
      <c r="K234" s="250"/>
      <c r="L234" s="255"/>
      <c r="M234" s="256"/>
      <c r="N234" s="257"/>
      <c r="O234" s="257"/>
      <c r="P234" s="257"/>
      <c r="Q234" s="257"/>
      <c r="R234" s="257"/>
      <c r="S234" s="257"/>
      <c r="T234" s="25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9" t="s">
        <v>257</v>
      </c>
      <c r="AU234" s="259" t="s">
        <v>87</v>
      </c>
      <c r="AV234" s="14" t="s">
        <v>87</v>
      </c>
      <c r="AW234" s="14" t="s">
        <v>34</v>
      </c>
      <c r="AX234" s="14" t="s">
        <v>77</v>
      </c>
      <c r="AY234" s="259" t="s">
        <v>245</v>
      </c>
    </row>
    <row r="235" s="14" customFormat="1">
      <c r="A235" s="14"/>
      <c r="B235" s="249"/>
      <c r="C235" s="250"/>
      <c r="D235" s="234" t="s">
        <v>257</v>
      </c>
      <c r="E235" s="251" t="s">
        <v>1</v>
      </c>
      <c r="F235" s="252" t="s">
        <v>2089</v>
      </c>
      <c r="G235" s="250"/>
      <c r="H235" s="253">
        <v>12</v>
      </c>
      <c r="I235" s="254"/>
      <c r="J235" s="250"/>
      <c r="K235" s="250"/>
      <c r="L235" s="255"/>
      <c r="M235" s="256"/>
      <c r="N235" s="257"/>
      <c r="O235" s="257"/>
      <c r="P235" s="257"/>
      <c r="Q235" s="257"/>
      <c r="R235" s="257"/>
      <c r="S235" s="257"/>
      <c r="T235" s="25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9" t="s">
        <v>257</v>
      </c>
      <c r="AU235" s="259" t="s">
        <v>87</v>
      </c>
      <c r="AV235" s="14" t="s">
        <v>87</v>
      </c>
      <c r="AW235" s="14" t="s">
        <v>34</v>
      </c>
      <c r="AX235" s="14" t="s">
        <v>77</v>
      </c>
      <c r="AY235" s="259" t="s">
        <v>245</v>
      </c>
    </row>
    <row r="236" s="14" customFormat="1">
      <c r="A236" s="14"/>
      <c r="B236" s="249"/>
      <c r="C236" s="250"/>
      <c r="D236" s="234" t="s">
        <v>257</v>
      </c>
      <c r="E236" s="251" t="s">
        <v>1</v>
      </c>
      <c r="F236" s="252" t="s">
        <v>2090</v>
      </c>
      <c r="G236" s="250"/>
      <c r="H236" s="253">
        <v>16</v>
      </c>
      <c r="I236" s="254"/>
      <c r="J236" s="250"/>
      <c r="K236" s="250"/>
      <c r="L236" s="255"/>
      <c r="M236" s="256"/>
      <c r="N236" s="257"/>
      <c r="O236" s="257"/>
      <c r="P236" s="257"/>
      <c r="Q236" s="257"/>
      <c r="R236" s="257"/>
      <c r="S236" s="257"/>
      <c r="T236" s="25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9" t="s">
        <v>257</v>
      </c>
      <c r="AU236" s="259" t="s">
        <v>87</v>
      </c>
      <c r="AV236" s="14" t="s">
        <v>87</v>
      </c>
      <c r="AW236" s="14" t="s">
        <v>34</v>
      </c>
      <c r="AX236" s="14" t="s">
        <v>77</v>
      </c>
      <c r="AY236" s="259" t="s">
        <v>245</v>
      </c>
    </row>
    <row r="237" s="14" customFormat="1">
      <c r="A237" s="14"/>
      <c r="B237" s="249"/>
      <c r="C237" s="250"/>
      <c r="D237" s="234" t="s">
        <v>257</v>
      </c>
      <c r="E237" s="251" t="s">
        <v>1</v>
      </c>
      <c r="F237" s="252" t="s">
        <v>1990</v>
      </c>
      <c r="G237" s="250"/>
      <c r="H237" s="253">
        <v>14</v>
      </c>
      <c r="I237" s="254"/>
      <c r="J237" s="250"/>
      <c r="K237" s="250"/>
      <c r="L237" s="255"/>
      <c r="M237" s="256"/>
      <c r="N237" s="257"/>
      <c r="O237" s="257"/>
      <c r="P237" s="257"/>
      <c r="Q237" s="257"/>
      <c r="R237" s="257"/>
      <c r="S237" s="257"/>
      <c r="T237" s="25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9" t="s">
        <v>257</v>
      </c>
      <c r="AU237" s="259" t="s">
        <v>87</v>
      </c>
      <c r="AV237" s="14" t="s">
        <v>87</v>
      </c>
      <c r="AW237" s="14" t="s">
        <v>34</v>
      </c>
      <c r="AX237" s="14" t="s">
        <v>77</v>
      </c>
      <c r="AY237" s="259" t="s">
        <v>245</v>
      </c>
    </row>
    <row r="238" s="14" customFormat="1">
      <c r="A238" s="14"/>
      <c r="B238" s="249"/>
      <c r="C238" s="250"/>
      <c r="D238" s="234" t="s">
        <v>257</v>
      </c>
      <c r="E238" s="251" t="s">
        <v>1</v>
      </c>
      <c r="F238" s="252" t="s">
        <v>1992</v>
      </c>
      <c r="G238" s="250"/>
      <c r="H238" s="253">
        <v>14</v>
      </c>
      <c r="I238" s="254"/>
      <c r="J238" s="250"/>
      <c r="K238" s="250"/>
      <c r="L238" s="255"/>
      <c r="M238" s="256"/>
      <c r="N238" s="257"/>
      <c r="O238" s="257"/>
      <c r="P238" s="257"/>
      <c r="Q238" s="257"/>
      <c r="R238" s="257"/>
      <c r="S238" s="257"/>
      <c r="T238" s="258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9" t="s">
        <v>257</v>
      </c>
      <c r="AU238" s="259" t="s">
        <v>87</v>
      </c>
      <c r="AV238" s="14" t="s">
        <v>87</v>
      </c>
      <c r="AW238" s="14" t="s">
        <v>34</v>
      </c>
      <c r="AX238" s="14" t="s">
        <v>77</v>
      </c>
      <c r="AY238" s="259" t="s">
        <v>245</v>
      </c>
    </row>
    <row r="239" s="15" customFormat="1">
      <c r="A239" s="15"/>
      <c r="B239" s="260"/>
      <c r="C239" s="261"/>
      <c r="D239" s="234" t="s">
        <v>257</v>
      </c>
      <c r="E239" s="262" t="s">
        <v>1</v>
      </c>
      <c r="F239" s="263" t="s">
        <v>266</v>
      </c>
      <c r="G239" s="261"/>
      <c r="H239" s="264">
        <v>114</v>
      </c>
      <c r="I239" s="265"/>
      <c r="J239" s="261"/>
      <c r="K239" s="261"/>
      <c r="L239" s="266"/>
      <c r="M239" s="267"/>
      <c r="N239" s="268"/>
      <c r="O239" s="268"/>
      <c r="P239" s="268"/>
      <c r="Q239" s="268"/>
      <c r="R239" s="268"/>
      <c r="S239" s="268"/>
      <c r="T239" s="269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70" t="s">
        <v>257</v>
      </c>
      <c r="AU239" s="270" t="s">
        <v>87</v>
      </c>
      <c r="AV239" s="15" t="s">
        <v>253</v>
      </c>
      <c r="AW239" s="15" t="s">
        <v>34</v>
      </c>
      <c r="AX239" s="15" t="s">
        <v>85</v>
      </c>
      <c r="AY239" s="270" t="s">
        <v>245</v>
      </c>
    </row>
    <row r="240" s="2" customFormat="1" ht="16.5" customHeight="1">
      <c r="A240" s="40"/>
      <c r="B240" s="41"/>
      <c r="C240" s="283" t="s">
        <v>418</v>
      </c>
      <c r="D240" s="283" t="s">
        <v>551</v>
      </c>
      <c r="E240" s="284" t="s">
        <v>2091</v>
      </c>
      <c r="F240" s="285" t="s">
        <v>2092</v>
      </c>
      <c r="G240" s="286" t="s">
        <v>329</v>
      </c>
      <c r="H240" s="287">
        <v>256</v>
      </c>
      <c r="I240" s="288"/>
      <c r="J240" s="289">
        <f>ROUND(I240*H240,2)</f>
        <v>0</v>
      </c>
      <c r="K240" s="285" t="s">
        <v>252</v>
      </c>
      <c r="L240" s="290"/>
      <c r="M240" s="291" t="s">
        <v>1</v>
      </c>
      <c r="N240" s="292" t="s">
        <v>42</v>
      </c>
      <c r="O240" s="93"/>
      <c r="P240" s="230">
        <f>O240*H240</f>
        <v>0</v>
      </c>
      <c r="Q240" s="230">
        <v>0.00020000000000000001</v>
      </c>
      <c r="R240" s="230">
        <f>Q240*H240</f>
        <v>0.051200000000000002</v>
      </c>
      <c r="S240" s="230">
        <v>0</v>
      </c>
      <c r="T240" s="231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32" t="s">
        <v>326</v>
      </c>
      <c r="AT240" s="232" t="s">
        <v>551</v>
      </c>
      <c r="AU240" s="232" t="s">
        <v>87</v>
      </c>
      <c r="AY240" s="19" t="s">
        <v>245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9" t="s">
        <v>85</v>
      </c>
      <c r="BK240" s="233">
        <f>ROUND(I240*H240,2)</f>
        <v>0</v>
      </c>
      <c r="BL240" s="19" t="s">
        <v>253</v>
      </c>
      <c r="BM240" s="232" t="s">
        <v>2093</v>
      </c>
    </row>
    <row r="241" s="2" customFormat="1">
      <c r="A241" s="40"/>
      <c r="B241" s="41"/>
      <c r="C241" s="42"/>
      <c r="D241" s="234" t="s">
        <v>255</v>
      </c>
      <c r="E241" s="42"/>
      <c r="F241" s="235" t="s">
        <v>2094</v>
      </c>
      <c r="G241" s="42"/>
      <c r="H241" s="42"/>
      <c r="I241" s="236"/>
      <c r="J241" s="42"/>
      <c r="K241" s="42"/>
      <c r="L241" s="46"/>
      <c r="M241" s="237"/>
      <c r="N241" s="238"/>
      <c r="O241" s="93"/>
      <c r="P241" s="93"/>
      <c r="Q241" s="93"/>
      <c r="R241" s="93"/>
      <c r="S241" s="93"/>
      <c r="T241" s="94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255</v>
      </c>
      <c r="AU241" s="19" t="s">
        <v>87</v>
      </c>
    </row>
    <row r="242" s="14" customFormat="1">
      <c r="A242" s="14"/>
      <c r="B242" s="249"/>
      <c r="C242" s="250"/>
      <c r="D242" s="234" t="s">
        <v>257</v>
      </c>
      <c r="E242" s="251" t="s">
        <v>1</v>
      </c>
      <c r="F242" s="252" t="s">
        <v>2095</v>
      </c>
      <c r="G242" s="250"/>
      <c r="H242" s="253">
        <v>256</v>
      </c>
      <c r="I242" s="254"/>
      <c r="J242" s="250"/>
      <c r="K242" s="250"/>
      <c r="L242" s="255"/>
      <c r="M242" s="256"/>
      <c r="N242" s="257"/>
      <c r="O242" s="257"/>
      <c r="P242" s="257"/>
      <c r="Q242" s="257"/>
      <c r="R242" s="257"/>
      <c r="S242" s="257"/>
      <c r="T242" s="258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9" t="s">
        <v>257</v>
      </c>
      <c r="AU242" s="259" t="s">
        <v>87</v>
      </c>
      <c r="AV242" s="14" t="s">
        <v>87</v>
      </c>
      <c r="AW242" s="14" t="s">
        <v>34</v>
      </c>
      <c r="AX242" s="14" t="s">
        <v>77</v>
      </c>
      <c r="AY242" s="259" t="s">
        <v>245</v>
      </c>
    </row>
    <row r="243" s="15" customFormat="1">
      <c r="A243" s="15"/>
      <c r="B243" s="260"/>
      <c r="C243" s="261"/>
      <c r="D243" s="234" t="s">
        <v>257</v>
      </c>
      <c r="E243" s="262" t="s">
        <v>1</v>
      </c>
      <c r="F243" s="263" t="s">
        <v>266</v>
      </c>
      <c r="G243" s="261"/>
      <c r="H243" s="264">
        <v>256</v>
      </c>
      <c r="I243" s="265"/>
      <c r="J243" s="261"/>
      <c r="K243" s="261"/>
      <c r="L243" s="266"/>
      <c r="M243" s="267"/>
      <c r="N243" s="268"/>
      <c r="O243" s="268"/>
      <c r="P243" s="268"/>
      <c r="Q243" s="268"/>
      <c r="R243" s="268"/>
      <c r="S243" s="268"/>
      <c r="T243" s="269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70" t="s">
        <v>257</v>
      </c>
      <c r="AU243" s="270" t="s">
        <v>87</v>
      </c>
      <c r="AV243" s="15" t="s">
        <v>253</v>
      </c>
      <c r="AW243" s="15" t="s">
        <v>34</v>
      </c>
      <c r="AX243" s="15" t="s">
        <v>85</v>
      </c>
      <c r="AY243" s="270" t="s">
        <v>245</v>
      </c>
    </row>
    <row r="244" s="2" customFormat="1" ht="16.5" customHeight="1">
      <c r="A244" s="40"/>
      <c r="B244" s="41"/>
      <c r="C244" s="283" t="s">
        <v>7</v>
      </c>
      <c r="D244" s="283" t="s">
        <v>551</v>
      </c>
      <c r="E244" s="284" t="s">
        <v>2096</v>
      </c>
      <c r="F244" s="285" t="s">
        <v>2097</v>
      </c>
      <c r="G244" s="286" t="s">
        <v>329</v>
      </c>
      <c r="H244" s="287">
        <v>79</v>
      </c>
      <c r="I244" s="288"/>
      <c r="J244" s="289">
        <f>ROUND(I244*H244,2)</f>
        <v>0</v>
      </c>
      <c r="K244" s="285" t="s">
        <v>252</v>
      </c>
      <c r="L244" s="290"/>
      <c r="M244" s="291" t="s">
        <v>1</v>
      </c>
      <c r="N244" s="292" t="s">
        <v>42</v>
      </c>
      <c r="O244" s="93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32" t="s">
        <v>326</v>
      </c>
      <c r="AT244" s="232" t="s">
        <v>551</v>
      </c>
      <c r="AU244" s="232" t="s">
        <v>87</v>
      </c>
      <c r="AY244" s="19" t="s">
        <v>245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9" t="s">
        <v>85</v>
      </c>
      <c r="BK244" s="233">
        <f>ROUND(I244*H244,2)</f>
        <v>0</v>
      </c>
      <c r="BL244" s="19" t="s">
        <v>253</v>
      </c>
      <c r="BM244" s="232" t="s">
        <v>2098</v>
      </c>
    </row>
    <row r="245" s="2" customFormat="1">
      <c r="A245" s="40"/>
      <c r="B245" s="41"/>
      <c r="C245" s="42"/>
      <c r="D245" s="234" t="s">
        <v>255</v>
      </c>
      <c r="E245" s="42"/>
      <c r="F245" s="235" t="s">
        <v>2097</v>
      </c>
      <c r="G245" s="42"/>
      <c r="H245" s="42"/>
      <c r="I245" s="236"/>
      <c r="J245" s="42"/>
      <c r="K245" s="42"/>
      <c r="L245" s="46"/>
      <c r="M245" s="237"/>
      <c r="N245" s="238"/>
      <c r="O245" s="93"/>
      <c r="P245" s="93"/>
      <c r="Q245" s="93"/>
      <c r="R245" s="93"/>
      <c r="S245" s="93"/>
      <c r="T245" s="94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255</v>
      </c>
      <c r="AU245" s="19" t="s">
        <v>87</v>
      </c>
    </row>
    <row r="246" s="14" customFormat="1">
      <c r="A246" s="14"/>
      <c r="B246" s="249"/>
      <c r="C246" s="250"/>
      <c r="D246" s="234" t="s">
        <v>257</v>
      </c>
      <c r="E246" s="251" t="s">
        <v>1</v>
      </c>
      <c r="F246" s="252" t="s">
        <v>2099</v>
      </c>
      <c r="G246" s="250"/>
      <c r="H246" s="253">
        <v>79</v>
      </c>
      <c r="I246" s="254"/>
      <c r="J246" s="250"/>
      <c r="K246" s="250"/>
      <c r="L246" s="255"/>
      <c r="M246" s="256"/>
      <c r="N246" s="257"/>
      <c r="O246" s="257"/>
      <c r="P246" s="257"/>
      <c r="Q246" s="257"/>
      <c r="R246" s="257"/>
      <c r="S246" s="257"/>
      <c r="T246" s="25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9" t="s">
        <v>257</v>
      </c>
      <c r="AU246" s="259" t="s">
        <v>87</v>
      </c>
      <c r="AV246" s="14" t="s">
        <v>87</v>
      </c>
      <c r="AW246" s="14" t="s">
        <v>34</v>
      </c>
      <c r="AX246" s="14" t="s">
        <v>77</v>
      </c>
      <c r="AY246" s="259" t="s">
        <v>245</v>
      </c>
    </row>
    <row r="247" s="15" customFormat="1">
      <c r="A247" s="15"/>
      <c r="B247" s="260"/>
      <c r="C247" s="261"/>
      <c r="D247" s="234" t="s">
        <v>257</v>
      </c>
      <c r="E247" s="262" t="s">
        <v>1</v>
      </c>
      <c r="F247" s="263" t="s">
        <v>266</v>
      </c>
      <c r="G247" s="261"/>
      <c r="H247" s="264">
        <v>79</v>
      </c>
      <c r="I247" s="265"/>
      <c r="J247" s="261"/>
      <c r="K247" s="261"/>
      <c r="L247" s="266"/>
      <c r="M247" s="267"/>
      <c r="N247" s="268"/>
      <c r="O247" s="268"/>
      <c r="P247" s="268"/>
      <c r="Q247" s="268"/>
      <c r="R247" s="268"/>
      <c r="S247" s="268"/>
      <c r="T247" s="269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70" t="s">
        <v>257</v>
      </c>
      <c r="AU247" s="270" t="s">
        <v>87</v>
      </c>
      <c r="AV247" s="15" t="s">
        <v>253</v>
      </c>
      <c r="AW247" s="15" t="s">
        <v>34</v>
      </c>
      <c r="AX247" s="15" t="s">
        <v>85</v>
      </c>
      <c r="AY247" s="270" t="s">
        <v>245</v>
      </c>
    </row>
    <row r="248" s="2" customFormat="1" ht="16.5" customHeight="1">
      <c r="A248" s="40"/>
      <c r="B248" s="41"/>
      <c r="C248" s="283" t="s">
        <v>452</v>
      </c>
      <c r="D248" s="283" t="s">
        <v>551</v>
      </c>
      <c r="E248" s="284" t="s">
        <v>2100</v>
      </c>
      <c r="F248" s="285" t="s">
        <v>2101</v>
      </c>
      <c r="G248" s="286" t="s">
        <v>329</v>
      </c>
      <c r="H248" s="287">
        <v>16</v>
      </c>
      <c r="I248" s="288"/>
      <c r="J248" s="289">
        <f>ROUND(I248*H248,2)</f>
        <v>0</v>
      </c>
      <c r="K248" s="285" t="s">
        <v>252</v>
      </c>
      <c r="L248" s="290"/>
      <c r="M248" s="291" t="s">
        <v>1</v>
      </c>
      <c r="N248" s="292" t="s">
        <v>42</v>
      </c>
      <c r="O248" s="93"/>
      <c r="P248" s="230">
        <f>O248*H248</f>
        <v>0</v>
      </c>
      <c r="Q248" s="230">
        <v>0</v>
      </c>
      <c r="R248" s="230">
        <f>Q248*H248</f>
        <v>0</v>
      </c>
      <c r="S248" s="230">
        <v>0</v>
      </c>
      <c r="T248" s="231">
        <f>S248*H248</f>
        <v>0</v>
      </c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R248" s="232" t="s">
        <v>326</v>
      </c>
      <c r="AT248" s="232" t="s">
        <v>551</v>
      </c>
      <c r="AU248" s="232" t="s">
        <v>87</v>
      </c>
      <c r="AY248" s="19" t="s">
        <v>245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9" t="s">
        <v>85</v>
      </c>
      <c r="BK248" s="233">
        <f>ROUND(I248*H248,2)</f>
        <v>0</v>
      </c>
      <c r="BL248" s="19" t="s">
        <v>253</v>
      </c>
      <c r="BM248" s="232" t="s">
        <v>2102</v>
      </c>
    </row>
    <row r="249" s="2" customFormat="1">
      <c r="A249" s="40"/>
      <c r="B249" s="41"/>
      <c r="C249" s="42"/>
      <c r="D249" s="234" t="s">
        <v>255</v>
      </c>
      <c r="E249" s="42"/>
      <c r="F249" s="235" t="s">
        <v>2101</v>
      </c>
      <c r="G249" s="42"/>
      <c r="H249" s="42"/>
      <c r="I249" s="236"/>
      <c r="J249" s="42"/>
      <c r="K249" s="42"/>
      <c r="L249" s="46"/>
      <c r="M249" s="237"/>
      <c r="N249" s="238"/>
      <c r="O249" s="93"/>
      <c r="P249" s="93"/>
      <c r="Q249" s="93"/>
      <c r="R249" s="93"/>
      <c r="S249" s="93"/>
      <c r="T249" s="94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T249" s="19" t="s">
        <v>255</v>
      </c>
      <c r="AU249" s="19" t="s">
        <v>87</v>
      </c>
    </row>
    <row r="250" s="14" customFormat="1">
      <c r="A250" s="14"/>
      <c r="B250" s="249"/>
      <c r="C250" s="250"/>
      <c r="D250" s="234" t="s">
        <v>257</v>
      </c>
      <c r="E250" s="251" t="s">
        <v>1</v>
      </c>
      <c r="F250" s="252" t="s">
        <v>2090</v>
      </c>
      <c r="G250" s="250"/>
      <c r="H250" s="253">
        <v>16</v>
      </c>
      <c r="I250" s="254"/>
      <c r="J250" s="250"/>
      <c r="K250" s="250"/>
      <c r="L250" s="255"/>
      <c r="M250" s="256"/>
      <c r="N250" s="257"/>
      <c r="O250" s="257"/>
      <c r="P250" s="257"/>
      <c r="Q250" s="257"/>
      <c r="R250" s="257"/>
      <c r="S250" s="257"/>
      <c r="T250" s="25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9" t="s">
        <v>257</v>
      </c>
      <c r="AU250" s="259" t="s">
        <v>87</v>
      </c>
      <c r="AV250" s="14" t="s">
        <v>87</v>
      </c>
      <c r="AW250" s="14" t="s">
        <v>34</v>
      </c>
      <c r="AX250" s="14" t="s">
        <v>77</v>
      </c>
      <c r="AY250" s="259" t="s">
        <v>245</v>
      </c>
    </row>
    <row r="251" s="15" customFormat="1">
      <c r="A251" s="15"/>
      <c r="B251" s="260"/>
      <c r="C251" s="261"/>
      <c r="D251" s="234" t="s">
        <v>257</v>
      </c>
      <c r="E251" s="262" t="s">
        <v>1</v>
      </c>
      <c r="F251" s="263" t="s">
        <v>266</v>
      </c>
      <c r="G251" s="261"/>
      <c r="H251" s="264">
        <v>16</v>
      </c>
      <c r="I251" s="265"/>
      <c r="J251" s="261"/>
      <c r="K251" s="261"/>
      <c r="L251" s="266"/>
      <c r="M251" s="267"/>
      <c r="N251" s="268"/>
      <c r="O251" s="268"/>
      <c r="P251" s="268"/>
      <c r="Q251" s="268"/>
      <c r="R251" s="268"/>
      <c r="S251" s="268"/>
      <c r="T251" s="269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70" t="s">
        <v>257</v>
      </c>
      <c r="AU251" s="270" t="s">
        <v>87</v>
      </c>
      <c r="AV251" s="15" t="s">
        <v>253</v>
      </c>
      <c r="AW251" s="15" t="s">
        <v>34</v>
      </c>
      <c r="AX251" s="15" t="s">
        <v>85</v>
      </c>
      <c r="AY251" s="270" t="s">
        <v>245</v>
      </c>
    </row>
    <row r="252" s="2" customFormat="1" ht="16.5" customHeight="1">
      <c r="A252" s="40"/>
      <c r="B252" s="41"/>
      <c r="C252" s="283" t="s">
        <v>460</v>
      </c>
      <c r="D252" s="283" t="s">
        <v>551</v>
      </c>
      <c r="E252" s="284" t="s">
        <v>2103</v>
      </c>
      <c r="F252" s="285" t="s">
        <v>2104</v>
      </c>
      <c r="G252" s="286" t="s">
        <v>251</v>
      </c>
      <c r="H252" s="287">
        <v>10</v>
      </c>
      <c r="I252" s="288"/>
      <c r="J252" s="289">
        <f>ROUND(I252*H252,2)</f>
        <v>0</v>
      </c>
      <c r="K252" s="285" t="s">
        <v>252</v>
      </c>
      <c r="L252" s="290"/>
      <c r="M252" s="291" t="s">
        <v>1</v>
      </c>
      <c r="N252" s="292" t="s">
        <v>42</v>
      </c>
      <c r="O252" s="93"/>
      <c r="P252" s="230">
        <f>O252*H252</f>
        <v>0</v>
      </c>
      <c r="Q252" s="230">
        <v>2.234</v>
      </c>
      <c r="R252" s="230">
        <f>Q252*H252</f>
        <v>22.34</v>
      </c>
      <c r="S252" s="230">
        <v>0</v>
      </c>
      <c r="T252" s="231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32" t="s">
        <v>326</v>
      </c>
      <c r="AT252" s="232" t="s">
        <v>551</v>
      </c>
      <c r="AU252" s="232" t="s">
        <v>87</v>
      </c>
      <c r="AY252" s="19" t="s">
        <v>245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9" t="s">
        <v>85</v>
      </c>
      <c r="BK252" s="233">
        <f>ROUND(I252*H252,2)</f>
        <v>0</v>
      </c>
      <c r="BL252" s="19" t="s">
        <v>253</v>
      </c>
      <c r="BM252" s="232" t="s">
        <v>2105</v>
      </c>
    </row>
    <row r="253" s="2" customFormat="1">
      <c r="A253" s="40"/>
      <c r="B253" s="41"/>
      <c r="C253" s="42"/>
      <c r="D253" s="234" t="s">
        <v>255</v>
      </c>
      <c r="E253" s="42"/>
      <c r="F253" s="235" t="s">
        <v>2104</v>
      </c>
      <c r="G253" s="42"/>
      <c r="H253" s="42"/>
      <c r="I253" s="236"/>
      <c r="J253" s="42"/>
      <c r="K253" s="42"/>
      <c r="L253" s="46"/>
      <c r="M253" s="237"/>
      <c r="N253" s="238"/>
      <c r="O253" s="93"/>
      <c r="P253" s="93"/>
      <c r="Q253" s="93"/>
      <c r="R253" s="93"/>
      <c r="S253" s="93"/>
      <c r="T253" s="94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255</v>
      </c>
      <c r="AU253" s="19" t="s">
        <v>87</v>
      </c>
    </row>
    <row r="254" s="13" customFormat="1">
      <c r="A254" s="13"/>
      <c r="B254" s="239"/>
      <c r="C254" s="240"/>
      <c r="D254" s="234" t="s">
        <v>257</v>
      </c>
      <c r="E254" s="241" t="s">
        <v>1</v>
      </c>
      <c r="F254" s="242" t="s">
        <v>2106</v>
      </c>
      <c r="G254" s="240"/>
      <c r="H254" s="241" t="s">
        <v>1</v>
      </c>
      <c r="I254" s="243"/>
      <c r="J254" s="240"/>
      <c r="K254" s="240"/>
      <c r="L254" s="244"/>
      <c r="M254" s="245"/>
      <c r="N254" s="246"/>
      <c r="O254" s="246"/>
      <c r="P254" s="246"/>
      <c r="Q254" s="246"/>
      <c r="R254" s="246"/>
      <c r="S254" s="246"/>
      <c r="T254" s="247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8" t="s">
        <v>257</v>
      </c>
      <c r="AU254" s="248" t="s">
        <v>87</v>
      </c>
      <c r="AV254" s="13" t="s">
        <v>85</v>
      </c>
      <c r="AW254" s="13" t="s">
        <v>34</v>
      </c>
      <c r="AX254" s="13" t="s">
        <v>77</v>
      </c>
      <c r="AY254" s="248" t="s">
        <v>245</v>
      </c>
    </row>
    <row r="255" s="14" customFormat="1">
      <c r="A255" s="14"/>
      <c r="B255" s="249"/>
      <c r="C255" s="250"/>
      <c r="D255" s="234" t="s">
        <v>257</v>
      </c>
      <c r="E255" s="251" t="s">
        <v>1</v>
      </c>
      <c r="F255" s="252" t="s">
        <v>341</v>
      </c>
      <c r="G255" s="250"/>
      <c r="H255" s="253">
        <v>10</v>
      </c>
      <c r="I255" s="254"/>
      <c r="J255" s="250"/>
      <c r="K255" s="250"/>
      <c r="L255" s="255"/>
      <c r="M255" s="256"/>
      <c r="N255" s="257"/>
      <c r="O255" s="257"/>
      <c r="P255" s="257"/>
      <c r="Q255" s="257"/>
      <c r="R255" s="257"/>
      <c r="S255" s="257"/>
      <c r="T255" s="258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9" t="s">
        <v>257</v>
      </c>
      <c r="AU255" s="259" t="s">
        <v>87</v>
      </c>
      <c r="AV255" s="14" t="s">
        <v>87</v>
      </c>
      <c r="AW255" s="14" t="s">
        <v>34</v>
      </c>
      <c r="AX255" s="14" t="s">
        <v>77</v>
      </c>
      <c r="AY255" s="259" t="s">
        <v>245</v>
      </c>
    </row>
    <row r="256" s="15" customFormat="1">
      <c r="A256" s="15"/>
      <c r="B256" s="260"/>
      <c r="C256" s="261"/>
      <c r="D256" s="234" t="s">
        <v>257</v>
      </c>
      <c r="E256" s="262" t="s">
        <v>1983</v>
      </c>
      <c r="F256" s="263" t="s">
        <v>266</v>
      </c>
      <c r="G256" s="261"/>
      <c r="H256" s="264">
        <v>10</v>
      </c>
      <c r="I256" s="265"/>
      <c r="J256" s="261"/>
      <c r="K256" s="261"/>
      <c r="L256" s="266"/>
      <c r="M256" s="267"/>
      <c r="N256" s="268"/>
      <c r="O256" s="268"/>
      <c r="P256" s="268"/>
      <c r="Q256" s="268"/>
      <c r="R256" s="268"/>
      <c r="S256" s="268"/>
      <c r="T256" s="269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70" t="s">
        <v>257</v>
      </c>
      <c r="AU256" s="270" t="s">
        <v>87</v>
      </c>
      <c r="AV256" s="15" t="s">
        <v>253</v>
      </c>
      <c r="AW256" s="15" t="s">
        <v>34</v>
      </c>
      <c r="AX256" s="15" t="s">
        <v>85</v>
      </c>
      <c r="AY256" s="270" t="s">
        <v>245</v>
      </c>
    </row>
    <row r="257" s="12" customFormat="1" ht="25.92" customHeight="1">
      <c r="A257" s="12"/>
      <c r="B257" s="205"/>
      <c r="C257" s="206"/>
      <c r="D257" s="207" t="s">
        <v>76</v>
      </c>
      <c r="E257" s="208" t="s">
        <v>600</v>
      </c>
      <c r="F257" s="208" t="s">
        <v>601</v>
      </c>
      <c r="G257" s="206"/>
      <c r="H257" s="206"/>
      <c r="I257" s="209"/>
      <c r="J257" s="210">
        <f>BK257</f>
        <v>0</v>
      </c>
      <c r="K257" s="206"/>
      <c r="L257" s="211"/>
      <c r="M257" s="212"/>
      <c r="N257" s="213"/>
      <c r="O257" s="213"/>
      <c r="P257" s="214">
        <f>SUM(P258:P275)</f>
        <v>0</v>
      </c>
      <c r="Q257" s="213"/>
      <c r="R257" s="214">
        <f>SUM(R258:R275)</f>
        <v>0</v>
      </c>
      <c r="S257" s="213"/>
      <c r="T257" s="215">
        <f>SUM(T258:T275)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6" t="s">
        <v>253</v>
      </c>
      <c r="AT257" s="217" t="s">
        <v>76</v>
      </c>
      <c r="AU257" s="217" t="s">
        <v>77</v>
      </c>
      <c r="AY257" s="216" t="s">
        <v>245</v>
      </c>
      <c r="BK257" s="218">
        <f>SUM(BK258:BK275)</f>
        <v>0</v>
      </c>
    </row>
    <row r="258" s="2" customFormat="1" ht="24.15" customHeight="1">
      <c r="A258" s="40"/>
      <c r="B258" s="41"/>
      <c r="C258" s="221" t="s">
        <v>466</v>
      </c>
      <c r="D258" s="221" t="s">
        <v>248</v>
      </c>
      <c r="E258" s="222" t="s">
        <v>659</v>
      </c>
      <c r="F258" s="223" t="s">
        <v>660</v>
      </c>
      <c r="G258" s="224" t="s">
        <v>545</v>
      </c>
      <c r="H258" s="225">
        <v>115</v>
      </c>
      <c r="I258" s="226"/>
      <c r="J258" s="227">
        <f>ROUND(I258*H258,2)</f>
        <v>0</v>
      </c>
      <c r="K258" s="223" t="s">
        <v>252</v>
      </c>
      <c r="L258" s="46"/>
      <c r="M258" s="228" t="s">
        <v>1</v>
      </c>
      <c r="N258" s="229" t="s">
        <v>42</v>
      </c>
      <c r="O258" s="93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R258" s="232" t="s">
        <v>594</v>
      </c>
      <c r="AT258" s="232" t="s">
        <v>248</v>
      </c>
      <c r="AU258" s="232" t="s">
        <v>85</v>
      </c>
      <c r="AY258" s="19" t="s">
        <v>245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9" t="s">
        <v>85</v>
      </c>
      <c r="BK258" s="233">
        <f>ROUND(I258*H258,2)</f>
        <v>0</v>
      </c>
      <c r="BL258" s="19" t="s">
        <v>594</v>
      </c>
      <c r="BM258" s="232" t="s">
        <v>2107</v>
      </c>
    </row>
    <row r="259" s="2" customFormat="1">
      <c r="A259" s="40"/>
      <c r="B259" s="41"/>
      <c r="C259" s="42"/>
      <c r="D259" s="234" t="s">
        <v>255</v>
      </c>
      <c r="E259" s="42"/>
      <c r="F259" s="235" t="s">
        <v>662</v>
      </c>
      <c r="G259" s="42"/>
      <c r="H259" s="42"/>
      <c r="I259" s="236"/>
      <c r="J259" s="42"/>
      <c r="K259" s="42"/>
      <c r="L259" s="46"/>
      <c r="M259" s="237"/>
      <c r="N259" s="238"/>
      <c r="O259" s="93"/>
      <c r="P259" s="93"/>
      <c r="Q259" s="93"/>
      <c r="R259" s="93"/>
      <c r="S259" s="93"/>
      <c r="T259" s="94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T259" s="19" t="s">
        <v>255</v>
      </c>
      <c r="AU259" s="19" t="s">
        <v>85</v>
      </c>
    </row>
    <row r="260" s="13" customFormat="1">
      <c r="A260" s="13"/>
      <c r="B260" s="239"/>
      <c r="C260" s="240"/>
      <c r="D260" s="234" t="s">
        <v>257</v>
      </c>
      <c r="E260" s="241" t="s">
        <v>1</v>
      </c>
      <c r="F260" s="242" t="s">
        <v>1387</v>
      </c>
      <c r="G260" s="240"/>
      <c r="H260" s="241" t="s">
        <v>1</v>
      </c>
      <c r="I260" s="243"/>
      <c r="J260" s="240"/>
      <c r="K260" s="240"/>
      <c r="L260" s="244"/>
      <c r="M260" s="245"/>
      <c r="N260" s="246"/>
      <c r="O260" s="246"/>
      <c r="P260" s="246"/>
      <c r="Q260" s="246"/>
      <c r="R260" s="246"/>
      <c r="S260" s="246"/>
      <c r="T260" s="247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8" t="s">
        <v>257</v>
      </c>
      <c r="AU260" s="248" t="s">
        <v>85</v>
      </c>
      <c r="AV260" s="13" t="s">
        <v>85</v>
      </c>
      <c r="AW260" s="13" t="s">
        <v>34</v>
      </c>
      <c r="AX260" s="13" t="s">
        <v>77</v>
      </c>
      <c r="AY260" s="248" t="s">
        <v>245</v>
      </c>
    </row>
    <row r="261" s="14" customFormat="1">
      <c r="A261" s="14"/>
      <c r="B261" s="249"/>
      <c r="C261" s="250"/>
      <c r="D261" s="234" t="s">
        <v>257</v>
      </c>
      <c r="E261" s="251" t="s">
        <v>1</v>
      </c>
      <c r="F261" s="252" t="s">
        <v>2108</v>
      </c>
      <c r="G261" s="250"/>
      <c r="H261" s="253">
        <v>23</v>
      </c>
      <c r="I261" s="254"/>
      <c r="J261" s="250"/>
      <c r="K261" s="250"/>
      <c r="L261" s="255"/>
      <c r="M261" s="256"/>
      <c r="N261" s="257"/>
      <c r="O261" s="257"/>
      <c r="P261" s="257"/>
      <c r="Q261" s="257"/>
      <c r="R261" s="257"/>
      <c r="S261" s="257"/>
      <c r="T261" s="258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9" t="s">
        <v>257</v>
      </c>
      <c r="AU261" s="259" t="s">
        <v>85</v>
      </c>
      <c r="AV261" s="14" t="s">
        <v>87</v>
      </c>
      <c r="AW261" s="14" t="s">
        <v>34</v>
      </c>
      <c r="AX261" s="14" t="s">
        <v>77</v>
      </c>
      <c r="AY261" s="259" t="s">
        <v>245</v>
      </c>
    </row>
    <row r="262" s="13" customFormat="1">
      <c r="A262" s="13"/>
      <c r="B262" s="239"/>
      <c r="C262" s="240"/>
      <c r="D262" s="234" t="s">
        <v>257</v>
      </c>
      <c r="E262" s="241" t="s">
        <v>1</v>
      </c>
      <c r="F262" s="242" t="s">
        <v>2109</v>
      </c>
      <c r="G262" s="240"/>
      <c r="H262" s="241" t="s">
        <v>1</v>
      </c>
      <c r="I262" s="243"/>
      <c r="J262" s="240"/>
      <c r="K262" s="240"/>
      <c r="L262" s="244"/>
      <c r="M262" s="245"/>
      <c r="N262" s="246"/>
      <c r="O262" s="246"/>
      <c r="P262" s="246"/>
      <c r="Q262" s="246"/>
      <c r="R262" s="246"/>
      <c r="S262" s="246"/>
      <c r="T262" s="247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8" t="s">
        <v>257</v>
      </c>
      <c r="AU262" s="248" t="s">
        <v>85</v>
      </c>
      <c r="AV262" s="13" t="s">
        <v>85</v>
      </c>
      <c r="AW262" s="13" t="s">
        <v>34</v>
      </c>
      <c r="AX262" s="13" t="s">
        <v>77</v>
      </c>
      <c r="AY262" s="248" t="s">
        <v>245</v>
      </c>
    </row>
    <row r="263" s="14" customFormat="1">
      <c r="A263" s="14"/>
      <c r="B263" s="249"/>
      <c r="C263" s="250"/>
      <c r="D263" s="234" t="s">
        <v>257</v>
      </c>
      <c r="E263" s="251" t="s">
        <v>1</v>
      </c>
      <c r="F263" s="252" t="s">
        <v>2110</v>
      </c>
      <c r="G263" s="250"/>
      <c r="H263" s="253">
        <v>92</v>
      </c>
      <c r="I263" s="254"/>
      <c r="J263" s="250"/>
      <c r="K263" s="250"/>
      <c r="L263" s="255"/>
      <c r="M263" s="256"/>
      <c r="N263" s="257"/>
      <c r="O263" s="257"/>
      <c r="P263" s="257"/>
      <c r="Q263" s="257"/>
      <c r="R263" s="257"/>
      <c r="S263" s="257"/>
      <c r="T263" s="258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9" t="s">
        <v>257</v>
      </c>
      <c r="AU263" s="259" t="s">
        <v>85</v>
      </c>
      <c r="AV263" s="14" t="s">
        <v>87</v>
      </c>
      <c r="AW263" s="14" t="s">
        <v>34</v>
      </c>
      <c r="AX263" s="14" t="s">
        <v>77</v>
      </c>
      <c r="AY263" s="259" t="s">
        <v>245</v>
      </c>
    </row>
    <row r="264" s="15" customFormat="1">
      <c r="A264" s="15"/>
      <c r="B264" s="260"/>
      <c r="C264" s="261"/>
      <c r="D264" s="234" t="s">
        <v>257</v>
      </c>
      <c r="E264" s="262" t="s">
        <v>1</v>
      </c>
      <c r="F264" s="263" t="s">
        <v>266</v>
      </c>
      <c r="G264" s="261"/>
      <c r="H264" s="264">
        <v>115</v>
      </c>
      <c r="I264" s="265"/>
      <c r="J264" s="261"/>
      <c r="K264" s="261"/>
      <c r="L264" s="266"/>
      <c r="M264" s="267"/>
      <c r="N264" s="268"/>
      <c r="O264" s="268"/>
      <c r="P264" s="268"/>
      <c r="Q264" s="268"/>
      <c r="R264" s="268"/>
      <c r="S264" s="268"/>
      <c r="T264" s="269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70" t="s">
        <v>257</v>
      </c>
      <c r="AU264" s="270" t="s">
        <v>85</v>
      </c>
      <c r="AV264" s="15" t="s">
        <v>253</v>
      </c>
      <c r="AW264" s="15" t="s">
        <v>34</v>
      </c>
      <c r="AX264" s="15" t="s">
        <v>85</v>
      </c>
      <c r="AY264" s="270" t="s">
        <v>245</v>
      </c>
    </row>
    <row r="265" s="2" customFormat="1" ht="24.15" customHeight="1">
      <c r="A265" s="40"/>
      <c r="B265" s="41"/>
      <c r="C265" s="221" t="s">
        <v>471</v>
      </c>
      <c r="D265" s="221" t="s">
        <v>248</v>
      </c>
      <c r="E265" s="222" t="s">
        <v>667</v>
      </c>
      <c r="F265" s="223" t="s">
        <v>668</v>
      </c>
      <c r="G265" s="224" t="s">
        <v>545</v>
      </c>
      <c r="H265" s="225">
        <v>391</v>
      </c>
      <c r="I265" s="226"/>
      <c r="J265" s="227">
        <f>ROUND(I265*H265,2)</f>
        <v>0</v>
      </c>
      <c r="K265" s="223" t="s">
        <v>252</v>
      </c>
      <c r="L265" s="46"/>
      <c r="M265" s="228" t="s">
        <v>1</v>
      </c>
      <c r="N265" s="229" t="s">
        <v>42</v>
      </c>
      <c r="O265" s="93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R265" s="232" t="s">
        <v>594</v>
      </c>
      <c r="AT265" s="232" t="s">
        <v>248</v>
      </c>
      <c r="AU265" s="232" t="s">
        <v>85</v>
      </c>
      <c r="AY265" s="19" t="s">
        <v>245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9" t="s">
        <v>85</v>
      </c>
      <c r="BK265" s="233">
        <f>ROUND(I265*H265,2)</f>
        <v>0</v>
      </c>
      <c r="BL265" s="19" t="s">
        <v>594</v>
      </c>
      <c r="BM265" s="232" t="s">
        <v>2111</v>
      </c>
    </row>
    <row r="266" s="2" customFormat="1">
      <c r="A266" s="40"/>
      <c r="B266" s="41"/>
      <c r="C266" s="42"/>
      <c r="D266" s="234" t="s">
        <v>255</v>
      </c>
      <c r="E266" s="42"/>
      <c r="F266" s="235" t="s">
        <v>670</v>
      </c>
      <c r="G266" s="42"/>
      <c r="H266" s="42"/>
      <c r="I266" s="236"/>
      <c r="J266" s="42"/>
      <c r="K266" s="42"/>
      <c r="L266" s="46"/>
      <c r="M266" s="237"/>
      <c r="N266" s="238"/>
      <c r="O266" s="93"/>
      <c r="P266" s="93"/>
      <c r="Q266" s="93"/>
      <c r="R266" s="93"/>
      <c r="S266" s="93"/>
      <c r="T266" s="94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T266" s="19" t="s">
        <v>255</v>
      </c>
      <c r="AU266" s="19" t="s">
        <v>85</v>
      </c>
    </row>
    <row r="267" s="13" customFormat="1">
      <c r="A267" s="13"/>
      <c r="B267" s="239"/>
      <c r="C267" s="240"/>
      <c r="D267" s="234" t="s">
        <v>257</v>
      </c>
      <c r="E267" s="241" t="s">
        <v>1</v>
      </c>
      <c r="F267" s="242" t="s">
        <v>1392</v>
      </c>
      <c r="G267" s="240"/>
      <c r="H267" s="241" t="s">
        <v>1</v>
      </c>
      <c r="I267" s="243"/>
      <c r="J267" s="240"/>
      <c r="K267" s="240"/>
      <c r="L267" s="244"/>
      <c r="M267" s="245"/>
      <c r="N267" s="246"/>
      <c r="O267" s="246"/>
      <c r="P267" s="246"/>
      <c r="Q267" s="246"/>
      <c r="R267" s="246"/>
      <c r="S267" s="246"/>
      <c r="T267" s="247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8" t="s">
        <v>257</v>
      </c>
      <c r="AU267" s="248" t="s">
        <v>85</v>
      </c>
      <c r="AV267" s="13" t="s">
        <v>85</v>
      </c>
      <c r="AW267" s="13" t="s">
        <v>34</v>
      </c>
      <c r="AX267" s="13" t="s">
        <v>77</v>
      </c>
      <c r="AY267" s="248" t="s">
        <v>245</v>
      </c>
    </row>
    <row r="268" s="14" customFormat="1">
      <c r="A268" s="14"/>
      <c r="B268" s="249"/>
      <c r="C268" s="250"/>
      <c r="D268" s="234" t="s">
        <v>257</v>
      </c>
      <c r="E268" s="251" t="s">
        <v>1</v>
      </c>
      <c r="F268" s="252" t="s">
        <v>2112</v>
      </c>
      <c r="G268" s="250"/>
      <c r="H268" s="253">
        <v>23</v>
      </c>
      <c r="I268" s="254"/>
      <c r="J268" s="250"/>
      <c r="K268" s="250"/>
      <c r="L268" s="255"/>
      <c r="M268" s="256"/>
      <c r="N268" s="257"/>
      <c r="O268" s="257"/>
      <c r="P268" s="257"/>
      <c r="Q268" s="257"/>
      <c r="R268" s="257"/>
      <c r="S268" s="257"/>
      <c r="T268" s="25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9" t="s">
        <v>257</v>
      </c>
      <c r="AU268" s="259" t="s">
        <v>85</v>
      </c>
      <c r="AV268" s="14" t="s">
        <v>87</v>
      </c>
      <c r="AW268" s="14" t="s">
        <v>34</v>
      </c>
      <c r="AX268" s="14" t="s">
        <v>77</v>
      </c>
      <c r="AY268" s="259" t="s">
        <v>245</v>
      </c>
    </row>
    <row r="269" s="13" customFormat="1">
      <c r="A269" s="13"/>
      <c r="B269" s="239"/>
      <c r="C269" s="240"/>
      <c r="D269" s="234" t="s">
        <v>257</v>
      </c>
      <c r="E269" s="241" t="s">
        <v>1</v>
      </c>
      <c r="F269" s="242" t="s">
        <v>2113</v>
      </c>
      <c r="G269" s="240"/>
      <c r="H269" s="241" t="s">
        <v>1</v>
      </c>
      <c r="I269" s="243"/>
      <c r="J269" s="240"/>
      <c r="K269" s="240"/>
      <c r="L269" s="244"/>
      <c r="M269" s="245"/>
      <c r="N269" s="246"/>
      <c r="O269" s="246"/>
      <c r="P269" s="246"/>
      <c r="Q269" s="246"/>
      <c r="R269" s="246"/>
      <c r="S269" s="246"/>
      <c r="T269" s="247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8" t="s">
        <v>257</v>
      </c>
      <c r="AU269" s="248" t="s">
        <v>85</v>
      </c>
      <c r="AV269" s="13" t="s">
        <v>85</v>
      </c>
      <c r="AW269" s="13" t="s">
        <v>34</v>
      </c>
      <c r="AX269" s="13" t="s">
        <v>77</v>
      </c>
      <c r="AY269" s="248" t="s">
        <v>245</v>
      </c>
    </row>
    <row r="270" s="14" customFormat="1">
      <c r="A270" s="14"/>
      <c r="B270" s="249"/>
      <c r="C270" s="250"/>
      <c r="D270" s="234" t="s">
        <v>257</v>
      </c>
      <c r="E270" s="251" t="s">
        <v>1</v>
      </c>
      <c r="F270" s="252" t="s">
        <v>2114</v>
      </c>
      <c r="G270" s="250"/>
      <c r="H270" s="253">
        <v>368</v>
      </c>
      <c r="I270" s="254"/>
      <c r="J270" s="250"/>
      <c r="K270" s="250"/>
      <c r="L270" s="255"/>
      <c r="M270" s="256"/>
      <c r="N270" s="257"/>
      <c r="O270" s="257"/>
      <c r="P270" s="257"/>
      <c r="Q270" s="257"/>
      <c r="R270" s="257"/>
      <c r="S270" s="257"/>
      <c r="T270" s="258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9" t="s">
        <v>257</v>
      </c>
      <c r="AU270" s="259" t="s">
        <v>85</v>
      </c>
      <c r="AV270" s="14" t="s">
        <v>87</v>
      </c>
      <c r="AW270" s="14" t="s">
        <v>34</v>
      </c>
      <c r="AX270" s="14" t="s">
        <v>77</v>
      </c>
      <c r="AY270" s="259" t="s">
        <v>245</v>
      </c>
    </row>
    <row r="271" s="15" customFormat="1">
      <c r="A271" s="15"/>
      <c r="B271" s="260"/>
      <c r="C271" s="261"/>
      <c r="D271" s="234" t="s">
        <v>257</v>
      </c>
      <c r="E271" s="262" t="s">
        <v>1</v>
      </c>
      <c r="F271" s="263" t="s">
        <v>266</v>
      </c>
      <c r="G271" s="261"/>
      <c r="H271" s="264">
        <v>391</v>
      </c>
      <c r="I271" s="265"/>
      <c r="J271" s="261"/>
      <c r="K271" s="261"/>
      <c r="L271" s="266"/>
      <c r="M271" s="267"/>
      <c r="N271" s="268"/>
      <c r="O271" s="268"/>
      <c r="P271" s="268"/>
      <c r="Q271" s="268"/>
      <c r="R271" s="268"/>
      <c r="S271" s="268"/>
      <c r="T271" s="269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70" t="s">
        <v>257</v>
      </c>
      <c r="AU271" s="270" t="s">
        <v>85</v>
      </c>
      <c r="AV271" s="15" t="s">
        <v>253</v>
      </c>
      <c r="AW271" s="15" t="s">
        <v>34</v>
      </c>
      <c r="AX271" s="15" t="s">
        <v>85</v>
      </c>
      <c r="AY271" s="270" t="s">
        <v>245</v>
      </c>
    </row>
    <row r="272" s="2" customFormat="1" ht="16.5" customHeight="1">
      <c r="A272" s="40"/>
      <c r="B272" s="41"/>
      <c r="C272" s="221" t="s">
        <v>218</v>
      </c>
      <c r="D272" s="221" t="s">
        <v>248</v>
      </c>
      <c r="E272" s="222" t="s">
        <v>2115</v>
      </c>
      <c r="F272" s="223" t="s">
        <v>2116</v>
      </c>
      <c r="G272" s="224" t="s">
        <v>545</v>
      </c>
      <c r="H272" s="225">
        <v>92</v>
      </c>
      <c r="I272" s="226"/>
      <c r="J272" s="227">
        <f>ROUND(I272*H272,2)</f>
        <v>0</v>
      </c>
      <c r="K272" s="223" t="s">
        <v>252</v>
      </c>
      <c r="L272" s="46"/>
      <c r="M272" s="228" t="s">
        <v>1</v>
      </c>
      <c r="N272" s="229" t="s">
        <v>42</v>
      </c>
      <c r="O272" s="93"/>
      <c r="P272" s="230">
        <f>O272*H272</f>
        <v>0</v>
      </c>
      <c r="Q272" s="230">
        <v>0</v>
      </c>
      <c r="R272" s="230">
        <f>Q272*H272</f>
        <v>0</v>
      </c>
      <c r="S272" s="230">
        <v>0</v>
      </c>
      <c r="T272" s="231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32" t="s">
        <v>594</v>
      </c>
      <c r="AT272" s="232" t="s">
        <v>248</v>
      </c>
      <c r="AU272" s="232" t="s">
        <v>85</v>
      </c>
      <c r="AY272" s="19" t="s">
        <v>245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9" t="s">
        <v>85</v>
      </c>
      <c r="BK272" s="233">
        <f>ROUND(I272*H272,2)</f>
        <v>0</v>
      </c>
      <c r="BL272" s="19" t="s">
        <v>594</v>
      </c>
      <c r="BM272" s="232" t="s">
        <v>2117</v>
      </c>
    </row>
    <row r="273" s="2" customFormat="1">
      <c r="A273" s="40"/>
      <c r="B273" s="41"/>
      <c r="C273" s="42"/>
      <c r="D273" s="234" t="s">
        <v>255</v>
      </c>
      <c r="E273" s="42"/>
      <c r="F273" s="235" t="s">
        <v>2118</v>
      </c>
      <c r="G273" s="42"/>
      <c r="H273" s="42"/>
      <c r="I273" s="236"/>
      <c r="J273" s="42"/>
      <c r="K273" s="42"/>
      <c r="L273" s="46"/>
      <c r="M273" s="237"/>
      <c r="N273" s="238"/>
      <c r="O273" s="93"/>
      <c r="P273" s="93"/>
      <c r="Q273" s="93"/>
      <c r="R273" s="93"/>
      <c r="S273" s="93"/>
      <c r="T273" s="94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255</v>
      </c>
      <c r="AU273" s="19" t="s">
        <v>85</v>
      </c>
    </row>
    <row r="274" s="13" customFormat="1">
      <c r="A274" s="13"/>
      <c r="B274" s="239"/>
      <c r="C274" s="240"/>
      <c r="D274" s="234" t="s">
        <v>257</v>
      </c>
      <c r="E274" s="241" t="s">
        <v>1</v>
      </c>
      <c r="F274" s="242" t="s">
        <v>2119</v>
      </c>
      <c r="G274" s="240"/>
      <c r="H274" s="241" t="s">
        <v>1</v>
      </c>
      <c r="I274" s="243"/>
      <c r="J274" s="240"/>
      <c r="K274" s="240"/>
      <c r="L274" s="244"/>
      <c r="M274" s="245"/>
      <c r="N274" s="246"/>
      <c r="O274" s="246"/>
      <c r="P274" s="246"/>
      <c r="Q274" s="246"/>
      <c r="R274" s="246"/>
      <c r="S274" s="246"/>
      <c r="T274" s="24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8" t="s">
        <v>257</v>
      </c>
      <c r="AU274" s="248" t="s">
        <v>85</v>
      </c>
      <c r="AV274" s="13" t="s">
        <v>85</v>
      </c>
      <c r="AW274" s="13" t="s">
        <v>34</v>
      </c>
      <c r="AX274" s="13" t="s">
        <v>77</v>
      </c>
      <c r="AY274" s="248" t="s">
        <v>245</v>
      </c>
    </row>
    <row r="275" s="14" customFormat="1">
      <c r="A275" s="14"/>
      <c r="B275" s="249"/>
      <c r="C275" s="250"/>
      <c r="D275" s="234" t="s">
        <v>257</v>
      </c>
      <c r="E275" s="251" t="s">
        <v>1</v>
      </c>
      <c r="F275" s="252" t="s">
        <v>2110</v>
      </c>
      <c r="G275" s="250"/>
      <c r="H275" s="253">
        <v>92</v>
      </c>
      <c r="I275" s="254"/>
      <c r="J275" s="250"/>
      <c r="K275" s="250"/>
      <c r="L275" s="255"/>
      <c r="M275" s="303"/>
      <c r="N275" s="304"/>
      <c r="O275" s="304"/>
      <c r="P275" s="304"/>
      <c r="Q275" s="304"/>
      <c r="R275" s="304"/>
      <c r="S275" s="304"/>
      <c r="T275" s="305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9" t="s">
        <v>257</v>
      </c>
      <c r="AU275" s="259" t="s">
        <v>85</v>
      </c>
      <c r="AV275" s="14" t="s">
        <v>87</v>
      </c>
      <c r="AW275" s="14" t="s">
        <v>34</v>
      </c>
      <c r="AX275" s="14" t="s">
        <v>85</v>
      </c>
      <c r="AY275" s="259" t="s">
        <v>245</v>
      </c>
    </row>
    <row r="276" s="2" customFormat="1" ht="6.96" customHeight="1">
      <c r="A276" s="40"/>
      <c r="B276" s="68"/>
      <c r="C276" s="69"/>
      <c r="D276" s="69"/>
      <c r="E276" s="69"/>
      <c r="F276" s="69"/>
      <c r="G276" s="69"/>
      <c r="H276" s="69"/>
      <c r="I276" s="69"/>
      <c r="J276" s="69"/>
      <c r="K276" s="69"/>
      <c r="L276" s="46"/>
      <c r="M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</row>
  </sheetData>
  <sheetProtection sheet="1" autoFilter="0" formatColumns="0" formatRows="0" objects="1" scenarios="1" spinCount="100000" saltValue="x1kyuyXQ4oSdarFDgz6Q4NhywI8kVsd7oE1x3JHG9a39v/OhVGSoSXSpE8bznUKWbgtT+KaSoMB9FaQITtnT7Q==" hashValue="lzm+Pt5iyaT++RDSY3hkcnjuZqASFUVf0bUzxWHu8zj+EIlRC1kjT3DXVOkqNq5sUMoVXWjrs8i0hV5G9SifzA==" algorithmName="SHA-512" password="CC35"/>
  <autoFilter ref="C119:K275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Šatánek Jan, Ing.</dc:creator>
  <cp:lastModifiedBy>Šatánek Jan, Ing.</cp:lastModifiedBy>
  <dcterms:created xsi:type="dcterms:W3CDTF">2026-02-06T13:02:16Z</dcterms:created>
  <dcterms:modified xsi:type="dcterms:W3CDTF">2026-02-06T13:04:24Z</dcterms:modified>
</cp:coreProperties>
</file>